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qc\syshecf_peaker_stage\ND\"/>
    </mc:Choice>
  </mc:AlternateContent>
  <xr:revisionPtr revIDLastSave="0" documentId="13_ncr:1_{7095D80E-FE77-4F6A-8B62-982E0755A0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Hourly Renewable CFs" sheetId="2" r:id="rId2"/>
    <sheet name="SYSHECF-hard-coal" sheetId="3" r:id="rId3"/>
    <sheet name="SYSHECF-steam-turbine" sheetId="4" r:id="rId4"/>
    <sheet name="SYSHECF-combined-cycle" sheetId="5" r:id="rId5"/>
    <sheet name="SYSHECF-nuclear" sheetId="6" r:id="rId6"/>
    <sheet name="SYSHECF-hydro" sheetId="7" r:id="rId7"/>
    <sheet name="SYSHECF-pumped-hydro" sheetId="8" r:id="rId8"/>
    <sheet name="SYSHECF-onshore-wind" sheetId="9" r:id="rId9"/>
    <sheet name="SYSHECF-solar-pv" sheetId="10" r:id="rId10"/>
    <sheet name="SYSHECF-solar-thermal" sheetId="11" r:id="rId11"/>
    <sheet name="SYSHECF-biomass" sheetId="12" r:id="rId12"/>
    <sheet name="SYSHECF-geothermal" sheetId="13" r:id="rId13"/>
    <sheet name="SYSHECF-petroleum" sheetId="14" r:id="rId14"/>
    <sheet name="SYSHECF-natural-gas-peaker" sheetId="15" r:id="rId15"/>
    <sheet name="SYSHECF-lignite" sheetId="16" r:id="rId16"/>
    <sheet name="SYSHECF-offshore-wind" sheetId="17" r:id="rId17"/>
    <sheet name="SYSHECF-crude-oil" sheetId="18" r:id="rId18"/>
    <sheet name="SYSHECF-heavy-or-residual-oil" sheetId="19" r:id="rId19"/>
    <sheet name="SYSHECF-MSW" sheetId="20" r:id="rId20"/>
    <sheet name="SYSHECF-hard-coal-CCS" sheetId="21" r:id="rId21"/>
    <sheet name="SYSHECF-combined-cycle-CCS" sheetId="22" r:id="rId22"/>
    <sheet name="SYSHECF-biomass-CCS" sheetId="23" r:id="rId23"/>
    <sheet name="SYSHECF-lignite-CCS" sheetId="24" r:id="rId24"/>
    <sheet name="SYSHECF-SMR" sheetId="25" r:id="rId25"/>
    <sheet name="SYSHECF-hydrogen-CT" sheetId="26" r:id="rId26"/>
    <sheet name="SYSHECF-hydrogen-CC" sheetId="27" r:id="rId27"/>
    <sheet name="SYSHECF-solar-pv-dist" sheetId="28" r:id="rId28"/>
    <sheet name="Clustering" sheetId="29" r:id="rId29"/>
    <sheet name="Peaker Keys" sheetId="30" r:id="rId30"/>
    <sheet name="923 2024 Source" sheetId="31" r:id="rId31"/>
    <sheet name="923 2025 ER Source" sheetId="32" r:id="rId32"/>
    <sheet name="BHRaSYC Capacity Source" sheetId="33" r:id="rId33"/>
    <sheet name="Cambium Peaker Source" sheetId="34" r:id="rId34"/>
    <sheet name="Peaker Targets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5" l="1"/>
  <c r="B18" i="35"/>
  <c r="B12" i="35"/>
  <c r="B6" i="35"/>
  <c r="I8766" i="34"/>
  <c r="D8766" i="34"/>
  <c r="F8766" i="34" s="1"/>
  <c r="I8765" i="34"/>
  <c r="E8765" i="34"/>
  <c r="G8765" i="34" s="1"/>
  <c r="D8765" i="34"/>
  <c r="F8765" i="34" s="1"/>
  <c r="I8764" i="34"/>
  <c r="E8764" i="34"/>
  <c r="G8764" i="34" s="1"/>
  <c r="D8764" i="34"/>
  <c r="F8764" i="34" s="1"/>
  <c r="I8763" i="34"/>
  <c r="D8763" i="34"/>
  <c r="I8762" i="34"/>
  <c r="F8762" i="34"/>
  <c r="E8762" i="34"/>
  <c r="G8762" i="34" s="1"/>
  <c r="D8762" i="34"/>
  <c r="I8761" i="34"/>
  <c r="D8761" i="34"/>
  <c r="F8761" i="34" s="1"/>
  <c r="I8760" i="34"/>
  <c r="F8760" i="34"/>
  <c r="D8760" i="34"/>
  <c r="E8760" i="34" s="1"/>
  <c r="G8760" i="34" s="1"/>
  <c r="I8759" i="34"/>
  <c r="D8759" i="34"/>
  <c r="F8759" i="34" s="1"/>
  <c r="I8758" i="34"/>
  <c r="F8758" i="34"/>
  <c r="D8758" i="34"/>
  <c r="E8758" i="34" s="1"/>
  <c r="G8758" i="34" s="1"/>
  <c r="I8757" i="34"/>
  <c r="E8757" i="34"/>
  <c r="G8757" i="34" s="1"/>
  <c r="D8757" i="34"/>
  <c r="F8757" i="34" s="1"/>
  <c r="I8756" i="34"/>
  <c r="D8756" i="34"/>
  <c r="I8755" i="34"/>
  <c r="F8755" i="34"/>
  <c r="E8755" i="34"/>
  <c r="G8755" i="34" s="1"/>
  <c r="D8755" i="34"/>
  <c r="I8754" i="34"/>
  <c r="D8754" i="34"/>
  <c r="I8753" i="34"/>
  <c r="F8753" i="34"/>
  <c r="D8753" i="34"/>
  <c r="E8753" i="34" s="1"/>
  <c r="G8753" i="34" s="1"/>
  <c r="I8752" i="34"/>
  <c r="E8752" i="34"/>
  <c r="G8752" i="34" s="1"/>
  <c r="D8752" i="34"/>
  <c r="F8752" i="34" s="1"/>
  <c r="I8751" i="34"/>
  <c r="F8751" i="34"/>
  <c r="D8751" i="34"/>
  <c r="E8751" i="34" s="1"/>
  <c r="G8751" i="34" s="1"/>
  <c r="I8750" i="34"/>
  <c r="D8750" i="34"/>
  <c r="F8750" i="34" s="1"/>
  <c r="I8749" i="34"/>
  <c r="D8749" i="34"/>
  <c r="I8748" i="34"/>
  <c r="D8748" i="34"/>
  <c r="I8747" i="34"/>
  <c r="F8747" i="34"/>
  <c r="D8747" i="34"/>
  <c r="E8747" i="34" s="1"/>
  <c r="G8747" i="34" s="1"/>
  <c r="I8746" i="34"/>
  <c r="F8746" i="34"/>
  <c r="E8746" i="34"/>
  <c r="G8746" i="34" s="1"/>
  <c r="D8746" i="34"/>
  <c r="I8745" i="34"/>
  <c r="D8745" i="34"/>
  <c r="I8744" i="34"/>
  <c r="D8744" i="34"/>
  <c r="I8743" i="34"/>
  <c r="D8743" i="34"/>
  <c r="I8742" i="34"/>
  <c r="D8742" i="34"/>
  <c r="I8741" i="34"/>
  <c r="D8741" i="34"/>
  <c r="I8740" i="34"/>
  <c r="E8740" i="34"/>
  <c r="G8740" i="34" s="1"/>
  <c r="D8740" i="34"/>
  <c r="F8740" i="34" s="1"/>
  <c r="I8739" i="34"/>
  <c r="D8739" i="34"/>
  <c r="F8739" i="34" s="1"/>
  <c r="I8738" i="34"/>
  <c r="D8738" i="34"/>
  <c r="I8737" i="34"/>
  <c r="D8737" i="34"/>
  <c r="F8737" i="34" s="1"/>
  <c r="I8736" i="34"/>
  <c r="D8736" i="34"/>
  <c r="I8735" i="34"/>
  <c r="D8735" i="34"/>
  <c r="I8734" i="34"/>
  <c r="D8734" i="34"/>
  <c r="I8733" i="34"/>
  <c r="F8733" i="34"/>
  <c r="D8733" i="34"/>
  <c r="E8733" i="34" s="1"/>
  <c r="G8733" i="34" s="1"/>
  <c r="I8732" i="34"/>
  <c r="F8732" i="34"/>
  <c r="D8732" i="34"/>
  <c r="E8732" i="34" s="1"/>
  <c r="G8732" i="34" s="1"/>
  <c r="I8731" i="34"/>
  <c r="F8731" i="34"/>
  <c r="D8731" i="34"/>
  <c r="E8731" i="34" s="1"/>
  <c r="G8731" i="34" s="1"/>
  <c r="I8730" i="34"/>
  <c r="E8730" i="34"/>
  <c r="G8730" i="34" s="1"/>
  <c r="D8730" i="34"/>
  <c r="F8730" i="34" s="1"/>
  <c r="I8729" i="34"/>
  <c r="D8729" i="34"/>
  <c r="I8728" i="34"/>
  <c r="D8728" i="34"/>
  <c r="F8728" i="34" s="1"/>
  <c r="I8727" i="34"/>
  <c r="D8727" i="34"/>
  <c r="I8726" i="34"/>
  <c r="F8726" i="34"/>
  <c r="E8726" i="34"/>
  <c r="G8726" i="34" s="1"/>
  <c r="D8726" i="34"/>
  <c r="I8725" i="34"/>
  <c r="D8725" i="34"/>
  <c r="E8725" i="34" s="1"/>
  <c r="G8725" i="34" s="1"/>
  <c r="I8724" i="34"/>
  <c r="F8724" i="34"/>
  <c r="E8724" i="34"/>
  <c r="G8724" i="34" s="1"/>
  <c r="D8724" i="34"/>
  <c r="I8723" i="34"/>
  <c r="F8723" i="34"/>
  <c r="D8723" i="34"/>
  <c r="E8723" i="34" s="1"/>
  <c r="G8723" i="34" s="1"/>
  <c r="I8722" i="34"/>
  <c r="E8722" i="34"/>
  <c r="G8722" i="34" s="1"/>
  <c r="D8722" i="34"/>
  <c r="F8722" i="34" s="1"/>
  <c r="I8721" i="34"/>
  <c r="E8721" i="34"/>
  <c r="G8721" i="34" s="1"/>
  <c r="D8721" i="34"/>
  <c r="F8721" i="34" s="1"/>
  <c r="I8720" i="34"/>
  <c r="D8720" i="34"/>
  <c r="I8719" i="34"/>
  <c r="G8719" i="34"/>
  <c r="F8719" i="34"/>
  <c r="D8719" i="34"/>
  <c r="E8719" i="34" s="1"/>
  <c r="I8718" i="34"/>
  <c r="D8718" i="34"/>
  <c r="I8717" i="34"/>
  <c r="D8717" i="34"/>
  <c r="F8717" i="34" s="1"/>
  <c r="I8716" i="34"/>
  <c r="D8716" i="34"/>
  <c r="F8716" i="34" s="1"/>
  <c r="I8715" i="34"/>
  <c r="D8715" i="34"/>
  <c r="I8714" i="34"/>
  <c r="D8714" i="34"/>
  <c r="I8713" i="34"/>
  <c r="D8713" i="34"/>
  <c r="I8712" i="34"/>
  <c r="D8712" i="34"/>
  <c r="I8711" i="34"/>
  <c r="E8711" i="34"/>
  <c r="G8711" i="34" s="1"/>
  <c r="D8711" i="34"/>
  <c r="F8711" i="34" s="1"/>
  <c r="I8710" i="34"/>
  <c r="G8710" i="34"/>
  <c r="D8710" i="34"/>
  <c r="E8710" i="34" s="1"/>
  <c r="I8709" i="34"/>
  <c r="F8709" i="34"/>
  <c r="E8709" i="34"/>
  <c r="G8709" i="34" s="1"/>
  <c r="D8709" i="34"/>
  <c r="I8708" i="34"/>
  <c r="D8708" i="34"/>
  <c r="I8707" i="34"/>
  <c r="D8707" i="34"/>
  <c r="F8707" i="34" s="1"/>
  <c r="I8706" i="34"/>
  <c r="D8706" i="34"/>
  <c r="F8706" i="34" s="1"/>
  <c r="I8705" i="34"/>
  <c r="D8705" i="34"/>
  <c r="I8704" i="34"/>
  <c r="D8704" i="34"/>
  <c r="I8703" i="34"/>
  <c r="F8703" i="34"/>
  <c r="D8703" i="34"/>
  <c r="E8703" i="34" s="1"/>
  <c r="G8703" i="34" s="1"/>
  <c r="I8702" i="34"/>
  <c r="D8702" i="34"/>
  <c r="F8702" i="34" s="1"/>
  <c r="I8701" i="34"/>
  <c r="D8701" i="34"/>
  <c r="I8700" i="34"/>
  <c r="D8700" i="34"/>
  <c r="F8700" i="34" s="1"/>
  <c r="I8699" i="34"/>
  <c r="D8699" i="34"/>
  <c r="F8699" i="34" s="1"/>
  <c r="I8698" i="34"/>
  <c r="D8698" i="34"/>
  <c r="F8698" i="34" s="1"/>
  <c r="I8697" i="34"/>
  <c r="D8697" i="34"/>
  <c r="F8697" i="34" s="1"/>
  <c r="I8696" i="34"/>
  <c r="F8696" i="34"/>
  <c r="D8696" i="34"/>
  <c r="E8696" i="34" s="1"/>
  <c r="G8696" i="34" s="1"/>
  <c r="I8695" i="34"/>
  <c r="D8695" i="34"/>
  <c r="I8694" i="34"/>
  <c r="D8694" i="34"/>
  <c r="I8693" i="34"/>
  <c r="D8693" i="34"/>
  <c r="I8692" i="34"/>
  <c r="D8692" i="34"/>
  <c r="I8691" i="34"/>
  <c r="E8691" i="34"/>
  <c r="G8691" i="34" s="1"/>
  <c r="D8691" i="34"/>
  <c r="F8691" i="34" s="1"/>
  <c r="I8690" i="34"/>
  <c r="D8690" i="34"/>
  <c r="I8689" i="34"/>
  <c r="F8689" i="34"/>
  <c r="E8689" i="34"/>
  <c r="G8689" i="34" s="1"/>
  <c r="D8689" i="34"/>
  <c r="I8688" i="34"/>
  <c r="G8688" i="34"/>
  <c r="F8688" i="34"/>
  <c r="D8688" i="34"/>
  <c r="E8688" i="34" s="1"/>
  <c r="I8687" i="34"/>
  <c r="D8687" i="34"/>
  <c r="E8687" i="34" s="1"/>
  <c r="G8687" i="34" s="1"/>
  <c r="I8686" i="34"/>
  <c r="D8686" i="34"/>
  <c r="F8686" i="34" s="1"/>
  <c r="I8685" i="34"/>
  <c r="E8685" i="34"/>
  <c r="G8685" i="34" s="1"/>
  <c r="D8685" i="34"/>
  <c r="F8685" i="34" s="1"/>
  <c r="I8684" i="34"/>
  <c r="D8684" i="34"/>
  <c r="F8684" i="34" s="1"/>
  <c r="I8683" i="34"/>
  <c r="D8683" i="34"/>
  <c r="I8682" i="34"/>
  <c r="D8682" i="34"/>
  <c r="I8681" i="34"/>
  <c r="D8681" i="34"/>
  <c r="I8680" i="34"/>
  <c r="F8680" i="34"/>
  <c r="E8680" i="34"/>
  <c r="G8680" i="34" s="1"/>
  <c r="D8680" i="34"/>
  <c r="I8679" i="34"/>
  <c r="D8679" i="34"/>
  <c r="F8679" i="34" s="1"/>
  <c r="I8678" i="34"/>
  <c r="D8678" i="34"/>
  <c r="F8678" i="34" s="1"/>
  <c r="I8677" i="34"/>
  <c r="D8677" i="34"/>
  <c r="F8677" i="34" s="1"/>
  <c r="I8676" i="34"/>
  <c r="D8676" i="34"/>
  <c r="I8675" i="34"/>
  <c r="D8675" i="34"/>
  <c r="I8674" i="34"/>
  <c r="E8674" i="34"/>
  <c r="G8674" i="34" s="1"/>
  <c r="D8674" i="34"/>
  <c r="F8674" i="34" s="1"/>
  <c r="I8673" i="34"/>
  <c r="E8673" i="34"/>
  <c r="G8673" i="34" s="1"/>
  <c r="D8673" i="34"/>
  <c r="F8673" i="34" s="1"/>
  <c r="I8672" i="34"/>
  <c r="F8672" i="34"/>
  <c r="E8672" i="34"/>
  <c r="G8672" i="34" s="1"/>
  <c r="D8672" i="34"/>
  <c r="I8671" i="34"/>
  <c r="D8671" i="34"/>
  <c r="F8671" i="34" s="1"/>
  <c r="I8670" i="34"/>
  <c r="D8670" i="34"/>
  <c r="I8669" i="34"/>
  <c r="D8669" i="34"/>
  <c r="F8669" i="34" s="1"/>
  <c r="I8668" i="34"/>
  <c r="D8668" i="34"/>
  <c r="I8667" i="34"/>
  <c r="F8667" i="34"/>
  <c r="E8667" i="34"/>
  <c r="G8667" i="34" s="1"/>
  <c r="D8667" i="34"/>
  <c r="I8666" i="34"/>
  <c r="D8666" i="34"/>
  <c r="I8665" i="34"/>
  <c r="F8665" i="34"/>
  <c r="E8665" i="34"/>
  <c r="G8665" i="34" s="1"/>
  <c r="D8665" i="34"/>
  <c r="I8664" i="34"/>
  <c r="D8664" i="34"/>
  <c r="I8663" i="34"/>
  <c r="D8663" i="34"/>
  <c r="F8663" i="34" s="1"/>
  <c r="I8662" i="34"/>
  <c r="D8662" i="34"/>
  <c r="F8662" i="34" s="1"/>
  <c r="I8661" i="34"/>
  <c r="D8661" i="34"/>
  <c r="I8660" i="34"/>
  <c r="D8660" i="34"/>
  <c r="F8660" i="34" s="1"/>
  <c r="I8659" i="34"/>
  <c r="D8659" i="34"/>
  <c r="I8658" i="34"/>
  <c r="D8658" i="34"/>
  <c r="F8658" i="34" s="1"/>
  <c r="I8657" i="34"/>
  <c r="D8657" i="34"/>
  <c r="I8656" i="34"/>
  <c r="D8656" i="34"/>
  <c r="F8656" i="34" s="1"/>
  <c r="I8655" i="34"/>
  <c r="F8655" i="34"/>
  <c r="E8655" i="34"/>
  <c r="G8655" i="34" s="1"/>
  <c r="D8655" i="34"/>
  <c r="I8654" i="34"/>
  <c r="E8654" i="34"/>
  <c r="G8654" i="34" s="1"/>
  <c r="D8654" i="34"/>
  <c r="F8654" i="34" s="1"/>
  <c r="I8653" i="34"/>
  <c r="F8653" i="34"/>
  <c r="E8653" i="34"/>
  <c r="G8653" i="34" s="1"/>
  <c r="D8653" i="34"/>
  <c r="I8652" i="34"/>
  <c r="D8652" i="34"/>
  <c r="I8651" i="34"/>
  <c r="D8651" i="34"/>
  <c r="I8650" i="34"/>
  <c r="D8650" i="34"/>
  <c r="I8649" i="34"/>
  <c r="E8649" i="34"/>
  <c r="G8649" i="34" s="1"/>
  <c r="D8649" i="34"/>
  <c r="F8649" i="34" s="1"/>
  <c r="I8648" i="34"/>
  <c r="D8648" i="34"/>
  <c r="E8648" i="34" s="1"/>
  <c r="G8648" i="34" s="1"/>
  <c r="I8647" i="34"/>
  <c r="D8647" i="34"/>
  <c r="I8646" i="34"/>
  <c r="D8646" i="34"/>
  <c r="I8645" i="34"/>
  <c r="F8645" i="34"/>
  <c r="E8645" i="34"/>
  <c r="G8645" i="34" s="1"/>
  <c r="D8645" i="34"/>
  <c r="I8644" i="34"/>
  <c r="D8644" i="34"/>
  <c r="I8643" i="34"/>
  <c r="D8643" i="34"/>
  <c r="F8643" i="34" s="1"/>
  <c r="I8642" i="34"/>
  <c r="D8642" i="34"/>
  <c r="I8641" i="34"/>
  <c r="F8641" i="34"/>
  <c r="E8641" i="34"/>
  <c r="G8641" i="34" s="1"/>
  <c r="D8641" i="34"/>
  <c r="I8640" i="34"/>
  <c r="D8640" i="34"/>
  <c r="I8639" i="34"/>
  <c r="D8639" i="34"/>
  <c r="I8638" i="34"/>
  <c r="F8638" i="34"/>
  <c r="D8638" i="34"/>
  <c r="E8638" i="34" s="1"/>
  <c r="G8638" i="34" s="1"/>
  <c r="I8637" i="34"/>
  <c r="F8637" i="34"/>
  <c r="D8637" i="34"/>
  <c r="E8637" i="34" s="1"/>
  <c r="G8637" i="34" s="1"/>
  <c r="I8636" i="34"/>
  <c r="D8636" i="34"/>
  <c r="F8636" i="34" s="1"/>
  <c r="I8635" i="34"/>
  <c r="D8635" i="34"/>
  <c r="F8635" i="34" s="1"/>
  <c r="I8634" i="34"/>
  <c r="D8634" i="34"/>
  <c r="F8634" i="34" s="1"/>
  <c r="I8633" i="34"/>
  <c r="F8633" i="34"/>
  <c r="D8633" i="34"/>
  <c r="E8633" i="34" s="1"/>
  <c r="G8633" i="34" s="1"/>
  <c r="I8632" i="34"/>
  <c r="D8632" i="34"/>
  <c r="I8631" i="34"/>
  <c r="E8631" i="34"/>
  <c r="G8631" i="34" s="1"/>
  <c r="D8631" i="34"/>
  <c r="F8631" i="34" s="1"/>
  <c r="I8630" i="34"/>
  <c r="D8630" i="34"/>
  <c r="F8630" i="34" s="1"/>
  <c r="I8629" i="34"/>
  <c r="D8629" i="34"/>
  <c r="I8628" i="34"/>
  <c r="E8628" i="34"/>
  <c r="G8628" i="34" s="1"/>
  <c r="D8628" i="34"/>
  <c r="F8628" i="34" s="1"/>
  <c r="I8627" i="34"/>
  <c r="E8627" i="34"/>
  <c r="G8627" i="34" s="1"/>
  <c r="D8627" i="34"/>
  <c r="F8627" i="34" s="1"/>
  <c r="I8626" i="34"/>
  <c r="G8626" i="34"/>
  <c r="F8626" i="34"/>
  <c r="D8626" i="34"/>
  <c r="E8626" i="34" s="1"/>
  <c r="I8625" i="34"/>
  <c r="E8625" i="34"/>
  <c r="G8625" i="34" s="1"/>
  <c r="D8625" i="34"/>
  <c r="F8625" i="34" s="1"/>
  <c r="I8624" i="34"/>
  <c r="D8624" i="34"/>
  <c r="E8624" i="34" s="1"/>
  <c r="G8624" i="34" s="1"/>
  <c r="I8623" i="34"/>
  <c r="F8623" i="34"/>
  <c r="E8623" i="34"/>
  <c r="G8623" i="34" s="1"/>
  <c r="D8623" i="34"/>
  <c r="I8622" i="34"/>
  <c r="G8622" i="34"/>
  <c r="F8622" i="34"/>
  <c r="D8622" i="34"/>
  <c r="E8622" i="34" s="1"/>
  <c r="I8621" i="34"/>
  <c r="D8621" i="34"/>
  <c r="F8621" i="34" s="1"/>
  <c r="I8620" i="34"/>
  <c r="D8620" i="34"/>
  <c r="I8619" i="34"/>
  <c r="F8619" i="34"/>
  <c r="E8619" i="34"/>
  <c r="G8619" i="34" s="1"/>
  <c r="D8619" i="34"/>
  <c r="I8618" i="34"/>
  <c r="D8618" i="34"/>
  <c r="F8618" i="34" s="1"/>
  <c r="I8617" i="34"/>
  <c r="D8617" i="34"/>
  <c r="I8616" i="34"/>
  <c r="D8616" i="34"/>
  <c r="I8615" i="34"/>
  <c r="F8615" i="34"/>
  <c r="D8615" i="34"/>
  <c r="E8615" i="34" s="1"/>
  <c r="G8615" i="34" s="1"/>
  <c r="I8614" i="34"/>
  <c r="E8614" i="34"/>
  <c r="G8614" i="34" s="1"/>
  <c r="D8614" i="34"/>
  <c r="F8614" i="34" s="1"/>
  <c r="I8613" i="34"/>
  <c r="D8613" i="34"/>
  <c r="F8613" i="34" s="1"/>
  <c r="I8612" i="34"/>
  <c r="D8612" i="34"/>
  <c r="F8612" i="34" s="1"/>
  <c r="I8611" i="34"/>
  <c r="F8611" i="34"/>
  <c r="E8611" i="34"/>
  <c r="G8611" i="34" s="1"/>
  <c r="D8611" i="34"/>
  <c r="I8610" i="34"/>
  <c r="G8610" i="34"/>
  <c r="F8610" i="34"/>
  <c r="E8610" i="34"/>
  <c r="D8610" i="34"/>
  <c r="I8609" i="34"/>
  <c r="D8609" i="34"/>
  <c r="F8609" i="34" s="1"/>
  <c r="I8608" i="34"/>
  <c r="F8608" i="34"/>
  <c r="D8608" i="34"/>
  <c r="E8608" i="34" s="1"/>
  <c r="G8608" i="34" s="1"/>
  <c r="I8607" i="34"/>
  <c r="D8607" i="34"/>
  <c r="I8606" i="34"/>
  <c r="D8606" i="34"/>
  <c r="F8606" i="34" s="1"/>
  <c r="I8605" i="34"/>
  <c r="E8605" i="34"/>
  <c r="G8605" i="34" s="1"/>
  <c r="D8605" i="34"/>
  <c r="F8605" i="34" s="1"/>
  <c r="I8604" i="34"/>
  <c r="E8604" i="34"/>
  <c r="G8604" i="34" s="1"/>
  <c r="D8604" i="34"/>
  <c r="F8604" i="34" s="1"/>
  <c r="I8603" i="34"/>
  <c r="D8603" i="34"/>
  <c r="F8603" i="34" s="1"/>
  <c r="I8602" i="34"/>
  <c r="F8602" i="34"/>
  <c r="D8602" i="34"/>
  <c r="E8602" i="34" s="1"/>
  <c r="G8602" i="34" s="1"/>
  <c r="I8601" i="34"/>
  <c r="E8601" i="34"/>
  <c r="G8601" i="34" s="1"/>
  <c r="D8601" i="34"/>
  <c r="F8601" i="34" s="1"/>
  <c r="I8600" i="34"/>
  <c r="D8600" i="34"/>
  <c r="F8600" i="34" s="1"/>
  <c r="I8599" i="34"/>
  <c r="F8599" i="34"/>
  <c r="E8599" i="34"/>
  <c r="G8599" i="34" s="1"/>
  <c r="D8599" i="34"/>
  <c r="I8598" i="34"/>
  <c r="D8598" i="34"/>
  <c r="I8597" i="34"/>
  <c r="D8597" i="34"/>
  <c r="F8597" i="34" s="1"/>
  <c r="I8596" i="34"/>
  <c r="D8596" i="34"/>
  <c r="F8596" i="34" s="1"/>
  <c r="I8595" i="34"/>
  <c r="D8595" i="34"/>
  <c r="I8594" i="34"/>
  <c r="E8594" i="34"/>
  <c r="G8594" i="34" s="1"/>
  <c r="D8594" i="34"/>
  <c r="F8594" i="34" s="1"/>
  <c r="I8593" i="34"/>
  <c r="F8593" i="34"/>
  <c r="D8593" i="34"/>
  <c r="E8593" i="34" s="1"/>
  <c r="G8593" i="34" s="1"/>
  <c r="I8592" i="34"/>
  <c r="D8592" i="34"/>
  <c r="F8592" i="34" s="1"/>
  <c r="I8591" i="34"/>
  <c r="D8591" i="34"/>
  <c r="I8590" i="34"/>
  <c r="F8590" i="34"/>
  <c r="E8590" i="34"/>
  <c r="G8590" i="34" s="1"/>
  <c r="D8590" i="34"/>
  <c r="I8589" i="34"/>
  <c r="F8589" i="34"/>
  <c r="D8589" i="34"/>
  <c r="E8589" i="34" s="1"/>
  <c r="G8589" i="34" s="1"/>
  <c r="I8588" i="34"/>
  <c r="E8588" i="34"/>
  <c r="G8588" i="34" s="1"/>
  <c r="D8588" i="34"/>
  <c r="F8588" i="34" s="1"/>
  <c r="I8587" i="34"/>
  <c r="F8587" i="34"/>
  <c r="E8587" i="34"/>
  <c r="G8587" i="34" s="1"/>
  <c r="D8587" i="34"/>
  <c r="I8586" i="34"/>
  <c r="D8586" i="34"/>
  <c r="F8586" i="34" s="1"/>
  <c r="I8585" i="34"/>
  <c r="D8585" i="34"/>
  <c r="I8584" i="34"/>
  <c r="F8584" i="34"/>
  <c r="D8584" i="34"/>
  <c r="E8584" i="34" s="1"/>
  <c r="G8584" i="34" s="1"/>
  <c r="I8583" i="34"/>
  <c r="D8583" i="34"/>
  <c r="I8582" i="34"/>
  <c r="D8582" i="34"/>
  <c r="I8581" i="34"/>
  <c r="E8581" i="34"/>
  <c r="G8581" i="34" s="1"/>
  <c r="D8581" i="34"/>
  <c r="F8581" i="34" s="1"/>
  <c r="I8580" i="34"/>
  <c r="G8580" i="34"/>
  <c r="F8580" i="34"/>
  <c r="D8580" i="34"/>
  <c r="E8580" i="34" s="1"/>
  <c r="I8579" i="34"/>
  <c r="D8579" i="34"/>
  <c r="F8579" i="34" s="1"/>
  <c r="I8578" i="34"/>
  <c r="E8578" i="34"/>
  <c r="G8578" i="34" s="1"/>
  <c r="D8578" i="34"/>
  <c r="F8578" i="34" s="1"/>
  <c r="I8577" i="34"/>
  <c r="F8577" i="34"/>
  <c r="E8577" i="34"/>
  <c r="G8577" i="34" s="1"/>
  <c r="D8577" i="34"/>
  <c r="I8576" i="34"/>
  <c r="D8576" i="34"/>
  <c r="F8576" i="34" s="1"/>
  <c r="I8575" i="34"/>
  <c r="F8575" i="34"/>
  <c r="E8575" i="34"/>
  <c r="G8575" i="34" s="1"/>
  <c r="D8575" i="34"/>
  <c r="I8574" i="34"/>
  <c r="E8574" i="34"/>
  <c r="G8574" i="34" s="1"/>
  <c r="D8574" i="34"/>
  <c r="F8574" i="34" s="1"/>
  <c r="I8573" i="34"/>
  <c r="D8573" i="34"/>
  <c r="I8572" i="34"/>
  <c r="D8572" i="34"/>
  <c r="F8572" i="34" s="1"/>
  <c r="I8571" i="34"/>
  <c r="D8571" i="34"/>
  <c r="E8571" i="34" s="1"/>
  <c r="G8571" i="34" s="1"/>
  <c r="I8570" i="34"/>
  <c r="F8570" i="34"/>
  <c r="D8570" i="34"/>
  <c r="E8570" i="34" s="1"/>
  <c r="G8570" i="34" s="1"/>
  <c r="I8569" i="34"/>
  <c r="F8569" i="34"/>
  <c r="E8569" i="34"/>
  <c r="G8569" i="34" s="1"/>
  <c r="D8569" i="34"/>
  <c r="I8568" i="34"/>
  <c r="F8568" i="34"/>
  <c r="E8568" i="34"/>
  <c r="G8568" i="34" s="1"/>
  <c r="D8568" i="34"/>
  <c r="I8567" i="34"/>
  <c r="D8567" i="34"/>
  <c r="F8567" i="34" s="1"/>
  <c r="I8566" i="34"/>
  <c r="D8566" i="34"/>
  <c r="I8565" i="34"/>
  <c r="D8565" i="34"/>
  <c r="F8565" i="34" s="1"/>
  <c r="I8564" i="34"/>
  <c r="D8564" i="34"/>
  <c r="I8563" i="34"/>
  <c r="D8563" i="34"/>
  <c r="I8562" i="34"/>
  <c r="D8562" i="34"/>
  <c r="E8562" i="34" s="1"/>
  <c r="G8562" i="34" s="1"/>
  <c r="I8561" i="34"/>
  <c r="D8561" i="34"/>
  <c r="F8561" i="34" s="1"/>
  <c r="I8560" i="34"/>
  <c r="D8560" i="34"/>
  <c r="I8559" i="34"/>
  <c r="D8559" i="34"/>
  <c r="E8559" i="34" s="1"/>
  <c r="G8559" i="34" s="1"/>
  <c r="I8558" i="34"/>
  <c r="G8558" i="34"/>
  <c r="F8558" i="34"/>
  <c r="D8558" i="34"/>
  <c r="E8558" i="34" s="1"/>
  <c r="I8557" i="34"/>
  <c r="F8557" i="34"/>
  <c r="E8557" i="34"/>
  <c r="G8557" i="34" s="1"/>
  <c r="D8557" i="34"/>
  <c r="I8556" i="34"/>
  <c r="D8556" i="34"/>
  <c r="I8555" i="34"/>
  <c r="F8555" i="34"/>
  <c r="E8555" i="34"/>
  <c r="G8555" i="34" s="1"/>
  <c r="D8555" i="34"/>
  <c r="I8554" i="34"/>
  <c r="D8554" i="34"/>
  <c r="I8553" i="34"/>
  <c r="D8553" i="34"/>
  <c r="F8553" i="34" s="1"/>
  <c r="I8552" i="34"/>
  <c r="D8552" i="34"/>
  <c r="F8552" i="34" s="1"/>
  <c r="I8551" i="34"/>
  <c r="D8551" i="34"/>
  <c r="I8550" i="34"/>
  <c r="D8550" i="34"/>
  <c r="I8549" i="34"/>
  <c r="G8549" i="34"/>
  <c r="D8549" i="34"/>
  <c r="E8549" i="34" s="1"/>
  <c r="I8548" i="34"/>
  <c r="D8548" i="34"/>
  <c r="F8548" i="34" s="1"/>
  <c r="I8547" i="34"/>
  <c r="D8547" i="34"/>
  <c r="I8546" i="34"/>
  <c r="E8546" i="34"/>
  <c r="G8546" i="34" s="1"/>
  <c r="D8546" i="34"/>
  <c r="F8546" i="34" s="1"/>
  <c r="I8545" i="34"/>
  <c r="D8545" i="34"/>
  <c r="F8545" i="34" s="1"/>
  <c r="I8544" i="34"/>
  <c r="D8544" i="34"/>
  <c r="I8543" i="34"/>
  <c r="D8543" i="34"/>
  <c r="F8543" i="34" s="1"/>
  <c r="I8542" i="34"/>
  <c r="D8542" i="34"/>
  <c r="F8542" i="34" s="1"/>
  <c r="I8541" i="34"/>
  <c r="D8541" i="34"/>
  <c r="I8540" i="34"/>
  <c r="D8540" i="34"/>
  <c r="E8540" i="34" s="1"/>
  <c r="G8540" i="34" s="1"/>
  <c r="I8539" i="34"/>
  <c r="D8539" i="34"/>
  <c r="I8538" i="34"/>
  <c r="D8538" i="34"/>
  <c r="I8537" i="34"/>
  <c r="D8537" i="34"/>
  <c r="I8536" i="34"/>
  <c r="D8536" i="34"/>
  <c r="I8535" i="34"/>
  <c r="D8535" i="34"/>
  <c r="I8534" i="34"/>
  <c r="D8534" i="34"/>
  <c r="I8533" i="34"/>
  <c r="D8533" i="34"/>
  <c r="F8533" i="34" s="1"/>
  <c r="I8532" i="34"/>
  <c r="E8532" i="34"/>
  <c r="G8532" i="34" s="1"/>
  <c r="D8532" i="34"/>
  <c r="F8532" i="34" s="1"/>
  <c r="I8531" i="34"/>
  <c r="D8531" i="34"/>
  <c r="F8531" i="34" s="1"/>
  <c r="I8530" i="34"/>
  <c r="D8530" i="34"/>
  <c r="I8529" i="34"/>
  <c r="D8529" i="34"/>
  <c r="I8528" i="34"/>
  <c r="D8528" i="34"/>
  <c r="I8527" i="34"/>
  <c r="D8527" i="34"/>
  <c r="I8526" i="34"/>
  <c r="G8526" i="34"/>
  <c r="E8526" i="34"/>
  <c r="D8526" i="34"/>
  <c r="F8526" i="34" s="1"/>
  <c r="I8525" i="34"/>
  <c r="D8525" i="34"/>
  <c r="I8524" i="34"/>
  <c r="D8524" i="34"/>
  <c r="F8524" i="34" s="1"/>
  <c r="I8523" i="34"/>
  <c r="D8523" i="34"/>
  <c r="I8522" i="34"/>
  <c r="D8522" i="34"/>
  <c r="I8521" i="34"/>
  <c r="E8521" i="34"/>
  <c r="G8521" i="34" s="1"/>
  <c r="D8521" i="34"/>
  <c r="F8521" i="34" s="1"/>
  <c r="I8520" i="34"/>
  <c r="E8520" i="34"/>
  <c r="G8520" i="34" s="1"/>
  <c r="D8520" i="34"/>
  <c r="F8520" i="34" s="1"/>
  <c r="I8519" i="34"/>
  <c r="D8519" i="34"/>
  <c r="I8518" i="34"/>
  <c r="E8518" i="34"/>
  <c r="G8518" i="34" s="1"/>
  <c r="D8518" i="34"/>
  <c r="F8518" i="34" s="1"/>
  <c r="I8517" i="34"/>
  <c r="D8517" i="34"/>
  <c r="F8517" i="34" s="1"/>
  <c r="I8516" i="34"/>
  <c r="D8516" i="34"/>
  <c r="I8515" i="34"/>
  <c r="G8515" i="34"/>
  <c r="D8515" i="34"/>
  <c r="E8515" i="34" s="1"/>
  <c r="I8514" i="34"/>
  <c r="F8514" i="34"/>
  <c r="D8514" i="34"/>
  <c r="E8514" i="34" s="1"/>
  <c r="G8514" i="34" s="1"/>
  <c r="I8513" i="34"/>
  <c r="F8513" i="34"/>
  <c r="D8513" i="34"/>
  <c r="E8513" i="34" s="1"/>
  <c r="G8513" i="34" s="1"/>
  <c r="I8512" i="34"/>
  <c r="D8512" i="34"/>
  <c r="F8512" i="34" s="1"/>
  <c r="I8511" i="34"/>
  <c r="D8511" i="34"/>
  <c r="F8511" i="34" s="1"/>
  <c r="I8510" i="34"/>
  <c r="D8510" i="34"/>
  <c r="I8509" i="34"/>
  <c r="D8509" i="34"/>
  <c r="F8509" i="34" s="1"/>
  <c r="I8508" i="34"/>
  <c r="D8508" i="34"/>
  <c r="I8507" i="34"/>
  <c r="D8507" i="34"/>
  <c r="I8506" i="34"/>
  <c r="E8506" i="34"/>
  <c r="G8506" i="34" s="1"/>
  <c r="D8506" i="34"/>
  <c r="F8506" i="34" s="1"/>
  <c r="I8505" i="34"/>
  <c r="D8505" i="34"/>
  <c r="I8504" i="34"/>
  <c r="G8504" i="34"/>
  <c r="F8504" i="34"/>
  <c r="E8504" i="34"/>
  <c r="D8504" i="34"/>
  <c r="I8503" i="34"/>
  <c r="D8503" i="34"/>
  <c r="E8503" i="34" s="1"/>
  <c r="G8503" i="34" s="1"/>
  <c r="I8502" i="34"/>
  <c r="D8502" i="34"/>
  <c r="I8501" i="34"/>
  <c r="E8501" i="34"/>
  <c r="G8501" i="34" s="1"/>
  <c r="D8501" i="34"/>
  <c r="F8501" i="34" s="1"/>
  <c r="I8500" i="34"/>
  <c r="E8500" i="34"/>
  <c r="G8500" i="34" s="1"/>
  <c r="D8500" i="34"/>
  <c r="F8500" i="34" s="1"/>
  <c r="I8499" i="34"/>
  <c r="G8499" i="34"/>
  <c r="E8499" i="34"/>
  <c r="D8499" i="34"/>
  <c r="F8499" i="34" s="1"/>
  <c r="I8498" i="34"/>
  <c r="D8498" i="34"/>
  <c r="F8498" i="34" s="1"/>
  <c r="I8497" i="34"/>
  <c r="G8497" i="34"/>
  <c r="F8497" i="34"/>
  <c r="E8497" i="34"/>
  <c r="D8497" i="34"/>
  <c r="I8496" i="34"/>
  <c r="F8496" i="34"/>
  <c r="D8496" i="34"/>
  <c r="E8496" i="34" s="1"/>
  <c r="G8496" i="34" s="1"/>
  <c r="I8495" i="34"/>
  <c r="E8495" i="34"/>
  <c r="G8495" i="34" s="1"/>
  <c r="D8495" i="34"/>
  <c r="F8495" i="34" s="1"/>
  <c r="I8494" i="34"/>
  <c r="D8494" i="34"/>
  <c r="I8493" i="34"/>
  <c r="D8493" i="34"/>
  <c r="F8493" i="34" s="1"/>
  <c r="I8492" i="34"/>
  <c r="G8492" i="34"/>
  <c r="F8492" i="34"/>
  <c r="D8492" i="34"/>
  <c r="E8492" i="34" s="1"/>
  <c r="I8491" i="34"/>
  <c r="E8491" i="34"/>
  <c r="G8491" i="34" s="1"/>
  <c r="D8491" i="34"/>
  <c r="F8491" i="34" s="1"/>
  <c r="I8490" i="34"/>
  <c r="D8490" i="34"/>
  <c r="F8490" i="34" s="1"/>
  <c r="I8489" i="34"/>
  <c r="E8489" i="34"/>
  <c r="G8489" i="34" s="1"/>
  <c r="D8489" i="34"/>
  <c r="F8489" i="34" s="1"/>
  <c r="I8488" i="34"/>
  <c r="D8488" i="34"/>
  <c r="I8487" i="34"/>
  <c r="D8487" i="34"/>
  <c r="E8487" i="34" s="1"/>
  <c r="G8487" i="34" s="1"/>
  <c r="I8486" i="34"/>
  <c r="D8486" i="34"/>
  <c r="F8486" i="34" s="1"/>
  <c r="I8485" i="34"/>
  <c r="D8485" i="34"/>
  <c r="I8484" i="34"/>
  <c r="D8484" i="34"/>
  <c r="E8484" i="34" s="1"/>
  <c r="G8484" i="34" s="1"/>
  <c r="I8483" i="34"/>
  <c r="D8483" i="34"/>
  <c r="I8482" i="34"/>
  <c r="D8482" i="34"/>
  <c r="I8481" i="34"/>
  <c r="D8481" i="34"/>
  <c r="I8480" i="34"/>
  <c r="E8480" i="34"/>
  <c r="G8480" i="34" s="1"/>
  <c r="D8480" i="34"/>
  <c r="F8480" i="34" s="1"/>
  <c r="I8479" i="34"/>
  <c r="E8479" i="34"/>
  <c r="G8479" i="34" s="1"/>
  <c r="D8479" i="34"/>
  <c r="F8479" i="34" s="1"/>
  <c r="I8478" i="34"/>
  <c r="D8478" i="34"/>
  <c r="E8478" i="34" s="1"/>
  <c r="G8478" i="34" s="1"/>
  <c r="I8477" i="34"/>
  <c r="F8477" i="34"/>
  <c r="E8477" i="34"/>
  <c r="G8477" i="34" s="1"/>
  <c r="D8477" i="34"/>
  <c r="I8476" i="34"/>
  <c r="D8476" i="34"/>
  <c r="F8476" i="34" s="1"/>
  <c r="I8475" i="34"/>
  <c r="F8475" i="34"/>
  <c r="D8475" i="34"/>
  <c r="E8475" i="34" s="1"/>
  <c r="G8475" i="34" s="1"/>
  <c r="I8474" i="34"/>
  <c r="D8474" i="34"/>
  <c r="I8473" i="34"/>
  <c r="D8473" i="34"/>
  <c r="F8473" i="34" s="1"/>
  <c r="I8472" i="34"/>
  <c r="D8472" i="34"/>
  <c r="I8471" i="34"/>
  <c r="D8471" i="34"/>
  <c r="I8470" i="34"/>
  <c r="D8470" i="34"/>
  <c r="I8469" i="34"/>
  <c r="D8469" i="34"/>
  <c r="F8469" i="34" s="1"/>
  <c r="I8468" i="34"/>
  <c r="G8468" i="34"/>
  <c r="E8468" i="34"/>
  <c r="D8468" i="34"/>
  <c r="F8468" i="34" s="1"/>
  <c r="I8467" i="34"/>
  <c r="F8467" i="34"/>
  <c r="E8467" i="34"/>
  <c r="G8467" i="34" s="1"/>
  <c r="D8467" i="34"/>
  <c r="I8466" i="34"/>
  <c r="D8466" i="34"/>
  <c r="I8465" i="34"/>
  <c r="D8465" i="34"/>
  <c r="I8464" i="34"/>
  <c r="E8464" i="34"/>
  <c r="G8464" i="34" s="1"/>
  <c r="D8464" i="34"/>
  <c r="F8464" i="34" s="1"/>
  <c r="I8463" i="34"/>
  <c r="D8463" i="34"/>
  <c r="I8462" i="34"/>
  <c r="D8462" i="34"/>
  <c r="F8462" i="34" s="1"/>
  <c r="I8461" i="34"/>
  <c r="D8461" i="34"/>
  <c r="I8460" i="34"/>
  <c r="F8460" i="34"/>
  <c r="E8460" i="34"/>
  <c r="G8460" i="34" s="1"/>
  <c r="D8460" i="34"/>
  <c r="I8459" i="34"/>
  <c r="E8459" i="34"/>
  <c r="G8459" i="34" s="1"/>
  <c r="D8459" i="34"/>
  <c r="F8459" i="34" s="1"/>
  <c r="I8458" i="34"/>
  <c r="F8458" i="34"/>
  <c r="E8458" i="34"/>
  <c r="G8458" i="34" s="1"/>
  <c r="D8458" i="34"/>
  <c r="I8457" i="34"/>
  <c r="D8457" i="34"/>
  <c r="I8456" i="34"/>
  <c r="D8456" i="34"/>
  <c r="F8456" i="34" s="1"/>
  <c r="I8455" i="34"/>
  <c r="G8455" i="34"/>
  <c r="E8455" i="34"/>
  <c r="D8455" i="34"/>
  <c r="F8455" i="34" s="1"/>
  <c r="I8454" i="34"/>
  <c r="D8454" i="34"/>
  <c r="I8453" i="34"/>
  <c r="E8453" i="34"/>
  <c r="G8453" i="34" s="1"/>
  <c r="D8453" i="34"/>
  <c r="F8453" i="34" s="1"/>
  <c r="I8452" i="34"/>
  <c r="D8452" i="34"/>
  <c r="I8451" i="34"/>
  <c r="D8451" i="34"/>
  <c r="I8450" i="34"/>
  <c r="G8450" i="34"/>
  <c r="D8450" i="34"/>
  <c r="E8450" i="34" s="1"/>
  <c r="I8449" i="34"/>
  <c r="D8449" i="34"/>
  <c r="I8448" i="34"/>
  <c r="D8448" i="34"/>
  <c r="I8447" i="34"/>
  <c r="E8447" i="34"/>
  <c r="G8447" i="34" s="1"/>
  <c r="D8447" i="34"/>
  <c r="F8447" i="34" s="1"/>
  <c r="I8446" i="34"/>
  <c r="D8446" i="34"/>
  <c r="I8445" i="34"/>
  <c r="F8445" i="34"/>
  <c r="E8445" i="34"/>
  <c r="G8445" i="34" s="1"/>
  <c r="D8445" i="34"/>
  <c r="I8444" i="34"/>
  <c r="D8444" i="34"/>
  <c r="F8444" i="34" s="1"/>
  <c r="I8443" i="34"/>
  <c r="D8443" i="34"/>
  <c r="I8442" i="34"/>
  <c r="D8442" i="34"/>
  <c r="I8441" i="34"/>
  <c r="D8441" i="34"/>
  <c r="E8441" i="34" s="1"/>
  <c r="G8441" i="34" s="1"/>
  <c r="I8440" i="34"/>
  <c r="G8440" i="34"/>
  <c r="E8440" i="34"/>
  <c r="D8440" i="34"/>
  <c r="F8440" i="34" s="1"/>
  <c r="I8439" i="34"/>
  <c r="D8439" i="34"/>
  <c r="I8438" i="34"/>
  <c r="E8438" i="34"/>
  <c r="G8438" i="34" s="1"/>
  <c r="D8438" i="34"/>
  <c r="F8438" i="34" s="1"/>
  <c r="I8437" i="34"/>
  <c r="E8437" i="34"/>
  <c r="G8437" i="34" s="1"/>
  <c r="D8437" i="34"/>
  <c r="F8437" i="34" s="1"/>
  <c r="I8436" i="34"/>
  <c r="D8436" i="34"/>
  <c r="I8435" i="34"/>
  <c r="F8435" i="34"/>
  <c r="E8435" i="34"/>
  <c r="G8435" i="34" s="1"/>
  <c r="D8435" i="34"/>
  <c r="I8434" i="34"/>
  <c r="E8434" i="34"/>
  <c r="G8434" i="34" s="1"/>
  <c r="D8434" i="34"/>
  <c r="F8434" i="34" s="1"/>
  <c r="I8433" i="34"/>
  <c r="D8433" i="34"/>
  <c r="F8433" i="34" s="1"/>
  <c r="I8432" i="34"/>
  <c r="D8432" i="34"/>
  <c r="I8431" i="34"/>
  <c r="F8431" i="34"/>
  <c r="D8431" i="34"/>
  <c r="E8431" i="34" s="1"/>
  <c r="G8431" i="34" s="1"/>
  <c r="I8430" i="34"/>
  <c r="D8430" i="34"/>
  <c r="F8430" i="34" s="1"/>
  <c r="I8429" i="34"/>
  <c r="E8429" i="34"/>
  <c r="G8429" i="34" s="1"/>
  <c r="D8429" i="34"/>
  <c r="F8429" i="34" s="1"/>
  <c r="I8428" i="34"/>
  <c r="D8428" i="34"/>
  <c r="I8427" i="34"/>
  <c r="D8427" i="34"/>
  <c r="E8427" i="34" s="1"/>
  <c r="G8427" i="34" s="1"/>
  <c r="I8426" i="34"/>
  <c r="G8426" i="34"/>
  <c r="F8426" i="34"/>
  <c r="D8426" i="34"/>
  <c r="E8426" i="34" s="1"/>
  <c r="I8425" i="34"/>
  <c r="F8425" i="34"/>
  <c r="E8425" i="34"/>
  <c r="G8425" i="34" s="1"/>
  <c r="D8425" i="34"/>
  <c r="I8424" i="34"/>
  <c r="D8424" i="34"/>
  <c r="E8424" i="34" s="1"/>
  <c r="G8424" i="34" s="1"/>
  <c r="I8423" i="34"/>
  <c r="F8423" i="34"/>
  <c r="D8423" i="34"/>
  <c r="E8423" i="34" s="1"/>
  <c r="G8423" i="34" s="1"/>
  <c r="I8422" i="34"/>
  <c r="D8422" i="34"/>
  <c r="I8421" i="34"/>
  <c r="F8421" i="34"/>
  <c r="E8421" i="34"/>
  <c r="G8421" i="34" s="1"/>
  <c r="D8421" i="34"/>
  <c r="I8420" i="34"/>
  <c r="E8420" i="34"/>
  <c r="G8420" i="34" s="1"/>
  <c r="D8420" i="34"/>
  <c r="F8420" i="34" s="1"/>
  <c r="I8419" i="34"/>
  <c r="D8419" i="34"/>
  <c r="E8419" i="34" s="1"/>
  <c r="G8419" i="34" s="1"/>
  <c r="I8418" i="34"/>
  <c r="D8418" i="34"/>
  <c r="I8417" i="34"/>
  <c r="F8417" i="34"/>
  <c r="D8417" i="34"/>
  <c r="E8417" i="34" s="1"/>
  <c r="G8417" i="34" s="1"/>
  <c r="I8416" i="34"/>
  <c r="F8416" i="34"/>
  <c r="E8416" i="34"/>
  <c r="G8416" i="34" s="1"/>
  <c r="D8416" i="34"/>
  <c r="I8415" i="34"/>
  <c r="D8415" i="34"/>
  <c r="F8415" i="34" s="1"/>
  <c r="I8414" i="34"/>
  <c r="G8414" i="34"/>
  <c r="E8414" i="34"/>
  <c r="D8414" i="34"/>
  <c r="F8414" i="34" s="1"/>
  <c r="I8413" i="34"/>
  <c r="F8413" i="34"/>
  <c r="E8413" i="34"/>
  <c r="G8413" i="34" s="1"/>
  <c r="D8413" i="34"/>
  <c r="I8412" i="34"/>
  <c r="D8412" i="34"/>
  <c r="F8412" i="34" s="1"/>
  <c r="I8411" i="34"/>
  <c r="G8411" i="34"/>
  <c r="D8411" i="34"/>
  <c r="E8411" i="34" s="1"/>
  <c r="I8410" i="34"/>
  <c r="D8410" i="34"/>
  <c r="E8410" i="34" s="1"/>
  <c r="G8410" i="34" s="1"/>
  <c r="I8409" i="34"/>
  <c r="G8409" i="34"/>
  <c r="E8409" i="34"/>
  <c r="D8409" i="34"/>
  <c r="F8409" i="34" s="1"/>
  <c r="I8408" i="34"/>
  <c r="D8408" i="34"/>
  <c r="I8407" i="34"/>
  <c r="D8407" i="34"/>
  <c r="I8406" i="34"/>
  <c r="F8406" i="34"/>
  <c r="E8406" i="34"/>
  <c r="G8406" i="34" s="1"/>
  <c r="D8406" i="34"/>
  <c r="I8405" i="34"/>
  <c r="D8405" i="34"/>
  <c r="I8404" i="34"/>
  <c r="F8404" i="34"/>
  <c r="D8404" i="34"/>
  <c r="E8404" i="34" s="1"/>
  <c r="G8404" i="34" s="1"/>
  <c r="I8403" i="34"/>
  <c r="F8403" i="34"/>
  <c r="D8403" i="34"/>
  <c r="E8403" i="34" s="1"/>
  <c r="G8403" i="34" s="1"/>
  <c r="I8402" i="34"/>
  <c r="D8402" i="34"/>
  <c r="I8401" i="34"/>
  <c r="D8401" i="34"/>
  <c r="I8400" i="34"/>
  <c r="D8400" i="34"/>
  <c r="I8399" i="34"/>
  <c r="D8399" i="34"/>
  <c r="I8398" i="34"/>
  <c r="D8398" i="34"/>
  <c r="F8398" i="34" s="1"/>
  <c r="I8397" i="34"/>
  <c r="D8397" i="34"/>
  <c r="I8396" i="34"/>
  <c r="D8396" i="34"/>
  <c r="F8396" i="34" s="1"/>
  <c r="I8395" i="34"/>
  <c r="D8395" i="34"/>
  <c r="I8394" i="34"/>
  <c r="D8394" i="34"/>
  <c r="F8394" i="34" s="1"/>
  <c r="I8393" i="34"/>
  <c r="D8393" i="34"/>
  <c r="I8392" i="34"/>
  <c r="D8392" i="34"/>
  <c r="I8391" i="34"/>
  <c r="D8391" i="34"/>
  <c r="I8390" i="34"/>
  <c r="D8390" i="34"/>
  <c r="I8389" i="34"/>
  <c r="D8389" i="34"/>
  <c r="F8389" i="34" s="1"/>
  <c r="I8388" i="34"/>
  <c r="E8388" i="34"/>
  <c r="G8388" i="34" s="1"/>
  <c r="D8388" i="34"/>
  <c r="F8388" i="34" s="1"/>
  <c r="I8387" i="34"/>
  <c r="D8387" i="34"/>
  <c r="I8386" i="34"/>
  <c r="D8386" i="34"/>
  <c r="I8385" i="34"/>
  <c r="G8385" i="34"/>
  <c r="F8385" i="34"/>
  <c r="D8385" i="34"/>
  <c r="E8385" i="34" s="1"/>
  <c r="I8384" i="34"/>
  <c r="D8384" i="34"/>
  <c r="F8384" i="34" s="1"/>
  <c r="I8383" i="34"/>
  <c r="D8383" i="34"/>
  <c r="I8382" i="34"/>
  <c r="E8382" i="34"/>
  <c r="G8382" i="34" s="1"/>
  <c r="D8382" i="34"/>
  <c r="F8382" i="34" s="1"/>
  <c r="I8381" i="34"/>
  <c r="D8381" i="34"/>
  <c r="F8381" i="34" s="1"/>
  <c r="I8380" i="34"/>
  <c r="E8380" i="34"/>
  <c r="G8380" i="34" s="1"/>
  <c r="D8380" i="34"/>
  <c r="F8380" i="34" s="1"/>
  <c r="I8379" i="34"/>
  <c r="D8379" i="34"/>
  <c r="I8378" i="34"/>
  <c r="D8378" i="34"/>
  <c r="I8377" i="34"/>
  <c r="D8377" i="34"/>
  <c r="I8376" i="34"/>
  <c r="D8376" i="34"/>
  <c r="F8376" i="34" s="1"/>
  <c r="I8375" i="34"/>
  <c r="E8375" i="34"/>
  <c r="G8375" i="34" s="1"/>
  <c r="D8375" i="34"/>
  <c r="F8375" i="34" s="1"/>
  <c r="I8374" i="34"/>
  <c r="E8374" i="34"/>
  <c r="G8374" i="34" s="1"/>
  <c r="D8374" i="34"/>
  <c r="F8374" i="34" s="1"/>
  <c r="I8373" i="34"/>
  <c r="D8373" i="34"/>
  <c r="I8372" i="34"/>
  <c r="G8372" i="34"/>
  <c r="F8372" i="34"/>
  <c r="E8372" i="34"/>
  <c r="D8372" i="34"/>
  <c r="I8371" i="34"/>
  <c r="D8371" i="34"/>
  <c r="I8370" i="34"/>
  <c r="D8370" i="34"/>
  <c r="F8370" i="34" s="1"/>
  <c r="I8369" i="34"/>
  <c r="D8369" i="34"/>
  <c r="I8368" i="34"/>
  <c r="E8368" i="34"/>
  <c r="G8368" i="34" s="1"/>
  <c r="D8368" i="34"/>
  <c r="F8368" i="34" s="1"/>
  <c r="I8367" i="34"/>
  <c r="F8367" i="34"/>
  <c r="E8367" i="34"/>
  <c r="G8367" i="34" s="1"/>
  <c r="D8367" i="34"/>
  <c r="I8366" i="34"/>
  <c r="E8366" i="34"/>
  <c r="G8366" i="34" s="1"/>
  <c r="D8366" i="34"/>
  <c r="F8366" i="34" s="1"/>
  <c r="I8365" i="34"/>
  <c r="D8365" i="34"/>
  <c r="I8364" i="34"/>
  <c r="D8364" i="34"/>
  <c r="I8363" i="34"/>
  <c r="D8363" i="34"/>
  <c r="I8362" i="34"/>
  <c r="F8362" i="34"/>
  <c r="E8362" i="34"/>
  <c r="G8362" i="34" s="1"/>
  <c r="D8362" i="34"/>
  <c r="I8361" i="34"/>
  <c r="D8361" i="34"/>
  <c r="I8360" i="34"/>
  <c r="E8360" i="34"/>
  <c r="G8360" i="34" s="1"/>
  <c r="D8360" i="34"/>
  <c r="F8360" i="34" s="1"/>
  <c r="I8359" i="34"/>
  <c r="F8359" i="34"/>
  <c r="E8359" i="34"/>
  <c r="G8359" i="34" s="1"/>
  <c r="D8359" i="34"/>
  <c r="I8358" i="34"/>
  <c r="F8358" i="34"/>
  <c r="E8358" i="34"/>
  <c r="G8358" i="34" s="1"/>
  <c r="D8358" i="34"/>
  <c r="I8357" i="34"/>
  <c r="E8357" i="34"/>
  <c r="G8357" i="34" s="1"/>
  <c r="D8357" i="34"/>
  <c r="F8357" i="34" s="1"/>
  <c r="I8356" i="34"/>
  <c r="F8356" i="34"/>
  <c r="D8356" i="34"/>
  <c r="E8356" i="34" s="1"/>
  <c r="G8356" i="34" s="1"/>
  <c r="I8355" i="34"/>
  <c r="D8355" i="34"/>
  <c r="I8354" i="34"/>
  <c r="F8354" i="34"/>
  <c r="E8354" i="34"/>
  <c r="G8354" i="34" s="1"/>
  <c r="D8354" i="34"/>
  <c r="I8353" i="34"/>
  <c r="D8353" i="34"/>
  <c r="I8352" i="34"/>
  <c r="D8352" i="34"/>
  <c r="I8351" i="34"/>
  <c r="D8351" i="34"/>
  <c r="I8350" i="34"/>
  <c r="D8350" i="34"/>
  <c r="E8350" i="34" s="1"/>
  <c r="G8350" i="34" s="1"/>
  <c r="I8349" i="34"/>
  <c r="F8349" i="34"/>
  <c r="D8349" i="34"/>
  <c r="E8349" i="34" s="1"/>
  <c r="G8349" i="34" s="1"/>
  <c r="I8348" i="34"/>
  <c r="D8348" i="34"/>
  <c r="E8348" i="34" s="1"/>
  <c r="G8348" i="34" s="1"/>
  <c r="I8347" i="34"/>
  <c r="F8347" i="34"/>
  <c r="D8347" i="34"/>
  <c r="E8347" i="34" s="1"/>
  <c r="G8347" i="34" s="1"/>
  <c r="I8346" i="34"/>
  <c r="D8346" i="34"/>
  <c r="I8345" i="34"/>
  <c r="F8345" i="34"/>
  <c r="D8345" i="34"/>
  <c r="E8345" i="34" s="1"/>
  <c r="G8345" i="34" s="1"/>
  <c r="I8344" i="34"/>
  <c r="D8344" i="34"/>
  <c r="I8343" i="34"/>
  <c r="D8343" i="34"/>
  <c r="I8342" i="34"/>
  <c r="F8342" i="34"/>
  <c r="D8342" i="34"/>
  <c r="E8342" i="34" s="1"/>
  <c r="G8342" i="34" s="1"/>
  <c r="I8341" i="34"/>
  <c r="D8341" i="34"/>
  <c r="I8340" i="34"/>
  <c r="F8340" i="34"/>
  <c r="E8340" i="34"/>
  <c r="G8340" i="34" s="1"/>
  <c r="D8340" i="34"/>
  <c r="I8339" i="34"/>
  <c r="E8339" i="34"/>
  <c r="G8339" i="34" s="1"/>
  <c r="D8339" i="34"/>
  <c r="F8339" i="34" s="1"/>
  <c r="I8338" i="34"/>
  <c r="D8338" i="34"/>
  <c r="F8338" i="34" s="1"/>
  <c r="I8337" i="34"/>
  <c r="D8337" i="34"/>
  <c r="I8336" i="34"/>
  <c r="D8336" i="34"/>
  <c r="I8335" i="34"/>
  <c r="D8335" i="34"/>
  <c r="I8334" i="34"/>
  <c r="D8334" i="34"/>
  <c r="I8333" i="34"/>
  <c r="D8333" i="34"/>
  <c r="I8332" i="34"/>
  <c r="D8332" i="34"/>
  <c r="I8331" i="34"/>
  <c r="F8331" i="34"/>
  <c r="D8331" i="34"/>
  <c r="E8331" i="34" s="1"/>
  <c r="G8331" i="34" s="1"/>
  <c r="I8330" i="34"/>
  <c r="D8330" i="34"/>
  <c r="I8329" i="34"/>
  <c r="D8329" i="34"/>
  <c r="I8328" i="34"/>
  <c r="E8328" i="34"/>
  <c r="G8328" i="34" s="1"/>
  <c r="D8328" i="34"/>
  <c r="F8328" i="34" s="1"/>
  <c r="I8327" i="34"/>
  <c r="D8327" i="34"/>
  <c r="E8327" i="34" s="1"/>
  <c r="G8327" i="34" s="1"/>
  <c r="I8326" i="34"/>
  <c r="D8326" i="34"/>
  <c r="I8325" i="34"/>
  <c r="D8325" i="34"/>
  <c r="F8325" i="34" s="1"/>
  <c r="I8324" i="34"/>
  <c r="E8324" i="34"/>
  <c r="G8324" i="34" s="1"/>
  <c r="D8324" i="34"/>
  <c r="F8324" i="34" s="1"/>
  <c r="I8323" i="34"/>
  <c r="D8323" i="34"/>
  <c r="I8322" i="34"/>
  <c r="D8322" i="34"/>
  <c r="I8321" i="34"/>
  <c r="F8321" i="34"/>
  <c r="D8321" i="34"/>
  <c r="E8321" i="34" s="1"/>
  <c r="G8321" i="34" s="1"/>
  <c r="I8320" i="34"/>
  <c r="D8320" i="34"/>
  <c r="I8319" i="34"/>
  <c r="G8319" i="34"/>
  <c r="D8319" i="34"/>
  <c r="E8319" i="34" s="1"/>
  <c r="I8318" i="34"/>
  <c r="E8318" i="34"/>
  <c r="G8318" i="34" s="1"/>
  <c r="D8318" i="34"/>
  <c r="F8318" i="34" s="1"/>
  <c r="I8317" i="34"/>
  <c r="D8317" i="34"/>
  <c r="I8316" i="34"/>
  <c r="E8316" i="34"/>
  <c r="G8316" i="34" s="1"/>
  <c r="D8316" i="34"/>
  <c r="F8316" i="34" s="1"/>
  <c r="I8315" i="34"/>
  <c r="D8315" i="34"/>
  <c r="F8315" i="34" s="1"/>
  <c r="I8314" i="34"/>
  <c r="D8314" i="34"/>
  <c r="I8313" i="34"/>
  <c r="E8313" i="34"/>
  <c r="G8313" i="34" s="1"/>
  <c r="D8313" i="34"/>
  <c r="F8313" i="34" s="1"/>
  <c r="I8312" i="34"/>
  <c r="D8312" i="34"/>
  <c r="I8311" i="34"/>
  <c r="D8311" i="34"/>
  <c r="I8310" i="34"/>
  <c r="D8310" i="34"/>
  <c r="I8309" i="34"/>
  <c r="F8309" i="34"/>
  <c r="E8309" i="34"/>
  <c r="G8309" i="34" s="1"/>
  <c r="D8309" i="34"/>
  <c r="I8308" i="34"/>
  <c r="D8308" i="34"/>
  <c r="I8307" i="34"/>
  <c r="D8307" i="34"/>
  <c r="I8306" i="34"/>
  <c r="F8306" i="34"/>
  <c r="E8306" i="34"/>
  <c r="G8306" i="34" s="1"/>
  <c r="D8306" i="34"/>
  <c r="I8305" i="34"/>
  <c r="F8305" i="34"/>
  <c r="D8305" i="34"/>
  <c r="E8305" i="34" s="1"/>
  <c r="G8305" i="34" s="1"/>
  <c r="I8304" i="34"/>
  <c r="F8304" i="34"/>
  <c r="D8304" i="34"/>
  <c r="E8304" i="34" s="1"/>
  <c r="G8304" i="34" s="1"/>
  <c r="I8303" i="34"/>
  <c r="F8303" i="34"/>
  <c r="E8303" i="34"/>
  <c r="G8303" i="34" s="1"/>
  <c r="D8303" i="34"/>
  <c r="I8302" i="34"/>
  <c r="D8302" i="34"/>
  <c r="I8301" i="34"/>
  <c r="D8301" i="34"/>
  <c r="F8301" i="34" s="1"/>
  <c r="I8300" i="34"/>
  <c r="D8300" i="34"/>
  <c r="I8299" i="34"/>
  <c r="D8299" i="34"/>
  <c r="E8299" i="34" s="1"/>
  <c r="G8299" i="34" s="1"/>
  <c r="I8298" i="34"/>
  <c r="D8298" i="34"/>
  <c r="I8297" i="34"/>
  <c r="D8297" i="34"/>
  <c r="I8296" i="34"/>
  <c r="F8296" i="34"/>
  <c r="E8296" i="34"/>
  <c r="G8296" i="34" s="1"/>
  <c r="D8296" i="34"/>
  <c r="I8295" i="34"/>
  <c r="D8295" i="34"/>
  <c r="I8294" i="34"/>
  <c r="D8294" i="34"/>
  <c r="I8293" i="34"/>
  <c r="E8293" i="34"/>
  <c r="G8293" i="34" s="1"/>
  <c r="D8293" i="34"/>
  <c r="F8293" i="34" s="1"/>
  <c r="I8292" i="34"/>
  <c r="D8292" i="34"/>
  <c r="I8291" i="34"/>
  <c r="D8291" i="34"/>
  <c r="I8290" i="34"/>
  <c r="D8290" i="34"/>
  <c r="I8289" i="34"/>
  <c r="D8289" i="34"/>
  <c r="I8288" i="34"/>
  <c r="G8288" i="34"/>
  <c r="F8288" i="34"/>
  <c r="D8288" i="34"/>
  <c r="E8288" i="34" s="1"/>
  <c r="I8287" i="34"/>
  <c r="D8287" i="34"/>
  <c r="F8287" i="34" s="1"/>
  <c r="I8286" i="34"/>
  <c r="D8286" i="34"/>
  <c r="I8285" i="34"/>
  <c r="D8285" i="34"/>
  <c r="I8284" i="34"/>
  <c r="E8284" i="34"/>
  <c r="G8284" i="34" s="1"/>
  <c r="D8284" i="34"/>
  <c r="F8284" i="34" s="1"/>
  <c r="I8283" i="34"/>
  <c r="D8283" i="34"/>
  <c r="I8282" i="34"/>
  <c r="D8282" i="34"/>
  <c r="I8281" i="34"/>
  <c r="D8281" i="34"/>
  <c r="I8280" i="34"/>
  <c r="D8280" i="34"/>
  <c r="F8280" i="34" s="1"/>
  <c r="I8279" i="34"/>
  <c r="F8279" i="34"/>
  <c r="D8279" i="34"/>
  <c r="E8279" i="34" s="1"/>
  <c r="G8279" i="34" s="1"/>
  <c r="I8278" i="34"/>
  <c r="D8278" i="34"/>
  <c r="I8277" i="34"/>
  <c r="F8277" i="34"/>
  <c r="D8277" i="34"/>
  <c r="E8277" i="34" s="1"/>
  <c r="G8277" i="34" s="1"/>
  <c r="I8276" i="34"/>
  <c r="D8276" i="34"/>
  <c r="I8275" i="34"/>
  <c r="D8275" i="34"/>
  <c r="I8274" i="34"/>
  <c r="D8274" i="34"/>
  <c r="I8273" i="34"/>
  <c r="D8273" i="34"/>
  <c r="I8272" i="34"/>
  <c r="D8272" i="34"/>
  <c r="F8272" i="34" s="1"/>
  <c r="I8271" i="34"/>
  <c r="D8271" i="34"/>
  <c r="I8270" i="34"/>
  <c r="D8270" i="34"/>
  <c r="F8270" i="34" s="1"/>
  <c r="I8269" i="34"/>
  <c r="D8269" i="34"/>
  <c r="I8268" i="34"/>
  <c r="D8268" i="34"/>
  <c r="I8267" i="34"/>
  <c r="G8267" i="34"/>
  <c r="E8267" i="34"/>
  <c r="D8267" i="34"/>
  <c r="F8267" i="34" s="1"/>
  <c r="I8266" i="34"/>
  <c r="D8266" i="34"/>
  <c r="F8266" i="34" s="1"/>
  <c r="I8265" i="34"/>
  <c r="E8265" i="34"/>
  <c r="G8265" i="34" s="1"/>
  <c r="D8265" i="34"/>
  <c r="F8265" i="34" s="1"/>
  <c r="I8264" i="34"/>
  <c r="D8264" i="34"/>
  <c r="I8263" i="34"/>
  <c r="D8263" i="34"/>
  <c r="I8262" i="34"/>
  <c r="D8262" i="34"/>
  <c r="I8261" i="34"/>
  <c r="D8261" i="34"/>
  <c r="I8260" i="34"/>
  <c r="D8260" i="34"/>
  <c r="I8259" i="34"/>
  <c r="E8259" i="34"/>
  <c r="G8259" i="34" s="1"/>
  <c r="D8259" i="34"/>
  <c r="F8259" i="34" s="1"/>
  <c r="I8258" i="34"/>
  <c r="F8258" i="34"/>
  <c r="D8258" i="34"/>
  <c r="E8258" i="34" s="1"/>
  <c r="G8258" i="34" s="1"/>
  <c r="I8257" i="34"/>
  <c r="D8257" i="34"/>
  <c r="I8256" i="34"/>
  <c r="D8256" i="34"/>
  <c r="I8255" i="34"/>
  <c r="D8255" i="34"/>
  <c r="I8254" i="34"/>
  <c r="D8254" i="34"/>
  <c r="F8254" i="34" s="1"/>
  <c r="I8253" i="34"/>
  <c r="D8253" i="34"/>
  <c r="I8252" i="34"/>
  <c r="F8252" i="34"/>
  <c r="E8252" i="34"/>
  <c r="G8252" i="34" s="1"/>
  <c r="D8252" i="34"/>
  <c r="I8251" i="34"/>
  <c r="D8251" i="34"/>
  <c r="I8250" i="34"/>
  <c r="D8250" i="34"/>
  <c r="I8249" i="34"/>
  <c r="E8249" i="34"/>
  <c r="G8249" i="34" s="1"/>
  <c r="D8249" i="34"/>
  <c r="F8249" i="34" s="1"/>
  <c r="I8248" i="34"/>
  <c r="D8248" i="34"/>
  <c r="I8247" i="34"/>
  <c r="F8247" i="34"/>
  <c r="E8247" i="34"/>
  <c r="G8247" i="34" s="1"/>
  <c r="D8247" i="34"/>
  <c r="I8246" i="34"/>
  <c r="D8246" i="34"/>
  <c r="I8245" i="34"/>
  <c r="D8245" i="34"/>
  <c r="E8245" i="34" s="1"/>
  <c r="G8245" i="34" s="1"/>
  <c r="I8244" i="34"/>
  <c r="D8244" i="34"/>
  <c r="I8243" i="34"/>
  <c r="D8243" i="34"/>
  <c r="I8242" i="34"/>
  <c r="D8242" i="34"/>
  <c r="E8242" i="34" s="1"/>
  <c r="G8242" i="34" s="1"/>
  <c r="I8241" i="34"/>
  <c r="D8241" i="34"/>
  <c r="I8240" i="34"/>
  <c r="D8240" i="34"/>
  <c r="I8239" i="34"/>
  <c r="E8239" i="34"/>
  <c r="G8239" i="34" s="1"/>
  <c r="D8239" i="34"/>
  <c r="F8239" i="34" s="1"/>
  <c r="I8238" i="34"/>
  <c r="D8238" i="34"/>
  <c r="I8237" i="34"/>
  <c r="D8237" i="34"/>
  <c r="I8236" i="34"/>
  <c r="D8236" i="34"/>
  <c r="I8235" i="34"/>
  <c r="E8235" i="34"/>
  <c r="G8235" i="34" s="1"/>
  <c r="D8235" i="34"/>
  <c r="F8235" i="34" s="1"/>
  <c r="I8234" i="34"/>
  <c r="D8234" i="34"/>
  <c r="F8234" i="34" s="1"/>
  <c r="I8233" i="34"/>
  <c r="D8233" i="34"/>
  <c r="I8232" i="34"/>
  <c r="F8232" i="34"/>
  <c r="D8232" i="34"/>
  <c r="E8232" i="34" s="1"/>
  <c r="G8232" i="34" s="1"/>
  <c r="I8231" i="34"/>
  <c r="D8231" i="34"/>
  <c r="I8230" i="34"/>
  <c r="D8230" i="34"/>
  <c r="I8229" i="34"/>
  <c r="G8229" i="34"/>
  <c r="F8229" i="34"/>
  <c r="E8229" i="34"/>
  <c r="D8229" i="34"/>
  <c r="I8228" i="34"/>
  <c r="F8228" i="34"/>
  <c r="E8228" i="34"/>
  <c r="G8228" i="34" s="1"/>
  <c r="D8228" i="34"/>
  <c r="I8227" i="34"/>
  <c r="G8227" i="34"/>
  <c r="F8227" i="34"/>
  <c r="D8227" i="34"/>
  <c r="E8227" i="34" s="1"/>
  <c r="I8226" i="34"/>
  <c r="D8226" i="34"/>
  <c r="I8225" i="34"/>
  <c r="G8225" i="34"/>
  <c r="F8225" i="34"/>
  <c r="D8225" i="34"/>
  <c r="E8225" i="34" s="1"/>
  <c r="I8224" i="34"/>
  <c r="D8224" i="34"/>
  <c r="I8223" i="34"/>
  <c r="D8223" i="34"/>
  <c r="I8222" i="34"/>
  <c r="E8222" i="34"/>
  <c r="G8222" i="34" s="1"/>
  <c r="D8222" i="34"/>
  <c r="F8222" i="34" s="1"/>
  <c r="I8221" i="34"/>
  <c r="E8221" i="34"/>
  <c r="G8221" i="34" s="1"/>
  <c r="D8221" i="34"/>
  <c r="F8221" i="34" s="1"/>
  <c r="I8220" i="34"/>
  <c r="F8220" i="34"/>
  <c r="D8220" i="34"/>
  <c r="E8220" i="34" s="1"/>
  <c r="G8220" i="34" s="1"/>
  <c r="I8219" i="34"/>
  <c r="D8219" i="34"/>
  <c r="I8218" i="34"/>
  <c r="E8218" i="34"/>
  <c r="G8218" i="34" s="1"/>
  <c r="D8218" i="34"/>
  <c r="F8218" i="34" s="1"/>
  <c r="I8217" i="34"/>
  <c r="E8217" i="34"/>
  <c r="G8217" i="34" s="1"/>
  <c r="D8217" i="34"/>
  <c r="F8217" i="34" s="1"/>
  <c r="I8216" i="34"/>
  <c r="D8216" i="34"/>
  <c r="I8215" i="34"/>
  <c r="E8215" i="34"/>
  <c r="G8215" i="34" s="1"/>
  <c r="D8215" i="34"/>
  <c r="F8215" i="34" s="1"/>
  <c r="I8214" i="34"/>
  <c r="D8214" i="34"/>
  <c r="I8213" i="34"/>
  <c r="F8213" i="34"/>
  <c r="E8213" i="34"/>
  <c r="G8213" i="34" s="1"/>
  <c r="D8213" i="34"/>
  <c r="I8212" i="34"/>
  <c r="D8212" i="34"/>
  <c r="I8211" i="34"/>
  <c r="D8211" i="34"/>
  <c r="I8210" i="34"/>
  <c r="D8210" i="34"/>
  <c r="F8210" i="34" s="1"/>
  <c r="I8209" i="34"/>
  <c r="D8209" i="34"/>
  <c r="I8208" i="34"/>
  <c r="D8208" i="34"/>
  <c r="F8208" i="34" s="1"/>
  <c r="I8207" i="34"/>
  <c r="D8207" i="34"/>
  <c r="I8206" i="34"/>
  <c r="F8206" i="34"/>
  <c r="D8206" i="34"/>
  <c r="E8206" i="34" s="1"/>
  <c r="G8206" i="34" s="1"/>
  <c r="I8205" i="34"/>
  <c r="F8205" i="34"/>
  <c r="E8205" i="34"/>
  <c r="G8205" i="34" s="1"/>
  <c r="D8205" i="34"/>
  <c r="I8204" i="34"/>
  <c r="D8204" i="34"/>
  <c r="I8203" i="34"/>
  <c r="D8203" i="34"/>
  <c r="I8202" i="34"/>
  <c r="D8202" i="34"/>
  <c r="I8201" i="34"/>
  <c r="G8201" i="34"/>
  <c r="D8201" i="34"/>
  <c r="E8201" i="34" s="1"/>
  <c r="I8200" i="34"/>
  <c r="D8200" i="34"/>
  <c r="E8200" i="34" s="1"/>
  <c r="G8200" i="34" s="1"/>
  <c r="I8199" i="34"/>
  <c r="D8199" i="34"/>
  <c r="I8198" i="34"/>
  <c r="D8198" i="34"/>
  <c r="I8197" i="34"/>
  <c r="D8197" i="34"/>
  <c r="I8196" i="34"/>
  <c r="D8196" i="34"/>
  <c r="I8195" i="34"/>
  <c r="D8195" i="34"/>
  <c r="F8195" i="34" s="1"/>
  <c r="I8194" i="34"/>
  <c r="D8194" i="34"/>
  <c r="I8193" i="34"/>
  <c r="D8193" i="34"/>
  <c r="I8192" i="34"/>
  <c r="D8192" i="34"/>
  <c r="E8192" i="34" s="1"/>
  <c r="G8192" i="34" s="1"/>
  <c r="I8191" i="34"/>
  <c r="D8191" i="34"/>
  <c r="I8190" i="34"/>
  <c r="D8190" i="34"/>
  <c r="I8189" i="34"/>
  <c r="E8189" i="34"/>
  <c r="G8189" i="34" s="1"/>
  <c r="D8189" i="34"/>
  <c r="F8189" i="34" s="1"/>
  <c r="I8188" i="34"/>
  <c r="E8188" i="34"/>
  <c r="G8188" i="34" s="1"/>
  <c r="D8188" i="34"/>
  <c r="F8188" i="34" s="1"/>
  <c r="I8187" i="34"/>
  <c r="F8187" i="34"/>
  <c r="D8187" i="34"/>
  <c r="E8187" i="34" s="1"/>
  <c r="G8187" i="34" s="1"/>
  <c r="I8186" i="34"/>
  <c r="D8186" i="34"/>
  <c r="F8186" i="34" s="1"/>
  <c r="I8185" i="34"/>
  <c r="D8185" i="34"/>
  <c r="F8185" i="34" s="1"/>
  <c r="I8184" i="34"/>
  <c r="E8184" i="34"/>
  <c r="G8184" i="34" s="1"/>
  <c r="D8184" i="34"/>
  <c r="F8184" i="34" s="1"/>
  <c r="I8183" i="34"/>
  <c r="E8183" i="34"/>
  <c r="G8183" i="34" s="1"/>
  <c r="D8183" i="34"/>
  <c r="F8183" i="34" s="1"/>
  <c r="I8182" i="34"/>
  <c r="F8182" i="34"/>
  <c r="E8182" i="34"/>
  <c r="G8182" i="34" s="1"/>
  <c r="D8182" i="34"/>
  <c r="I8181" i="34"/>
  <c r="F8181" i="34"/>
  <c r="E8181" i="34"/>
  <c r="G8181" i="34" s="1"/>
  <c r="D8181" i="34"/>
  <c r="I8180" i="34"/>
  <c r="D8180" i="34"/>
  <c r="I8179" i="34"/>
  <c r="D8179" i="34"/>
  <c r="I8178" i="34"/>
  <c r="D8178" i="34"/>
  <c r="I8177" i="34"/>
  <c r="D8177" i="34"/>
  <c r="I8176" i="34"/>
  <c r="D8176" i="34"/>
  <c r="E8176" i="34" s="1"/>
  <c r="G8176" i="34" s="1"/>
  <c r="I8175" i="34"/>
  <c r="D8175" i="34"/>
  <c r="I8174" i="34"/>
  <c r="D8174" i="34"/>
  <c r="I8173" i="34"/>
  <c r="D8173" i="34"/>
  <c r="E8173" i="34" s="1"/>
  <c r="G8173" i="34" s="1"/>
  <c r="I8172" i="34"/>
  <c r="F8172" i="34"/>
  <c r="D8172" i="34"/>
  <c r="E8172" i="34" s="1"/>
  <c r="G8172" i="34" s="1"/>
  <c r="I8171" i="34"/>
  <c r="F8171" i="34"/>
  <c r="E8171" i="34"/>
  <c r="G8171" i="34" s="1"/>
  <c r="D8171" i="34"/>
  <c r="I8170" i="34"/>
  <c r="D8170" i="34"/>
  <c r="F8170" i="34" s="1"/>
  <c r="I8169" i="34"/>
  <c r="D8169" i="34"/>
  <c r="I8168" i="34"/>
  <c r="D8168" i="34"/>
  <c r="F8168" i="34" s="1"/>
  <c r="I8167" i="34"/>
  <c r="G8167" i="34"/>
  <c r="D8167" i="34"/>
  <c r="E8167" i="34" s="1"/>
  <c r="I8166" i="34"/>
  <c r="F8166" i="34"/>
  <c r="D8166" i="34"/>
  <c r="E8166" i="34" s="1"/>
  <c r="G8166" i="34" s="1"/>
  <c r="I8165" i="34"/>
  <c r="D8165" i="34"/>
  <c r="E8165" i="34" s="1"/>
  <c r="G8165" i="34" s="1"/>
  <c r="I8164" i="34"/>
  <c r="D8164" i="34"/>
  <c r="E8164" i="34" s="1"/>
  <c r="G8164" i="34" s="1"/>
  <c r="I8163" i="34"/>
  <c r="D8163" i="34"/>
  <c r="I8162" i="34"/>
  <c r="F8162" i="34"/>
  <c r="D8162" i="34"/>
  <c r="E8162" i="34" s="1"/>
  <c r="G8162" i="34" s="1"/>
  <c r="I8161" i="34"/>
  <c r="E8161" i="34"/>
  <c r="G8161" i="34" s="1"/>
  <c r="D8161" i="34"/>
  <c r="F8161" i="34" s="1"/>
  <c r="I8160" i="34"/>
  <c r="D8160" i="34"/>
  <c r="I8159" i="34"/>
  <c r="F8159" i="34"/>
  <c r="D8159" i="34"/>
  <c r="E8159" i="34" s="1"/>
  <c r="G8159" i="34" s="1"/>
  <c r="I8158" i="34"/>
  <c r="D8158" i="34"/>
  <c r="I8157" i="34"/>
  <c r="D8157" i="34"/>
  <c r="I8156" i="34"/>
  <c r="D8156" i="34"/>
  <c r="I8155" i="34"/>
  <c r="D8155" i="34"/>
  <c r="F8155" i="34" s="1"/>
  <c r="I8154" i="34"/>
  <c r="D8154" i="34"/>
  <c r="I8153" i="34"/>
  <c r="D8153" i="34"/>
  <c r="I8152" i="34"/>
  <c r="D8152" i="34"/>
  <c r="I8151" i="34"/>
  <c r="D8151" i="34"/>
  <c r="I8150" i="34"/>
  <c r="D8150" i="34"/>
  <c r="I8149" i="34"/>
  <c r="D8149" i="34"/>
  <c r="I8148" i="34"/>
  <c r="D8148" i="34"/>
  <c r="I8147" i="34"/>
  <c r="D8147" i="34"/>
  <c r="F8147" i="34" s="1"/>
  <c r="I8146" i="34"/>
  <c r="D8146" i="34"/>
  <c r="I8145" i="34"/>
  <c r="F8145" i="34"/>
  <c r="E8145" i="34"/>
  <c r="G8145" i="34" s="1"/>
  <c r="D8145" i="34"/>
  <c r="I8144" i="34"/>
  <c r="D8144" i="34"/>
  <c r="I8143" i="34"/>
  <c r="D8143" i="34"/>
  <c r="I8142" i="34"/>
  <c r="F8142" i="34"/>
  <c r="D8142" i="34"/>
  <c r="E8142" i="34" s="1"/>
  <c r="G8142" i="34" s="1"/>
  <c r="I8141" i="34"/>
  <c r="D8141" i="34"/>
  <c r="E8141" i="34" s="1"/>
  <c r="G8141" i="34" s="1"/>
  <c r="I8140" i="34"/>
  <c r="E8140" i="34"/>
  <c r="G8140" i="34" s="1"/>
  <c r="D8140" i="34"/>
  <c r="F8140" i="34" s="1"/>
  <c r="I8139" i="34"/>
  <c r="D8139" i="34"/>
  <c r="F8139" i="34" s="1"/>
  <c r="I8138" i="34"/>
  <c r="F8138" i="34"/>
  <c r="E8138" i="34"/>
  <c r="G8138" i="34" s="1"/>
  <c r="D8138" i="34"/>
  <c r="I8137" i="34"/>
  <c r="D8137" i="34"/>
  <c r="F8137" i="34" s="1"/>
  <c r="I8136" i="34"/>
  <c r="F8136" i="34"/>
  <c r="D8136" i="34"/>
  <c r="E8136" i="34" s="1"/>
  <c r="G8136" i="34" s="1"/>
  <c r="I8135" i="34"/>
  <c r="F8135" i="34"/>
  <c r="E8135" i="34"/>
  <c r="G8135" i="34" s="1"/>
  <c r="D8135" i="34"/>
  <c r="I8134" i="34"/>
  <c r="E8134" i="34"/>
  <c r="G8134" i="34" s="1"/>
  <c r="D8134" i="34"/>
  <c r="F8134" i="34" s="1"/>
  <c r="I8133" i="34"/>
  <c r="F8133" i="34"/>
  <c r="E8133" i="34"/>
  <c r="G8133" i="34" s="1"/>
  <c r="D8133" i="34"/>
  <c r="I8132" i="34"/>
  <c r="G8132" i="34"/>
  <c r="F8132" i="34"/>
  <c r="D8132" i="34"/>
  <c r="E8132" i="34" s="1"/>
  <c r="I8131" i="34"/>
  <c r="F8131" i="34"/>
  <c r="D8131" i="34"/>
  <c r="E8131" i="34" s="1"/>
  <c r="G8131" i="34" s="1"/>
  <c r="I8130" i="34"/>
  <c r="F8130" i="34"/>
  <c r="D8130" i="34"/>
  <c r="E8130" i="34" s="1"/>
  <c r="G8130" i="34" s="1"/>
  <c r="I8129" i="34"/>
  <c r="G8129" i="34"/>
  <c r="F8129" i="34"/>
  <c r="E8129" i="34"/>
  <c r="D8129" i="34"/>
  <c r="I8128" i="34"/>
  <c r="D8128" i="34"/>
  <c r="I8127" i="34"/>
  <c r="F8127" i="34"/>
  <c r="E8127" i="34"/>
  <c r="G8127" i="34" s="1"/>
  <c r="D8127" i="34"/>
  <c r="I8126" i="34"/>
  <c r="F8126" i="34"/>
  <c r="E8126" i="34"/>
  <c r="G8126" i="34" s="1"/>
  <c r="D8126" i="34"/>
  <c r="I8125" i="34"/>
  <c r="F8125" i="34"/>
  <c r="E8125" i="34"/>
  <c r="G8125" i="34" s="1"/>
  <c r="D8125" i="34"/>
  <c r="I8124" i="34"/>
  <c r="D8124" i="34"/>
  <c r="I8123" i="34"/>
  <c r="D8123" i="34"/>
  <c r="I8122" i="34"/>
  <c r="D8122" i="34"/>
  <c r="I8121" i="34"/>
  <c r="D8121" i="34"/>
  <c r="I8120" i="34"/>
  <c r="D8120" i="34"/>
  <c r="F8120" i="34" s="1"/>
  <c r="I8119" i="34"/>
  <c r="D8119" i="34"/>
  <c r="I8118" i="34"/>
  <c r="E8118" i="34"/>
  <c r="G8118" i="34" s="1"/>
  <c r="D8118" i="34"/>
  <c r="F8118" i="34" s="1"/>
  <c r="I8117" i="34"/>
  <c r="F8117" i="34"/>
  <c r="E8117" i="34"/>
  <c r="G8117" i="34" s="1"/>
  <c r="D8117" i="34"/>
  <c r="I8116" i="34"/>
  <c r="E8116" i="34"/>
  <c r="G8116" i="34" s="1"/>
  <c r="D8116" i="34"/>
  <c r="F8116" i="34" s="1"/>
  <c r="I8115" i="34"/>
  <c r="D8115" i="34"/>
  <c r="F8115" i="34" s="1"/>
  <c r="I8114" i="34"/>
  <c r="G8114" i="34"/>
  <c r="F8114" i="34"/>
  <c r="D8114" i="34"/>
  <c r="E8114" i="34" s="1"/>
  <c r="I8113" i="34"/>
  <c r="D8113" i="34"/>
  <c r="I8112" i="34"/>
  <c r="D8112" i="34"/>
  <c r="E8112" i="34" s="1"/>
  <c r="G8112" i="34" s="1"/>
  <c r="I8111" i="34"/>
  <c r="E8111" i="34"/>
  <c r="G8111" i="34" s="1"/>
  <c r="D8111" i="34"/>
  <c r="F8111" i="34" s="1"/>
  <c r="I8110" i="34"/>
  <c r="D8110" i="34"/>
  <c r="I8109" i="34"/>
  <c r="F8109" i="34"/>
  <c r="E8109" i="34"/>
  <c r="G8109" i="34" s="1"/>
  <c r="D8109" i="34"/>
  <c r="I8108" i="34"/>
  <c r="G8108" i="34"/>
  <c r="F8108" i="34"/>
  <c r="D8108" i="34"/>
  <c r="E8108" i="34" s="1"/>
  <c r="I8107" i="34"/>
  <c r="D8107" i="34"/>
  <c r="I8106" i="34"/>
  <c r="D8106" i="34"/>
  <c r="I8105" i="34"/>
  <c r="D8105" i="34"/>
  <c r="I8104" i="34"/>
  <c r="F8104" i="34"/>
  <c r="E8104" i="34"/>
  <c r="G8104" i="34" s="1"/>
  <c r="D8104" i="34"/>
  <c r="I8103" i="34"/>
  <c r="D8103" i="34"/>
  <c r="I8102" i="34"/>
  <c r="E8102" i="34"/>
  <c r="G8102" i="34" s="1"/>
  <c r="D8102" i="34"/>
  <c r="F8102" i="34" s="1"/>
  <c r="I8101" i="34"/>
  <c r="G8101" i="34"/>
  <c r="E8101" i="34"/>
  <c r="D8101" i="34"/>
  <c r="F8101" i="34" s="1"/>
  <c r="I8100" i="34"/>
  <c r="D8100" i="34"/>
  <c r="I8099" i="34"/>
  <c r="F8099" i="34"/>
  <c r="D8099" i="34"/>
  <c r="E8099" i="34" s="1"/>
  <c r="G8099" i="34" s="1"/>
  <c r="I8098" i="34"/>
  <c r="G8098" i="34"/>
  <c r="E8098" i="34"/>
  <c r="D8098" i="34"/>
  <c r="F8098" i="34" s="1"/>
  <c r="I8097" i="34"/>
  <c r="D8097" i="34"/>
  <c r="I8096" i="34"/>
  <c r="G8096" i="34"/>
  <c r="F8096" i="34"/>
  <c r="E8096" i="34"/>
  <c r="D8096" i="34"/>
  <c r="I8095" i="34"/>
  <c r="D8095" i="34"/>
  <c r="I8094" i="34"/>
  <c r="D8094" i="34"/>
  <c r="I8093" i="34"/>
  <c r="F8093" i="34"/>
  <c r="E8093" i="34"/>
  <c r="G8093" i="34" s="1"/>
  <c r="D8093" i="34"/>
  <c r="I8092" i="34"/>
  <c r="D8092" i="34"/>
  <c r="I8091" i="34"/>
  <c r="F8091" i="34"/>
  <c r="E8091" i="34"/>
  <c r="G8091" i="34" s="1"/>
  <c r="D8091" i="34"/>
  <c r="I8090" i="34"/>
  <c r="D8090" i="34"/>
  <c r="I8089" i="34"/>
  <c r="G8089" i="34"/>
  <c r="F8089" i="34"/>
  <c r="D8089" i="34"/>
  <c r="E8089" i="34" s="1"/>
  <c r="I8088" i="34"/>
  <c r="E8088" i="34"/>
  <c r="G8088" i="34" s="1"/>
  <c r="D8088" i="34"/>
  <c r="F8088" i="34" s="1"/>
  <c r="I8087" i="34"/>
  <c r="D8087" i="34"/>
  <c r="I8086" i="34"/>
  <c r="D8086" i="34"/>
  <c r="I8085" i="34"/>
  <c r="D8085" i="34"/>
  <c r="I8084" i="34"/>
  <c r="G8084" i="34"/>
  <c r="F8084" i="34"/>
  <c r="D8084" i="34"/>
  <c r="E8084" i="34" s="1"/>
  <c r="I8083" i="34"/>
  <c r="D8083" i="34"/>
  <c r="F8083" i="34" s="1"/>
  <c r="I8082" i="34"/>
  <c r="D8082" i="34"/>
  <c r="F8082" i="34" s="1"/>
  <c r="I8081" i="34"/>
  <c r="D8081" i="34"/>
  <c r="I8080" i="34"/>
  <c r="E8080" i="34"/>
  <c r="G8080" i="34" s="1"/>
  <c r="D8080" i="34"/>
  <c r="F8080" i="34" s="1"/>
  <c r="I8079" i="34"/>
  <c r="D8079" i="34"/>
  <c r="I8078" i="34"/>
  <c r="F8078" i="34"/>
  <c r="D8078" i="34"/>
  <c r="E8078" i="34" s="1"/>
  <c r="G8078" i="34" s="1"/>
  <c r="I8077" i="34"/>
  <c r="D8077" i="34"/>
  <c r="I8076" i="34"/>
  <c r="G8076" i="34"/>
  <c r="F8076" i="34"/>
  <c r="E8076" i="34"/>
  <c r="D8076" i="34"/>
  <c r="I8075" i="34"/>
  <c r="F8075" i="34"/>
  <c r="D8075" i="34"/>
  <c r="E8075" i="34" s="1"/>
  <c r="G8075" i="34" s="1"/>
  <c r="I8074" i="34"/>
  <c r="D8074" i="34"/>
  <c r="F8074" i="34" s="1"/>
  <c r="I8073" i="34"/>
  <c r="D8073" i="34"/>
  <c r="I8072" i="34"/>
  <c r="F8072" i="34"/>
  <c r="E8072" i="34"/>
  <c r="G8072" i="34" s="1"/>
  <c r="D8072" i="34"/>
  <c r="I8071" i="34"/>
  <c r="D8071" i="34"/>
  <c r="I8070" i="34"/>
  <c r="D8070" i="34"/>
  <c r="I8069" i="34"/>
  <c r="D8069" i="34"/>
  <c r="F8069" i="34" s="1"/>
  <c r="I8068" i="34"/>
  <c r="D8068" i="34"/>
  <c r="I8067" i="34"/>
  <c r="D8067" i="34"/>
  <c r="I8066" i="34"/>
  <c r="D8066" i="34"/>
  <c r="F8066" i="34" s="1"/>
  <c r="I8065" i="34"/>
  <c r="G8065" i="34"/>
  <c r="F8065" i="34"/>
  <c r="D8065" i="34"/>
  <c r="E8065" i="34" s="1"/>
  <c r="I8064" i="34"/>
  <c r="D8064" i="34"/>
  <c r="I8063" i="34"/>
  <c r="F8063" i="34"/>
  <c r="D8063" i="34"/>
  <c r="E8063" i="34" s="1"/>
  <c r="G8063" i="34" s="1"/>
  <c r="I8062" i="34"/>
  <c r="D8062" i="34"/>
  <c r="I8061" i="34"/>
  <c r="F8061" i="34"/>
  <c r="D8061" i="34"/>
  <c r="E8061" i="34" s="1"/>
  <c r="G8061" i="34" s="1"/>
  <c r="I8060" i="34"/>
  <c r="F8060" i="34"/>
  <c r="D8060" i="34"/>
  <c r="E8060" i="34" s="1"/>
  <c r="G8060" i="34" s="1"/>
  <c r="I8059" i="34"/>
  <c r="E8059" i="34"/>
  <c r="G8059" i="34" s="1"/>
  <c r="D8059" i="34"/>
  <c r="F8059" i="34" s="1"/>
  <c r="I8058" i="34"/>
  <c r="D8058" i="34"/>
  <c r="I8057" i="34"/>
  <c r="D8057" i="34"/>
  <c r="I8056" i="34"/>
  <c r="D8056" i="34"/>
  <c r="E8056" i="34" s="1"/>
  <c r="G8056" i="34" s="1"/>
  <c r="I8055" i="34"/>
  <c r="D8055" i="34"/>
  <c r="I8054" i="34"/>
  <c r="F8054" i="34"/>
  <c r="E8054" i="34"/>
  <c r="G8054" i="34" s="1"/>
  <c r="D8054" i="34"/>
  <c r="I8053" i="34"/>
  <c r="D8053" i="34"/>
  <c r="I8052" i="34"/>
  <c r="D8052" i="34"/>
  <c r="F8052" i="34" s="1"/>
  <c r="I8051" i="34"/>
  <c r="F8051" i="34"/>
  <c r="D8051" i="34"/>
  <c r="E8051" i="34" s="1"/>
  <c r="G8051" i="34" s="1"/>
  <c r="I8050" i="34"/>
  <c r="D8050" i="34"/>
  <c r="I8049" i="34"/>
  <c r="G8049" i="34"/>
  <c r="E8049" i="34"/>
  <c r="D8049" i="34"/>
  <c r="F8049" i="34" s="1"/>
  <c r="I8048" i="34"/>
  <c r="E8048" i="34"/>
  <c r="G8048" i="34" s="1"/>
  <c r="D8048" i="34"/>
  <c r="F8048" i="34" s="1"/>
  <c r="I8047" i="34"/>
  <c r="D8047" i="34"/>
  <c r="E8047" i="34" s="1"/>
  <c r="G8047" i="34" s="1"/>
  <c r="I8046" i="34"/>
  <c r="F8046" i="34"/>
  <c r="D8046" i="34"/>
  <c r="E8046" i="34" s="1"/>
  <c r="G8046" i="34" s="1"/>
  <c r="I8045" i="34"/>
  <c r="D8045" i="34"/>
  <c r="I8044" i="34"/>
  <c r="D8044" i="34"/>
  <c r="I8043" i="34"/>
  <c r="D8043" i="34"/>
  <c r="I8042" i="34"/>
  <c r="D8042" i="34"/>
  <c r="I8041" i="34"/>
  <c r="D8041" i="34"/>
  <c r="I8040" i="34"/>
  <c r="E8040" i="34"/>
  <c r="G8040" i="34" s="1"/>
  <c r="D8040" i="34"/>
  <c r="F8040" i="34" s="1"/>
  <c r="I8039" i="34"/>
  <c r="D8039" i="34"/>
  <c r="F8039" i="34" s="1"/>
  <c r="I8038" i="34"/>
  <c r="D8038" i="34"/>
  <c r="F8038" i="34" s="1"/>
  <c r="I8037" i="34"/>
  <c r="G8037" i="34"/>
  <c r="F8037" i="34"/>
  <c r="E8037" i="34"/>
  <c r="D8037" i="34"/>
  <c r="I8036" i="34"/>
  <c r="D8036" i="34"/>
  <c r="I8035" i="34"/>
  <c r="D8035" i="34"/>
  <c r="F8035" i="34" s="1"/>
  <c r="I8034" i="34"/>
  <c r="D8034" i="34"/>
  <c r="F8034" i="34" s="1"/>
  <c r="I8033" i="34"/>
  <c r="G8033" i="34"/>
  <c r="D8033" i="34"/>
  <c r="E8033" i="34" s="1"/>
  <c r="I8032" i="34"/>
  <c r="E8032" i="34"/>
  <c r="G8032" i="34" s="1"/>
  <c r="D8032" i="34"/>
  <c r="F8032" i="34" s="1"/>
  <c r="I8031" i="34"/>
  <c r="D8031" i="34"/>
  <c r="I8030" i="34"/>
  <c r="F8030" i="34"/>
  <c r="E8030" i="34"/>
  <c r="G8030" i="34" s="1"/>
  <c r="D8030" i="34"/>
  <c r="I8029" i="34"/>
  <c r="D8029" i="34"/>
  <c r="I8028" i="34"/>
  <c r="D8028" i="34"/>
  <c r="I8027" i="34"/>
  <c r="E8027" i="34"/>
  <c r="G8027" i="34" s="1"/>
  <c r="D8027" i="34"/>
  <c r="F8027" i="34" s="1"/>
  <c r="I8026" i="34"/>
  <c r="D8026" i="34"/>
  <c r="I8025" i="34"/>
  <c r="F8025" i="34"/>
  <c r="D8025" i="34"/>
  <c r="E8025" i="34" s="1"/>
  <c r="G8025" i="34" s="1"/>
  <c r="I8024" i="34"/>
  <c r="G8024" i="34"/>
  <c r="F8024" i="34"/>
  <c r="E8024" i="34"/>
  <c r="D8024" i="34"/>
  <c r="I8023" i="34"/>
  <c r="D8023" i="34"/>
  <c r="F8023" i="34" s="1"/>
  <c r="I8022" i="34"/>
  <c r="D8022" i="34"/>
  <c r="I8021" i="34"/>
  <c r="D8021" i="34"/>
  <c r="F8021" i="34" s="1"/>
  <c r="I8020" i="34"/>
  <c r="D8020" i="34"/>
  <c r="I8019" i="34"/>
  <c r="D8019" i="34"/>
  <c r="E8019" i="34" s="1"/>
  <c r="G8019" i="34" s="1"/>
  <c r="I8018" i="34"/>
  <c r="D8018" i="34"/>
  <c r="F8018" i="34" s="1"/>
  <c r="I8017" i="34"/>
  <c r="D8017" i="34"/>
  <c r="I8016" i="34"/>
  <c r="G8016" i="34"/>
  <c r="E8016" i="34"/>
  <c r="D8016" i="34"/>
  <c r="F8016" i="34" s="1"/>
  <c r="I8015" i="34"/>
  <c r="D8015" i="34"/>
  <c r="F8015" i="34" s="1"/>
  <c r="I8014" i="34"/>
  <c r="D8014" i="34"/>
  <c r="I8013" i="34"/>
  <c r="D8013" i="34"/>
  <c r="F8013" i="34" s="1"/>
  <c r="I8012" i="34"/>
  <c r="D8012" i="34"/>
  <c r="I8011" i="34"/>
  <c r="D8011" i="34"/>
  <c r="I8010" i="34"/>
  <c r="D8010" i="34"/>
  <c r="I8009" i="34"/>
  <c r="D8009" i="34"/>
  <c r="I8008" i="34"/>
  <c r="D8008" i="34"/>
  <c r="I8007" i="34"/>
  <c r="D8007" i="34"/>
  <c r="I8006" i="34"/>
  <c r="D8006" i="34"/>
  <c r="I8005" i="34"/>
  <c r="F8005" i="34"/>
  <c r="E8005" i="34"/>
  <c r="G8005" i="34" s="1"/>
  <c r="D8005" i="34"/>
  <c r="I8004" i="34"/>
  <c r="D8004" i="34"/>
  <c r="I8003" i="34"/>
  <c r="D8003" i="34"/>
  <c r="I8002" i="34"/>
  <c r="E8002" i="34"/>
  <c r="G8002" i="34" s="1"/>
  <c r="D8002" i="34"/>
  <c r="F8002" i="34" s="1"/>
  <c r="I8001" i="34"/>
  <c r="D8001" i="34"/>
  <c r="I8000" i="34"/>
  <c r="D8000" i="34"/>
  <c r="I7999" i="34"/>
  <c r="D7999" i="34"/>
  <c r="E7999" i="34" s="1"/>
  <c r="G7999" i="34" s="1"/>
  <c r="I7998" i="34"/>
  <c r="G7998" i="34"/>
  <c r="E7998" i="34"/>
  <c r="D7998" i="34"/>
  <c r="F7998" i="34" s="1"/>
  <c r="I7997" i="34"/>
  <c r="D7997" i="34"/>
  <c r="F7997" i="34" s="1"/>
  <c r="I7996" i="34"/>
  <c r="E7996" i="34"/>
  <c r="G7996" i="34" s="1"/>
  <c r="D7996" i="34"/>
  <c r="F7996" i="34" s="1"/>
  <c r="I7995" i="34"/>
  <c r="D7995" i="34"/>
  <c r="I7994" i="34"/>
  <c r="E7994" i="34"/>
  <c r="G7994" i="34" s="1"/>
  <c r="D7994" i="34"/>
  <c r="F7994" i="34" s="1"/>
  <c r="I7993" i="34"/>
  <c r="D7993" i="34"/>
  <c r="I7992" i="34"/>
  <c r="E7992" i="34"/>
  <c r="G7992" i="34" s="1"/>
  <c r="D7992" i="34"/>
  <c r="F7992" i="34" s="1"/>
  <c r="I7991" i="34"/>
  <c r="E7991" i="34"/>
  <c r="G7991" i="34" s="1"/>
  <c r="D7991" i="34"/>
  <c r="F7991" i="34" s="1"/>
  <c r="I7990" i="34"/>
  <c r="D7990" i="34"/>
  <c r="I7989" i="34"/>
  <c r="D7989" i="34"/>
  <c r="E7989" i="34" s="1"/>
  <c r="G7989" i="34" s="1"/>
  <c r="I7988" i="34"/>
  <c r="D7988" i="34"/>
  <c r="I7987" i="34"/>
  <c r="F7987" i="34"/>
  <c r="D7987" i="34"/>
  <c r="E7987" i="34" s="1"/>
  <c r="G7987" i="34" s="1"/>
  <c r="I7986" i="34"/>
  <c r="D7986" i="34"/>
  <c r="F7986" i="34" s="1"/>
  <c r="I7985" i="34"/>
  <c r="G7985" i="34"/>
  <c r="E7985" i="34"/>
  <c r="D7985" i="34"/>
  <c r="F7985" i="34" s="1"/>
  <c r="I7984" i="34"/>
  <c r="F7984" i="34"/>
  <c r="E7984" i="34"/>
  <c r="G7984" i="34" s="1"/>
  <c r="D7984" i="34"/>
  <c r="I7983" i="34"/>
  <c r="D7983" i="34"/>
  <c r="F7983" i="34" s="1"/>
  <c r="I7982" i="34"/>
  <c r="D7982" i="34"/>
  <c r="F7982" i="34" s="1"/>
  <c r="I7981" i="34"/>
  <c r="F7981" i="34"/>
  <c r="D7981" i="34"/>
  <c r="E7981" i="34" s="1"/>
  <c r="G7981" i="34" s="1"/>
  <c r="I7980" i="34"/>
  <c r="D7980" i="34"/>
  <c r="F7980" i="34" s="1"/>
  <c r="I7979" i="34"/>
  <c r="F7979" i="34"/>
  <c r="E7979" i="34"/>
  <c r="G7979" i="34" s="1"/>
  <c r="D7979" i="34"/>
  <c r="I7978" i="34"/>
  <c r="D7978" i="34"/>
  <c r="I7977" i="34"/>
  <c r="G7977" i="34"/>
  <c r="F7977" i="34"/>
  <c r="E7977" i="34"/>
  <c r="D7977" i="34"/>
  <c r="I7976" i="34"/>
  <c r="F7976" i="34"/>
  <c r="E7976" i="34"/>
  <c r="G7976" i="34" s="1"/>
  <c r="D7976" i="34"/>
  <c r="I7975" i="34"/>
  <c r="D7975" i="34"/>
  <c r="I7974" i="34"/>
  <c r="D7974" i="34"/>
  <c r="F7974" i="34" s="1"/>
  <c r="I7973" i="34"/>
  <c r="D7973" i="34"/>
  <c r="I7972" i="34"/>
  <c r="D7972" i="34"/>
  <c r="I7971" i="34"/>
  <c r="F7971" i="34"/>
  <c r="E7971" i="34"/>
  <c r="G7971" i="34" s="1"/>
  <c r="D7971" i="34"/>
  <c r="I7970" i="34"/>
  <c r="D7970" i="34"/>
  <c r="I7969" i="34"/>
  <c r="D7969" i="34"/>
  <c r="F7969" i="34" s="1"/>
  <c r="I7968" i="34"/>
  <c r="D7968" i="34"/>
  <c r="I7967" i="34"/>
  <c r="D7967" i="34"/>
  <c r="I7966" i="34"/>
  <c r="D7966" i="34"/>
  <c r="I7965" i="34"/>
  <c r="D7965" i="34"/>
  <c r="I7964" i="34"/>
  <c r="G7964" i="34"/>
  <c r="E7964" i="34"/>
  <c r="D7964" i="34"/>
  <c r="F7964" i="34" s="1"/>
  <c r="I7963" i="34"/>
  <c r="D7963" i="34"/>
  <c r="I7962" i="34"/>
  <c r="D7962" i="34"/>
  <c r="I7961" i="34"/>
  <c r="D7961" i="34"/>
  <c r="I7960" i="34"/>
  <c r="F7960" i="34"/>
  <c r="E7960" i="34"/>
  <c r="G7960" i="34" s="1"/>
  <c r="D7960" i="34"/>
  <c r="I7959" i="34"/>
  <c r="F7959" i="34"/>
  <c r="D7959" i="34"/>
  <c r="E7959" i="34" s="1"/>
  <c r="G7959" i="34" s="1"/>
  <c r="I7958" i="34"/>
  <c r="D7958" i="34"/>
  <c r="I7957" i="34"/>
  <c r="D7957" i="34"/>
  <c r="I7956" i="34"/>
  <c r="D7956" i="34"/>
  <c r="I7955" i="34"/>
  <c r="D7955" i="34"/>
  <c r="I7954" i="34"/>
  <c r="D7954" i="34"/>
  <c r="I7953" i="34"/>
  <c r="E7953" i="34"/>
  <c r="G7953" i="34" s="1"/>
  <c r="D7953" i="34"/>
  <c r="F7953" i="34" s="1"/>
  <c r="I7952" i="34"/>
  <c r="D7952" i="34"/>
  <c r="I7951" i="34"/>
  <c r="D7951" i="34"/>
  <c r="I7950" i="34"/>
  <c r="D7950" i="34"/>
  <c r="E7950" i="34" s="1"/>
  <c r="G7950" i="34" s="1"/>
  <c r="I7949" i="34"/>
  <c r="D7949" i="34"/>
  <c r="I7948" i="34"/>
  <c r="D7948" i="34"/>
  <c r="I7947" i="34"/>
  <c r="D7947" i="34"/>
  <c r="I7946" i="34"/>
  <c r="D7946" i="34"/>
  <c r="I7945" i="34"/>
  <c r="D7945" i="34"/>
  <c r="E7945" i="34" s="1"/>
  <c r="G7945" i="34" s="1"/>
  <c r="I7944" i="34"/>
  <c r="E7944" i="34"/>
  <c r="G7944" i="34" s="1"/>
  <c r="D7944" i="34"/>
  <c r="F7944" i="34" s="1"/>
  <c r="I7943" i="34"/>
  <c r="D7943" i="34"/>
  <c r="I7942" i="34"/>
  <c r="D7942" i="34"/>
  <c r="F7942" i="34" s="1"/>
  <c r="I7941" i="34"/>
  <c r="D7941" i="34"/>
  <c r="I7940" i="34"/>
  <c r="D7940" i="34"/>
  <c r="I7939" i="34"/>
  <c r="F7939" i="34"/>
  <c r="D7939" i="34"/>
  <c r="E7939" i="34" s="1"/>
  <c r="G7939" i="34" s="1"/>
  <c r="I7938" i="34"/>
  <c r="G7938" i="34"/>
  <c r="F7938" i="34"/>
  <c r="D7938" i="34"/>
  <c r="E7938" i="34" s="1"/>
  <c r="I7937" i="34"/>
  <c r="F7937" i="34"/>
  <c r="D7937" i="34"/>
  <c r="E7937" i="34" s="1"/>
  <c r="G7937" i="34" s="1"/>
  <c r="I7936" i="34"/>
  <c r="D7936" i="34"/>
  <c r="I7935" i="34"/>
  <c r="F7935" i="34"/>
  <c r="E7935" i="34"/>
  <c r="G7935" i="34" s="1"/>
  <c r="D7935" i="34"/>
  <c r="I7934" i="34"/>
  <c r="G7934" i="34"/>
  <c r="D7934" i="34"/>
  <c r="E7934" i="34" s="1"/>
  <c r="I7933" i="34"/>
  <c r="D7933" i="34"/>
  <c r="I7932" i="34"/>
  <c r="D7932" i="34"/>
  <c r="I7931" i="34"/>
  <c r="F7931" i="34"/>
  <c r="E7931" i="34"/>
  <c r="G7931" i="34" s="1"/>
  <c r="D7931" i="34"/>
  <c r="I7930" i="34"/>
  <c r="D7930" i="34"/>
  <c r="I7929" i="34"/>
  <c r="D7929" i="34"/>
  <c r="I7928" i="34"/>
  <c r="D7928" i="34"/>
  <c r="I7927" i="34"/>
  <c r="D7927" i="34"/>
  <c r="F7927" i="34" s="1"/>
  <c r="I7926" i="34"/>
  <c r="D7926" i="34"/>
  <c r="F7926" i="34" s="1"/>
  <c r="I7925" i="34"/>
  <c r="D7925" i="34"/>
  <c r="I7924" i="34"/>
  <c r="F7924" i="34"/>
  <c r="E7924" i="34"/>
  <c r="G7924" i="34" s="1"/>
  <c r="D7924" i="34"/>
  <c r="I7923" i="34"/>
  <c r="D7923" i="34"/>
  <c r="I7922" i="34"/>
  <c r="D7922" i="34"/>
  <c r="E7922" i="34" s="1"/>
  <c r="G7922" i="34" s="1"/>
  <c r="I7921" i="34"/>
  <c r="E7921" i="34"/>
  <c r="G7921" i="34" s="1"/>
  <c r="D7921" i="34"/>
  <c r="F7921" i="34" s="1"/>
  <c r="I7920" i="34"/>
  <c r="D7920" i="34"/>
  <c r="F7920" i="34" s="1"/>
  <c r="I7919" i="34"/>
  <c r="D7919" i="34"/>
  <c r="I7918" i="34"/>
  <c r="D7918" i="34"/>
  <c r="F7918" i="34" s="1"/>
  <c r="I7917" i="34"/>
  <c r="G7917" i="34"/>
  <c r="E7917" i="34"/>
  <c r="D7917" i="34"/>
  <c r="F7917" i="34" s="1"/>
  <c r="I7916" i="34"/>
  <c r="G7916" i="34"/>
  <c r="F7916" i="34"/>
  <c r="D7916" i="34"/>
  <c r="E7916" i="34" s="1"/>
  <c r="I7915" i="34"/>
  <c r="G7915" i="34"/>
  <c r="E7915" i="34"/>
  <c r="D7915" i="34"/>
  <c r="F7915" i="34" s="1"/>
  <c r="I7914" i="34"/>
  <c r="E7914" i="34"/>
  <c r="G7914" i="34" s="1"/>
  <c r="D7914" i="34"/>
  <c r="F7914" i="34" s="1"/>
  <c r="I7913" i="34"/>
  <c r="D7913" i="34"/>
  <c r="I7912" i="34"/>
  <c r="D7912" i="34"/>
  <c r="I7911" i="34"/>
  <c r="D7911" i="34"/>
  <c r="I7910" i="34"/>
  <c r="D7910" i="34"/>
  <c r="I7909" i="34"/>
  <c r="F7909" i="34"/>
  <c r="D7909" i="34"/>
  <c r="E7909" i="34" s="1"/>
  <c r="G7909" i="34" s="1"/>
  <c r="I7908" i="34"/>
  <c r="D7908" i="34"/>
  <c r="F7908" i="34" s="1"/>
  <c r="I7907" i="34"/>
  <c r="D7907" i="34"/>
  <c r="I7906" i="34"/>
  <c r="D7906" i="34"/>
  <c r="F7906" i="34" s="1"/>
  <c r="I7905" i="34"/>
  <c r="D7905" i="34"/>
  <c r="I7904" i="34"/>
  <c r="D7904" i="34"/>
  <c r="I7903" i="34"/>
  <c r="F7903" i="34"/>
  <c r="D7903" i="34"/>
  <c r="E7903" i="34" s="1"/>
  <c r="G7903" i="34" s="1"/>
  <c r="I7902" i="34"/>
  <c r="D7902" i="34"/>
  <c r="I7901" i="34"/>
  <c r="D7901" i="34"/>
  <c r="I7900" i="34"/>
  <c r="F7900" i="34"/>
  <c r="D7900" i="34"/>
  <c r="E7900" i="34" s="1"/>
  <c r="G7900" i="34" s="1"/>
  <c r="I7899" i="34"/>
  <c r="D7899" i="34"/>
  <c r="I7898" i="34"/>
  <c r="D7898" i="34"/>
  <c r="E7898" i="34" s="1"/>
  <c r="G7898" i="34" s="1"/>
  <c r="I7897" i="34"/>
  <c r="G7897" i="34"/>
  <c r="E7897" i="34"/>
  <c r="D7897" i="34"/>
  <c r="F7897" i="34" s="1"/>
  <c r="I7896" i="34"/>
  <c r="D7896" i="34"/>
  <c r="I7895" i="34"/>
  <c r="D7895" i="34"/>
  <c r="I7894" i="34"/>
  <c r="D7894" i="34"/>
  <c r="I7893" i="34"/>
  <c r="D7893" i="34"/>
  <c r="F7893" i="34" s="1"/>
  <c r="I7892" i="34"/>
  <c r="D7892" i="34"/>
  <c r="I7891" i="34"/>
  <c r="F7891" i="34"/>
  <c r="E7891" i="34"/>
  <c r="G7891" i="34" s="1"/>
  <c r="D7891" i="34"/>
  <c r="I7890" i="34"/>
  <c r="F7890" i="34"/>
  <c r="D7890" i="34"/>
  <c r="E7890" i="34" s="1"/>
  <c r="G7890" i="34" s="1"/>
  <c r="I7889" i="34"/>
  <c r="F7889" i="34"/>
  <c r="D7889" i="34"/>
  <c r="E7889" i="34" s="1"/>
  <c r="G7889" i="34" s="1"/>
  <c r="I7888" i="34"/>
  <c r="D7888" i="34"/>
  <c r="F7888" i="34" s="1"/>
  <c r="I7887" i="34"/>
  <c r="D7887" i="34"/>
  <c r="I7886" i="34"/>
  <c r="F7886" i="34"/>
  <c r="D7886" i="34"/>
  <c r="E7886" i="34" s="1"/>
  <c r="G7886" i="34" s="1"/>
  <c r="I7885" i="34"/>
  <c r="D7885" i="34"/>
  <c r="I7884" i="34"/>
  <c r="F7884" i="34"/>
  <c r="D7884" i="34"/>
  <c r="E7884" i="34" s="1"/>
  <c r="G7884" i="34" s="1"/>
  <c r="I7883" i="34"/>
  <c r="D7883" i="34"/>
  <c r="I7882" i="34"/>
  <c r="D7882" i="34"/>
  <c r="F7882" i="34" s="1"/>
  <c r="I7881" i="34"/>
  <c r="E7881" i="34"/>
  <c r="G7881" i="34" s="1"/>
  <c r="D7881" i="34"/>
  <c r="F7881" i="34" s="1"/>
  <c r="I7880" i="34"/>
  <c r="D7880" i="34"/>
  <c r="F7880" i="34" s="1"/>
  <c r="I7879" i="34"/>
  <c r="D7879" i="34"/>
  <c r="E7879" i="34" s="1"/>
  <c r="G7879" i="34" s="1"/>
  <c r="I7878" i="34"/>
  <c r="D7878" i="34"/>
  <c r="I7877" i="34"/>
  <c r="F7877" i="34"/>
  <c r="E7877" i="34"/>
  <c r="G7877" i="34" s="1"/>
  <c r="D7877" i="34"/>
  <c r="I7876" i="34"/>
  <c r="D7876" i="34"/>
  <c r="E7876" i="34" s="1"/>
  <c r="G7876" i="34" s="1"/>
  <c r="I7875" i="34"/>
  <c r="D7875" i="34"/>
  <c r="I7874" i="34"/>
  <c r="D7874" i="34"/>
  <c r="I7873" i="34"/>
  <c r="G7873" i="34"/>
  <c r="D7873" i="34"/>
  <c r="E7873" i="34" s="1"/>
  <c r="I7872" i="34"/>
  <c r="F7872" i="34"/>
  <c r="E7872" i="34"/>
  <c r="G7872" i="34" s="1"/>
  <c r="D7872" i="34"/>
  <c r="I7871" i="34"/>
  <c r="D7871" i="34"/>
  <c r="I7870" i="34"/>
  <c r="D7870" i="34"/>
  <c r="I7869" i="34"/>
  <c r="D7869" i="34"/>
  <c r="I7868" i="34"/>
  <c r="D7868" i="34"/>
  <c r="I7867" i="34"/>
  <c r="D7867" i="34"/>
  <c r="F7867" i="34" s="1"/>
  <c r="I7866" i="34"/>
  <c r="D7866" i="34"/>
  <c r="E7866" i="34" s="1"/>
  <c r="G7866" i="34" s="1"/>
  <c r="I7865" i="34"/>
  <c r="D7865" i="34"/>
  <c r="I7864" i="34"/>
  <c r="F7864" i="34"/>
  <c r="D7864" i="34"/>
  <c r="E7864" i="34" s="1"/>
  <c r="G7864" i="34" s="1"/>
  <c r="I7863" i="34"/>
  <c r="D7863" i="34"/>
  <c r="I7862" i="34"/>
  <c r="D7862" i="34"/>
  <c r="F7862" i="34" s="1"/>
  <c r="I7861" i="34"/>
  <c r="D7861" i="34"/>
  <c r="E7861" i="34" s="1"/>
  <c r="G7861" i="34" s="1"/>
  <c r="I7860" i="34"/>
  <c r="D7860" i="34"/>
  <c r="F7860" i="34" s="1"/>
  <c r="I7859" i="34"/>
  <c r="G7859" i="34"/>
  <c r="E7859" i="34"/>
  <c r="D7859" i="34"/>
  <c r="F7859" i="34" s="1"/>
  <c r="I7858" i="34"/>
  <c r="D7858" i="34"/>
  <c r="F7858" i="34" s="1"/>
  <c r="I7857" i="34"/>
  <c r="D7857" i="34"/>
  <c r="E7857" i="34" s="1"/>
  <c r="G7857" i="34" s="1"/>
  <c r="I7856" i="34"/>
  <c r="D7856" i="34"/>
  <c r="I7855" i="34"/>
  <c r="D7855" i="34"/>
  <c r="I7854" i="34"/>
  <c r="F7854" i="34"/>
  <c r="D7854" i="34"/>
  <c r="E7854" i="34" s="1"/>
  <c r="G7854" i="34" s="1"/>
  <c r="I7853" i="34"/>
  <c r="D7853" i="34"/>
  <c r="I7852" i="34"/>
  <c r="D7852" i="34"/>
  <c r="F7852" i="34" s="1"/>
  <c r="I7851" i="34"/>
  <c r="D7851" i="34"/>
  <c r="I7850" i="34"/>
  <c r="D7850" i="34"/>
  <c r="I7849" i="34"/>
  <c r="F7849" i="34"/>
  <c r="D7849" i="34"/>
  <c r="E7849" i="34" s="1"/>
  <c r="G7849" i="34" s="1"/>
  <c r="I7848" i="34"/>
  <c r="D7848" i="34"/>
  <c r="F7848" i="34" s="1"/>
  <c r="I7847" i="34"/>
  <c r="D7847" i="34"/>
  <c r="I7846" i="34"/>
  <c r="G7846" i="34"/>
  <c r="F7846" i="34"/>
  <c r="E7846" i="34"/>
  <c r="D7846" i="34"/>
  <c r="I7845" i="34"/>
  <c r="D7845" i="34"/>
  <c r="I7844" i="34"/>
  <c r="E7844" i="34"/>
  <c r="G7844" i="34" s="1"/>
  <c r="D7844" i="34"/>
  <c r="F7844" i="34" s="1"/>
  <c r="I7843" i="34"/>
  <c r="G7843" i="34"/>
  <c r="F7843" i="34"/>
  <c r="D7843" i="34"/>
  <c r="E7843" i="34" s="1"/>
  <c r="I7842" i="34"/>
  <c r="D7842" i="34"/>
  <c r="I7841" i="34"/>
  <c r="D7841" i="34"/>
  <c r="I7840" i="34"/>
  <c r="D7840" i="34"/>
  <c r="I7839" i="34"/>
  <c r="F7839" i="34"/>
  <c r="E7839" i="34"/>
  <c r="G7839" i="34" s="1"/>
  <c r="D7839" i="34"/>
  <c r="I7838" i="34"/>
  <c r="D7838" i="34"/>
  <c r="F7838" i="34" s="1"/>
  <c r="I7837" i="34"/>
  <c r="E7837" i="34"/>
  <c r="G7837" i="34" s="1"/>
  <c r="D7837" i="34"/>
  <c r="F7837" i="34" s="1"/>
  <c r="I7836" i="34"/>
  <c r="F7836" i="34"/>
  <c r="E7836" i="34"/>
  <c r="G7836" i="34" s="1"/>
  <c r="D7836" i="34"/>
  <c r="I7835" i="34"/>
  <c r="G7835" i="34"/>
  <c r="F7835" i="34"/>
  <c r="D7835" i="34"/>
  <c r="E7835" i="34" s="1"/>
  <c r="I7834" i="34"/>
  <c r="D7834" i="34"/>
  <c r="F7834" i="34" s="1"/>
  <c r="I7833" i="34"/>
  <c r="D7833" i="34"/>
  <c r="I7832" i="34"/>
  <c r="F7832" i="34"/>
  <c r="D7832" i="34"/>
  <c r="E7832" i="34" s="1"/>
  <c r="G7832" i="34" s="1"/>
  <c r="I7831" i="34"/>
  <c r="D7831" i="34"/>
  <c r="E7831" i="34" s="1"/>
  <c r="G7831" i="34" s="1"/>
  <c r="I7830" i="34"/>
  <c r="F7830" i="34"/>
  <c r="E7830" i="34"/>
  <c r="G7830" i="34" s="1"/>
  <c r="D7830" i="34"/>
  <c r="I7829" i="34"/>
  <c r="F7829" i="34"/>
  <c r="D7829" i="34"/>
  <c r="E7829" i="34" s="1"/>
  <c r="G7829" i="34" s="1"/>
  <c r="I7828" i="34"/>
  <c r="D7828" i="34"/>
  <c r="I7827" i="34"/>
  <c r="D7827" i="34"/>
  <c r="I7826" i="34"/>
  <c r="D7826" i="34"/>
  <c r="F7826" i="34" s="1"/>
  <c r="I7825" i="34"/>
  <c r="D7825" i="34"/>
  <c r="I7824" i="34"/>
  <c r="D7824" i="34"/>
  <c r="I7823" i="34"/>
  <c r="D7823" i="34"/>
  <c r="E7823" i="34" s="1"/>
  <c r="G7823" i="34" s="1"/>
  <c r="I7822" i="34"/>
  <c r="D7822" i="34"/>
  <c r="I7821" i="34"/>
  <c r="D7821" i="34"/>
  <c r="F7821" i="34" s="1"/>
  <c r="I7820" i="34"/>
  <c r="D7820" i="34"/>
  <c r="I7819" i="34"/>
  <c r="D7819" i="34"/>
  <c r="F7819" i="34" s="1"/>
  <c r="I7818" i="34"/>
  <c r="D7818" i="34"/>
  <c r="F7818" i="34" s="1"/>
  <c r="I7817" i="34"/>
  <c r="D7817" i="34"/>
  <c r="F7817" i="34" s="1"/>
  <c r="I7816" i="34"/>
  <c r="D7816" i="34"/>
  <c r="F7816" i="34" s="1"/>
  <c r="I7815" i="34"/>
  <c r="D7815" i="34"/>
  <c r="I7814" i="34"/>
  <c r="D7814" i="34"/>
  <c r="I7813" i="34"/>
  <c r="D7813" i="34"/>
  <c r="I7812" i="34"/>
  <c r="D7812" i="34"/>
  <c r="F7812" i="34" s="1"/>
  <c r="I7811" i="34"/>
  <c r="D7811" i="34"/>
  <c r="F7811" i="34" s="1"/>
  <c r="I7810" i="34"/>
  <c r="F7810" i="34"/>
  <c r="E7810" i="34"/>
  <c r="G7810" i="34" s="1"/>
  <c r="D7810" i="34"/>
  <c r="I7809" i="34"/>
  <c r="E7809" i="34"/>
  <c r="G7809" i="34" s="1"/>
  <c r="D7809" i="34"/>
  <c r="F7809" i="34" s="1"/>
  <c r="I7808" i="34"/>
  <c r="D7808" i="34"/>
  <c r="I7807" i="34"/>
  <c r="D7807" i="34"/>
  <c r="F7807" i="34" s="1"/>
  <c r="I7806" i="34"/>
  <c r="D7806" i="34"/>
  <c r="F7806" i="34" s="1"/>
  <c r="I7805" i="34"/>
  <c r="D7805" i="34"/>
  <c r="I7804" i="34"/>
  <c r="D7804" i="34"/>
  <c r="I7803" i="34"/>
  <c r="D7803" i="34"/>
  <c r="I7802" i="34"/>
  <c r="D7802" i="34"/>
  <c r="F7802" i="34" s="1"/>
  <c r="I7801" i="34"/>
  <c r="D7801" i="34"/>
  <c r="F7801" i="34" s="1"/>
  <c r="I7800" i="34"/>
  <c r="E7800" i="34"/>
  <c r="G7800" i="34" s="1"/>
  <c r="D7800" i="34"/>
  <c r="F7800" i="34" s="1"/>
  <c r="I7799" i="34"/>
  <c r="D7799" i="34"/>
  <c r="E7799" i="34" s="1"/>
  <c r="G7799" i="34" s="1"/>
  <c r="I7798" i="34"/>
  <c r="D7798" i="34"/>
  <c r="I7797" i="34"/>
  <c r="F7797" i="34"/>
  <c r="E7797" i="34"/>
  <c r="G7797" i="34" s="1"/>
  <c r="D7797" i="34"/>
  <c r="I7796" i="34"/>
  <c r="D7796" i="34"/>
  <c r="I7795" i="34"/>
  <c r="D7795" i="34"/>
  <c r="I7794" i="34"/>
  <c r="D7794" i="34"/>
  <c r="I7793" i="34"/>
  <c r="D7793" i="34"/>
  <c r="I7792" i="34"/>
  <c r="F7792" i="34"/>
  <c r="D7792" i="34"/>
  <c r="E7792" i="34" s="1"/>
  <c r="G7792" i="34" s="1"/>
  <c r="I7791" i="34"/>
  <c r="F7791" i="34"/>
  <c r="D7791" i="34"/>
  <c r="E7791" i="34" s="1"/>
  <c r="G7791" i="34" s="1"/>
  <c r="I7790" i="34"/>
  <c r="D7790" i="34"/>
  <c r="I7789" i="34"/>
  <c r="D7789" i="34"/>
  <c r="I7788" i="34"/>
  <c r="G7788" i="34"/>
  <c r="F7788" i="34"/>
  <c r="D7788" i="34"/>
  <c r="E7788" i="34" s="1"/>
  <c r="I7787" i="34"/>
  <c r="D7787" i="34"/>
  <c r="I7786" i="34"/>
  <c r="D7786" i="34"/>
  <c r="I7785" i="34"/>
  <c r="G7785" i="34"/>
  <c r="F7785" i="34"/>
  <c r="E7785" i="34"/>
  <c r="D7785" i="34"/>
  <c r="I7784" i="34"/>
  <c r="D7784" i="34"/>
  <c r="I7783" i="34"/>
  <c r="D7783" i="34"/>
  <c r="F7783" i="34" s="1"/>
  <c r="I7782" i="34"/>
  <c r="G7782" i="34"/>
  <c r="D7782" i="34"/>
  <c r="E7782" i="34" s="1"/>
  <c r="I7781" i="34"/>
  <c r="D7781" i="34"/>
  <c r="E7781" i="34" s="1"/>
  <c r="G7781" i="34" s="1"/>
  <c r="I7780" i="34"/>
  <c r="D7780" i="34"/>
  <c r="E7780" i="34" s="1"/>
  <c r="G7780" i="34" s="1"/>
  <c r="I7779" i="34"/>
  <c r="F7779" i="34"/>
  <c r="D7779" i="34"/>
  <c r="E7779" i="34" s="1"/>
  <c r="G7779" i="34" s="1"/>
  <c r="I7778" i="34"/>
  <c r="D7778" i="34"/>
  <c r="I7777" i="34"/>
  <c r="D7777" i="34"/>
  <c r="I7776" i="34"/>
  <c r="D7776" i="34"/>
  <c r="I7775" i="34"/>
  <c r="D7775" i="34"/>
  <c r="I7774" i="34"/>
  <c r="D7774" i="34"/>
  <c r="F7774" i="34" s="1"/>
  <c r="I7773" i="34"/>
  <c r="D7773" i="34"/>
  <c r="I7772" i="34"/>
  <c r="D7772" i="34"/>
  <c r="I7771" i="34"/>
  <c r="D7771" i="34"/>
  <c r="I7770" i="34"/>
  <c r="F7770" i="34"/>
  <c r="E7770" i="34"/>
  <c r="G7770" i="34" s="1"/>
  <c r="D7770" i="34"/>
  <c r="I7769" i="34"/>
  <c r="D7769" i="34"/>
  <c r="I7768" i="34"/>
  <c r="D7768" i="34"/>
  <c r="I7767" i="34"/>
  <c r="D7767" i="34"/>
  <c r="I7766" i="34"/>
  <c r="D7766" i="34"/>
  <c r="E7766" i="34" s="1"/>
  <c r="G7766" i="34" s="1"/>
  <c r="I7765" i="34"/>
  <c r="F7765" i="34"/>
  <c r="D7765" i="34"/>
  <c r="E7765" i="34" s="1"/>
  <c r="G7765" i="34" s="1"/>
  <c r="I7764" i="34"/>
  <c r="D7764" i="34"/>
  <c r="I7763" i="34"/>
  <c r="E7763" i="34"/>
  <c r="G7763" i="34" s="1"/>
  <c r="D7763" i="34"/>
  <c r="F7763" i="34" s="1"/>
  <c r="I7762" i="34"/>
  <c r="F7762" i="34"/>
  <c r="E7762" i="34"/>
  <c r="G7762" i="34" s="1"/>
  <c r="D7762" i="34"/>
  <c r="I7761" i="34"/>
  <c r="D7761" i="34"/>
  <c r="I7760" i="34"/>
  <c r="G7760" i="34"/>
  <c r="D7760" i="34"/>
  <c r="E7760" i="34" s="1"/>
  <c r="I7759" i="34"/>
  <c r="F7759" i="34"/>
  <c r="E7759" i="34"/>
  <c r="G7759" i="34" s="1"/>
  <c r="D7759" i="34"/>
  <c r="I7758" i="34"/>
  <c r="F7758" i="34"/>
  <c r="E7758" i="34"/>
  <c r="G7758" i="34" s="1"/>
  <c r="D7758" i="34"/>
  <c r="I7757" i="34"/>
  <c r="F7757" i="34"/>
  <c r="E7757" i="34"/>
  <c r="G7757" i="34" s="1"/>
  <c r="D7757" i="34"/>
  <c r="I7756" i="34"/>
  <c r="E7756" i="34"/>
  <c r="G7756" i="34" s="1"/>
  <c r="D7756" i="34"/>
  <c r="F7756" i="34" s="1"/>
  <c r="I7755" i="34"/>
  <c r="D7755" i="34"/>
  <c r="E7755" i="34" s="1"/>
  <c r="G7755" i="34" s="1"/>
  <c r="I7754" i="34"/>
  <c r="F7754" i="34"/>
  <c r="D7754" i="34"/>
  <c r="E7754" i="34" s="1"/>
  <c r="G7754" i="34" s="1"/>
  <c r="I7753" i="34"/>
  <c r="F7753" i="34"/>
  <c r="D7753" i="34"/>
  <c r="E7753" i="34" s="1"/>
  <c r="G7753" i="34" s="1"/>
  <c r="I7752" i="34"/>
  <c r="D7752" i="34"/>
  <c r="F7752" i="34" s="1"/>
  <c r="I7751" i="34"/>
  <c r="D7751" i="34"/>
  <c r="F7751" i="34" s="1"/>
  <c r="I7750" i="34"/>
  <c r="D7750" i="34"/>
  <c r="I7749" i="34"/>
  <c r="D7749" i="34"/>
  <c r="I7748" i="34"/>
  <c r="F7748" i="34"/>
  <c r="D7748" i="34"/>
  <c r="E7748" i="34" s="1"/>
  <c r="G7748" i="34" s="1"/>
  <c r="I7747" i="34"/>
  <c r="G7747" i="34"/>
  <c r="F7747" i="34"/>
  <c r="D7747" i="34"/>
  <c r="E7747" i="34" s="1"/>
  <c r="I7746" i="34"/>
  <c r="D7746" i="34"/>
  <c r="I7745" i="34"/>
  <c r="D7745" i="34"/>
  <c r="F7745" i="34" s="1"/>
  <c r="I7744" i="34"/>
  <c r="D7744" i="34"/>
  <c r="I7743" i="34"/>
  <c r="D7743" i="34"/>
  <c r="I7742" i="34"/>
  <c r="D7742" i="34"/>
  <c r="I7741" i="34"/>
  <c r="D7741" i="34"/>
  <c r="I7740" i="34"/>
  <c r="F7740" i="34"/>
  <c r="D7740" i="34"/>
  <c r="E7740" i="34" s="1"/>
  <c r="G7740" i="34" s="1"/>
  <c r="I7739" i="34"/>
  <c r="D7739" i="34"/>
  <c r="I7738" i="34"/>
  <c r="G7738" i="34"/>
  <c r="F7738" i="34"/>
  <c r="E7738" i="34"/>
  <c r="D7738" i="34"/>
  <c r="I7737" i="34"/>
  <c r="D7737" i="34"/>
  <c r="I7736" i="34"/>
  <c r="D7736" i="34"/>
  <c r="I7735" i="34"/>
  <c r="D7735" i="34"/>
  <c r="I7734" i="34"/>
  <c r="D7734" i="34"/>
  <c r="E7734" i="34" s="1"/>
  <c r="G7734" i="34" s="1"/>
  <c r="I7733" i="34"/>
  <c r="D7733" i="34"/>
  <c r="I7732" i="34"/>
  <c r="F7732" i="34"/>
  <c r="E7732" i="34"/>
  <c r="G7732" i="34" s="1"/>
  <c r="D7732" i="34"/>
  <c r="I7731" i="34"/>
  <c r="F7731" i="34"/>
  <c r="E7731" i="34"/>
  <c r="G7731" i="34" s="1"/>
  <c r="D7731" i="34"/>
  <c r="I7730" i="34"/>
  <c r="D7730" i="34"/>
  <c r="F7730" i="34" s="1"/>
  <c r="I7729" i="34"/>
  <c r="E7729" i="34"/>
  <c r="G7729" i="34" s="1"/>
  <c r="D7729" i="34"/>
  <c r="F7729" i="34" s="1"/>
  <c r="I7728" i="34"/>
  <c r="D7728" i="34"/>
  <c r="I7727" i="34"/>
  <c r="D7727" i="34"/>
  <c r="I7726" i="34"/>
  <c r="D7726" i="34"/>
  <c r="F7726" i="34" s="1"/>
  <c r="I7725" i="34"/>
  <c r="D7725" i="34"/>
  <c r="F7725" i="34" s="1"/>
  <c r="I7724" i="34"/>
  <c r="D7724" i="34"/>
  <c r="I7723" i="34"/>
  <c r="E7723" i="34"/>
  <c r="G7723" i="34" s="1"/>
  <c r="D7723" i="34"/>
  <c r="F7723" i="34" s="1"/>
  <c r="I7722" i="34"/>
  <c r="D7722" i="34"/>
  <c r="I7721" i="34"/>
  <c r="D7721" i="34"/>
  <c r="I7720" i="34"/>
  <c r="D7720" i="34"/>
  <c r="I7719" i="34"/>
  <c r="D7719" i="34"/>
  <c r="F7719" i="34" s="1"/>
  <c r="I7718" i="34"/>
  <c r="D7718" i="34"/>
  <c r="I7717" i="34"/>
  <c r="D7717" i="34"/>
  <c r="I7716" i="34"/>
  <c r="F7716" i="34"/>
  <c r="E7716" i="34"/>
  <c r="G7716" i="34" s="1"/>
  <c r="D7716" i="34"/>
  <c r="I7715" i="34"/>
  <c r="D7715" i="34"/>
  <c r="F7715" i="34" s="1"/>
  <c r="I7714" i="34"/>
  <c r="D7714" i="34"/>
  <c r="I7713" i="34"/>
  <c r="D7713" i="34"/>
  <c r="I7712" i="34"/>
  <c r="D7712" i="34"/>
  <c r="I7711" i="34"/>
  <c r="G7711" i="34"/>
  <c r="D7711" i="34"/>
  <c r="E7711" i="34" s="1"/>
  <c r="I7710" i="34"/>
  <c r="D7710" i="34"/>
  <c r="I7709" i="34"/>
  <c r="D7709" i="34"/>
  <c r="F7709" i="34" s="1"/>
  <c r="I7708" i="34"/>
  <c r="F7708" i="34"/>
  <c r="D7708" i="34"/>
  <c r="E7708" i="34" s="1"/>
  <c r="G7708" i="34" s="1"/>
  <c r="I7707" i="34"/>
  <c r="F7707" i="34"/>
  <c r="D7707" i="34"/>
  <c r="E7707" i="34" s="1"/>
  <c r="G7707" i="34" s="1"/>
  <c r="I7706" i="34"/>
  <c r="E7706" i="34"/>
  <c r="G7706" i="34" s="1"/>
  <c r="D7706" i="34"/>
  <c r="F7706" i="34" s="1"/>
  <c r="I7705" i="34"/>
  <c r="D7705" i="34"/>
  <c r="F7705" i="34" s="1"/>
  <c r="I7704" i="34"/>
  <c r="D7704" i="34"/>
  <c r="I7703" i="34"/>
  <c r="D7703" i="34"/>
  <c r="I7702" i="34"/>
  <c r="D7702" i="34"/>
  <c r="I7701" i="34"/>
  <c r="D7701" i="34"/>
  <c r="I7700" i="34"/>
  <c r="E7700" i="34"/>
  <c r="G7700" i="34" s="1"/>
  <c r="D7700" i="34"/>
  <c r="F7700" i="34" s="1"/>
  <c r="I7699" i="34"/>
  <c r="D7699" i="34"/>
  <c r="I7698" i="34"/>
  <c r="D7698" i="34"/>
  <c r="F7698" i="34" s="1"/>
  <c r="I7697" i="34"/>
  <c r="D7697" i="34"/>
  <c r="F7697" i="34" s="1"/>
  <c r="I7696" i="34"/>
  <c r="F7696" i="34"/>
  <c r="E7696" i="34"/>
  <c r="G7696" i="34" s="1"/>
  <c r="D7696" i="34"/>
  <c r="I7695" i="34"/>
  <c r="D7695" i="34"/>
  <c r="F7695" i="34" s="1"/>
  <c r="I7694" i="34"/>
  <c r="D7694" i="34"/>
  <c r="F7694" i="34" s="1"/>
  <c r="I7693" i="34"/>
  <c r="D7693" i="34"/>
  <c r="I7692" i="34"/>
  <c r="D7692" i="34"/>
  <c r="I7691" i="34"/>
  <c r="D7691" i="34"/>
  <c r="E7691" i="34" s="1"/>
  <c r="G7691" i="34" s="1"/>
  <c r="I7690" i="34"/>
  <c r="D7690" i="34"/>
  <c r="I7689" i="34"/>
  <c r="D7689" i="34"/>
  <c r="I7688" i="34"/>
  <c r="F7688" i="34"/>
  <c r="D7688" i="34"/>
  <c r="E7688" i="34" s="1"/>
  <c r="G7688" i="34" s="1"/>
  <c r="I7687" i="34"/>
  <c r="D7687" i="34"/>
  <c r="F7687" i="34" s="1"/>
  <c r="I7686" i="34"/>
  <c r="D7686" i="34"/>
  <c r="I7685" i="34"/>
  <c r="G7685" i="34"/>
  <c r="F7685" i="34"/>
  <c r="E7685" i="34"/>
  <c r="D7685" i="34"/>
  <c r="I7684" i="34"/>
  <c r="D7684" i="34"/>
  <c r="I7683" i="34"/>
  <c r="F7683" i="34"/>
  <c r="E7683" i="34"/>
  <c r="G7683" i="34" s="1"/>
  <c r="D7683" i="34"/>
  <c r="I7682" i="34"/>
  <c r="D7682" i="34"/>
  <c r="E7682" i="34" s="1"/>
  <c r="G7682" i="34" s="1"/>
  <c r="I7681" i="34"/>
  <c r="D7681" i="34"/>
  <c r="F7681" i="34" s="1"/>
  <c r="I7680" i="34"/>
  <c r="D7680" i="34"/>
  <c r="I7679" i="34"/>
  <c r="D7679" i="34"/>
  <c r="I7678" i="34"/>
  <c r="E7678" i="34"/>
  <c r="G7678" i="34" s="1"/>
  <c r="D7678" i="34"/>
  <c r="F7678" i="34" s="1"/>
  <c r="I7677" i="34"/>
  <c r="G7677" i="34"/>
  <c r="F7677" i="34"/>
  <c r="E7677" i="34"/>
  <c r="D7677" i="34"/>
  <c r="I7676" i="34"/>
  <c r="D7676" i="34"/>
  <c r="I7675" i="34"/>
  <c r="F7675" i="34"/>
  <c r="E7675" i="34"/>
  <c r="G7675" i="34" s="1"/>
  <c r="D7675" i="34"/>
  <c r="I7674" i="34"/>
  <c r="D7674" i="34"/>
  <c r="F7674" i="34" s="1"/>
  <c r="I7673" i="34"/>
  <c r="D7673" i="34"/>
  <c r="I7672" i="34"/>
  <c r="D7672" i="34"/>
  <c r="I7671" i="34"/>
  <c r="D7671" i="34"/>
  <c r="F7671" i="34" s="1"/>
  <c r="I7670" i="34"/>
  <c r="G7670" i="34"/>
  <c r="F7670" i="34"/>
  <c r="E7670" i="34"/>
  <c r="D7670" i="34"/>
  <c r="I7669" i="34"/>
  <c r="F7669" i="34"/>
  <c r="D7669" i="34"/>
  <c r="E7669" i="34" s="1"/>
  <c r="G7669" i="34" s="1"/>
  <c r="I7668" i="34"/>
  <c r="D7668" i="34"/>
  <c r="I7667" i="34"/>
  <c r="D7667" i="34"/>
  <c r="E7667" i="34" s="1"/>
  <c r="G7667" i="34" s="1"/>
  <c r="I7666" i="34"/>
  <c r="F7666" i="34"/>
  <c r="E7666" i="34"/>
  <c r="G7666" i="34" s="1"/>
  <c r="D7666" i="34"/>
  <c r="I7665" i="34"/>
  <c r="F7665" i="34"/>
  <c r="E7665" i="34"/>
  <c r="G7665" i="34" s="1"/>
  <c r="D7665" i="34"/>
  <c r="I7664" i="34"/>
  <c r="G7664" i="34"/>
  <c r="F7664" i="34"/>
  <c r="E7664" i="34"/>
  <c r="D7664" i="34"/>
  <c r="I7663" i="34"/>
  <c r="D7663" i="34"/>
  <c r="I7662" i="34"/>
  <c r="D7662" i="34"/>
  <c r="I7661" i="34"/>
  <c r="F7661" i="34"/>
  <c r="E7661" i="34"/>
  <c r="G7661" i="34" s="1"/>
  <c r="D7661" i="34"/>
  <c r="I7660" i="34"/>
  <c r="D7660" i="34"/>
  <c r="I7659" i="34"/>
  <c r="D7659" i="34"/>
  <c r="I7658" i="34"/>
  <c r="D7658" i="34"/>
  <c r="F7658" i="34" s="1"/>
  <c r="I7657" i="34"/>
  <c r="D7657" i="34"/>
  <c r="F7657" i="34" s="1"/>
  <c r="I7656" i="34"/>
  <c r="D7656" i="34"/>
  <c r="I7655" i="34"/>
  <c r="D7655" i="34"/>
  <c r="I7654" i="34"/>
  <c r="D7654" i="34"/>
  <c r="I7653" i="34"/>
  <c r="E7653" i="34"/>
  <c r="G7653" i="34" s="1"/>
  <c r="D7653" i="34"/>
  <c r="F7653" i="34" s="1"/>
  <c r="I7652" i="34"/>
  <c r="F7652" i="34"/>
  <c r="E7652" i="34"/>
  <c r="G7652" i="34" s="1"/>
  <c r="D7652" i="34"/>
  <c r="I7651" i="34"/>
  <c r="G7651" i="34"/>
  <c r="F7651" i="34"/>
  <c r="D7651" i="34"/>
  <c r="E7651" i="34" s="1"/>
  <c r="I7650" i="34"/>
  <c r="D7650" i="34"/>
  <c r="I7649" i="34"/>
  <c r="D7649" i="34"/>
  <c r="F7649" i="34" s="1"/>
  <c r="I7648" i="34"/>
  <c r="D7648" i="34"/>
  <c r="I7647" i="34"/>
  <c r="E7647" i="34"/>
  <c r="G7647" i="34" s="1"/>
  <c r="D7647" i="34"/>
  <c r="F7647" i="34" s="1"/>
  <c r="I7646" i="34"/>
  <c r="D7646" i="34"/>
  <c r="I7645" i="34"/>
  <c r="D7645" i="34"/>
  <c r="I7644" i="34"/>
  <c r="F7644" i="34"/>
  <c r="E7644" i="34"/>
  <c r="G7644" i="34" s="1"/>
  <c r="D7644" i="34"/>
  <c r="I7643" i="34"/>
  <c r="D7643" i="34"/>
  <c r="I7642" i="34"/>
  <c r="D7642" i="34"/>
  <c r="F7642" i="34" s="1"/>
  <c r="I7641" i="34"/>
  <c r="G7641" i="34"/>
  <c r="F7641" i="34"/>
  <c r="D7641" i="34"/>
  <c r="E7641" i="34" s="1"/>
  <c r="I7640" i="34"/>
  <c r="F7640" i="34"/>
  <c r="D7640" i="34"/>
  <c r="E7640" i="34" s="1"/>
  <c r="G7640" i="34" s="1"/>
  <c r="I7639" i="34"/>
  <c r="F7639" i="34"/>
  <c r="D7639" i="34"/>
  <c r="E7639" i="34" s="1"/>
  <c r="G7639" i="34" s="1"/>
  <c r="I7638" i="34"/>
  <c r="F7638" i="34"/>
  <c r="E7638" i="34"/>
  <c r="G7638" i="34" s="1"/>
  <c r="D7638" i="34"/>
  <c r="I7637" i="34"/>
  <c r="D7637" i="34"/>
  <c r="I7636" i="34"/>
  <c r="F7636" i="34"/>
  <c r="E7636" i="34"/>
  <c r="G7636" i="34" s="1"/>
  <c r="D7636" i="34"/>
  <c r="I7635" i="34"/>
  <c r="D7635" i="34"/>
  <c r="F7635" i="34" s="1"/>
  <c r="I7634" i="34"/>
  <c r="D7634" i="34"/>
  <c r="I7633" i="34"/>
  <c r="D7633" i="34"/>
  <c r="F7633" i="34" s="1"/>
  <c r="I7632" i="34"/>
  <c r="D7632" i="34"/>
  <c r="I7631" i="34"/>
  <c r="E7631" i="34"/>
  <c r="G7631" i="34" s="1"/>
  <c r="D7631" i="34"/>
  <c r="F7631" i="34" s="1"/>
  <c r="I7630" i="34"/>
  <c r="D7630" i="34"/>
  <c r="I7629" i="34"/>
  <c r="G7629" i="34"/>
  <c r="F7629" i="34"/>
  <c r="E7629" i="34"/>
  <c r="D7629" i="34"/>
  <c r="I7628" i="34"/>
  <c r="G7628" i="34"/>
  <c r="F7628" i="34"/>
  <c r="E7628" i="34"/>
  <c r="D7628" i="34"/>
  <c r="I7627" i="34"/>
  <c r="D7627" i="34"/>
  <c r="I7626" i="34"/>
  <c r="D7626" i="34"/>
  <c r="I7625" i="34"/>
  <c r="F7625" i="34"/>
  <c r="E7625" i="34"/>
  <c r="G7625" i="34" s="1"/>
  <c r="D7625" i="34"/>
  <c r="I7624" i="34"/>
  <c r="F7624" i="34"/>
  <c r="D7624" i="34"/>
  <c r="E7624" i="34" s="1"/>
  <c r="G7624" i="34" s="1"/>
  <c r="I7623" i="34"/>
  <c r="D7623" i="34"/>
  <c r="I7622" i="34"/>
  <c r="D7622" i="34"/>
  <c r="E7622" i="34" s="1"/>
  <c r="G7622" i="34" s="1"/>
  <c r="I7621" i="34"/>
  <c r="F7621" i="34"/>
  <c r="E7621" i="34"/>
  <c r="G7621" i="34" s="1"/>
  <c r="D7621" i="34"/>
  <c r="I7620" i="34"/>
  <c r="E7620" i="34"/>
  <c r="G7620" i="34" s="1"/>
  <c r="D7620" i="34"/>
  <c r="F7620" i="34" s="1"/>
  <c r="I7619" i="34"/>
  <c r="D7619" i="34"/>
  <c r="I7618" i="34"/>
  <c r="F7618" i="34"/>
  <c r="D7618" i="34"/>
  <c r="E7618" i="34" s="1"/>
  <c r="G7618" i="34" s="1"/>
  <c r="I7617" i="34"/>
  <c r="D7617" i="34"/>
  <c r="F7617" i="34" s="1"/>
  <c r="I7616" i="34"/>
  <c r="D7616" i="34"/>
  <c r="I7615" i="34"/>
  <c r="F7615" i="34"/>
  <c r="E7615" i="34"/>
  <c r="G7615" i="34" s="1"/>
  <c r="D7615" i="34"/>
  <c r="I7614" i="34"/>
  <c r="D7614" i="34"/>
  <c r="F7614" i="34" s="1"/>
  <c r="I7613" i="34"/>
  <c r="D7613" i="34"/>
  <c r="I7612" i="34"/>
  <c r="F7612" i="34"/>
  <c r="E7612" i="34"/>
  <c r="G7612" i="34" s="1"/>
  <c r="D7612" i="34"/>
  <c r="I7611" i="34"/>
  <c r="E7611" i="34"/>
  <c r="G7611" i="34" s="1"/>
  <c r="D7611" i="34"/>
  <c r="F7611" i="34" s="1"/>
  <c r="I7610" i="34"/>
  <c r="D7610" i="34"/>
  <c r="I7609" i="34"/>
  <c r="D7609" i="34"/>
  <c r="F7609" i="34" s="1"/>
  <c r="I7608" i="34"/>
  <c r="F7608" i="34"/>
  <c r="D7608" i="34"/>
  <c r="E7608" i="34" s="1"/>
  <c r="G7608" i="34" s="1"/>
  <c r="I7607" i="34"/>
  <c r="E7607" i="34"/>
  <c r="G7607" i="34" s="1"/>
  <c r="D7607" i="34"/>
  <c r="F7607" i="34" s="1"/>
  <c r="I7606" i="34"/>
  <c r="E7606" i="34"/>
  <c r="G7606" i="34" s="1"/>
  <c r="D7606" i="34"/>
  <c r="F7606" i="34" s="1"/>
  <c r="I7605" i="34"/>
  <c r="F7605" i="34"/>
  <c r="E7605" i="34"/>
  <c r="G7605" i="34" s="1"/>
  <c r="D7605" i="34"/>
  <c r="I7604" i="34"/>
  <c r="D7604" i="34"/>
  <c r="F7604" i="34" s="1"/>
  <c r="I7603" i="34"/>
  <c r="D7603" i="34"/>
  <c r="F7603" i="34" s="1"/>
  <c r="I7602" i="34"/>
  <c r="G7602" i="34"/>
  <c r="D7602" i="34"/>
  <c r="E7602" i="34" s="1"/>
  <c r="I7601" i="34"/>
  <c r="D7601" i="34"/>
  <c r="I7600" i="34"/>
  <c r="D7600" i="34"/>
  <c r="I7599" i="34"/>
  <c r="D7599" i="34"/>
  <c r="I7598" i="34"/>
  <c r="F7598" i="34"/>
  <c r="E7598" i="34"/>
  <c r="G7598" i="34" s="1"/>
  <c r="D7598" i="34"/>
  <c r="I7597" i="34"/>
  <c r="D7597" i="34"/>
  <c r="F7597" i="34" s="1"/>
  <c r="I7596" i="34"/>
  <c r="D7596" i="34"/>
  <c r="I7595" i="34"/>
  <c r="D7595" i="34"/>
  <c r="I7594" i="34"/>
  <c r="F7594" i="34"/>
  <c r="D7594" i="34"/>
  <c r="E7594" i="34" s="1"/>
  <c r="G7594" i="34" s="1"/>
  <c r="I7593" i="34"/>
  <c r="D7593" i="34"/>
  <c r="F7593" i="34" s="1"/>
  <c r="I7592" i="34"/>
  <c r="D7592" i="34"/>
  <c r="E7592" i="34" s="1"/>
  <c r="G7592" i="34" s="1"/>
  <c r="I7591" i="34"/>
  <c r="D7591" i="34"/>
  <c r="I7590" i="34"/>
  <c r="F7590" i="34"/>
  <c r="E7590" i="34"/>
  <c r="G7590" i="34" s="1"/>
  <c r="D7590" i="34"/>
  <c r="I7589" i="34"/>
  <c r="G7589" i="34"/>
  <c r="F7589" i="34"/>
  <c r="D7589" i="34"/>
  <c r="E7589" i="34" s="1"/>
  <c r="I7588" i="34"/>
  <c r="D7588" i="34"/>
  <c r="I7587" i="34"/>
  <c r="D7587" i="34"/>
  <c r="I7586" i="34"/>
  <c r="D7586" i="34"/>
  <c r="I7585" i="34"/>
  <c r="D7585" i="34"/>
  <c r="F7585" i="34" s="1"/>
  <c r="I7584" i="34"/>
  <c r="F7584" i="34"/>
  <c r="D7584" i="34"/>
  <c r="E7584" i="34" s="1"/>
  <c r="G7584" i="34" s="1"/>
  <c r="I7583" i="34"/>
  <c r="D7583" i="34"/>
  <c r="F7583" i="34" s="1"/>
  <c r="I7582" i="34"/>
  <c r="E7582" i="34"/>
  <c r="G7582" i="34" s="1"/>
  <c r="D7582" i="34"/>
  <c r="F7582" i="34" s="1"/>
  <c r="I7581" i="34"/>
  <c r="D7581" i="34"/>
  <c r="I7580" i="34"/>
  <c r="F7580" i="34"/>
  <c r="E7580" i="34"/>
  <c r="G7580" i="34" s="1"/>
  <c r="D7580" i="34"/>
  <c r="I7579" i="34"/>
  <c r="E7579" i="34"/>
  <c r="G7579" i="34" s="1"/>
  <c r="D7579" i="34"/>
  <c r="F7579" i="34" s="1"/>
  <c r="I7578" i="34"/>
  <c r="D7578" i="34"/>
  <c r="I7577" i="34"/>
  <c r="E7577" i="34"/>
  <c r="G7577" i="34" s="1"/>
  <c r="D7577" i="34"/>
  <c r="F7577" i="34" s="1"/>
  <c r="I7576" i="34"/>
  <c r="F7576" i="34"/>
  <c r="E7576" i="34"/>
  <c r="G7576" i="34" s="1"/>
  <c r="D7576" i="34"/>
  <c r="I7575" i="34"/>
  <c r="F7575" i="34"/>
  <c r="D7575" i="34"/>
  <c r="E7575" i="34" s="1"/>
  <c r="G7575" i="34" s="1"/>
  <c r="I7574" i="34"/>
  <c r="G7574" i="34"/>
  <c r="D7574" i="34"/>
  <c r="E7574" i="34" s="1"/>
  <c r="I7573" i="34"/>
  <c r="D7573" i="34"/>
  <c r="I7572" i="34"/>
  <c r="F7572" i="34"/>
  <c r="E7572" i="34"/>
  <c r="G7572" i="34" s="1"/>
  <c r="D7572" i="34"/>
  <c r="I7571" i="34"/>
  <c r="F7571" i="34"/>
  <c r="E7571" i="34"/>
  <c r="G7571" i="34" s="1"/>
  <c r="D7571" i="34"/>
  <c r="I7570" i="34"/>
  <c r="D7570" i="34"/>
  <c r="F7570" i="34" s="1"/>
  <c r="I7569" i="34"/>
  <c r="E7569" i="34"/>
  <c r="G7569" i="34" s="1"/>
  <c r="D7569" i="34"/>
  <c r="F7569" i="34" s="1"/>
  <c r="I7568" i="34"/>
  <c r="D7568" i="34"/>
  <c r="I7567" i="34"/>
  <c r="G7567" i="34"/>
  <c r="F7567" i="34"/>
  <c r="D7567" i="34"/>
  <c r="E7567" i="34" s="1"/>
  <c r="I7566" i="34"/>
  <c r="D7566" i="34"/>
  <c r="I7565" i="34"/>
  <c r="D7565" i="34"/>
  <c r="I7564" i="34"/>
  <c r="D7564" i="34"/>
  <c r="I7563" i="34"/>
  <c r="G7563" i="34"/>
  <c r="F7563" i="34"/>
  <c r="D7563" i="34"/>
  <c r="E7563" i="34" s="1"/>
  <c r="I7562" i="34"/>
  <c r="F7562" i="34"/>
  <c r="E7562" i="34"/>
  <c r="G7562" i="34" s="1"/>
  <c r="D7562" i="34"/>
  <c r="I7561" i="34"/>
  <c r="D7561" i="34"/>
  <c r="I7560" i="34"/>
  <c r="F7560" i="34"/>
  <c r="E7560" i="34"/>
  <c r="G7560" i="34" s="1"/>
  <c r="D7560" i="34"/>
  <c r="I7559" i="34"/>
  <c r="D7559" i="34"/>
  <c r="E7559" i="34" s="1"/>
  <c r="G7559" i="34" s="1"/>
  <c r="I7558" i="34"/>
  <c r="D7558" i="34"/>
  <c r="F7558" i="34" s="1"/>
  <c r="I7557" i="34"/>
  <c r="D7557" i="34"/>
  <c r="F7557" i="34" s="1"/>
  <c r="I7556" i="34"/>
  <c r="D7556" i="34"/>
  <c r="I7555" i="34"/>
  <c r="D7555" i="34"/>
  <c r="I7554" i="34"/>
  <c r="E7554" i="34"/>
  <c r="G7554" i="34" s="1"/>
  <c r="D7554" i="34"/>
  <c r="F7554" i="34" s="1"/>
  <c r="I7553" i="34"/>
  <c r="D7553" i="34"/>
  <c r="F7553" i="34" s="1"/>
  <c r="I7552" i="34"/>
  <c r="D7552" i="34"/>
  <c r="E7552" i="34" s="1"/>
  <c r="G7552" i="34" s="1"/>
  <c r="I7551" i="34"/>
  <c r="D7551" i="34"/>
  <c r="I7550" i="34"/>
  <c r="D7550" i="34"/>
  <c r="F7550" i="34" s="1"/>
  <c r="I7549" i="34"/>
  <c r="E7549" i="34"/>
  <c r="G7549" i="34" s="1"/>
  <c r="D7549" i="34"/>
  <c r="F7549" i="34" s="1"/>
  <c r="I7548" i="34"/>
  <c r="D7548" i="34"/>
  <c r="I7547" i="34"/>
  <c r="D7547" i="34"/>
  <c r="I7546" i="34"/>
  <c r="D7546" i="34"/>
  <c r="I7545" i="34"/>
  <c r="D7545" i="34"/>
  <c r="I7544" i="34"/>
  <c r="D7544" i="34"/>
  <c r="E7544" i="34" s="1"/>
  <c r="G7544" i="34" s="1"/>
  <c r="I7543" i="34"/>
  <c r="D7543" i="34"/>
  <c r="I7542" i="34"/>
  <c r="D7542" i="34"/>
  <c r="F7542" i="34" s="1"/>
  <c r="I7541" i="34"/>
  <c r="G7541" i="34"/>
  <c r="E7541" i="34"/>
  <c r="D7541" i="34"/>
  <c r="F7541" i="34" s="1"/>
  <c r="I7540" i="34"/>
  <c r="D7540" i="34"/>
  <c r="F7540" i="34" s="1"/>
  <c r="I7539" i="34"/>
  <c r="D7539" i="34"/>
  <c r="I7538" i="34"/>
  <c r="F7538" i="34"/>
  <c r="D7538" i="34"/>
  <c r="E7538" i="34" s="1"/>
  <c r="G7538" i="34" s="1"/>
  <c r="I7537" i="34"/>
  <c r="F7537" i="34"/>
  <c r="E7537" i="34"/>
  <c r="G7537" i="34" s="1"/>
  <c r="D7537" i="34"/>
  <c r="I7536" i="34"/>
  <c r="D7536" i="34"/>
  <c r="I7535" i="34"/>
  <c r="E7535" i="34"/>
  <c r="G7535" i="34" s="1"/>
  <c r="D7535" i="34"/>
  <c r="F7535" i="34" s="1"/>
  <c r="I7534" i="34"/>
  <c r="F7534" i="34"/>
  <c r="D7534" i="34"/>
  <c r="E7534" i="34" s="1"/>
  <c r="G7534" i="34" s="1"/>
  <c r="I7533" i="34"/>
  <c r="G7533" i="34"/>
  <c r="F7533" i="34"/>
  <c r="D7533" i="34"/>
  <c r="E7533" i="34" s="1"/>
  <c r="I7532" i="34"/>
  <c r="D7532" i="34"/>
  <c r="F7532" i="34" s="1"/>
  <c r="I7531" i="34"/>
  <c r="D7531" i="34"/>
  <c r="E7531" i="34" s="1"/>
  <c r="G7531" i="34" s="1"/>
  <c r="I7530" i="34"/>
  <c r="D7530" i="34"/>
  <c r="I7529" i="34"/>
  <c r="F7529" i="34"/>
  <c r="D7529" i="34"/>
  <c r="E7529" i="34" s="1"/>
  <c r="G7529" i="34" s="1"/>
  <c r="I7528" i="34"/>
  <c r="D7528" i="34"/>
  <c r="I7527" i="34"/>
  <c r="D7527" i="34"/>
  <c r="F7527" i="34" s="1"/>
  <c r="I7526" i="34"/>
  <c r="D7526" i="34"/>
  <c r="I7525" i="34"/>
  <c r="E7525" i="34"/>
  <c r="G7525" i="34" s="1"/>
  <c r="D7525" i="34"/>
  <c r="F7525" i="34" s="1"/>
  <c r="I7524" i="34"/>
  <c r="D7524" i="34"/>
  <c r="I7523" i="34"/>
  <c r="D7523" i="34"/>
  <c r="F7523" i="34" s="1"/>
  <c r="I7522" i="34"/>
  <c r="D7522" i="34"/>
  <c r="I7521" i="34"/>
  <c r="D7521" i="34"/>
  <c r="I7520" i="34"/>
  <c r="D7520" i="34"/>
  <c r="I7519" i="34"/>
  <c r="G7519" i="34"/>
  <c r="E7519" i="34"/>
  <c r="D7519" i="34"/>
  <c r="F7519" i="34" s="1"/>
  <c r="I7518" i="34"/>
  <c r="D7518" i="34"/>
  <c r="I7517" i="34"/>
  <c r="D7517" i="34"/>
  <c r="I7516" i="34"/>
  <c r="D7516" i="34"/>
  <c r="I7515" i="34"/>
  <c r="D7515" i="34"/>
  <c r="E7515" i="34" s="1"/>
  <c r="G7515" i="34" s="1"/>
  <c r="I7514" i="34"/>
  <c r="D7514" i="34"/>
  <c r="F7514" i="34" s="1"/>
  <c r="I7513" i="34"/>
  <c r="D7513" i="34"/>
  <c r="I7512" i="34"/>
  <c r="D7512" i="34"/>
  <c r="E7512" i="34" s="1"/>
  <c r="G7512" i="34" s="1"/>
  <c r="I7511" i="34"/>
  <c r="F7511" i="34"/>
  <c r="E7511" i="34"/>
  <c r="G7511" i="34" s="1"/>
  <c r="D7511" i="34"/>
  <c r="I7510" i="34"/>
  <c r="D7510" i="34"/>
  <c r="F7510" i="34" s="1"/>
  <c r="I7509" i="34"/>
  <c r="D7509" i="34"/>
  <c r="F7509" i="34" s="1"/>
  <c r="I7508" i="34"/>
  <c r="D7508" i="34"/>
  <c r="F7508" i="34" s="1"/>
  <c r="I7507" i="34"/>
  <c r="F7507" i="34"/>
  <c r="E7507" i="34"/>
  <c r="G7507" i="34" s="1"/>
  <c r="D7507" i="34"/>
  <c r="I7506" i="34"/>
  <c r="D7506" i="34"/>
  <c r="I7505" i="34"/>
  <c r="D7505" i="34"/>
  <c r="I7504" i="34"/>
  <c r="D7504" i="34"/>
  <c r="F7504" i="34" s="1"/>
  <c r="I7503" i="34"/>
  <c r="D7503" i="34"/>
  <c r="I7502" i="34"/>
  <c r="D7502" i="34"/>
  <c r="I7501" i="34"/>
  <c r="D7501" i="34"/>
  <c r="F7501" i="34" s="1"/>
  <c r="I7500" i="34"/>
  <c r="D7500" i="34"/>
  <c r="I7499" i="34"/>
  <c r="F7499" i="34"/>
  <c r="D7499" i="34"/>
  <c r="E7499" i="34" s="1"/>
  <c r="G7499" i="34" s="1"/>
  <c r="I7498" i="34"/>
  <c r="D7498" i="34"/>
  <c r="I7497" i="34"/>
  <c r="E7497" i="34"/>
  <c r="G7497" i="34" s="1"/>
  <c r="D7497" i="34"/>
  <c r="F7497" i="34" s="1"/>
  <c r="I7496" i="34"/>
  <c r="D7496" i="34"/>
  <c r="F7496" i="34" s="1"/>
  <c r="I7495" i="34"/>
  <c r="D7495" i="34"/>
  <c r="I7494" i="34"/>
  <c r="D7494" i="34"/>
  <c r="I7493" i="34"/>
  <c r="D7493" i="34"/>
  <c r="I7492" i="34"/>
  <c r="D7492" i="34"/>
  <c r="I7491" i="34"/>
  <c r="D7491" i="34"/>
  <c r="I7490" i="34"/>
  <c r="D7490" i="34"/>
  <c r="E7490" i="34" s="1"/>
  <c r="G7490" i="34" s="1"/>
  <c r="I7489" i="34"/>
  <c r="D7489" i="34"/>
  <c r="I7488" i="34"/>
  <c r="D7488" i="34"/>
  <c r="I7487" i="34"/>
  <c r="G7487" i="34"/>
  <c r="F7487" i="34"/>
  <c r="D7487" i="34"/>
  <c r="E7487" i="34" s="1"/>
  <c r="I7486" i="34"/>
  <c r="D7486" i="34"/>
  <c r="E7486" i="34" s="1"/>
  <c r="G7486" i="34" s="1"/>
  <c r="I7485" i="34"/>
  <c r="D7485" i="34"/>
  <c r="E7485" i="34" s="1"/>
  <c r="G7485" i="34" s="1"/>
  <c r="I7484" i="34"/>
  <c r="F7484" i="34"/>
  <c r="E7484" i="34"/>
  <c r="G7484" i="34" s="1"/>
  <c r="D7484" i="34"/>
  <c r="I7483" i="34"/>
  <c r="D7483" i="34"/>
  <c r="E7483" i="34" s="1"/>
  <c r="G7483" i="34" s="1"/>
  <c r="I7482" i="34"/>
  <c r="D7482" i="34"/>
  <c r="I7481" i="34"/>
  <c r="E7481" i="34"/>
  <c r="G7481" i="34" s="1"/>
  <c r="D7481" i="34"/>
  <c r="F7481" i="34" s="1"/>
  <c r="I7480" i="34"/>
  <c r="G7480" i="34"/>
  <c r="D7480" i="34"/>
  <c r="E7480" i="34" s="1"/>
  <c r="I7479" i="34"/>
  <c r="F7479" i="34"/>
  <c r="E7479" i="34"/>
  <c r="G7479" i="34" s="1"/>
  <c r="D7479" i="34"/>
  <c r="I7478" i="34"/>
  <c r="D7478" i="34"/>
  <c r="I7477" i="34"/>
  <c r="E7477" i="34"/>
  <c r="G7477" i="34" s="1"/>
  <c r="D7477" i="34"/>
  <c r="F7477" i="34" s="1"/>
  <c r="I7476" i="34"/>
  <c r="F7476" i="34"/>
  <c r="E7476" i="34"/>
  <c r="G7476" i="34" s="1"/>
  <c r="D7476" i="34"/>
  <c r="I7475" i="34"/>
  <c r="F7475" i="34"/>
  <c r="E7475" i="34"/>
  <c r="G7475" i="34" s="1"/>
  <c r="D7475" i="34"/>
  <c r="I7474" i="34"/>
  <c r="D7474" i="34"/>
  <c r="I7473" i="34"/>
  <c r="E7473" i="34"/>
  <c r="G7473" i="34" s="1"/>
  <c r="D7473" i="34"/>
  <c r="F7473" i="34" s="1"/>
  <c r="I7472" i="34"/>
  <c r="F7472" i="34"/>
  <c r="E7472" i="34"/>
  <c r="G7472" i="34" s="1"/>
  <c r="D7472" i="34"/>
  <c r="I7471" i="34"/>
  <c r="F7471" i="34"/>
  <c r="D7471" i="34"/>
  <c r="E7471" i="34" s="1"/>
  <c r="G7471" i="34" s="1"/>
  <c r="I7470" i="34"/>
  <c r="F7470" i="34"/>
  <c r="D7470" i="34"/>
  <c r="E7470" i="34" s="1"/>
  <c r="G7470" i="34" s="1"/>
  <c r="I7469" i="34"/>
  <c r="D7469" i="34"/>
  <c r="F7469" i="34" s="1"/>
  <c r="I7468" i="34"/>
  <c r="D7468" i="34"/>
  <c r="F7468" i="34" s="1"/>
  <c r="I7467" i="34"/>
  <c r="D7467" i="34"/>
  <c r="I7466" i="34"/>
  <c r="D7466" i="34"/>
  <c r="I7465" i="34"/>
  <c r="D7465" i="34"/>
  <c r="F7465" i="34" s="1"/>
  <c r="I7464" i="34"/>
  <c r="D7464" i="34"/>
  <c r="F7464" i="34" s="1"/>
  <c r="I7463" i="34"/>
  <c r="D7463" i="34"/>
  <c r="I7462" i="34"/>
  <c r="D7462" i="34"/>
  <c r="F7462" i="34" s="1"/>
  <c r="I7461" i="34"/>
  <c r="D7461" i="34"/>
  <c r="I7460" i="34"/>
  <c r="D7460" i="34"/>
  <c r="F7460" i="34" s="1"/>
  <c r="I7459" i="34"/>
  <c r="G7459" i="34"/>
  <c r="E7459" i="34"/>
  <c r="D7459" i="34"/>
  <c r="F7459" i="34" s="1"/>
  <c r="I7458" i="34"/>
  <c r="F7458" i="34"/>
  <c r="D7458" i="34"/>
  <c r="E7458" i="34" s="1"/>
  <c r="G7458" i="34" s="1"/>
  <c r="I7457" i="34"/>
  <c r="F7457" i="34"/>
  <c r="E7457" i="34"/>
  <c r="G7457" i="34" s="1"/>
  <c r="D7457" i="34"/>
  <c r="I7456" i="34"/>
  <c r="D7456" i="34"/>
  <c r="I7455" i="34"/>
  <c r="F7455" i="34"/>
  <c r="D7455" i="34"/>
  <c r="E7455" i="34" s="1"/>
  <c r="G7455" i="34" s="1"/>
  <c r="I7454" i="34"/>
  <c r="D7454" i="34"/>
  <c r="F7454" i="34" s="1"/>
  <c r="I7453" i="34"/>
  <c r="D7453" i="34"/>
  <c r="F7453" i="34" s="1"/>
  <c r="I7452" i="34"/>
  <c r="E7452" i="34"/>
  <c r="G7452" i="34" s="1"/>
  <c r="D7452" i="34"/>
  <c r="F7452" i="34" s="1"/>
  <c r="I7451" i="34"/>
  <c r="D7451" i="34"/>
  <c r="I7450" i="34"/>
  <c r="D7450" i="34"/>
  <c r="E7450" i="34" s="1"/>
  <c r="G7450" i="34" s="1"/>
  <c r="I7449" i="34"/>
  <c r="D7449" i="34"/>
  <c r="F7449" i="34" s="1"/>
  <c r="I7448" i="34"/>
  <c r="D7448" i="34"/>
  <c r="I7447" i="34"/>
  <c r="E7447" i="34"/>
  <c r="G7447" i="34" s="1"/>
  <c r="D7447" i="34"/>
  <c r="F7447" i="34" s="1"/>
  <c r="I7446" i="34"/>
  <c r="G7446" i="34"/>
  <c r="F7446" i="34"/>
  <c r="E7446" i="34"/>
  <c r="D7446" i="34"/>
  <c r="I7445" i="34"/>
  <c r="F7445" i="34"/>
  <c r="E7445" i="34"/>
  <c r="G7445" i="34" s="1"/>
  <c r="D7445" i="34"/>
  <c r="I7444" i="34"/>
  <c r="D7444" i="34"/>
  <c r="I7443" i="34"/>
  <c r="F7443" i="34"/>
  <c r="E7443" i="34"/>
  <c r="G7443" i="34" s="1"/>
  <c r="D7443" i="34"/>
  <c r="I7442" i="34"/>
  <c r="D7442" i="34"/>
  <c r="E7442" i="34" s="1"/>
  <c r="G7442" i="34" s="1"/>
  <c r="I7441" i="34"/>
  <c r="D7441" i="34"/>
  <c r="F7441" i="34" s="1"/>
  <c r="I7440" i="34"/>
  <c r="D7440" i="34"/>
  <c r="I7439" i="34"/>
  <c r="D7439" i="34"/>
  <c r="F7439" i="34" s="1"/>
  <c r="I7438" i="34"/>
  <c r="D7438" i="34"/>
  <c r="I7437" i="34"/>
  <c r="E7437" i="34"/>
  <c r="G7437" i="34" s="1"/>
  <c r="D7437" i="34"/>
  <c r="F7437" i="34" s="1"/>
  <c r="I7436" i="34"/>
  <c r="D7436" i="34"/>
  <c r="F7436" i="34" s="1"/>
  <c r="I7435" i="34"/>
  <c r="D7435" i="34"/>
  <c r="I7434" i="34"/>
  <c r="D7434" i="34"/>
  <c r="I7433" i="34"/>
  <c r="G7433" i="34"/>
  <c r="F7433" i="34"/>
  <c r="D7433" i="34"/>
  <c r="E7433" i="34" s="1"/>
  <c r="I7432" i="34"/>
  <c r="D7432" i="34"/>
  <c r="F7432" i="34" s="1"/>
  <c r="I7431" i="34"/>
  <c r="G7431" i="34"/>
  <c r="F7431" i="34"/>
  <c r="D7431" i="34"/>
  <c r="E7431" i="34" s="1"/>
  <c r="I7430" i="34"/>
  <c r="G7430" i="34"/>
  <c r="F7430" i="34"/>
  <c r="D7430" i="34"/>
  <c r="E7430" i="34" s="1"/>
  <c r="I7429" i="34"/>
  <c r="D7429" i="34"/>
  <c r="F7429" i="34" s="1"/>
  <c r="I7428" i="34"/>
  <c r="D7428" i="34"/>
  <c r="E7428" i="34" s="1"/>
  <c r="G7428" i="34" s="1"/>
  <c r="I7427" i="34"/>
  <c r="F7427" i="34"/>
  <c r="E7427" i="34"/>
  <c r="G7427" i="34" s="1"/>
  <c r="D7427" i="34"/>
  <c r="I7426" i="34"/>
  <c r="D7426" i="34"/>
  <c r="I7425" i="34"/>
  <c r="D7425" i="34"/>
  <c r="I7424" i="34"/>
  <c r="D7424" i="34"/>
  <c r="I7423" i="34"/>
  <c r="D7423" i="34"/>
  <c r="I7422" i="34"/>
  <c r="E7422" i="34"/>
  <c r="G7422" i="34" s="1"/>
  <c r="D7422" i="34"/>
  <c r="F7422" i="34" s="1"/>
  <c r="I7421" i="34"/>
  <c r="D7421" i="34"/>
  <c r="I7420" i="34"/>
  <c r="G7420" i="34"/>
  <c r="E7420" i="34"/>
  <c r="D7420" i="34"/>
  <c r="F7420" i="34" s="1"/>
  <c r="I7419" i="34"/>
  <c r="G7419" i="34"/>
  <c r="F7419" i="34"/>
  <c r="D7419" i="34"/>
  <c r="E7419" i="34" s="1"/>
  <c r="I7418" i="34"/>
  <c r="D7418" i="34"/>
  <c r="E7418" i="34" s="1"/>
  <c r="G7418" i="34" s="1"/>
  <c r="I7417" i="34"/>
  <c r="F7417" i="34"/>
  <c r="E7417" i="34"/>
  <c r="G7417" i="34" s="1"/>
  <c r="D7417" i="34"/>
  <c r="I7416" i="34"/>
  <c r="F7416" i="34"/>
  <c r="D7416" i="34"/>
  <c r="E7416" i="34" s="1"/>
  <c r="G7416" i="34" s="1"/>
  <c r="I7415" i="34"/>
  <c r="D7415" i="34"/>
  <c r="I7414" i="34"/>
  <c r="D7414" i="34"/>
  <c r="E7414" i="34" s="1"/>
  <c r="G7414" i="34" s="1"/>
  <c r="I7413" i="34"/>
  <c r="E7413" i="34"/>
  <c r="G7413" i="34" s="1"/>
  <c r="D7413" i="34"/>
  <c r="F7413" i="34" s="1"/>
  <c r="I7412" i="34"/>
  <c r="D7412" i="34"/>
  <c r="I7411" i="34"/>
  <c r="D7411" i="34"/>
  <c r="I7410" i="34"/>
  <c r="D7410" i="34"/>
  <c r="F7410" i="34" s="1"/>
  <c r="I7409" i="34"/>
  <c r="D7409" i="34"/>
  <c r="E7409" i="34" s="1"/>
  <c r="G7409" i="34" s="1"/>
  <c r="I7408" i="34"/>
  <c r="D7408" i="34"/>
  <c r="I7407" i="34"/>
  <c r="G7407" i="34"/>
  <c r="F7407" i="34"/>
  <c r="D7407" i="34"/>
  <c r="E7407" i="34" s="1"/>
  <c r="I7406" i="34"/>
  <c r="G7406" i="34"/>
  <c r="F7406" i="34"/>
  <c r="E7406" i="34"/>
  <c r="D7406" i="34"/>
  <c r="I7405" i="34"/>
  <c r="D7405" i="34"/>
  <c r="F7405" i="34" s="1"/>
  <c r="I7404" i="34"/>
  <c r="D7404" i="34"/>
  <c r="I7403" i="34"/>
  <c r="F7403" i="34"/>
  <c r="D7403" i="34"/>
  <c r="E7403" i="34" s="1"/>
  <c r="G7403" i="34" s="1"/>
  <c r="I7402" i="34"/>
  <c r="E7402" i="34"/>
  <c r="G7402" i="34" s="1"/>
  <c r="D7402" i="34"/>
  <c r="F7402" i="34" s="1"/>
  <c r="I7401" i="34"/>
  <c r="D7401" i="34"/>
  <c r="I7400" i="34"/>
  <c r="D7400" i="34"/>
  <c r="I7399" i="34"/>
  <c r="D7399" i="34"/>
  <c r="I7398" i="34"/>
  <c r="D7398" i="34"/>
  <c r="I7397" i="34"/>
  <c r="D7397" i="34"/>
  <c r="I7396" i="34"/>
  <c r="D7396" i="34"/>
  <c r="F7396" i="34" s="1"/>
  <c r="I7395" i="34"/>
  <c r="D7395" i="34"/>
  <c r="I7394" i="34"/>
  <c r="G7394" i="34"/>
  <c r="D7394" i="34"/>
  <c r="E7394" i="34" s="1"/>
  <c r="I7393" i="34"/>
  <c r="D7393" i="34"/>
  <c r="F7393" i="34" s="1"/>
  <c r="I7392" i="34"/>
  <c r="D7392" i="34"/>
  <c r="F7392" i="34" s="1"/>
  <c r="I7391" i="34"/>
  <c r="D7391" i="34"/>
  <c r="I7390" i="34"/>
  <c r="G7390" i="34"/>
  <c r="D7390" i="34"/>
  <c r="E7390" i="34" s="1"/>
  <c r="I7389" i="34"/>
  <c r="E7389" i="34"/>
  <c r="G7389" i="34" s="1"/>
  <c r="D7389" i="34"/>
  <c r="F7389" i="34" s="1"/>
  <c r="I7388" i="34"/>
  <c r="D7388" i="34"/>
  <c r="E7388" i="34" s="1"/>
  <c r="G7388" i="34" s="1"/>
  <c r="I7387" i="34"/>
  <c r="D7387" i="34"/>
  <c r="I7386" i="34"/>
  <c r="D7386" i="34"/>
  <c r="I7385" i="34"/>
  <c r="E7385" i="34"/>
  <c r="G7385" i="34" s="1"/>
  <c r="D7385" i="34"/>
  <c r="F7385" i="34" s="1"/>
  <c r="I7384" i="34"/>
  <c r="D7384" i="34"/>
  <c r="I7383" i="34"/>
  <c r="D7383" i="34"/>
  <c r="I7382" i="34"/>
  <c r="D7382" i="34"/>
  <c r="I7381" i="34"/>
  <c r="G7381" i="34"/>
  <c r="F7381" i="34"/>
  <c r="E7381" i="34"/>
  <c r="D7381" i="34"/>
  <c r="I7380" i="34"/>
  <c r="D7380" i="34"/>
  <c r="I7379" i="34"/>
  <c r="D7379" i="34"/>
  <c r="F7379" i="34" s="1"/>
  <c r="I7378" i="34"/>
  <c r="D7378" i="34"/>
  <c r="I7377" i="34"/>
  <c r="D7377" i="34"/>
  <c r="I7376" i="34"/>
  <c r="F7376" i="34"/>
  <c r="E7376" i="34"/>
  <c r="G7376" i="34" s="1"/>
  <c r="D7376" i="34"/>
  <c r="I7375" i="34"/>
  <c r="E7375" i="34"/>
  <c r="G7375" i="34" s="1"/>
  <c r="D7375" i="34"/>
  <c r="F7375" i="34" s="1"/>
  <c r="I7374" i="34"/>
  <c r="D7374" i="34"/>
  <c r="F7374" i="34" s="1"/>
  <c r="I7373" i="34"/>
  <c r="D7373" i="34"/>
  <c r="I7372" i="34"/>
  <c r="F7372" i="34"/>
  <c r="D7372" i="34"/>
  <c r="E7372" i="34" s="1"/>
  <c r="G7372" i="34" s="1"/>
  <c r="I7371" i="34"/>
  <c r="D7371" i="34"/>
  <c r="F7371" i="34" s="1"/>
  <c r="I7370" i="34"/>
  <c r="E7370" i="34"/>
  <c r="G7370" i="34" s="1"/>
  <c r="D7370" i="34"/>
  <c r="F7370" i="34" s="1"/>
  <c r="I7369" i="34"/>
  <c r="D7369" i="34"/>
  <c r="E7369" i="34" s="1"/>
  <c r="G7369" i="34" s="1"/>
  <c r="I7368" i="34"/>
  <c r="F7368" i="34"/>
  <c r="D7368" i="34"/>
  <c r="E7368" i="34" s="1"/>
  <c r="G7368" i="34" s="1"/>
  <c r="I7367" i="34"/>
  <c r="F7367" i="34"/>
  <c r="E7367" i="34"/>
  <c r="G7367" i="34" s="1"/>
  <c r="D7367" i="34"/>
  <c r="I7366" i="34"/>
  <c r="D7366" i="34"/>
  <c r="F7366" i="34" s="1"/>
  <c r="I7365" i="34"/>
  <c r="D7365" i="34"/>
  <c r="F7365" i="34" s="1"/>
  <c r="I7364" i="34"/>
  <c r="D7364" i="34"/>
  <c r="I7363" i="34"/>
  <c r="F7363" i="34"/>
  <c r="E7363" i="34"/>
  <c r="G7363" i="34" s="1"/>
  <c r="D7363" i="34"/>
  <c r="I7362" i="34"/>
  <c r="D7362" i="34"/>
  <c r="F7362" i="34" s="1"/>
  <c r="I7361" i="34"/>
  <c r="D7361" i="34"/>
  <c r="I7360" i="34"/>
  <c r="D7360" i="34"/>
  <c r="F7360" i="34" s="1"/>
  <c r="I7359" i="34"/>
  <c r="E7359" i="34"/>
  <c r="G7359" i="34" s="1"/>
  <c r="D7359" i="34"/>
  <c r="F7359" i="34" s="1"/>
  <c r="I7358" i="34"/>
  <c r="D7358" i="34"/>
  <c r="I7357" i="34"/>
  <c r="D7357" i="34"/>
  <c r="F7357" i="34" s="1"/>
  <c r="I7356" i="34"/>
  <c r="D7356" i="34"/>
  <c r="I7355" i="34"/>
  <c r="D7355" i="34"/>
  <c r="E7355" i="34" s="1"/>
  <c r="G7355" i="34" s="1"/>
  <c r="I7354" i="34"/>
  <c r="E7354" i="34"/>
  <c r="G7354" i="34" s="1"/>
  <c r="D7354" i="34"/>
  <c r="F7354" i="34" s="1"/>
  <c r="I7353" i="34"/>
  <c r="D7353" i="34"/>
  <c r="I7352" i="34"/>
  <c r="D7352" i="34"/>
  <c r="I7351" i="34"/>
  <c r="E7351" i="34"/>
  <c r="G7351" i="34" s="1"/>
  <c r="D7351" i="34"/>
  <c r="F7351" i="34" s="1"/>
  <c r="I7350" i="34"/>
  <c r="F7350" i="34"/>
  <c r="D7350" i="34"/>
  <c r="E7350" i="34" s="1"/>
  <c r="G7350" i="34" s="1"/>
  <c r="I7349" i="34"/>
  <c r="G7349" i="34"/>
  <c r="E7349" i="34"/>
  <c r="D7349" i="34"/>
  <c r="F7349" i="34" s="1"/>
  <c r="I7348" i="34"/>
  <c r="D7348" i="34"/>
  <c r="F7348" i="34" s="1"/>
  <c r="I7347" i="34"/>
  <c r="D7347" i="34"/>
  <c r="E7347" i="34" s="1"/>
  <c r="G7347" i="34" s="1"/>
  <c r="I7346" i="34"/>
  <c r="G7346" i="34"/>
  <c r="D7346" i="34"/>
  <c r="E7346" i="34" s="1"/>
  <c r="I7345" i="34"/>
  <c r="D7345" i="34"/>
  <c r="F7345" i="34" s="1"/>
  <c r="I7344" i="34"/>
  <c r="D7344" i="34"/>
  <c r="I7343" i="34"/>
  <c r="F7343" i="34"/>
  <c r="E7343" i="34"/>
  <c r="G7343" i="34" s="1"/>
  <c r="D7343" i="34"/>
  <c r="I7342" i="34"/>
  <c r="E7342" i="34"/>
  <c r="G7342" i="34" s="1"/>
  <c r="D7342" i="34"/>
  <c r="F7342" i="34" s="1"/>
  <c r="I7341" i="34"/>
  <c r="D7341" i="34"/>
  <c r="I7340" i="34"/>
  <c r="D7340" i="34"/>
  <c r="I7339" i="34"/>
  <c r="F7339" i="34"/>
  <c r="E7339" i="34"/>
  <c r="G7339" i="34" s="1"/>
  <c r="D7339" i="34"/>
  <c r="I7338" i="34"/>
  <c r="D7338" i="34"/>
  <c r="I7337" i="34"/>
  <c r="G7337" i="34"/>
  <c r="F7337" i="34"/>
  <c r="D7337" i="34"/>
  <c r="E7337" i="34" s="1"/>
  <c r="I7336" i="34"/>
  <c r="D7336" i="34"/>
  <c r="I7335" i="34"/>
  <c r="D7335" i="34"/>
  <c r="I7334" i="34"/>
  <c r="D7334" i="34"/>
  <c r="I7333" i="34"/>
  <c r="E7333" i="34"/>
  <c r="G7333" i="34" s="1"/>
  <c r="D7333" i="34"/>
  <c r="F7333" i="34" s="1"/>
  <c r="I7332" i="34"/>
  <c r="D7332" i="34"/>
  <c r="I7331" i="34"/>
  <c r="D7331" i="34"/>
  <c r="I7330" i="34"/>
  <c r="D7330" i="34"/>
  <c r="I7329" i="34"/>
  <c r="D7329" i="34"/>
  <c r="I7328" i="34"/>
  <c r="D7328" i="34"/>
  <c r="F7328" i="34" s="1"/>
  <c r="I7327" i="34"/>
  <c r="D7327" i="34"/>
  <c r="F7327" i="34" s="1"/>
  <c r="I7326" i="34"/>
  <c r="F7326" i="34"/>
  <c r="E7326" i="34"/>
  <c r="G7326" i="34" s="1"/>
  <c r="D7326" i="34"/>
  <c r="I7325" i="34"/>
  <c r="E7325" i="34"/>
  <c r="G7325" i="34" s="1"/>
  <c r="D7325" i="34"/>
  <c r="F7325" i="34" s="1"/>
  <c r="I7324" i="34"/>
  <c r="E7324" i="34"/>
  <c r="G7324" i="34" s="1"/>
  <c r="D7324" i="34"/>
  <c r="F7324" i="34" s="1"/>
  <c r="I7323" i="34"/>
  <c r="D7323" i="34"/>
  <c r="F7323" i="34" s="1"/>
  <c r="I7322" i="34"/>
  <c r="D7322" i="34"/>
  <c r="F7322" i="34" s="1"/>
  <c r="I7321" i="34"/>
  <c r="G7321" i="34"/>
  <c r="F7321" i="34"/>
  <c r="E7321" i="34"/>
  <c r="D7321" i="34"/>
  <c r="I7320" i="34"/>
  <c r="F7320" i="34"/>
  <c r="D7320" i="34"/>
  <c r="E7320" i="34" s="1"/>
  <c r="G7320" i="34" s="1"/>
  <c r="I7319" i="34"/>
  <c r="D7319" i="34"/>
  <c r="F7319" i="34" s="1"/>
  <c r="I7318" i="34"/>
  <c r="D7318" i="34"/>
  <c r="I7317" i="34"/>
  <c r="D7317" i="34"/>
  <c r="I7316" i="34"/>
  <c r="E7316" i="34"/>
  <c r="G7316" i="34" s="1"/>
  <c r="D7316" i="34"/>
  <c r="F7316" i="34" s="1"/>
  <c r="I7315" i="34"/>
  <c r="F7315" i="34"/>
  <c r="D7315" i="34"/>
  <c r="E7315" i="34" s="1"/>
  <c r="G7315" i="34" s="1"/>
  <c r="I7314" i="34"/>
  <c r="F7314" i="34"/>
  <c r="D7314" i="34"/>
  <c r="E7314" i="34" s="1"/>
  <c r="G7314" i="34" s="1"/>
  <c r="I7313" i="34"/>
  <c r="D7313" i="34"/>
  <c r="I7312" i="34"/>
  <c r="D7312" i="34"/>
  <c r="I7311" i="34"/>
  <c r="D7311" i="34"/>
  <c r="F7311" i="34" s="1"/>
  <c r="I7310" i="34"/>
  <c r="D7310" i="34"/>
  <c r="F7310" i="34" s="1"/>
  <c r="I7309" i="34"/>
  <c r="D7309" i="34"/>
  <c r="F7309" i="34" s="1"/>
  <c r="I7308" i="34"/>
  <c r="G7308" i="34"/>
  <c r="F7308" i="34"/>
  <c r="D7308" i="34"/>
  <c r="E7308" i="34" s="1"/>
  <c r="I7307" i="34"/>
  <c r="G7307" i="34"/>
  <c r="F7307" i="34"/>
  <c r="E7307" i="34"/>
  <c r="D7307" i="34"/>
  <c r="I7306" i="34"/>
  <c r="D7306" i="34"/>
  <c r="F7306" i="34" s="1"/>
  <c r="I7305" i="34"/>
  <c r="D7305" i="34"/>
  <c r="F7305" i="34" s="1"/>
  <c r="I7304" i="34"/>
  <c r="D7304" i="34"/>
  <c r="I7303" i="34"/>
  <c r="D7303" i="34"/>
  <c r="F7303" i="34" s="1"/>
  <c r="I7302" i="34"/>
  <c r="D7302" i="34"/>
  <c r="F7302" i="34" s="1"/>
  <c r="I7301" i="34"/>
  <c r="F7301" i="34"/>
  <c r="E7301" i="34"/>
  <c r="G7301" i="34" s="1"/>
  <c r="D7301" i="34"/>
  <c r="I7300" i="34"/>
  <c r="F7300" i="34"/>
  <c r="E7300" i="34"/>
  <c r="G7300" i="34" s="1"/>
  <c r="D7300" i="34"/>
  <c r="I7299" i="34"/>
  <c r="D7299" i="34"/>
  <c r="E7299" i="34" s="1"/>
  <c r="G7299" i="34" s="1"/>
  <c r="I7298" i="34"/>
  <c r="F7298" i="34"/>
  <c r="E7298" i="34"/>
  <c r="G7298" i="34" s="1"/>
  <c r="D7298" i="34"/>
  <c r="I7297" i="34"/>
  <c r="D7297" i="34"/>
  <c r="E7297" i="34" s="1"/>
  <c r="G7297" i="34" s="1"/>
  <c r="I7296" i="34"/>
  <c r="D7296" i="34"/>
  <c r="I7295" i="34"/>
  <c r="D7295" i="34"/>
  <c r="F7295" i="34" s="1"/>
  <c r="I7294" i="34"/>
  <c r="D7294" i="34"/>
  <c r="I7293" i="34"/>
  <c r="E7293" i="34"/>
  <c r="G7293" i="34" s="1"/>
  <c r="D7293" i="34"/>
  <c r="F7293" i="34" s="1"/>
  <c r="I7292" i="34"/>
  <c r="D7292" i="34"/>
  <c r="I7291" i="34"/>
  <c r="D7291" i="34"/>
  <c r="I7290" i="34"/>
  <c r="D7290" i="34"/>
  <c r="E7290" i="34" s="1"/>
  <c r="G7290" i="34" s="1"/>
  <c r="I7289" i="34"/>
  <c r="F7289" i="34"/>
  <c r="D7289" i="34"/>
  <c r="E7289" i="34" s="1"/>
  <c r="G7289" i="34" s="1"/>
  <c r="I7288" i="34"/>
  <c r="D7288" i="34"/>
  <c r="I7287" i="34"/>
  <c r="D7287" i="34"/>
  <c r="I7286" i="34"/>
  <c r="D7286" i="34"/>
  <c r="E7286" i="34" s="1"/>
  <c r="G7286" i="34" s="1"/>
  <c r="I7285" i="34"/>
  <c r="G7285" i="34"/>
  <c r="E7285" i="34"/>
  <c r="D7285" i="34"/>
  <c r="F7285" i="34" s="1"/>
  <c r="I7284" i="34"/>
  <c r="D7284" i="34"/>
  <c r="F7284" i="34" s="1"/>
  <c r="I7283" i="34"/>
  <c r="D7283" i="34"/>
  <c r="I7282" i="34"/>
  <c r="D7282" i="34"/>
  <c r="I7281" i="34"/>
  <c r="D7281" i="34"/>
  <c r="I7280" i="34"/>
  <c r="F7280" i="34"/>
  <c r="D7280" i="34"/>
  <c r="E7280" i="34" s="1"/>
  <c r="G7280" i="34" s="1"/>
  <c r="I7279" i="34"/>
  <c r="E7279" i="34"/>
  <c r="G7279" i="34" s="1"/>
  <c r="D7279" i="34"/>
  <c r="F7279" i="34" s="1"/>
  <c r="I7278" i="34"/>
  <c r="F7278" i="34"/>
  <c r="E7278" i="34"/>
  <c r="G7278" i="34" s="1"/>
  <c r="D7278" i="34"/>
  <c r="I7277" i="34"/>
  <c r="D7277" i="34"/>
  <c r="I7276" i="34"/>
  <c r="D7276" i="34"/>
  <c r="I7275" i="34"/>
  <c r="D7275" i="34"/>
  <c r="I7274" i="34"/>
  <c r="D7274" i="34"/>
  <c r="F7274" i="34" s="1"/>
  <c r="I7273" i="34"/>
  <c r="F7273" i="34"/>
  <c r="E7273" i="34"/>
  <c r="G7273" i="34" s="1"/>
  <c r="D7273" i="34"/>
  <c r="I7272" i="34"/>
  <c r="F7272" i="34"/>
  <c r="E7272" i="34"/>
  <c r="G7272" i="34" s="1"/>
  <c r="D7272" i="34"/>
  <c r="I7271" i="34"/>
  <c r="D7271" i="34"/>
  <c r="F7271" i="34" s="1"/>
  <c r="I7270" i="34"/>
  <c r="E7270" i="34"/>
  <c r="G7270" i="34" s="1"/>
  <c r="D7270" i="34"/>
  <c r="F7270" i="34" s="1"/>
  <c r="I7269" i="34"/>
  <c r="D7269" i="34"/>
  <c r="I7268" i="34"/>
  <c r="D7268" i="34"/>
  <c r="I7267" i="34"/>
  <c r="D7267" i="34"/>
  <c r="I7266" i="34"/>
  <c r="D7266" i="34"/>
  <c r="I7265" i="34"/>
  <c r="D7265" i="34"/>
  <c r="I7264" i="34"/>
  <c r="F7264" i="34"/>
  <c r="D7264" i="34"/>
  <c r="E7264" i="34" s="1"/>
  <c r="G7264" i="34" s="1"/>
  <c r="I7263" i="34"/>
  <c r="D7263" i="34"/>
  <c r="F7263" i="34" s="1"/>
  <c r="I7262" i="34"/>
  <c r="D7262" i="34"/>
  <c r="F7262" i="34" s="1"/>
  <c r="I7261" i="34"/>
  <c r="D7261" i="34"/>
  <c r="E7261" i="34" s="1"/>
  <c r="G7261" i="34" s="1"/>
  <c r="I7260" i="34"/>
  <c r="F7260" i="34"/>
  <c r="D7260" i="34"/>
  <c r="E7260" i="34" s="1"/>
  <c r="G7260" i="34" s="1"/>
  <c r="I7259" i="34"/>
  <c r="D7259" i="34"/>
  <c r="I7258" i="34"/>
  <c r="D7258" i="34"/>
  <c r="I7257" i="34"/>
  <c r="D7257" i="34"/>
  <c r="I7256" i="34"/>
  <c r="G7256" i="34"/>
  <c r="D7256" i="34"/>
  <c r="E7256" i="34" s="1"/>
  <c r="I7255" i="34"/>
  <c r="F7255" i="34"/>
  <c r="D7255" i="34"/>
  <c r="E7255" i="34" s="1"/>
  <c r="G7255" i="34" s="1"/>
  <c r="I7254" i="34"/>
  <c r="D7254" i="34"/>
  <c r="I7253" i="34"/>
  <c r="D7253" i="34"/>
  <c r="I7252" i="34"/>
  <c r="D7252" i="34"/>
  <c r="F7252" i="34" s="1"/>
  <c r="I7251" i="34"/>
  <c r="E7251" i="34"/>
  <c r="G7251" i="34" s="1"/>
  <c r="D7251" i="34"/>
  <c r="F7251" i="34" s="1"/>
  <c r="I7250" i="34"/>
  <c r="D7250" i="34"/>
  <c r="I7249" i="34"/>
  <c r="D7249" i="34"/>
  <c r="I7248" i="34"/>
  <c r="D7248" i="34"/>
  <c r="E7248" i="34" s="1"/>
  <c r="G7248" i="34" s="1"/>
  <c r="I7247" i="34"/>
  <c r="D7247" i="34"/>
  <c r="I7246" i="34"/>
  <c r="F7246" i="34"/>
  <c r="D7246" i="34"/>
  <c r="E7246" i="34" s="1"/>
  <c r="G7246" i="34" s="1"/>
  <c r="I7245" i="34"/>
  <c r="D7245" i="34"/>
  <c r="I7244" i="34"/>
  <c r="D7244" i="34"/>
  <c r="I7243" i="34"/>
  <c r="F7243" i="34"/>
  <c r="D7243" i="34"/>
  <c r="E7243" i="34" s="1"/>
  <c r="G7243" i="34" s="1"/>
  <c r="I7242" i="34"/>
  <c r="E7242" i="34"/>
  <c r="G7242" i="34" s="1"/>
  <c r="D7242" i="34"/>
  <c r="F7242" i="34" s="1"/>
  <c r="I7241" i="34"/>
  <c r="F7241" i="34"/>
  <c r="E7241" i="34"/>
  <c r="G7241" i="34" s="1"/>
  <c r="D7241" i="34"/>
  <c r="I7240" i="34"/>
  <c r="D7240" i="34"/>
  <c r="I7239" i="34"/>
  <c r="D7239" i="34"/>
  <c r="I7238" i="34"/>
  <c r="D7238" i="34"/>
  <c r="I7237" i="34"/>
  <c r="D7237" i="34"/>
  <c r="F7237" i="34" s="1"/>
  <c r="I7236" i="34"/>
  <c r="D7236" i="34"/>
  <c r="I7235" i="34"/>
  <c r="E7235" i="34"/>
  <c r="G7235" i="34" s="1"/>
  <c r="D7235" i="34"/>
  <c r="F7235" i="34" s="1"/>
  <c r="I7234" i="34"/>
  <c r="D7234" i="34"/>
  <c r="F7234" i="34" s="1"/>
  <c r="I7233" i="34"/>
  <c r="D7233" i="34"/>
  <c r="I7232" i="34"/>
  <c r="F7232" i="34"/>
  <c r="D7232" i="34"/>
  <c r="E7232" i="34" s="1"/>
  <c r="G7232" i="34" s="1"/>
  <c r="I7231" i="34"/>
  <c r="F7231" i="34"/>
  <c r="E7231" i="34"/>
  <c r="G7231" i="34" s="1"/>
  <c r="D7231" i="34"/>
  <c r="I7230" i="34"/>
  <c r="F7230" i="34"/>
  <c r="D7230" i="34"/>
  <c r="E7230" i="34" s="1"/>
  <c r="G7230" i="34" s="1"/>
  <c r="I7229" i="34"/>
  <c r="D7229" i="34"/>
  <c r="F7229" i="34" s="1"/>
  <c r="I7228" i="34"/>
  <c r="D7228" i="34"/>
  <c r="F7228" i="34" s="1"/>
  <c r="I7227" i="34"/>
  <c r="F7227" i="34"/>
  <c r="D7227" i="34"/>
  <c r="E7227" i="34" s="1"/>
  <c r="G7227" i="34" s="1"/>
  <c r="I7226" i="34"/>
  <c r="D7226" i="34"/>
  <c r="E7226" i="34" s="1"/>
  <c r="G7226" i="34" s="1"/>
  <c r="I7225" i="34"/>
  <c r="E7225" i="34"/>
  <c r="G7225" i="34" s="1"/>
  <c r="D7225" i="34"/>
  <c r="F7225" i="34" s="1"/>
  <c r="I7224" i="34"/>
  <c r="D7224" i="34"/>
  <c r="I7223" i="34"/>
  <c r="D7223" i="34"/>
  <c r="F7223" i="34" s="1"/>
  <c r="I7222" i="34"/>
  <c r="G7222" i="34"/>
  <c r="D7222" i="34"/>
  <c r="E7222" i="34" s="1"/>
  <c r="I7221" i="34"/>
  <c r="F7221" i="34"/>
  <c r="E7221" i="34"/>
  <c r="G7221" i="34" s="1"/>
  <c r="D7221" i="34"/>
  <c r="I7220" i="34"/>
  <c r="D7220" i="34"/>
  <c r="F7220" i="34" s="1"/>
  <c r="I7219" i="34"/>
  <c r="F7219" i="34"/>
  <c r="E7219" i="34"/>
  <c r="G7219" i="34" s="1"/>
  <c r="D7219" i="34"/>
  <c r="I7218" i="34"/>
  <c r="F7218" i="34"/>
  <c r="D7218" i="34"/>
  <c r="E7218" i="34" s="1"/>
  <c r="G7218" i="34" s="1"/>
  <c r="I7217" i="34"/>
  <c r="F7217" i="34"/>
  <c r="D7217" i="34"/>
  <c r="E7217" i="34" s="1"/>
  <c r="G7217" i="34" s="1"/>
  <c r="I7216" i="34"/>
  <c r="D7216" i="34"/>
  <c r="I7215" i="34"/>
  <c r="D7215" i="34"/>
  <c r="I7214" i="34"/>
  <c r="F7214" i="34"/>
  <c r="E7214" i="34"/>
  <c r="G7214" i="34" s="1"/>
  <c r="D7214" i="34"/>
  <c r="I7213" i="34"/>
  <c r="F7213" i="34"/>
  <c r="E7213" i="34"/>
  <c r="G7213" i="34" s="1"/>
  <c r="D7213" i="34"/>
  <c r="I7212" i="34"/>
  <c r="D7212" i="34"/>
  <c r="F7212" i="34" s="1"/>
  <c r="I7211" i="34"/>
  <c r="D7211" i="34"/>
  <c r="I7210" i="34"/>
  <c r="D7210" i="34"/>
  <c r="F7210" i="34" s="1"/>
  <c r="I7209" i="34"/>
  <c r="D7209" i="34"/>
  <c r="F7209" i="34" s="1"/>
  <c r="I7208" i="34"/>
  <c r="E7208" i="34"/>
  <c r="G7208" i="34" s="1"/>
  <c r="D7208" i="34"/>
  <c r="F7208" i="34" s="1"/>
  <c r="I7207" i="34"/>
  <c r="E7207" i="34"/>
  <c r="G7207" i="34" s="1"/>
  <c r="D7207" i="34"/>
  <c r="F7207" i="34" s="1"/>
  <c r="I7206" i="34"/>
  <c r="D7206" i="34"/>
  <c r="I7205" i="34"/>
  <c r="D7205" i="34"/>
  <c r="F7205" i="34" s="1"/>
  <c r="I7204" i="34"/>
  <c r="G7204" i="34"/>
  <c r="F7204" i="34"/>
  <c r="D7204" i="34"/>
  <c r="E7204" i="34" s="1"/>
  <c r="I7203" i="34"/>
  <c r="E7203" i="34"/>
  <c r="G7203" i="34" s="1"/>
  <c r="D7203" i="34"/>
  <c r="F7203" i="34" s="1"/>
  <c r="I7202" i="34"/>
  <c r="D7202" i="34"/>
  <c r="F7202" i="34" s="1"/>
  <c r="I7201" i="34"/>
  <c r="D7201" i="34"/>
  <c r="E7201" i="34" s="1"/>
  <c r="G7201" i="34" s="1"/>
  <c r="I7200" i="34"/>
  <c r="D7200" i="34"/>
  <c r="I7199" i="34"/>
  <c r="D7199" i="34"/>
  <c r="E7199" i="34" s="1"/>
  <c r="G7199" i="34" s="1"/>
  <c r="I7198" i="34"/>
  <c r="E7198" i="34"/>
  <c r="G7198" i="34" s="1"/>
  <c r="D7198" i="34"/>
  <c r="F7198" i="34" s="1"/>
  <c r="I7197" i="34"/>
  <c r="F7197" i="34"/>
  <c r="E7197" i="34"/>
  <c r="G7197" i="34" s="1"/>
  <c r="D7197" i="34"/>
  <c r="I7196" i="34"/>
  <c r="F7196" i="34"/>
  <c r="D7196" i="34"/>
  <c r="E7196" i="34" s="1"/>
  <c r="G7196" i="34" s="1"/>
  <c r="I7195" i="34"/>
  <c r="D7195" i="34"/>
  <c r="I7194" i="34"/>
  <c r="D7194" i="34"/>
  <c r="I7193" i="34"/>
  <c r="F7193" i="34"/>
  <c r="E7193" i="34"/>
  <c r="G7193" i="34" s="1"/>
  <c r="D7193" i="34"/>
  <c r="I7192" i="34"/>
  <c r="D7192" i="34"/>
  <c r="I7191" i="34"/>
  <c r="D7191" i="34"/>
  <c r="I7190" i="34"/>
  <c r="E7190" i="34"/>
  <c r="G7190" i="34" s="1"/>
  <c r="D7190" i="34"/>
  <c r="F7190" i="34" s="1"/>
  <c r="I7189" i="34"/>
  <c r="D7189" i="34"/>
  <c r="I7188" i="34"/>
  <c r="D7188" i="34"/>
  <c r="F7188" i="34" s="1"/>
  <c r="I7187" i="34"/>
  <c r="D7187" i="34"/>
  <c r="E7187" i="34" s="1"/>
  <c r="G7187" i="34" s="1"/>
  <c r="I7186" i="34"/>
  <c r="D7186" i="34"/>
  <c r="I7185" i="34"/>
  <c r="D7185" i="34"/>
  <c r="I7184" i="34"/>
  <c r="D7184" i="34"/>
  <c r="I7183" i="34"/>
  <c r="F7183" i="34"/>
  <c r="D7183" i="34"/>
  <c r="E7183" i="34" s="1"/>
  <c r="G7183" i="34" s="1"/>
  <c r="I7182" i="34"/>
  <c r="D7182" i="34"/>
  <c r="I7181" i="34"/>
  <c r="D7181" i="34"/>
  <c r="I7180" i="34"/>
  <c r="D7180" i="34"/>
  <c r="F7180" i="34" s="1"/>
  <c r="I7179" i="34"/>
  <c r="F7179" i="34"/>
  <c r="D7179" i="34"/>
  <c r="E7179" i="34" s="1"/>
  <c r="G7179" i="34" s="1"/>
  <c r="I7178" i="34"/>
  <c r="D7178" i="34"/>
  <c r="I7177" i="34"/>
  <c r="G7177" i="34"/>
  <c r="F7177" i="34"/>
  <c r="E7177" i="34"/>
  <c r="D7177" i="34"/>
  <c r="I7176" i="34"/>
  <c r="E7176" i="34"/>
  <c r="G7176" i="34" s="1"/>
  <c r="D7176" i="34"/>
  <c r="F7176" i="34" s="1"/>
  <c r="I7175" i="34"/>
  <c r="F7175" i="34"/>
  <c r="E7175" i="34"/>
  <c r="G7175" i="34" s="1"/>
  <c r="D7175" i="34"/>
  <c r="I7174" i="34"/>
  <c r="E7174" i="34"/>
  <c r="G7174" i="34" s="1"/>
  <c r="D7174" i="34"/>
  <c r="F7174" i="34" s="1"/>
  <c r="I7173" i="34"/>
  <c r="D7173" i="34"/>
  <c r="I7172" i="34"/>
  <c r="F7172" i="34"/>
  <c r="E7172" i="34"/>
  <c r="G7172" i="34" s="1"/>
  <c r="D7172" i="34"/>
  <c r="I7171" i="34"/>
  <c r="F7171" i="34"/>
  <c r="D7171" i="34"/>
  <c r="E7171" i="34" s="1"/>
  <c r="G7171" i="34" s="1"/>
  <c r="I7170" i="34"/>
  <c r="D7170" i="34"/>
  <c r="I7169" i="34"/>
  <c r="G7169" i="34"/>
  <c r="E7169" i="34"/>
  <c r="D7169" i="34"/>
  <c r="F7169" i="34" s="1"/>
  <c r="I7168" i="34"/>
  <c r="D7168" i="34"/>
  <c r="F7168" i="34" s="1"/>
  <c r="I7167" i="34"/>
  <c r="E7167" i="34"/>
  <c r="G7167" i="34" s="1"/>
  <c r="D7167" i="34"/>
  <c r="F7167" i="34" s="1"/>
  <c r="I7166" i="34"/>
  <c r="F7166" i="34"/>
  <c r="E7166" i="34"/>
  <c r="G7166" i="34" s="1"/>
  <c r="D7166" i="34"/>
  <c r="I7165" i="34"/>
  <c r="D7165" i="34"/>
  <c r="E7165" i="34" s="1"/>
  <c r="G7165" i="34" s="1"/>
  <c r="I7164" i="34"/>
  <c r="D7164" i="34"/>
  <c r="I7163" i="34"/>
  <c r="D7163" i="34"/>
  <c r="F7163" i="34" s="1"/>
  <c r="I7162" i="34"/>
  <c r="D7162" i="34"/>
  <c r="I7161" i="34"/>
  <c r="D7161" i="34"/>
  <c r="I7160" i="34"/>
  <c r="D7160" i="34"/>
  <c r="I7159" i="34"/>
  <c r="G7159" i="34"/>
  <c r="E7159" i="34"/>
  <c r="D7159" i="34"/>
  <c r="F7159" i="34" s="1"/>
  <c r="I7158" i="34"/>
  <c r="G7158" i="34"/>
  <c r="F7158" i="34"/>
  <c r="D7158" i="34"/>
  <c r="E7158" i="34" s="1"/>
  <c r="I7157" i="34"/>
  <c r="F7157" i="34"/>
  <c r="D7157" i="34"/>
  <c r="E7157" i="34" s="1"/>
  <c r="G7157" i="34" s="1"/>
  <c r="I7156" i="34"/>
  <c r="D7156" i="34"/>
  <c r="E7156" i="34" s="1"/>
  <c r="G7156" i="34" s="1"/>
  <c r="I7155" i="34"/>
  <c r="D7155" i="34"/>
  <c r="I7154" i="34"/>
  <c r="D7154" i="34"/>
  <c r="I7153" i="34"/>
  <c r="D7153" i="34"/>
  <c r="E7153" i="34" s="1"/>
  <c r="G7153" i="34" s="1"/>
  <c r="I7152" i="34"/>
  <c r="G7152" i="34"/>
  <c r="D7152" i="34"/>
  <c r="E7152" i="34" s="1"/>
  <c r="I7151" i="34"/>
  <c r="D7151" i="34"/>
  <c r="I7150" i="34"/>
  <c r="D7150" i="34"/>
  <c r="I7149" i="34"/>
  <c r="F7149" i="34"/>
  <c r="E7149" i="34"/>
  <c r="G7149" i="34" s="1"/>
  <c r="D7149" i="34"/>
  <c r="I7148" i="34"/>
  <c r="D7148" i="34"/>
  <c r="F7148" i="34" s="1"/>
  <c r="I7147" i="34"/>
  <c r="D7147" i="34"/>
  <c r="I7146" i="34"/>
  <c r="F7146" i="34"/>
  <c r="E7146" i="34"/>
  <c r="G7146" i="34" s="1"/>
  <c r="D7146" i="34"/>
  <c r="I7145" i="34"/>
  <c r="D7145" i="34"/>
  <c r="I7144" i="34"/>
  <c r="D7144" i="34"/>
  <c r="F7144" i="34" s="1"/>
  <c r="I7143" i="34"/>
  <c r="D7143" i="34"/>
  <c r="I7142" i="34"/>
  <c r="D7142" i="34"/>
  <c r="F7142" i="34" s="1"/>
  <c r="I7141" i="34"/>
  <c r="G7141" i="34"/>
  <c r="D7141" i="34"/>
  <c r="E7141" i="34" s="1"/>
  <c r="I7140" i="34"/>
  <c r="D7140" i="34"/>
  <c r="I7139" i="34"/>
  <c r="D7139" i="34"/>
  <c r="I7138" i="34"/>
  <c r="D7138" i="34"/>
  <c r="F7138" i="34" s="1"/>
  <c r="I7137" i="34"/>
  <c r="E7137" i="34"/>
  <c r="G7137" i="34" s="1"/>
  <c r="D7137" i="34"/>
  <c r="F7137" i="34" s="1"/>
  <c r="I7136" i="34"/>
  <c r="D7136" i="34"/>
  <c r="E7136" i="34" s="1"/>
  <c r="G7136" i="34" s="1"/>
  <c r="I7135" i="34"/>
  <c r="D7135" i="34"/>
  <c r="I7134" i="34"/>
  <c r="F7134" i="34"/>
  <c r="D7134" i="34"/>
  <c r="E7134" i="34" s="1"/>
  <c r="G7134" i="34" s="1"/>
  <c r="I7133" i="34"/>
  <c r="D7133" i="34"/>
  <c r="I7132" i="34"/>
  <c r="F7132" i="34"/>
  <c r="D7132" i="34"/>
  <c r="E7132" i="34" s="1"/>
  <c r="G7132" i="34" s="1"/>
  <c r="I7131" i="34"/>
  <c r="F7131" i="34"/>
  <c r="E7131" i="34"/>
  <c r="G7131" i="34" s="1"/>
  <c r="D7131" i="34"/>
  <c r="I7130" i="34"/>
  <c r="D7130" i="34"/>
  <c r="I7129" i="34"/>
  <c r="E7129" i="34"/>
  <c r="G7129" i="34" s="1"/>
  <c r="D7129" i="34"/>
  <c r="F7129" i="34" s="1"/>
  <c r="I7128" i="34"/>
  <c r="D7128" i="34"/>
  <c r="I7127" i="34"/>
  <c r="D7127" i="34"/>
  <c r="E7127" i="34" s="1"/>
  <c r="G7127" i="34" s="1"/>
  <c r="I7126" i="34"/>
  <c r="D7126" i="34"/>
  <c r="I7125" i="34"/>
  <c r="D7125" i="34"/>
  <c r="E7125" i="34" s="1"/>
  <c r="G7125" i="34" s="1"/>
  <c r="I7124" i="34"/>
  <c r="D7124" i="34"/>
  <c r="I7123" i="34"/>
  <c r="F7123" i="34"/>
  <c r="D7123" i="34"/>
  <c r="E7123" i="34" s="1"/>
  <c r="G7123" i="34" s="1"/>
  <c r="I7122" i="34"/>
  <c r="D7122" i="34"/>
  <c r="I7121" i="34"/>
  <c r="F7121" i="34"/>
  <c r="D7121" i="34"/>
  <c r="E7121" i="34" s="1"/>
  <c r="G7121" i="34" s="1"/>
  <c r="I7120" i="34"/>
  <c r="F7120" i="34"/>
  <c r="E7120" i="34"/>
  <c r="G7120" i="34" s="1"/>
  <c r="D7120" i="34"/>
  <c r="I7119" i="34"/>
  <c r="E7119" i="34"/>
  <c r="G7119" i="34" s="1"/>
  <c r="D7119" i="34"/>
  <c r="F7119" i="34" s="1"/>
  <c r="I7118" i="34"/>
  <c r="E7118" i="34"/>
  <c r="G7118" i="34" s="1"/>
  <c r="D7118" i="34"/>
  <c r="F7118" i="34" s="1"/>
  <c r="I7117" i="34"/>
  <c r="D7117" i="34"/>
  <c r="I7116" i="34"/>
  <c r="D7116" i="34"/>
  <c r="I7115" i="34"/>
  <c r="E7115" i="34"/>
  <c r="G7115" i="34" s="1"/>
  <c r="D7115" i="34"/>
  <c r="F7115" i="34" s="1"/>
  <c r="I7114" i="34"/>
  <c r="D7114" i="34"/>
  <c r="F7114" i="34" s="1"/>
  <c r="I7113" i="34"/>
  <c r="G7113" i="34"/>
  <c r="F7113" i="34"/>
  <c r="D7113" i="34"/>
  <c r="E7113" i="34" s="1"/>
  <c r="I7112" i="34"/>
  <c r="D7112" i="34"/>
  <c r="I7111" i="34"/>
  <c r="F7111" i="34"/>
  <c r="D7111" i="34"/>
  <c r="E7111" i="34" s="1"/>
  <c r="G7111" i="34" s="1"/>
  <c r="I7110" i="34"/>
  <c r="G7110" i="34"/>
  <c r="F7110" i="34"/>
  <c r="E7110" i="34"/>
  <c r="D7110" i="34"/>
  <c r="I7109" i="34"/>
  <c r="D7109" i="34"/>
  <c r="E7109" i="34" s="1"/>
  <c r="G7109" i="34" s="1"/>
  <c r="I7108" i="34"/>
  <c r="D7108" i="34"/>
  <c r="F7108" i="34" s="1"/>
  <c r="I7107" i="34"/>
  <c r="F7107" i="34"/>
  <c r="D7107" i="34"/>
  <c r="E7107" i="34" s="1"/>
  <c r="G7107" i="34" s="1"/>
  <c r="I7106" i="34"/>
  <c r="E7106" i="34"/>
  <c r="G7106" i="34" s="1"/>
  <c r="D7106" i="34"/>
  <c r="F7106" i="34" s="1"/>
  <c r="I7105" i="34"/>
  <c r="D7105" i="34"/>
  <c r="I7104" i="34"/>
  <c r="D7104" i="34"/>
  <c r="I7103" i="34"/>
  <c r="F7103" i="34"/>
  <c r="E7103" i="34"/>
  <c r="G7103" i="34" s="1"/>
  <c r="D7103" i="34"/>
  <c r="I7102" i="34"/>
  <c r="D7102" i="34"/>
  <c r="I7101" i="34"/>
  <c r="G7101" i="34"/>
  <c r="F7101" i="34"/>
  <c r="E7101" i="34"/>
  <c r="D7101" i="34"/>
  <c r="I7100" i="34"/>
  <c r="D7100" i="34"/>
  <c r="I7099" i="34"/>
  <c r="D7099" i="34"/>
  <c r="I7098" i="34"/>
  <c r="D7098" i="34"/>
  <c r="E7098" i="34" s="1"/>
  <c r="G7098" i="34" s="1"/>
  <c r="I7097" i="34"/>
  <c r="F7097" i="34"/>
  <c r="E7097" i="34"/>
  <c r="G7097" i="34" s="1"/>
  <c r="D7097" i="34"/>
  <c r="I7096" i="34"/>
  <c r="D7096" i="34"/>
  <c r="E7096" i="34" s="1"/>
  <c r="G7096" i="34" s="1"/>
  <c r="I7095" i="34"/>
  <c r="D7095" i="34"/>
  <c r="F7095" i="34" s="1"/>
  <c r="I7094" i="34"/>
  <c r="G7094" i="34"/>
  <c r="F7094" i="34"/>
  <c r="D7094" i="34"/>
  <c r="E7094" i="34" s="1"/>
  <c r="I7093" i="34"/>
  <c r="D7093" i="34"/>
  <c r="I7092" i="34"/>
  <c r="D7092" i="34"/>
  <c r="F7092" i="34" s="1"/>
  <c r="I7091" i="34"/>
  <c r="D7091" i="34"/>
  <c r="F7091" i="34" s="1"/>
  <c r="I7090" i="34"/>
  <c r="D7090" i="34"/>
  <c r="E7090" i="34" s="1"/>
  <c r="G7090" i="34" s="1"/>
  <c r="I7089" i="34"/>
  <c r="F7089" i="34"/>
  <c r="D7089" i="34"/>
  <c r="E7089" i="34" s="1"/>
  <c r="G7089" i="34" s="1"/>
  <c r="I7088" i="34"/>
  <c r="D7088" i="34"/>
  <c r="I7087" i="34"/>
  <c r="G7087" i="34"/>
  <c r="F7087" i="34"/>
  <c r="D7087" i="34"/>
  <c r="E7087" i="34" s="1"/>
  <c r="I7086" i="34"/>
  <c r="D7086" i="34"/>
  <c r="F7086" i="34" s="1"/>
  <c r="I7085" i="34"/>
  <c r="D7085" i="34"/>
  <c r="I7084" i="34"/>
  <c r="D7084" i="34"/>
  <c r="E7084" i="34" s="1"/>
  <c r="G7084" i="34" s="1"/>
  <c r="I7083" i="34"/>
  <c r="F7083" i="34"/>
  <c r="D7083" i="34"/>
  <c r="E7083" i="34" s="1"/>
  <c r="G7083" i="34" s="1"/>
  <c r="I7082" i="34"/>
  <c r="D7082" i="34"/>
  <c r="I7081" i="34"/>
  <c r="D7081" i="34"/>
  <c r="I7080" i="34"/>
  <c r="D7080" i="34"/>
  <c r="I7079" i="34"/>
  <c r="F7079" i="34"/>
  <c r="E7079" i="34"/>
  <c r="G7079" i="34" s="1"/>
  <c r="D7079" i="34"/>
  <c r="I7078" i="34"/>
  <c r="D7078" i="34"/>
  <c r="E7078" i="34" s="1"/>
  <c r="G7078" i="34" s="1"/>
  <c r="I7077" i="34"/>
  <c r="F7077" i="34"/>
  <c r="D7077" i="34"/>
  <c r="E7077" i="34" s="1"/>
  <c r="G7077" i="34" s="1"/>
  <c r="I7076" i="34"/>
  <c r="F7076" i="34"/>
  <c r="D7076" i="34"/>
  <c r="E7076" i="34" s="1"/>
  <c r="G7076" i="34" s="1"/>
  <c r="I7075" i="34"/>
  <c r="F7075" i="34"/>
  <c r="D7075" i="34"/>
  <c r="E7075" i="34" s="1"/>
  <c r="G7075" i="34" s="1"/>
  <c r="I7074" i="34"/>
  <c r="D7074" i="34"/>
  <c r="I7073" i="34"/>
  <c r="D7073" i="34"/>
  <c r="E7073" i="34" s="1"/>
  <c r="G7073" i="34" s="1"/>
  <c r="I7072" i="34"/>
  <c r="D7072" i="34"/>
  <c r="E7072" i="34" s="1"/>
  <c r="G7072" i="34" s="1"/>
  <c r="I7071" i="34"/>
  <c r="D7071" i="34"/>
  <c r="I7070" i="34"/>
  <c r="D7070" i="34"/>
  <c r="I7069" i="34"/>
  <c r="D7069" i="34"/>
  <c r="I7068" i="34"/>
  <c r="D7068" i="34"/>
  <c r="I7067" i="34"/>
  <c r="D7067" i="34"/>
  <c r="F7067" i="34" s="1"/>
  <c r="I7066" i="34"/>
  <c r="G7066" i="34"/>
  <c r="D7066" i="34"/>
  <c r="E7066" i="34" s="1"/>
  <c r="I7065" i="34"/>
  <c r="F7065" i="34"/>
  <c r="D7065" i="34"/>
  <c r="E7065" i="34" s="1"/>
  <c r="G7065" i="34" s="1"/>
  <c r="I7064" i="34"/>
  <c r="D7064" i="34"/>
  <c r="I7063" i="34"/>
  <c r="F7063" i="34"/>
  <c r="E7063" i="34"/>
  <c r="G7063" i="34" s="1"/>
  <c r="D7063" i="34"/>
  <c r="I7062" i="34"/>
  <c r="D7062" i="34"/>
  <c r="I7061" i="34"/>
  <c r="D7061" i="34"/>
  <c r="E7061" i="34" s="1"/>
  <c r="G7061" i="34" s="1"/>
  <c r="I7060" i="34"/>
  <c r="D7060" i="34"/>
  <c r="I7059" i="34"/>
  <c r="D7059" i="34"/>
  <c r="I7058" i="34"/>
  <c r="F7058" i="34"/>
  <c r="E7058" i="34"/>
  <c r="G7058" i="34" s="1"/>
  <c r="D7058" i="34"/>
  <c r="I7057" i="34"/>
  <c r="D7057" i="34"/>
  <c r="F7057" i="34" s="1"/>
  <c r="I7056" i="34"/>
  <c r="G7056" i="34"/>
  <c r="E7056" i="34"/>
  <c r="D7056" i="34"/>
  <c r="F7056" i="34" s="1"/>
  <c r="I7055" i="34"/>
  <c r="E7055" i="34"/>
  <c r="G7055" i="34" s="1"/>
  <c r="D7055" i="34"/>
  <c r="F7055" i="34" s="1"/>
  <c r="I7054" i="34"/>
  <c r="D7054" i="34"/>
  <c r="E7054" i="34" s="1"/>
  <c r="G7054" i="34" s="1"/>
  <c r="I7053" i="34"/>
  <c r="F7053" i="34"/>
  <c r="E7053" i="34"/>
  <c r="G7053" i="34" s="1"/>
  <c r="D7053" i="34"/>
  <c r="I7052" i="34"/>
  <c r="F7052" i="34"/>
  <c r="E7052" i="34"/>
  <c r="G7052" i="34" s="1"/>
  <c r="D7052" i="34"/>
  <c r="I7051" i="34"/>
  <c r="F7051" i="34"/>
  <c r="E7051" i="34"/>
  <c r="G7051" i="34" s="1"/>
  <c r="D7051" i="34"/>
  <c r="I7050" i="34"/>
  <c r="D7050" i="34"/>
  <c r="I7049" i="34"/>
  <c r="D7049" i="34"/>
  <c r="F7049" i="34" s="1"/>
  <c r="I7048" i="34"/>
  <c r="G7048" i="34"/>
  <c r="F7048" i="34"/>
  <c r="D7048" i="34"/>
  <c r="E7048" i="34" s="1"/>
  <c r="I7047" i="34"/>
  <c r="F7047" i="34"/>
  <c r="E7047" i="34"/>
  <c r="G7047" i="34" s="1"/>
  <c r="D7047" i="34"/>
  <c r="I7046" i="34"/>
  <c r="G7046" i="34"/>
  <c r="F7046" i="34"/>
  <c r="D7046" i="34"/>
  <c r="E7046" i="34" s="1"/>
  <c r="I7045" i="34"/>
  <c r="D7045" i="34"/>
  <c r="F7045" i="34" s="1"/>
  <c r="I7044" i="34"/>
  <c r="D7044" i="34"/>
  <c r="E7044" i="34" s="1"/>
  <c r="G7044" i="34" s="1"/>
  <c r="I7043" i="34"/>
  <c r="E7043" i="34"/>
  <c r="G7043" i="34" s="1"/>
  <c r="D7043" i="34"/>
  <c r="F7043" i="34" s="1"/>
  <c r="I7042" i="34"/>
  <c r="D7042" i="34"/>
  <c r="I7041" i="34"/>
  <c r="F7041" i="34"/>
  <c r="E7041" i="34"/>
  <c r="G7041" i="34" s="1"/>
  <c r="D7041" i="34"/>
  <c r="I7040" i="34"/>
  <c r="D7040" i="34"/>
  <c r="I7039" i="34"/>
  <c r="D7039" i="34"/>
  <c r="I7038" i="34"/>
  <c r="D7038" i="34"/>
  <c r="I7037" i="34"/>
  <c r="E7037" i="34"/>
  <c r="G7037" i="34" s="1"/>
  <c r="D7037" i="34"/>
  <c r="F7037" i="34" s="1"/>
  <c r="I7036" i="34"/>
  <c r="D7036" i="34"/>
  <c r="E7036" i="34" s="1"/>
  <c r="G7036" i="34" s="1"/>
  <c r="I7035" i="34"/>
  <c r="E7035" i="34"/>
  <c r="G7035" i="34" s="1"/>
  <c r="D7035" i="34"/>
  <c r="F7035" i="34" s="1"/>
  <c r="I7034" i="34"/>
  <c r="D7034" i="34"/>
  <c r="I7033" i="34"/>
  <c r="D7033" i="34"/>
  <c r="I7032" i="34"/>
  <c r="D7032" i="34"/>
  <c r="F7032" i="34" s="1"/>
  <c r="I7031" i="34"/>
  <c r="E7031" i="34"/>
  <c r="G7031" i="34" s="1"/>
  <c r="D7031" i="34"/>
  <c r="F7031" i="34" s="1"/>
  <c r="I7030" i="34"/>
  <c r="E7030" i="34"/>
  <c r="G7030" i="34" s="1"/>
  <c r="D7030" i="34"/>
  <c r="F7030" i="34" s="1"/>
  <c r="I7029" i="34"/>
  <c r="D7029" i="34"/>
  <c r="I7028" i="34"/>
  <c r="F7028" i="34"/>
  <c r="E7028" i="34"/>
  <c r="G7028" i="34" s="1"/>
  <c r="D7028" i="34"/>
  <c r="I7027" i="34"/>
  <c r="E7027" i="34"/>
  <c r="G7027" i="34" s="1"/>
  <c r="D7027" i="34"/>
  <c r="F7027" i="34" s="1"/>
  <c r="I7026" i="34"/>
  <c r="D7026" i="34"/>
  <c r="F7026" i="34" s="1"/>
  <c r="I7025" i="34"/>
  <c r="D7025" i="34"/>
  <c r="I7024" i="34"/>
  <c r="F7024" i="34"/>
  <c r="D7024" i="34"/>
  <c r="E7024" i="34" s="1"/>
  <c r="G7024" i="34" s="1"/>
  <c r="I7023" i="34"/>
  <c r="D7023" i="34"/>
  <c r="F7023" i="34" s="1"/>
  <c r="I7022" i="34"/>
  <c r="D7022" i="34"/>
  <c r="I7021" i="34"/>
  <c r="F7021" i="34"/>
  <c r="E7021" i="34"/>
  <c r="G7021" i="34" s="1"/>
  <c r="D7021" i="34"/>
  <c r="I7020" i="34"/>
  <c r="E7020" i="34"/>
  <c r="G7020" i="34" s="1"/>
  <c r="D7020" i="34"/>
  <c r="F7020" i="34" s="1"/>
  <c r="I7019" i="34"/>
  <c r="D7019" i="34"/>
  <c r="I7018" i="34"/>
  <c r="D7018" i="34"/>
  <c r="I7017" i="34"/>
  <c r="F7017" i="34"/>
  <c r="D7017" i="34"/>
  <c r="E7017" i="34" s="1"/>
  <c r="G7017" i="34" s="1"/>
  <c r="I7016" i="34"/>
  <c r="F7016" i="34"/>
  <c r="E7016" i="34"/>
  <c r="G7016" i="34" s="1"/>
  <c r="D7016" i="34"/>
  <c r="I7015" i="34"/>
  <c r="E7015" i="34"/>
  <c r="G7015" i="34" s="1"/>
  <c r="D7015" i="34"/>
  <c r="F7015" i="34" s="1"/>
  <c r="I7014" i="34"/>
  <c r="D7014" i="34"/>
  <c r="I7013" i="34"/>
  <c r="D7013" i="34"/>
  <c r="E7013" i="34" s="1"/>
  <c r="G7013" i="34" s="1"/>
  <c r="I7012" i="34"/>
  <c r="F7012" i="34"/>
  <c r="D7012" i="34"/>
  <c r="E7012" i="34" s="1"/>
  <c r="G7012" i="34" s="1"/>
  <c r="I7011" i="34"/>
  <c r="G7011" i="34"/>
  <c r="F7011" i="34"/>
  <c r="D7011" i="34"/>
  <c r="E7011" i="34" s="1"/>
  <c r="I7010" i="34"/>
  <c r="D7010" i="34"/>
  <c r="I7009" i="34"/>
  <c r="G7009" i="34"/>
  <c r="F7009" i="34"/>
  <c r="D7009" i="34"/>
  <c r="E7009" i="34" s="1"/>
  <c r="I7008" i="34"/>
  <c r="D7008" i="34"/>
  <c r="F7008" i="34" s="1"/>
  <c r="I7007" i="34"/>
  <c r="F7007" i="34"/>
  <c r="D7007" i="34"/>
  <c r="E7007" i="34" s="1"/>
  <c r="G7007" i="34" s="1"/>
  <c r="I7006" i="34"/>
  <c r="D7006" i="34"/>
  <c r="F7006" i="34" s="1"/>
  <c r="I7005" i="34"/>
  <c r="D7005" i="34"/>
  <c r="I7004" i="34"/>
  <c r="D7004" i="34"/>
  <c r="F7004" i="34" s="1"/>
  <c r="I7003" i="34"/>
  <c r="D7003" i="34"/>
  <c r="I7002" i="34"/>
  <c r="E7002" i="34"/>
  <c r="G7002" i="34" s="1"/>
  <c r="D7002" i="34"/>
  <c r="F7002" i="34" s="1"/>
  <c r="I7001" i="34"/>
  <c r="D7001" i="34"/>
  <c r="I7000" i="34"/>
  <c r="D7000" i="34"/>
  <c r="I6999" i="34"/>
  <c r="D6999" i="34"/>
  <c r="I6998" i="34"/>
  <c r="E6998" i="34"/>
  <c r="G6998" i="34" s="1"/>
  <c r="D6998" i="34"/>
  <c r="F6998" i="34" s="1"/>
  <c r="I6997" i="34"/>
  <c r="D6997" i="34"/>
  <c r="I6996" i="34"/>
  <c r="F6996" i="34"/>
  <c r="E6996" i="34"/>
  <c r="G6996" i="34" s="1"/>
  <c r="D6996" i="34"/>
  <c r="I6995" i="34"/>
  <c r="D6995" i="34"/>
  <c r="F6995" i="34" s="1"/>
  <c r="I6994" i="34"/>
  <c r="D6994" i="34"/>
  <c r="I6993" i="34"/>
  <c r="D6993" i="34"/>
  <c r="I6992" i="34"/>
  <c r="G6992" i="34"/>
  <c r="D6992" i="34"/>
  <c r="E6992" i="34" s="1"/>
  <c r="I6991" i="34"/>
  <c r="D6991" i="34"/>
  <c r="F6991" i="34" s="1"/>
  <c r="I6990" i="34"/>
  <c r="D6990" i="34"/>
  <c r="I6989" i="34"/>
  <c r="F6989" i="34"/>
  <c r="E6989" i="34"/>
  <c r="G6989" i="34" s="1"/>
  <c r="D6989" i="34"/>
  <c r="I6988" i="34"/>
  <c r="D6988" i="34"/>
  <c r="I6987" i="34"/>
  <c r="D6987" i="34"/>
  <c r="F6987" i="34" s="1"/>
  <c r="I6986" i="34"/>
  <c r="D6986" i="34"/>
  <c r="I6985" i="34"/>
  <c r="D6985" i="34"/>
  <c r="F6985" i="34" s="1"/>
  <c r="I6984" i="34"/>
  <c r="D6984" i="34"/>
  <c r="I6983" i="34"/>
  <c r="E6983" i="34"/>
  <c r="G6983" i="34" s="1"/>
  <c r="D6983" i="34"/>
  <c r="F6983" i="34" s="1"/>
  <c r="I6982" i="34"/>
  <c r="E6982" i="34"/>
  <c r="G6982" i="34" s="1"/>
  <c r="D6982" i="34"/>
  <c r="F6982" i="34" s="1"/>
  <c r="I6981" i="34"/>
  <c r="F6981" i="34"/>
  <c r="D6981" i="34"/>
  <c r="E6981" i="34" s="1"/>
  <c r="G6981" i="34" s="1"/>
  <c r="I6980" i="34"/>
  <c r="D6980" i="34"/>
  <c r="I6979" i="34"/>
  <c r="F6979" i="34"/>
  <c r="D6979" i="34"/>
  <c r="E6979" i="34" s="1"/>
  <c r="G6979" i="34" s="1"/>
  <c r="I6978" i="34"/>
  <c r="D6978" i="34"/>
  <c r="I6977" i="34"/>
  <c r="E6977" i="34"/>
  <c r="G6977" i="34" s="1"/>
  <c r="D6977" i="34"/>
  <c r="F6977" i="34" s="1"/>
  <c r="I6976" i="34"/>
  <c r="F6976" i="34"/>
  <c r="D6976" i="34"/>
  <c r="E6976" i="34" s="1"/>
  <c r="G6976" i="34" s="1"/>
  <c r="I6975" i="34"/>
  <c r="G6975" i="34"/>
  <c r="E6975" i="34"/>
  <c r="D6975" i="34"/>
  <c r="F6975" i="34" s="1"/>
  <c r="I6974" i="34"/>
  <c r="D6974" i="34"/>
  <c r="I6973" i="34"/>
  <c r="E6973" i="34"/>
  <c r="G6973" i="34" s="1"/>
  <c r="D6973" i="34"/>
  <c r="F6973" i="34" s="1"/>
  <c r="I6972" i="34"/>
  <c r="D6972" i="34"/>
  <c r="I6971" i="34"/>
  <c r="F6971" i="34"/>
  <c r="E6971" i="34"/>
  <c r="G6971" i="34" s="1"/>
  <c r="D6971" i="34"/>
  <c r="I6970" i="34"/>
  <c r="D6970" i="34"/>
  <c r="E6970" i="34" s="1"/>
  <c r="G6970" i="34" s="1"/>
  <c r="I6969" i="34"/>
  <c r="E6969" i="34"/>
  <c r="G6969" i="34" s="1"/>
  <c r="D6969" i="34"/>
  <c r="F6969" i="34" s="1"/>
  <c r="I6968" i="34"/>
  <c r="D6968" i="34"/>
  <c r="I6967" i="34"/>
  <c r="F6967" i="34"/>
  <c r="E6967" i="34"/>
  <c r="G6967" i="34" s="1"/>
  <c r="D6967" i="34"/>
  <c r="I6966" i="34"/>
  <c r="D6966" i="34"/>
  <c r="F6966" i="34" s="1"/>
  <c r="I6965" i="34"/>
  <c r="D6965" i="34"/>
  <c r="I6964" i="34"/>
  <c r="D6964" i="34"/>
  <c r="I6963" i="34"/>
  <c r="D6963" i="34"/>
  <c r="I6962" i="34"/>
  <c r="D6962" i="34"/>
  <c r="F6962" i="34" s="1"/>
  <c r="I6961" i="34"/>
  <c r="D6961" i="34"/>
  <c r="I6960" i="34"/>
  <c r="E6960" i="34"/>
  <c r="G6960" i="34" s="1"/>
  <c r="D6960" i="34"/>
  <c r="F6960" i="34" s="1"/>
  <c r="I6959" i="34"/>
  <c r="D6959" i="34"/>
  <c r="I6958" i="34"/>
  <c r="D6958" i="34"/>
  <c r="I6957" i="34"/>
  <c r="D6957" i="34"/>
  <c r="I6956" i="34"/>
  <c r="D6956" i="34"/>
  <c r="F6956" i="34" s="1"/>
  <c r="I6955" i="34"/>
  <c r="D6955" i="34"/>
  <c r="E6955" i="34" s="1"/>
  <c r="G6955" i="34" s="1"/>
  <c r="I6954" i="34"/>
  <c r="D6954" i="34"/>
  <c r="F6954" i="34" s="1"/>
  <c r="I6953" i="34"/>
  <c r="D6953" i="34"/>
  <c r="E6953" i="34" s="1"/>
  <c r="G6953" i="34" s="1"/>
  <c r="I6952" i="34"/>
  <c r="D6952" i="34"/>
  <c r="I6951" i="34"/>
  <c r="D6951" i="34"/>
  <c r="I6950" i="34"/>
  <c r="D6950" i="34"/>
  <c r="F6950" i="34" s="1"/>
  <c r="I6949" i="34"/>
  <c r="D6949" i="34"/>
  <c r="F6949" i="34" s="1"/>
  <c r="I6948" i="34"/>
  <c r="D6948" i="34"/>
  <c r="E6948" i="34" s="1"/>
  <c r="G6948" i="34" s="1"/>
  <c r="I6947" i="34"/>
  <c r="D6947" i="34"/>
  <c r="I6946" i="34"/>
  <c r="D6946" i="34"/>
  <c r="E6946" i="34" s="1"/>
  <c r="G6946" i="34" s="1"/>
  <c r="I6945" i="34"/>
  <c r="G6945" i="34"/>
  <c r="F6945" i="34"/>
  <c r="D6945" i="34"/>
  <c r="E6945" i="34" s="1"/>
  <c r="I6944" i="34"/>
  <c r="D6944" i="34"/>
  <c r="F6944" i="34" s="1"/>
  <c r="I6943" i="34"/>
  <c r="D6943" i="34"/>
  <c r="I6942" i="34"/>
  <c r="E6942" i="34"/>
  <c r="G6942" i="34" s="1"/>
  <c r="D6942" i="34"/>
  <c r="F6942" i="34" s="1"/>
  <c r="I6941" i="34"/>
  <c r="D6941" i="34"/>
  <c r="I6940" i="34"/>
  <c r="D6940" i="34"/>
  <c r="I6939" i="34"/>
  <c r="D6939" i="34"/>
  <c r="F6939" i="34" s="1"/>
  <c r="I6938" i="34"/>
  <c r="D6938" i="34"/>
  <c r="F6938" i="34" s="1"/>
  <c r="I6937" i="34"/>
  <c r="D6937" i="34"/>
  <c r="E6937" i="34" s="1"/>
  <c r="G6937" i="34" s="1"/>
  <c r="I6936" i="34"/>
  <c r="D6936" i="34"/>
  <c r="E6936" i="34" s="1"/>
  <c r="G6936" i="34" s="1"/>
  <c r="I6935" i="34"/>
  <c r="D6935" i="34"/>
  <c r="I6934" i="34"/>
  <c r="F6934" i="34"/>
  <c r="D6934" i="34"/>
  <c r="E6934" i="34" s="1"/>
  <c r="G6934" i="34" s="1"/>
  <c r="I6933" i="34"/>
  <c r="E6933" i="34"/>
  <c r="G6933" i="34" s="1"/>
  <c r="D6933" i="34"/>
  <c r="F6933" i="34" s="1"/>
  <c r="I6932" i="34"/>
  <c r="E6932" i="34"/>
  <c r="G6932" i="34" s="1"/>
  <c r="D6932" i="34"/>
  <c r="F6932" i="34" s="1"/>
  <c r="I6931" i="34"/>
  <c r="D6931" i="34"/>
  <c r="I6930" i="34"/>
  <c r="D6930" i="34"/>
  <c r="E6930" i="34" s="1"/>
  <c r="G6930" i="34" s="1"/>
  <c r="I6929" i="34"/>
  <c r="D6929" i="34"/>
  <c r="F6929" i="34" s="1"/>
  <c r="I6928" i="34"/>
  <c r="D6928" i="34"/>
  <c r="I6927" i="34"/>
  <c r="F6927" i="34"/>
  <c r="E6927" i="34"/>
  <c r="G6927" i="34" s="1"/>
  <c r="D6927" i="34"/>
  <c r="I6926" i="34"/>
  <c r="D6926" i="34"/>
  <c r="I6925" i="34"/>
  <c r="D6925" i="34"/>
  <c r="F6925" i="34" s="1"/>
  <c r="I6924" i="34"/>
  <c r="D6924" i="34"/>
  <c r="I6923" i="34"/>
  <c r="F6923" i="34"/>
  <c r="D6923" i="34"/>
  <c r="E6923" i="34" s="1"/>
  <c r="G6923" i="34" s="1"/>
  <c r="I6922" i="34"/>
  <c r="F6922" i="34"/>
  <c r="D6922" i="34"/>
  <c r="E6922" i="34" s="1"/>
  <c r="G6922" i="34" s="1"/>
  <c r="I6921" i="34"/>
  <c r="D6921" i="34"/>
  <c r="I6920" i="34"/>
  <c r="D6920" i="34"/>
  <c r="I6919" i="34"/>
  <c r="D6919" i="34"/>
  <c r="I6918" i="34"/>
  <c r="D6918" i="34"/>
  <c r="I6917" i="34"/>
  <c r="D6917" i="34"/>
  <c r="I6916" i="34"/>
  <c r="D6916" i="34"/>
  <c r="I6915" i="34"/>
  <c r="F6915" i="34"/>
  <c r="E6915" i="34"/>
  <c r="G6915" i="34" s="1"/>
  <c r="D6915" i="34"/>
  <c r="I6914" i="34"/>
  <c r="F6914" i="34"/>
  <c r="E6914" i="34"/>
  <c r="G6914" i="34" s="1"/>
  <c r="D6914" i="34"/>
  <c r="I6913" i="34"/>
  <c r="D6913" i="34"/>
  <c r="I6912" i="34"/>
  <c r="D6912" i="34"/>
  <c r="I6911" i="34"/>
  <c r="D6911" i="34"/>
  <c r="I6910" i="34"/>
  <c r="E6910" i="34"/>
  <c r="G6910" i="34" s="1"/>
  <c r="D6910" i="34"/>
  <c r="F6910" i="34" s="1"/>
  <c r="I6909" i="34"/>
  <c r="F6909" i="34"/>
  <c r="E6909" i="34"/>
  <c r="G6909" i="34" s="1"/>
  <c r="D6909" i="34"/>
  <c r="I6908" i="34"/>
  <c r="D6908" i="34"/>
  <c r="I6907" i="34"/>
  <c r="E6907" i="34"/>
  <c r="G6907" i="34" s="1"/>
  <c r="D6907" i="34"/>
  <c r="F6907" i="34" s="1"/>
  <c r="I6906" i="34"/>
  <c r="F6906" i="34"/>
  <c r="E6906" i="34"/>
  <c r="G6906" i="34" s="1"/>
  <c r="D6906" i="34"/>
  <c r="I6905" i="34"/>
  <c r="D6905" i="34"/>
  <c r="F6905" i="34" s="1"/>
  <c r="I6904" i="34"/>
  <c r="D6904" i="34"/>
  <c r="I6903" i="34"/>
  <c r="F6903" i="34"/>
  <c r="D6903" i="34"/>
  <c r="E6903" i="34" s="1"/>
  <c r="G6903" i="34" s="1"/>
  <c r="I6902" i="34"/>
  <c r="E6902" i="34"/>
  <c r="G6902" i="34" s="1"/>
  <c r="D6902" i="34"/>
  <c r="F6902" i="34" s="1"/>
  <c r="I6901" i="34"/>
  <c r="D6901" i="34"/>
  <c r="F6901" i="34" s="1"/>
  <c r="I6900" i="34"/>
  <c r="D6900" i="34"/>
  <c r="I6899" i="34"/>
  <c r="D6899" i="34"/>
  <c r="F6899" i="34" s="1"/>
  <c r="I6898" i="34"/>
  <c r="D6898" i="34"/>
  <c r="I6897" i="34"/>
  <c r="D6897" i="34"/>
  <c r="F6897" i="34" s="1"/>
  <c r="I6896" i="34"/>
  <c r="E6896" i="34"/>
  <c r="G6896" i="34" s="1"/>
  <c r="D6896" i="34"/>
  <c r="F6896" i="34" s="1"/>
  <c r="I6895" i="34"/>
  <c r="D6895" i="34"/>
  <c r="F6895" i="34" s="1"/>
  <c r="I6894" i="34"/>
  <c r="D6894" i="34"/>
  <c r="I6893" i="34"/>
  <c r="D6893" i="34"/>
  <c r="F6893" i="34" s="1"/>
  <c r="I6892" i="34"/>
  <c r="D6892" i="34"/>
  <c r="I6891" i="34"/>
  <c r="D6891" i="34"/>
  <c r="E6891" i="34" s="1"/>
  <c r="G6891" i="34" s="1"/>
  <c r="I6890" i="34"/>
  <c r="D6890" i="34"/>
  <c r="I6889" i="34"/>
  <c r="D6889" i="34"/>
  <c r="I6888" i="34"/>
  <c r="D6888" i="34"/>
  <c r="F6888" i="34" s="1"/>
  <c r="I6887" i="34"/>
  <c r="E6887" i="34"/>
  <c r="G6887" i="34" s="1"/>
  <c r="D6887" i="34"/>
  <c r="F6887" i="34" s="1"/>
  <c r="I6886" i="34"/>
  <c r="D6886" i="34"/>
  <c r="I6885" i="34"/>
  <c r="D6885" i="34"/>
  <c r="F6885" i="34" s="1"/>
  <c r="I6884" i="34"/>
  <c r="D6884" i="34"/>
  <c r="I6883" i="34"/>
  <c r="E6883" i="34"/>
  <c r="G6883" i="34" s="1"/>
  <c r="D6883" i="34"/>
  <c r="F6883" i="34" s="1"/>
  <c r="I6882" i="34"/>
  <c r="D6882" i="34"/>
  <c r="I6881" i="34"/>
  <c r="D6881" i="34"/>
  <c r="I6880" i="34"/>
  <c r="E6880" i="34"/>
  <c r="G6880" i="34" s="1"/>
  <c r="D6880" i="34"/>
  <c r="F6880" i="34" s="1"/>
  <c r="I6879" i="34"/>
  <c r="D6879" i="34"/>
  <c r="F6879" i="34" s="1"/>
  <c r="I6878" i="34"/>
  <c r="D6878" i="34"/>
  <c r="I6877" i="34"/>
  <c r="F6877" i="34"/>
  <c r="D6877" i="34"/>
  <c r="E6877" i="34" s="1"/>
  <c r="G6877" i="34" s="1"/>
  <c r="I6876" i="34"/>
  <c r="F6876" i="34"/>
  <c r="E6876" i="34"/>
  <c r="G6876" i="34" s="1"/>
  <c r="D6876" i="34"/>
  <c r="I6875" i="34"/>
  <c r="D6875" i="34"/>
  <c r="E6875" i="34" s="1"/>
  <c r="G6875" i="34" s="1"/>
  <c r="I6874" i="34"/>
  <c r="F6874" i="34"/>
  <c r="D6874" i="34"/>
  <c r="E6874" i="34" s="1"/>
  <c r="G6874" i="34" s="1"/>
  <c r="I6873" i="34"/>
  <c r="D6873" i="34"/>
  <c r="I6872" i="34"/>
  <c r="E6872" i="34"/>
  <c r="G6872" i="34" s="1"/>
  <c r="D6872" i="34"/>
  <c r="F6872" i="34" s="1"/>
  <c r="I6871" i="34"/>
  <c r="D6871" i="34"/>
  <c r="I6870" i="34"/>
  <c r="D6870" i="34"/>
  <c r="I6869" i="34"/>
  <c r="D6869" i="34"/>
  <c r="E6869" i="34" s="1"/>
  <c r="G6869" i="34" s="1"/>
  <c r="I6868" i="34"/>
  <c r="D6868" i="34"/>
  <c r="I6867" i="34"/>
  <c r="D6867" i="34"/>
  <c r="I6866" i="34"/>
  <c r="F6866" i="34"/>
  <c r="E6866" i="34"/>
  <c r="G6866" i="34" s="1"/>
  <c r="D6866" i="34"/>
  <c r="I6865" i="34"/>
  <c r="D6865" i="34"/>
  <c r="I6864" i="34"/>
  <c r="D6864" i="34"/>
  <c r="E6864" i="34" s="1"/>
  <c r="G6864" i="34" s="1"/>
  <c r="I6863" i="34"/>
  <c r="D6863" i="34"/>
  <c r="I6862" i="34"/>
  <c r="E6862" i="34"/>
  <c r="G6862" i="34" s="1"/>
  <c r="D6862" i="34"/>
  <c r="F6862" i="34" s="1"/>
  <c r="I6861" i="34"/>
  <c r="D6861" i="34"/>
  <c r="F6861" i="34" s="1"/>
  <c r="I6860" i="34"/>
  <c r="D6860" i="34"/>
  <c r="E6860" i="34" s="1"/>
  <c r="G6860" i="34" s="1"/>
  <c r="I6859" i="34"/>
  <c r="D6859" i="34"/>
  <c r="I6858" i="34"/>
  <c r="D6858" i="34"/>
  <c r="F6858" i="34" s="1"/>
  <c r="I6857" i="34"/>
  <c r="E6857" i="34"/>
  <c r="G6857" i="34" s="1"/>
  <c r="D6857" i="34"/>
  <c r="F6857" i="34" s="1"/>
  <c r="I6856" i="34"/>
  <c r="D6856" i="34"/>
  <c r="F6856" i="34" s="1"/>
  <c r="I6855" i="34"/>
  <c r="F6855" i="34"/>
  <c r="D6855" i="34"/>
  <c r="E6855" i="34" s="1"/>
  <c r="G6855" i="34" s="1"/>
  <c r="I6854" i="34"/>
  <c r="D6854" i="34"/>
  <c r="I6853" i="34"/>
  <c r="D6853" i="34"/>
  <c r="E6853" i="34" s="1"/>
  <c r="G6853" i="34" s="1"/>
  <c r="I6852" i="34"/>
  <c r="D6852" i="34"/>
  <c r="F6852" i="34" s="1"/>
  <c r="I6851" i="34"/>
  <c r="F6851" i="34"/>
  <c r="D6851" i="34"/>
  <c r="E6851" i="34" s="1"/>
  <c r="G6851" i="34" s="1"/>
  <c r="I6850" i="34"/>
  <c r="D6850" i="34"/>
  <c r="F6850" i="34" s="1"/>
  <c r="I6849" i="34"/>
  <c r="D6849" i="34"/>
  <c r="F6849" i="34" s="1"/>
  <c r="I6848" i="34"/>
  <c r="D6848" i="34"/>
  <c r="I6847" i="34"/>
  <c r="D6847" i="34"/>
  <c r="E6847" i="34" s="1"/>
  <c r="G6847" i="34" s="1"/>
  <c r="I6846" i="34"/>
  <c r="D6846" i="34"/>
  <c r="F6846" i="34" s="1"/>
  <c r="I6845" i="34"/>
  <c r="D6845" i="34"/>
  <c r="I6844" i="34"/>
  <c r="F6844" i="34"/>
  <c r="E6844" i="34"/>
  <c r="G6844" i="34" s="1"/>
  <c r="D6844" i="34"/>
  <c r="I6843" i="34"/>
  <c r="D6843" i="34"/>
  <c r="F6843" i="34" s="1"/>
  <c r="I6842" i="34"/>
  <c r="D6842" i="34"/>
  <c r="F6842" i="34" s="1"/>
  <c r="I6841" i="34"/>
  <c r="D6841" i="34"/>
  <c r="I6840" i="34"/>
  <c r="D6840" i="34"/>
  <c r="I6839" i="34"/>
  <c r="F6839" i="34"/>
  <c r="D6839" i="34"/>
  <c r="E6839" i="34" s="1"/>
  <c r="G6839" i="34" s="1"/>
  <c r="I6838" i="34"/>
  <c r="D6838" i="34"/>
  <c r="E6838" i="34" s="1"/>
  <c r="G6838" i="34" s="1"/>
  <c r="I6837" i="34"/>
  <c r="D6837" i="34"/>
  <c r="E6837" i="34" s="1"/>
  <c r="G6837" i="34" s="1"/>
  <c r="I6836" i="34"/>
  <c r="E6836" i="34"/>
  <c r="G6836" i="34" s="1"/>
  <c r="D6836" i="34"/>
  <c r="F6836" i="34" s="1"/>
  <c r="I6835" i="34"/>
  <c r="D6835" i="34"/>
  <c r="F6835" i="34" s="1"/>
  <c r="I6834" i="34"/>
  <c r="D6834" i="34"/>
  <c r="I6833" i="34"/>
  <c r="D6833" i="34"/>
  <c r="I6832" i="34"/>
  <c r="D6832" i="34"/>
  <c r="I6831" i="34"/>
  <c r="D6831" i="34"/>
  <c r="F6831" i="34" s="1"/>
  <c r="I6830" i="34"/>
  <c r="D6830" i="34"/>
  <c r="I6829" i="34"/>
  <c r="D6829" i="34"/>
  <c r="F6829" i="34" s="1"/>
  <c r="I6828" i="34"/>
  <c r="D6828" i="34"/>
  <c r="I6827" i="34"/>
  <c r="D6827" i="34"/>
  <c r="E6827" i="34" s="1"/>
  <c r="G6827" i="34" s="1"/>
  <c r="I6826" i="34"/>
  <c r="D6826" i="34"/>
  <c r="I6825" i="34"/>
  <c r="D6825" i="34"/>
  <c r="I6824" i="34"/>
  <c r="D6824" i="34"/>
  <c r="I6823" i="34"/>
  <c r="F6823" i="34"/>
  <c r="E6823" i="34"/>
  <c r="G6823" i="34" s="1"/>
  <c r="D6823" i="34"/>
  <c r="I6822" i="34"/>
  <c r="F6822" i="34"/>
  <c r="E6822" i="34"/>
  <c r="G6822" i="34" s="1"/>
  <c r="D6822" i="34"/>
  <c r="I6821" i="34"/>
  <c r="D6821" i="34"/>
  <c r="F6821" i="34" s="1"/>
  <c r="I6820" i="34"/>
  <c r="E6820" i="34"/>
  <c r="G6820" i="34" s="1"/>
  <c r="D6820" i="34"/>
  <c r="F6820" i="34" s="1"/>
  <c r="I6819" i="34"/>
  <c r="G6819" i="34"/>
  <c r="D6819" i="34"/>
  <c r="E6819" i="34" s="1"/>
  <c r="I6818" i="34"/>
  <c r="D6818" i="34"/>
  <c r="I6817" i="34"/>
  <c r="E6817" i="34"/>
  <c r="G6817" i="34" s="1"/>
  <c r="D6817" i="34"/>
  <c r="F6817" i="34" s="1"/>
  <c r="I6816" i="34"/>
  <c r="D6816" i="34"/>
  <c r="I6815" i="34"/>
  <c r="D6815" i="34"/>
  <c r="F6815" i="34" s="1"/>
  <c r="I6814" i="34"/>
  <c r="D6814" i="34"/>
  <c r="I6813" i="34"/>
  <c r="D6813" i="34"/>
  <c r="I6812" i="34"/>
  <c r="D6812" i="34"/>
  <c r="I6811" i="34"/>
  <c r="D6811" i="34"/>
  <c r="I6810" i="34"/>
  <c r="D6810" i="34"/>
  <c r="E6810" i="34" s="1"/>
  <c r="G6810" i="34" s="1"/>
  <c r="I6809" i="34"/>
  <c r="D6809" i="34"/>
  <c r="F6809" i="34" s="1"/>
  <c r="I6808" i="34"/>
  <c r="D6808" i="34"/>
  <c r="I6807" i="34"/>
  <c r="F6807" i="34"/>
  <c r="E6807" i="34"/>
  <c r="G6807" i="34" s="1"/>
  <c r="D6807" i="34"/>
  <c r="I6806" i="34"/>
  <c r="D6806" i="34"/>
  <c r="F6806" i="34" s="1"/>
  <c r="I6805" i="34"/>
  <c r="D6805" i="34"/>
  <c r="I6804" i="34"/>
  <c r="D6804" i="34"/>
  <c r="F6804" i="34" s="1"/>
  <c r="I6803" i="34"/>
  <c r="D6803" i="34"/>
  <c r="I6802" i="34"/>
  <c r="D6802" i="34"/>
  <c r="I6801" i="34"/>
  <c r="D6801" i="34"/>
  <c r="I6800" i="34"/>
  <c r="F6800" i="34"/>
  <c r="E6800" i="34"/>
  <c r="G6800" i="34" s="1"/>
  <c r="D6800" i="34"/>
  <c r="I6799" i="34"/>
  <c r="D6799" i="34"/>
  <c r="F6799" i="34" s="1"/>
  <c r="I6798" i="34"/>
  <c r="D6798" i="34"/>
  <c r="I6797" i="34"/>
  <c r="D6797" i="34"/>
  <c r="E6797" i="34" s="1"/>
  <c r="G6797" i="34" s="1"/>
  <c r="I6796" i="34"/>
  <c r="D6796" i="34"/>
  <c r="F6796" i="34" s="1"/>
  <c r="I6795" i="34"/>
  <c r="F6795" i="34"/>
  <c r="E6795" i="34"/>
  <c r="G6795" i="34" s="1"/>
  <c r="D6795" i="34"/>
  <c r="I6794" i="34"/>
  <c r="D6794" i="34"/>
  <c r="I6793" i="34"/>
  <c r="D6793" i="34"/>
  <c r="I6792" i="34"/>
  <c r="F6792" i="34"/>
  <c r="D6792" i="34"/>
  <c r="E6792" i="34" s="1"/>
  <c r="G6792" i="34" s="1"/>
  <c r="I6791" i="34"/>
  <c r="D6791" i="34"/>
  <c r="F6791" i="34" s="1"/>
  <c r="I6790" i="34"/>
  <c r="D6790" i="34"/>
  <c r="E6790" i="34" s="1"/>
  <c r="G6790" i="34" s="1"/>
  <c r="I6789" i="34"/>
  <c r="D6789" i="34"/>
  <c r="F6789" i="34" s="1"/>
  <c r="I6788" i="34"/>
  <c r="D6788" i="34"/>
  <c r="I6787" i="34"/>
  <c r="E6787" i="34"/>
  <c r="G6787" i="34" s="1"/>
  <c r="D6787" i="34"/>
  <c r="F6787" i="34" s="1"/>
  <c r="I6786" i="34"/>
  <c r="E6786" i="34"/>
  <c r="G6786" i="34" s="1"/>
  <c r="D6786" i="34"/>
  <c r="F6786" i="34" s="1"/>
  <c r="I6785" i="34"/>
  <c r="D6785" i="34"/>
  <c r="F6785" i="34" s="1"/>
  <c r="I6784" i="34"/>
  <c r="E6784" i="34"/>
  <c r="G6784" i="34" s="1"/>
  <c r="D6784" i="34"/>
  <c r="F6784" i="34" s="1"/>
  <c r="I6783" i="34"/>
  <c r="D6783" i="34"/>
  <c r="F6783" i="34" s="1"/>
  <c r="I6782" i="34"/>
  <c r="G6782" i="34"/>
  <c r="F6782" i="34"/>
  <c r="E6782" i="34"/>
  <c r="D6782" i="34"/>
  <c r="I6781" i="34"/>
  <c r="D6781" i="34"/>
  <c r="I6780" i="34"/>
  <c r="D6780" i="34"/>
  <c r="I6779" i="34"/>
  <c r="D6779" i="34"/>
  <c r="I6778" i="34"/>
  <c r="F6778" i="34"/>
  <c r="D6778" i="34"/>
  <c r="E6778" i="34" s="1"/>
  <c r="G6778" i="34" s="1"/>
  <c r="I6777" i="34"/>
  <c r="D6777" i="34"/>
  <c r="I6776" i="34"/>
  <c r="D6776" i="34"/>
  <c r="F6776" i="34" s="1"/>
  <c r="I6775" i="34"/>
  <c r="D6775" i="34"/>
  <c r="I6774" i="34"/>
  <c r="D6774" i="34"/>
  <c r="F6774" i="34" s="1"/>
  <c r="I6773" i="34"/>
  <c r="D6773" i="34"/>
  <c r="E6773" i="34" s="1"/>
  <c r="G6773" i="34" s="1"/>
  <c r="I6772" i="34"/>
  <c r="G6772" i="34"/>
  <c r="E6772" i="34"/>
  <c r="D6772" i="34"/>
  <c r="F6772" i="34" s="1"/>
  <c r="I6771" i="34"/>
  <c r="D6771" i="34"/>
  <c r="I6770" i="34"/>
  <c r="D6770" i="34"/>
  <c r="F6770" i="34" s="1"/>
  <c r="I6769" i="34"/>
  <c r="D6769" i="34"/>
  <c r="I6768" i="34"/>
  <c r="D6768" i="34"/>
  <c r="I6767" i="34"/>
  <c r="D6767" i="34"/>
  <c r="I6766" i="34"/>
  <c r="D6766" i="34"/>
  <c r="F6766" i="34" s="1"/>
  <c r="I6765" i="34"/>
  <c r="D6765" i="34"/>
  <c r="I6764" i="34"/>
  <c r="F6764" i="34"/>
  <c r="E6764" i="34"/>
  <c r="G6764" i="34" s="1"/>
  <c r="D6764" i="34"/>
  <c r="I6763" i="34"/>
  <c r="D6763" i="34"/>
  <c r="I6762" i="34"/>
  <c r="D6762" i="34"/>
  <c r="F6762" i="34" s="1"/>
  <c r="I6761" i="34"/>
  <c r="D6761" i="34"/>
  <c r="I6760" i="34"/>
  <c r="F6760" i="34"/>
  <c r="E6760" i="34"/>
  <c r="G6760" i="34" s="1"/>
  <c r="D6760" i="34"/>
  <c r="I6759" i="34"/>
  <c r="D6759" i="34"/>
  <c r="I6758" i="34"/>
  <c r="D6758" i="34"/>
  <c r="I6757" i="34"/>
  <c r="D6757" i="34"/>
  <c r="I6756" i="34"/>
  <c r="F6756" i="34"/>
  <c r="E6756" i="34"/>
  <c r="G6756" i="34" s="1"/>
  <c r="D6756" i="34"/>
  <c r="I6755" i="34"/>
  <c r="D6755" i="34"/>
  <c r="I6754" i="34"/>
  <c r="F6754" i="34"/>
  <c r="D6754" i="34"/>
  <c r="E6754" i="34" s="1"/>
  <c r="G6754" i="34" s="1"/>
  <c r="I6753" i="34"/>
  <c r="D6753" i="34"/>
  <c r="I6752" i="34"/>
  <c r="D6752" i="34"/>
  <c r="F6752" i="34" s="1"/>
  <c r="I6751" i="34"/>
  <c r="D6751" i="34"/>
  <c r="I6750" i="34"/>
  <c r="G6750" i="34"/>
  <c r="E6750" i="34"/>
  <c r="D6750" i="34"/>
  <c r="F6750" i="34" s="1"/>
  <c r="I6749" i="34"/>
  <c r="D6749" i="34"/>
  <c r="I6748" i="34"/>
  <c r="D6748" i="34"/>
  <c r="F6748" i="34" s="1"/>
  <c r="I6747" i="34"/>
  <c r="D6747" i="34"/>
  <c r="E6747" i="34" s="1"/>
  <c r="G6747" i="34" s="1"/>
  <c r="I6746" i="34"/>
  <c r="D6746" i="34"/>
  <c r="I6745" i="34"/>
  <c r="D6745" i="34"/>
  <c r="I6744" i="34"/>
  <c r="D6744" i="34"/>
  <c r="I6743" i="34"/>
  <c r="D6743" i="34"/>
  <c r="F6743" i="34" s="1"/>
  <c r="I6742" i="34"/>
  <c r="D6742" i="34"/>
  <c r="F6742" i="34" s="1"/>
  <c r="I6741" i="34"/>
  <c r="F6741" i="34"/>
  <c r="D6741" i="34"/>
  <c r="E6741" i="34" s="1"/>
  <c r="G6741" i="34" s="1"/>
  <c r="I6740" i="34"/>
  <c r="E6740" i="34"/>
  <c r="G6740" i="34" s="1"/>
  <c r="D6740" i="34"/>
  <c r="F6740" i="34" s="1"/>
  <c r="I6739" i="34"/>
  <c r="D6739" i="34"/>
  <c r="I6738" i="34"/>
  <c r="D6738" i="34"/>
  <c r="F6738" i="34" s="1"/>
  <c r="I6737" i="34"/>
  <c r="D6737" i="34"/>
  <c r="I6736" i="34"/>
  <c r="F6736" i="34"/>
  <c r="D6736" i="34"/>
  <c r="E6736" i="34" s="1"/>
  <c r="G6736" i="34" s="1"/>
  <c r="I6735" i="34"/>
  <c r="D6735" i="34"/>
  <c r="F6735" i="34" s="1"/>
  <c r="I6734" i="34"/>
  <c r="F6734" i="34"/>
  <c r="E6734" i="34"/>
  <c r="G6734" i="34" s="1"/>
  <c r="D6734" i="34"/>
  <c r="I6733" i="34"/>
  <c r="D6733" i="34"/>
  <c r="F6733" i="34" s="1"/>
  <c r="I6732" i="34"/>
  <c r="D6732" i="34"/>
  <c r="I6731" i="34"/>
  <c r="E6731" i="34"/>
  <c r="G6731" i="34" s="1"/>
  <c r="D6731" i="34"/>
  <c r="F6731" i="34" s="1"/>
  <c r="I6730" i="34"/>
  <c r="F6730" i="34"/>
  <c r="E6730" i="34"/>
  <c r="G6730" i="34" s="1"/>
  <c r="D6730" i="34"/>
  <c r="I6729" i="34"/>
  <c r="F6729" i="34"/>
  <c r="D6729" i="34"/>
  <c r="E6729" i="34" s="1"/>
  <c r="G6729" i="34" s="1"/>
  <c r="I6728" i="34"/>
  <c r="G6728" i="34"/>
  <c r="D6728" i="34"/>
  <c r="E6728" i="34" s="1"/>
  <c r="I6727" i="34"/>
  <c r="D6727" i="34"/>
  <c r="I6726" i="34"/>
  <c r="F6726" i="34"/>
  <c r="E6726" i="34"/>
  <c r="G6726" i="34" s="1"/>
  <c r="D6726" i="34"/>
  <c r="I6725" i="34"/>
  <c r="F6725" i="34"/>
  <c r="E6725" i="34"/>
  <c r="G6725" i="34" s="1"/>
  <c r="D6725" i="34"/>
  <c r="I6724" i="34"/>
  <c r="D6724" i="34"/>
  <c r="F6724" i="34" s="1"/>
  <c r="I6723" i="34"/>
  <c r="D6723" i="34"/>
  <c r="I6722" i="34"/>
  <c r="D6722" i="34"/>
  <c r="I6721" i="34"/>
  <c r="E6721" i="34"/>
  <c r="G6721" i="34" s="1"/>
  <c r="D6721" i="34"/>
  <c r="F6721" i="34" s="1"/>
  <c r="I6720" i="34"/>
  <c r="D6720" i="34"/>
  <c r="I6719" i="34"/>
  <c r="D6719" i="34"/>
  <c r="I6718" i="34"/>
  <c r="D6718" i="34"/>
  <c r="I6717" i="34"/>
  <c r="D6717" i="34"/>
  <c r="I6716" i="34"/>
  <c r="F6716" i="34"/>
  <c r="D6716" i="34"/>
  <c r="E6716" i="34" s="1"/>
  <c r="G6716" i="34" s="1"/>
  <c r="I6715" i="34"/>
  <c r="G6715" i="34"/>
  <c r="F6715" i="34"/>
  <c r="D6715" i="34"/>
  <c r="E6715" i="34" s="1"/>
  <c r="I6714" i="34"/>
  <c r="D6714" i="34"/>
  <c r="F6714" i="34" s="1"/>
  <c r="I6713" i="34"/>
  <c r="D6713" i="34"/>
  <c r="I6712" i="34"/>
  <c r="F6712" i="34"/>
  <c r="E6712" i="34"/>
  <c r="G6712" i="34" s="1"/>
  <c r="D6712" i="34"/>
  <c r="I6711" i="34"/>
  <c r="D6711" i="34"/>
  <c r="F6711" i="34" s="1"/>
  <c r="I6710" i="34"/>
  <c r="D6710" i="34"/>
  <c r="I6709" i="34"/>
  <c r="D6709" i="34"/>
  <c r="I6708" i="34"/>
  <c r="D6708" i="34"/>
  <c r="F6708" i="34" s="1"/>
  <c r="I6707" i="34"/>
  <c r="E6707" i="34"/>
  <c r="G6707" i="34" s="1"/>
  <c r="D6707" i="34"/>
  <c r="F6707" i="34" s="1"/>
  <c r="I6706" i="34"/>
  <c r="F6706" i="34"/>
  <c r="D6706" i="34"/>
  <c r="E6706" i="34" s="1"/>
  <c r="G6706" i="34" s="1"/>
  <c r="I6705" i="34"/>
  <c r="D6705" i="34"/>
  <c r="I6704" i="34"/>
  <c r="F6704" i="34"/>
  <c r="D6704" i="34"/>
  <c r="E6704" i="34" s="1"/>
  <c r="G6704" i="34" s="1"/>
  <c r="I6703" i="34"/>
  <c r="D6703" i="34"/>
  <c r="I6702" i="34"/>
  <c r="G6702" i="34"/>
  <c r="D6702" i="34"/>
  <c r="E6702" i="34" s="1"/>
  <c r="I6701" i="34"/>
  <c r="D6701" i="34"/>
  <c r="I6700" i="34"/>
  <c r="D6700" i="34"/>
  <c r="I6699" i="34"/>
  <c r="F6699" i="34"/>
  <c r="E6699" i="34"/>
  <c r="G6699" i="34" s="1"/>
  <c r="D6699" i="34"/>
  <c r="I6698" i="34"/>
  <c r="D6698" i="34"/>
  <c r="F6698" i="34" s="1"/>
  <c r="I6697" i="34"/>
  <c r="D6697" i="34"/>
  <c r="I6696" i="34"/>
  <c r="D6696" i="34"/>
  <c r="I6695" i="34"/>
  <c r="D6695" i="34"/>
  <c r="F6695" i="34" s="1"/>
  <c r="I6694" i="34"/>
  <c r="D6694" i="34"/>
  <c r="I6693" i="34"/>
  <c r="D6693" i="34"/>
  <c r="I6692" i="34"/>
  <c r="D6692" i="34"/>
  <c r="I6691" i="34"/>
  <c r="F6691" i="34"/>
  <c r="D6691" i="34"/>
  <c r="E6691" i="34" s="1"/>
  <c r="G6691" i="34" s="1"/>
  <c r="I6690" i="34"/>
  <c r="D6690" i="34"/>
  <c r="F6690" i="34" s="1"/>
  <c r="I6689" i="34"/>
  <c r="D6689" i="34"/>
  <c r="E6689" i="34" s="1"/>
  <c r="G6689" i="34" s="1"/>
  <c r="I6688" i="34"/>
  <c r="E6688" i="34"/>
  <c r="G6688" i="34" s="1"/>
  <c r="D6688" i="34"/>
  <c r="F6688" i="34" s="1"/>
  <c r="I6687" i="34"/>
  <c r="F6687" i="34"/>
  <c r="E6687" i="34"/>
  <c r="G6687" i="34" s="1"/>
  <c r="D6687" i="34"/>
  <c r="I6686" i="34"/>
  <c r="D6686" i="34"/>
  <c r="E6686" i="34" s="1"/>
  <c r="G6686" i="34" s="1"/>
  <c r="I6685" i="34"/>
  <c r="G6685" i="34"/>
  <c r="F6685" i="34"/>
  <c r="D6685" i="34"/>
  <c r="E6685" i="34" s="1"/>
  <c r="I6684" i="34"/>
  <c r="D6684" i="34"/>
  <c r="I6683" i="34"/>
  <c r="D6683" i="34"/>
  <c r="F6683" i="34" s="1"/>
  <c r="I6682" i="34"/>
  <c r="D6682" i="34"/>
  <c r="F6682" i="34" s="1"/>
  <c r="I6681" i="34"/>
  <c r="D6681" i="34"/>
  <c r="I6680" i="34"/>
  <c r="D6680" i="34"/>
  <c r="I6679" i="34"/>
  <c r="D6679" i="34"/>
  <c r="I6678" i="34"/>
  <c r="D6678" i="34"/>
  <c r="I6677" i="34"/>
  <c r="F6677" i="34"/>
  <c r="D6677" i="34"/>
  <c r="E6677" i="34" s="1"/>
  <c r="G6677" i="34" s="1"/>
  <c r="I6676" i="34"/>
  <c r="E6676" i="34"/>
  <c r="G6676" i="34" s="1"/>
  <c r="D6676" i="34"/>
  <c r="F6676" i="34" s="1"/>
  <c r="I6675" i="34"/>
  <c r="D6675" i="34"/>
  <c r="F6675" i="34" s="1"/>
  <c r="I6674" i="34"/>
  <c r="D6674" i="34"/>
  <c r="I6673" i="34"/>
  <c r="D6673" i="34"/>
  <c r="I6672" i="34"/>
  <c r="D6672" i="34"/>
  <c r="I6671" i="34"/>
  <c r="D6671" i="34"/>
  <c r="I6670" i="34"/>
  <c r="D6670" i="34"/>
  <c r="I6669" i="34"/>
  <c r="D6669" i="34"/>
  <c r="I6668" i="34"/>
  <c r="D6668" i="34"/>
  <c r="I6667" i="34"/>
  <c r="D6667" i="34"/>
  <c r="F6667" i="34" s="1"/>
  <c r="I6666" i="34"/>
  <c r="E6666" i="34"/>
  <c r="G6666" i="34" s="1"/>
  <c r="D6666" i="34"/>
  <c r="F6666" i="34" s="1"/>
  <c r="I6665" i="34"/>
  <c r="F6665" i="34"/>
  <c r="E6665" i="34"/>
  <c r="G6665" i="34" s="1"/>
  <c r="D6665" i="34"/>
  <c r="I6664" i="34"/>
  <c r="D6664" i="34"/>
  <c r="I6663" i="34"/>
  <c r="D6663" i="34"/>
  <c r="I6662" i="34"/>
  <c r="D6662" i="34"/>
  <c r="F6662" i="34" s="1"/>
  <c r="I6661" i="34"/>
  <c r="D6661" i="34"/>
  <c r="F6661" i="34" s="1"/>
  <c r="I6660" i="34"/>
  <c r="D6660" i="34"/>
  <c r="E6660" i="34" s="1"/>
  <c r="G6660" i="34" s="1"/>
  <c r="I6659" i="34"/>
  <c r="F6659" i="34"/>
  <c r="E6659" i="34"/>
  <c r="G6659" i="34" s="1"/>
  <c r="D6659" i="34"/>
  <c r="I6658" i="34"/>
  <c r="D6658" i="34"/>
  <c r="E6658" i="34" s="1"/>
  <c r="G6658" i="34" s="1"/>
  <c r="I6657" i="34"/>
  <c r="D6657" i="34"/>
  <c r="I6656" i="34"/>
  <c r="D6656" i="34"/>
  <c r="I6655" i="34"/>
  <c r="F6655" i="34"/>
  <c r="D6655" i="34"/>
  <c r="E6655" i="34" s="1"/>
  <c r="G6655" i="34" s="1"/>
  <c r="I6654" i="34"/>
  <c r="D6654" i="34"/>
  <c r="F6654" i="34" s="1"/>
  <c r="I6653" i="34"/>
  <c r="D6653" i="34"/>
  <c r="F6653" i="34" s="1"/>
  <c r="I6652" i="34"/>
  <c r="G6652" i="34"/>
  <c r="F6652" i="34"/>
  <c r="D6652" i="34"/>
  <c r="E6652" i="34" s="1"/>
  <c r="I6651" i="34"/>
  <c r="D6651" i="34"/>
  <c r="I6650" i="34"/>
  <c r="D6650" i="34"/>
  <c r="I6649" i="34"/>
  <c r="D6649" i="34"/>
  <c r="I6648" i="34"/>
  <c r="F6648" i="34"/>
  <c r="E6648" i="34"/>
  <c r="G6648" i="34" s="1"/>
  <c r="D6648" i="34"/>
  <c r="I6647" i="34"/>
  <c r="F6647" i="34"/>
  <c r="D6647" i="34"/>
  <c r="E6647" i="34" s="1"/>
  <c r="G6647" i="34" s="1"/>
  <c r="I6646" i="34"/>
  <c r="D6646" i="34"/>
  <c r="I6645" i="34"/>
  <c r="D6645" i="34"/>
  <c r="F6645" i="34" s="1"/>
  <c r="I6644" i="34"/>
  <c r="D6644" i="34"/>
  <c r="F6644" i="34" s="1"/>
  <c r="I6643" i="34"/>
  <c r="D6643" i="34"/>
  <c r="F6643" i="34" s="1"/>
  <c r="I6642" i="34"/>
  <c r="D6642" i="34"/>
  <c r="I6641" i="34"/>
  <c r="D6641" i="34"/>
  <c r="I6640" i="34"/>
  <c r="D6640" i="34"/>
  <c r="I6639" i="34"/>
  <c r="E6639" i="34"/>
  <c r="G6639" i="34" s="1"/>
  <c r="D6639" i="34"/>
  <c r="F6639" i="34" s="1"/>
  <c r="I6638" i="34"/>
  <c r="F6638" i="34"/>
  <c r="E6638" i="34"/>
  <c r="G6638" i="34" s="1"/>
  <c r="D6638" i="34"/>
  <c r="I6637" i="34"/>
  <c r="G6637" i="34"/>
  <c r="F6637" i="34"/>
  <c r="D6637" i="34"/>
  <c r="E6637" i="34" s="1"/>
  <c r="I6636" i="34"/>
  <c r="D6636" i="34"/>
  <c r="E6636" i="34" s="1"/>
  <c r="G6636" i="34" s="1"/>
  <c r="I6635" i="34"/>
  <c r="D6635" i="34"/>
  <c r="I6634" i="34"/>
  <c r="D6634" i="34"/>
  <c r="F6634" i="34" s="1"/>
  <c r="I6633" i="34"/>
  <c r="D6633" i="34"/>
  <c r="I6632" i="34"/>
  <c r="D6632" i="34"/>
  <c r="I6631" i="34"/>
  <c r="D6631" i="34"/>
  <c r="F6631" i="34" s="1"/>
  <c r="I6630" i="34"/>
  <c r="D6630" i="34"/>
  <c r="F6630" i="34" s="1"/>
  <c r="I6629" i="34"/>
  <c r="D6629" i="34"/>
  <c r="E6629" i="34" s="1"/>
  <c r="G6629" i="34" s="1"/>
  <c r="I6628" i="34"/>
  <c r="D6628" i="34"/>
  <c r="I6627" i="34"/>
  <c r="F6627" i="34"/>
  <c r="E6627" i="34"/>
  <c r="G6627" i="34" s="1"/>
  <c r="D6627" i="34"/>
  <c r="I6626" i="34"/>
  <c r="D6626" i="34"/>
  <c r="I6625" i="34"/>
  <c r="F6625" i="34"/>
  <c r="D6625" i="34"/>
  <c r="E6625" i="34" s="1"/>
  <c r="G6625" i="34" s="1"/>
  <c r="I6624" i="34"/>
  <c r="F6624" i="34"/>
  <c r="E6624" i="34"/>
  <c r="G6624" i="34" s="1"/>
  <c r="D6624" i="34"/>
  <c r="I6623" i="34"/>
  <c r="F6623" i="34"/>
  <c r="D6623" i="34"/>
  <c r="E6623" i="34" s="1"/>
  <c r="G6623" i="34" s="1"/>
  <c r="I6622" i="34"/>
  <c r="D6622" i="34"/>
  <c r="F6622" i="34" s="1"/>
  <c r="I6621" i="34"/>
  <c r="D6621" i="34"/>
  <c r="I6620" i="34"/>
  <c r="D6620" i="34"/>
  <c r="I6619" i="34"/>
  <c r="D6619" i="34"/>
  <c r="E6619" i="34" s="1"/>
  <c r="G6619" i="34" s="1"/>
  <c r="I6618" i="34"/>
  <c r="F6618" i="34"/>
  <c r="E6618" i="34"/>
  <c r="G6618" i="34" s="1"/>
  <c r="D6618" i="34"/>
  <c r="I6617" i="34"/>
  <c r="D6617" i="34"/>
  <c r="I6616" i="34"/>
  <c r="D6616" i="34"/>
  <c r="I6615" i="34"/>
  <c r="F6615" i="34"/>
  <c r="E6615" i="34"/>
  <c r="G6615" i="34" s="1"/>
  <c r="D6615" i="34"/>
  <c r="I6614" i="34"/>
  <c r="D6614" i="34"/>
  <c r="I6613" i="34"/>
  <c r="D6613" i="34"/>
  <c r="E6613" i="34" s="1"/>
  <c r="G6613" i="34" s="1"/>
  <c r="I6612" i="34"/>
  <c r="D6612" i="34"/>
  <c r="E6612" i="34" s="1"/>
  <c r="G6612" i="34" s="1"/>
  <c r="I6611" i="34"/>
  <c r="F6611" i="34"/>
  <c r="E6611" i="34"/>
  <c r="G6611" i="34" s="1"/>
  <c r="D6611" i="34"/>
  <c r="I6610" i="34"/>
  <c r="D6610" i="34"/>
  <c r="I6609" i="34"/>
  <c r="E6609" i="34"/>
  <c r="G6609" i="34" s="1"/>
  <c r="D6609" i="34"/>
  <c r="F6609" i="34" s="1"/>
  <c r="I6608" i="34"/>
  <c r="D6608" i="34"/>
  <c r="F6608" i="34" s="1"/>
  <c r="I6607" i="34"/>
  <c r="D6607" i="34"/>
  <c r="F6607" i="34" s="1"/>
  <c r="I6606" i="34"/>
  <c r="D6606" i="34"/>
  <c r="I6605" i="34"/>
  <c r="D6605" i="34"/>
  <c r="I6604" i="34"/>
  <c r="E6604" i="34"/>
  <c r="G6604" i="34" s="1"/>
  <c r="D6604" i="34"/>
  <c r="F6604" i="34" s="1"/>
  <c r="I6603" i="34"/>
  <c r="F6603" i="34"/>
  <c r="D6603" i="34"/>
  <c r="E6603" i="34" s="1"/>
  <c r="G6603" i="34" s="1"/>
  <c r="I6602" i="34"/>
  <c r="D6602" i="34"/>
  <c r="I6601" i="34"/>
  <c r="D6601" i="34"/>
  <c r="I6600" i="34"/>
  <c r="E6600" i="34"/>
  <c r="G6600" i="34" s="1"/>
  <c r="D6600" i="34"/>
  <c r="F6600" i="34" s="1"/>
  <c r="I6599" i="34"/>
  <c r="D6599" i="34"/>
  <c r="I6598" i="34"/>
  <c r="D6598" i="34"/>
  <c r="I6597" i="34"/>
  <c r="D6597" i="34"/>
  <c r="E6597" i="34" s="1"/>
  <c r="G6597" i="34" s="1"/>
  <c r="I6596" i="34"/>
  <c r="D6596" i="34"/>
  <c r="F6596" i="34" s="1"/>
  <c r="I6595" i="34"/>
  <c r="E6595" i="34"/>
  <c r="G6595" i="34" s="1"/>
  <c r="D6595" i="34"/>
  <c r="F6595" i="34" s="1"/>
  <c r="I6594" i="34"/>
  <c r="G6594" i="34"/>
  <c r="F6594" i="34"/>
  <c r="E6594" i="34"/>
  <c r="D6594" i="34"/>
  <c r="I6593" i="34"/>
  <c r="F6593" i="34"/>
  <c r="E6593" i="34"/>
  <c r="G6593" i="34" s="1"/>
  <c r="D6593" i="34"/>
  <c r="I6592" i="34"/>
  <c r="D6592" i="34"/>
  <c r="E6592" i="34" s="1"/>
  <c r="G6592" i="34" s="1"/>
  <c r="I6591" i="34"/>
  <c r="D6591" i="34"/>
  <c r="F6591" i="34" s="1"/>
  <c r="I6590" i="34"/>
  <c r="D6590" i="34"/>
  <c r="I6589" i="34"/>
  <c r="F6589" i="34"/>
  <c r="D6589" i="34"/>
  <c r="E6589" i="34" s="1"/>
  <c r="G6589" i="34" s="1"/>
  <c r="I6588" i="34"/>
  <c r="D6588" i="34"/>
  <c r="I6587" i="34"/>
  <c r="D6587" i="34"/>
  <c r="I6586" i="34"/>
  <c r="D6586" i="34"/>
  <c r="I6585" i="34"/>
  <c r="E6585" i="34"/>
  <c r="G6585" i="34" s="1"/>
  <c r="D6585" i="34"/>
  <c r="F6585" i="34" s="1"/>
  <c r="I6584" i="34"/>
  <c r="D6584" i="34"/>
  <c r="I6583" i="34"/>
  <c r="D6583" i="34"/>
  <c r="F6583" i="34" s="1"/>
  <c r="I6582" i="34"/>
  <c r="E6582" i="34"/>
  <c r="G6582" i="34" s="1"/>
  <c r="D6582" i="34"/>
  <c r="F6582" i="34" s="1"/>
  <c r="I6581" i="34"/>
  <c r="F6581" i="34"/>
  <c r="D6581" i="34"/>
  <c r="E6581" i="34" s="1"/>
  <c r="G6581" i="34" s="1"/>
  <c r="I6580" i="34"/>
  <c r="D6580" i="34"/>
  <c r="F6580" i="34" s="1"/>
  <c r="I6579" i="34"/>
  <c r="D6579" i="34"/>
  <c r="I6578" i="34"/>
  <c r="E6578" i="34"/>
  <c r="G6578" i="34" s="1"/>
  <c r="D6578" i="34"/>
  <c r="F6578" i="34" s="1"/>
  <c r="I6577" i="34"/>
  <c r="D6577" i="34"/>
  <c r="F6577" i="34" s="1"/>
  <c r="I6576" i="34"/>
  <c r="D6576" i="34"/>
  <c r="F6576" i="34" s="1"/>
  <c r="I6575" i="34"/>
  <c r="D6575" i="34"/>
  <c r="I6574" i="34"/>
  <c r="F6574" i="34"/>
  <c r="D6574" i="34"/>
  <c r="E6574" i="34" s="1"/>
  <c r="G6574" i="34" s="1"/>
  <c r="I6573" i="34"/>
  <c r="D6573" i="34"/>
  <c r="F6573" i="34" s="1"/>
  <c r="I6572" i="34"/>
  <c r="F6572" i="34"/>
  <c r="D6572" i="34"/>
  <c r="E6572" i="34" s="1"/>
  <c r="G6572" i="34" s="1"/>
  <c r="I6571" i="34"/>
  <c r="F6571" i="34"/>
  <c r="D6571" i="34"/>
  <c r="E6571" i="34" s="1"/>
  <c r="G6571" i="34" s="1"/>
  <c r="I6570" i="34"/>
  <c r="G6570" i="34"/>
  <c r="F6570" i="34"/>
  <c r="D6570" i="34"/>
  <c r="E6570" i="34" s="1"/>
  <c r="I6569" i="34"/>
  <c r="D6569" i="34"/>
  <c r="I6568" i="34"/>
  <c r="F6568" i="34"/>
  <c r="D6568" i="34"/>
  <c r="E6568" i="34" s="1"/>
  <c r="G6568" i="34" s="1"/>
  <c r="I6567" i="34"/>
  <c r="F6567" i="34"/>
  <c r="D6567" i="34"/>
  <c r="E6567" i="34" s="1"/>
  <c r="G6567" i="34" s="1"/>
  <c r="I6566" i="34"/>
  <c r="D6566" i="34"/>
  <c r="I6565" i="34"/>
  <c r="E6565" i="34"/>
  <c r="G6565" i="34" s="1"/>
  <c r="D6565" i="34"/>
  <c r="F6565" i="34" s="1"/>
  <c r="I6564" i="34"/>
  <c r="E6564" i="34"/>
  <c r="G6564" i="34" s="1"/>
  <c r="D6564" i="34"/>
  <c r="F6564" i="34" s="1"/>
  <c r="I6563" i="34"/>
  <c r="D6563" i="34"/>
  <c r="I6562" i="34"/>
  <c r="D6562" i="34"/>
  <c r="I6561" i="34"/>
  <c r="G6561" i="34"/>
  <c r="F6561" i="34"/>
  <c r="E6561" i="34"/>
  <c r="D6561" i="34"/>
  <c r="I6560" i="34"/>
  <c r="D6560" i="34"/>
  <c r="I6559" i="34"/>
  <c r="D6559" i="34"/>
  <c r="I6558" i="34"/>
  <c r="D6558" i="34"/>
  <c r="I6557" i="34"/>
  <c r="D6557" i="34"/>
  <c r="I6556" i="34"/>
  <c r="D6556" i="34"/>
  <c r="F6556" i="34" s="1"/>
  <c r="I6555" i="34"/>
  <c r="D6555" i="34"/>
  <c r="I6554" i="34"/>
  <c r="E6554" i="34"/>
  <c r="G6554" i="34" s="1"/>
  <c r="D6554" i="34"/>
  <c r="F6554" i="34" s="1"/>
  <c r="I6553" i="34"/>
  <c r="D6553" i="34"/>
  <c r="I6552" i="34"/>
  <c r="D6552" i="34"/>
  <c r="I6551" i="34"/>
  <c r="D6551" i="34"/>
  <c r="I6550" i="34"/>
  <c r="D6550" i="34"/>
  <c r="I6549" i="34"/>
  <c r="D6549" i="34"/>
  <c r="I6548" i="34"/>
  <c r="D6548" i="34"/>
  <c r="I6547" i="34"/>
  <c r="D6547" i="34"/>
  <c r="E6547" i="34" s="1"/>
  <c r="G6547" i="34" s="1"/>
  <c r="I6546" i="34"/>
  <c r="D6546" i="34"/>
  <c r="F6546" i="34" s="1"/>
  <c r="I6545" i="34"/>
  <c r="G6545" i="34"/>
  <c r="F6545" i="34"/>
  <c r="D6545" i="34"/>
  <c r="E6545" i="34" s="1"/>
  <c r="I6544" i="34"/>
  <c r="F6544" i="34"/>
  <c r="D6544" i="34"/>
  <c r="E6544" i="34" s="1"/>
  <c r="G6544" i="34" s="1"/>
  <c r="I6543" i="34"/>
  <c r="D6543" i="34"/>
  <c r="I6542" i="34"/>
  <c r="F6542" i="34"/>
  <c r="D6542" i="34"/>
  <c r="E6542" i="34" s="1"/>
  <c r="G6542" i="34" s="1"/>
  <c r="I6541" i="34"/>
  <c r="D6541" i="34"/>
  <c r="I6540" i="34"/>
  <c r="D6540" i="34"/>
  <c r="I6539" i="34"/>
  <c r="D6539" i="34"/>
  <c r="F6539" i="34" s="1"/>
  <c r="I6538" i="34"/>
  <c r="F6538" i="34"/>
  <c r="D6538" i="34"/>
  <c r="E6538" i="34" s="1"/>
  <c r="G6538" i="34" s="1"/>
  <c r="I6537" i="34"/>
  <c r="D6537" i="34"/>
  <c r="I6536" i="34"/>
  <c r="D6536" i="34"/>
  <c r="I6535" i="34"/>
  <c r="D6535" i="34"/>
  <c r="I6534" i="34"/>
  <c r="E6534" i="34"/>
  <c r="G6534" i="34" s="1"/>
  <c r="D6534" i="34"/>
  <c r="F6534" i="34" s="1"/>
  <c r="I6533" i="34"/>
  <c r="F6533" i="34"/>
  <c r="D6533" i="34"/>
  <c r="E6533" i="34" s="1"/>
  <c r="G6533" i="34" s="1"/>
  <c r="I6532" i="34"/>
  <c r="D6532" i="34"/>
  <c r="I6531" i="34"/>
  <c r="D6531" i="34"/>
  <c r="I6530" i="34"/>
  <c r="D6530" i="34"/>
  <c r="I6529" i="34"/>
  <c r="D6529" i="34"/>
  <c r="I6528" i="34"/>
  <c r="E6528" i="34"/>
  <c r="G6528" i="34" s="1"/>
  <c r="D6528" i="34"/>
  <c r="F6528" i="34" s="1"/>
  <c r="I6527" i="34"/>
  <c r="E6527" i="34"/>
  <c r="G6527" i="34" s="1"/>
  <c r="D6527" i="34"/>
  <c r="F6527" i="34" s="1"/>
  <c r="I6526" i="34"/>
  <c r="D6526" i="34"/>
  <c r="E6526" i="34" s="1"/>
  <c r="G6526" i="34" s="1"/>
  <c r="I6525" i="34"/>
  <c r="D6525" i="34"/>
  <c r="F6525" i="34" s="1"/>
  <c r="I6524" i="34"/>
  <c r="D6524" i="34"/>
  <c r="I6523" i="34"/>
  <c r="D6523" i="34"/>
  <c r="E6523" i="34" s="1"/>
  <c r="G6523" i="34" s="1"/>
  <c r="I6522" i="34"/>
  <c r="D6522" i="34"/>
  <c r="I6521" i="34"/>
  <c r="D6521" i="34"/>
  <c r="I6520" i="34"/>
  <c r="D6520" i="34"/>
  <c r="F6520" i="34" s="1"/>
  <c r="I6519" i="34"/>
  <c r="D6519" i="34"/>
  <c r="I6518" i="34"/>
  <c r="D6518" i="34"/>
  <c r="I6517" i="34"/>
  <c r="F6517" i="34"/>
  <c r="D6517" i="34"/>
  <c r="E6517" i="34" s="1"/>
  <c r="G6517" i="34" s="1"/>
  <c r="I6516" i="34"/>
  <c r="D6516" i="34"/>
  <c r="I6515" i="34"/>
  <c r="F6515" i="34"/>
  <c r="D6515" i="34"/>
  <c r="E6515" i="34" s="1"/>
  <c r="G6515" i="34" s="1"/>
  <c r="I6514" i="34"/>
  <c r="G6514" i="34"/>
  <c r="F6514" i="34"/>
  <c r="D6514" i="34"/>
  <c r="E6514" i="34" s="1"/>
  <c r="I6513" i="34"/>
  <c r="D6513" i="34"/>
  <c r="E6513" i="34" s="1"/>
  <c r="G6513" i="34" s="1"/>
  <c r="I6512" i="34"/>
  <c r="E6512" i="34"/>
  <c r="G6512" i="34" s="1"/>
  <c r="D6512" i="34"/>
  <c r="F6512" i="34" s="1"/>
  <c r="I6511" i="34"/>
  <c r="G6511" i="34"/>
  <c r="F6511" i="34"/>
  <c r="D6511" i="34"/>
  <c r="E6511" i="34" s="1"/>
  <c r="I6510" i="34"/>
  <c r="D6510" i="34"/>
  <c r="I6509" i="34"/>
  <c r="D6509" i="34"/>
  <c r="E6509" i="34" s="1"/>
  <c r="G6509" i="34" s="1"/>
  <c r="I6508" i="34"/>
  <c r="D6508" i="34"/>
  <c r="I6507" i="34"/>
  <c r="D6507" i="34"/>
  <c r="I6506" i="34"/>
  <c r="F6506" i="34"/>
  <c r="D6506" i="34"/>
  <c r="E6506" i="34" s="1"/>
  <c r="G6506" i="34" s="1"/>
  <c r="I6505" i="34"/>
  <c r="D6505" i="34"/>
  <c r="I6504" i="34"/>
  <c r="D6504" i="34"/>
  <c r="I6503" i="34"/>
  <c r="F6503" i="34"/>
  <c r="D6503" i="34"/>
  <c r="E6503" i="34" s="1"/>
  <c r="G6503" i="34" s="1"/>
  <c r="I6502" i="34"/>
  <c r="D6502" i="34"/>
  <c r="I6501" i="34"/>
  <c r="F6501" i="34"/>
  <c r="D6501" i="34"/>
  <c r="E6501" i="34" s="1"/>
  <c r="G6501" i="34" s="1"/>
  <c r="I6500" i="34"/>
  <c r="F6500" i="34"/>
  <c r="D6500" i="34"/>
  <c r="E6500" i="34" s="1"/>
  <c r="G6500" i="34" s="1"/>
  <c r="I6499" i="34"/>
  <c r="D6499" i="34"/>
  <c r="I6498" i="34"/>
  <c r="D6498" i="34"/>
  <c r="I6497" i="34"/>
  <c r="D6497" i="34"/>
  <c r="F6497" i="34" s="1"/>
  <c r="I6496" i="34"/>
  <c r="D6496" i="34"/>
  <c r="I6495" i="34"/>
  <c r="F6495" i="34"/>
  <c r="E6495" i="34"/>
  <c r="G6495" i="34" s="1"/>
  <c r="D6495" i="34"/>
  <c r="I6494" i="34"/>
  <c r="F6494" i="34"/>
  <c r="E6494" i="34"/>
  <c r="G6494" i="34" s="1"/>
  <c r="D6494" i="34"/>
  <c r="I6493" i="34"/>
  <c r="D6493" i="34"/>
  <c r="I6492" i="34"/>
  <c r="D6492" i="34"/>
  <c r="E6492" i="34" s="1"/>
  <c r="G6492" i="34" s="1"/>
  <c r="I6491" i="34"/>
  <c r="D6491" i="34"/>
  <c r="E6491" i="34" s="1"/>
  <c r="G6491" i="34" s="1"/>
  <c r="I6490" i="34"/>
  <c r="E6490" i="34"/>
  <c r="G6490" i="34" s="1"/>
  <c r="D6490" i="34"/>
  <c r="F6490" i="34" s="1"/>
  <c r="I6489" i="34"/>
  <c r="D6489" i="34"/>
  <c r="I6488" i="34"/>
  <c r="D6488" i="34"/>
  <c r="I6487" i="34"/>
  <c r="D6487" i="34"/>
  <c r="I6486" i="34"/>
  <c r="D6486" i="34"/>
  <c r="E6486" i="34" s="1"/>
  <c r="G6486" i="34" s="1"/>
  <c r="I6485" i="34"/>
  <c r="D6485" i="34"/>
  <c r="I6484" i="34"/>
  <c r="F6484" i="34"/>
  <c r="D6484" i="34"/>
  <c r="E6484" i="34" s="1"/>
  <c r="G6484" i="34" s="1"/>
  <c r="I6483" i="34"/>
  <c r="F6483" i="34"/>
  <c r="E6483" i="34"/>
  <c r="G6483" i="34" s="1"/>
  <c r="D6483" i="34"/>
  <c r="I6482" i="34"/>
  <c r="F6482" i="34"/>
  <c r="D6482" i="34"/>
  <c r="E6482" i="34" s="1"/>
  <c r="G6482" i="34" s="1"/>
  <c r="I6481" i="34"/>
  <c r="F6481" i="34"/>
  <c r="D6481" i="34"/>
  <c r="E6481" i="34" s="1"/>
  <c r="G6481" i="34" s="1"/>
  <c r="I6480" i="34"/>
  <c r="F6480" i="34"/>
  <c r="E6480" i="34"/>
  <c r="G6480" i="34" s="1"/>
  <c r="D6480" i="34"/>
  <c r="I6479" i="34"/>
  <c r="D6479" i="34"/>
  <c r="I6478" i="34"/>
  <c r="D6478" i="34"/>
  <c r="I6477" i="34"/>
  <c r="D6477" i="34"/>
  <c r="I6476" i="34"/>
  <c r="G6476" i="34"/>
  <c r="E6476" i="34"/>
  <c r="D6476" i="34"/>
  <c r="F6476" i="34" s="1"/>
  <c r="I6475" i="34"/>
  <c r="D6475" i="34"/>
  <c r="E6475" i="34" s="1"/>
  <c r="G6475" i="34" s="1"/>
  <c r="I6474" i="34"/>
  <c r="D6474" i="34"/>
  <c r="I6473" i="34"/>
  <c r="D6473" i="34"/>
  <c r="I6472" i="34"/>
  <c r="G6472" i="34"/>
  <c r="F6472" i="34"/>
  <c r="D6472" i="34"/>
  <c r="E6472" i="34" s="1"/>
  <c r="I6471" i="34"/>
  <c r="D6471" i="34"/>
  <c r="I6470" i="34"/>
  <c r="F6470" i="34"/>
  <c r="D6470" i="34"/>
  <c r="E6470" i="34" s="1"/>
  <c r="G6470" i="34" s="1"/>
  <c r="I6469" i="34"/>
  <c r="D6469" i="34"/>
  <c r="I6468" i="34"/>
  <c r="E6468" i="34"/>
  <c r="G6468" i="34" s="1"/>
  <c r="D6468" i="34"/>
  <c r="F6468" i="34" s="1"/>
  <c r="I6467" i="34"/>
  <c r="D6467" i="34"/>
  <c r="I6466" i="34"/>
  <c r="G6466" i="34"/>
  <c r="F6466" i="34"/>
  <c r="D6466" i="34"/>
  <c r="E6466" i="34" s="1"/>
  <c r="I6465" i="34"/>
  <c r="D6465" i="34"/>
  <c r="I6464" i="34"/>
  <c r="D6464" i="34"/>
  <c r="I6463" i="34"/>
  <c r="D6463" i="34"/>
  <c r="I6462" i="34"/>
  <c r="E6462" i="34"/>
  <c r="G6462" i="34" s="1"/>
  <c r="D6462" i="34"/>
  <c r="F6462" i="34" s="1"/>
  <c r="I6461" i="34"/>
  <c r="D6461" i="34"/>
  <c r="I6460" i="34"/>
  <c r="D6460" i="34"/>
  <c r="I6459" i="34"/>
  <c r="G6459" i="34"/>
  <c r="F6459" i="34"/>
  <c r="D6459" i="34"/>
  <c r="E6459" i="34" s="1"/>
  <c r="I6458" i="34"/>
  <c r="D6458" i="34"/>
  <c r="I6457" i="34"/>
  <c r="E6457" i="34"/>
  <c r="G6457" i="34" s="1"/>
  <c r="D6457" i="34"/>
  <c r="F6457" i="34" s="1"/>
  <c r="I6456" i="34"/>
  <c r="D6456" i="34"/>
  <c r="I6455" i="34"/>
  <c r="D6455" i="34"/>
  <c r="I6454" i="34"/>
  <c r="F6454" i="34"/>
  <c r="D6454" i="34"/>
  <c r="E6454" i="34" s="1"/>
  <c r="G6454" i="34" s="1"/>
  <c r="I6453" i="34"/>
  <c r="D6453" i="34"/>
  <c r="I6452" i="34"/>
  <c r="D6452" i="34"/>
  <c r="I6451" i="34"/>
  <c r="D6451" i="34"/>
  <c r="F6451" i="34" s="1"/>
  <c r="I6450" i="34"/>
  <c r="E6450" i="34"/>
  <c r="G6450" i="34" s="1"/>
  <c r="D6450" i="34"/>
  <c r="F6450" i="34" s="1"/>
  <c r="I6449" i="34"/>
  <c r="D6449" i="34"/>
  <c r="I6448" i="34"/>
  <c r="G6448" i="34"/>
  <c r="F6448" i="34"/>
  <c r="E6448" i="34"/>
  <c r="D6448" i="34"/>
  <c r="I6447" i="34"/>
  <c r="D6447" i="34"/>
  <c r="E6447" i="34" s="1"/>
  <c r="G6447" i="34" s="1"/>
  <c r="I6446" i="34"/>
  <c r="D6446" i="34"/>
  <c r="I6445" i="34"/>
  <c r="E6445" i="34"/>
  <c r="G6445" i="34" s="1"/>
  <c r="D6445" i="34"/>
  <c r="F6445" i="34" s="1"/>
  <c r="I6444" i="34"/>
  <c r="D6444" i="34"/>
  <c r="I6443" i="34"/>
  <c r="D6443" i="34"/>
  <c r="I6442" i="34"/>
  <c r="D6442" i="34"/>
  <c r="I6441" i="34"/>
  <c r="G6441" i="34"/>
  <c r="F6441" i="34"/>
  <c r="D6441" i="34"/>
  <c r="E6441" i="34" s="1"/>
  <c r="I6440" i="34"/>
  <c r="F6440" i="34"/>
  <c r="D6440" i="34"/>
  <c r="E6440" i="34" s="1"/>
  <c r="G6440" i="34" s="1"/>
  <c r="I6439" i="34"/>
  <c r="E6439" i="34"/>
  <c r="G6439" i="34" s="1"/>
  <c r="D6439" i="34"/>
  <c r="F6439" i="34" s="1"/>
  <c r="I6438" i="34"/>
  <c r="D6438" i="34"/>
  <c r="I6437" i="34"/>
  <c r="D6437" i="34"/>
  <c r="I6436" i="34"/>
  <c r="D6436" i="34"/>
  <c r="I6435" i="34"/>
  <c r="D6435" i="34"/>
  <c r="F6435" i="34" s="1"/>
  <c r="I6434" i="34"/>
  <c r="D6434" i="34"/>
  <c r="F6434" i="34" s="1"/>
  <c r="I6433" i="34"/>
  <c r="D6433" i="34"/>
  <c r="I6432" i="34"/>
  <c r="D6432" i="34"/>
  <c r="I6431" i="34"/>
  <c r="D6431" i="34"/>
  <c r="I6430" i="34"/>
  <c r="D6430" i="34"/>
  <c r="I6429" i="34"/>
  <c r="D6429" i="34"/>
  <c r="I6428" i="34"/>
  <c r="D6428" i="34"/>
  <c r="I6427" i="34"/>
  <c r="F6427" i="34"/>
  <c r="D6427" i="34"/>
  <c r="E6427" i="34" s="1"/>
  <c r="G6427" i="34" s="1"/>
  <c r="I6426" i="34"/>
  <c r="F6426" i="34"/>
  <c r="D6426" i="34"/>
  <c r="E6426" i="34" s="1"/>
  <c r="G6426" i="34" s="1"/>
  <c r="I6425" i="34"/>
  <c r="E6425" i="34"/>
  <c r="G6425" i="34" s="1"/>
  <c r="D6425" i="34"/>
  <c r="F6425" i="34" s="1"/>
  <c r="I6424" i="34"/>
  <c r="G6424" i="34"/>
  <c r="E6424" i="34"/>
  <c r="D6424" i="34"/>
  <c r="F6424" i="34" s="1"/>
  <c r="I6423" i="34"/>
  <c r="D6423" i="34"/>
  <c r="E6423" i="34" s="1"/>
  <c r="G6423" i="34" s="1"/>
  <c r="I6422" i="34"/>
  <c r="D6422" i="34"/>
  <c r="F6422" i="34" s="1"/>
  <c r="I6421" i="34"/>
  <c r="D6421" i="34"/>
  <c r="I6420" i="34"/>
  <c r="F6420" i="34"/>
  <c r="D6420" i="34"/>
  <c r="E6420" i="34" s="1"/>
  <c r="G6420" i="34" s="1"/>
  <c r="I6419" i="34"/>
  <c r="D6419" i="34"/>
  <c r="I6418" i="34"/>
  <c r="G6418" i="34"/>
  <c r="F6418" i="34"/>
  <c r="D6418" i="34"/>
  <c r="E6418" i="34" s="1"/>
  <c r="I6417" i="34"/>
  <c r="F6417" i="34"/>
  <c r="D6417" i="34"/>
  <c r="E6417" i="34" s="1"/>
  <c r="G6417" i="34" s="1"/>
  <c r="I6416" i="34"/>
  <c r="D6416" i="34"/>
  <c r="I6415" i="34"/>
  <c r="E6415" i="34"/>
  <c r="G6415" i="34" s="1"/>
  <c r="D6415" i="34"/>
  <c r="F6415" i="34" s="1"/>
  <c r="I6414" i="34"/>
  <c r="D6414" i="34"/>
  <c r="E6414" i="34" s="1"/>
  <c r="G6414" i="34" s="1"/>
  <c r="I6413" i="34"/>
  <c r="D6413" i="34"/>
  <c r="I6412" i="34"/>
  <c r="F6412" i="34"/>
  <c r="E6412" i="34"/>
  <c r="G6412" i="34" s="1"/>
  <c r="D6412" i="34"/>
  <c r="I6411" i="34"/>
  <c r="D6411" i="34"/>
  <c r="I6410" i="34"/>
  <c r="E6410" i="34"/>
  <c r="G6410" i="34" s="1"/>
  <c r="D6410" i="34"/>
  <c r="F6410" i="34" s="1"/>
  <c r="I6409" i="34"/>
  <c r="G6409" i="34"/>
  <c r="F6409" i="34"/>
  <c r="D6409" i="34"/>
  <c r="E6409" i="34" s="1"/>
  <c r="I6408" i="34"/>
  <c r="D6408" i="34"/>
  <c r="I6407" i="34"/>
  <c r="D6407" i="34"/>
  <c r="I6406" i="34"/>
  <c r="D6406" i="34"/>
  <c r="I6405" i="34"/>
  <c r="D6405" i="34"/>
  <c r="E6405" i="34" s="1"/>
  <c r="G6405" i="34" s="1"/>
  <c r="I6404" i="34"/>
  <c r="E6404" i="34"/>
  <c r="G6404" i="34" s="1"/>
  <c r="D6404" i="34"/>
  <c r="F6404" i="34" s="1"/>
  <c r="I6403" i="34"/>
  <c r="D6403" i="34"/>
  <c r="I6402" i="34"/>
  <c r="E6402" i="34"/>
  <c r="G6402" i="34" s="1"/>
  <c r="D6402" i="34"/>
  <c r="F6402" i="34" s="1"/>
  <c r="I6401" i="34"/>
  <c r="D6401" i="34"/>
  <c r="E6401" i="34" s="1"/>
  <c r="G6401" i="34" s="1"/>
  <c r="I6400" i="34"/>
  <c r="E6400" i="34"/>
  <c r="G6400" i="34" s="1"/>
  <c r="D6400" i="34"/>
  <c r="F6400" i="34" s="1"/>
  <c r="I6399" i="34"/>
  <c r="F6399" i="34"/>
  <c r="D6399" i="34"/>
  <c r="E6399" i="34" s="1"/>
  <c r="G6399" i="34" s="1"/>
  <c r="I6398" i="34"/>
  <c r="D6398" i="34"/>
  <c r="I6397" i="34"/>
  <c r="D6397" i="34"/>
  <c r="I6396" i="34"/>
  <c r="D6396" i="34"/>
  <c r="F6396" i="34" s="1"/>
  <c r="I6395" i="34"/>
  <c r="F6395" i="34"/>
  <c r="D6395" i="34"/>
  <c r="E6395" i="34" s="1"/>
  <c r="G6395" i="34" s="1"/>
  <c r="I6394" i="34"/>
  <c r="D6394" i="34"/>
  <c r="E6394" i="34" s="1"/>
  <c r="G6394" i="34" s="1"/>
  <c r="I6393" i="34"/>
  <c r="G6393" i="34"/>
  <c r="F6393" i="34"/>
  <c r="D6393" i="34"/>
  <c r="E6393" i="34" s="1"/>
  <c r="I6392" i="34"/>
  <c r="D6392" i="34"/>
  <c r="I6391" i="34"/>
  <c r="D6391" i="34"/>
  <c r="F6391" i="34" s="1"/>
  <c r="I6390" i="34"/>
  <c r="D6390" i="34"/>
  <c r="F6390" i="34" s="1"/>
  <c r="I6389" i="34"/>
  <c r="F6389" i="34"/>
  <c r="D6389" i="34"/>
  <c r="E6389" i="34" s="1"/>
  <c r="G6389" i="34" s="1"/>
  <c r="I6388" i="34"/>
  <c r="D6388" i="34"/>
  <c r="I6387" i="34"/>
  <c r="D6387" i="34"/>
  <c r="I6386" i="34"/>
  <c r="D6386" i="34"/>
  <c r="F6386" i="34" s="1"/>
  <c r="I6385" i="34"/>
  <c r="D6385" i="34"/>
  <c r="I6384" i="34"/>
  <c r="D6384" i="34"/>
  <c r="F6384" i="34" s="1"/>
  <c r="I6383" i="34"/>
  <c r="F6383" i="34"/>
  <c r="E6383" i="34"/>
  <c r="G6383" i="34" s="1"/>
  <c r="D6383" i="34"/>
  <c r="I6382" i="34"/>
  <c r="E6382" i="34"/>
  <c r="G6382" i="34" s="1"/>
  <c r="D6382" i="34"/>
  <c r="F6382" i="34" s="1"/>
  <c r="I6381" i="34"/>
  <c r="F6381" i="34"/>
  <c r="E6381" i="34"/>
  <c r="G6381" i="34" s="1"/>
  <c r="D6381" i="34"/>
  <c r="I6380" i="34"/>
  <c r="D6380" i="34"/>
  <c r="I6379" i="34"/>
  <c r="E6379" i="34"/>
  <c r="G6379" i="34" s="1"/>
  <c r="D6379" i="34"/>
  <c r="F6379" i="34" s="1"/>
  <c r="I6378" i="34"/>
  <c r="G6378" i="34"/>
  <c r="E6378" i="34"/>
  <c r="D6378" i="34"/>
  <c r="F6378" i="34" s="1"/>
  <c r="I6377" i="34"/>
  <c r="D6377" i="34"/>
  <c r="I6376" i="34"/>
  <c r="F6376" i="34"/>
  <c r="E6376" i="34"/>
  <c r="G6376" i="34" s="1"/>
  <c r="D6376" i="34"/>
  <c r="I6375" i="34"/>
  <c r="E6375" i="34"/>
  <c r="G6375" i="34" s="1"/>
  <c r="D6375" i="34"/>
  <c r="F6375" i="34" s="1"/>
  <c r="I6374" i="34"/>
  <c r="D6374" i="34"/>
  <c r="E6374" i="34" s="1"/>
  <c r="G6374" i="34" s="1"/>
  <c r="I6373" i="34"/>
  <c r="D6373" i="34"/>
  <c r="F6373" i="34" s="1"/>
  <c r="I6372" i="34"/>
  <c r="F6372" i="34"/>
  <c r="D6372" i="34"/>
  <c r="E6372" i="34" s="1"/>
  <c r="G6372" i="34" s="1"/>
  <c r="I6371" i="34"/>
  <c r="D6371" i="34"/>
  <c r="F6371" i="34" s="1"/>
  <c r="I6370" i="34"/>
  <c r="F6370" i="34"/>
  <c r="D6370" i="34"/>
  <c r="E6370" i="34" s="1"/>
  <c r="G6370" i="34" s="1"/>
  <c r="I6369" i="34"/>
  <c r="D6369" i="34"/>
  <c r="I6368" i="34"/>
  <c r="D6368" i="34"/>
  <c r="E6368" i="34" s="1"/>
  <c r="G6368" i="34" s="1"/>
  <c r="I6367" i="34"/>
  <c r="E6367" i="34"/>
  <c r="G6367" i="34" s="1"/>
  <c r="D6367" i="34"/>
  <c r="F6367" i="34" s="1"/>
  <c r="I6366" i="34"/>
  <c r="D6366" i="34"/>
  <c r="I6365" i="34"/>
  <c r="D6365" i="34"/>
  <c r="I6364" i="34"/>
  <c r="D6364" i="34"/>
  <c r="I6363" i="34"/>
  <c r="F6363" i="34"/>
  <c r="D6363" i="34"/>
  <c r="E6363" i="34" s="1"/>
  <c r="G6363" i="34" s="1"/>
  <c r="I6362" i="34"/>
  <c r="D6362" i="34"/>
  <c r="I6361" i="34"/>
  <c r="D6361" i="34"/>
  <c r="F6361" i="34" s="1"/>
  <c r="I6360" i="34"/>
  <c r="E6360" i="34"/>
  <c r="G6360" i="34" s="1"/>
  <c r="D6360" i="34"/>
  <c r="F6360" i="34" s="1"/>
  <c r="I6359" i="34"/>
  <c r="D6359" i="34"/>
  <c r="I6358" i="34"/>
  <c r="D6358" i="34"/>
  <c r="I6357" i="34"/>
  <c r="F6357" i="34"/>
  <c r="E6357" i="34"/>
  <c r="G6357" i="34" s="1"/>
  <c r="D6357" i="34"/>
  <c r="I6356" i="34"/>
  <c r="D6356" i="34"/>
  <c r="E6356" i="34" s="1"/>
  <c r="G6356" i="34" s="1"/>
  <c r="I6355" i="34"/>
  <c r="D6355" i="34"/>
  <c r="I6354" i="34"/>
  <c r="D6354" i="34"/>
  <c r="I6353" i="34"/>
  <c r="D6353" i="34"/>
  <c r="F6353" i="34" s="1"/>
  <c r="I6352" i="34"/>
  <c r="F6352" i="34"/>
  <c r="E6352" i="34"/>
  <c r="G6352" i="34" s="1"/>
  <c r="D6352" i="34"/>
  <c r="I6351" i="34"/>
  <c r="D6351" i="34"/>
  <c r="I6350" i="34"/>
  <c r="D6350" i="34"/>
  <c r="I6349" i="34"/>
  <c r="D6349" i="34"/>
  <c r="I6348" i="34"/>
  <c r="E6348" i="34"/>
  <c r="G6348" i="34" s="1"/>
  <c r="D6348" i="34"/>
  <c r="F6348" i="34" s="1"/>
  <c r="I6347" i="34"/>
  <c r="D6347" i="34"/>
  <c r="I6346" i="34"/>
  <c r="E6346" i="34"/>
  <c r="G6346" i="34" s="1"/>
  <c r="D6346" i="34"/>
  <c r="F6346" i="34" s="1"/>
  <c r="I6345" i="34"/>
  <c r="D6345" i="34"/>
  <c r="I6344" i="34"/>
  <c r="G6344" i="34"/>
  <c r="D6344" i="34"/>
  <c r="E6344" i="34" s="1"/>
  <c r="I6343" i="34"/>
  <c r="D6343" i="34"/>
  <c r="I6342" i="34"/>
  <c r="F6342" i="34"/>
  <c r="D6342" i="34"/>
  <c r="E6342" i="34" s="1"/>
  <c r="G6342" i="34" s="1"/>
  <c r="I6341" i="34"/>
  <c r="E6341" i="34"/>
  <c r="G6341" i="34" s="1"/>
  <c r="D6341" i="34"/>
  <c r="F6341" i="34" s="1"/>
  <c r="I6340" i="34"/>
  <c r="D6340" i="34"/>
  <c r="E6340" i="34" s="1"/>
  <c r="G6340" i="34" s="1"/>
  <c r="I6339" i="34"/>
  <c r="D6339" i="34"/>
  <c r="F6339" i="34" s="1"/>
  <c r="I6338" i="34"/>
  <c r="D6338" i="34"/>
  <c r="I6337" i="34"/>
  <c r="G6337" i="34"/>
  <c r="D6337" i="34"/>
  <c r="E6337" i="34" s="1"/>
  <c r="I6336" i="34"/>
  <c r="E6336" i="34"/>
  <c r="G6336" i="34" s="1"/>
  <c r="D6336" i="34"/>
  <c r="F6336" i="34" s="1"/>
  <c r="I6335" i="34"/>
  <c r="D6335" i="34"/>
  <c r="E6335" i="34" s="1"/>
  <c r="G6335" i="34" s="1"/>
  <c r="I6334" i="34"/>
  <c r="D6334" i="34"/>
  <c r="I6333" i="34"/>
  <c r="D6333" i="34"/>
  <c r="E6333" i="34" s="1"/>
  <c r="G6333" i="34" s="1"/>
  <c r="I6332" i="34"/>
  <c r="E6332" i="34"/>
  <c r="G6332" i="34" s="1"/>
  <c r="D6332" i="34"/>
  <c r="F6332" i="34" s="1"/>
  <c r="I6331" i="34"/>
  <c r="D6331" i="34"/>
  <c r="I6330" i="34"/>
  <c r="G6330" i="34"/>
  <c r="F6330" i="34"/>
  <c r="D6330" i="34"/>
  <c r="E6330" i="34" s="1"/>
  <c r="I6329" i="34"/>
  <c r="F6329" i="34"/>
  <c r="E6329" i="34"/>
  <c r="G6329" i="34" s="1"/>
  <c r="D6329" i="34"/>
  <c r="I6328" i="34"/>
  <c r="D6328" i="34"/>
  <c r="F6328" i="34" s="1"/>
  <c r="I6327" i="34"/>
  <c r="E6327" i="34"/>
  <c r="G6327" i="34" s="1"/>
  <c r="D6327" i="34"/>
  <c r="F6327" i="34" s="1"/>
  <c r="I6326" i="34"/>
  <c r="G6326" i="34"/>
  <c r="F6326" i="34"/>
  <c r="D6326" i="34"/>
  <c r="E6326" i="34" s="1"/>
  <c r="I6325" i="34"/>
  <c r="D6325" i="34"/>
  <c r="I6324" i="34"/>
  <c r="D6324" i="34"/>
  <c r="I6323" i="34"/>
  <c r="D6323" i="34"/>
  <c r="F6323" i="34" s="1"/>
  <c r="I6322" i="34"/>
  <c r="F6322" i="34"/>
  <c r="E6322" i="34"/>
  <c r="G6322" i="34" s="1"/>
  <c r="D6322" i="34"/>
  <c r="I6321" i="34"/>
  <c r="D6321" i="34"/>
  <c r="E6321" i="34" s="1"/>
  <c r="G6321" i="34" s="1"/>
  <c r="I6320" i="34"/>
  <c r="D6320" i="34"/>
  <c r="I6319" i="34"/>
  <c r="F6319" i="34"/>
  <c r="D6319" i="34"/>
  <c r="E6319" i="34" s="1"/>
  <c r="G6319" i="34" s="1"/>
  <c r="I6318" i="34"/>
  <c r="F6318" i="34"/>
  <c r="E6318" i="34"/>
  <c r="G6318" i="34" s="1"/>
  <c r="D6318" i="34"/>
  <c r="I6317" i="34"/>
  <c r="F6317" i="34"/>
  <c r="E6317" i="34"/>
  <c r="G6317" i="34" s="1"/>
  <c r="D6317" i="34"/>
  <c r="I6316" i="34"/>
  <c r="D6316" i="34"/>
  <c r="F6316" i="34" s="1"/>
  <c r="I6315" i="34"/>
  <c r="G6315" i="34"/>
  <c r="F6315" i="34"/>
  <c r="D6315" i="34"/>
  <c r="E6315" i="34" s="1"/>
  <c r="I6314" i="34"/>
  <c r="D6314" i="34"/>
  <c r="F6314" i="34" s="1"/>
  <c r="I6313" i="34"/>
  <c r="E6313" i="34"/>
  <c r="G6313" i="34" s="1"/>
  <c r="D6313" i="34"/>
  <c r="F6313" i="34" s="1"/>
  <c r="I6312" i="34"/>
  <c r="F6312" i="34"/>
  <c r="E6312" i="34"/>
  <c r="G6312" i="34" s="1"/>
  <c r="D6312" i="34"/>
  <c r="I6311" i="34"/>
  <c r="F6311" i="34"/>
  <c r="D6311" i="34"/>
  <c r="E6311" i="34" s="1"/>
  <c r="G6311" i="34" s="1"/>
  <c r="I6310" i="34"/>
  <c r="D6310" i="34"/>
  <c r="I6309" i="34"/>
  <c r="D6309" i="34"/>
  <c r="E6309" i="34" s="1"/>
  <c r="G6309" i="34" s="1"/>
  <c r="I6308" i="34"/>
  <c r="G6308" i="34"/>
  <c r="F6308" i="34"/>
  <c r="E6308" i="34"/>
  <c r="D6308" i="34"/>
  <c r="I6307" i="34"/>
  <c r="F6307" i="34"/>
  <c r="D6307" i="34"/>
  <c r="E6307" i="34" s="1"/>
  <c r="G6307" i="34" s="1"/>
  <c r="I6306" i="34"/>
  <c r="E6306" i="34"/>
  <c r="G6306" i="34" s="1"/>
  <c r="D6306" i="34"/>
  <c r="F6306" i="34" s="1"/>
  <c r="I6305" i="34"/>
  <c r="D6305" i="34"/>
  <c r="I6304" i="34"/>
  <c r="F6304" i="34"/>
  <c r="E6304" i="34"/>
  <c r="G6304" i="34" s="1"/>
  <c r="D6304" i="34"/>
  <c r="I6303" i="34"/>
  <c r="D6303" i="34"/>
  <c r="I6302" i="34"/>
  <c r="G6302" i="34"/>
  <c r="F6302" i="34"/>
  <c r="E6302" i="34"/>
  <c r="D6302" i="34"/>
  <c r="I6301" i="34"/>
  <c r="D6301" i="34"/>
  <c r="I6300" i="34"/>
  <c r="D6300" i="34"/>
  <c r="I6299" i="34"/>
  <c r="D6299" i="34"/>
  <c r="E6299" i="34" s="1"/>
  <c r="G6299" i="34" s="1"/>
  <c r="I6298" i="34"/>
  <c r="D6298" i="34"/>
  <c r="I6297" i="34"/>
  <c r="D6297" i="34"/>
  <c r="F6297" i="34" s="1"/>
  <c r="I6296" i="34"/>
  <c r="D6296" i="34"/>
  <c r="I6295" i="34"/>
  <c r="D6295" i="34"/>
  <c r="I6294" i="34"/>
  <c r="D6294" i="34"/>
  <c r="F6294" i="34" s="1"/>
  <c r="I6293" i="34"/>
  <c r="E6293" i="34"/>
  <c r="G6293" i="34" s="1"/>
  <c r="D6293" i="34"/>
  <c r="F6293" i="34" s="1"/>
  <c r="I6292" i="34"/>
  <c r="D6292" i="34"/>
  <c r="I6291" i="34"/>
  <c r="F6291" i="34"/>
  <c r="D6291" i="34"/>
  <c r="E6291" i="34" s="1"/>
  <c r="G6291" i="34" s="1"/>
  <c r="I6290" i="34"/>
  <c r="F6290" i="34"/>
  <c r="E6290" i="34"/>
  <c r="G6290" i="34" s="1"/>
  <c r="D6290" i="34"/>
  <c r="I6289" i="34"/>
  <c r="D6289" i="34"/>
  <c r="I6288" i="34"/>
  <c r="D6288" i="34"/>
  <c r="F6288" i="34" s="1"/>
  <c r="I6287" i="34"/>
  <c r="D6287" i="34"/>
  <c r="I6286" i="34"/>
  <c r="F6286" i="34"/>
  <c r="E6286" i="34"/>
  <c r="G6286" i="34" s="1"/>
  <c r="D6286" i="34"/>
  <c r="I6285" i="34"/>
  <c r="G6285" i="34"/>
  <c r="D6285" i="34"/>
  <c r="E6285" i="34" s="1"/>
  <c r="I6284" i="34"/>
  <c r="D6284" i="34"/>
  <c r="I6283" i="34"/>
  <c r="D6283" i="34"/>
  <c r="I6282" i="34"/>
  <c r="D6282" i="34"/>
  <c r="I6281" i="34"/>
  <c r="D6281" i="34"/>
  <c r="I6280" i="34"/>
  <c r="D6280" i="34"/>
  <c r="I6279" i="34"/>
  <c r="D6279" i="34"/>
  <c r="I6278" i="34"/>
  <c r="D6278" i="34"/>
  <c r="F6278" i="34" s="1"/>
  <c r="I6277" i="34"/>
  <c r="D6277" i="34"/>
  <c r="F6277" i="34" s="1"/>
  <c r="I6276" i="34"/>
  <c r="D6276" i="34"/>
  <c r="I6275" i="34"/>
  <c r="D6275" i="34"/>
  <c r="F6275" i="34" s="1"/>
  <c r="I6274" i="34"/>
  <c r="D6274" i="34"/>
  <c r="F6274" i="34" s="1"/>
  <c r="I6273" i="34"/>
  <c r="F6273" i="34"/>
  <c r="D6273" i="34"/>
  <c r="E6273" i="34" s="1"/>
  <c r="G6273" i="34" s="1"/>
  <c r="I6272" i="34"/>
  <c r="D6272" i="34"/>
  <c r="E6272" i="34" s="1"/>
  <c r="G6272" i="34" s="1"/>
  <c r="I6271" i="34"/>
  <c r="D6271" i="34"/>
  <c r="I6270" i="34"/>
  <c r="D6270" i="34"/>
  <c r="F6270" i="34" s="1"/>
  <c r="I6269" i="34"/>
  <c r="D6269" i="34"/>
  <c r="I6268" i="34"/>
  <c r="F6268" i="34"/>
  <c r="D6268" i="34"/>
  <c r="E6268" i="34" s="1"/>
  <c r="G6268" i="34" s="1"/>
  <c r="I6267" i="34"/>
  <c r="G6267" i="34"/>
  <c r="D6267" i="34"/>
  <c r="E6267" i="34" s="1"/>
  <c r="I6266" i="34"/>
  <c r="D6266" i="34"/>
  <c r="I6265" i="34"/>
  <c r="D6265" i="34"/>
  <c r="I6264" i="34"/>
  <c r="F6264" i="34"/>
  <c r="E6264" i="34"/>
  <c r="G6264" i="34" s="1"/>
  <c r="D6264" i="34"/>
  <c r="I6263" i="34"/>
  <c r="E6263" i="34"/>
  <c r="G6263" i="34" s="1"/>
  <c r="D6263" i="34"/>
  <c r="F6263" i="34" s="1"/>
  <c r="I6262" i="34"/>
  <c r="D6262" i="34"/>
  <c r="F6262" i="34" s="1"/>
  <c r="I6261" i="34"/>
  <c r="F6261" i="34"/>
  <c r="D6261" i="34"/>
  <c r="E6261" i="34" s="1"/>
  <c r="G6261" i="34" s="1"/>
  <c r="I6260" i="34"/>
  <c r="E6260" i="34"/>
  <c r="G6260" i="34" s="1"/>
  <c r="D6260" i="34"/>
  <c r="F6260" i="34" s="1"/>
  <c r="I6259" i="34"/>
  <c r="D6259" i="34"/>
  <c r="I6258" i="34"/>
  <c r="D6258" i="34"/>
  <c r="F6258" i="34" s="1"/>
  <c r="I6257" i="34"/>
  <c r="D6257" i="34"/>
  <c r="E6257" i="34" s="1"/>
  <c r="G6257" i="34" s="1"/>
  <c r="I6256" i="34"/>
  <c r="D6256" i="34"/>
  <c r="I6255" i="34"/>
  <c r="G6255" i="34"/>
  <c r="F6255" i="34"/>
  <c r="D6255" i="34"/>
  <c r="E6255" i="34" s="1"/>
  <c r="I6254" i="34"/>
  <c r="E6254" i="34"/>
  <c r="G6254" i="34" s="1"/>
  <c r="D6254" i="34"/>
  <c r="F6254" i="34" s="1"/>
  <c r="I6253" i="34"/>
  <c r="G6253" i="34"/>
  <c r="F6253" i="34"/>
  <c r="E6253" i="34"/>
  <c r="D6253" i="34"/>
  <c r="I6252" i="34"/>
  <c r="D6252" i="34"/>
  <c r="F6252" i="34" s="1"/>
  <c r="I6251" i="34"/>
  <c r="E6251" i="34"/>
  <c r="G6251" i="34" s="1"/>
  <c r="D6251" i="34"/>
  <c r="F6251" i="34" s="1"/>
  <c r="I6250" i="34"/>
  <c r="D6250" i="34"/>
  <c r="I6249" i="34"/>
  <c r="D6249" i="34"/>
  <c r="I6248" i="34"/>
  <c r="D6248" i="34"/>
  <c r="E6248" i="34" s="1"/>
  <c r="G6248" i="34" s="1"/>
  <c r="I6247" i="34"/>
  <c r="D6247" i="34"/>
  <c r="E6247" i="34" s="1"/>
  <c r="G6247" i="34" s="1"/>
  <c r="I6246" i="34"/>
  <c r="D6246" i="34"/>
  <c r="I6245" i="34"/>
  <c r="D6245" i="34"/>
  <c r="I6244" i="34"/>
  <c r="D6244" i="34"/>
  <c r="E6244" i="34" s="1"/>
  <c r="G6244" i="34" s="1"/>
  <c r="I6243" i="34"/>
  <c r="G6243" i="34"/>
  <c r="F6243" i="34"/>
  <c r="D6243" i="34"/>
  <c r="E6243" i="34" s="1"/>
  <c r="I6242" i="34"/>
  <c r="E6242" i="34"/>
  <c r="G6242" i="34" s="1"/>
  <c r="D6242" i="34"/>
  <c r="F6242" i="34" s="1"/>
  <c r="I6241" i="34"/>
  <c r="D6241" i="34"/>
  <c r="I6240" i="34"/>
  <c r="F6240" i="34"/>
  <c r="E6240" i="34"/>
  <c r="G6240" i="34" s="1"/>
  <c r="D6240" i="34"/>
  <c r="I6239" i="34"/>
  <c r="E6239" i="34"/>
  <c r="G6239" i="34" s="1"/>
  <c r="D6239" i="34"/>
  <c r="F6239" i="34" s="1"/>
  <c r="I6238" i="34"/>
  <c r="F6238" i="34"/>
  <c r="E6238" i="34"/>
  <c r="G6238" i="34" s="1"/>
  <c r="D6238" i="34"/>
  <c r="I6237" i="34"/>
  <c r="D6237" i="34"/>
  <c r="I6236" i="34"/>
  <c r="F6236" i="34"/>
  <c r="E6236" i="34"/>
  <c r="G6236" i="34" s="1"/>
  <c r="D6236" i="34"/>
  <c r="I6235" i="34"/>
  <c r="F6235" i="34"/>
  <c r="E6235" i="34"/>
  <c r="G6235" i="34" s="1"/>
  <c r="D6235" i="34"/>
  <c r="I6234" i="34"/>
  <c r="D6234" i="34"/>
  <c r="I6233" i="34"/>
  <c r="D6233" i="34"/>
  <c r="I6232" i="34"/>
  <c r="F6232" i="34"/>
  <c r="D6232" i="34"/>
  <c r="E6232" i="34" s="1"/>
  <c r="G6232" i="34" s="1"/>
  <c r="I6231" i="34"/>
  <c r="D6231" i="34"/>
  <c r="I6230" i="34"/>
  <c r="D6230" i="34"/>
  <c r="I6229" i="34"/>
  <c r="D6229" i="34"/>
  <c r="I6228" i="34"/>
  <c r="F6228" i="34"/>
  <c r="D6228" i="34"/>
  <c r="E6228" i="34" s="1"/>
  <c r="G6228" i="34" s="1"/>
  <c r="I6227" i="34"/>
  <c r="D6227" i="34"/>
  <c r="F6227" i="34" s="1"/>
  <c r="I6226" i="34"/>
  <c r="D6226" i="34"/>
  <c r="I6225" i="34"/>
  <c r="E6225" i="34"/>
  <c r="G6225" i="34" s="1"/>
  <c r="D6225" i="34"/>
  <c r="F6225" i="34" s="1"/>
  <c r="I6224" i="34"/>
  <c r="D6224" i="34"/>
  <c r="F6224" i="34" s="1"/>
  <c r="I6223" i="34"/>
  <c r="E6223" i="34"/>
  <c r="G6223" i="34" s="1"/>
  <c r="D6223" i="34"/>
  <c r="F6223" i="34" s="1"/>
  <c r="I6222" i="34"/>
  <c r="D6222" i="34"/>
  <c r="I6221" i="34"/>
  <c r="D6221" i="34"/>
  <c r="I6220" i="34"/>
  <c r="D6220" i="34"/>
  <c r="I6219" i="34"/>
  <c r="D6219" i="34"/>
  <c r="I6218" i="34"/>
  <c r="F6218" i="34"/>
  <c r="E6218" i="34"/>
  <c r="G6218" i="34" s="1"/>
  <c r="D6218" i="34"/>
  <c r="I6217" i="34"/>
  <c r="F6217" i="34"/>
  <c r="D6217" i="34"/>
  <c r="E6217" i="34" s="1"/>
  <c r="G6217" i="34" s="1"/>
  <c r="I6216" i="34"/>
  <c r="D6216" i="34"/>
  <c r="F6216" i="34" s="1"/>
  <c r="I6215" i="34"/>
  <c r="D6215" i="34"/>
  <c r="I6214" i="34"/>
  <c r="G6214" i="34"/>
  <c r="F6214" i="34"/>
  <c r="D6214" i="34"/>
  <c r="E6214" i="34" s="1"/>
  <c r="I6213" i="34"/>
  <c r="D6213" i="34"/>
  <c r="I6212" i="34"/>
  <c r="E6212" i="34"/>
  <c r="G6212" i="34" s="1"/>
  <c r="D6212" i="34"/>
  <c r="F6212" i="34" s="1"/>
  <c r="I6211" i="34"/>
  <c r="F6211" i="34"/>
  <c r="D6211" i="34"/>
  <c r="E6211" i="34" s="1"/>
  <c r="G6211" i="34" s="1"/>
  <c r="I6210" i="34"/>
  <c r="D6210" i="34"/>
  <c r="F6210" i="34" s="1"/>
  <c r="I6209" i="34"/>
  <c r="D6209" i="34"/>
  <c r="I6208" i="34"/>
  <c r="D6208" i="34"/>
  <c r="F6208" i="34" s="1"/>
  <c r="I6207" i="34"/>
  <c r="D6207" i="34"/>
  <c r="F6207" i="34" s="1"/>
  <c r="I6206" i="34"/>
  <c r="D6206" i="34"/>
  <c r="I6205" i="34"/>
  <c r="F6205" i="34"/>
  <c r="D6205" i="34"/>
  <c r="E6205" i="34" s="1"/>
  <c r="G6205" i="34" s="1"/>
  <c r="I6204" i="34"/>
  <c r="D6204" i="34"/>
  <c r="E6204" i="34" s="1"/>
  <c r="G6204" i="34" s="1"/>
  <c r="I6203" i="34"/>
  <c r="D6203" i="34"/>
  <c r="I6202" i="34"/>
  <c r="D6202" i="34"/>
  <c r="I6201" i="34"/>
  <c r="D6201" i="34"/>
  <c r="I6200" i="34"/>
  <c r="D6200" i="34"/>
  <c r="I6199" i="34"/>
  <c r="D6199" i="34"/>
  <c r="I6198" i="34"/>
  <c r="D6198" i="34"/>
  <c r="E6198" i="34" s="1"/>
  <c r="G6198" i="34" s="1"/>
  <c r="I6197" i="34"/>
  <c r="E6197" i="34"/>
  <c r="G6197" i="34" s="1"/>
  <c r="D6197" i="34"/>
  <c r="F6197" i="34" s="1"/>
  <c r="I6196" i="34"/>
  <c r="D6196" i="34"/>
  <c r="F6196" i="34" s="1"/>
  <c r="I6195" i="34"/>
  <c r="D6195" i="34"/>
  <c r="F6195" i="34" s="1"/>
  <c r="I6194" i="34"/>
  <c r="D6194" i="34"/>
  <c r="F6194" i="34" s="1"/>
  <c r="I6193" i="34"/>
  <c r="D6193" i="34"/>
  <c r="I6192" i="34"/>
  <c r="F6192" i="34"/>
  <c r="E6192" i="34"/>
  <c r="G6192" i="34" s="1"/>
  <c r="D6192" i="34"/>
  <c r="I6191" i="34"/>
  <c r="G6191" i="34"/>
  <c r="F6191" i="34"/>
  <c r="D6191" i="34"/>
  <c r="E6191" i="34" s="1"/>
  <c r="I6190" i="34"/>
  <c r="D6190" i="34"/>
  <c r="I6189" i="34"/>
  <c r="D6189" i="34"/>
  <c r="E6189" i="34" s="1"/>
  <c r="G6189" i="34" s="1"/>
  <c r="I6188" i="34"/>
  <c r="D6188" i="34"/>
  <c r="F6188" i="34" s="1"/>
  <c r="I6187" i="34"/>
  <c r="F6187" i="34"/>
  <c r="D6187" i="34"/>
  <c r="E6187" i="34" s="1"/>
  <c r="G6187" i="34" s="1"/>
  <c r="I6186" i="34"/>
  <c r="D6186" i="34"/>
  <c r="I6185" i="34"/>
  <c r="E6185" i="34"/>
  <c r="G6185" i="34" s="1"/>
  <c r="D6185" i="34"/>
  <c r="F6185" i="34" s="1"/>
  <c r="I6184" i="34"/>
  <c r="D6184" i="34"/>
  <c r="I6183" i="34"/>
  <c r="E6183" i="34"/>
  <c r="G6183" i="34" s="1"/>
  <c r="D6183" i="34"/>
  <c r="F6183" i="34" s="1"/>
  <c r="I6182" i="34"/>
  <c r="E6182" i="34"/>
  <c r="G6182" i="34" s="1"/>
  <c r="D6182" i="34"/>
  <c r="F6182" i="34" s="1"/>
  <c r="I6181" i="34"/>
  <c r="D6181" i="34"/>
  <c r="I6180" i="34"/>
  <c r="D6180" i="34"/>
  <c r="I6179" i="34"/>
  <c r="D6179" i="34"/>
  <c r="F6179" i="34" s="1"/>
  <c r="I6178" i="34"/>
  <c r="F6178" i="34"/>
  <c r="D6178" i="34"/>
  <c r="E6178" i="34" s="1"/>
  <c r="G6178" i="34" s="1"/>
  <c r="I6177" i="34"/>
  <c r="D6177" i="34"/>
  <c r="I6176" i="34"/>
  <c r="G6176" i="34"/>
  <c r="E6176" i="34"/>
  <c r="D6176" i="34"/>
  <c r="F6176" i="34" s="1"/>
  <c r="I6175" i="34"/>
  <c r="D6175" i="34"/>
  <c r="F6175" i="34" s="1"/>
  <c r="I6174" i="34"/>
  <c r="G6174" i="34"/>
  <c r="F6174" i="34"/>
  <c r="D6174" i="34"/>
  <c r="E6174" i="34" s="1"/>
  <c r="I6173" i="34"/>
  <c r="F6173" i="34"/>
  <c r="D6173" i="34"/>
  <c r="E6173" i="34" s="1"/>
  <c r="G6173" i="34" s="1"/>
  <c r="I6172" i="34"/>
  <c r="D6172" i="34"/>
  <c r="I6171" i="34"/>
  <c r="D6171" i="34"/>
  <c r="F6171" i="34" s="1"/>
  <c r="I6170" i="34"/>
  <c r="D6170" i="34"/>
  <c r="F6170" i="34" s="1"/>
  <c r="I6169" i="34"/>
  <c r="D6169" i="34"/>
  <c r="I6168" i="34"/>
  <c r="D6168" i="34"/>
  <c r="I6167" i="34"/>
  <c r="D6167" i="34"/>
  <c r="E6167" i="34" s="1"/>
  <c r="G6167" i="34" s="1"/>
  <c r="I6166" i="34"/>
  <c r="F6166" i="34"/>
  <c r="D6166" i="34"/>
  <c r="E6166" i="34" s="1"/>
  <c r="G6166" i="34" s="1"/>
  <c r="I6165" i="34"/>
  <c r="D6165" i="34"/>
  <c r="I6164" i="34"/>
  <c r="E6164" i="34"/>
  <c r="G6164" i="34" s="1"/>
  <c r="D6164" i="34"/>
  <c r="F6164" i="34" s="1"/>
  <c r="I6163" i="34"/>
  <c r="D6163" i="34"/>
  <c r="I6162" i="34"/>
  <c r="E6162" i="34"/>
  <c r="G6162" i="34" s="1"/>
  <c r="D6162" i="34"/>
  <c r="F6162" i="34" s="1"/>
  <c r="I6161" i="34"/>
  <c r="E6161" i="34"/>
  <c r="G6161" i="34" s="1"/>
  <c r="D6161" i="34"/>
  <c r="F6161" i="34" s="1"/>
  <c r="I6160" i="34"/>
  <c r="F6160" i="34"/>
  <c r="D6160" i="34"/>
  <c r="E6160" i="34" s="1"/>
  <c r="G6160" i="34" s="1"/>
  <c r="I6159" i="34"/>
  <c r="F6159" i="34"/>
  <c r="E6159" i="34"/>
  <c r="G6159" i="34" s="1"/>
  <c r="D6159" i="34"/>
  <c r="I6158" i="34"/>
  <c r="E6158" i="34"/>
  <c r="G6158" i="34" s="1"/>
  <c r="D6158" i="34"/>
  <c r="F6158" i="34" s="1"/>
  <c r="I6157" i="34"/>
  <c r="E6157" i="34"/>
  <c r="G6157" i="34" s="1"/>
  <c r="D6157" i="34"/>
  <c r="F6157" i="34" s="1"/>
  <c r="I6156" i="34"/>
  <c r="F6156" i="34"/>
  <c r="E6156" i="34"/>
  <c r="G6156" i="34" s="1"/>
  <c r="D6156" i="34"/>
  <c r="I6155" i="34"/>
  <c r="D6155" i="34"/>
  <c r="I6154" i="34"/>
  <c r="D6154" i="34"/>
  <c r="F6154" i="34" s="1"/>
  <c r="I6153" i="34"/>
  <c r="D6153" i="34"/>
  <c r="I6152" i="34"/>
  <c r="G6152" i="34"/>
  <c r="F6152" i="34"/>
  <c r="E6152" i="34"/>
  <c r="D6152" i="34"/>
  <c r="I6151" i="34"/>
  <c r="F6151" i="34"/>
  <c r="D6151" i="34"/>
  <c r="E6151" i="34" s="1"/>
  <c r="G6151" i="34" s="1"/>
  <c r="I6150" i="34"/>
  <c r="E6150" i="34"/>
  <c r="G6150" i="34" s="1"/>
  <c r="D6150" i="34"/>
  <c r="F6150" i="34" s="1"/>
  <c r="I6149" i="34"/>
  <c r="F6149" i="34"/>
  <c r="E6149" i="34"/>
  <c r="G6149" i="34" s="1"/>
  <c r="D6149" i="34"/>
  <c r="I6148" i="34"/>
  <c r="D6148" i="34"/>
  <c r="I6147" i="34"/>
  <c r="D6147" i="34"/>
  <c r="I6146" i="34"/>
  <c r="D6146" i="34"/>
  <c r="I6145" i="34"/>
  <c r="D6145" i="34"/>
  <c r="I6144" i="34"/>
  <c r="E6144" i="34"/>
  <c r="G6144" i="34" s="1"/>
  <c r="D6144" i="34"/>
  <c r="F6144" i="34" s="1"/>
  <c r="I6143" i="34"/>
  <c r="D6143" i="34"/>
  <c r="I6142" i="34"/>
  <c r="D6142" i="34"/>
  <c r="F6142" i="34" s="1"/>
  <c r="I6141" i="34"/>
  <c r="D6141" i="34"/>
  <c r="E6141" i="34" s="1"/>
  <c r="G6141" i="34" s="1"/>
  <c r="I6140" i="34"/>
  <c r="D6140" i="34"/>
  <c r="I6139" i="34"/>
  <c r="F6139" i="34"/>
  <c r="D6139" i="34"/>
  <c r="E6139" i="34" s="1"/>
  <c r="G6139" i="34" s="1"/>
  <c r="I6138" i="34"/>
  <c r="D6138" i="34"/>
  <c r="I6137" i="34"/>
  <c r="D6137" i="34"/>
  <c r="I6136" i="34"/>
  <c r="D6136" i="34"/>
  <c r="F6136" i="34" s="1"/>
  <c r="I6135" i="34"/>
  <c r="D6135" i="34"/>
  <c r="I6134" i="34"/>
  <c r="F6134" i="34"/>
  <c r="E6134" i="34"/>
  <c r="G6134" i="34" s="1"/>
  <c r="D6134" i="34"/>
  <c r="I6133" i="34"/>
  <c r="D6133" i="34"/>
  <c r="I6132" i="34"/>
  <c r="D6132" i="34"/>
  <c r="E6132" i="34" s="1"/>
  <c r="G6132" i="34" s="1"/>
  <c r="I6131" i="34"/>
  <c r="D6131" i="34"/>
  <c r="I6130" i="34"/>
  <c r="F6130" i="34"/>
  <c r="E6130" i="34"/>
  <c r="G6130" i="34" s="1"/>
  <c r="D6130" i="34"/>
  <c r="I6129" i="34"/>
  <c r="D6129" i="34"/>
  <c r="I6128" i="34"/>
  <c r="F6128" i="34"/>
  <c r="D6128" i="34"/>
  <c r="E6128" i="34" s="1"/>
  <c r="G6128" i="34" s="1"/>
  <c r="I6127" i="34"/>
  <c r="D6127" i="34"/>
  <c r="I6126" i="34"/>
  <c r="D6126" i="34"/>
  <c r="I6125" i="34"/>
  <c r="D6125" i="34"/>
  <c r="I6124" i="34"/>
  <c r="F6124" i="34"/>
  <c r="D6124" i="34"/>
  <c r="E6124" i="34" s="1"/>
  <c r="G6124" i="34" s="1"/>
  <c r="I6123" i="34"/>
  <c r="D6123" i="34"/>
  <c r="I6122" i="34"/>
  <c r="F6122" i="34"/>
  <c r="D6122" i="34"/>
  <c r="E6122" i="34" s="1"/>
  <c r="G6122" i="34" s="1"/>
  <c r="I6121" i="34"/>
  <c r="D6121" i="34"/>
  <c r="F6121" i="34" s="1"/>
  <c r="I6120" i="34"/>
  <c r="D6120" i="34"/>
  <c r="F6120" i="34" s="1"/>
  <c r="I6119" i="34"/>
  <c r="D6119" i="34"/>
  <c r="F6119" i="34" s="1"/>
  <c r="I6118" i="34"/>
  <c r="D6118" i="34"/>
  <c r="I6117" i="34"/>
  <c r="D6117" i="34"/>
  <c r="F6117" i="34" s="1"/>
  <c r="I6116" i="34"/>
  <c r="D6116" i="34"/>
  <c r="I6115" i="34"/>
  <c r="F6115" i="34"/>
  <c r="D6115" i="34"/>
  <c r="E6115" i="34" s="1"/>
  <c r="G6115" i="34" s="1"/>
  <c r="I6114" i="34"/>
  <c r="D6114" i="34"/>
  <c r="F6114" i="34" s="1"/>
  <c r="I6113" i="34"/>
  <c r="G6113" i="34"/>
  <c r="F6113" i="34"/>
  <c r="D6113" i="34"/>
  <c r="E6113" i="34" s="1"/>
  <c r="I6112" i="34"/>
  <c r="D6112" i="34"/>
  <c r="F6112" i="34" s="1"/>
  <c r="I6111" i="34"/>
  <c r="D6111" i="34"/>
  <c r="I6110" i="34"/>
  <c r="F6110" i="34"/>
  <c r="E6110" i="34"/>
  <c r="G6110" i="34" s="1"/>
  <c r="D6110" i="34"/>
  <c r="I6109" i="34"/>
  <c r="F6109" i="34"/>
  <c r="E6109" i="34"/>
  <c r="G6109" i="34" s="1"/>
  <c r="D6109" i="34"/>
  <c r="I6108" i="34"/>
  <c r="E6108" i="34"/>
  <c r="G6108" i="34" s="1"/>
  <c r="D6108" i="34"/>
  <c r="F6108" i="34" s="1"/>
  <c r="I6107" i="34"/>
  <c r="F6107" i="34"/>
  <c r="D6107" i="34"/>
  <c r="E6107" i="34" s="1"/>
  <c r="G6107" i="34" s="1"/>
  <c r="I6106" i="34"/>
  <c r="D6106" i="34"/>
  <c r="I6105" i="34"/>
  <c r="D6105" i="34"/>
  <c r="I6104" i="34"/>
  <c r="E6104" i="34"/>
  <c r="G6104" i="34" s="1"/>
  <c r="D6104" i="34"/>
  <c r="F6104" i="34" s="1"/>
  <c r="I6103" i="34"/>
  <c r="D6103" i="34"/>
  <c r="F6103" i="34" s="1"/>
  <c r="I6102" i="34"/>
  <c r="D6102" i="34"/>
  <c r="I6101" i="34"/>
  <c r="D6101" i="34"/>
  <c r="I6100" i="34"/>
  <c r="D6100" i="34"/>
  <c r="I6099" i="34"/>
  <c r="D6099" i="34"/>
  <c r="E6099" i="34" s="1"/>
  <c r="G6099" i="34" s="1"/>
  <c r="I6098" i="34"/>
  <c r="D6098" i="34"/>
  <c r="I6097" i="34"/>
  <c r="G6097" i="34"/>
  <c r="F6097" i="34"/>
  <c r="D6097" i="34"/>
  <c r="E6097" i="34" s="1"/>
  <c r="I6096" i="34"/>
  <c r="F6096" i="34"/>
  <c r="E6096" i="34"/>
  <c r="G6096" i="34" s="1"/>
  <c r="D6096" i="34"/>
  <c r="I6095" i="34"/>
  <c r="E6095" i="34"/>
  <c r="G6095" i="34" s="1"/>
  <c r="D6095" i="34"/>
  <c r="F6095" i="34" s="1"/>
  <c r="I6094" i="34"/>
  <c r="F6094" i="34"/>
  <c r="E6094" i="34"/>
  <c r="G6094" i="34" s="1"/>
  <c r="D6094" i="34"/>
  <c r="I6093" i="34"/>
  <c r="D6093" i="34"/>
  <c r="I6092" i="34"/>
  <c r="D6092" i="34"/>
  <c r="F6092" i="34" s="1"/>
  <c r="I6091" i="34"/>
  <c r="E6091" i="34"/>
  <c r="G6091" i="34" s="1"/>
  <c r="D6091" i="34"/>
  <c r="F6091" i="34" s="1"/>
  <c r="I6090" i="34"/>
  <c r="D6090" i="34"/>
  <c r="I6089" i="34"/>
  <c r="D6089" i="34"/>
  <c r="F6089" i="34" s="1"/>
  <c r="I6088" i="34"/>
  <c r="D6088" i="34"/>
  <c r="I6087" i="34"/>
  <c r="D6087" i="34"/>
  <c r="F6087" i="34" s="1"/>
  <c r="I6086" i="34"/>
  <c r="D6086" i="34"/>
  <c r="F6086" i="34" s="1"/>
  <c r="I6085" i="34"/>
  <c r="D6085" i="34"/>
  <c r="I6084" i="34"/>
  <c r="D6084" i="34"/>
  <c r="I6083" i="34"/>
  <c r="D6083" i="34"/>
  <c r="E6083" i="34" s="1"/>
  <c r="G6083" i="34" s="1"/>
  <c r="I6082" i="34"/>
  <c r="F6082" i="34"/>
  <c r="E6082" i="34"/>
  <c r="G6082" i="34" s="1"/>
  <c r="D6082" i="34"/>
  <c r="I6081" i="34"/>
  <c r="D6081" i="34"/>
  <c r="E6081" i="34" s="1"/>
  <c r="G6081" i="34" s="1"/>
  <c r="I6080" i="34"/>
  <c r="G6080" i="34"/>
  <c r="F6080" i="34"/>
  <c r="D6080" i="34"/>
  <c r="E6080" i="34" s="1"/>
  <c r="I6079" i="34"/>
  <c r="D6079" i="34"/>
  <c r="I6078" i="34"/>
  <c r="D6078" i="34"/>
  <c r="F6078" i="34" s="1"/>
  <c r="I6077" i="34"/>
  <c r="D6077" i="34"/>
  <c r="I6076" i="34"/>
  <c r="D6076" i="34"/>
  <c r="I6075" i="34"/>
  <c r="D6075" i="34"/>
  <c r="I6074" i="34"/>
  <c r="F6074" i="34"/>
  <c r="E6074" i="34"/>
  <c r="G6074" i="34" s="1"/>
  <c r="D6074" i="34"/>
  <c r="I6073" i="34"/>
  <c r="D6073" i="34"/>
  <c r="E6073" i="34" s="1"/>
  <c r="G6073" i="34" s="1"/>
  <c r="I6072" i="34"/>
  <c r="D6072" i="34"/>
  <c r="F6072" i="34" s="1"/>
  <c r="I6071" i="34"/>
  <c r="D6071" i="34"/>
  <c r="I6070" i="34"/>
  <c r="E6070" i="34"/>
  <c r="G6070" i="34" s="1"/>
  <c r="D6070" i="34"/>
  <c r="F6070" i="34" s="1"/>
  <c r="I6069" i="34"/>
  <c r="F6069" i="34"/>
  <c r="D6069" i="34"/>
  <c r="E6069" i="34" s="1"/>
  <c r="G6069" i="34" s="1"/>
  <c r="I6068" i="34"/>
  <c r="E6068" i="34"/>
  <c r="G6068" i="34" s="1"/>
  <c r="D6068" i="34"/>
  <c r="F6068" i="34" s="1"/>
  <c r="I6067" i="34"/>
  <c r="F6067" i="34"/>
  <c r="D6067" i="34"/>
  <c r="E6067" i="34" s="1"/>
  <c r="G6067" i="34" s="1"/>
  <c r="I6066" i="34"/>
  <c r="D6066" i="34"/>
  <c r="I6065" i="34"/>
  <c r="D6065" i="34"/>
  <c r="I6064" i="34"/>
  <c r="D6064" i="34"/>
  <c r="I6063" i="34"/>
  <c r="D6063" i="34"/>
  <c r="E6063" i="34" s="1"/>
  <c r="G6063" i="34" s="1"/>
  <c r="I6062" i="34"/>
  <c r="E6062" i="34"/>
  <c r="G6062" i="34" s="1"/>
  <c r="D6062" i="34"/>
  <c r="F6062" i="34" s="1"/>
  <c r="I6061" i="34"/>
  <c r="D6061" i="34"/>
  <c r="I6060" i="34"/>
  <c r="D6060" i="34"/>
  <c r="F6060" i="34" s="1"/>
  <c r="I6059" i="34"/>
  <c r="D6059" i="34"/>
  <c r="I6058" i="34"/>
  <c r="D6058" i="34"/>
  <c r="I6057" i="34"/>
  <c r="E6057" i="34"/>
  <c r="G6057" i="34" s="1"/>
  <c r="D6057" i="34"/>
  <c r="F6057" i="34" s="1"/>
  <c r="I6056" i="34"/>
  <c r="D6056" i="34"/>
  <c r="F6056" i="34" s="1"/>
  <c r="I6055" i="34"/>
  <c r="D6055" i="34"/>
  <c r="I6054" i="34"/>
  <c r="G6054" i="34"/>
  <c r="E6054" i="34"/>
  <c r="D6054" i="34"/>
  <c r="F6054" i="34" s="1"/>
  <c r="I6053" i="34"/>
  <c r="D6053" i="34"/>
  <c r="I6052" i="34"/>
  <c r="F6052" i="34"/>
  <c r="D6052" i="34"/>
  <c r="E6052" i="34" s="1"/>
  <c r="G6052" i="34" s="1"/>
  <c r="I6051" i="34"/>
  <c r="D6051" i="34"/>
  <c r="I6050" i="34"/>
  <c r="F6050" i="34"/>
  <c r="E6050" i="34"/>
  <c r="G6050" i="34" s="1"/>
  <c r="D6050" i="34"/>
  <c r="I6049" i="34"/>
  <c r="D6049" i="34"/>
  <c r="F6049" i="34" s="1"/>
  <c r="I6048" i="34"/>
  <c r="D6048" i="34"/>
  <c r="I6047" i="34"/>
  <c r="D6047" i="34"/>
  <c r="F6047" i="34" s="1"/>
  <c r="I6046" i="34"/>
  <c r="F6046" i="34"/>
  <c r="D6046" i="34"/>
  <c r="E6046" i="34" s="1"/>
  <c r="G6046" i="34" s="1"/>
  <c r="I6045" i="34"/>
  <c r="D6045" i="34"/>
  <c r="I6044" i="34"/>
  <c r="G6044" i="34"/>
  <c r="F6044" i="34"/>
  <c r="E6044" i="34"/>
  <c r="D6044" i="34"/>
  <c r="I6043" i="34"/>
  <c r="D6043" i="34"/>
  <c r="I6042" i="34"/>
  <c r="D6042" i="34"/>
  <c r="F6042" i="34" s="1"/>
  <c r="I6041" i="34"/>
  <c r="D6041" i="34"/>
  <c r="I6040" i="34"/>
  <c r="F6040" i="34"/>
  <c r="D6040" i="34"/>
  <c r="E6040" i="34" s="1"/>
  <c r="G6040" i="34" s="1"/>
  <c r="I6039" i="34"/>
  <c r="D6039" i="34"/>
  <c r="I6038" i="34"/>
  <c r="D6038" i="34"/>
  <c r="I6037" i="34"/>
  <c r="F6037" i="34"/>
  <c r="E6037" i="34"/>
  <c r="G6037" i="34" s="1"/>
  <c r="D6037" i="34"/>
  <c r="I6036" i="34"/>
  <c r="E6036" i="34"/>
  <c r="G6036" i="34" s="1"/>
  <c r="D6036" i="34"/>
  <c r="F6036" i="34" s="1"/>
  <c r="I6035" i="34"/>
  <c r="F6035" i="34"/>
  <c r="D6035" i="34"/>
  <c r="E6035" i="34" s="1"/>
  <c r="G6035" i="34" s="1"/>
  <c r="I6034" i="34"/>
  <c r="D6034" i="34"/>
  <c r="I6033" i="34"/>
  <c r="D6033" i="34"/>
  <c r="I6032" i="34"/>
  <c r="D6032" i="34"/>
  <c r="F6032" i="34" s="1"/>
  <c r="I6031" i="34"/>
  <c r="D6031" i="34"/>
  <c r="E6031" i="34" s="1"/>
  <c r="G6031" i="34" s="1"/>
  <c r="I6030" i="34"/>
  <c r="D6030" i="34"/>
  <c r="I6029" i="34"/>
  <c r="D6029" i="34"/>
  <c r="I6028" i="34"/>
  <c r="D6028" i="34"/>
  <c r="E6028" i="34" s="1"/>
  <c r="G6028" i="34" s="1"/>
  <c r="I6027" i="34"/>
  <c r="D6027" i="34"/>
  <c r="I6026" i="34"/>
  <c r="D6026" i="34"/>
  <c r="I6025" i="34"/>
  <c r="E6025" i="34"/>
  <c r="G6025" i="34" s="1"/>
  <c r="D6025" i="34"/>
  <c r="F6025" i="34" s="1"/>
  <c r="I6024" i="34"/>
  <c r="D6024" i="34"/>
  <c r="I6023" i="34"/>
  <c r="D6023" i="34"/>
  <c r="F6023" i="34" s="1"/>
  <c r="I6022" i="34"/>
  <c r="F6022" i="34"/>
  <c r="D6022" i="34"/>
  <c r="E6022" i="34" s="1"/>
  <c r="G6022" i="34" s="1"/>
  <c r="I6021" i="34"/>
  <c r="D6021" i="34"/>
  <c r="F6021" i="34" s="1"/>
  <c r="I6020" i="34"/>
  <c r="D6020" i="34"/>
  <c r="I6019" i="34"/>
  <c r="F6019" i="34"/>
  <c r="D6019" i="34"/>
  <c r="E6019" i="34" s="1"/>
  <c r="G6019" i="34" s="1"/>
  <c r="I6018" i="34"/>
  <c r="D6018" i="34"/>
  <c r="F6018" i="34" s="1"/>
  <c r="I6017" i="34"/>
  <c r="E6017" i="34"/>
  <c r="G6017" i="34" s="1"/>
  <c r="D6017" i="34"/>
  <c r="F6017" i="34" s="1"/>
  <c r="I6016" i="34"/>
  <c r="E6016" i="34"/>
  <c r="G6016" i="34" s="1"/>
  <c r="D6016" i="34"/>
  <c r="F6016" i="34" s="1"/>
  <c r="I6015" i="34"/>
  <c r="F6015" i="34"/>
  <c r="D6015" i="34"/>
  <c r="E6015" i="34" s="1"/>
  <c r="G6015" i="34" s="1"/>
  <c r="I6014" i="34"/>
  <c r="D6014" i="34"/>
  <c r="F6014" i="34" s="1"/>
  <c r="I6013" i="34"/>
  <c r="D6013" i="34"/>
  <c r="F6013" i="34" s="1"/>
  <c r="I6012" i="34"/>
  <c r="D6012" i="34"/>
  <c r="I6011" i="34"/>
  <c r="D6011" i="34"/>
  <c r="I6010" i="34"/>
  <c r="D6010" i="34"/>
  <c r="E6010" i="34" s="1"/>
  <c r="G6010" i="34" s="1"/>
  <c r="I6009" i="34"/>
  <c r="D6009" i="34"/>
  <c r="I6008" i="34"/>
  <c r="D6008" i="34"/>
  <c r="I6007" i="34"/>
  <c r="G6007" i="34"/>
  <c r="D6007" i="34"/>
  <c r="E6007" i="34" s="1"/>
  <c r="I6006" i="34"/>
  <c r="F6006" i="34"/>
  <c r="E6006" i="34"/>
  <c r="G6006" i="34" s="1"/>
  <c r="D6006" i="34"/>
  <c r="I6005" i="34"/>
  <c r="F6005" i="34"/>
  <c r="D6005" i="34"/>
  <c r="E6005" i="34" s="1"/>
  <c r="G6005" i="34" s="1"/>
  <c r="I6004" i="34"/>
  <c r="E6004" i="34"/>
  <c r="G6004" i="34" s="1"/>
  <c r="D6004" i="34"/>
  <c r="F6004" i="34" s="1"/>
  <c r="I6003" i="34"/>
  <c r="G6003" i="34"/>
  <c r="F6003" i="34"/>
  <c r="D6003" i="34"/>
  <c r="E6003" i="34" s="1"/>
  <c r="I6002" i="34"/>
  <c r="D6002" i="34"/>
  <c r="I6001" i="34"/>
  <c r="G6001" i="34"/>
  <c r="E6001" i="34"/>
  <c r="D6001" i="34"/>
  <c r="F6001" i="34" s="1"/>
  <c r="I6000" i="34"/>
  <c r="E6000" i="34"/>
  <c r="G6000" i="34" s="1"/>
  <c r="D6000" i="34"/>
  <c r="F6000" i="34" s="1"/>
  <c r="I5999" i="34"/>
  <c r="D5999" i="34"/>
  <c r="I5998" i="34"/>
  <c r="D5998" i="34"/>
  <c r="I5997" i="34"/>
  <c r="D5997" i="34"/>
  <c r="I5996" i="34"/>
  <c r="D5996" i="34"/>
  <c r="I5995" i="34"/>
  <c r="F5995" i="34"/>
  <c r="D5995" i="34"/>
  <c r="E5995" i="34" s="1"/>
  <c r="G5995" i="34" s="1"/>
  <c r="I5994" i="34"/>
  <c r="D5994" i="34"/>
  <c r="I5993" i="34"/>
  <c r="F5993" i="34"/>
  <c r="E5993" i="34"/>
  <c r="G5993" i="34" s="1"/>
  <c r="D5993" i="34"/>
  <c r="I5992" i="34"/>
  <c r="D5992" i="34"/>
  <c r="I5991" i="34"/>
  <c r="D5991" i="34"/>
  <c r="I5990" i="34"/>
  <c r="D5990" i="34"/>
  <c r="I5989" i="34"/>
  <c r="F5989" i="34"/>
  <c r="D5989" i="34"/>
  <c r="E5989" i="34" s="1"/>
  <c r="G5989" i="34" s="1"/>
  <c r="I5988" i="34"/>
  <c r="D5988" i="34"/>
  <c r="I5987" i="34"/>
  <c r="F5987" i="34"/>
  <c r="D5987" i="34"/>
  <c r="E5987" i="34" s="1"/>
  <c r="G5987" i="34" s="1"/>
  <c r="I5986" i="34"/>
  <c r="D5986" i="34"/>
  <c r="I5985" i="34"/>
  <c r="F5985" i="34"/>
  <c r="E5985" i="34"/>
  <c r="G5985" i="34" s="1"/>
  <c r="D5985" i="34"/>
  <c r="I5984" i="34"/>
  <c r="F5984" i="34"/>
  <c r="E5984" i="34"/>
  <c r="G5984" i="34" s="1"/>
  <c r="D5984" i="34"/>
  <c r="I5983" i="34"/>
  <c r="D5983" i="34"/>
  <c r="F5983" i="34" s="1"/>
  <c r="I5982" i="34"/>
  <c r="D5982" i="34"/>
  <c r="F5982" i="34" s="1"/>
  <c r="I5981" i="34"/>
  <c r="D5981" i="34"/>
  <c r="I5980" i="34"/>
  <c r="D5980" i="34"/>
  <c r="I5979" i="34"/>
  <c r="E5979" i="34"/>
  <c r="G5979" i="34" s="1"/>
  <c r="D5979" i="34"/>
  <c r="F5979" i="34" s="1"/>
  <c r="I5978" i="34"/>
  <c r="F5978" i="34"/>
  <c r="E5978" i="34"/>
  <c r="G5978" i="34" s="1"/>
  <c r="D5978" i="34"/>
  <c r="I5977" i="34"/>
  <c r="F5977" i="34"/>
  <c r="D5977" i="34"/>
  <c r="E5977" i="34" s="1"/>
  <c r="G5977" i="34" s="1"/>
  <c r="I5976" i="34"/>
  <c r="D5976" i="34"/>
  <c r="I5975" i="34"/>
  <c r="D5975" i="34"/>
  <c r="I5974" i="34"/>
  <c r="D5974" i="34"/>
  <c r="F5974" i="34" s="1"/>
  <c r="I5973" i="34"/>
  <c r="F5973" i="34"/>
  <c r="D5973" i="34"/>
  <c r="E5973" i="34" s="1"/>
  <c r="G5973" i="34" s="1"/>
  <c r="I5972" i="34"/>
  <c r="D5972" i="34"/>
  <c r="I5971" i="34"/>
  <c r="D5971" i="34"/>
  <c r="F5971" i="34" s="1"/>
  <c r="I5970" i="34"/>
  <c r="F5970" i="34"/>
  <c r="E5970" i="34"/>
  <c r="G5970" i="34" s="1"/>
  <c r="D5970" i="34"/>
  <c r="I5969" i="34"/>
  <c r="D5969" i="34"/>
  <c r="I5968" i="34"/>
  <c r="D5968" i="34"/>
  <c r="F5968" i="34" s="1"/>
  <c r="I5967" i="34"/>
  <c r="E5967" i="34"/>
  <c r="G5967" i="34" s="1"/>
  <c r="D5967" i="34"/>
  <c r="F5967" i="34" s="1"/>
  <c r="I5966" i="34"/>
  <c r="D5966" i="34"/>
  <c r="I5965" i="34"/>
  <c r="D5965" i="34"/>
  <c r="F5965" i="34" s="1"/>
  <c r="I5964" i="34"/>
  <c r="D5964" i="34"/>
  <c r="I5963" i="34"/>
  <c r="E5963" i="34"/>
  <c r="G5963" i="34" s="1"/>
  <c r="D5963" i="34"/>
  <c r="F5963" i="34" s="1"/>
  <c r="I5962" i="34"/>
  <c r="D5962" i="34"/>
  <c r="F5962" i="34" s="1"/>
  <c r="I5961" i="34"/>
  <c r="D5961" i="34"/>
  <c r="F5961" i="34" s="1"/>
  <c r="I5960" i="34"/>
  <c r="D5960" i="34"/>
  <c r="F5960" i="34" s="1"/>
  <c r="I5959" i="34"/>
  <c r="E5959" i="34"/>
  <c r="G5959" i="34" s="1"/>
  <c r="D5959" i="34"/>
  <c r="F5959" i="34" s="1"/>
  <c r="I5958" i="34"/>
  <c r="D5958" i="34"/>
  <c r="I5957" i="34"/>
  <c r="D5957" i="34"/>
  <c r="F5957" i="34" s="1"/>
  <c r="I5956" i="34"/>
  <c r="D5956" i="34"/>
  <c r="I5955" i="34"/>
  <c r="E5955" i="34"/>
  <c r="G5955" i="34" s="1"/>
  <c r="D5955" i="34"/>
  <c r="F5955" i="34" s="1"/>
  <c r="I5954" i="34"/>
  <c r="D5954" i="34"/>
  <c r="I5953" i="34"/>
  <c r="E5953" i="34"/>
  <c r="G5953" i="34" s="1"/>
  <c r="D5953" i="34"/>
  <c r="F5953" i="34" s="1"/>
  <c r="I5952" i="34"/>
  <c r="D5952" i="34"/>
  <c r="I5951" i="34"/>
  <c r="F5951" i="34"/>
  <c r="D5951" i="34"/>
  <c r="E5951" i="34" s="1"/>
  <c r="G5951" i="34" s="1"/>
  <c r="I5950" i="34"/>
  <c r="D5950" i="34"/>
  <c r="I5949" i="34"/>
  <c r="E5949" i="34"/>
  <c r="G5949" i="34" s="1"/>
  <c r="D5949" i="34"/>
  <c r="F5949" i="34" s="1"/>
  <c r="I5948" i="34"/>
  <c r="D5948" i="34"/>
  <c r="F5948" i="34" s="1"/>
  <c r="I5947" i="34"/>
  <c r="D5947" i="34"/>
  <c r="E5947" i="34" s="1"/>
  <c r="G5947" i="34" s="1"/>
  <c r="I5946" i="34"/>
  <c r="D5946" i="34"/>
  <c r="E5946" i="34" s="1"/>
  <c r="G5946" i="34" s="1"/>
  <c r="I5945" i="34"/>
  <c r="E5945" i="34"/>
  <c r="G5945" i="34" s="1"/>
  <c r="D5945" i="34"/>
  <c r="F5945" i="34" s="1"/>
  <c r="I5944" i="34"/>
  <c r="F5944" i="34"/>
  <c r="E5944" i="34"/>
  <c r="G5944" i="34" s="1"/>
  <c r="D5944" i="34"/>
  <c r="I5943" i="34"/>
  <c r="F5943" i="34"/>
  <c r="E5943" i="34"/>
  <c r="G5943" i="34" s="1"/>
  <c r="D5943" i="34"/>
  <c r="I5942" i="34"/>
  <c r="D5942" i="34"/>
  <c r="I5941" i="34"/>
  <c r="D5941" i="34"/>
  <c r="E5941" i="34" s="1"/>
  <c r="G5941" i="34" s="1"/>
  <c r="I5940" i="34"/>
  <c r="D5940" i="34"/>
  <c r="E5940" i="34" s="1"/>
  <c r="G5940" i="34" s="1"/>
  <c r="I5939" i="34"/>
  <c r="D5939" i="34"/>
  <c r="F5939" i="34" s="1"/>
  <c r="I5938" i="34"/>
  <c r="D5938" i="34"/>
  <c r="I5937" i="34"/>
  <c r="F5937" i="34"/>
  <c r="E5937" i="34"/>
  <c r="G5937" i="34" s="1"/>
  <c r="D5937" i="34"/>
  <c r="I5936" i="34"/>
  <c r="F5936" i="34"/>
  <c r="D5936" i="34"/>
  <c r="E5936" i="34" s="1"/>
  <c r="G5936" i="34" s="1"/>
  <c r="I5935" i="34"/>
  <c r="F5935" i="34"/>
  <c r="D5935" i="34"/>
  <c r="E5935" i="34" s="1"/>
  <c r="G5935" i="34" s="1"/>
  <c r="I5934" i="34"/>
  <c r="D5934" i="34"/>
  <c r="I5933" i="34"/>
  <c r="F5933" i="34"/>
  <c r="D5933" i="34"/>
  <c r="E5933" i="34" s="1"/>
  <c r="G5933" i="34" s="1"/>
  <c r="I5932" i="34"/>
  <c r="D5932" i="34"/>
  <c r="F5932" i="34" s="1"/>
  <c r="I5931" i="34"/>
  <c r="D5931" i="34"/>
  <c r="I5930" i="34"/>
  <c r="D5930" i="34"/>
  <c r="F5930" i="34" s="1"/>
  <c r="I5929" i="34"/>
  <c r="D5929" i="34"/>
  <c r="I5928" i="34"/>
  <c r="F5928" i="34"/>
  <c r="D5928" i="34"/>
  <c r="E5928" i="34" s="1"/>
  <c r="G5928" i="34" s="1"/>
  <c r="I5927" i="34"/>
  <c r="D5927" i="34"/>
  <c r="I5926" i="34"/>
  <c r="E5926" i="34"/>
  <c r="G5926" i="34" s="1"/>
  <c r="D5926" i="34"/>
  <c r="F5926" i="34" s="1"/>
  <c r="I5925" i="34"/>
  <c r="D5925" i="34"/>
  <c r="F5925" i="34" s="1"/>
  <c r="I5924" i="34"/>
  <c r="D5924" i="34"/>
  <c r="I5923" i="34"/>
  <c r="E5923" i="34"/>
  <c r="G5923" i="34" s="1"/>
  <c r="D5923" i="34"/>
  <c r="F5923" i="34" s="1"/>
  <c r="I5922" i="34"/>
  <c r="D5922" i="34"/>
  <c r="I5921" i="34"/>
  <c r="F5921" i="34"/>
  <c r="E5921" i="34"/>
  <c r="G5921" i="34" s="1"/>
  <c r="D5921" i="34"/>
  <c r="I5920" i="34"/>
  <c r="D5920" i="34"/>
  <c r="I5919" i="34"/>
  <c r="E5919" i="34"/>
  <c r="G5919" i="34" s="1"/>
  <c r="D5919" i="34"/>
  <c r="F5919" i="34" s="1"/>
  <c r="I5918" i="34"/>
  <c r="D5918" i="34"/>
  <c r="I5917" i="34"/>
  <c r="D5917" i="34"/>
  <c r="F5917" i="34" s="1"/>
  <c r="I5916" i="34"/>
  <c r="D5916" i="34"/>
  <c r="I5915" i="34"/>
  <c r="E5915" i="34"/>
  <c r="G5915" i="34" s="1"/>
  <c r="D5915" i="34"/>
  <c r="F5915" i="34" s="1"/>
  <c r="I5914" i="34"/>
  <c r="G5914" i="34"/>
  <c r="F5914" i="34"/>
  <c r="D5914" i="34"/>
  <c r="E5914" i="34" s="1"/>
  <c r="I5913" i="34"/>
  <c r="D5913" i="34"/>
  <c r="I5912" i="34"/>
  <c r="F5912" i="34"/>
  <c r="D5912" i="34"/>
  <c r="E5912" i="34" s="1"/>
  <c r="G5912" i="34" s="1"/>
  <c r="I5911" i="34"/>
  <c r="G5911" i="34"/>
  <c r="F5911" i="34"/>
  <c r="E5911" i="34"/>
  <c r="D5911" i="34"/>
  <c r="I5910" i="34"/>
  <c r="D5910" i="34"/>
  <c r="I5909" i="34"/>
  <c r="D5909" i="34"/>
  <c r="I5908" i="34"/>
  <c r="F5908" i="34"/>
  <c r="E5908" i="34"/>
  <c r="G5908" i="34" s="1"/>
  <c r="D5908" i="34"/>
  <c r="I5907" i="34"/>
  <c r="D5907" i="34"/>
  <c r="E5907" i="34" s="1"/>
  <c r="G5907" i="34" s="1"/>
  <c r="I5906" i="34"/>
  <c r="D5906" i="34"/>
  <c r="I5905" i="34"/>
  <c r="F5905" i="34"/>
  <c r="D5905" i="34"/>
  <c r="E5905" i="34" s="1"/>
  <c r="G5905" i="34" s="1"/>
  <c r="I5904" i="34"/>
  <c r="F5904" i="34"/>
  <c r="E5904" i="34"/>
  <c r="G5904" i="34" s="1"/>
  <c r="D5904" i="34"/>
  <c r="I5903" i="34"/>
  <c r="E5903" i="34"/>
  <c r="G5903" i="34" s="1"/>
  <c r="D5903" i="34"/>
  <c r="F5903" i="34" s="1"/>
  <c r="I5902" i="34"/>
  <c r="D5902" i="34"/>
  <c r="I5901" i="34"/>
  <c r="D5901" i="34"/>
  <c r="F5901" i="34" s="1"/>
  <c r="I5900" i="34"/>
  <c r="F5900" i="34"/>
  <c r="D5900" i="34"/>
  <c r="E5900" i="34" s="1"/>
  <c r="G5900" i="34" s="1"/>
  <c r="I5899" i="34"/>
  <c r="D5899" i="34"/>
  <c r="F5899" i="34" s="1"/>
  <c r="I5898" i="34"/>
  <c r="D5898" i="34"/>
  <c r="I5897" i="34"/>
  <c r="D5897" i="34"/>
  <c r="F5897" i="34" s="1"/>
  <c r="I5896" i="34"/>
  <c r="D5896" i="34"/>
  <c r="I5895" i="34"/>
  <c r="D5895" i="34"/>
  <c r="F5895" i="34" s="1"/>
  <c r="I5894" i="34"/>
  <c r="E5894" i="34"/>
  <c r="G5894" i="34" s="1"/>
  <c r="D5894" i="34"/>
  <c r="F5894" i="34" s="1"/>
  <c r="I5893" i="34"/>
  <c r="F5893" i="34"/>
  <c r="D5893" i="34"/>
  <c r="E5893" i="34" s="1"/>
  <c r="G5893" i="34" s="1"/>
  <c r="I5892" i="34"/>
  <c r="D5892" i="34"/>
  <c r="I5891" i="34"/>
  <c r="F5891" i="34"/>
  <c r="D5891" i="34"/>
  <c r="E5891" i="34" s="1"/>
  <c r="G5891" i="34" s="1"/>
  <c r="I5890" i="34"/>
  <c r="D5890" i="34"/>
  <c r="I5889" i="34"/>
  <c r="F5889" i="34"/>
  <c r="E5889" i="34"/>
  <c r="G5889" i="34" s="1"/>
  <c r="D5889" i="34"/>
  <c r="I5888" i="34"/>
  <c r="D5888" i="34"/>
  <c r="F5888" i="34" s="1"/>
  <c r="I5887" i="34"/>
  <c r="D5887" i="34"/>
  <c r="I5886" i="34"/>
  <c r="G5886" i="34"/>
  <c r="F5886" i="34"/>
  <c r="E5886" i="34"/>
  <c r="D5886" i="34"/>
  <c r="I5885" i="34"/>
  <c r="G5885" i="34"/>
  <c r="F5885" i="34"/>
  <c r="D5885" i="34"/>
  <c r="E5885" i="34" s="1"/>
  <c r="I5884" i="34"/>
  <c r="D5884" i="34"/>
  <c r="E5884" i="34" s="1"/>
  <c r="G5884" i="34" s="1"/>
  <c r="I5883" i="34"/>
  <c r="E5883" i="34"/>
  <c r="G5883" i="34" s="1"/>
  <c r="D5883" i="34"/>
  <c r="F5883" i="34" s="1"/>
  <c r="I5882" i="34"/>
  <c r="D5882" i="34"/>
  <c r="I5881" i="34"/>
  <c r="E5881" i="34"/>
  <c r="G5881" i="34" s="1"/>
  <c r="D5881" i="34"/>
  <c r="F5881" i="34" s="1"/>
  <c r="I5880" i="34"/>
  <c r="D5880" i="34"/>
  <c r="I5879" i="34"/>
  <c r="D5879" i="34"/>
  <c r="I5878" i="34"/>
  <c r="D5878" i="34"/>
  <c r="I5877" i="34"/>
  <c r="D5877" i="34"/>
  <c r="I5876" i="34"/>
  <c r="D5876" i="34"/>
  <c r="I5875" i="34"/>
  <c r="D5875" i="34"/>
  <c r="F5875" i="34" s="1"/>
  <c r="I5874" i="34"/>
  <c r="F5874" i="34"/>
  <c r="E5874" i="34"/>
  <c r="G5874" i="34" s="1"/>
  <c r="D5874" i="34"/>
  <c r="I5873" i="34"/>
  <c r="D5873" i="34"/>
  <c r="F5873" i="34" s="1"/>
  <c r="I5872" i="34"/>
  <c r="D5872" i="34"/>
  <c r="I5871" i="34"/>
  <c r="D5871" i="34"/>
  <c r="F5871" i="34" s="1"/>
  <c r="I5870" i="34"/>
  <c r="D5870" i="34"/>
  <c r="I5869" i="34"/>
  <c r="F5869" i="34"/>
  <c r="D5869" i="34"/>
  <c r="E5869" i="34" s="1"/>
  <c r="G5869" i="34" s="1"/>
  <c r="I5868" i="34"/>
  <c r="F5868" i="34"/>
  <c r="D5868" i="34"/>
  <c r="E5868" i="34" s="1"/>
  <c r="G5868" i="34" s="1"/>
  <c r="I5867" i="34"/>
  <c r="D5867" i="34"/>
  <c r="E5867" i="34" s="1"/>
  <c r="G5867" i="34" s="1"/>
  <c r="I5866" i="34"/>
  <c r="E5866" i="34"/>
  <c r="G5866" i="34" s="1"/>
  <c r="D5866" i="34"/>
  <c r="F5866" i="34" s="1"/>
  <c r="I5865" i="34"/>
  <c r="D5865" i="34"/>
  <c r="I5864" i="34"/>
  <c r="D5864" i="34"/>
  <c r="F5864" i="34" s="1"/>
  <c r="I5863" i="34"/>
  <c r="F5863" i="34"/>
  <c r="D5863" i="34"/>
  <c r="E5863" i="34" s="1"/>
  <c r="G5863" i="34" s="1"/>
  <c r="I5862" i="34"/>
  <c r="F5862" i="34"/>
  <c r="D5862" i="34"/>
  <c r="E5862" i="34" s="1"/>
  <c r="G5862" i="34" s="1"/>
  <c r="I5861" i="34"/>
  <c r="D5861" i="34"/>
  <c r="I5860" i="34"/>
  <c r="F5860" i="34"/>
  <c r="E5860" i="34"/>
  <c r="G5860" i="34" s="1"/>
  <c r="D5860" i="34"/>
  <c r="I5859" i="34"/>
  <c r="F5859" i="34"/>
  <c r="E5859" i="34"/>
  <c r="G5859" i="34" s="1"/>
  <c r="D5859" i="34"/>
  <c r="I5858" i="34"/>
  <c r="D5858" i="34"/>
  <c r="I5857" i="34"/>
  <c r="E5857" i="34"/>
  <c r="G5857" i="34" s="1"/>
  <c r="D5857" i="34"/>
  <c r="F5857" i="34" s="1"/>
  <c r="I5856" i="34"/>
  <c r="E5856" i="34"/>
  <c r="G5856" i="34" s="1"/>
  <c r="D5856" i="34"/>
  <c r="F5856" i="34" s="1"/>
  <c r="I5855" i="34"/>
  <c r="D5855" i="34"/>
  <c r="I5854" i="34"/>
  <c r="D5854" i="34"/>
  <c r="I5853" i="34"/>
  <c r="D5853" i="34"/>
  <c r="I5852" i="34"/>
  <c r="D5852" i="34"/>
  <c r="I5851" i="34"/>
  <c r="D5851" i="34"/>
  <c r="F5851" i="34" s="1"/>
  <c r="I5850" i="34"/>
  <c r="D5850" i="34"/>
  <c r="I5849" i="34"/>
  <c r="D5849" i="34"/>
  <c r="F5849" i="34" s="1"/>
  <c r="I5848" i="34"/>
  <c r="D5848" i="34"/>
  <c r="I5847" i="34"/>
  <c r="F5847" i="34"/>
  <c r="D5847" i="34"/>
  <c r="E5847" i="34" s="1"/>
  <c r="G5847" i="34" s="1"/>
  <c r="I5846" i="34"/>
  <c r="D5846" i="34"/>
  <c r="I5845" i="34"/>
  <c r="D5845" i="34"/>
  <c r="I5844" i="34"/>
  <c r="D5844" i="34"/>
  <c r="F5844" i="34" s="1"/>
  <c r="I5843" i="34"/>
  <c r="D5843" i="34"/>
  <c r="E5843" i="34" s="1"/>
  <c r="G5843" i="34" s="1"/>
  <c r="I5842" i="34"/>
  <c r="F5842" i="34"/>
  <c r="E5842" i="34"/>
  <c r="G5842" i="34" s="1"/>
  <c r="D5842" i="34"/>
  <c r="I5841" i="34"/>
  <c r="G5841" i="34"/>
  <c r="F5841" i="34"/>
  <c r="D5841" i="34"/>
  <c r="E5841" i="34" s="1"/>
  <c r="I5840" i="34"/>
  <c r="D5840" i="34"/>
  <c r="E5840" i="34" s="1"/>
  <c r="G5840" i="34" s="1"/>
  <c r="I5839" i="34"/>
  <c r="D5839" i="34"/>
  <c r="F5839" i="34" s="1"/>
  <c r="I5838" i="34"/>
  <c r="G5838" i="34"/>
  <c r="E5838" i="34"/>
  <c r="D5838" i="34"/>
  <c r="F5838" i="34" s="1"/>
  <c r="I5837" i="34"/>
  <c r="E5837" i="34"/>
  <c r="G5837" i="34" s="1"/>
  <c r="D5837" i="34"/>
  <c r="F5837" i="34" s="1"/>
  <c r="I5836" i="34"/>
  <c r="D5836" i="34"/>
  <c r="I5835" i="34"/>
  <c r="D5835" i="34"/>
  <c r="I5834" i="34"/>
  <c r="D5834" i="34"/>
  <c r="I5833" i="34"/>
  <c r="D5833" i="34"/>
  <c r="I5832" i="34"/>
  <c r="D5832" i="34"/>
  <c r="I5831" i="34"/>
  <c r="D5831" i="34"/>
  <c r="F5831" i="34" s="1"/>
  <c r="I5830" i="34"/>
  <c r="E5830" i="34"/>
  <c r="G5830" i="34" s="1"/>
  <c r="D5830" i="34"/>
  <c r="F5830" i="34" s="1"/>
  <c r="I5829" i="34"/>
  <c r="D5829" i="34"/>
  <c r="I5828" i="34"/>
  <c r="D5828" i="34"/>
  <c r="I5827" i="34"/>
  <c r="D5827" i="34"/>
  <c r="I5826" i="34"/>
  <c r="D5826" i="34"/>
  <c r="I5825" i="34"/>
  <c r="D5825" i="34"/>
  <c r="I5824" i="34"/>
  <c r="E5824" i="34"/>
  <c r="G5824" i="34" s="1"/>
  <c r="D5824" i="34"/>
  <c r="F5824" i="34" s="1"/>
  <c r="I5823" i="34"/>
  <c r="D5823" i="34"/>
  <c r="F5823" i="34" s="1"/>
  <c r="I5822" i="34"/>
  <c r="E5822" i="34"/>
  <c r="G5822" i="34" s="1"/>
  <c r="D5822" i="34"/>
  <c r="F5822" i="34" s="1"/>
  <c r="I5821" i="34"/>
  <c r="G5821" i="34"/>
  <c r="F5821" i="34"/>
  <c r="D5821" i="34"/>
  <c r="E5821" i="34" s="1"/>
  <c r="I5820" i="34"/>
  <c r="D5820" i="34"/>
  <c r="E5820" i="34" s="1"/>
  <c r="G5820" i="34" s="1"/>
  <c r="I5819" i="34"/>
  <c r="D5819" i="34"/>
  <c r="I5818" i="34"/>
  <c r="D5818" i="34"/>
  <c r="I5817" i="34"/>
  <c r="D5817" i="34"/>
  <c r="E5817" i="34" s="1"/>
  <c r="G5817" i="34" s="1"/>
  <c r="I5816" i="34"/>
  <c r="G5816" i="34"/>
  <c r="E5816" i="34"/>
  <c r="D5816" i="34"/>
  <c r="F5816" i="34" s="1"/>
  <c r="I5815" i="34"/>
  <c r="D5815" i="34"/>
  <c r="F5815" i="34" s="1"/>
  <c r="I5814" i="34"/>
  <c r="D5814" i="34"/>
  <c r="I5813" i="34"/>
  <c r="E5813" i="34"/>
  <c r="G5813" i="34" s="1"/>
  <c r="D5813" i="34"/>
  <c r="F5813" i="34" s="1"/>
  <c r="I5812" i="34"/>
  <c r="E5812" i="34"/>
  <c r="G5812" i="34" s="1"/>
  <c r="D5812" i="34"/>
  <c r="F5812" i="34" s="1"/>
  <c r="I5811" i="34"/>
  <c r="F5811" i="34"/>
  <c r="E5811" i="34"/>
  <c r="G5811" i="34" s="1"/>
  <c r="D5811" i="34"/>
  <c r="I5810" i="34"/>
  <c r="E5810" i="34"/>
  <c r="G5810" i="34" s="1"/>
  <c r="D5810" i="34"/>
  <c r="F5810" i="34" s="1"/>
  <c r="I5809" i="34"/>
  <c r="F5809" i="34"/>
  <c r="D5809" i="34"/>
  <c r="E5809" i="34" s="1"/>
  <c r="G5809" i="34" s="1"/>
  <c r="I5808" i="34"/>
  <c r="E5808" i="34"/>
  <c r="G5808" i="34" s="1"/>
  <c r="D5808" i="34"/>
  <c r="F5808" i="34" s="1"/>
  <c r="I5807" i="34"/>
  <c r="D5807" i="34"/>
  <c r="I5806" i="34"/>
  <c r="D5806" i="34"/>
  <c r="I5805" i="34"/>
  <c r="D5805" i="34"/>
  <c r="I5804" i="34"/>
  <c r="G5804" i="34"/>
  <c r="D5804" i="34"/>
  <c r="E5804" i="34" s="1"/>
  <c r="I5803" i="34"/>
  <c r="F5803" i="34"/>
  <c r="D5803" i="34"/>
  <c r="E5803" i="34" s="1"/>
  <c r="G5803" i="34" s="1"/>
  <c r="I5802" i="34"/>
  <c r="D5802" i="34"/>
  <c r="I5801" i="34"/>
  <c r="E5801" i="34"/>
  <c r="G5801" i="34" s="1"/>
  <c r="D5801" i="34"/>
  <c r="F5801" i="34" s="1"/>
  <c r="I5800" i="34"/>
  <c r="D5800" i="34"/>
  <c r="I5799" i="34"/>
  <c r="F5799" i="34"/>
  <c r="E5799" i="34"/>
  <c r="G5799" i="34" s="1"/>
  <c r="D5799" i="34"/>
  <c r="I5798" i="34"/>
  <c r="D5798" i="34"/>
  <c r="F5798" i="34" s="1"/>
  <c r="I5797" i="34"/>
  <c r="D5797" i="34"/>
  <c r="I5796" i="34"/>
  <c r="D5796" i="34"/>
  <c r="I5795" i="34"/>
  <c r="D5795" i="34"/>
  <c r="I5794" i="34"/>
  <c r="G5794" i="34"/>
  <c r="F5794" i="34"/>
  <c r="E5794" i="34"/>
  <c r="D5794" i="34"/>
  <c r="I5793" i="34"/>
  <c r="D5793" i="34"/>
  <c r="I5792" i="34"/>
  <c r="F5792" i="34"/>
  <c r="D5792" i="34"/>
  <c r="E5792" i="34" s="1"/>
  <c r="G5792" i="34" s="1"/>
  <c r="I5791" i="34"/>
  <c r="G5791" i="34"/>
  <c r="F5791" i="34"/>
  <c r="E5791" i="34"/>
  <c r="D5791" i="34"/>
  <c r="I5790" i="34"/>
  <c r="D5790" i="34"/>
  <c r="I5789" i="34"/>
  <c r="E5789" i="34"/>
  <c r="G5789" i="34" s="1"/>
  <c r="D5789" i="34"/>
  <c r="F5789" i="34" s="1"/>
  <c r="I5788" i="34"/>
  <c r="D5788" i="34"/>
  <c r="I5787" i="34"/>
  <c r="D5787" i="34"/>
  <c r="I5786" i="34"/>
  <c r="D5786" i="34"/>
  <c r="F5786" i="34" s="1"/>
  <c r="I5785" i="34"/>
  <c r="D5785" i="34"/>
  <c r="F5785" i="34" s="1"/>
  <c r="I5784" i="34"/>
  <c r="F5784" i="34"/>
  <c r="E5784" i="34"/>
  <c r="G5784" i="34" s="1"/>
  <c r="D5784" i="34"/>
  <c r="I5783" i="34"/>
  <c r="F5783" i="34"/>
  <c r="D5783" i="34"/>
  <c r="E5783" i="34" s="1"/>
  <c r="G5783" i="34" s="1"/>
  <c r="I5782" i="34"/>
  <c r="D5782" i="34"/>
  <c r="I5781" i="34"/>
  <c r="D5781" i="34"/>
  <c r="E5781" i="34" s="1"/>
  <c r="G5781" i="34" s="1"/>
  <c r="I5780" i="34"/>
  <c r="F5780" i="34"/>
  <c r="D5780" i="34"/>
  <c r="E5780" i="34" s="1"/>
  <c r="G5780" i="34" s="1"/>
  <c r="I5779" i="34"/>
  <c r="G5779" i="34"/>
  <c r="F5779" i="34"/>
  <c r="E5779" i="34"/>
  <c r="D5779" i="34"/>
  <c r="I5778" i="34"/>
  <c r="D5778" i="34"/>
  <c r="I5777" i="34"/>
  <c r="G5777" i="34"/>
  <c r="E5777" i="34"/>
  <c r="D5777" i="34"/>
  <c r="F5777" i="34" s="1"/>
  <c r="I5776" i="34"/>
  <c r="D5776" i="34"/>
  <c r="I5775" i="34"/>
  <c r="D5775" i="34"/>
  <c r="E5775" i="34" s="1"/>
  <c r="G5775" i="34" s="1"/>
  <c r="I5774" i="34"/>
  <c r="E5774" i="34"/>
  <c r="G5774" i="34" s="1"/>
  <c r="D5774" i="34"/>
  <c r="F5774" i="34" s="1"/>
  <c r="I5773" i="34"/>
  <c r="D5773" i="34"/>
  <c r="I5772" i="34"/>
  <c r="F5772" i="34"/>
  <c r="E5772" i="34"/>
  <c r="G5772" i="34" s="1"/>
  <c r="D5772" i="34"/>
  <c r="I5771" i="34"/>
  <c r="F5771" i="34"/>
  <c r="D5771" i="34"/>
  <c r="E5771" i="34" s="1"/>
  <c r="G5771" i="34" s="1"/>
  <c r="I5770" i="34"/>
  <c r="D5770" i="34"/>
  <c r="I5769" i="34"/>
  <c r="F5769" i="34"/>
  <c r="D5769" i="34"/>
  <c r="E5769" i="34" s="1"/>
  <c r="G5769" i="34" s="1"/>
  <c r="I5768" i="34"/>
  <c r="D5768" i="34"/>
  <c r="E5768" i="34" s="1"/>
  <c r="G5768" i="34" s="1"/>
  <c r="I5767" i="34"/>
  <c r="D5767" i="34"/>
  <c r="I5766" i="34"/>
  <c r="D5766" i="34"/>
  <c r="I5765" i="34"/>
  <c r="D5765" i="34"/>
  <c r="F5765" i="34" s="1"/>
  <c r="I5764" i="34"/>
  <c r="F5764" i="34"/>
  <c r="E5764" i="34"/>
  <c r="G5764" i="34" s="1"/>
  <c r="D5764" i="34"/>
  <c r="I5763" i="34"/>
  <c r="E5763" i="34"/>
  <c r="G5763" i="34" s="1"/>
  <c r="D5763" i="34"/>
  <c r="F5763" i="34" s="1"/>
  <c r="I5762" i="34"/>
  <c r="D5762" i="34"/>
  <c r="I5761" i="34"/>
  <c r="F5761" i="34"/>
  <c r="E5761" i="34"/>
  <c r="G5761" i="34" s="1"/>
  <c r="D5761" i="34"/>
  <c r="I5760" i="34"/>
  <c r="D5760" i="34"/>
  <c r="I5759" i="34"/>
  <c r="F5759" i="34"/>
  <c r="D5759" i="34"/>
  <c r="E5759" i="34" s="1"/>
  <c r="G5759" i="34" s="1"/>
  <c r="I5758" i="34"/>
  <c r="D5758" i="34"/>
  <c r="I5757" i="34"/>
  <c r="F5757" i="34"/>
  <c r="E5757" i="34"/>
  <c r="G5757" i="34" s="1"/>
  <c r="D5757" i="34"/>
  <c r="I5756" i="34"/>
  <c r="D5756" i="34"/>
  <c r="I5755" i="34"/>
  <c r="D5755" i="34"/>
  <c r="E5755" i="34" s="1"/>
  <c r="G5755" i="34" s="1"/>
  <c r="I5754" i="34"/>
  <c r="D5754" i="34"/>
  <c r="I5753" i="34"/>
  <c r="D5753" i="34"/>
  <c r="I5752" i="34"/>
  <c r="D5752" i="34"/>
  <c r="I5751" i="34"/>
  <c r="F5751" i="34"/>
  <c r="D5751" i="34"/>
  <c r="E5751" i="34" s="1"/>
  <c r="G5751" i="34" s="1"/>
  <c r="I5750" i="34"/>
  <c r="F5750" i="34"/>
  <c r="D5750" i="34"/>
  <c r="E5750" i="34" s="1"/>
  <c r="G5750" i="34" s="1"/>
  <c r="I5749" i="34"/>
  <c r="D5749" i="34"/>
  <c r="I5748" i="34"/>
  <c r="D5748" i="34"/>
  <c r="I5747" i="34"/>
  <c r="F5747" i="34"/>
  <c r="D5747" i="34"/>
  <c r="E5747" i="34" s="1"/>
  <c r="G5747" i="34" s="1"/>
  <c r="I5746" i="34"/>
  <c r="D5746" i="34"/>
  <c r="I5745" i="34"/>
  <c r="D5745" i="34"/>
  <c r="I5744" i="34"/>
  <c r="D5744" i="34"/>
  <c r="I5743" i="34"/>
  <c r="D5743" i="34"/>
  <c r="F5743" i="34" s="1"/>
  <c r="I5742" i="34"/>
  <c r="D5742" i="34"/>
  <c r="I5741" i="34"/>
  <c r="D5741" i="34"/>
  <c r="I5740" i="34"/>
  <c r="D5740" i="34"/>
  <c r="I5739" i="34"/>
  <c r="D5739" i="34"/>
  <c r="F5739" i="34" s="1"/>
  <c r="I5738" i="34"/>
  <c r="G5738" i="34"/>
  <c r="D5738" i="34"/>
  <c r="E5738" i="34" s="1"/>
  <c r="I5737" i="34"/>
  <c r="D5737" i="34"/>
  <c r="I5736" i="34"/>
  <c r="D5736" i="34"/>
  <c r="I5735" i="34"/>
  <c r="E5735" i="34"/>
  <c r="G5735" i="34" s="1"/>
  <c r="D5735" i="34"/>
  <c r="F5735" i="34" s="1"/>
  <c r="I5734" i="34"/>
  <c r="F5734" i="34"/>
  <c r="D5734" i="34"/>
  <c r="E5734" i="34" s="1"/>
  <c r="G5734" i="34" s="1"/>
  <c r="I5733" i="34"/>
  <c r="D5733" i="34"/>
  <c r="F5733" i="34" s="1"/>
  <c r="I5732" i="34"/>
  <c r="D5732" i="34"/>
  <c r="I5731" i="34"/>
  <c r="D5731" i="34"/>
  <c r="I5730" i="34"/>
  <c r="D5730" i="34"/>
  <c r="F5730" i="34" s="1"/>
  <c r="I5729" i="34"/>
  <c r="D5729" i="34"/>
  <c r="I5728" i="34"/>
  <c r="D5728" i="34"/>
  <c r="I5727" i="34"/>
  <c r="D5727" i="34"/>
  <c r="F5727" i="34" s="1"/>
  <c r="I5726" i="34"/>
  <c r="F5726" i="34"/>
  <c r="E5726" i="34"/>
  <c r="G5726" i="34" s="1"/>
  <c r="D5726" i="34"/>
  <c r="I5725" i="34"/>
  <c r="D5725" i="34"/>
  <c r="F5725" i="34" s="1"/>
  <c r="I5724" i="34"/>
  <c r="D5724" i="34"/>
  <c r="E5724" i="34" s="1"/>
  <c r="G5724" i="34" s="1"/>
  <c r="I5723" i="34"/>
  <c r="E5723" i="34"/>
  <c r="G5723" i="34" s="1"/>
  <c r="D5723" i="34"/>
  <c r="F5723" i="34" s="1"/>
  <c r="I5722" i="34"/>
  <c r="D5722" i="34"/>
  <c r="I5721" i="34"/>
  <c r="D5721" i="34"/>
  <c r="I5720" i="34"/>
  <c r="F5720" i="34"/>
  <c r="D5720" i="34"/>
  <c r="E5720" i="34" s="1"/>
  <c r="G5720" i="34" s="1"/>
  <c r="I5719" i="34"/>
  <c r="D5719" i="34"/>
  <c r="I5718" i="34"/>
  <c r="D5718" i="34"/>
  <c r="I5717" i="34"/>
  <c r="D5717" i="34"/>
  <c r="I5716" i="34"/>
  <c r="G5716" i="34"/>
  <c r="F5716" i="34"/>
  <c r="D5716" i="34"/>
  <c r="E5716" i="34" s="1"/>
  <c r="I5715" i="34"/>
  <c r="G5715" i="34"/>
  <c r="F5715" i="34"/>
  <c r="D5715" i="34"/>
  <c r="E5715" i="34" s="1"/>
  <c r="I5714" i="34"/>
  <c r="D5714" i="34"/>
  <c r="I5713" i="34"/>
  <c r="D5713" i="34"/>
  <c r="E5713" i="34" s="1"/>
  <c r="G5713" i="34" s="1"/>
  <c r="I5712" i="34"/>
  <c r="F5712" i="34"/>
  <c r="E5712" i="34"/>
  <c r="G5712" i="34" s="1"/>
  <c r="D5712" i="34"/>
  <c r="I5711" i="34"/>
  <c r="F5711" i="34"/>
  <c r="D5711" i="34"/>
  <c r="E5711" i="34" s="1"/>
  <c r="G5711" i="34" s="1"/>
  <c r="I5710" i="34"/>
  <c r="D5710" i="34"/>
  <c r="E5710" i="34" s="1"/>
  <c r="G5710" i="34" s="1"/>
  <c r="I5709" i="34"/>
  <c r="E5709" i="34"/>
  <c r="G5709" i="34" s="1"/>
  <c r="D5709" i="34"/>
  <c r="F5709" i="34" s="1"/>
  <c r="I5708" i="34"/>
  <c r="D5708" i="34"/>
  <c r="I5707" i="34"/>
  <c r="D5707" i="34"/>
  <c r="E5707" i="34" s="1"/>
  <c r="G5707" i="34" s="1"/>
  <c r="I5706" i="34"/>
  <c r="D5706" i="34"/>
  <c r="E5706" i="34" s="1"/>
  <c r="G5706" i="34" s="1"/>
  <c r="I5705" i="34"/>
  <c r="D5705" i="34"/>
  <c r="F5705" i="34" s="1"/>
  <c r="I5704" i="34"/>
  <c r="D5704" i="34"/>
  <c r="I5703" i="34"/>
  <c r="G5703" i="34"/>
  <c r="D5703" i="34"/>
  <c r="E5703" i="34" s="1"/>
  <c r="I5702" i="34"/>
  <c r="D5702" i="34"/>
  <c r="I5701" i="34"/>
  <c r="D5701" i="34"/>
  <c r="F5701" i="34" s="1"/>
  <c r="I5700" i="34"/>
  <c r="D5700" i="34"/>
  <c r="F5700" i="34" s="1"/>
  <c r="I5699" i="34"/>
  <c r="G5699" i="34"/>
  <c r="F5699" i="34"/>
  <c r="E5699" i="34"/>
  <c r="D5699" i="34"/>
  <c r="I5698" i="34"/>
  <c r="D5698" i="34"/>
  <c r="E5698" i="34" s="1"/>
  <c r="G5698" i="34" s="1"/>
  <c r="I5697" i="34"/>
  <c r="D5697" i="34"/>
  <c r="I5696" i="34"/>
  <c r="D5696" i="34"/>
  <c r="F5696" i="34" s="1"/>
  <c r="I5695" i="34"/>
  <c r="D5695" i="34"/>
  <c r="I5694" i="34"/>
  <c r="D5694" i="34"/>
  <c r="E5694" i="34" s="1"/>
  <c r="G5694" i="34" s="1"/>
  <c r="I5693" i="34"/>
  <c r="D5693" i="34"/>
  <c r="I5692" i="34"/>
  <c r="D5692" i="34"/>
  <c r="E5692" i="34" s="1"/>
  <c r="G5692" i="34" s="1"/>
  <c r="I5691" i="34"/>
  <c r="F5691" i="34"/>
  <c r="D5691" i="34"/>
  <c r="E5691" i="34" s="1"/>
  <c r="G5691" i="34" s="1"/>
  <c r="I5690" i="34"/>
  <c r="F5690" i="34"/>
  <c r="D5690" i="34"/>
  <c r="E5690" i="34" s="1"/>
  <c r="G5690" i="34" s="1"/>
  <c r="I5689" i="34"/>
  <c r="D5689" i="34"/>
  <c r="F5689" i="34" s="1"/>
  <c r="I5688" i="34"/>
  <c r="D5688" i="34"/>
  <c r="I5687" i="34"/>
  <c r="E5687" i="34"/>
  <c r="G5687" i="34" s="1"/>
  <c r="D5687" i="34"/>
  <c r="F5687" i="34" s="1"/>
  <c r="I5686" i="34"/>
  <c r="D5686" i="34"/>
  <c r="E5686" i="34" s="1"/>
  <c r="G5686" i="34" s="1"/>
  <c r="I5685" i="34"/>
  <c r="D5685" i="34"/>
  <c r="I5684" i="34"/>
  <c r="D5684" i="34"/>
  <c r="I5683" i="34"/>
  <c r="D5683" i="34"/>
  <c r="E5683" i="34" s="1"/>
  <c r="G5683" i="34" s="1"/>
  <c r="I5682" i="34"/>
  <c r="D5682" i="34"/>
  <c r="F5682" i="34" s="1"/>
  <c r="I5681" i="34"/>
  <c r="D5681" i="34"/>
  <c r="I5680" i="34"/>
  <c r="D5680" i="34"/>
  <c r="I5679" i="34"/>
  <c r="D5679" i="34"/>
  <c r="I5678" i="34"/>
  <c r="D5678" i="34"/>
  <c r="F5678" i="34" s="1"/>
  <c r="I5677" i="34"/>
  <c r="D5677" i="34"/>
  <c r="E5677" i="34" s="1"/>
  <c r="G5677" i="34" s="1"/>
  <c r="I5676" i="34"/>
  <c r="D5676" i="34"/>
  <c r="I5675" i="34"/>
  <c r="D5675" i="34"/>
  <c r="F5675" i="34" s="1"/>
  <c r="I5674" i="34"/>
  <c r="D5674" i="34"/>
  <c r="E5674" i="34" s="1"/>
  <c r="G5674" i="34" s="1"/>
  <c r="I5673" i="34"/>
  <c r="F5673" i="34"/>
  <c r="D5673" i="34"/>
  <c r="E5673" i="34" s="1"/>
  <c r="G5673" i="34" s="1"/>
  <c r="I5672" i="34"/>
  <c r="F5672" i="34"/>
  <c r="D5672" i="34"/>
  <c r="E5672" i="34" s="1"/>
  <c r="G5672" i="34" s="1"/>
  <c r="I5671" i="34"/>
  <c r="D5671" i="34"/>
  <c r="I5670" i="34"/>
  <c r="E5670" i="34"/>
  <c r="G5670" i="34" s="1"/>
  <c r="D5670" i="34"/>
  <c r="F5670" i="34" s="1"/>
  <c r="I5669" i="34"/>
  <c r="F5669" i="34"/>
  <c r="E5669" i="34"/>
  <c r="G5669" i="34" s="1"/>
  <c r="D5669" i="34"/>
  <c r="I5668" i="34"/>
  <c r="D5668" i="34"/>
  <c r="E5668" i="34" s="1"/>
  <c r="G5668" i="34" s="1"/>
  <c r="I5667" i="34"/>
  <c r="D5667" i="34"/>
  <c r="E5667" i="34" s="1"/>
  <c r="G5667" i="34" s="1"/>
  <c r="I5666" i="34"/>
  <c r="D5666" i="34"/>
  <c r="I5665" i="34"/>
  <c r="D5665" i="34"/>
  <c r="I5664" i="34"/>
  <c r="D5664" i="34"/>
  <c r="E5664" i="34" s="1"/>
  <c r="G5664" i="34" s="1"/>
  <c r="I5663" i="34"/>
  <c r="E5663" i="34"/>
  <c r="G5663" i="34" s="1"/>
  <c r="D5663" i="34"/>
  <c r="F5663" i="34" s="1"/>
  <c r="I5662" i="34"/>
  <c r="E5662" i="34"/>
  <c r="G5662" i="34" s="1"/>
  <c r="D5662" i="34"/>
  <c r="F5662" i="34" s="1"/>
  <c r="I5661" i="34"/>
  <c r="D5661" i="34"/>
  <c r="E5661" i="34" s="1"/>
  <c r="G5661" i="34" s="1"/>
  <c r="I5660" i="34"/>
  <c r="D5660" i="34"/>
  <c r="I5659" i="34"/>
  <c r="D5659" i="34"/>
  <c r="I5658" i="34"/>
  <c r="D5658" i="34"/>
  <c r="E5658" i="34" s="1"/>
  <c r="G5658" i="34" s="1"/>
  <c r="I5657" i="34"/>
  <c r="D5657" i="34"/>
  <c r="I5656" i="34"/>
  <c r="D5656" i="34"/>
  <c r="I5655" i="34"/>
  <c r="D5655" i="34"/>
  <c r="F5655" i="34" s="1"/>
  <c r="I5654" i="34"/>
  <c r="D5654" i="34"/>
  <c r="F5654" i="34" s="1"/>
  <c r="I5653" i="34"/>
  <c r="D5653" i="34"/>
  <c r="I5652" i="34"/>
  <c r="D5652" i="34"/>
  <c r="I5651" i="34"/>
  <c r="D5651" i="34"/>
  <c r="F5651" i="34" s="1"/>
  <c r="I5650" i="34"/>
  <c r="F5650" i="34"/>
  <c r="D5650" i="34"/>
  <c r="E5650" i="34" s="1"/>
  <c r="G5650" i="34" s="1"/>
  <c r="I5649" i="34"/>
  <c r="E5649" i="34"/>
  <c r="G5649" i="34" s="1"/>
  <c r="D5649" i="34"/>
  <c r="F5649" i="34" s="1"/>
  <c r="I5648" i="34"/>
  <c r="D5648" i="34"/>
  <c r="I5647" i="34"/>
  <c r="E5647" i="34"/>
  <c r="G5647" i="34" s="1"/>
  <c r="D5647" i="34"/>
  <c r="F5647" i="34" s="1"/>
  <c r="I5646" i="34"/>
  <c r="D5646" i="34"/>
  <c r="I5645" i="34"/>
  <c r="D5645" i="34"/>
  <c r="I5644" i="34"/>
  <c r="D5644" i="34"/>
  <c r="E5644" i="34" s="1"/>
  <c r="G5644" i="34" s="1"/>
  <c r="I5643" i="34"/>
  <c r="G5643" i="34"/>
  <c r="F5643" i="34"/>
  <c r="D5643" i="34"/>
  <c r="E5643" i="34" s="1"/>
  <c r="I5642" i="34"/>
  <c r="G5642" i="34"/>
  <c r="F5642" i="34"/>
  <c r="D5642" i="34"/>
  <c r="E5642" i="34" s="1"/>
  <c r="I5641" i="34"/>
  <c r="D5641" i="34"/>
  <c r="I5640" i="34"/>
  <c r="E5640" i="34"/>
  <c r="G5640" i="34" s="1"/>
  <c r="D5640" i="34"/>
  <c r="F5640" i="34" s="1"/>
  <c r="I5639" i="34"/>
  <c r="D5639" i="34"/>
  <c r="F5639" i="34" s="1"/>
  <c r="I5638" i="34"/>
  <c r="D5638" i="34"/>
  <c r="E5638" i="34" s="1"/>
  <c r="G5638" i="34" s="1"/>
  <c r="I5637" i="34"/>
  <c r="D5637" i="34"/>
  <c r="F5637" i="34" s="1"/>
  <c r="I5636" i="34"/>
  <c r="D5636" i="34"/>
  <c r="I5635" i="34"/>
  <c r="D5635" i="34"/>
  <c r="E5635" i="34" s="1"/>
  <c r="G5635" i="34" s="1"/>
  <c r="I5634" i="34"/>
  <c r="F5634" i="34"/>
  <c r="D5634" i="34"/>
  <c r="E5634" i="34" s="1"/>
  <c r="G5634" i="34" s="1"/>
  <c r="I5633" i="34"/>
  <c r="D5633" i="34"/>
  <c r="I5632" i="34"/>
  <c r="E5632" i="34"/>
  <c r="G5632" i="34" s="1"/>
  <c r="D5632" i="34"/>
  <c r="F5632" i="34" s="1"/>
  <c r="I5631" i="34"/>
  <c r="D5631" i="34"/>
  <c r="F5631" i="34" s="1"/>
  <c r="I5630" i="34"/>
  <c r="D5630" i="34"/>
  <c r="F5630" i="34" s="1"/>
  <c r="I5629" i="34"/>
  <c r="D5629" i="34"/>
  <c r="F5629" i="34" s="1"/>
  <c r="I5628" i="34"/>
  <c r="F5628" i="34"/>
  <c r="D5628" i="34"/>
  <c r="E5628" i="34" s="1"/>
  <c r="G5628" i="34" s="1"/>
  <c r="I5627" i="34"/>
  <c r="F5627" i="34"/>
  <c r="D5627" i="34"/>
  <c r="E5627" i="34" s="1"/>
  <c r="G5627" i="34" s="1"/>
  <c r="I5626" i="34"/>
  <c r="D5626" i="34"/>
  <c r="I5625" i="34"/>
  <c r="D5625" i="34"/>
  <c r="F5625" i="34" s="1"/>
  <c r="I5624" i="34"/>
  <c r="D5624" i="34"/>
  <c r="E5624" i="34" s="1"/>
  <c r="G5624" i="34" s="1"/>
  <c r="I5623" i="34"/>
  <c r="D5623" i="34"/>
  <c r="F5623" i="34" s="1"/>
  <c r="I5622" i="34"/>
  <c r="D5622" i="34"/>
  <c r="E5622" i="34" s="1"/>
  <c r="G5622" i="34" s="1"/>
  <c r="I5621" i="34"/>
  <c r="D5621" i="34"/>
  <c r="F5621" i="34" s="1"/>
  <c r="I5620" i="34"/>
  <c r="D5620" i="34"/>
  <c r="E5620" i="34" s="1"/>
  <c r="G5620" i="34" s="1"/>
  <c r="I5619" i="34"/>
  <c r="D5619" i="34"/>
  <c r="I5618" i="34"/>
  <c r="D5618" i="34"/>
  <c r="I5617" i="34"/>
  <c r="E5617" i="34"/>
  <c r="G5617" i="34" s="1"/>
  <c r="D5617" i="34"/>
  <c r="F5617" i="34" s="1"/>
  <c r="I5616" i="34"/>
  <c r="D5616" i="34"/>
  <c r="I5615" i="34"/>
  <c r="D5615" i="34"/>
  <c r="E5615" i="34" s="1"/>
  <c r="G5615" i="34" s="1"/>
  <c r="I5614" i="34"/>
  <c r="F5614" i="34"/>
  <c r="E5614" i="34"/>
  <c r="G5614" i="34" s="1"/>
  <c r="D5614" i="34"/>
  <c r="I5613" i="34"/>
  <c r="D5613" i="34"/>
  <c r="E5613" i="34" s="1"/>
  <c r="G5613" i="34" s="1"/>
  <c r="I5612" i="34"/>
  <c r="D5612" i="34"/>
  <c r="I5611" i="34"/>
  <c r="D5611" i="34"/>
  <c r="F5611" i="34" s="1"/>
  <c r="I5610" i="34"/>
  <c r="E5610" i="34"/>
  <c r="G5610" i="34" s="1"/>
  <c r="D5610" i="34"/>
  <c r="F5610" i="34" s="1"/>
  <c r="I5609" i="34"/>
  <c r="D5609" i="34"/>
  <c r="I5608" i="34"/>
  <c r="F5608" i="34"/>
  <c r="D5608" i="34"/>
  <c r="E5608" i="34" s="1"/>
  <c r="G5608" i="34" s="1"/>
  <c r="I5607" i="34"/>
  <c r="E5607" i="34"/>
  <c r="G5607" i="34" s="1"/>
  <c r="D5607" i="34"/>
  <c r="F5607" i="34" s="1"/>
  <c r="I5606" i="34"/>
  <c r="D5606" i="34"/>
  <c r="I5605" i="34"/>
  <c r="D5605" i="34"/>
  <c r="E5605" i="34" s="1"/>
  <c r="G5605" i="34" s="1"/>
  <c r="I5604" i="34"/>
  <c r="D5604" i="34"/>
  <c r="I5603" i="34"/>
  <c r="G5603" i="34"/>
  <c r="F5603" i="34"/>
  <c r="D5603" i="34"/>
  <c r="E5603" i="34" s="1"/>
  <c r="I5602" i="34"/>
  <c r="D5602" i="34"/>
  <c r="F5602" i="34" s="1"/>
  <c r="I5601" i="34"/>
  <c r="E5601" i="34"/>
  <c r="G5601" i="34" s="1"/>
  <c r="D5601" i="34"/>
  <c r="F5601" i="34" s="1"/>
  <c r="I5600" i="34"/>
  <c r="D5600" i="34"/>
  <c r="E5600" i="34" s="1"/>
  <c r="G5600" i="34" s="1"/>
  <c r="I5599" i="34"/>
  <c r="D5599" i="34"/>
  <c r="I5598" i="34"/>
  <c r="D5598" i="34"/>
  <c r="I5597" i="34"/>
  <c r="D5597" i="34"/>
  <c r="I5596" i="34"/>
  <c r="F5596" i="34"/>
  <c r="E5596" i="34"/>
  <c r="G5596" i="34" s="1"/>
  <c r="D5596" i="34"/>
  <c r="I5595" i="34"/>
  <c r="D5595" i="34"/>
  <c r="E5595" i="34" s="1"/>
  <c r="G5595" i="34" s="1"/>
  <c r="I5594" i="34"/>
  <c r="D5594" i="34"/>
  <c r="I5593" i="34"/>
  <c r="D5593" i="34"/>
  <c r="F5593" i="34" s="1"/>
  <c r="I5592" i="34"/>
  <c r="D5592" i="34"/>
  <c r="I5591" i="34"/>
  <c r="G5591" i="34"/>
  <c r="F5591" i="34"/>
  <c r="E5591" i="34"/>
  <c r="D5591" i="34"/>
  <c r="I5590" i="34"/>
  <c r="E5590" i="34"/>
  <c r="G5590" i="34" s="1"/>
  <c r="D5590" i="34"/>
  <c r="F5590" i="34" s="1"/>
  <c r="I5589" i="34"/>
  <c r="D5589" i="34"/>
  <c r="F5589" i="34" s="1"/>
  <c r="I5588" i="34"/>
  <c r="D5588" i="34"/>
  <c r="F5588" i="34" s="1"/>
  <c r="I5587" i="34"/>
  <c r="D5587" i="34"/>
  <c r="I5586" i="34"/>
  <c r="D5586" i="34"/>
  <c r="I5585" i="34"/>
  <c r="F5585" i="34"/>
  <c r="E5585" i="34"/>
  <c r="G5585" i="34" s="1"/>
  <c r="D5585" i="34"/>
  <c r="I5584" i="34"/>
  <c r="D5584" i="34"/>
  <c r="E5584" i="34" s="1"/>
  <c r="G5584" i="34" s="1"/>
  <c r="I5583" i="34"/>
  <c r="F5583" i="34"/>
  <c r="D5583" i="34"/>
  <c r="E5583" i="34" s="1"/>
  <c r="G5583" i="34" s="1"/>
  <c r="I5582" i="34"/>
  <c r="D5582" i="34"/>
  <c r="I5581" i="34"/>
  <c r="F5581" i="34"/>
  <c r="D5581" i="34"/>
  <c r="E5581" i="34" s="1"/>
  <c r="G5581" i="34" s="1"/>
  <c r="I5580" i="34"/>
  <c r="E5580" i="34"/>
  <c r="G5580" i="34" s="1"/>
  <c r="D5580" i="34"/>
  <c r="F5580" i="34" s="1"/>
  <c r="I5579" i="34"/>
  <c r="D5579" i="34"/>
  <c r="I5578" i="34"/>
  <c r="D5578" i="34"/>
  <c r="E5578" i="34" s="1"/>
  <c r="G5578" i="34" s="1"/>
  <c r="I5577" i="34"/>
  <c r="D5577" i="34"/>
  <c r="I5576" i="34"/>
  <c r="G5576" i="34"/>
  <c r="F5576" i="34"/>
  <c r="D5576" i="34"/>
  <c r="E5576" i="34" s="1"/>
  <c r="I5575" i="34"/>
  <c r="D5575" i="34"/>
  <c r="I5574" i="34"/>
  <c r="E5574" i="34"/>
  <c r="G5574" i="34" s="1"/>
  <c r="D5574" i="34"/>
  <c r="F5574" i="34" s="1"/>
  <c r="I5573" i="34"/>
  <c r="D5573" i="34"/>
  <c r="F5573" i="34" s="1"/>
  <c r="I5572" i="34"/>
  <c r="G5572" i="34"/>
  <c r="D5572" i="34"/>
  <c r="E5572" i="34" s="1"/>
  <c r="I5571" i="34"/>
  <c r="E5571" i="34"/>
  <c r="G5571" i="34" s="1"/>
  <c r="D5571" i="34"/>
  <c r="F5571" i="34" s="1"/>
  <c r="I5570" i="34"/>
  <c r="D5570" i="34"/>
  <c r="I5569" i="34"/>
  <c r="F5569" i="34"/>
  <c r="E5569" i="34"/>
  <c r="G5569" i="34" s="1"/>
  <c r="D5569" i="34"/>
  <c r="I5568" i="34"/>
  <c r="E5568" i="34"/>
  <c r="G5568" i="34" s="1"/>
  <c r="D5568" i="34"/>
  <c r="F5568" i="34" s="1"/>
  <c r="I5567" i="34"/>
  <c r="D5567" i="34"/>
  <c r="I5566" i="34"/>
  <c r="D5566" i="34"/>
  <c r="F5566" i="34" s="1"/>
  <c r="I5565" i="34"/>
  <c r="D5565" i="34"/>
  <c r="F5565" i="34" s="1"/>
  <c r="I5564" i="34"/>
  <c r="D5564" i="34"/>
  <c r="I5563" i="34"/>
  <c r="G5563" i="34"/>
  <c r="E5563" i="34"/>
  <c r="D5563" i="34"/>
  <c r="F5563" i="34" s="1"/>
  <c r="I5562" i="34"/>
  <c r="D5562" i="34"/>
  <c r="E5562" i="34" s="1"/>
  <c r="G5562" i="34" s="1"/>
  <c r="I5561" i="34"/>
  <c r="E5561" i="34"/>
  <c r="G5561" i="34" s="1"/>
  <c r="D5561" i="34"/>
  <c r="F5561" i="34" s="1"/>
  <c r="I5560" i="34"/>
  <c r="D5560" i="34"/>
  <c r="I5559" i="34"/>
  <c r="F5559" i="34"/>
  <c r="E5559" i="34"/>
  <c r="G5559" i="34" s="1"/>
  <c r="D5559" i="34"/>
  <c r="I5558" i="34"/>
  <c r="D5558" i="34"/>
  <c r="F5558" i="34" s="1"/>
  <c r="I5557" i="34"/>
  <c r="D5557" i="34"/>
  <c r="I5556" i="34"/>
  <c r="F5556" i="34"/>
  <c r="D5556" i="34"/>
  <c r="E5556" i="34" s="1"/>
  <c r="G5556" i="34" s="1"/>
  <c r="I5555" i="34"/>
  <c r="D5555" i="34"/>
  <c r="F5555" i="34" s="1"/>
  <c r="I5554" i="34"/>
  <c r="D5554" i="34"/>
  <c r="I5553" i="34"/>
  <c r="D5553" i="34"/>
  <c r="F5553" i="34" s="1"/>
  <c r="I5552" i="34"/>
  <c r="D5552" i="34"/>
  <c r="I5551" i="34"/>
  <c r="D5551" i="34"/>
  <c r="I5550" i="34"/>
  <c r="D5550" i="34"/>
  <c r="I5549" i="34"/>
  <c r="F5549" i="34"/>
  <c r="E5549" i="34"/>
  <c r="G5549" i="34" s="1"/>
  <c r="D5549" i="34"/>
  <c r="I5548" i="34"/>
  <c r="D5548" i="34"/>
  <c r="I5547" i="34"/>
  <c r="G5547" i="34"/>
  <c r="E5547" i="34"/>
  <c r="D5547" i="34"/>
  <c r="F5547" i="34" s="1"/>
  <c r="I5546" i="34"/>
  <c r="D5546" i="34"/>
  <c r="I5545" i="34"/>
  <c r="G5545" i="34"/>
  <c r="D5545" i="34"/>
  <c r="E5545" i="34" s="1"/>
  <c r="I5544" i="34"/>
  <c r="F5544" i="34"/>
  <c r="E5544" i="34"/>
  <c r="G5544" i="34" s="1"/>
  <c r="D5544" i="34"/>
  <c r="I5543" i="34"/>
  <c r="D5543" i="34"/>
  <c r="I5542" i="34"/>
  <c r="D5542" i="34"/>
  <c r="I5541" i="34"/>
  <c r="D5541" i="34"/>
  <c r="F5541" i="34" s="1"/>
  <c r="I5540" i="34"/>
  <c r="D5540" i="34"/>
  <c r="E5540" i="34" s="1"/>
  <c r="G5540" i="34" s="1"/>
  <c r="I5539" i="34"/>
  <c r="E5539" i="34"/>
  <c r="G5539" i="34" s="1"/>
  <c r="D5539" i="34"/>
  <c r="F5539" i="34" s="1"/>
  <c r="I5538" i="34"/>
  <c r="D5538" i="34"/>
  <c r="I5537" i="34"/>
  <c r="G5537" i="34"/>
  <c r="F5537" i="34"/>
  <c r="E5537" i="34"/>
  <c r="D5537" i="34"/>
  <c r="I5536" i="34"/>
  <c r="D5536" i="34"/>
  <c r="F5536" i="34" s="1"/>
  <c r="I5535" i="34"/>
  <c r="D5535" i="34"/>
  <c r="E5535" i="34" s="1"/>
  <c r="G5535" i="34" s="1"/>
  <c r="I5534" i="34"/>
  <c r="F5534" i="34"/>
  <c r="D5534" i="34"/>
  <c r="E5534" i="34" s="1"/>
  <c r="G5534" i="34" s="1"/>
  <c r="I5533" i="34"/>
  <c r="D5533" i="34"/>
  <c r="E5533" i="34" s="1"/>
  <c r="G5533" i="34" s="1"/>
  <c r="I5532" i="34"/>
  <c r="F5532" i="34"/>
  <c r="D5532" i="34"/>
  <c r="E5532" i="34" s="1"/>
  <c r="G5532" i="34" s="1"/>
  <c r="I5531" i="34"/>
  <c r="D5531" i="34"/>
  <c r="I5530" i="34"/>
  <c r="F5530" i="34"/>
  <c r="E5530" i="34"/>
  <c r="G5530" i="34" s="1"/>
  <c r="D5530" i="34"/>
  <c r="I5529" i="34"/>
  <c r="D5529" i="34"/>
  <c r="I5528" i="34"/>
  <c r="D5528" i="34"/>
  <c r="E5528" i="34" s="1"/>
  <c r="G5528" i="34" s="1"/>
  <c r="I5527" i="34"/>
  <c r="D5527" i="34"/>
  <c r="F5527" i="34" s="1"/>
  <c r="I5526" i="34"/>
  <c r="D5526" i="34"/>
  <c r="E5526" i="34" s="1"/>
  <c r="G5526" i="34" s="1"/>
  <c r="I5525" i="34"/>
  <c r="F5525" i="34"/>
  <c r="E5525" i="34"/>
  <c r="G5525" i="34" s="1"/>
  <c r="D5525" i="34"/>
  <c r="I5524" i="34"/>
  <c r="D5524" i="34"/>
  <c r="F5524" i="34" s="1"/>
  <c r="I5523" i="34"/>
  <c r="D5523" i="34"/>
  <c r="I5522" i="34"/>
  <c r="F5522" i="34"/>
  <c r="D5522" i="34"/>
  <c r="E5522" i="34" s="1"/>
  <c r="G5522" i="34" s="1"/>
  <c r="I5521" i="34"/>
  <c r="D5521" i="34"/>
  <c r="I5520" i="34"/>
  <c r="D5520" i="34"/>
  <c r="I5519" i="34"/>
  <c r="D5519" i="34"/>
  <c r="I5518" i="34"/>
  <c r="F5518" i="34"/>
  <c r="D5518" i="34"/>
  <c r="E5518" i="34" s="1"/>
  <c r="G5518" i="34" s="1"/>
  <c r="I5517" i="34"/>
  <c r="E5517" i="34"/>
  <c r="G5517" i="34" s="1"/>
  <c r="D5517" i="34"/>
  <c r="F5517" i="34" s="1"/>
  <c r="I5516" i="34"/>
  <c r="G5516" i="34"/>
  <c r="D5516" i="34"/>
  <c r="E5516" i="34" s="1"/>
  <c r="I5515" i="34"/>
  <c r="F5515" i="34"/>
  <c r="D5515" i="34"/>
  <c r="E5515" i="34" s="1"/>
  <c r="G5515" i="34" s="1"/>
  <c r="I5514" i="34"/>
  <c r="D5514" i="34"/>
  <c r="F5514" i="34" s="1"/>
  <c r="I5513" i="34"/>
  <c r="D5513" i="34"/>
  <c r="I5512" i="34"/>
  <c r="D5512" i="34"/>
  <c r="E5512" i="34" s="1"/>
  <c r="G5512" i="34" s="1"/>
  <c r="I5511" i="34"/>
  <c r="E5511" i="34"/>
  <c r="G5511" i="34" s="1"/>
  <c r="D5511" i="34"/>
  <c r="F5511" i="34" s="1"/>
  <c r="I5510" i="34"/>
  <c r="D5510" i="34"/>
  <c r="I5509" i="34"/>
  <c r="D5509" i="34"/>
  <c r="F5509" i="34" s="1"/>
  <c r="I5508" i="34"/>
  <c r="E5508" i="34"/>
  <c r="G5508" i="34" s="1"/>
  <c r="D5508" i="34"/>
  <c r="F5508" i="34" s="1"/>
  <c r="I5507" i="34"/>
  <c r="D5507" i="34"/>
  <c r="I5506" i="34"/>
  <c r="D5506" i="34"/>
  <c r="E5506" i="34" s="1"/>
  <c r="G5506" i="34" s="1"/>
  <c r="I5505" i="34"/>
  <c r="D5505" i="34"/>
  <c r="F5505" i="34" s="1"/>
  <c r="I5504" i="34"/>
  <c r="D5504" i="34"/>
  <c r="F5504" i="34" s="1"/>
  <c r="I5503" i="34"/>
  <c r="F5503" i="34"/>
  <c r="D5503" i="34"/>
  <c r="E5503" i="34" s="1"/>
  <c r="G5503" i="34" s="1"/>
  <c r="I5502" i="34"/>
  <c r="F5502" i="34"/>
  <c r="D5502" i="34"/>
  <c r="E5502" i="34" s="1"/>
  <c r="G5502" i="34" s="1"/>
  <c r="I5501" i="34"/>
  <c r="D5501" i="34"/>
  <c r="F5501" i="34" s="1"/>
  <c r="I5500" i="34"/>
  <c r="D5500" i="34"/>
  <c r="I5499" i="34"/>
  <c r="D5499" i="34"/>
  <c r="F5499" i="34" s="1"/>
  <c r="I5498" i="34"/>
  <c r="D5498" i="34"/>
  <c r="F5498" i="34" s="1"/>
  <c r="I5497" i="34"/>
  <c r="D5497" i="34"/>
  <c r="I5496" i="34"/>
  <c r="D5496" i="34"/>
  <c r="E5496" i="34" s="1"/>
  <c r="G5496" i="34" s="1"/>
  <c r="I5495" i="34"/>
  <c r="F5495" i="34"/>
  <c r="E5495" i="34"/>
  <c r="G5495" i="34" s="1"/>
  <c r="D5495" i="34"/>
  <c r="I5494" i="34"/>
  <c r="D5494" i="34"/>
  <c r="I5493" i="34"/>
  <c r="G5493" i="34"/>
  <c r="D5493" i="34"/>
  <c r="E5493" i="34" s="1"/>
  <c r="I5492" i="34"/>
  <c r="G5492" i="34"/>
  <c r="F5492" i="34"/>
  <c r="D5492" i="34"/>
  <c r="E5492" i="34" s="1"/>
  <c r="I5491" i="34"/>
  <c r="D5491" i="34"/>
  <c r="E5491" i="34" s="1"/>
  <c r="G5491" i="34" s="1"/>
  <c r="I5490" i="34"/>
  <c r="F5490" i="34"/>
  <c r="D5490" i="34"/>
  <c r="E5490" i="34" s="1"/>
  <c r="G5490" i="34" s="1"/>
  <c r="I5489" i="34"/>
  <c r="F5489" i="34"/>
  <c r="D5489" i="34"/>
  <c r="E5489" i="34" s="1"/>
  <c r="G5489" i="34" s="1"/>
  <c r="I5488" i="34"/>
  <c r="D5488" i="34"/>
  <c r="I5487" i="34"/>
  <c r="D5487" i="34"/>
  <c r="F5487" i="34" s="1"/>
  <c r="I5486" i="34"/>
  <c r="D5486" i="34"/>
  <c r="I5485" i="34"/>
  <c r="G5485" i="34"/>
  <c r="F5485" i="34"/>
  <c r="E5485" i="34"/>
  <c r="D5485" i="34"/>
  <c r="I5484" i="34"/>
  <c r="D5484" i="34"/>
  <c r="E5484" i="34" s="1"/>
  <c r="G5484" i="34" s="1"/>
  <c r="I5483" i="34"/>
  <c r="D5483" i="34"/>
  <c r="F5483" i="34" s="1"/>
  <c r="I5482" i="34"/>
  <c r="D5482" i="34"/>
  <c r="E5482" i="34" s="1"/>
  <c r="G5482" i="34" s="1"/>
  <c r="I5481" i="34"/>
  <c r="E5481" i="34"/>
  <c r="G5481" i="34" s="1"/>
  <c r="D5481" i="34"/>
  <c r="F5481" i="34" s="1"/>
  <c r="I5480" i="34"/>
  <c r="D5480" i="34"/>
  <c r="F5480" i="34" s="1"/>
  <c r="I5479" i="34"/>
  <c r="D5479" i="34"/>
  <c r="I5478" i="34"/>
  <c r="G5478" i="34"/>
  <c r="E5478" i="34"/>
  <c r="D5478" i="34"/>
  <c r="F5478" i="34" s="1"/>
  <c r="I5477" i="34"/>
  <c r="D5477" i="34"/>
  <c r="F5477" i="34" s="1"/>
  <c r="I5476" i="34"/>
  <c r="D5476" i="34"/>
  <c r="I5475" i="34"/>
  <c r="F5475" i="34"/>
  <c r="D5475" i="34"/>
  <c r="E5475" i="34" s="1"/>
  <c r="G5475" i="34" s="1"/>
  <c r="I5474" i="34"/>
  <c r="G5474" i="34"/>
  <c r="F5474" i="34"/>
  <c r="D5474" i="34"/>
  <c r="E5474" i="34" s="1"/>
  <c r="I5473" i="34"/>
  <c r="D5473" i="34"/>
  <c r="I5472" i="34"/>
  <c r="D5472" i="34"/>
  <c r="I5471" i="34"/>
  <c r="F5471" i="34"/>
  <c r="E5471" i="34"/>
  <c r="G5471" i="34" s="1"/>
  <c r="D5471" i="34"/>
  <c r="I5470" i="34"/>
  <c r="D5470" i="34"/>
  <c r="I5469" i="34"/>
  <c r="D5469" i="34"/>
  <c r="I5468" i="34"/>
  <c r="D5468" i="34"/>
  <c r="I5467" i="34"/>
  <c r="E5467" i="34"/>
  <c r="G5467" i="34" s="1"/>
  <c r="D5467" i="34"/>
  <c r="F5467" i="34" s="1"/>
  <c r="I5466" i="34"/>
  <c r="E5466" i="34"/>
  <c r="G5466" i="34" s="1"/>
  <c r="D5466" i="34"/>
  <c r="F5466" i="34" s="1"/>
  <c r="I5465" i="34"/>
  <c r="D5465" i="34"/>
  <c r="F5465" i="34" s="1"/>
  <c r="I5464" i="34"/>
  <c r="D5464" i="34"/>
  <c r="I5463" i="34"/>
  <c r="D5463" i="34"/>
  <c r="F5463" i="34" s="1"/>
  <c r="I5462" i="34"/>
  <c r="D5462" i="34"/>
  <c r="E5462" i="34" s="1"/>
  <c r="G5462" i="34" s="1"/>
  <c r="I5461" i="34"/>
  <c r="E5461" i="34"/>
  <c r="G5461" i="34" s="1"/>
  <c r="D5461" i="34"/>
  <c r="F5461" i="34" s="1"/>
  <c r="I5460" i="34"/>
  <c r="D5460" i="34"/>
  <c r="E5460" i="34" s="1"/>
  <c r="G5460" i="34" s="1"/>
  <c r="I5459" i="34"/>
  <c r="D5459" i="34"/>
  <c r="E5459" i="34" s="1"/>
  <c r="G5459" i="34" s="1"/>
  <c r="I5458" i="34"/>
  <c r="F5458" i="34"/>
  <c r="E5458" i="34"/>
  <c r="G5458" i="34" s="1"/>
  <c r="D5458" i="34"/>
  <c r="I5457" i="34"/>
  <c r="F5457" i="34"/>
  <c r="E5457" i="34"/>
  <c r="G5457" i="34" s="1"/>
  <c r="D5457" i="34"/>
  <c r="I5456" i="34"/>
  <c r="D5456" i="34"/>
  <c r="E5456" i="34" s="1"/>
  <c r="G5456" i="34" s="1"/>
  <c r="I5455" i="34"/>
  <c r="D5455" i="34"/>
  <c r="F5455" i="34" s="1"/>
  <c r="I5454" i="34"/>
  <c r="D5454" i="34"/>
  <c r="F5454" i="34" s="1"/>
  <c r="I5453" i="34"/>
  <c r="E5453" i="34"/>
  <c r="G5453" i="34" s="1"/>
  <c r="D5453" i="34"/>
  <c r="F5453" i="34" s="1"/>
  <c r="I5452" i="34"/>
  <c r="D5452" i="34"/>
  <c r="E5452" i="34" s="1"/>
  <c r="G5452" i="34" s="1"/>
  <c r="I5451" i="34"/>
  <c r="D5451" i="34"/>
  <c r="I5450" i="34"/>
  <c r="D5450" i="34"/>
  <c r="I5449" i="34"/>
  <c r="E5449" i="34"/>
  <c r="G5449" i="34" s="1"/>
  <c r="D5449" i="34"/>
  <c r="F5449" i="34" s="1"/>
  <c r="I5448" i="34"/>
  <c r="E5448" i="34"/>
  <c r="G5448" i="34" s="1"/>
  <c r="D5448" i="34"/>
  <c r="F5448" i="34" s="1"/>
  <c r="I5447" i="34"/>
  <c r="F5447" i="34"/>
  <c r="E5447" i="34"/>
  <c r="G5447" i="34" s="1"/>
  <c r="D5447" i="34"/>
  <c r="I5446" i="34"/>
  <c r="D5446" i="34"/>
  <c r="E5446" i="34" s="1"/>
  <c r="G5446" i="34" s="1"/>
  <c r="I5445" i="34"/>
  <c r="D5445" i="34"/>
  <c r="F5445" i="34" s="1"/>
  <c r="I5444" i="34"/>
  <c r="D5444" i="34"/>
  <c r="I5443" i="34"/>
  <c r="E5443" i="34"/>
  <c r="G5443" i="34" s="1"/>
  <c r="D5443" i="34"/>
  <c r="F5443" i="34" s="1"/>
  <c r="I5442" i="34"/>
  <c r="D5442" i="34"/>
  <c r="I5441" i="34"/>
  <c r="D5441" i="34"/>
  <c r="F5441" i="34" s="1"/>
  <c r="I5440" i="34"/>
  <c r="G5440" i="34"/>
  <c r="D5440" i="34"/>
  <c r="E5440" i="34" s="1"/>
  <c r="I5439" i="34"/>
  <c r="F5439" i="34"/>
  <c r="E5439" i="34"/>
  <c r="G5439" i="34" s="1"/>
  <c r="D5439" i="34"/>
  <c r="I5438" i="34"/>
  <c r="D5438" i="34"/>
  <c r="E5438" i="34" s="1"/>
  <c r="G5438" i="34" s="1"/>
  <c r="I5437" i="34"/>
  <c r="E5437" i="34"/>
  <c r="G5437" i="34" s="1"/>
  <c r="D5437" i="34"/>
  <c r="F5437" i="34" s="1"/>
  <c r="I5436" i="34"/>
  <c r="E5436" i="34"/>
  <c r="G5436" i="34" s="1"/>
  <c r="D5436" i="34"/>
  <c r="F5436" i="34" s="1"/>
  <c r="I5435" i="34"/>
  <c r="F5435" i="34"/>
  <c r="E5435" i="34"/>
  <c r="G5435" i="34" s="1"/>
  <c r="D5435" i="34"/>
  <c r="I5434" i="34"/>
  <c r="F5434" i="34"/>
  <c r="D5434" i="34"/>
  <c r="E5434" i="34" s="1"/>
  <c r="G5434" i="34" s="1"/>
  <c r="I5433" i="34"/>
  <c r="D5433" i="34"/>
  <c r="F5433" i="34" s="1"/>
  <c r="I5432" i="34"/>
  <c r="D5432" i="34"/>
  <c r="I5431" i="34"/>
  <c r="D5431" i="34"/>
  <c r="I5430" i="34"/>
  <c r="F5430" i="34"/>
  <c r="D5430" i="34"/>
  <c r="E5430" i="34" s="1"/>
  <c r="G5430" i="34" s="1"/>
  <c r="I5429" i="34"/>
  <c r="D5429" i="34"/>
  <c r="E5429" i="34" s="1"/>
  <c r="G5429" i="34" s="1"/>
  <c r="I5428" i="34"/>
  <c r="D5428" i="34"/>
  <c r="E5428" i="34" s="1"/>
  <c r="G5428" i="34" s="1"/>
  <c r="I5427" i="34"/>
  <c r="G5427" i="34"/>
  <c r="F5427" i="34"/>
  <c r="E5427" i="34"/>
  <c r="D5427" i="34"/>
  <c r="I5426" i="34"/>
  <c r="F5426" i="34"/>
  <c r="D5426" i="34"/>
  <c r="E5426" i="34" s="1"/>
  <c r="G5426" i="34" s="1"/>
  <c r="I5425" i="34"/>
  <c r="D5425" i="34"/>
  <c r="I5424" i="34"/>
  <c r="F5424" i="34"/>
  <c r="D5424" i="34"/>
  <c r="E5424" i="34" s="1"/>
  <c r="G5424" i="34" s="1"/>
  <c r="I5423" i="34"/>
  <c r="F5423" i="34"/>
  <c r="D5423" i="34"/>
  <c r="E5423" i="34" s="1"/>
  <c r="G5423" i="34" s="1"/>
  <c r="I5422" i="34"/>
  <c r="D5422" i="34"/>
  <c r="F5422" i="34" s="1"/>
  <c r="I5421" i="34"/>
  <c r="D5421" i="34"/>
  <c r="I5420" i="34"/>
  <c r="F5420" i="34"/>
  <c r="E5420" i="34"/>
  <c r="G5420" i="34" s="1"/>
  <c r="D5420" i="34"/>
  <c r="I5419" i="34"/>
  <c r="G5419" i="34"/>
  <c r="E5419" i="34"/>
  <c r="D5419" i="34"/>
  <c r="F5419" i="34" s="1"/>
  <c r="I5418" i="34"/>
  <c r="F5418" i="34"/>
  <c r="D5418" i="34"/>
  <c r="E5418" i="34" s="1"/>
  <c r="G5418" i="34" s="1"/>
  <c r="I5417" i="34"/>
  <c r="F5417" i="34"/>
  <c r="E5417" i="34"/>
  <c r="G5417" i="34" s="1"/>
  <c r="D5417" i="34"/>
  <c r="I5416" i="34"/>
  <c r="F5416" i="34"/>
  <c r="D5416" i="34"/>
  <c r="E5416" i="34" s="1"/>
  <c r="G5416" i="34" s="1"/>
  <c r="I5415" i="34"/>
  <c r="D5415" i="34"/>
  <c r="F5415" i="34" s="1"/>
  <c r="I5414" i="34"/>
  <c r="E5414" i="34"/>
  <c r="G5414" i="34" s="1"/>
  <c r="D5414" i="34"/>
  <c r="F5414" i="34" s="1"/>
  <c r="I5413" i="34"/>
  <c r="D5413" i="34"/>
  <c r="E5413" i="34" s="1"/>
  <c r="G5413" i="34" s="1"/>
  <c r="I5412" i="34"/>
  <c r="D5412" i="34"/>
  <c r="I5411" i="34"/>
  <c r="D5411" i="34"/>
  <c r="I5410" i="34"/>
  <c r="G5410" i="34"/>
  <c r="D5410" i="34"/>
  <c r="E5410" i="34" s="1"/>
  <c r="I5409" i="34"/>
  <c r="D5409" i="34"/>
  <c r="F5409" i="34" s="1"/>
  <c r="I5408" i="34"/>
  <c r="D5408" i="34"/>
  <c r="I5407" i="34"/>
  <c r="D5407" i="34"/>
  <c r="I5406" i="34"/>
  <c r="D5406" i="34"/>
  <c r="E5406" i="34" s="1"/>
  <c r="G5406" i="34" s="1"/>
  <c r="I5405" i="34"/>
  <c r="D5405" i="34"/>
  <c r="F5405" i="34" s="1"/>
  <c r="I5404" i="34"/>
  <c r="D5404" i="34"/>
  <c r="F5404" i="34" s="1"/>
  <c r="I5403" i="34"/>
  <c r="D5403" i="34"/>
  <c r="F5403" i="34" s="1"/>
  <c r="I5402" i="34"/>
  <c r="F5402" i="34"/>
  <c r="E5402" i="34"/>
  <c r="G5402" i="34" s="1"/>
  <c r="D5402" i="34"/>
  <c r="I5401" i="34"/>
  <c r="D5401" i="34"/>
  <c r="I5400" i="34"/>
  <c r="D5400" i="34"/>
  <c r="F5400" i="34" s="1"/>
  <c r="I5399" i="34"/>
  <c r="E5399" i="34"/>
  <c r="G5399" i="34" s="1"/>
  <c r="D5399" i="34"/>
  <c r="F5399" i="34" s="1"/>
  <c r="I5398" i="34"/>
  <c r="D5398" i="34"/>
  <c r="I5397" i="34"/>
  <c r="D5397" i="34"/>
  <c r="E5397" i="34" s="1"/>
  <c r="G5397" i="34" s="1"/>
  <c r="I5396" i="34"/>
  <c r="F5396" i="34"/>
  <c r="D5396" i="34"/>
  <c r="E5396" i="34" s="1"/>
  <c r="G5396" i="34" s="1"/>
  <c r="I5395" i="34"/>
  <c r="D5395" i="34"/>
  <c r="I5394" i="34"/>
  <c r="D5394" i="34"/>
  <c r="E5394" i="34" s="1"/>
  <c r="G5394" i="34" s="1"/>
  <c r="I5393" i="34"/>
  <c r="F5393" i="34"/>
  <c r="D5393" i="34"/>
  <c r="E5393" i="34" s="1"/>
  <c r="G5393" i="34" s="1"/>
  <c r="I5392" i="34"/>
  <c r="D5392" i="34"/>
  <c r="I5391" i="34"/>
  <c r="D5391" i="34"/>
  <c r="I5390" i="34"/>
  <c r="D5390" i="34"/>
  <c r="I5389" i="34"/>
  <c r="D5389" i="34"/>
  <c r="I5388" i="34"/>
  <c r="D5388" i="34"/>
  <c r="I5387" i="34"/>
  <c r="D5387" i="34"/>
  <c r="I5386" i="34"/>
  <c r="D5386" i="34"/>
  <c r="I5385" i="34"/>
  <c r="D5385" i="34"/>
  <c r="I5384" i="34"/>
  <c r="D5384" i="34"/>
  <c r="E5384" i="34" s="1"/>
  <c r="G5384" i="34" s="1"/>
  <c r="I5383" i="34"/>
  <c r="D5383" i="34"/>
  <c r="F5383" i="34" s="1"/>
  <c r="I5382" i="34"/>
  <c r="G5382" i="34"/>
  <c r="D5382" i="34"/>
  <c r="E5382" i="34" s="1"/>
  <c r="I5381" i="34"/>
  <c r="F5381" i="34"/>
  <c r="E5381" i="34"/>
  <c r="G5381" i="34" s="1"/>
  <c r="D5381" i="34"/>
  <c r="I5380" i="34"/>
  <c r="F5380" i="34"/>
  <c r="D5380" i="34"/>
  <c r="E5380" i="34" s="1"/>
  <c r="G5380" i="34" s="1"/>
  <c r="I5379" i="34"/>
  <c r="D5379" i="34"/>
  <c r="I5378" i="34"/>
  <c r="D5378" i="34"/>
  <c r="I5377" i="34"/>
  <c r="D5377" i="34"/>
  <c r="F5377" i="34" s="1"/>
  <c r="I5376" i="34"/>
  <c r="D5376" i="34"/>
  <c r="I5375" i="34"/>
  <c r="D5375" i="34"/>
  <c r="E5375" i="34" s="1"/>
  <c r="G5375" i="34" s="1"/>
  <c r="I5374" i="34"/>
  <c r="F5374" i="34"/>
  <c r="D5374" i="34"/>
  <c r="E5374" i="34" s="1"/>
  <c r="G5374" i="34" s="1"/>
  <c r="I5373" i="34"/>
  <c r="D5373" i="34"/>
  <c r="I5372" i="34"/>
  <c r="D5372" i="34"/>
  <c r="I5371" i="34"/>
  <c r="E5371" i="34"/>
  <c r="G5371" i="34" s="1"/>
  <c r="D5371" i="34"/>
  <c r="F5371" i="34" s="1"/>
  <c r="I5370" i="34"/>
  <c r="F5370" i="34"/>
  <c r="D5370" i="34"/>
  <c r="E5370" i="34" s="1"/>
  <c r="G5370" i="34" s="1"/>
  <c r="I5369" i="34"/>
  <c r="D5369" i="34"/>
  <c r="I5368" i="34"/>
  <c r="G5368" i="34"/>
  <c r="F5368" i="34"/>
  <c r="D5368" i="34"/>
  <c r="E5368" i="34" s="1"/>
  <c r="I5367" i="34"/>
  <c r="D5367" i="34"/>
  <c r="I5366" i="34"/>
  <c r="D5366" i="34"/>
  <c r="I5365" i="34"/>
  <c r="D5365" i="34"/>
  <c r="E5365" i="34" s="1"/>
  <c r="G5365" i="34" s="1"/>
  <c r="I5364" i="34"/>
  <c r="F5364" i="34"/>
  <c r="D5364" i="34"/>
  <c r="E5364" i="34" s="1"/>
  <c r="G5364" i="34" s="1"/>
  <c r="I5363" i="34"/>
  <c r="F5363" i="34"/>
  <c r="D5363" i="34"/>
  <c r="E5363" i="34" s="1"/>
  <c r="G5363" i="34" s="1"/>
  <c r="I5362" i="34"/>
  <c r="D5362" i="34"/>
  <c r="F5362" i="34" s="1"/>
  <c r="I5361" i="34"/>
  <c r="D5361" i="34"/>
  <c r="I5360" i="34"/>
  <c r="F5360" i="34"/>
  <c r="E5360" i="34"/>
  <c r="G5360" i="34" s="1"/>
  <c r="D5360" i="34"/>
  <c r="I5359" i="34"/>
  <c r="D5359" i="34"/>
  <c r="F5359" i="34" s="1"/>
  <c r="I5358" i="34"/>
  <c r="D5358" i="34"/>
  <c r="I5357" i="34"/>
  <c r="D5357" i="34"/>
  <c r="E5357" i="34" s="1"/>
  <c r="G5357" i="34" s="1"/>
  <c r="I5356" i="34"/>
  <c r="D5356" i="34"/>
  <c r="I5355" i="34"/>
  <c r="D5355" i="34"/>
  <c r="F5355" i="34" s="1"/>
  <c r="I5354" i="34"/>
  <c r="D5354" i="34"/>
  <c r="F5354" i="34" s="1"/>
  <c r="I5353" i="34"/>
  <c r="D5353" i="34"/>
  <c r="E5353" i="34" s="1"/>
  <c r="G5353" i="34" s="1"/>
  <c r="I5352" i="34"/>
  <c r="D5352" i="34"/>
  <c r="I5351" i="34"/>
  <c r="F5351" i="34"/>
  <c r="D5351" i="34"/>
  <c r="E5351" i="34" s="1"/>
  <c r="G5351" i="34" s="1"/>
  <c r="I5350" i="34"/>
  <c r="D5350" i="34"/>
  <c r="E5350" i="34" s="1"/>
  <c r="G5350" i="34" s="1"/>
  <c r="I5349" i="34"/>
  <c r="F5349" i="34"/>
  <c r="E5349" i="34"/>
  <c r="G5349" i="34" s="1"/>
  <c r="D5349" i="34"/>
  <c r="I5348" i="34"/>
  <c r="D5348" i="34"/>
  <c r="F5348" i="34" s="1"/>
  <c r="I5347" i="34"/>
  <c r="G5347" i="34"/>
  <c r="D5347" i="34"/>
  <c r="E5347" i="34" s="1"/>
  <c r="I5346" i="34"/>
  <c r="D5346" i="34"/>
  <c r="I5345" i="34"/>
  <c r="D5345" i="34"/>
  <c r="F5345" i="34" s="1"/>
  <c r="I5344" i="34"/>
  <c r="D5344" i="34"/>
  <c r="E5344" i="34" s="1"/>
  <c r="G5344" i="34" s="1"/>
  <c r="I5343" i="34"/>
  <c r="D5343" i="34"/>
  <c r="E5343" i="34" s="1"/>
  <c r="G5343" i="34" s="1"/>
  <c r="I5342" i="34"/>
  <c r="G5342" i="34"/>
  <c r="D5342" i="34"/>
  <c r="E5342" i="34" s="1"/>
  <c r="I5341" i="34"/>
  <c r="D5341" i="34"/>
  <c r="I5340" i="34"/>
  <c r="F5340" i="34"/>
  <c r="D5340" i="34"/>
  <c r="E5340" i="34" s="1"/>
  <c r="G5340" i="34" s="1"/>
  <c r="I5339" i="34"/>
  <c r="D5339" i="34"/>
  <c r="F5339" i="34" s="1"/>
  <c r="I5338" i="34"/>
  <c r="D5338" i="34"/>
  <c r="I5337" i="34"/>
  <c r="D5337" i="34"/>
  <c r="I5336" i="34"/>
  <c r="E5336" i="34"/>
  <c r="G5336" i="34" s="1"/>
  <c r="D5336" i="34"/>
  <c r="F5336" i="34" s="1"/>
  <c r="I5335" i="34"/>
  <c r="D5335" i="34"/>
  <c r="E5335" i="34" s="1"/>
  <c r="G5335" i="34" s="1"/>
  <c r="I5334" i="34"/>
  <c r="D5334" i="34"/>
  <c r="I5333" i="34"/>
  <c r="G5333" i="34"/>
  <c r="E5333" i="34"/>
  <c r="D5333" i="34"/>
  <c r="F5333" i="34" s="1"/>
  <c r="I5332" i="34"/>
  <c r="D5332" i="34"/>
  <c r="I5331" i="34"/>
  <c r="D5331" i="34"/>
  <c r="E5331" i="34" s="1"/>
  <c r="G5331" i="34" s="1"/>
  <c r="I5330" i="34"/>
  <c r="D5330" i="34"/>
  <c r="I5329" i="34"/>
  <c r="D5329" i="34"/>
  <c r="I5328" i="34"/>
  <c r="G5328" i="34"/>
  <c r="E5328" i="34"/>
  <c r="D5328" i="34"/>
  <c r="F5328" i="34" s="1"/>
  <c r="I5327" i="34"/>
  <c r="D5327" i="34"/>
  <c r="I5326" i="34"/>
  <c r="D5326" i="34"/>
  <c r="E5326" i="34" s="1"/>
  <c r="G5326" i="34" s="1"/>
  <c r="I5325" i="34"/>
  <c r="E5325" i="34"/>
  <c r="G5325" i="34" s="1"/>
  <c r="D5325" i="34"/>
  <c r="F5325" i="34" s="1"/>
  <c r="I5324" i="34"/>
  <c r="D5324" i="34"/>
  <c r="F5324" i="34" s="1"/>
  <c r="I5323" i="34"/>
  <c r="D5323" i="34"/>
  <c r="I5322" i="34"/>
  <c r="G5322" i="34"/>
  <c r="F5322" i="34"/>
  <c r="D5322" i="34"/>
  <c r="E5322" i="34" s="1"/>
  <c r="I5321" i="34"/>
  <c r="F5321" i="34"/>
  <c r="D5321" i="34"/>
  <c r="E5321" i="34" s="1"/>
  <c r="G5321" i="34" s="1"/>
  <c r="I5320" i="34"/>
  <c r="D5320" i="34"/>
  <c r="I5319" i="34"/>
  <c r="D5319" i="34"/>
  <c r="I5318" i="34"/>
  <c r="D5318" i="34"/>
  <c r="F5318" i="34" s="1"/>
  <c r="I5317" i="34"/>
  <c r="E5317" i="34"/>
  <c r="G5317" i="34" s="1"/>
  <c r="D5317" i="34"/>
  <c r="F5317" i="34" s="1"/>
  <c r="I5316" i="34"/>
  <c r="D5316" i="34"/>
  <c r="I5315" i="34"/>
  <c r="D5315" i="34"/>
  <c r="I5314" i="34"/>
  <c r="D5314" i="34"/>
  <c r="I5313" i="34"/>
  <c r="D5313" i="34"/>
  <c r="F5313" i="34" s="1"/>
  <c r="I5312" i="34"/>
  <c r="D5312" i="34"/>
  <c r="I5311" i="34"/>
  <c r="D5311" i="34"/>
  <c r="I5310" i="34"/>
  <c r="F5310" i="34"/>
  <c r="D5310" i="34"/>
  <c r="E5310" i="34" s="1"/>
  <c r="G5310" i="34" s="1"/>
  <c r="I5309" i="34"/>
  <c r="D5309" i="34"/>
  <c r="F5309" i="34" s="1"/>
  <c r="I5308" i="34"/>
  <c r="G5308" i="34"/>
  <c r="D5308" i="34"/>
  <c r="E5308" i="34" s="1"/>
  <c r="I5307" i="34"/>
  <c r="E5307" i="34"/>
  <c r="G5307" i="34" s="1"/>
  <c r="D5307" i="34"/>
  <c r="F5307" i="34" s="1"/>
  <c r="I5306" i="34"/>
  <c r="E5306" i="34"/>
  <c r="G5306" i="34" s="1"/>
  <c r="D5306" i="34"/>
  <c r="F5306" i="34" s="1"/>
  <c r="I5305" i="34"/>
  <c r="D5305" i="34"/>
  <c r="I5304" i="34"/>
  <c r="D5304" i="34"/>
  <c r="F5304" i="34" s="1"/>
  <c r="I5303" i="34"/>
  <c r="D5303" i="34"/>
  <c r="I5302" i="34"/>
  <c r="F5302" i="34"/>
  <c r="D5302" i="34"/>
  <c r="E5302" i="34" s="1"/>
  <c r="G5302" i="34" s="1"/>
  <c r="I5301" i="34"/>
  <c r="D5301" i="34"/>
  <c r="I5300" i="34"/>
  <c r="D5300" i="34"/>
  <c r="I5299" i="34"/>
  <c r="D5299" i="34"/>
  <c r="I5298" i="34"/>
  <c r="D5298" i="34"/>
  <c r="E5298" i="34" s="1"/>
  <c r="G5298" i="34" s="1"/>
  <c r="I5297" i="34"/>
  <c r="F5297" i="34"/>
  <c r="D5297" i="34"/>
  <c r="E5297" i="34" s="1"/>
  <c r="G5297" i="34" s="1"/>
  <c r="I5296" i="34"/>
  <c r="D5296" i="34"/>
  <c r="F5296" i="34" s="1"/>
  <c r="I5295" i="34"/>
  <c r="E5295" i="34"/>
  <c r="G5295" i="34" s="1"/>
  <c r="D5295" i="34"/>
  <c r="F5295" i="34" s="1"/>
  <c r="I5294" i="34"/>
  <c r="D5294" i="34"/>
  <c r="I5293" i="34"/>
  <c r="D5293" i="34"/>
  <c r="I5292" i="34"/>
  <c r="F5292" i="34"/>
  <c r="E5292" i="34"/>
  <c r="G5292" i="34" s="1"/>
  <c r="D5292" i="34"/>
  <c r="I5291" i="34"/>
  <c r="E5291" i="34"/>
  <c r="G5291" i="34" s="1"/>
  <c r="D5291" i="34"/>
  <c r="F5291" i="34" s="1"/>
  <c r="I5290" i="34"/>
  <c r="D5290" i="34"/>
  <c r="E5290" i="34" s="1"/>
  <c r="G5290" i="34" s="1"/>
  <c r="I5289" i="34"/>
  <c r="D5289" i="34"/>
  <c r="I5288" i="34"/>
  <c r="D5288" i="34"/>
  <c r="I5287" i="34"/>
  <c r="D5287" i="34"/>
  <c r="F5287" i="34" s="1"/>
  <c r="I5286" i="34"/>
  <c r="D5286" i="34"/>
  <c r="I5285" i="34"/>
  <c r="D5285" i="34"/>
  <c r="I5284" i="34"/>
  <c r="D5284" i="34"/>
  <c r="I5283" i="34"/>
  <c r="F5283" i="34"/>
  <c r="E5283" i="34"/>
  <c r="G5283" i="34" s="1"/>
  <c r="D5283" i="34"/>
  <c r="I5282" i="34"/>
  <c r="D5282" i="34"/>
  <c r="I5281" i="34"/>
  <c r="F5281" i="34"/>
  <c r="E5281" i="34"/>
  <c r="G5281" i="34" s="1"/>
  <c r="D5281" i="34"/>
  <c r="I5280" i="34"/>
  <c r="D5280" i="34"/>
  <c r="F5280" i="34" s="1"/>
  <c r="I5279" i="34"/>
  <c r="E5279" i="34"/>
  <c r="G5279" i="34" s="1"/>
  <c r="D5279" i="34"/>
  <c r="F5279" i="34" s="1"/>
  <c r="I5278" i="34"/>
  <c r="E5278" i="34"/>
  <c r="G5278" i="34" s="1"/>
  <c r="D5278" i="34"/>
  <c r="F5278" i="34" s="1"/>
  <c r="I5277" i="34"/>
  <c r="F5277" i="34"/>
  <c r="D5277" i="34"/>
  <c r="E5277" i="34" s="1"/>
  <c r="G5277" i="34" s="1"/>
  <c r="I5276" i="34"/>
  <c r="D5276" i="34"/>
  <c r="F5276" i="34" s="1"/>
  <c r="I5275" i="34"/>
  <c r="D5275" i="34"/>
  <c r="E5275" i="34" s="1"/>
  <c r="G5275" i="34" s="1"/>
  <c r="I5274" i="34"/>
  <c r="D5274" i="34"/>
  <c r="I5273" i="34"/>
  <c r="D5273" i="34"/>
  <c r="F5273" i="34" s="1"/>
  <c r="I5272" i="34"/>
  <c r="G5272" i="34"/>
  <c r="F5272" i="34"/>
  <c r="E5272" i="34"/>
  <c r="D5272" i="34"/>
  <c r="I5271" i="34"/>
  <c r="D5271" i="34"/>
  <c r="I5270" i="34"/>
  <c r="D5270" i="34"/>
  <c r="E5270" i="34" s="1"/>
  <c r="G5270" i="34" s="1"/>
  <c r="I5269" i="34"/>
  <c r="F5269" i="34"/>
  <c r="E5269" i="34"/>
  <c r="G5269" i="34" s="1"/>
  <c r="D5269" i="34"/>
  <c r="I5268" i="34"/>
  <c r="D5268" i="34"/>
  <c r="I5267" i="34"/>
  <c r="D5267" i="34"/>
  <c r="I5266" i="34"/>
  <c r="D5266" i="34"/>
  <c r="I5265" i="34"/>
  <c r="F5265" i="34"/>
  <c r="E5265" i="34"/>
  <c r="G5265" i="34" s="1"/>
  <c r="D5265" i="34"/>
  <c r="I5264" i="34"/>
  <c r="D5264" i="34"/>
  <c r="E5264" i="34" s="1"/>
  <c r="G5264" i="34" s="1"/>
  <c r="I5263" i="34"/>
  <c r="G5263" i="34"/>
  <c r="E5263" i="34"/>
  <c r="D5263" i="34"/>
  <c r="F5263" i="34" s="1"/>
  <c r="I5262" i="34"/>
  <c r="D5262" i="34"/>
  <c r="F5262" i="34" s="1"/>
  <c r="I5261" i="34"/>
  <c r="D5261" i="34"/>
  <c r="I5260" i="34"/>
  <c r="E5260" i="34"/>
  <c r="G5260" i="34" s="1"/>
  <c r="D5260" i="34"/>
  <c r="F5260" i="34" s="1"/>
  <c r="I5259" i="34"/>
  <c r="D5259" i="34"/>
  <c r="I5258" i="34"/>
  <c r="G5258" i="34"/>
  <c r="E5258" i="34"/>
  <c r="D5258" i="34"/>
  <c r="F5258" i="34" s="1"/>
  <c r="I5257" i="34"/>
  <c r="D5257" i="34"/>
  <c r="F5257" i="34" s="1"/>
  <c r="I5256" i="34"/>
  <c r="D5256" i="34"/>
  <c r="I5255" i="34"/>
  <c r="D5255" i="34"/>
  <c r="F5255" i="34" s="1"/>
  <c r="I5254" i="34"/>
  <c r="D5254" i="34"/>
  <c r="F5254" i="34" s="1"/>
  <c r="I5253" i="34"/>
  <c r="D5253" i="34"/>
  <c r="I5252" i="34"/>
  <c r="F5252" i="34"/>
  <c r="D5252" i="34"/>
  <c r="E5252" i="34" s="1"/>
  <c r="G5252" i="34" s="1"/>
  <c r="I5251" i="34"/>
  <c r="E5251" i="34"/>
  <c r="G5251" i="34" s="1"/>
  <c r="D5251" i="34"/>
  <c r="F5251" i="34" s="1"/>
  <c r="I5250" i="34"/>
  <c r="G5250" i="34"/>
  <c r="F5250" i="34"/>
  <c r="D5250" i="34"/>
  <c r="E5250" i="34" s="1"/>
  <c r="I5249" i="34"/>
  <c r="E5249" i="34"/>
  <c r="G5249" i="34" s="1"/>
  <c r="D5249" i="34"/>
  <c r="F5249" i="34" s="1"/>
  <c r="I5248" i="34"/>
  <c r="D5248" i="34"/>
  <c r="E5248" i="34" s="1"/>
  <c r="G5248" i="34" s="1"/>
  <c r="I5247" i="34"/>
  <c r="D5247" i="34"/>
  <c r="E5247" i="34" s="1"/>
  <c r="G5247" i="34" s="1"/>
  <c r="I5246" i="34"/>
  <c r="G5246" i="34"/>
  <c r="D5246" i="34"/>
  <c r="E5246" i="34" s="1"/>
  <c r="I5245" i="34"/>
  <c r="D5245" i="34"/>
  <c r="E5245" i="34" s="1"/>
  <c r="G5245" i="34" s="1"/>
  <c r="I5244" i="34"/>
  <c r="E5244" i="34"/>
  <c r="G5244" i="34" s="1"/>
  <c r="D5244" i="34"/>
  <c r="F5244" i="34" s="1"/>
  <c r="I5243" i="34"/>
  <c r="F5243" i="34"/>
  <c r="E5243" i="34"/>
  <c r="G5243" i="34" s="1"/>
  <c r="D5243" i="34"/>
  <c r="I5242" i="34"/>
  <c r="F5242" i="34"/>
  <c r="D5242" i="34"/>
  <c r="E5242" i="34" s="1"/>
  <c r="G5242" i="34" s="1"/>
  <c r="I5241" i="34"/>
  <c r="D5241" i="34"/>
  <c r="F5241" i="34" s="1"/>
  <c r="I5240" i="34"/>
  <c r="D5240" i="34"/>
  <c r="F5240" i="34" s="1"/>
  <c r="I5239" i="34"/>
  <c r="F5239" i="34"/>
  <c r="E5239" i="34"/>
  <c r="G5239" i="34" s="1"/>
  <c r="D5239" i="34"/>
  <c r="I5238" i="34"/>
  <c r="F5238" i="34"/>
  <c r="E5238" i="34"/>
  <c r="G5238" i="34" s="1"/>
  <c r="D5238" i="34"/>
  <c r="I5237" i="34"/>
  <c r="D5237" i="34"/>
  <c r="I5236" i="34"/>
  <c r="F5236" i="34"/>
  <c r="D5236" i="34"/>
  <c r="E5236" i="34" s="1"/>
  <c r="G5236" i="34" s="1"/>
  <c r="I5235" i="34"/>
  <c r="D5235" i="34"/>
  <c r="I5234" i="34"/>
  <c r="F5234" i="34"/>
  <c r="D5234" i="34"/>
  <c r="E5234" i="34" s="1"/>
  <c r="G5234" i="34" s="1"/>
  <c r="I5233" i="34"/>
  <c r="D5233" i="34"/>
  <c r="I5232" i="34"/>
  <c r="D5232" i="34"/>
  <c r="I5231" i="34"/>
  <c r="D5231" i="34"/>
  <c r="I5230" i="34"/>
  <c r="D5230" i="34"/>
  <c r="I5229" i="34"/>
  <c r="D5229" i="34"/>
  <c r="F5229" i="34" s="1"/>
  <c r="I5228" i="34"/>
  <c r="E5228" i="34"/>
  <c r="G5228" i="34" s="1"/>
  <c r="D5228" i="34"/>
  <c r="F5228" i="34" s="1"/>
  <c r="I5227" i="34"/>
  <c r="D5227" i="34"/>
  <c r="I5226" i="34"/>
  <c r="F5226" i="34"/>
  <c r="E5226" i="34"/>
  <c r="G5226" i="34" s="1"/>
  <c r="D5226" i="34"/>
  <c r="I5225" i="34"/>
  <c r="F5225" i="34"/>
  <c r="E5225" i="34"/>
  <c r="G5225" i="34" s="1"/>
  <c r="D5225" i="34"/>
  <c r="I5224" i="34"/>
  <c r="D5224" i="34"/>
  <c r="I5223" i="34"/>
  <c r="D5223" i="34"/>
  <c r="F5223" i="34" s="1"/>
  <c r="I5222" i="34"/>
  <c r="D5222" i="34"/>
  <c r="I5221" i="34"/>
  <c r="F5221" i="34"/>
  <c r="E5221" i="34"/>
  <c r="G5221" i="34" s="1"/>
  <c r="D5221" i="34"/>
  <c r="I5220" i="34"/>
  <c r="D5220" i="34"/>
  <c r="F5220" i="34" s="1"/>
  <c r="I5219" i="34"/>
  <c r="E5219" i="34"/>
  <c r="G5219" i="34" s="1"/>
  <c r="D5219" i="34"/>
  <c r="F5219" i="34" s="1"/>
  <c r="I5218" i="34"/>
  <c r="D5218" i="34"/>
  <c r="F5218" i="34" s="1"/>
  <c r="I5217" i="34"/>
  <c r="D5217" i="34"/>
  <c r="I5216" i="34"/>
  <c r="F5216" i="34"/>
  <c r="E5216" i="34"/>
  <c r="G5216" i="34" s="1"/>
  <c r="D5216" i="34"/>
  <c r="I5215" i="34"/>
  <c r="D5215" i="34"/>
  <c r="I5214" i="34"/>
  <c r="E5214" i="34"/>
  <c r="G5214" i="34" s="1"/>
  <c r="D5214" i="34"/>
  <c r="F5214" i="34" s="1"/>
  <c r="I5213" i="34"/>
  <c r="D5213" i="34"/>
  <c r="I5212" i="34"/>
  <c r="D5212" i="34"/>
  <c r="I5211" i="34"/>
  <c r="F5211" i="34"/>
  <c r="D5211" i="34"/>
  <c r="E5211" i="34" s="1"/>
  <c r="G5211" i="34" s="1"/>
  <c r="I5210" i="34"/>
  <c r="F5210" i="34"/>
  <c r="D5210" i="34"/>
  <c r="E5210" i="34" s="1"/>
  <c r="G5210" i="34" s="1"/>
  <c r="I5209" i="34"/>
  <c r="E5209" i="34"/>
  <c r="G5209" i="34" s="1"/>
  <c r="D5209" i="34"/>
  <c r="F5209" i="34" s="1"/>
  <c r="I5208" i="34"/>
  <c r="D5208" i="34"/>
  <c r="F5208" i="34" s="1"/>
  <c r="I5207" i="34"/>
  <c r="D5207" i="34"/>
  <c r="F5207" i="34" s="1"/>
  <c r="I5206" i="34"/>
  <c r="D5206" i="34"/>
  <c r="I5205" i="34"/>
  <c r="D5205" i="34"/>
  <c r="F5205" i="34" s="1"/>
  <c r="I5204" i="34"/>
  <c r="D5204" i="34"/>
  <c r="I5203" i="34"/>
  <c r="D5203" i="34"/>
  <c r="I5202" i="34"/>
  <c r="D5202" i="34"/>
  <c r="F5202" i="34" s="1"/>
  <c r="I5201" i="34"/>
  <c r="D5201" i="34"/>
  <c r="F5201" i="34" s="1"/>
  <c r="I5200" i="34"/>
  <c r="D5200" i="34"/>
  <c r="F5200" i="34" s="1"/>
  <c r="I5199" i="34"/>
  <c r="D5199" i="34"/>
  <c r="I5198" i="34"/>
  <c r="D5198" i="34"/>
  <c r="I5197" i="34"/>
  <c r="D5197" i="34"/>
  <c r="I5196" i="34"/>
  <c r="E5196" i="34"/>
  <c r="G5196" i="34" s="1"/>
  <c r="D5196" i="34"/>
  <c r="F5196" i="34" s="1"/>
  <c r="I5195" i="34"/>
  <c r="D5195" i="34"/>
  <c r="E5195" i="34" s="1"/>
  <c r="G5195" i="34" s="1"/>
  <c r="I5194" i="34"/>
  <c r="D5194" i="34"/>
  <c r="F5194" i="34" s="1"/>
  <c r="I5193" i="34"/>
  <c r="D5193" i="34"/>
  <c r="I5192" i="34"/>
  <c r="D5192" i="34"/>
  <c r="I5191" i="34"/>
  <c r="D5191" i="34"/>
  <c r="I5190" i="34"/>
  <c r="D5190" i="34"/>
  <c r="I5189" i="34"/>
  <c r="D5189" i="34"/>
  <c r="E5189" i="34" s="1"/>
  <c r="G5189" i="34" s="1"/>
  <c r="I5188" i="34"/>
  <c r="F5188" i="34"/>
  <c r="E5188" i="34"/>
  <c r="G5188" i="34" s="1"/>
  <c r="D5188" i="34"/>
  <c r="I5187" i="34"/>
  <c r="E5187" i="34"/>
  <c r="G5187" i="34" s="1"/>
  <c r="D5187" i="34"/>
  <c r="F5187" i="34" s="1"/>
  <c r="I5186" i="34"/>
  <c r="F5186" i="34"/>
  <c r="D5186" i="34"/>
  <c r="E5186" i="34" s="1"/>
  <c r="G5186" i="34" s="1"/>
  <c r="I5185" i="34"/>
  <c r="D5185" i="34"/>
  <c r="I5184" i="34"/>
  <c r="D5184" i="34"/>
  <c r="F5184" i="34" s="1"/>
  <c r="I5183" i="34"/>
  <c r="D5183" i="34"/>
  <c r="F5183" i="34" s="1"/>
  <c r="I5182" i="34"/>
  <c r="E5182" i="34"/>
  <c r="G5182" i="34" s="1"/>
  <c r="D5182" i="34"/>
  <c r="F5182" i="34" s="1"/>
  <c r="I5181" i="34"/>
  <c r="D5181" i="34"/>
  <c r="I5180" i="34"/>
  <c r="D5180" i="34"/>
  <c r="I5179" i="34"/>
  <c r="D5179" i="34"/>
  <c r="F5179" i="34" s="1"/>
  <c r="I5178" i="34"/>
  <c r="E5178" i="34"/>
  <c r="G5178" i="34" s="1"/>
  <c r="D5178" i="34"/>
  <c r="F5178" i="34" s="1"/>
  <c r="I5177" i="34"/>
  <c r="D5177" i="34"/>
  <c r="I5176" i="34"/>
  <c r="F5176" i="34"/>
  <c r="E5176" i="34"/>
  <c r="G5176" i="34" s="1"/>
  <c r="D5176" i="34"/>
  <c r="I5175" i="34"/>
  <c r="D5175" i="34"/>
  <c r="I5174" i="34"/>
  <c r="D5174" i="34"/>
  <c r="I5173" i="34"/>
  <c r="D5173" i="34"/>
  <c r="I5172" i="34"/>
  <c r="E5172" i="34"/>
  <c r="G5172" i="34" s="1"/>
  <c r="D5172" i="34"/>
  <c r="F5172" i="34" s="1"/>
  <c r="I5171" i="34"/>
  <c r="D5171" i="34"/>
  <c r="F5171" i="34" s="1"/>
  <c r="I5170" i="34"/>
  <c r="F5170" i="34"/>
  <c r="D5170" i="34"/>
  <c r="E5170" i="34" s="1"/>
  <c r="G5170" i="34" s="1"/>
  <c r="I5169" i="34"/>
  <c r="D5169" i="34"/>
  <c r="F5169" i="34" s="1"/>
  <c r="I5168" i="34"/>
  <c r="F5168" i="34"/>
  <c r="D5168" i="34"/>
  <c r="E5168" i="34" s="1"/>
  <c r="G5168" i="34" s="1"/>
  <c r="I5167" i="34"/>
  <c r="D5167" i="34"/>
  <c r="I5166" i="34"/>
  <c r="D5166" i="34"/>
  <c r="F5166" i="34" s="1"/>
  <c r="I5165" i="34"/>
  <c r="E5165" i="34"/>
  <c r="G5165" i="34" s="1"/>
  <c r="D5165" i="34"/>
  <c r="F5165" i="34" s="1"/>
  <c r="I5164" i="34"/>
  <c r="F5164" i="34"/>
  <c r="D5164" i="34"/>
  <c r="E5164" i="34" s="1"/>
  <c r="G5164" i="34" s="1"/>
  <c r="I5163" i="34"/>
  <c r="D5163" i="34"/>
  <c r="F5163" i="34" s="1"/>
  <c r="I5162" i="34"/>
  <c r="D5162" i="34"/>
  <c r="F5162" i="34" s="1"/>
  <c r="I5161" i="34"/>
  <c r="F5161" i="34"/>
  <c r="D5161" i="34"/>
  <c r="E5161" i="34" s="1"/>
  <c r="G5161" i="34" s="1"/>
  <c r="I5160" i="34"/>
  <c r="F5160" i="34"/>
  <c r="E5160" i="34"/>
  <c r="G5160" i="34" s="1"/>
  <c r="D5160" i="34"/>
  <c r="I5159" i="34"/>
  <c r="D5159" i="34"/>
  <c r="I5158" i="34"/>
  <c r="F5158" i="34"/>
  <c r="E5158" i="34"/>
  <c r="G5158" i="34" s="1"/>
  <c r="D5158" i="34"/>
  <c r="I5157" i="34"/>
  <c r="F5157" i="34"/>
  <c r="D5157" i="34"/>
  <c r="E5157" i="34" s="1"/>
  <c r="G5157" i="34" s="1"/>
  <c r="I5156" i="34"/>
  <c r="D5156" i="34"/>
  <c r="I5155" i="34"/>
  <c r="F5155" i="34"/>
  <c r="E5155" i="34"/>
  <c r="G5155" i="34" s="1"/>
  <c r="D5155" i="34"/>
  <c r="I5154" i="34"/>
  <c r="D5154" i="34"/>
  <c r="F5154" i="34" s="1"/>
  <c r="I5153" i="34"/>
  <c r="D5153" i="34"/>
  <c r="I5152" i="34"/>
  <c r="D5152" i="34"/>
  <c r="E5152" i="34" s="1"/>
  <c r="G5152" i="34" s="1"/>
  <c r="I5151" i="34"/>
  <c r="F5151" i="34"/>
  <c r="E5151" i="34"/>
  <c r="G5151" i="34" s="1"/>
  <c r="D5151" i="34"/>
  <c r="I5150" i="34"/>
  <c r="F5150" i="34"/>
  <c r="E5150" i="34"/>
  <c r="G5150" i="34" s="1"/>
  <c r="D5150" i="34"/>
  <c r="I5149" i="34"/>
  <c r="D5149" i="34"/>
  <c r="I5148" i="34"/>
  <c r="D5148" i="34"/>
  <c r="F5148" i="34" s="1"/>
  <c r="I5147" i="34"/>
  <c r="E5147" i="34"/>
  <c r="G5147" i="34" s="1"/>
  <c r="D5147" i="34"/>
  <c r="F5147" i="34" s="1"/>
  <c r="I5146" i="34"/>
  <c r="D5146" i="34"/>
  <c r="I5145" i="34"/>
  <c r="D5145" i="34"/>
  <c r="E5145" i="34" s="1"/>
  <c r="G5145" i="34" s="1"/>
  <c r="I5144" i="34"/>
  <c r="G5144" i="34"/>
  <c r="D5144" i="34"/>
  <c r="E5144" i="34" s="1"/>
  <c r="I5143" i="34"/>
  <c r="F5143" i="34"/>
  <c r="D5143" i="34"/>
  <c r="E5143" i="34" s="1"/>
  <c r="G5143" i="34" s="1"/>
  <c r="I5142" i="34"/>
  <c r="D5142" i="34"/>
  <c r="I5141" i="34"/>
  <c r="D5141" i="34"/>
  <c r="I5140" i="34"/>
  <c r="E5140" i="34"/>
  <c r="G5140" i="34" s="1"/>
  <c r="D5140" i="34"/>
  <c r="F5140" i="34" s="1"/>
  <c r="I5139" i="34"/>
  <c r="D5139" i="34"/>
  <c r="F5139" i="34" s="1"/>
  <c r="I5138" i="34"/>
  <c r="F5138" i="34"/>
  <c r="D5138" i="34"/>
  <c r="E5138" i="34" s="1"/>
  <c r="G5138" i="34" s="1"/>
  <c r="I5137" i="34"/>
  <c r="D5137" i="34"/>
  <c r="I5136" i="34"/>
  <c r="F5136" i="34"/>
  <c r="D5136" i="34"/>
  <c r="E5136" i="34" s="1"/>
  <c r="G5136" i="34" s="1"/>
  <c r="I5135" i="34"/>
  <c r="D5135" i="34"/>
  <c r="I5134" i="34"/>
  <c r="D5134" i="34"/>
  <c r="I5133" i="34"/>
  <c r="D5133" i="34"/>
  <c r="I5132" i="34"/>
  <c r="F5132" i="34"/>
  <c r="D5132" i="34"/>
  <c r="E5132" i="34" s="1"/>
  <c r="G5132" i="34" s="1"/>
  <c r="I5131" i="34"/>
  <c r="D5131" i="34"/>
  <c r="I5130" i="34"/>
  <c r="F5130" i="34"/>
  <c r="D5130" i="34"/>
  <c r="E5130" i="34" s="1"/>
  <c r="G5130" i="34" s="1"/>
  <c r="I5129" i="34"/>
  <c r="D5129" i="34"/>
  <c r="E5129" i="34" s="1"/>
  <c r="G5129" i="34" s="1"/>
  <c r="I5128" i="34"/>
  <c r="F5128" i="34"/>
  <c r="D5128" i="34"/>
  <c r="E5128" i="34" s="1"/>
  <c r="G5128" i="34" s="1"/>
  <c r="I5127" i="34"/>
  <c r="E5127" i="34"/>
  <c r="G5127" i="34" s="1"/>
  <c r="D5127" i="34"/>
  <c r="F5127" i="34" s="1"/>
  <c r="I5126" i="34"/>
  <c r="E5126" i="34"/>
  <c r="G5126" i="34" s="1"/>
  <c r="D5126" i="34"/>
  <c r="F5126" i="34" s="1"/>
  <c r="I5125" i="34"/>
  <c r="D5125" i="34"/>
  <c r="F5125" i="34" s="1"/>
  <c r="I5124" i="34"/>
  <c r="F5124" i="34"/>
  <c r="D5124" i="34"/>
  <c r="E5124" i="34" s="1"/>
  <c r="G5124" i="34" s="1"/>
  <c r="I5123" i="34"/>
  <c r="D5123" i="34"/>
  <c r="I5122" i="34"/>
  <c r="D5122" i="34"/>
  <c r="I5121" i="34"/>
  <c r="F5121" i="34"/>
  <c r="D5121" i="34"/>
  <c r="E5121" i="34" s="1"/>
  <c r="G5121" i="34" s="1"/>
  <c r="I5120" i="34"/>
  <c r="F5120" i="34"/>
  <c r="E5120" i="34"/>
  <c r="G5120" i="34" s="1"/>
  <c r="D5120" i="34"/>
  <c r="I5119" i="34"/>
  <c r="E5119" i="34"/>
  <c r="G5119" i="34" s="1"/>
  <c r="D5119" i="34"/>
  <c r="F5119" i="34" s="1"/>
  <c r="I5118" i="34"/>
  <c r="D5118" i="34"/>
  <c r="I5117" i="34"/>
  <c r="E5117" i="34"/>
  <c r="G5117" i="34" s="1"/>
  <c r="D5117" i="34"/>
  <c r="F5117" i="34" s="1"/>
  <c r="I5116" i="34"/>
  <c r="D5116" i="34"/>
  <c r="F5116" i="34" s="1"/>
  <c r="I5115" i="34"/>
  <c r="D5115" i="34"/>
  <c r="E5115" i="34" s="1"/>
  <c r="G5115" i="34" s="1"/>
  <c r="I5114" i="34"/>
  <c r="D5114" i="34"/>
  <c r="I5113" i="34"/>
  <c r="D5113" i="34"/>
  <c r="F5113" i="34" s="1"/>
  <c r="I5112" i="34"/>
  <c r="E5112" i="34"/>
  <c r="G5112" i="34" s="1"/>
  <c r="D5112" i="34"/>
  <c r="F5112" i="34" s="1"/>
  <c r="I5111" i="34"/>
  <c r="D5111" i="34"/>
  <c r="E5111" i="34" s="1"/>
  <c r="G5111" i="34" s="1"/>
  <c r="I5110" i="34"/>
  <c r="D5110" i="34"/>
  <c r="I5109" i="34"/>
  <c r="F5109" i="34"/>
  <c r="D5109" i="34"/>
  <c r="E5109" i="34" s="1"/>
  <c r="G5109" i="34" s="1"/>
  <c r="I5108" i="34"/>
  <c r="D5108" i="34"/>
  <c r="E5108" i="34" s="1"/>
  <c r="G5108" i="34" s="1"/>
  <c r="I5107" i="34"/>
  <c r="D5107" i="34"/>
  <c r="F5107" i="34" s="1"/>
  <c r="I5106" i="34"/>
  <c r="D5106" i="34"/>
  <c r="I5105" i="34"/>
  <c r="D5105" i="34"/>
  <c r="I5104" i="34"/>
  <c r="D5104" i="34"/>
  <c r="F5104" i="34" s="1"/>
  <c r="I5103" i="34"/>
  <c r="D5103" i="34"/>
  <c r="I5102" i="34"/>
  <c r="D5102" i="34"/>
  <c r="I5101" i="34"/>
  <c r="D5101" i="34"/>
  <c r="I5100" i="34"/>
  <c r="D5100" i="34"/>
  <c r="I5099" i="34"/>
  <c r="F5099" i="34"/>
  <c r="E5099" i="34"/>
  <c r="G5099" i="34" s="1"/>
  <c r="D5099" i="34"/>
  <c r="I5098" i="34"/>
  <c r="D5098" i="34"/>
  <c r="I5097" i="34"/>
  <c r="D5097" i="34"/>
  <c r="I5096" i="34"/>
  <c r="D5096" i="34"/>
  <c r="I5095" i="34"/>
  <c r="D5095" i="34"/>
  <c r="I5094" i="34"/>
  <c r="E5094" i="34"/>
  <c r="G5094" i="34" s="1"/>
  <c r="D5094" i="34"/>
  <c r="F5094" i="34" s="1"/>
  <c r="I5093" i="34"/>
  <c r="D5093" i="34"/>
  <c r="I5092" i="34"/>
  <c r="D5092" i="34"/>
  <c r="F5092" i="34" s="1"/>
  <c r="I5091" i="34"/>
  <c r="F5091" i="34"/>
  <c r="E5091" i="34"/>
  <c r="G5091" i="34" s="1"/>
  <c r="D5091" i="34"/>
  <c r="I5090" i="34"/>
  <c r="D5090" i="34"/>
  <c r="I5089" i="34"/>
  <c r="D5089" i="34"/>
  <c r="E5089" i="34" s="1"/>
  <c r="G5089" i="34" s="1"/>
  <c r="I5088" i="34"/>
  <c r="F5088" i="34"/>
  <c r="D5088" i="34"/>
  <c r="E5088" i="34" s="1"/>
  <c r="G5088" i="34" s="1"/>
  <c r="I5087" i="34"/>
  <c r="D5087" i="34"/>
  <c r="I5086" i="34"/>
  <c r="E5086" i="34"/>
  <c r="G5086" i="34" s="1"/>
  <c r="D5086" i="34"/>
  <c r="F5086" i="34" s="1"/>
  <c r="I5085" i="34"/>
  <c r="D5085" i="34"/>
  <c r="F5085" i="34" s="1"/>
  <c r="I5084" i="34"/>
  <c r="F5084" i="34"/>
  <c r="E5084" i="34"/>
  <c r="G5084" i="34" s="1"/>
  <c r="D5084" i="34"/>
  <c r="I5083" i="34"/>
  <c r="D5083" i="34"/>
  <c r="I5082" i="34"/>
  <c r="D5082" i="34"/>
  <c r="F5082" i="34" s="1"/>
  <c r="I5081" i="34"/>
  <c r="D5081" i="34"/>
  <c r="E5081" i="34" s="1"/>
  <c r="G5081" i="34" s="1"/>
  <c r="I5080" i="34"/>
  <c r="F5080" i="34"/>
  <c r="E5080" i="34"/>
  <c r="G5080" i="34" s="1"/>
  <c r="D5080" i="34"/>
  <c r="I5079" i="34"/>
  <c r="D5079" i="34"/>
  <c r="E5079" i="34" s="1"/>
  <c r="G5079" i="34" s="1"/>
  <c r="I5078" i="34"/>
  <c r="E5078" i="34"/>
  <c r="G5078" i="34" s="1"/>
  <c r="D5078" i="34"/>
  <c r="F5078" i="34" s="1"/>
  <c r="I5077" i="34"/>
  <c r="D5077" i="34"/>
  <c r="I5076" i="34"/>
  <c r="D5076" i="34"/>
  <c r="I5075" i="34"/>
  <c r="D5075" i="34"/>
  <c r="E5075" i="34" s="1"/>
  <c r="G5075" i="34" s="1"/>
  <c r="I5074" i="34"/>
  <c r="E5074" i="34"/>
  <c r="G5074" i="34" s="1"/>
  <c r="D5074" i="34"/>
  <c r="F5074" i="34" s="1"/>
  <c r="I5073" i="34"/>
  <c r="D5073" i="34"/>
  <c r="I5072" i="34"/>
  <c r="F5072" i="34"/>
  <c r="D5072" i="34"/>
  <c r="E5072" i="34" s="1"/>
  <c r="G5072" i="34" s="1"/>
  <c r="I5071" i="34"/>
  <c r="D5071" i="34"/>
  <c r="I5070" i="34"/>
  <c r="D5070" i="34"/>
  <c r="I5069" i="34"/>
  <c r="D5069" i="34"/>
  <c r="F5069" i="34" s="1"/>
  <c r="I5068" i="34"/>
  <c r="E5068" i="34"/>
  <c r="G5068" i="34" s="1"/>
  <c r="D5068" i="34"/>
  <c r="F5068" i="34" s="1"/>
  <c r="I5067" i="34"/>
  <c r="D5067" i="34"/>
  <c r="I5066" i="34"/>
  <c r="D5066" i="34"/>
  <c r="I5065" i="34"/>
  <c r="G5065" i="34"/>
  <c r="F5065" i="34"/>
  <c r="D5065" i="34"/>
  <c r="E5065" i="34" s="1"/>
  <c r="I5064" i="34"/>
  <c r="D5064" i="34"/>
  <c r="I5063" i="34"/>
  <c r="D5063" i="34"/>
  <c r="F5063" i="34" s="1"/>
  <c r="I5062" i="34"/>
  <c r="F5062" i="34"/>
  <c r="D5062" i="34"/>
  <c r="E5062" i="34" s="1"/>
  <c r="G5062" i="34" s="1"/>
  <c r="I5061" i="34"/>
  <c r="F5061" i="34"/>
  <c r="D5061" i="34"/>
  <c r="E5061" i="34" s="1"/>
  <c r="G5061" i="34" s="1"/>
  <c r="I5060" i="34"/>
  <c r="D5060" i="34"/>
  <c r="F5060" i="34" s="1"/>
  <c r="I5059" i="34"/>
  <c r="D5059" i="34"/>
  <c r="I5058" i="34"/>
  <c r="D5058" i="34"/>
  <c r="F5058" i="34" s="1"/>
  <c r="I5057" i="34"/>
  <c r="F5057" i="34"/>
  <c r="D5057" i="34"/>
  <c r="E5057" i="34" s="1"/>
  <c r="G5057" i="34" s="1"/>
  <c r="I5056" i="34"/>
  <c r="D5056" i="34"/>
  <c r="I5055" i="34"/>
  <c r="F5055" i="34"/>
  <c r="E5055" i="34"/>
  <c r="G5055" i="34" s="1"/>
  <c r="D5055" i="34"/>
  <c r="I5054" i="34"/>
  <c r="E5054" i="34"/>
  <c r="G5054" i="34" s="1"/>
  <c r="D5054" i="34"/>
  <c r="F5054" i="34" s="1"/>
  <c r="I5053" i="34"/>
  <c r="D5053" i="34"/>
  <c r="I5052" i="34"/>
  <c r="D5052" i="34"/>
  <c r="F5052" i="34" s="1"/>
  <c r="I5051" i="34"/>
  <c r="D5051" i="34"/>
  <c r="F5051" i="34" s="1"/>
  <c r="I5050" i="34"/>
  <c r="D5050" i="34"/>
  <c r="I5049" i="34"/>
  <c r="D5049" i="34"/>
  <c r="E5049" i="34" s="1"/>
  <c r="G5049" i="34" s="1"/>
  <c r="I5048" i="34"/>
  <c r="F5048" i="34"/>
  <c r="D5048" i="34"/>
  <c r="E5048" i="34" s="1"/>
  <c r="G5048" i="34" s="1"/>
  <c r="I5047" i="34"/>
  <c r="G5047" i="34"/>
  <c r="F5047" i="34"/>
  <c r="E5047" i="34"/>
  <c r="D5047" i="34"/>
  <c r="I5046" i="34"/>
  <c r="D5046" i="34"/>
  <c r="I5045" i="34"/>
  <c r="D5045" i="34"/>
  <c r="F5045" i="34" s="1"/>
  <c r="I5044" i="34"/>
  <c r="E5044" i="34"/>
  <c r="G5044" i="34" s="1"/>
  <c r="D5044" i="34"/>
  <c r="F5044" i="34" s="1"/>
  <c r="I5043" i="34"/>
  <c r="D5043" i="34"/>
  <c r="I5042" i="34"/>
  <c r="D5042" i="34"/>
  <c r="I5041" i="34"/>
  <c r="D5041" i="34"/>
  <c r="I5040" i="34"/>
  <c r="E5040" i="34"/>
  <c r="G5040" i="34" s="1"/>
  <c r="D5040" i="34"/>
  <c r="F5040" i="34" s="1"/>
  <c r="I5039" i="34"/>
  <c r="G5039" i="34"/>
  <c r="F5039" i="34"/>
  <c r="D5039" i="34"/>
  <c r="E5039" i="34" s="1"/>
  <c r="I5038" i="34"/>
  <c r="E5038" i="34"/>
  <c r="G5038" i="34" s="1"/>
  <c r="D5038" i="34"/>
  <c r="F5038" i="34" s="1"/>
  <c r="I5037" i="34"/>
  <c r="D5037" i="34"/>
  <c r="E5037" i="34" s="1"/>
  <c r="G5037" i="34" s="1"/>
  <c r="I5036" i="34"/>
  <c r="D5036" i="34"/>
  <c r="F5036" i="34" s="1"/>
  <c r="I5035" i="34"/>
  <c r="F5035" i="34"/>
  <c r="E5035" i="34"/>
  <c r="G5035" i="34" s="1"/>
  <c r="D5035" i="34"/>
  <c r="I5034" i="34"/>
  <c r="D5034" i="34"/>
  <c r="I5033" i="34"/>
  <c r="E5033" i="34"/>
  <c r="G5033" i="34" s="1"/>
  <c r="D5033" i="34"/>
  <c r="F5033" i="34" s="1"/>
  <c r="I5032" i="34"/>
  <c r="D5032" i="34"/>
  <c r="I5031" i="34"/>
  <c r="G5031" i="34"/>
  <c r="E5031" i="34"/>
  <c r="D5031" i="34"/>
  <c r="F5031" i="34" s="1"/>
  <c r="I5030" i="34"/>
  <c r="D5030" i="34"/>
  <c r="F5030" i="34" s="1"/>
  <c r="I5029" i="34"/>
  <c r="D5029" i="34"/>
  <c r="F5029" i="34" s="1"/>
  <c r="I5028" i="34"/>
  <c r="D5028" i="34"/>
  <c r="I5027" i="34"/>
  <c r="F5027" i="34"/>
  <c r="D5027" i="34"/>
  <c r="E5027" i="34" s="1"/>
  <c r="G5027" i="34" s="1"/>
  <c r="I5026" i="34"/>
  <c r="D5026" i="34"/>
  <c r="F5026" i="34" s="1"/>
  <c r="I5025" i="34"/>
  <c r="D5025" i="34"/>
  <c r="I5024" i="34"/>
  <c r="D5024" i="34"/>
  <c r="I5023" i="34"/>
  <c r="D5023" i="34"/>
  <c r="I5022" i="34"/>
  <c r="D5022" i="34"/>
  <c r="I5021" i="34"/>
  <c r="G5021" i="34"/>
  <c r="F5021" i="34"/>
  <c r="D5021" i="34"/>
  <c r="E5021" i="34" s="1"/>
  <c r="I5020" i="34"/>
  <c r="D5020" i="34"/>
  <c r="E5020" i="34" s="1"/>
  <c r="G5020" i="34" s="1"/>
  <c r="I5019" i="34"/>
  <c r="D5019" i="34"/>
  <c r="I5018" i="34"/>
  <c r="D5018" i="34"/>
  <c r="F5018" i="34" s="1"/>
  <c r="I5017" i="34"/>
  <c r="D5017" i="34"/>
  <c r="I5016" i="34"/>
  <c r="D5016" i="34"/>
  <c r="I5015" i="34"/>
  <c r="F5015" i="34"/>
  <c r="E5015" i="34"/>
  <c r="G5015" i="34" s="1"/>
  <c r="D5015" i="34"/>
  <c r="I5014" i="34"/>
  <c r="E5014" i="34"/>
  <c r="G5014" i="34" s="1"/>
  <c r="D5014" i="34"/>
  <c r="F5014" i="34" s="1"/>
  <c r="I5013" i="34"/>
  <c r="D5013" i="34"/>
  <c r="I5012" i="34"/>
  <c r="D5012" i="34"/>
  <c r="I5011" i="34"/>
  <c r="F5011" i="34"/>
  <c r="E5011" i="34"/>
  <c r="G5011" i="34" s="1"/>
  <c r="D5011" i="34"/>
  <c r="I5010" i="34"/>
  <c r="D5010" i="34"/>
  <c r="I5009" i="34"/>
  <c r="E5009" i="34"/>
  <c r="G5009" i="34" s="1"/>
  <c r="D5009" i="34"/>
  <c r="F5009" i="34" s="1"/>
  <c r="I5008" i="34"/>
  <c r="E5008" i="34"/>
  <c r="G5008" i="34" s="1"/>
  <c r="D5008" i="34"/>
  <c r="F5008" i="34" s="1"/>
  <c r="I5007" i="34"/>
  <c r="E5007" i="34"/>
  <c r="G5007" i="34" s="1"/>
  <c r="D5007" i="34"/>
  <c r="F5007" i="34" s="1"/>
  <c r="I5006" i="34"/>
  <c r="E5006" i="34"/>
  <c r="G5006" i="34" s="1"/>
  <c r="D5006" i="34"/>
  <c r="F5006" i="34" s="1"/>
  <c r="I5005" i="34"/>
  <c r="D5005" i="34"/>
  <c r="I5004" i="34"/>
  <c r="F5004" i="34"/>
  <c r="D5004" i="34"/>
  <c r="E5004" i="34" s="1"/>
  <c r="G5004" i="34" s="1"/>
  <c r="I5003" i="34"/>
  <c r="D5003" i="34"/>
  <c r="I5002" i="34"/>
  <c r="D5002" i="34"/>
  <c r="F5002" i="34" s="1"/>
  <c r="I5001" i="34"/>
  <c r="D5001" i="34"/>
  <c r="I5000" i="34"/>
  <c r="F5000" i="34"/>
  <c r="D5000" i="34"/>
  <c r="E5000" i="34" s="1"/>
  <c r="G5000" i="34" s="1"/>
  <c r="I4999" i="34"/>
  <c r="F4999" i="34"/>
  <c r="D4999" i="34"/>
  <c r="E4999" i="34" s="1"/>
  <c r="G4999" i="34" s="1"/>
  <c r="I4998" i="34"/>
  <c r="D4998" i="34"/>
  <c r="I4997" i="34"/>
  <c r="D4997" i="34"/>
  <c r="I4996" i="34"/>
  <c r="D4996" i="34"/>
  <c r="I4995" i="34"/>
  <c r="D4995" i="34"/>
  <c r="E4995" i="34" s="1"/>
  <c r="G4995" i="34" s="1"/>
  <c r="I4994" i="34"/>
  <c r="D4994" i="34"/>
  <c r="I4993" i="34"/>
  <c r="D4993" i="34"/>
  <c r="I4992" i="34"/>
  <c r="D4992" i="34"/>
  <c r="I4991" i="34"/>
  <c r="D4991" i="34"/>
  <c r="I4990" i="34"/>
  <c r="F4990" i="34"/>
  <c r="E4990" i="34"/>
  <c r="G4990" i="34" s="1"/>
  <c r="D4990" i="34"/>
  <c r="I4989" i="34"/>
  <c r="D4989" i="34"/>
  <c r="I4988" i="34"/>
  <c r="D4988" i="34"/>
  <c r="I4987" i="34"/>
  <c r="D4987" i="34"/>
  <c r="I4986" i="34"/>
  <c r="E4986" i="34"/>
  <c r="G4986" i="34" s="1"/>
  <c r="D4986" i="34"/>
  <c r="F4986" i="34" s="1"/>
  <c r="I4985" i="34"/>
  <c r="D4985" i="34"/>
  <c r="I4984" i="34"/>
  <c r="D4984" i="34"/>
  <c r="I4983" i="34"/>
  <c r="D4983" i="34"/>
  <c r="I4982" i="34"/>
  <c r="D4982" i="34"/>
  <c r="I4981" i="34"/>
  <c r="D4981" i="34"/>
  <c r="E4981" i="34" s="1"/>
  <c r="G4981" i="34" s="1"/>
  <c r="I4980" i="34"/>
  <c r="D4980" i="34"/>
  <c r="I4979" i="34"/>
  <c r="D4979" i="34"/>
  <c r="E4979" i="34" s="1"/>
  <c r="G4979" i="34" s="1"/>
  <c r="I4978" i="34"/>
  <c r="F4978" i="34"/>
  <c r="E4978" i="34"/>
  <c r="G4978" i="34" s="1"/>
  <c r="D4978" i="34"/>
  <c r="I4977" i="34"/>
  <c r="D4977" i="34"/>
  <c r="I4976" i="34"/>
  <c r="D4976" i="34"/>
  <c r="I4975" i="34"/>
  <c r="D4975" i="34"/>
  <c r="F4975" i="34" s="1"/>
  <c r="I4974" i="34"/>
  <c r="F4974" i="34"/>
  <c r="D4974" i="34"/>
  <c r="E4974" i="34" s="1"/>
  <c r="G4974" i="34" s="1"/>
  <c r="I4973" i="34"/>
  <c r="D4973" i="34"/>
  <c r="I4972" i="34"/>
  <c r="E4972" i="34"/>
  <c r="G4972" i="34" s="1"/>
  <c r="D4972" i="34"/>
  <c r="F4972" i="34" s="1"/>
  <c r="I4971" i="34"/>
  <c r="D4971" i="34"/>
  <c r="I4970" i="34"/>
  <c r="D4970" i="34"/>
  <c r="F4970" i="34" s="1"/>
  <c r="I4969" i="34"/>
  <c r="D4969" i="34"/>
  <c r="I4968" i="34"/>
  <c r="D4968" i="34"/>
  <c r="F4968" i="34" s="1"/>
  <c r="I4967" i="34"/>
  <c r="D4967" i="34"/>
  <c r="I4966" i="34"/>
  <c r="D4966" i="34"/>
  <c r="F4966" i="34" s="1"/>
  <c r="I4965" i="34"/>
  <c r="F4965" i="34"/>
  <c r="E4965" i="34"/>
  <c r="G4965" i="34" s="1"/>
  <c r="D4965" i="34"/>
  <c r="I4964" i="34"/>
  <c r="D4964" i="34"/>
  <c r="I4963" i="34"/>
  <c r="F4963" i="34"/>
  <c r="E4963" i="34"/>
  <c r="G4963" i="34" s="1"/>
  <c r="D4963" i="34"/>
  <c r="I4962" i="34"/>
  <c r="F4962" i="34"/>
  <c r="D4962" i="34"/>
  <c r="E4962" i="34" s="1"/>
  <c r="G4962" i="34" s="1"/>
  <c r="I4961" i="34"/>
  <c r="D4961" i="34"/>
  <c r="E4961" i="34" s="1"/>
  <c r="G4961" i="34" s="1"/>
  <c r="I4960" i="34"/>
  <c r="D4960" i="34"/>
  <c r="I4959" i="34"/>
  <c r="D4959" i="34"/>
  <c r="I4958" i="34"/>
  <c r="D4958" i="34"/>
  <c r="I4957" i="34"/>
  <c r="G4957" i="34"/>
  <c r="D4957" i="34"/>
  <c r="E4957" i="34" s="1"/>
  <c r="I4956" i="34"/>
  <c r="D4956" i="34"/>
  <c r="I4955" i="34"/>
  <c r="F4955" i="34"/>
  <c r="D4955" i="34"/>
  <c r="E4955" i="34" s="1"/>
  <c r="G4955" i="34" s="1"/>
  <c r="I4954" i="34"/>
  <c r="G4954" i="34"/>
  <c r="F4954" i="34"/>
  <c r="E4954" i="34"/>
  <c r="D4954" i="34"/>
  <c r="I4953" i="34"/>
  <c r="D4953" i="34"/>
  <c r="F4953" i="34" s="1"/>
  <c r="I4952" i="34"/>
  <c r="G4952" i="34"/>
  <c r="D4952" i="34"/>
  <c r="E4952" i="34" s="1"/>
  <c r="I4951" i="34"/>
  <c r="G4951" i="34"/>
  <c r="E4951" i="34"/>
  <c r="D4951" i="34"/>
  <c r="F4951" i="34" s="1"/>
  <c r="I4950" i="34"/>
  <c r="D4950" i="34"/>
  <c r="I4949" i="34"/>
  <c r="D4949" i="34"/>
  <c r="I4948" i="34"/>
  <c r="D4948" i="34"/>
  <c r="I4947" i="34"/>
  <c r="D4947" i="34"/>
  <c r="E4947" i="34" s="1"/>
  <c r="G4947" i="34" s="1"/>
  <c r="I4946" i="34"/>
  <c r="D4946" i="34"/>
  <c r="F4946" i="34" s="1"/>
  <c r="I4945" i="34"/>
  <c r="D4945" i="34"/>
  <c r="I4944" i="34"/>
  <c r="D4944" i="34"/>
  <c r="I4943" i="34"/>
  <c r="F4943" i="34"/>
  <c r="E4943" i="34"/>
  <c r="G4943" i="34" s="1"/>
  <c r="D4943" i="34"/>
  <c r="I4942" i="34"/>
  <c r="D4942" i="34"/>
  <c r="I4941" i="34"/>
  <c r="D4941" i="34"/>
  <c r="I4940" i="34"/>
  <c r="D4940" i="34"/>
  <c r="I4939" i="34"/>
  <c r="D4939" i="34"/>
  <c r="I4938" i="34"/>
  <c r="D4938" i="34"/>
  <c r="I4937" i="34"/>
  <c r="D4937" i="34"/>
  <c r="I4936" i="34"/>
  <c r="D4936" i="34"/>
  <c r="I4935" i="34"/>
  <c r="F4935" i="34"/>
  <c r="E4935" i="34"/>
  <c r="G4935" i="34" s="1"/>
  <c r="D4935" i="34"/>
  <c r="I4934" i="34"/>
  <c r="D4934" i="34"/>
  <c r="I4933" i="34"/>
  <c r="D4933" i="34"/>
  <c r="I4932" i="34"/>
  <c r="D4932" i="34"/>
  <c r="I4931" i="34"/>
  <c r="D4931" i="34"/>
  <c r="F4931" i="34" s="1"/>
  <c r="I4930" i="34"/>
  <c r="G4930" i="34"/>
  <c r="F4930" i="34"/>
  <c r="E4930" i="34"/>
  <c r="D4930" i="34"/>
  <c r="I4929" i="34"/>
  <c r="F4929" i="34"/>
  <c r="E4929" i="34"/>
  <c r="G4929" i="34" s="1"/>
  <c r="D4929" i="34"/>
  <c r="I4928" i="34"/>
  <c r="D4928" i="34"/>
  <c r="F4928" i="34" s="1"/>
  <c r="I4927" i="34"/>
  <c r="D4927" i="34"/>
  <c r="E4927" i="34" s="1"/>
  <c r="G4927" i="34" s="1"/>
  <c r="I4926" i="34"/>
  <c r="D4926" i="34"/>
  <c r="I4925" i="34"/>
  <c r="D4925" i="34"/>
  <c r="I4924" i="34"/>
  <c r="D4924" i="34"/>
  <c r="I4923" i="34"/>
  <c r="D4923" i="34"/>
  <c r="F4923" i="34" s="1"/>
  <c r="I4922" i="34"/>
  <c r="D4922" i="34"/>
  <c r="I4921" i="34"/>
  <c r="D4921" i="34"/>
  <c r="F4921" i="34" s="1"/>
  <c r="I4920" i="34"/>
  <c r="D4920" i="34"/>
  <c r="I4919" i="34"/>
  <c r="D4919" i="34"/>
  <c r="I4918" i="34"/>
  <c r="G4918" i="34"/>
  <c r="F4918" i="34"/>
  <c r="E4918" i="34"/>
  <c r="D4918" i="34"/>
  <c r="I4917" i="34"/>
  <c r="D4917" i="34"/>
  <c r="I4916" i="34"/>
  <c r="D4916" i="34"/>
  <c r="F4916" i="34" s="1"/>
  <c r="I4915" i="34"/>
  <c r="D4915" i="34"/>
  <c r="I4914" i="34"/>
  <c r="E4914" i="34"/>
  <c r="G4914" i="34" s="1"/>
  <c r="D4914" i="34"/>
  <c r="F4914" i="34" s="1"/>
  <c r="I4913" i="34"/>
  <c r="D4913" i="34"/>
  <c r="F4913" i="34" s="1"/>
  <c r="I4912" i="34"/>
  <c r="D4912" i="34"/>
  <c r="I4911" i="34"/>
  <c r="G4911" i="34"/>
  <c r="F4911" i="34"/>
  <c r="D4911" i="34"/>
  <c r="E4911" i="34" s="1"/>
  <c r="I4910" i="34"/>
  <c r="D4910" i="34"/>
  <c r="E4910" i="34" s="1"/>
  <c r="G4910" i="34" s="1"/>
  <c r="I4909" i="34"/>
  <c r="D4909" i="34"/>
  <c r="I4908" i="34"/>
  <c r="D4908" i="34"/>
  <c r="I4907" i="34"/>
  <c r="D4907" i="34"/>
  <c r="I4906" i="34"/>
  <c r="D4906" i="34"/>
  <c r="I4905" i="34"/>
  <c r="D4905" i="34"/>
  <c r="I4904" i="34"/>
  <c r="D4904" i="34"/>
  <c r="I4903" i="34"/>
  <c r="F4903" i="34"/>
  <c r="D4903" i="34"/>
  <c r="E4903" i="34" s="1"/>
  <c r="G4903" i="34" s="1"/>
  <c r="I4902" i="34"/>
  <c r="F4902" i="34"/>
  <c r="D4902" i="34"/>
  <c r="E4902" i="34" s="1"/>
  <c r="G4902" i="34" s="1"/>
  <c r="I4901" i="34"/>
  <c r="D4901" i="34"/>
  <c r="I4900" i="34"/>
  <c r="D4900" i="34"/>
  <c r="E4900" i="34" s="1"/>
  <c r="G4900" i="34" s="1"/>
  <c r="I4899" i="34"/>
  <c r="D4899" i="34"/>
  <c r="I4898" i="34"/>
  <c r="D4898" i="34"/>
  <c r="I4897" i="34"/>
  <c r="D4897" i="34"/>
  <c r="F4897" i="34" s="1"/>
  <c r="I4896" i="34"/>
  <c r="D4896" i="34"/>
  <c r="I4895" i="34"/>
  <c r="F4895" i="34"/>
  <c r="D4895" i="34"/>
  <c r="E4895" i="34" s="1"/>
  <c r="G4895" i="34" s="1"/>
  <c r="I4894" i="34"/>
  <c r="D4894" i="34"/>
  <c r="I4893" i="34"/>
  <c r="D4893" i="34"/>
  <c r="I4892" i="34"/>
  <c r="D4892" i="34"/>
  <c r="I4891" i="34"/>
  <c r="F4891" i="34"/>
  <c r="D4891" i="34"/>
  <c r="E4891" i="34" s="1"/>
  <c r="G4891" i="34" s="1"/>
  <c r="I4890" i="34"/>
  <c r="D4890" i="34"/>
  <c r="F4890" i="34" s="1"/>
  <c r="I4889" i="34"/>
  <c r="D4889" i="34"/>
  <c r="I4888" i="34"/>
  <c r="F4888" i="34"/>
  <c r="E4888" i="34"/>
  <c r="G4888" i="34" s="1"/>
  <c r="D4888" i="34"/>
  <c r="I4887" i="34"/>
  <c r="D4887" i="34"/>
  <c r="F4887" i="34" s="1"/>
  <c r="I4886" i="34"/>
  <c r="D4886" i="34"/>
  <c r="F4886" i="34" s="1"/>
  <c r="I4885" i="34"/>
  <c r="D4885" i="34"/>
  <c r="I4884" i="34"/>
  <c r="F4884" i="34"/>
  <c r="D4884" i="34"/>
  <c r="E4884" i="34" s="1"/>
  <c r="G4884" i="34" s="1"/>
  <c r="I4883" i="34"/>
  <c r="D4883" i="34"/>
  <c r="I4882" i="34"/>
  <c r="D4882" i="34"/>
  <c r="E4882" i="34" s="1"/>
  <c r="G4882" i="34" s="1"/>
  <c r="I4881" i="34"/>
  <c r="D4881" i="34"/>
  <c r="E4881" i="34" s="1"/>
  <c r="G4881" i="34" s="1"/>
  <c r="I4880" i="34"/>
  <c r="D4880" i="34"/>
  <c r="I4879" i="34"/>
  <c r="D4879" i="34"/>
  <c r="F4879" i="34" s="1"/>
  <c r="I4878" i="34"/>
  <c r="D4878" i="34"/>
  <c r="E4878" i="34" s="1"/>
  <c r="G4878" i="34" s="1"/>
  <c r="I4877" i="34"/>
  <c r="F4877" i="34"/>
  <c r="E4877" i="34"/>
  <c r="G4877" i="34" s="1"/>
  <c r="D4877" i="34"/>
  <c r="I4876" i="34"/>
  <c r="D4876" i="34"/>
  <c r="I4875" i="34"/>
  <c r="F4875" i="34"/>
  <c r="D4875" i="34"/>
  <c r="E4875" i="34" s="1"/>
  <c r="G4875" i="34" s="1"/>
  <c r="I4874" i="34"/>
  <c r="D4874" i="34"/>
  <c r="I4873" i="34"/>
  <c r="F4873" i="34"/>
  <c r="E4873" i="34"/>
  <c r="G4873" i="34" s="1"/>
  <c r="D4873" i="34"/>
  <c r="I4872" i="34"/>
  <c r="F4872" i="34"/>
  <c r="E4872" i="34"/>
  <c r="G4872" i="34" s="1"/>
  <c r="D4872" i="34"/>
  <c r="I4871" i="34"/>
  <c r="D4871" i="34"/>
  <c r="E4871" i="34" s="1"/>
  <c r="G4871" i="34" s="1"/>
  <c r="I4870" i="34"/>
  <c r="D4870" i="34"/>
  <c r="I4869" i="34"/>
  <c r="E4869" i="34"/>
  <c r="G4869" i="34" s="1"/>
  <c r="D4869" i="34"/>
  <c r="F4869" i="34" s="1"/>
  <c r="I4868" i="34"/>
  <c r="E4868" i="34"/>
  <c r="G4868" i="34" s="1"/>
  <c r="D4868" i="34"/>
  <c r="F4868" i="34" s="1"/>
  <c r="I4867" i="34"/>
  <c r="D4867" i="34"/>
  <c r="I4866" i="34"/>
  <c r="D4866" i="34"/>
  <c r="F4866" i="34" s="1"/>
  <c r="I4865" i="34"/>
  <c r="D4865" i="34"/>
  <c r="E4865" i="34" s="1"/>
  <c r="G4865" i="34" s="1"/>
  <c r="I4864" i="34"/>
  <c r="D4864" i="34"/>
  <c r="I4863" i="34"/>
  <c r="D4863" i="34"/>
  <c r="I4862" i="34"/>
  <c r="F4862" i="34"/>
  <c r="E4862" i="34"/>
  <c r="G4862" i="34" s="1"/>
  <c r="D4862" i="34"/>
  <c r="I4861" i="34"/>
  <c r="F4861" i="34"/>
  <c r="D4861" i="34"/>
  <c r="E4861" i="34" s="1"/>
  <c r="G4861" i="34" s="1"/>
  <c r="I4860" i="34"/>
  <c r="F4860" i="34"/>
  <c r="E4860" i="34"/>
  <c r="G4860" i="34" s="1"/>
  <c r="D4860" i="34"/>
  <c r="I4859" i="34"/>
  <c r="D4859" i="34"/>
  <c r="F4859" i="34" s="1"/>
  <c r="I4858" i="34"/>
  <c r="D4858" i="34"/>
  <c r="I4857" i="34"/>
  <c r="D4857" i="34"/>
  <c r="F4857" i="34" s="1"/>
  <c r="I4856" i="34"/>
  <c r="D4856" i="34"/>
  <c r="I4855" i="34"/>
  <c r="E4855" i="34"/>
  <c r="G4855" i="34" s="1"/>
  <c r="D4855" i="34"/>
  <c r="F4855" i="34" s="1"/>
  <c r="I4854" i="34"/>
  <c r="D4854" i="34"/>
  <c r="I4853" i="34"/>
  <c r="D4853" i="34"/>
  <c r="I4852" i="34"/>
  <c r="F4852" i="34"/>
  <c r="E4852" i="34"/>
  <c r="G4852" i="34" s="1"/>
  <c r="D4852" i="34"/>
  <c r="I4851" i="34"/>
  <c r="D4851" i="34"/>
  <c r="I4850" i="34"/>
  <c r="G4850" i="34"/>
  <c r="F4850" i="34"/>
  <c r="E4850" i="34"/>
  <c r="D4850" i="34"/>
  <c r="I4849" i="34"/>
  <c r="F4849" i="34"/>
  <c r="E4849" i="34"/>
  <c r="G4849" i="34" s="1"/>
  <c r="D4849" i="34"/>
  <c r="I4848" i="34"/>
  <c r="D4848" i="34"/>
  <c r="I4847" i="34"/>
  <c r="D4847" i="34"/>
  <c r="I4846" i="34"/>
  <c r="D4846" i="34"/>
  <c r="I4845" i="34"/>
  <c r="D4845" i="34"/>
  <c r="I4844" i="34"/>
  <c r="D4844" i="34"/>
  <c r="I4843" i="34"/>
  <c r="D4843" i="34"/>
  <c r="F4843" i="34" s="1"/>
  <c r="I4842" i="34"/>
  <c r="D4842" i="34"/>
  <c r="I4841" i="34"/>
  <c r="D4841" i="34"/>
  <c r="E4841" i="34" s="1"/>
  <c r="G4841" i="34" s="1"/>
  <c r="I4840" i="34"/>
  <c r="F4840" i="34"/>
  <c r="D4840" i="34"/>
  <c r="E4840" i="34" s="1"/>
  <c r="G4840" i="34" s="1"/>
  <c r="I4839" i="34"/>
  <c r="D4839" i="34"/>
  <c r="E4839" i="34" s="1"/>
  <c r="G4839" i="34" s="1"/>
  <c r="I4838" i="34"/>
  <c r="D4838" i="34"/>
  <c r="I4837" i="34"/>
  <c r="F4837" i="34"/>
  <c r="E4837" i="34"/>
  <c r="G4837" i="34" s="1"/>
  <c r="D4837" i="34"/>
  <c r="I4836" i="34"/>
  <c r="D4836" i="34"/>
  <c r="I4835" i="34"/>
  <c r="D4835" i="34"/>
  <c r="I4834" i="34"/>
  <c r="D4834" i="34"/>
  <c r="F4834" i="34" s="1"/>
  <c r="I4833" i="34"/>
  <c r="F4833" i="34"/>
  <c r="E4833" i="34"/>
  <c r="G4833" i="34" s="1"/>
  <c r="D4833" i="34"/>
  <c r="I4832" i="34"/>
  <c r="D4832" i="34"/>
  <c r="F4832" i="34" s="1"/>
  <c r="I4831" i="34"/>
  <c r="D4831" i="34"/>
  <c r="E4831" i="34" s="1"/>
  <c r="G4831" i="34" s="1"/>
  <c r="I4830" i="34"/>
  <c r="F4830" i="34"/>
  <c r="E4830" i="34"/>
  <c r="G4830" i="34" s="1"/>
  <c r="D4830" i="34"/>
  <c r="I4829" i="34"/>
  <c r="D4829" i="34"/>
  <c r="F4829" i="34" s="1"/>
  <c r="I4828" i="34"/>
  <c r="D4828" i="34"/>
  <c r="F4828" i="34" s="1"/>
  <c r="I4827" i="34"/>
  <c r="D4827" i="34"/>
  <c r="E4827" i="34" s="1"/>
  <c r="G4827" i="34" s="1"/>
  <c r="I4826" i="34"/>
  <c r="E4826" i="34"/>
  <c r="G4826" i="34" s="1"/>
  <c r="D4826" i="34"/>
  <c r="F4826" i="34" s="1"/>
  <c r="I4825" i="34"/>
  <c r="D4825" i="34"/>
  <c r="I4824" i="34"/>
  <c r="D4824" i="34"/>
  <c r="F4824" i="34" s="1"/>
  <c r="I4823" i="34"/>
  <c r="D4823" i="34"/>
  <c r="I4822" i="34"/>
  <c r="F4822" i="34"/>
  <c r="E4822" i="34"/>
  <c r="G4822" i="34" s="1"/>
  <c r="D4822" i="34"/>
  <c r="I4821" i="34"/>
  <c r="F4821" i="34"/>
  <c r="E4821" i="34"/>
  <c r="G4821" i="34" s="1"/>
  <c r="D4821" i="34"/>
  <c r="I4820" i="34"/>
  <c r="D4820" i="34"/>
  <c r="F4820" i="34" s="1"/>
  <c r="I4819" i="34"/>
  <c r="D4819" i="34"/>
  <c r="F4819" i="34" s="1"/>
  <c r="I4818" i="34"/>
  <c r="D4818" i="34"/>
  <c r="I4817" i="34"/>
  <c r="D4817" i="34"/>
  <c r="I4816" i="34"/>
  <c r="D4816" i="34"/>
  <c r="F4816" i="34" s="1"/>
  <c r="I4815" i="34"/>
  <c r="D4815" i="34"/>
  <c r="I4814" i="34"/>
  <c r="D4814" i="34"/>
  <c r="I4813" i="34"/>
  <c r="D4813" i="34"/>
  <c r="I4812" i="34"/>
  <c r="D4812" i="34"/>
  <c r="I4811" i="34"/>
  <c r="D4811" i="34"/>
  <c r="F4811" i="34" s="1"/>
  <c r="I4810" i="34"/>
  <c r="D4810" i="34"/>
  <c r="I4809" i="34"/>
  <c r="F4809" i="34"/>
  <c r="E4809" i="34"/>
  <c r="G4809" i="34" s="1"/>
  <c r="D4809" i="34"/>
  <c r="I4808" i="34"/>
  <c r="D4808" i="34"/>
  <c r="I4807" i="34"/>
  <c r="G4807" i="34"/>
  <c r="F4807" i="34"/>
  <c r="D4807" i="34"/>
  <c r="E4807" i="34" s="1"/>
  <c r="I4806" i="34"/>
  <c r="D4806" i="34"/>
  <c r="I4805" i="34"/>
  <c r="D4805" i="34"/>
  <c r="I4804" i="34"/>
  <c r="D4804" i="34"/>
  <c r="I4803" i="34"/>
  <c r="D4803" i="34"/>
  <c r="F4803" i="34" s="1"/>
  <c r="I4802" i="34"/>
  <c r="D4802" i="34"/>
  <c r="I4801" i="34"/>
  <c r="D4801" i="34"/>
  <c r="I4800" i="34"/>
  <c r="F4800" i="34"/>
  <c r="E4800" i="34"/>
  <c r="G4800" i="34" s="1"/>
  <c r="D4800" i="34"/>
  <c r="I4799" i="34"/>
  <c r="D4799" i="34"/>
  <c r="I4798" i="34"/>
  <c r="D4798" i="34"/>
  <c r="I4797" i="34"/>
  <c r="D4797" i="34"/>
  <c r="I4796" i="34"/>
  <c r="D4796" i="34"/>
  <c r="I4795" i="34"/>
  <c r="D4795" i="34"/>
  <c r="I4794" i="34"/>
  <c r="G4794" i="34"/>
  <c r="D4794" i="34"/>
  <c r="E4794" i="34" s="1"/>
  <c r="I4793" i="34"/>
  <c r="D4793" i="34"/>
  <c r="I4792" i="34"/>
  <c r="D4792" i="34"/>
  <c r="F4792" i="34" s="1"/>
  <c r="I4791" i="34"/>
  <c r="D4791" i="34"/>
  <c r="F4791" i="34" s="1"/>
  <c r="I4790" i="34"/>
  <c r="F4790" i="34"/>
  <c r="D4790" i="34"/>
  <c r="E4790" i="34" s="1"/>
  <c r="G4790" i="34" s="1"/>
  <c r="I4789" i="34"/>
  <c r="D4789" i="34"/>
  <c r="E4789" i="34" s="1"/>
  <c r="G4789" i="34" s="1"/>
  <c r="I4788" i="34"/>
  <c r="F4788" i="34"/>
  <c r="D4788" i="34"/>
  <c r="E4788" i="34" s="1"/>
  <c r="G4788" i="34" s="1"/>
  <c r="I4787" i="34"/>
  <c r="E4787" i="34"/>
  <c r="G4787" i="34" s="1"/>
  <c r="D4787" i="34"/>
  <c r="F4787" i="34" s="1"/>
  <c r="I4786" i="34"/>
  <c r="D4786" i="34"/>
  <c r="I4785" i="34"/>
  <c r="D4785" i="34"/>
  <c r="E4785" i="34" s="1"/>
  <c r="G4785" i="34" s="1"/>
  <c r="I4784" i="34"/>
  <c r="D4784" i="34"/>
  <c r="I4783" i="34"/>
  <c r="D4783" i="34"/>
  <c r="F4783" i="34" s="1"/>
  <c r="I4782" i="34"/>
  <c r="D4782" i="34"/>
  <c r="I4781" i="34"/>
  <c r="D4781" i="34"/>
  <c r="F4781" i="34" s="1"/>
  <c r="I4780" i="34"/>
  <c r="D4780" i="34"/>
  <c r="I4779" i="34"/>
  <c r="D4779" i="34"/>
  <c r="I4778" i="34"/>
  <c r="F4778" i="34"/>
  <c r="D4778" i="34"/>
  <c r="E4778" i="34" s="1"/>
  <c r="G4778" i="34" s="1"/>
  <c r="I4777" i="34"/>
  <c r="E4777" i="34"/>
  <c r="G4777" i="34" s="1"/>
  <c r="D4777" i="34"/>
  <c r="F4777" i="34" s="1"/>
  <c r="I4776" i="34"/>
  <c r="D4776" i="34"/>
  <c r="F4776" i="34" s="1"/>
  <c r="I4775" i="34"/>
  <c r="G4775" i="34"/>
  <c r="E4775" i="34"/>
  <c r="D4775" i="34"/>
  <c r="F4775" i="34" s="1"/>
  <c r="I4774" i="34"/>
  <c r="D4774" i="34"/>
  <c r="I4773" i="34"/>
  <c r="D4773" i="34"/>
  <c r="I4772" i="34"/>
  <c r="G4772" i="34"/>
  <c r="D4772" i="34"/>
  <c r="E4772" i="34" s="1"/>
  <c r="I4771" i="34"/>
  <c r="G4771" i="34"/>
  <c r="D4771" i="34"/>
  <c r="E4771" i="34" s="1"/>
  <c r="I4770" i="34"/>
  <c r="E4770" i="34"/>
  <c r="G4770" i="34" s="1"/>
  <c r="D4770" i="34"/>
  <c r="F4770" i="34" s="1"/>
  <c r="I4769" i="34"/>
  <c r="G4769" i="34"/>
  <c r="D4769" i="34"/>
  <c r="E4769" i="34" s="1"/>
  <c r="I4768" i="34"/>
  <c r="F4768" i="34"/>
  <c r="E4768" i="34"/>
  <c r="G4768" i="34" s="1"/>
  <c r="D4768" i="34"/>
  <c r="I4767" i="34"/>
  <c r="D4767" i="34"/>
  <c r="E4767" i="34" s="1"/>
  <c r="G4767" i="34" s="1"/>
  <c r="I4766" i="34"/>
  <c r="D4766" i="34"/>
  <c r="I4765" i="34"/>
  <c r="D4765" i="34"/>
  <c r="I4764" i="34"/>
  <c r="D4764" i="34"/>
  <c r="I4763" i="34"/>
  <c r="G4763" i="34"/>
  <c r="F4763" i="34"/>
  <c r="E4763" i="34"/>
  <c r="D4763" i="34"/>
  <c r="I4762" i="34"/>
  <c r="D4762" i="34"/>
  <c r="I4761" i="34"/>
  <c r="F4761" i="34"/>
  <c r="D4761" i="34"/>
  <c r="E4761" i="34" s="1"/>
  <c r="G4761" i="34" s="1"/>
  <c r="I4760" i="34"/>
  <c r="G4760" i="34"/>
  <c r="E4760" i="34"/>
  <c r="D4760" i="34"/>
  <c r="F4760" i="34" s="1"/>
  <c r="I4759" i="34"/>
  <c r="D4759" i="34"/>
  <c r="F4759" i="34" s="1"/>
  <c r="I4758" i="34"/>
  <c r="D4758" i="34"/>
  <c r="E4758" i="34" s="1"/>
  <c r="G4758" i="34" s="1"/>
  <c r="I4757" i="34"/>
  <c r="D4757" i="34"/>
  <c r="I4756" i="34"/>
  <c r="F4756" i="34"/>
  <c r="D4756" i="34"/>
  <c r="E4756" i="34" s="1"/>
  <c r="G4756" i="34" s="1"/>
  <c r="I4755" i="34"/>
  <c r="F4755" i="34"/>
  <c r="E4755" i="34"/>
  <c r="G4755" i="34" s="1"/>
  <c r="D4755" i="34"/>
  <c r="I4754" i="34"/>
  <c r="D4754" i="34"/>
  <c r="I4753" i="34"/>
  <c r="D4753" i="34"/>
  <c r="I4752" i="34"/>
  <c r="D4752" i="34"/>
  <c r="F4752" i="34" s="1"/>
  <c r="I4751" i="34"/>
  <c r="F4751" i="34"/>
  <c r="D4751" i="34"/>
  <c r="E4751" i="34" s="1"/>
  <c r="G4751" i="34" s="1"/>
  <c r="I4750" i="34"/>
  <c r="D4750" i="34"/>
  <c r="E4750" i="34" s="1"/>
  <c r="G4750" i="34" s="1"/>
  <c r="I4749" i="34"/>
  <c r="D4749" i="34"/>
  <c r="E4749" i="34" s="1"/>
  <c r="G4749" i="34" s="1"/>
  <c r="I4748" i="34"/>
  <c r="E4748" i="34"/>
  <c r="G4748" i="34" s="1"/>
  <c r="D4748" i="34"/>
  <c r="F4748" i="34" s="1"/>
  <c r="I4747" i="34"/>
  <c r="D4747" i="34"/>
  <c r="I4746" i="34"/>
  <c r="D4746" i="34"/>
  <c r="I4745" i="34"/>
  <c r="F4745" i="34"/>
  <c r="D4745" i="34"/>
  <c r="E4745" i="34" s="1"/>
  <c r="G4745" i="34" s="1"/>
  <c r="I4744" i="34"/>
  <c r="D4744" i="34"/>
  <c r="E4744" i="34" s="1"/>
  <c r="G4744" i="34" s="1"/>
  <c r="I4743" i="34"/>
  <c r="D4743" i="34"/>
  <c r="I4742" i="34"/>
  <c r="D4742" i="34"/>
  <c r="I4741" i="34"/>
  <c r="F4741" i="34"/>
  <c r="D4741" i="34"/>
  <c r="E4741" i="34" s="1"/>
  <c r="G4741" i="34" s="1"/>
  <c r="I4740" i="34"/>
  <c r="D4740" i="34"/>
  <c r="I4739" i="34"/>
  <c r="G4739" i="34"/>
  <c r="E4739" i="34"/>
  <c r="D4739" i="34"/>
  <c r="F4739" i="34" s="1"/>
  <c r="I4738" i="34"/>
  <c r="D4738" i="34"/>
  <c r="I4737" i="34"/>
  <c r="D4737" i="34"/>
  <c r="F4737" i="34" s="1"/>
  <c r="I4736" i="34"/>
  <c r="D4736" i="34"/>
  <c r="E4736" i="34" s="1"/>
  <c r="G4736" i="34" s="1"/>
  <c r="I4735" i="34"/>
  <c r="E4735" i="34"/>
  <c r="G4735" i="34" s="1"/>
  <c r="D4735" i="34"/>
  <c r="F4735" i="34" s="1"/>
  <c r="I4734" i="34"/>
  <c r="F4734" i="34"/>
  <c r="E4734" i="34"/>
  <c r="G4734" i="34" s="1"/>
  <c r="D4734" i="34"/>
  <c r="I4733" i="34"/>
  <c r="D4733" i="34"/>
  <c r="I4732" i="34"/>
  <c r="D4732" i="34"/>
  <c r="I4731" i="34"/>
  <c r="D4731" i="34"/>
  <c r="I4730" i="34"/>
  <c r="D4730" i="34"/>
  <c r="I4729" i="34"/>
  <c r="E4729" i="34"/>
  <c r="G4729" i="34" s="1"/>
  <c r="D4729" i="34"/>
  <c r="F4729" i="34" s="1"/>
  <c r="I4728" i="34"/>
  <c r="D4728" i="34"/>
  <c r="I4727" i="34"/>
  <c r="G4727" i="34"/>
  <c r="F4727" i="34"/>
  <c r="D4727" i="34"/>
  <c r="E4727" i="34" s="1"/>
  <c r="I4726" i="34"/>
  <c r="D4726" i="34"/>
  <c r="I4725" i="34"/>
  <c r="D4725" i="34"/>
  <c r="I4724" i="34"/>
  <c r="F4724" i="34"/>
  <c r="E4724" i="34"/>
  <c r="G4724" i="34" s="1"/>
  <c r="D4724" i="34"/>
  <c r="I4723" i="34"/>
  <c r="D4723" i="34"/>
  <c r="I4722" i="34"/>
  <c r="D4722" i="34"/>
  <c r="I4721" i="34"/>
  <c r="D4721" i="34"/>
  <c r="I4720" i="34"/>
  <c r="D4720" i="34"/>
  <c r="F4720" i="34" s="1"/>
  <c r="I4719" i="34"/>
  <c r="D4719" i="34"/>
  <c r="F4719" i="34" s="1"/>
  <c r="I4718" i="34"/>
  <c r="D4718" i="34"/>
  <c r="I4717" i="34"/>
  <c r="D4717" i="34"/>
  <c r="I4716" i="34"/>
  <c r="F4716" i="34"/>
  <c r="E4716" i="34"/>
  <c r="G4716" i="34" s="1"/>
  <c r="D4716" i="34"/>
  <c r="I4715" i="34"/>
  <c r="D4715" i="34"/>
  <c r="F4715" i="34" s="1"/>
  <c r="I4714" i="34"/>
  <c r="D4714" i="34"/>
  <c r="I4713" i="34"/>
  <c r="F4713" i="34"/>
  <c r="D4713" i="34"/>
  <c r="E4713" i="34" s="1"/>
  <c r="G4713" i="34" s="1"/>
  <c r="I4712" i="34"/>
  <c r="D4712" i="34"/>
  <c r="F4712" i="34" s="1"/>
  <c r="I4711" i="34"/>
  <c r="D4711" i="34"/>
  <c r="I4710" i="34"/>
  <c r="D4710" i="34"/>
  <c r="I4709" i="34"/>
  <c r="E4709" i="34"/>
  <c r="G4709" i="34" s="1"/>
  <c r="D4709" i="34"/>
  <c r="F4709" i="34" s="1"/>
  <c r="I4708" i="34"/>
  <c r="G4708" i="34"/>
  <c r="E4708" i="34"/>
  <c r="D4708" i="34"/>
  <c r="F4708" i="34" s="1"/>
  <c r="I4707" i="34"/>
  <c r="D4707" i="34"/>
  <c r="F4707" i="34" s="1"/>
  <c r="I4706" i="34"/>
  <c r="G4706" i="34"/>
  <c r="F4706" i="34"/>
  <c r="D4706" i="34"/>
  <c r="E4706" i="34" s="1"/>
  <c r="I4705" i="34"/>
  <c r="G4705" i="34"/>
  <c r="D4705" i="34"/>
  <c r="E4705" i="34" s="1"/>
  <c r="I4704" i="34"/>
  <c r="F4704" i="34"/>
  <c r="D4704" i="34"/>
  <c r="E4704" i="34" s="1"/>
  <c r="G4704" i="34" s="1"/>
  <c r="I4703" i="34"/>
  <c r="D4703" i="34"/>
  <c r="I4702" i="34"/>
  <c r="D4702" i="34"/>
  <c r="E4702" i="34" s="1"/>
  <c r="G4702" i="34" s="1"/>
  <c r="I4701" i="34"/>
  <c r="F4701" i="34"/>
  <c r="E4701" i="34"/>
  <c r="G4701" i="34" s="1"/>
  <c r="D4701" i="34"/>
  <c r="I4700" i="34"/>
  <c r="F4700" i="34"/>
  <c r="E4700" i="34"/>
  <c r="G4700" i="34" s="1"/>
  <c r="D4700" i="34"/>
  <c r="I4699" i="34"/>
  <c r="D4699" i="34"/>
  <c r="F4699" i="34" s="1"/>
  <c r="I4698" i="34"/>
  <c r="E4698" i="34"/>
  <c r="G4698" i="34" s="1"/>
  <c r="D4698" i="34"/>
  <c r="F4698" i="34" s="1"/>
  <c r="I4697" i="34"/>
  <c r="D4697" i="34"/>
  <c r="F4697" i="34" s="1"/>
  <c r="I4696" i="34"/>
  <c r="D4696" i="34"/>
  <c r="I4695" i="34"/>
  <c r="D4695" i="34"/>
  <c r="F4695" i="34" s="1"/>
  <c r="I4694" i="34"/>
  <c r="E4694" i="34"/>
  <c r="G4694" i="34" s="1"/>
  <c r="D4694" i="34"/>
  <c r="F4694" i="34" s="1"/>
  <c r="I4693" i="34"/>
  <c r="D4693" i="34"/>
  <c r="F4693" i="34" s="1"/>
  <c r="I4692" i="34"/>
  <c r="D4692" i="34"/>
  <c r="I4691" i="34"/>
  <c r="D4691" i="34"/>
  <c r="I4690" i="34"/>
  <c r="F4690" i="34"/>
  <c r="D4690" i="34"/>
  <c r="E4690" i="34" s="1"/>
  <c r="G4690" i="34" s="1"/>
  <c r="I4689" i="34"/>
  <c r="D4689" i="34"/>
  <c r="I4688" i="34"/>
  <c r="F4688" i="34"/>
  <c r="D4688" i="34"/>
  <c r="E4688" i="34" s="1"/>
  <c r="G4688" i="34" s="1"/>
  <c r="I4687" i="34"/>
  <c r="D4687" i="34"/>
  <c r="I4686" i="34"/>
  <c r="D4686" i="34"/>
  <c r="F4686" i="34" s="1"/>
  <c r="I4685" i="34"/>
  <c r="D4685" i="34"/>
  <c r="E4685" i="34" s="1"/>
  <c r="G4685" i="34" s="1"/>
  <c r="I4684" i="34"/>
  <c r="D4684" i="34"/>
  <c r="E4684" i="34" s="1"/>
  <c r="G4684" i="34" s="1"/>
  <c r="I4683" i="34"/>
  <c r="D4683" i="34"/>
  <c r="I4682" i="34"/>
  <c r="D4682" i="34"/>
  <c r="I4681" i="34"/>
  <c r="F4681" i="34"/>
  <c r="D4681" i="34"/>
  <c r="E4681" i="34" s="1"/>
  <c r="G4681" i="34" s="1"/>
  <c r="I4680" i="34"/>
  <c r="D4680" i="34"/>
  <c r="I4679" i="34"/>
  <c r="D4679" i="34"/>
  <c r="E4679" i="34" s="1"/>
  <c r="G4679" i="34" s="1"/>
  <c r="I4678" i="34"/>
  <c r="E4678" i="34"/>
  <c r="G4678" i="34" s="1"/>
  <c r="D4678" i="34"/>
  <c r="F4678" i="34" s="1"/>
  <c r="I4677" i="34"/>
  <c r="D4677" i="34"/>
  <c r="I4676" i="34"/>
  <c r="E4676" i="34"/>
  <c r="G4676" i="34" s="1"/>
  <c r="D4676" i="34"/>
  <c r="F4676" i="34" s="1"/>
  <c r="I4675" i="34"/>
  <c r="D4675" i="34"/>
  <c r="I4674" i="34"/>
  <c r="D4674" i="34"/>
  <c r="I4673" i="34"/>
  <c r="D4673" i="34"/>
  <c r="I4672" i="34"/>
  <c r="D4672" i="34"/>
  <c r="I4671" i="34"/>
  <c r="D4671" i="34"/>
  <c r="F4671" i="34" s="1"/>
  <c r="I4670" i="34"/>
  <c r="D4670" i="34"/>
  <c r="F4670" i="34" s="1"/>
  <c r="I4669" i="34"/>
  <c r="D4669" i="34"/>
  <c r="F4669" i="34" s="1"/>
  <c r="I4668" i="34"/>
  <c r="D4668" i="34"/>
  <c r="E4668" i="34" s="1"/>
  <c r="G4668" i="34" s="1"/>
  <c r="I4667" i="34"/>
  <c r="D4667" i="34"/>
  <c r="I4666" i="34"/>
  <c r="D4666" i="34"/>
  <c r="I4665" i="34"/>
  <c r="D4665" i="34"/>
  <c r="F4665" i="34" s="1"/>
  <c r="I4664" i="34"/>
  <c r="D4664" i="34"/>
  <c r="E4664" i="34" s="1"/>
  <c r="G4664" i="34" s="1"/>
  <c r="I4663" i="34"/>
  <c r="D4663" i="34"/>
  <c r="I4662" i="34"/>
  <c r="D4662" i="34"/>
  <c r="E4662" i="34" s="1"/>
  <c r="G4662" i="34" s="1"/>
  <c r="I4661" i="34"/>
  <c r="D4661" i="34"/>
  <c r="I4660" i="34"/>
  <c r="F4660" i="34"/>
  <c r="E4660" i="34"/>
  <c r="G4660" i="34" s="1"/>
  <c r="D4660" i="34"/>
  <c r="I4659" i="34"/>
  <c r="D4659" i="34"/>
  <c r="I4658" i="34"/>
  <c r="D4658" i="34"/>
  <c r="I4657" i="34"/>
  <c r="F4657" i="34"/>
  <c r="D4657" i="34"/>
  <c r="E4657" i="34" s="1"/>
  <c r="G4657" i="34" s="1"/>
  <c r="I4656" i="34"/>
  <c r="D4656" i="34"/>
  <c r="I4655" i="34"/>
  <c r="D4655" i="34"/>
  <c r="F4655" i="34" s="1"/>
  <c r="I4654" i="34"/>
  <c r="E4654" i="34"/>
  <c r="G4654" i="34" s="1"/>
  <c r="D4654" i="34"/>
  <c r="F4654" i="34" s="1"/>
  <c r="I4653" i="34"/>
  <c r="E4653" i="34"/>
  <c r="G4653" i="34" s="1"/>
  <c r="D4653" i="34"/>
  <c r="F4653" i="34" s="1"/>
  <c r="I4652" i="34"/>
  <c r="D4652" i="34"/>
  <c r="I4651" i="34"/>
  <c r="D4651" i="34"/>
  <c r="E4651" i="34" s="1"/>
  <c r="G4651" i="34" s="1"/>
  <c r="I4650" i="34"/>
  <c r="D4650" i="34"/>
  <c r="I4649" i="34"/>
  <c r="D4649" i="34"/>
  <c r="F4649" i="34" s="1"/>
  <c r="I4648" i="34"/>
  <c r="D4648" i="34"/>
  <c r="I4647" i="34"/>
  <c r="D4647" i="34"/>
  <c r="F4647" i="34" s="1"/>
  <c r="I4646" i="34"/>
  <c r="D4646" i="34"/>
  <c r="F4646" i="34" s="1"/>
  <c r="I4645" i="34"/>
  <c r="D4645" i="34"/>
  <c r="E4645" i="34" s="1"/>
  <c r="G4645" i="34" s="1"/>
  <c r="I4644" i="34"/>
  <c r="D4644" i="34"/>
  <c r="I4643" i="34"/>
  <c r="E4643" i="34"/>
  <c r="G4643" i="34" s="1"/>
  <c r="D4643" i="34"/>
  <c r="F4643" i="34" s="1"/>
  <c r="I4642" i="34"/>
  <c r="D4642" i="34"/>
  <c r="E4642" i="34" s="1"/>
  <c r="G4642" i="34" s="1"/>
  <c r="I4641" i="34"/>
  <c r="G4641" i="34"/>
  <c r="F4641" i="34"/>
  <c r="D4641" i="34"/>
  <c r="E4641" i="34" s="1"/>
  <c r="I4640" i="34"/>
  <c r="D4640" i="34"/>
  <c r="I4639" i="34"/>
  <c r="D4639" i="34"/>
  <c r="F4639" i="34" s="1"/>
  <c r="I4638" i="34"/>
  <c r="D4638" i="34"/>
  <c r="I4637" i="34"/>
  <c r="D4637" i="34"/>
  <c r="F4637" i="34" s="1"/>
  <c r="I4636" i="34"/>
  <c r="D4636" i="34"/>
  <c r="I4635" i="34"/>
  <c r="D4635" i="34"/>
  <c r="F4635" i="34" s="1"/>
  <c r="I4634" i="34"/>
  <c r="D4634" i="34"/>
  <c r="I4633" i="34"/>
  <c r="D4633" i="34"/>
  <c r="F4633" i="34" s="1"/>
  <c r="I4632" i="34"/>
  <c r="D4632" i="34"/>
  <c r="I4631" i="34"/>
  <c r="D4631" i="34"/>
  <c r="I4630" i="34"/>
  <c r="D4630" i="34"/>
  <c r="I4629" i="34"/>
  <c r="D4629" i="34"/>
  <c r="I4628" i="34"/>
  <c r="D4628" i="34"/>
  <c r="I4627" i="34"/>
  <c r="D4627" i="34"/>
  <c r="I4626" i="34"/>
  <c r="G4626" i="34"/>
  <c r="F4626" i="34"/>
  <c r="E4626" i="34"/>
  <c r="D4626" i="34"/>
  <c r="I4625" i="34"/>
  <c r="D4625" i="34"/>
  <c r="I4624" i="34"/>
  <c r="F4624" i="34"/>
  <c r="E4624" i="34"/>
  <c r="G4624" i="34" s="1"/>
  <c r="D4624" i="34"/>
  <c r="I4623" i="34"/>
  <c r="D4623" i="34"/>
  <c r="I4622" i="34"/>
  <c r="D4622" i="34"/>
  <c r="I4621" i="34"/>
  <c r="D4621" i="34"/>
  <c r="I4620" i="34"/>
  <c r="D4620" i="34"/>
  <c r="I4619" i="34"/>
  <c r="D4619" i="34"/>
  <c r="I4618" i="34"/>
  <c r="D4618" i="34"/>
  <c r="E4618" i="34" s="1"/>
  <c r="G4618" i="34" s="1"/>
  <c r="I4617" i="34"/>
  <c r="F4617" i="34"/>
  <c r="E4617" i="34"/>
  <c r="G4617" i="34" s="1"/>
  <c r="D4617" i="34"/>
  <c r="I4616" i="34"/>
  <c r="D4616" i="34"/>
  <c r="I4615" i="34"/>
  <c r="F4615" i="34"/>
  <c r="E4615" i="34"/>
  <c r="G4615" i="34" s="1"/>
  <c r="D4615" i="34"/>
  <c r="I4614" i="34"/>
  <c r="E4614" i="34"/>
  <c r="G4614" i="34" s="1"/>
  <c r="D4614" i="34"/>
  <c r="F4614" i="34" s="1"/>
  <c r="I4613" i="34"/>
  <c r="D4613" i="34"/>
  <c r="I4612" i="34"/>
  <c r="D4612" i="34"/>
  <c r="F4612" i="34" s="1"/>
  <c r="I4611" i="34"/>
  <c r="E4611" i="34"/>
  <c r="G4611" i="34" s="1"/>
  <c r="D4611" i="34"/>
  <c r="F4611" i="34" s="1"/>
  <c r="I4610" i="34"/>
  <c r="F4610" i="34"/>
  <c r="E4610" i="34"/>
  <c r="G4610" i="34" s="1"/>
  <c r="D4610" i="34"/>
  <c r="I4609" i="34"/>
  <c r="F4609" i="34"/>
  <c r="D4609" i="34"/>
  <c r="E4609" i="34" s="1"/>
  <c r="G4609" i="34" s="1"/>
  <c r="I4608" i="34"/>
  <c r="E4608" i="34"/>
  <c r="G4608" i="34" s="1"/>
  <c r="D4608" i="34"/>
  <c r="F4608" i="34" s="1"/>
  <c r="I4607" i="34"/>
  <c r="F4607" i="34"/>
  <c r="D4607" i="34"/>
  <c r="E4607" i="34" s="1"/>
  <c r="G4607" i="34" s="1"/>
  <c r="I4606" i="34"/>
  <c r="F4606" i="34"/>
  <c r="D4606" i="34"/>
  <c r="E4606" i="34" s="1"/>
  <c r="G4606" i="34" s="1"/>
  <c r="I4605" i="34"/>
  <c r="D4605" i="34"/>
  <c r="I4604" i="34"/>
  <c r="D4604" i="34"/>
  <c r="I4603" i="34"/>
  <c r="G4603" i="34"/>
  <c r="D4603" i="34"/>
  <c r="E4603" i="34" s="1"/>
  <c r="I4602" i="34"/>
  <c r="F4602" i="34"/>
  <c r="E4602" i="34"/>
  <c r="G4602" i="34" s="1"/>
  <c r="D4602" i="34"/>
  <c r="I4601" i="34"/>
  <c r="F4601" i="34"/>
  <c r="E4601" i="34"/>
  <c r="G4601" i="34" s="1"/>
  <c r="D4601" i="34"/>
  <c r="I4600" i="34"/>
  <c r="D4600" i="34"/>
  <c r="I4599" i="34"/>
  <c r="E4599" i="34"/>
  <c r="G4599" i="34" s="1"/>
  <c r="D4599" i="34"/>
  <c r="F4599" i="34" s="1"/>
  <c r="I4598" i="34"/>
  <c r="D4598" i="34"/>
  <c r="I4597" i="34"/>
  <c r="D4597" i="34"/>
  <c r="I4596" i="34"/>
  <c r="G4596" i="34"/>
  <c r="D4596" i="34"/>
  <c r="E4596" i="34" s="1"/>
  <c r="I4595" i="34"/>
  <c r="E4595" i="34"/>
  <c r="G4595" i="34" s="1"/>
  <c r="D4595" i="34"/>
  <c r="F4595" i="34" s="1"/>
  <c r="I4594" i="34"/>
  <c r="G4594" i="34"/>
  <c r="F4594" i="34"/>
  <c r="D4594" i="34"/>
  <c r="E4594" i="34" s="1"/>
  <c r="I4593" i="34"/>
  <c r="D4593" i="34"/>
  <c r="F4593" i="34" s="1"/>
  <c r="I4592" i="34"/>
  <c r="D4592" i="34"/>
  <c r="I4591" i="34"/>
  <c r="E4591" i="34"/>
  <c r="G4591" i="34" s="1"/>
  <c r="D4591" i="34"/>
  <c r="F4591" i="34" s="1"/>
  <c r="I4590" i="34"/>
  <c r="D4590" i="34"/>
  <c r="F4590" i="34" s="1"/>
  <c r="I4589" i="34"/>
  <c r="D4589" i="34"/>
  <c r="I4588" i="34"/>
  <c r="E4588" i="34"/>
  <c r="G4588" i="34" s="1"/>
  <c r="D4588" i="34"/>
  <c r="F4588" i="34" s="1"/>
  <c r="I4587" i="34"/>
  <c r="D4587" i="34"/>
  <c r="F4587" i="34" s="1"/>
  <c r="I4586" i="34"/>
  <c r="D4586" i="34"/>
  <c r="F4586" i="34" s="1"/>
  <c r="I4585" i="34"/>
  <c r="D4585" i="34"/>
  <c r="I4584" i="34"/>
  <c r="F4584" i="34"/>
  <c r="E4584" i="34"/>
  <c r="G4584" i="34" s="1"/>
  <c r="D4584" i="34"/>
  <c r="I4583" i="34"/>
  <c r="D4583" i="34"/>
  <c r="I4582" i="34"/>
  <c r="F4582" i="34"/>
  <c r="D4582" i="34"/>
  <c r="E4582" i="34" s="1"/>
  <c r="G4582" i="34" s="1"/>
  <c r="I4581" i="34"/>
  <c r="D4581" i="34"/>
  <c r="I4580" i="34"/>
  <c r="F4580" i="34"/>
  <c r="D4580" i="34"/>
  <c r="E4580" i="34" s="1"/>
  <c r="G4580" i="34" s="1"/>
  <c r="I4579" i="34"/>
  <c r="E4579" i="34"/>
  <c r="G4579" i="34" s="1"/>
  <c r="D4579" i="34"/>
  <c r="F4579" i="34" s="1"/>
  <c r="I4578" i="34"/>
  <c r="D4578" i="34"/>
  <c r="E4578" i="34" s="1"/>
  <c r="G4578" i="34" s="1"/>
  <c r="I4577" i="34"/>
  <c r="D4577" i="34"/>
  <c r="I4576" i="34"/>
  <c r="E4576" i="34"/>
  <c r="G4576" i="34" s="1"/>
  <c r="D4576" i="34"/>
  <c r="F4576" i="34" s="1"/>
  <c r="I4575" i="34"/>
  <c r="D4575" i="34"/>
  <c r="F4575" i="34" s="1"/>
  <c r="I4574" i="34"/>
  <c r="D4574" i="34"/>
  <c r="E4574" i="34" s="1"/>
  <c r="G4574" i="34" s="1"/>
  <c r="I4573" i="34"/>
  <c r="D4573" i="34"/>
  <c r="F4573" i="34" s="1"/>
  <c r="I4572" i="34"/>
  <c r="F4572" i="34"/>
  <c r="E4572" i="34"/>
  <c r="G4572" i="34" s="1"/>
  <c r="D4572" i="34"/>
  <c r="I4571" i="34"/>
  <c r="F4571" i="34"/>
  <c r="E4571" i="34"/>
  <c r="G4571" i="34" s="1"/>
  <c r="D4571" i="34"/>
  <c r="I4570" i="34"/>
  <c r="F4570" i="34"/>
  <c r="E4570" i="34"/>
  <c r="G4570" i="34" s="1"/>
  <c r="D4570" i="34"/>
  <c r="I4569" i="34"/>
  <c r="D4569" i="34"/>
  <c r="F4569" i="34" s="1"/>
  <c r="I4568" i="34"/>
  <c r="D4568" i="34"/>
  <c r="E4568" i="34" s="1"/>
  <c r="G4568" i="34" s="1"/>
  <c r="I4567" i="34"/>
  <c r="F4567" i="34"/>
  <c r="D4567" i="34"/>
  <c r="E4567" i="34" s="1"/>
  <c r="G4567" i="34" s="1"/>
  <c r="I4566" i="34"/>
  <c r="D4566" i="34"/>
  <c r="F4566" i="34" s="1"/>
  <c r="I4565" i="34"/>
  <c r="D4565" i="34"/>
  <c r="I4564" i="34"/>
  <c r="E4564" i="34"/>
  <c r="G4564" i="34" s="1"/>
  <c r="D4564" i="34"/>
  <c r="F4564" i="34" s="1"/>
  <c r="I4563" i="34"/>
  <c r="D4563" i="34"/>
  <c r="E4563" i="34" s="1"/>
  <c r="G4563" i="34" s="1"/>
  <c r="I4562" i="34"/>
  <c r="G4562" i="34"/>
  <c r="F4562" i="34"/>
  <c r="D4562" i="34"/>
  <c r="E4562" i="34" s="1"/>
  <c r="I4561" i="34"/>
  <c r="D4561" i="34"/>
  <c r="I4560" i="34"/>
  <c r="G4560" i="34"/>
  <c r="F4560" i="34"/>
  <c r="D4560" i="34"/>
  <c r="E4560" i="34" s="1"/>
  <c r="I4559" i="34"/>
  <c r="D4559" i="34"/>
  <c r="I4558" i="34"/>
  <c r="F4558" i="34"/>
  <c r="E4558" i="34"/>
  <c r="G4558" i="34" s="1"/>
  <c r="D4558" i="34"/>
  <c r="I4557" i="34"/>
  <c r="F4557" i="34"/>
  <c r="D4557" i="34"/>
  <c r="E4557" i="34" s="1"/>
  <c r="G4557" i="34" s="1"/>
  <c r="I4556" i="34"/>
  <c r="D4556" i="34"/>
  <c r="I4555" i="34"/>
  <c r="D4555" i="34"/>
  <c r="F4555" i="34" s="1"/>
  <c r="I4554" i="34"/>
  <c r="F4554" i="34"/>
  <c r="E4554" i="34"/>
  <c r="G4554" i="34" s="1"/>
  <c r="D4554" i="34"/>
  <c r="I4553" i="34"/>
  <c r="D4553" i="34"/>
  <c r="I4552" i="34"/>
  <c r="D4552" i="34"/>
  <c r="I4551" i="34"/>
  <c r="F4551" i="34"/>
  <c r="D4551" i="34"/>
  <c r="E4551" i="34" s="1"/>
  <c r="G4551" i="34" s="1"/>
  <c r="I4550" i="34"/>
  <c r="F4550" i="34"/>
  <c r="D4550" i="34"/>
  <c r="E4550" i="34" s="1"/>
  <c r="G4550" i="34" s="1"/>
  <c r="I4549" i="34"/>
  <c r="F4549" i="34"/>
  <c r="D4549" i="34"/>
  <c r="E4549" i="34" s="1"/>
  <c r="G4549" i="34" s="1"/>
  <c r="I4548" i="34"/>
  <c r="E4548" i="34"/>
  <c r="G4548" i="34" s="1"/>
  <c r="D4548" i="34"/>
  <c r="F4548" i="34" s="1"/>
  <c r="I4547" i="34"/>
  <c r="D4547" i="34"/>
  <c r="I4546" i="34"/>
  <c r="F4546" i="34"/>
  <c r="E4546" i="34"/>
  <c r="G4546" i="34" s="1"/>
  <c r="D4546" i="34"/>
  <c r="I4545" i="34"/>
  <c r="D4545" i="34"/>
  <c r="I4544" i="34"/>
  <c r="D4544" i="34"/>
  <c r="I4543" i="34"/>
  <c r="D4543" i="34"/>
  <c r="I4542" i="34"/>
  <c r="D4542" i="34"/>
  <c r="I4541" i="34"/>
  <c r="D4541" i="34"/>
  <c r="I4540" i="34"/>
  <c r="D4540" i="34"/>
  <c r="E4540" i="34" s="1"/>
  <c r="G4540" i="34" s="1"/>
  <c r="I4539" i="34"/>
  <c r="D4539" i="34"/>
  <c r="I4538" i="34"/>
  <c r="D4538" i="34"/>
  <c r="I4537" i="34"/>
  <c r="D4537" i="34"/>
  <c r="I4536" i="34"/>
  <c r="E4536" i="34"/>
  <c r="G4536" i="34" s="1"/>
  <c r="D4536" i="34"/>
  <c r="F4536" i="34" s="1"/>
  <c r="I4535" i="34"/>
  <c r="D4535" i="34"/>
  <c r="I4534" i="34"/>
  <c r="F4534" i="34"/>
  <c r="E4534" i="34"/>
  <c r="G4534" i="34" s="1"/>
  <c r="D4534" i="34"/>
  <c r="I4533" i="34"/>
  <c r="D4533" i="34"/>
  <c r="I4532" i="34"/>
  <c r="D4532" i="34"/>
  <c r="F4532" i="34" s="1"/>
  <c r="I4531" i="34"/>
  <c r="D4531" i="34"/>
  <c r="I4530" i="34"/>
  <c r="D4530" i="34"/>
  <c r="E4530" i="34" s="1"/>
  <c r="G4530" i="34" s="1"/>
  <c r="I4529" i="34"/>
  <c r="D4529" i="34"/>
  <c r="I4528" i="34"/>
  <c r="F4528" i="34"/>
  <c r="D4528" i="34"/>
  <c r="E4528" i="34" s="1"/>
  <c r="G4528" i="34" s="1"/>
  <c r="I4527" i="34"/>
  <c r="D4527" i="34"/>
  <c r="F4527" i="34" s="1"/>
  <c r="I4526" i="34"/>
  <c r="D4526" i="34"/>
  <c r="I4525" i="34"/>
  <c r="D4525" i="34"/>
  <c r="I4524" i="34"/>
  <c r="D4524" i="34"/>
  <c r="E4524" i="34" s="1"/>
  <c r="G4524" i="34" s="1"/>
  <c r="I4523" i="34"/>
  <c r="D4523" i="34"/>
  <c r="F4523" i="34" s="1"/>
  <c r="I4522" i="34"/>
  <c r="D4522" i="34"/>
  <c r="I4521" i="34"/>
  <c r="D4521" i="34"/>
  <c r="I4520" i="34"/>
  <c r="E4520" i="34"/>
  <c r="G4520" i="34" s="1"/>
  <c r="D4520" i="34"/>
  <c r="F4520" i="34" s="1"/>
  <c r="I4519" i="34"/>
  <c r="D4519" i="34"/>
  <c r="E4519" i="34" s="1"/>
  <c r="G4519" i="34" s="1"/>
  <c r="I4518" i="34"/>
  <c r="F4518" i="34"/>
  <c r="D4518" i="34"/>
  <c r="E4518" i="34" s="1"/>
  <c r="G4518" i="34" s="1"/>
  <c r="I4517" i="34"/>
  <c r="D4517" i="34"/>
  <c r="I4516" i="34"/>
  <c r="E4516" i="34"/>
  <c r="G4516" i="34" s="1"/>
  <c r="D4516" i="34"/>
  <c r="F4516" i="34" s="1"/>
  <c r="I4515" i="34"/>
  <c r="D4515" i="34"/>
  <c r="I4514" i="34"/>
  <c r="D4514" i="34"/>
  <c r="F4514" i="34" s="1"/>
  <c r="I4513" i="34"/>
  <c r="D4513" i="34"/>
  <c r="E4513" i="34" s="1"/>
  <c r="G4513" i="34" s="1"/>
  <c r="I4512" i="34"/>
  <c r="G4512" i="34"/>
  <c r="F4512" i="34"/>
  <c r="D4512" i="34"/>
  <c r="E4512" i="34" s="1"/>
  <c r="I4511" i="34"/>
  <c r="D4511" i="34"/>
  <c r="F4511" i="34" s="1"/>
  <c r="I4510" i="34"/>
  <c r="F4510" i="34"/>
  <c r="D4510" i="34"/>
  <c r="E4510" i="34" s="1"/>
  <c r="G4510" i="34" s="1"/>
  <c r="I4509" i="34"/>
  <c r="E4509" i="34"/>
  <c r="G4509" i="34" s="1"/>
  <c r="D4509" i="34"/>
  <c r="F4509" i="34" s="1"/>
  <c r="I4508" i="34"/>
  <c r="D4508" i="34"/>
  <c r="I4507" i="34"/>
  <c r="G4507" i="34"/>
  <c r="D4507" i="34"/>
  <c r="E4507" i="34" s="1"/>
  <c r="I4506" i="34"/>
  <c r="D4506" i="34"/>
  <c r="I4505" i="34"/>
  <c r="D4505" i="34"/>
  <c r="I4504" i="34"/>
  <c r="E4504" i="34"/>
  <c r="G4504" i="34" s="1"/>
  <c r="D4504" i="34"/>
  <c r="F4504" i="34" s="1"/>
  <c r="I4503" i="34"/>
  <c r="D4503" i="34"/>
  <c r="E4503" i="34" s="1"/>
  <c r="G4503" i="34" s="1"/>
  <c r="I4502" i="34"/>
  <c r="D4502" i="34"/>
  <c r="I4501" i="34"/>
  <c r="D4501" i="34"/>
  <c r="I4500" i="34"/>
  <c r="D4500" i="34"/>
  <c r="F4500" i="34" s="1"/>
  <c r="I4499" i="34"/>
  <c r="E4499" i="34"/>
  <c r="G4499" i="34" s="1"/>
  <c r="D4499" i="34"/>
  <c r="F4499" i="34" s="1"/>
  <c r="I4498" i="34"/>
  <c r="D4498" i="34"/>
  <c r="I4497" i="34"/>
  <c r="D4497" i="34"/>
  <c r="I4496" i="34"/>
  <c r="F4496" i="34"/>
  <c r="D4496" i="34"/>
  <c r="E4496" i="34" s="1"/>
  <c r="G4496" i="34" s="1"/>
  <c r="I4495" i="34"/>
  <c r="D4495" i="34"/>
  <c r="I4494" i="34"/>
  <c r="D4494" i="34"/>
  <c r="I4493" i="34"/>
  <c r="D4493" i="34"/>
  <c r="I4492" i="34"/>
  <c r="F4492" i="34"/>
  <c r="E4492" i="34"/>
  <c r="G4492" i="34" s="1"/>
  <c r="D4492" i="34"/>
  <c r="I4491" i="34"/>
  <c r="D4491" i="34"/>
  <c r="I4490" i="34"/>
  <c r="F4490" i="34"/>
  <c r="D4490" i="34"/>
  <c r="E4490" i="34" s="1"/>
  <c r="G4490" i="34" s="1"/>
  <c r="I4489" i="34"/>
  <c r="G4489" i="34"/>
  <c r="E4489" i="34"/>
  <c r="D4489" i="34"/>
  <c r="F4489" i="34" s="1"/>
  <c r="I4488" i="34"/>
  <c r="D4488" i="34"/>
  <c r="I4487" i="34"/>
  <c r="F4487" i="34"/>
  <c r="E4487" i="34"/>
  <c r="G4487" i="34" s="1"/>
  <c r="D4487" i="34"/>
  <c r="I4486" i="34"/>
  <c r="G4486" i="34"/>
  <c r="D4486" i="34"/>
  <c r="E4486" i="34" s="1"/>
  <c r="I4485" i="34"/>
  <c r="D4485" i="34"/>
  <c r="F4485" i="34" s="1"/>
  <c r="I4484" i="34"/>
  <c r="D4484" i="34"/>
  <c r="I4483" i="34"/>
  <c r="D4483" i="34"/>
  <c r="I4482" i="34"/>
  <c r="D4482" i="34"/>
  <c r="I4481" i="34"/>
  <c r="E4481" i="34"/>
  <c r="G4481" i="34" s="1"/>
  <c r="D4481" i="34"/>
  <c r="F4481" i="34" s="1"/>
  <c r="I4480" i="34"/>
  <c r="E4480" i="34"/>
  <c r="G4480" i="34" s="1"/>
  <c r="D4480" i="34"/>
  <c r="F4480" i="34" s="1"/>
  <c r="I4479" i="34"/>
  <c r="E4479" i="34"/>
  <c r="G4479" i="34" s="1"/>
  <c r="D4479" i="34"/>
  <c r="F4479" i="34" s="1"/>
  <c r="I4478" i="34"/>
  <c r="D4478" i="34"/>
  <c r="I4477" i="34"/>
  <c r="D4477" i="34"/>
  <c r="F4477" i="34" s="1"/>
  <c r="I4476" i="34"/>
  <c r="D4476" i="34"/>
  <c r="F4476" i="34" s="1"/>
  <c r="I4475" i="34"/>
  <c r="F4475" i="34"/>
  <c r="D4475" i="34"/>
  <c r="E4475" i="34" s="1"/>
  <c r="G4475" i="34" s="1"/>
  <c r="I4474" i="34"/>
  <c r="D4474" i="34"/>
  <c r="I4473" i="34"/>
  <c r="D4473" i="34"/>
  <c r="I4472" i="34"/>
  <c r="D4472" i="34"/>
  <c r="I4471" i="34"/>
  <c r="D4471" i="34"/>
  <c r="I4470" i="34"/>
  <c r="E4470" i="34"/>
  <c r="G4470" i="34" s="1"/>
  <c r="D4470" i="34"/>
  <c r="F4470" i="34" s="1"/>
  <c r="I4469" i="34"/>
  <c r="G4469" i="34"/>
  <c r="F4469" i="34"/>
  <c r="D4469" i="34"/>
  <c r="E4469" i="34" s="1"/>
  <c r="I4468" i="34"/>
  <c r="D4468" i="34"/>
  <c r="I4467" i="34"/>
  <c r="D4467" i="34"/>
  <c r="F4467" i="34" s="1"/>
  <c r="I4466" i="34"/>
  <c r="G4466" i="34"/>
  <c r="D4466" i="34"/>
  <c r="E4466" i="34" s="1"/>
  <c r="I4465" i="34"/>
  <c r="D4465" i="34"/>
  <c r="I4464" i="34"/>
  <c r="D4464" i="34"/>
  <c r="I4463" i="34"/>
  <c r="D4463" i="34"/>
  <c r="F4463" i="34" s="1"/>
  <c r="I4462" i="34"/>
  <c r="D4462" i="34"/>
  <c r="F4462" i="34" s="1"/>
  <c r="I4461" i="34"/>
  <c r="D4461" i="34"/>
  <c r="E4461" i="34" s="1"/>
  <c r="G4461" i="34" s="1"/>
  <c r="I4460" i="34"/>
  <c r="F4460" i="34"/>
  <c r="D4460" i="34"/>
  <c r="E4460" i="34" s="1"/>
  <c r="G4460" i="34" s="1"/>
  <c r="I4459" i="34"/>
  <c r="F4459" i="34"/>
  <c r="E4459" i="34"/>
  <c r="G4459" i="34" s="1"/>
  <c r="D4459" i="34"/>
  <c r="I4458" i="34"/>
  <c r="F4458" i="34"/>
  <c r="E4458" i="34"/>
  <c r="G4458" i="34" s="1"/>
  <c r="D4458" i="34"/>
  <c r="I4457" i="34"/>
  <c r="E4457" i="34"/>
  <c r="G4457" i="34" s="1"/>
  <c r="D4457" i="34"/>
  <c r="F4457" i="34" s="1"/>
  <c r="I4456" i="34"/>
  <c r="D4456" i="34"/>
  <c r="I4455" i="34"/>
  <c r="D4455" i="34"/>
  <c r="F4455" i="34" s="1"/>
  <c r="I4454" i="34"/>
  <c r="D4454" i="34"/>
  <c r="I4453" i="34"/>
  <c r="D4453" i="34"/>
  <c r="E4453" i="34" s="1"/>
  <c r="G4453" i="34" s="1"/>
  <c r="I4452" i="34"/>
  <c r="F4452" i="34"/>
  <c r="E4452" i="34"/>
  <c r="G4452" i="34" s="1"/>
  <c r="D4452" i="34"/>
  <c r="I4451" i="34"/>
  <c r="D4451" i="34"/>
  <c r="I4450" i="34"/>
  <c r="D4450" i="34"/>
  <c r="I4449" i="34"/>
  <c r="D4449" i="34"/>
  <c r="I4448" i="34"/>
  <c r="D4448" i="34"/>
  <c r="E4448" i="34" s="1"/>
  <c r="G4448" i="34" s="1"/>
  <c r="I4447" i="34"/>
  <c r="D4447" i="34"/>
  <c r="I4446" i="34"/>
  <c r="D4446" i="34"/>
  <c r="I4445" i="34"/>
  <c r="D4445" i="34"/>
  <c r="F4445" i="34" s="1"/>
  <c r="I4444" i="34"/>
  <c r="D4444" i="34"/>
  <c r="I4443" i="34"/>
  <c r="D4443" i="34"/>
  <c r="E4443" i="34" s="1"/>
  <c r="G4443" i="34" s="1"/>
  <c r="I4442" i="34"/>
  <c r="D4442" i="34"/>
  <c r="E4442" i="34" s="1"/>
  <c r="G4442" i="34" s="1"/>
  <c r="I4441" i="34"/>
  <c r="D4441" i="34"/>
  <c r="I4440" i="34"/>
  <c r="D4440" i="34"/>
  <c r="I4439" i="34"/>
  <c r="F4439" i="34"/>
  <c r="E4439" i="34"/>
  <c r="G4439" i="34" s="1"/>
  <c r="D4439" i="34"/>
  <c r="I4438" i="34"/>
  <c r="E4438" i="34"/>
  <c r="G4438" i="34" s="1"/>
  <c r="D4438" i="34"/>
  <c r="F4438" i="34" s="1"/>
  <c r="I4437" i="34"/>
  <c r="D4437" i="34"/>
  <c r="F4437" i="34" s="1"/>
  <c r="I4436" i="34"/>
  <c r="D4436" i="34"/>
  <c r="I4435" i="34"/>
  <c r="D4435" i="34"/>
  <c r="I4434" i="34"/>
  <c r="D4434" i="34"/>
  <c r="I4433" i="34"/>
  <c r="D4433" i="34"/>
  <c r="I4432" i="34"/>
  <c r="E4432" i="34"/>
  <c r="G4432" i="34" s="1"/>
  <c r="D4432" i="34"/>
  <c r="F4432" i="34" s="1"/>
  <c r="I4431" i="34"/>
  <c r="D4431" i="34"/>
  <c r="F4431" i="34" s="1"/>
  <c r="I4430" i="34"/>
  <c r="D4430" i="34"/>
  <c r="I4429" i="34"/>
  <c r="D4429" i="34"/>
  <c r="I4428" i="34"/>
  <c r="D4428" i="34"/>
  <c r="E4428" i="34" s="1"/>
  <c r="G4428" i="34" s="1"/>
  <c r="I4427" i="34"/>
  <c r="F4427" i="34"/>
  <c r="D4427" i="34"/>
  <c r="E4427" i="34" s="1"/>
  <c r="G4427" i="34" s="1"/>
  <c r="I4426" i="34"/>
  <c r="D4426" i="34"/>
  <c r="I4425" i="34"/>
  <c r="E4425" i="34"/>
  <c r="G4425" i="34" s="1"/>
  <c r="D4425" i="34"/>
  <c r="F4425" i="34" s="1"/>
  <c r="I4424" i="34"/>
  <c r="D4424" i="34"/>
  <c r="F4424" i="34" s="1"/>
  <c r="I4423" i="34"/>
  <c r="E4423" i="34"/>
  <c r="G4423" i="34" s="1"/>
  <c r="D4423" i="34"/>
  <c r="F4423" i="34" s="1"/>
  <c r="I4422" i="34"/>
  <c r="D4422" i="34"/>
  <c r="E4422" i="34" s="1"/>
  <c r="G4422" i="34" s="1"/>
  <c r="I4421" i="34"/>
  <c r="D4421" i="34"/>
  <c r="I4420" i="34"/>
  <c r="D4420" i="34"/>
  <c r="E4420" i="34" s="1"/>
  <c r="G4420" i="34" s="1"/>
  <c r="I4419" i="34"/>
  <c r="D4419" i="34"/>
  <c r="I4418" i="34"/>
  <c r="F4418" i="34"/>
  <c r="D4418" i="34"/>
  <c r="E4418" i="34" s="1"/>
  <c r="G4418" i="34" s="1"/>
  <c r="I4417" i="34"/>
  <c r="D4417" i="34"/>
  <c r="I4416" i="34"/>
  <c r="E4416" i="34"/>
  <c r="G4416" i="34" s="1"/>
  <c r="D4416" i="34"/>
  <c r="F4416" i="34" s="1"/>
  <c r="I4415" i="34"/>
  <c r="D4415" i="34"/>
  <c r="I4414" i="34"/>
  <c r="F4414" i="34"/>
  <c r="D4414" i="34"/>
  <c r="E4414" i="34" s="1"/>
  <c r="G4414" i="34" s="1"/>
  <c r="I4413" i="34"/>
  <c r="D4413" i="34"/>
  <c r="F4413" i="34" s="1"/>
  <c r="I4412" i="34"/>
  <c r="D4412" i="34"/>
  <c r="E4412" i="34" s="1"/>
  <c r="G4412" i="34" s="1"/>
  <c r="I4411" i="34"/>
  <c r="D4411" i="34"/>
  <c r="E4411" i="34" s="1"/>
  <c r="G4411" i="34" s="1"/>
  <c r="I4410" i="34"/>
  <c r="E4410" i="34"/>
  <c r="G4410" i="34" s="1"/>
  <c r="D4410" i="34"/>
  <c r="F4410" i="34" s="1"/>
  <c r="I4409" i="34"/>
  <c r="D4409" i="34"/>
  <c r="I4408" i="34"/>
  <c r="F4408" i="34"/>
  <c r="D4408" i="34"/>
  <c r="E4408" i="34" s="1"/>
  <c r="G4408" i="34" s="1"/>
  <c r="I4407" i="34"/>
  <c r="D4407" i="34"/>
  <c r="I4406" i="34"/>
  <c r="G4406" i="34"/>
  <c r="D4406" i="34"/>
  <c r="E4406" i="34" s="1"/>
  <c r="I4405" i="34"/>
  <c r="G4405" i="34"/>
  <c r="F4405" i="34"/>
  <c r="D4405" i="34"/>
  <c r="E4405" i="34" s="1"/>
  <c r="I4404" i="34"/>
  <c r="D4404" i="34"/>
  <c r="F4404" i="34" s="1"/>
  <c r="I4403" i="34"/>
  <c r="G4403" i="34"/>
  <c r="F4403" i="34"/>
  <c r="D4403" i="34"/>
  <c r="E4403" i="34" s="1"/>
  <c r="I4402" i="34"/>
  <c r="D4402" i="34"/>
  <c r="I4401" i="34"/>
  <c r="D4401" i="34"/>
  <c r="I4400" i="34"/>
  <c r="D4400" i="34"/>
  <c r="I4399" i="34"/>
  <c r="D4399" i="34"/>
  <c r="E4399" i="34" s="1"/>
  <c r="G4399" i="34" s="1"/>
  <c r="I4398" i="34"/>
  <c r="D4398" i="34"/>
  <c r="E4398" i="34" s="1"/>
  <c r="G4398" i="34" s="1"/>
  <c r="I4397" i="34"/>
  <c r="D4397" i="34"/>
  <c r="I4396" i="34"/>
  <c r="D4396" i="34"/>
  <c r="E4396" i="34" s="1"/>
  <c r="G4396" i="34" s="1"/>
  <c r="I4395" i="34"/>
  <c r="G4395" i="34"/>
  <c r="F4395" i="34"/>
  <c r="D4395" i="34"/>
  <c r="E4395" i="34" s="1"/>
  <c r="I4394" i="34"/>
  <c r="D4394" i="34"/>
  <c r="I4393" i="34"/>
  <c r="D4393" i="34"/>
  <c r="I4392" i="34"/>
  <c r="F4392" i="34"/>
  <c r="D4392" i="34"/>
  <c r="E4392" i="34" s="1"/>
  <c r="G4392" i="34" s="1"/>
  <c r="I4391" i="34"/>
  <c r="F4391" i="34"/>
  <c r="D4391" i="34"/>
  <c r="E4391" i="34" s="1"/>
  <c r="G4391" i="34" s="1"/>
  <c r="I4390" i="34"/>
  <c r="D4390" i="34"/>
  <c r="I4389" i="34"/>
  <c r="D4389" i="34"/>
  <c r="E4389" i="34" s="1"/>
  <c r="G4389" i="34" s="1"/>
  <c r="I4388" i="34"/>
  <c r="D4388" i="34"/>
  <c r="I4387" i="34"/>
  <c r="D4387" i="34"/>
  <c r="I4386" i="34"/>
  <c r="G4386" i="34"/>
  <c r="F4386" i="34"/>
  <c r="D4386" i="34"/>
  <c r="E4386" i="34" s="1"/>
  <c r="I4385" i="34"/>
  <c r="D4385" i="34"/>
  <c r="E4385" i="34" s="1"/>
  <c r="G4385" i="34" s="1"/>
  <c r="I4384" i="34"/>
  <c r="D4384" i="34"/>
  <c r="I4383" i="34"/>
  <c r="D4383" i="34"/>
  <c r="I4382" i="34"/>
  <c r="D4382" i="34"/>
  <c r="F4382" i="34" s="1"/>
  <c r="I4381" i="34"/>
  <c r="F4381" i="34"/>
  <c r="D4381" i="34"/>
  <c r="E4381" i="34" s="1"/>
  <c r="G4381" i="34" s="1"/>
  <c r="I4380" i="34"/>
  <c r="F4380" i="34"/>
  <c r="D4380" i="34"/>
  <c r="E4380" i="34" s="1"/>
  <c r="G4380" i="34" s="1"/>
  <c r="I4379" i="34"/>
  <c r="G4379" i="34"/>
  <c r="E4379" i="34"/>
  <c r="D4379" i="34"/>
  <c r="F4379" i="34" s="1"/>
  <c r="I4378" i="34"/>
  <c r="D4378" i="34"/>
  <c r="E4378" i="34" s="1"/>
  <c r="G4378" i="34" s="1"/>
  <c r="I4377" i="34"/>
  <c r="F4377" i="34"/>
  <c r="D4377" i="34"/>
  <c r="E4377" i="34" s="1"/>
  <c r="G4377" i="34" s="1"/>
  <c r="I4376" i="34"/>
  <c r="G4376" i="34"/>
  <c r="F4376" i="34"/>
  <c r="D4376" i="34"/>
  <c r="E4376" i="34" s="1"/>
  <c r="I4375" i="34"/>
  <c r="E4375" i="34"/>
  <c r="G4375" i="34" s="1"/>
  <c r="D4375" i="34"/>
  <c r="F4375" i="34" s="1"/>
  <c r="I4374" i="34"/>
  <c r="F4374" i="34"/>
  <c r="D4374" i="34"/>
  <c r="E4374" i="34" s="1"/>
  <c r="G4374" i="34" s="1"/>
  <c r="I4373" i="34"/>
  <c r="F4373" i="34"/>
  <c r="E4373" i="34"/>
  <c r="G4373" i="34" s="1"/>
  <c r="D4373" i="34"/>
  <c r="I4372" i="34"/>
  <c r="D4372" i="34"/>
  <c r="I4371" i="34"/>
  <c r="D4371" i="34"/>
  <c r="I4370" i="34"/>
  <c r="D4370" i="34"/>
  <c r="I4369" i="34"/>
  <c r="D4369" i="34"/>
  <c r="I4368" i="34"/>
  <c r="G4368" i="34"/>
  <c r="F4368" i="34"/>
  <c r="D4368" i="34"/>
  <c r="E4368" i="34" s="1"/>
  <c r="I4367" i="34"/>
  <c r="E4367" i="34"/>
  <c r="G4367" i="34" s="1"/>
  <c r="D4367" i="34"/>
  <c r="F4367" i="34" s="1"/>
  <c r="I4366" i="34"/>
  <c r="D4366" i="34"/>
  <c r="I4365" i="34"/>
  <c r="D4365" i="34"/>
  <c r="I4364" i="34"/>
  <c r="F4364" i="34"/>
  <c r="D4364" i="34"/>
  <c r="E4364" i="34" s="1"/>
  <c r="G4364" i="34" s="1"/>
  <c r="I4363" i="34"/>
  <c r="D4363" i="34"/>
  <c r="I4362" i="34"/>
  <c r="D4362" i="34"/>
  <c r="I4361" i="34"/>
  <c r="F4361" i="34"/>
  <c r="E4361" i="34"/>
  <c r="G4361" i="34" s="1"/>
  <c r="D4361" i="34"/>
  <c r="I4360" i="34"/>
  <c r="D4360" i="34"/>
  <c r="E4360" i="34" s="1"/>
  <c r="G4360" i="34" s="1"/>
  <c r="I4359" i="34"/>
  <c r="F4359" i="34"/>
  <c r="D4359" i="34"/>
  <c r="E4359" i="34" s="1"/>
  <c r="G4359" i="34" s="1"/>
  <c r="I4358" i="34"/>
  <c r="D4358" i="34"/>
  <c r="I4357" i="34"/>
  <c r="D4357" i="34"/>
  <c r="F4357" i="34" s="1"/>
  <c r="I4356" i="34"/>
  <c r="D4356" i="34"/>
  <c r="I4355" i="34"/>
  <c r="E4355" i="34"/>
  <c r="G4355" i="34" s="1"/>
  <c r="D4355" i="34"/>
  <c r="F4355" i="34" s="1"/>
  <c r="I4354" i="34"/>
  <c r="D4354" i="34"/>
  <c r="I4353" i="34"/>
  <c r="D4353" i="34"/>
  <c r="E4353" i="34" s="1"/>
  <c r="G4353" i="34" s="1"/>
  <c r="I4352" i="34"/>
  <c r="D4352" i="34"/>
  <c r="I4351" i="34"/>
  <c r="F4351" i="34"/>
  <c r="D4351" i="34"/>
  <c r="E4351" i="34" s="1"/>
  <c r="G4351" i="34" s="1"/>
  <c r="I4350" i="34"/>
  <c r="D4350" i="34"/>
  <c r="I4349" i="34"/>
  <c r="D4349" i="34"/>
  <c r="I4348" i="34"/>
  <c r="D4348" i="34"/>
  <c r="I4347" i="34"/>
  <c r="D4347" i="34"/>
  <c r="F4347" i="34" s="1"/>
  <c r="I4346" i="34"/>
  <c r="E4346" i="34"/>
  <c r="G4346" i="34" s="1"/>
  <c r="D4346" i="34"/>
  <c r="F4346" i="34" s="1"/>
  <c r="I4345" i="34"/>
  <c r="D4345" i="34"/>
  <c r="I4344" i="34"/>
  <c r="D4344" i="34"/>
  <c r="I4343" i="34"/>
  <c r="F4343" i="34"/>
  <c r="D4343" i="34"/>
  <c r="E4343" i="34" s="1"/>
  <c r="G4343" i="34" s="1"/>
  <c r="I4342" i="34"/>
  <c r="D4342" i="34"/>
  <c r="E4342" i="34" s="1"/>
  <c r="G4342" i="34" s="1"/>
  <c r="I4341" i="34"/>
  <c r="D4341" i="34"/>
  <c r="I4340" i="34"/>
  <c r="D4340" i="34"/>
  <c r="I4339" i="34"/>
  <c r="E4339" i="34"/>
  <c r="G4339" i="34" s="1"/>
  <c r="D4339" i="34"/>
  <c r="F4339" i="34" s="1"/>
  <c r="I4338" i="34"/>
  <c r="G4338" i="34"/>
  <c r="F4338" i="34"/>
  <c r="D4338" i="34"/>
  <c r="E4338" i="34" s="1"/>
  <c r="I4337" i="34"/>
  <c r="F4337" i="34"/>
  <c r="E4337" i="34"/>
  <c r="G4337" i="34" s="1"/>
  <c r="D4337" i="34"/>
  <c r="I4336" i="34"/>
  <c r="D4336" i="34"/>
  <c r="I4335" i="34"/>
  <c r="F4335" i="34"/>
  <c r="E4335" i="34"/>
  <c r="G4335" i="34" s="1"/>
  <c r="D4335" i="34"/>
  <c r="I4334" i="34"/>
  <c r="D4334" i="34"/>
  <c r="I4333" i="34"/>
  <c r="D4333" i="34"/>
  <c r="I4332" i="34"/>
  <c r="D4332" i="34"/>
  <c r="I4331" i="34"/>
  <c r="D4331" i="34"/>
  <c r="I4330" i="34"/>
  <c r="D4330" i="34"/>
  <c r="I4329" i="34"/>
  <c r="D4329" i="34"/>
  <c r="I4328" i="34"/>
  <c r="D4328" i="34"/>
  <c r="F4328" i="34" s="1"/>
  <c r="I4327" i="34"/>
  <c r="F4327" i="34"/>
  <c r="E4327" i="34"/>
  <c r="G4327" i="34" s="1"/>
  <c r="D4327" i="34"/>
  <c r="I4326" i="34"/>
  <c r="D4326" i="34"/>
  <c r="F4326" i="34" s="1"/>
  <c r="I4325" i="34"/>
  <c r="F4325" i="34"/>
  <c r="D4325" i="34"/>
  <c r="E4325" i="34" s="1"/>
  <c r="G4325" i="34" s="1"/>
  <c r="I4324" i="34"/>
  <c r="D4324" i="34"/>
  <c r="I4323" i="34"/>
  <c r="D4323" i="34"/>
  <c r="I4322" i="34"/>
  <c r="D4322" i="34"/>
  <c r="I4321" i="34"/>
  <c r="D4321" i="34"/>
  <c r="F4321" i="34" s="1"/>
  <c r="I4320" i="34"/>
  <c r="D4320" i="34"/>
  <c r="I4319" i="34"/>
  <c r="D4319" i="34"/>
  <c r="I4318" i="34"/>
  <c r="F4318" i="34"/>
  <c r="D4318" i="34"/>
  <c r="E4318" i="34" s="1"/>
  <c r="G4318" i="34" s="1"/>
  <c r="I4317" i="34"/>
  <c r="D4317" i="34"/>
  <c r="I4316" i="34"/>
  <c r="F4316" i="34"/>
  <c r="E4316" i="34"/>
  <c r="G4316" i="34" s="1"/>
  <c r="D4316" i="34"/>
  <c r="I4315" i="34"/>
  <c r="D4315" i="34"/>
  <c r="I4314" i="34"/>
  <c r="D4314" i="34"/>
  <c r="I4313" i="34"/>
  <c r="D4313" i="34"/>
  <c r="F4313" i="34" s="1"/>
  <c r="I4312" i="34"/>
  <c r="G4312" i="34"/>
  <c r="F4312" i="34"/>
  <c r="D4312" i="34"/>
  <c r="E4312" i="34" s="1"/>
  <c r="I4311" i="34"/>
  <c r="D4311" i="34"/>
  <c r="I4310" i="34"/>
  <c r="G4310" i="34"/>
  <c r="F4310" i="34"/>
  <c r="D4310" i="34"/>
  <c r="E4310" i="34" s="1"/>
  <c r="I4309" i="34"/>
  <c r="D4309" i="34"/>
  <c r="I4308" i="34"/>
  <c r="F4308" i="34"/>
  <c r="E4308" i="34"/>
  <c r="G4308" i="34" s="1"/>
  <c r="D4308" i="34"/>
  <c r="I4307" i="34"/>
  <c r="E4307" i="34"/>
  <c r="G4307" i="34" s="1"/>
  <c r="D4307" i="34"/>
  <c r="F4307" i="34" s="1"/>
  <c r="I4306" i="34"/>
  <c r="D4306" i="34"/>
  <c r="F4306" i="34" s="1"/>
  <c r="I4305" i="34"/>
  <c r="D4305" i="34"/>
  <c r="I4304" i="34"/>
  <c r="D4304" i="34"/>
  <c r="I4303" i="34"/>
  <c r="F4303" i="34"/>
  <c r="D4303" i="34"/>
  <c r="E4303" i="34" s="1"/>
  <c r="G4303" i="34" s="1"/>
  <c r="I4302" i="34"/>
  <c r="F4302" i="34"/>
  <c r="D4302" i="34"/>
  <c r="E4302" i="34" s="1"/>
  <c r="G4302" i="34" s="1"/>
  <c r="I4301" i="34"/>
  <c r="G4301" i="34"/>
  <c r="F4301" i="34"/>
  <c r="E4301" i="34"/>
  <c r="D4301" i="34"/>
  <c r="I4300" i="34"/>
  <c r="E4300" i="34"/>
  <c r="G4300" i="34" s="1"/>
  <c r="D4300" i="34"/>
  <c r="F4300" i="34" s="1"/>
  <c r="I4299" i="34"/>
  <c r="F4299" i="34"/>
  <c r="E4299" i="34"/>
  <c r="G4299" i="34" s="1"/>
  <c r="D4299" i="34"/>
  <c r="I4298" i="34"/>
  <c r="D4298" i="34"/>
  <c r="I4297" i="34"/>
  <c r="D4297" i="34"/>
  <c r="I4296" i="34"/>
  <c r="D4296" i="34"/>
  <c r="F4296" i="34" s="1"/>
  <c r="I4295" i="34"/>
  <c r="D4295" i="34"/>
  <c r="I4294" i="34"/>
  <c r="D4294" i="34"/>
  <c r="I4293" i="34"/>
  <c r="D4293" i="34"/>
  <c r="F4293" i="34" s="1"/>
  <c r="I4292" i="34"/>
  <c r="D4292" i="34"/>
  <c r="I4291" i="34"/>
  <c r="D4291" i="34"/>
  <c r="I4290" i="34"/>
  <c r="D4290" i="34"/>
  <c r="I4289" i="34"/>
  <c r="D4289" i="34"/>
  <c r="E4289" i="34" s="1"/>
  <c r="G4289" i="34" s="1"/>
  <c r="I4288" i="34"/>
  <c r="D4288" i="34"/>
  <c r="I4287" i="34"/>
  <c r="F4287" i="34"/>
  <c r="D4287" i="34"/>
  <c r="E4287" i="34" s="1"/>
  <c r="G4287" i="34" s="1"/>
  <c r="I4286" i="34"/>
  <c r="F4286" i="34"/>
  <c r="D4286" i="34"/>
  <c r="E4286" i="34" s="1"/>
  <c r="G4286" i="34" s="1"/>
  <c r="I4285" i="34"/>
  <c r="F4285" i="34"/>
  <c r="D4285" i="34"/>
  <c r="E4285" i="34" s="1"/>
  <c r="G4285" i="34" s="1"/>
  <c r="I4284" i="34"/>
  <c r="D4284" i="34"/>
  <c r="I4283" i="34"/>
  <c r="F4283" i="34"/>
  <c r="E4283" i="34"/>
  <c r="G4283" i="34" s="1"/>
  <c r="D4283" i="34"/>
  <c r="I4282" i="34"/>
  <c r="D4282" i="34"/>
  <c r="I4281" i="34"/>
  <c r="F4281" i="34"/>
  <c r="E4281" i="34"/>
  <c r="G4281" i="34" s="1"/>
  <c r="D4281" i="34"/>
  <c r="I4280" i="34"/>
  <c r="E4280" i="34"/>
  <c r="G4280" i="34" s="1"/>
  <c r="D4280" i="34"/>
  <c r="F4280" i="34" s="1"/>
  <c r="I4279" i="34"/>
  <c r="F4279" i="34"/>
  <c r="D4279" i="34"/>
  <c r="E4279" i="34" s="1"/>
  <c r="G4279" i="34" s="1"/>
  <c r="I4278" i="34"/>
  <c r="D4278" i="34"/>
  <c r="I4277" i="34"/>
  <c r="D4277" i="34"/>
  <c r="F4277" i="34" s="1"/>
  <c r="I4276" i="34"/>
  <c r="D4276" i="34"/>
  <c r="I4275" i="34"/>
  <c r="F4275" i="34"/>
  <c r="D4275" i="34"/>
  <c r="E4275" i="34" s="1"/>
  <c r="G4275" i="34" s="1"/>
  <c r="I4274" i="34"/>
  <c r="D4274" i="34"/>
  <c r="I4273" i="34"/>
  <c r="F4273" i="34"/>
  <c r="E4273" i="34"/>
  <c r="G4273" i="34" s="1"/>
  <c r="D4273" i="34"/>
  <c r="I4272" i="34"/>
  <c r="F4272" i="34"/>
  <c r="D4272" i="34"/>
  <c r="E4272" i="34" s="1"/>
  <c r="G4272" i="34" s="1"/>
  <c r="I4271" i="34"/>
  <c r="D4271" i="34"/>
  <c r="I4270" i="34"/>
  <c r="E4270" i="34"/>
  <c r="G4270" i="34" s="1"/>
  <c r="D4270" i="34"/>
  <c r="F4270" i="34" s="1"/>
  <c r="I4269" i="34"/>
  <c r="D4269" i="34"/>
  <c r="I4268" i="34"/>
  <c r="D4268" i="34"/>
  <c r="I4267" i="34"/>
  <c r="D4267" i="34"/>
  <c r="I4266" i="34"/>
  <c r="D4266" i="34"/>
  <c r="I4265" i="34"/>
  <c r="F4265" i="34"/>
  <c r="D4265" i="34"/>
  <c r="E4265" i="34" s="1"/>
  <c r="G4265" i="34" s="1"/>
  <c r="I4264" i="34"/>
  <c r="D4264" i="34"/>
  <c r="E4264" i="34" s="1"/>
  <c r="G4264" i="34" s="1"/>
  <c r="I4263" i="34"/>
  <c r="D4263" i="34"/>
  <c r="I4262" i="34"/>
  <c r="F4262" i="34"/>
  <c r="D4262" i="34"/>
  <c r="E4262" i="34" s="1"/>
  <c r="G4262" i="34" s="1"/>
  <c r="I4261" i="34"/>
  <c r="D4261" i="34"/>
  <c r="I4260" i="34"/>
  <c r="D4260" i="34"/>
  <c r="E4260" i="34" s="1"/>
  <c r="G4260" i="34" s="1"/>
  <c r="I4259" i="34"/>
  <c r="D4259" i="34"/>
  <c r="I4258" i="34"/>
  <c r="E4258" i="34"/>
  <c r="G4258" i="34" s="1"/>
  <c r="D4258" i="34"/>
  <c r="F4258" i="34" s="1"/>
  <c r="I4257" i="34"/>
  <c r="D4257" i="34"/>
  <c r="I4256" i="34"/>
  <c r="F4256" i="34"/>
  <c r="E4256" i="34"/>
  <c r="G4256" i="34" s="1"/>
  <c r="D4256" i="34"/>
  <c r="I4255" i="34"/>
  <c r="D4255" i="34"/>
  <c r="I4254" i="34"/>
  <c r="D4254" i="34"/>
  <c r="I4253" i="34"/>
  <c r="D4253" i="34"/>
  <c r="E4253" i="34" s="1"/>
  <c r="G4253" i="34" s="1"/>
  <c r="I4252" i="34"/>
  <c r="D4252" i="34"/>
  <c r="F4252" i="34" s="1"/>
  <c r="I4251" i="34"/>
  <c r="D4251" i="34"/>
  <c r="I4250" i="34"/>
  <c r="D4250" i="34"/>
  <c r="I4249" i="34"/>
  <c r="D4249" i="34"/>
  <c r="I4248" i="34"/>
  <c r="D4248" i="34"/>
  <c r="I4247" i="34"/>
  <c r="D4247" i="34"/>
  <c r="F4247" i="34" s="1"/>
  <c r="I4246" i="34"/>
  <c r="D4246" i="34"/>
  <c r="I4245" i="34"/>
  <c r="D4245" i="34"/>
  <c r="I4244" i="34"/>
  <c r="F4244" i="34"/>
  <c r="D4244" i="34"/>
  <c r="E4244" i="34" s="1"/>
  <c r="G4244" i="34" s="1"/>
  <c r="I4243" i="34"/>
  <c r="G4243" i="34"/>
  <c r="D4243" i="34"/>
  <c r="E4243" i="34" s="1"/>
  <c r="I4242" i="34"/>
  <c r="F4242" i="34"/>
  <c r="D4242" i="34"/>
  <c r="E4242" i="34" s="1"/>
  <c r="G4242" i="34" s="1"/>
  <c r="I4241" i="34"/>
  <c r="F4241" i="34"/>
  <c r="E4241" i="34"/>
  <c r="G4241" i="34" s="1"/>
  <c r="D4241" i="34"/>
  <c r="I4240" i="34"/>
  <c r="D4240" i="34"/>
  <c r="I4239" i="34"/>
  <c r="E4239" i="34"/>
  <c r="G4239" i="34" s="1"/>
  <c r="D4239" i="34"/>
  <c r="F4239" i="34" s="1"/>
  <c r="I4238" i="34"/>
  <c r="D4238" i="34"/>
  <c r="I4237" i="34"/>
  <c r="D4237" i="34"/>
  <c r="F4237" i="34" s="1"/>
  <c r="I4236" i="34"/>
  <c r="G4236" i="34"/>
  <c r="F4236" i="34"/>
  <c r="E4236" i="34"/>
  <c r="D4236" i="34"/>
  <c r="I4235" i="34"/>
  <c r="G4235" i="34"/>
  <c r="F4235" i="34"/>
  <c r="D4235" i="34"/>
  <c r="E4235" i="34" s="1"/>
  <c r="I4234" i="34"/>
  <c r="D4234" i="34"/>
  <c r="E4234" i="34" s="1"/>
  <c r="G4234" i="34" s="1"/>
  <c r="I4233" i="34"/>
  <c r="F4233" i="34"/>
  <c r="E4233" i="34"/>
  <c r="G4233" i="34" s="1"/>
  <c r="D4233" i="34"/>
  <c r="I4232" i="34"/>
  <c r="G4232" i="34"/>
  <c r="E4232" i="34"/>
  <c r="D4232" i="34"/>
  <c r="F4232" i="34" s="1"/>
  <c r="I4231" i="34"/>
  <c r="E4231" i="34"/>
  <c r="G4231" i="34" s="1"/>
  <c r="D4231" i="34"/>
  <c r="F4231" i="34" s="1"/>
  <c r="I4230" i="34"/>
  <c r="D4230" i="34"/>
  <c r="I4229" i="34"/>
  <c r="D4229" i="34"/>
  <c r="I4228" i="34"/>
  <c r="F4228" i="34"/>
  <c r="D4228" i="34"/>
  <c r="E4228" i="34" s="1"/>
  <c r="G4228" i="34" s="1"/>
  <c r="I4227" i="34"/>
  <c r="D4227" i="34"/>
  <c r="I4226" i="34"/>
  <c r="D4226" i="34"/>
  <c r="I4225" i="34"/>
  <c r="D4225" i="34"/>
  <c r="I4224" i="34"/>
  <c r="D4224" i="34"/>
  <c r="F4224" i="34" s="1"/>
  <c r="I4223" i="34"/>
  <c r="D4223" i="34"/>
  <c r="E4223" i="34" s="1"/>
  <c r="G4223" i="34" s="1"/>
  <c r="I4222" i="34"/>
  <c r="D4222" i="34"/>
  <c r="I4221" i="34"/>
  <c r="D4221" i="34"/>
  <c r="I4220" i="34"/>
  <c r="G4220" i="34"/>
  <c r="F4220" i="34"/>
  <c r="D4220" i="34"/>
  <c r="E4220" i="34" s="1"/>
  <c r="I4219" i="34"/>
  <c r="D4219" i="34"/>
  <c r="I4218" i="34"/>
  <c r="F4218" i="34"/>
  <c r="E4218" i="34"/>
  <c r="G4218" i="34" s="1"/>
  <c r="D4218" i="34"/>
  <c r="I4217" i="34"/>
  <c r="E4217" i="34"/>
  <c r="G4217" i="34" s="1"/>
  <c r="D4217" i="34"/>
  <c r="F4217" i="34" s="1"/>
  <c r="I4216" i="34"/>
  <c r="G4216" i="34"/>
  <c r="D4216" i="34"/>
  <c r="E4216" i="34" s="1"/>
  <c r="I4215" i="34"/>
  <c r="E4215" i="34"/>
  <c r="G4215" i="34" s="1"/>
  <c r="D4215" i="34"/>
  <c r="F4215" i="34" s="1"/>
  <c r="I4214" i="34"/>
  <c r="D4214" i="34"/>
  <c r="F4214" i="34" s="1"/>
  <c r="I4213" i="34"/>
  <c r="D4213" i="34"/>
  <c r="I4212" i="34"/>
  <c r="F4212" i="34"/>
  <c r="D4212" i="34"/>
  <c r="E4212" i="34" s="1"/>
  <c r="G4212" i="34" s="1"/>
  <c r="I4211" i="34"/>
  <c r="E4211" i="34"/>
  <c r="G4211" i="34" s="1"/>
  <c r="D4211" i="34"/>
  <c r="F4211" i="34" s="1"/>
  <c r="I4210" i="34"/>
  <c r="D4210" i="34"/>
  <c r="I4209" i="34"/>
  <c r="D4209" i="34"/>
  <c r="I4208" i="34"/>
  <c r="D4208" i="34"/>
  <c r="I4207" i="34"/>
  <c r="D4207" i="34"/>
  <c r="I4206" i="34"/>
  <c r="F4206" i="34"/>
  <c r="D4206" i="34"/>
  <c r="E4206" i="34" s="1"/>
  <c r="G4206" i="34" s="1"/>
  <c r="I4205" i="34"/>
  <c r="D4205" i="34"/>
  <c r="I4204" i="34"/>
  <c r="E4204" i="34"/>
  <c r="G4204" i="34" s="1"/>
  <c r="D4204" i="34"/>
  <c r="F4204" i="34" s="1"/>
  <c r="I4203" i="34"/>
  <c r="F4203" i="34"/>
  <c r="D4203" i="34"/>
  <c r="E4203" i="34" s="1"/>
  <c r="G4203" i="34" s="1"/>
  <c r="I4202" i="34"/>
  <c r="D4202" i="34"/>
  <c r="I4201" i="34"/>
  <c r="D4201" i="34"/>
  <c r="I4200" i="34"/>
  <c r="D4200" i="34"/>
  <c r="I4199" i="34"/>
  <c r="D4199" i="34"/>
  <c r="I4198" i="34"/>
  <c r="F4198" i="34"/>
  <c r="E4198" i="34"/>
  <c r="G4198" i="34" s="1"/>
  <c r="D4198" i="34"/>
  <c r="I4197" i="34"/>
  <c r="E4197" i="34"/>
  <c r="G4197" i="34" s="1"/>
  <c r="D4197" i="34"/>
  <c r="F4197" i="34" s="1"/>
  <c r="I4196" i="34"/>
  <c r="F4196" i="34"/>
  <c r="E4196" i="34"/>
  <c r="G4196" i="34" s="1"/>
  <c r="D4196" i="34"/>
  <c r="I4195" i="34"/>
  <c r="D4195" i="34"/>
  <c r="I4194" i="34"/>
  <c r="D4194" i="34"/>
  <c r="I4193" i="34"/>
  <c r="D4193" i="34"/>
  <c r="I4192" i="34"/>
  <c r="D4192" i="34"/>
  <c r="E4192" i="34" s="1"/>
  <c r="G4192" i="34" s="1"/>
  <c r="I4191" i="34"/>
  <c r="D4191" i="34"/>
  <c r="I4190" i="34"/>
  <c r="D4190" i="34"/>
  <c r="F4190" i="34" s="1"/>
  <c r="I4189" i="34"/>
  <c r="D4189" i="34"/>
  <c r="I4188" i="34"/>
  <c r="F4188" i="34"/>
  <c r="E4188" i="34"/>
  <c r="G4188" i="34" s="1"/>
  <c r="D4188" i="34"/>
  <c r="I4187" i="34"/>
  <c r="D4187" i="34"/>
  <c r="E4187" i="34" s="1"/>
  <c r="G4187" i="34" s="1"/>
  <c r="I4186" i="34"/>
  <c r="D4186" i="34"/>
  <c r="I4185" i="34"/>
  <c r="D4185" i="34"/>
  <c r="F4185" i="34" s="1"/>
  <c r="I4184" i="34"/>
  <c r="D4184" i="34"/>
  <c r="F4184" i="34" s="1"/>
  <c r="I4183" i="34"/>
  <c r="D4183" i="34"/>
  <c r="I4182" i="34"/>
  <c r="D4182" i="34"/>
  <c r="I4181" i="34"/>
  <c r="D4181" i="34"/>
  <c r="I4180" i="34"/>
  <c r="D4180" i="34"/>
  <c r="I4179" i="34"/>
  <c r="G4179" i="34"/>
  <c r="F4179" i="34"/>
  <c r="D4179" i="34"/>
  <c r="E4179" i="34" s="1"/>
  <c r="I4178" i="34"/>
  <c r="F4178" i="34"/>
  <c r="D4178" i="34"/>
  <c r="E4178" i="34" s="1"/>
  <c r="G4178" i="34" s="1"/>
  <c r="I4177" i="34"/>
  <c r="F4177" i="34"/>
  <c r="D4177" i="34"/>
  <c r="E4177" i="34" s="1"/>
  <c r="G4177" i="34" s="1"/>
  <c r="I4176" i="34"/>
  <c r="E4176" i="34"/>
  <c r="G4176" i="34" s="1"/>
  <c r="D4176" i="34"/>
  <c r="F4176" i="34" s="1"/>
  <c r="I4175" i="34"/>
  <c r="D4175" i="34"/>
  <c r="I4174" i="34"/>
  <c r="F4174" i="34"/>
  <c r="E4174" i="34"/>
  <c r="G4174" i="34" s="1"/>
  <c r="D4174" i="34"/>
  <c r="I4173" i="34"/>
  <c r="D4173" i="34"/>
  <c r="I4172" i="34"/>
  <c r="D4172" i="34"/>
  <c r="F4172" i="34" s="1"/>
  <c r="I4171" i="34"/>
  <c r="D4171" i="34"/>
  <c r="I4170" i="34"/>
  <c r="D4170" i="34"/>
  <c r="I4169" i="34"/>
  <c r="F4169" i="34"/>
  <c r="D4169" i="34"/>
  <c r="E4169" i="34" s="1"/>
  <c r="G4169" i="34" s="1"/>
  <c r="I4168" i="34"/>
  <c r="D4168" i="34"/>
  <c r="F4168" i="34" s="1"/>
  <c r="I4167" i="34"/>
  <c r="D4167" i="34"/>
  <c r="I4166" i="34"/>
  <c r="F4166" i="34"/>
  <c r="E4166" i="34"/>
  <c r="G4166" i="34" s="1"/>
  <c r="D4166" i="34"/>
  <c r="I4165" i="34"/>
  <c r="D4165" i="34"/>
  <c r="I4164" i="34"/>
  <c r="D4164" i="34"/>
  <c r="I4163" i="34"/>
  <c r="D4163" i="34"/>
  <c r="F4163" i="34" s="1"/>
  <c r="I4162" i="34"/>
  <c r="D4162" i="34"/>
  <c r="E4162" i="34" s="1"/>
  <c r="G4162" i="34" s="1"/>
  <c r="I4161" i="34"/>
  <c r="D4161" i="34"/>
  <c r="F4161" i="34" s="1"/>
  <c r="I4160" i="34"/>
  <c r="D4160" i="34"/>
  <c r="F4160" i="34" s="1"/>
  <c r="I4159" i="34"/>
  <c r="F4159" i="34"/>
  <c r="E4159" i="34"/>
  <c r="G4159" i="34" s="1"/>
  <c r="D4159" i="34"/>
  <c r="I4158" i="34"/>
  <c r="D4158" i="34"/>
  <c r="I4157" i="34"/>
  <c r="D4157" i="34"/>
  <c r="I4156" i="34"/>
  <c r="D4156" i="34"/>
  <c r="I4155" i="34"/>
  <c r="D4155" i="34"/>
  <c r="E4155" i="34" s="1"/>
  <c r="G4155" i="34" s="1"/>
  <c r="I4154" i="34"/>
  <c r="F4154" i="34"/>
  <c r="D4154" i="34"/>
  <c r="E4154" i="34" s="1"/>
  <c r="G4154" i="34" s="1"/>
  <c r="I4153" i="34"/>
  <c r="D4153" i="34"/>
  <c r="I4152" i="34"/>
  <c r="F4152" i="34"/>
  <c r="D4152" i="34"/>
  <c r="E4152" i="34" s="1"/>
  <c r="G4152" i="34" s="1"/>
  <c r="I4151" i="34"/>
  <c r="D4151" i="34"/>
  <c r="I4150" i="34"/>
  <c r="D4150" i="34"/>
  <c r="I4149" i="34"/>
  <c r="D4149" i="34"/>
  <c r="F4149" i="34" s="1"/>
  <c r="I4148" i="34"/>
  <c r="D4148" i="34"/>
  <c r="I4147" i="34"/>
  <c r="D4147" i="34"/>
  <c r="I4146" i="34"/>
  <c r="D4146" i="34"/>
  <c r="F4146" i="34" s="1"/>
  <c r="I4145" i="34"/>
  <c r="F4145" i="34"/>
  <c r="D4145" i="34"/>
  <c r="E4145" i="34" s="1"/>
  <c r="G4145" i="34" s="1"/>
  <c r="I4144" i="34"/>
  <c r="D4144" i="34"/>
  <c r="I4143" i="34"/>
  <c r="F4143" i="34"/>
  <c r="E4143" i="34"/>
  <c r="G4143" i="34" s="1"/>
  <c r="D4143" i="34"/>
  <c r="I4142" i="34"/>
  <c r="E4142" i="34"/>
  <c r="G4142" i="34" s="1"/>
  <c r="D4142" i="34"/>
  <c r="F4142" i="34" s="1"/>
  <c r="I4141" i="34"/>
  <c r="F4141" i="34"/>
  <c r="D4141" i="34"/>
  <c r="E4141" i="34" s="1"/>
  <c r="G4141" i="34" s="1"/>
  <c r="I4140" i="34"/>
  <c r="E4140" i="34"/>
  <c r="G4140" i="34" s="1"/>
  <c r="D4140" i="34"/>
  <c r="F4140" i="34" s="1"/>
  <c r="I4139" i="34"/>
  <c r="D4139" i="34"/>
  <c r="I4138" i="34"/>
  <c r="D4138" i="34"/>
  <c r="F4138" i="34" s="1"/>
  <c r="I4137" i="34"/>
  <c r="D4137" i="34"/>
  <c r="I4136" i="34"/>
  <c r="D4136" i="34"/>
  <c r="I4135" i="34"/>
  <c r="D4135" i="34"/>
  <c r="I4134" i="34"/>
  <c r="E4134" i="34"/>
  <c r="G4134" i="34" s="1"/>
  <c r="D4134" i="34"/>
  <c r="F4134" i="34" s="1"/>
  <c r="I4133" i="34"/>
  <c r="D4133" i="34"/>
  <c r="I4132" i="34"/>
  <c r="F4132" i="34"/>
  <c r="E4132" i="34"/>
  <c r="G4132" i="34" s="1"/>
  <c r="D4132" i="34"/>
  <c r="I4131" i="34"/>
  <c r="F4131" i="34"/>
  <c r="D4131" i="34"/>
  <c r="E4131" i="34" s="1"/>
  <c r="G4131" i="34" s="1"/>
  <c r="I4130" i="34"/>
  <c r="F4130" i="34"/>
  <c r="D4130" i="34"/>
  <c r="E4130" i="34" s="1"/>
  <c r="G4130" i="34" s="1"/>
  <c r="I4129" i="34"/>
  <c r="D4129" i="34"/>
  <c r="I4128" i="34"/>
  <c r="D4128" i="34"/>
  <c r="I4127" i="34"/>
  <c r="D4127" i="34"/>
  <c r="E4127" i="34" s="1"/>
  <c r="G4127" i="34" s="1"/>
  <c r="I4126" i="34"/>
  <c r="D4126" i="34"/>
  <c r="I4125" i="34"/>
  <c r="D4125" i="34"/>
  <c r="I4124" i="34"/>
  <c r="D4124" i="34"/>
  <c r="I4123" i="34"/>
  <c r="D4123" i="34"/>
  <c r="F4123" i="34" s="1"/>
  <c r="I4122" i="34"/>
  <c r="G4122" i="34"/>
  <c r="D4122" i="34"/>
  <c r="E4122" i="34" s="1"/>
  <c r="I4121" i="34"/>
  <c r="E4121" i="34"/>
  <c r="G4121" i="34" s="1"/>
  <c r="D4121" i="34"/>
  <c r="F4121" i="34" s="1"/>
  <c r="I4120" i="34"/>
  <c r="D4120" i="34"/>
  <c r="E4120" i="34" s="1"/>
  <c r="G4120" i="34" s="1"/>
  <c r="I4119" i="34"/>
  <c r="F4119" i="34"/>
  <c r="D4119" i="34"/>
  <c r="E4119" i="34" s="1"/>
  <c r="G4119" i="34" s="1"/>
  <c r="I4118" i="34"/>
  <c r="D4118" i="34"/>
  <c r="I4117" i="34"/>
  <c r="D4117" i="34"/>
  <c r="I4116" i="34"/>
  <c r="D4116" i="34"/>
  <c r="I4115" i="34"/>
  <c r="D4115" i="34"/>
  <c r="I4114" i="34"/>
  <c r="D4114" i="34"/>
  <c r="I4113" i="34"/>
  <c r="G4113" i="34"/>
  <c r="F4113" i="34"/>
  <c r="D4113" i="34"/>
  <c r="E4113" i="34" s="1"/>
  <c r="I4112" i="34"/>
  <c r="D4112" i="34"/>
  <c r="F4112" i="34" s="1"/>
  <c r="I4111" i="34"/>
  <c r="G4111" i="34"/>
  <c r="F4111" i="34"/>
  <c r="D4111" i="34"/>
  <c r="E4111" i="34" s="1"/>
  <c r="I4110" i="34"/>
  <c r="G4110" i="34"/>
  <c r="D4110" i="34"/>
  <c r="E4110" i="34" s="1"/>
  <c r="I4109" i="34"/>
  <c r="D4109" i="34"/>
  <c r="I4108" i="34"/>
  <c r="D4108" i="34"/>
  <c r="I4107" i="34"/>
  <c r="E4107" i="34"/>
  <c r="G4107" i="34" s="1"/>
  <c r="D4107" i="34"/>
  <c r="F4107" i="34" s="1"/>
  <c r="I4106" i="34"/>
  <c r="D4106" i="34"/>
  <c r="E4106" i="34" s="1"/>
  <c r="G4106" i="34" s="1"/>
  <c r="I4105" i="34"/>
  <c r="D4105" i="34"/>
  <c r="I4104" i="34"/>
  <c r="D4104" i="34"/>
  <c r="I4103" i="34"/>
  <c r="D4103" i="34"/>
  <c r="I4102" i="34"/>
  <c r="F4102" i="34"/>
  <c r="E4102" i="34"/>
  <c r="G4102" i="34" s="1"/>
  <c r="D4102" i="34"/>
  <c r="I4101" i="34"/>
  <c r="E4101" i="34"/>
  <c r="G4101" i="34" s="1"/>
  <c r="D4101" i="34"/>
  <c r="F4101" i="34" s="1"/>
  <c r="I4100" i="34"/>
  <c r="D4100" i="34"/>
  <c r="E4100" i="34" s="1"/>
  <c r="G4100" i="34" s="1"/>
  <c r="I4099" i="34"/>
  <c r="F4099" i="34"/>
  <c r="E4099" i="34"/>
  <c r="G4099" i="34" s="1"/>
  <c r="D4099" i="34"/>
  <c r="I4098" i="34"/>
  <c r="D4098" i="34"/>
  <c r="I4097" i="34"/>
  <c r="F4097" i="34"/>
  <c r="E4097" i="34"/>
  <c r="G4097" i="34" s="1"/>
  <c r="D4097" i="34"/>
  <c r="I4096" i="34"/>
  <c r="F4096" i="34"/>
  <c r="E4096" i="34"/>
  <c r="G4096" i="34" s="1"/>
  <c r="D4096" i="34"/>
  <c r="I4095" i="34"/>
  <c r="D4095" i="34"/>
  <c r="I4094" i="34"/>
  <c r="D4094" i="34"/>
  <c r="E4094" i="34" s="1"/>
  <c r="G4094" i="34" s="1"/>
  <c r="I4093" i="34"/>
  <c r="D4093" i="34"/>
  <c r="F4093" i="34" s="1"/>
  <c r="I4092" i="34"/>
  <c r="D4092" i="34"/>
  <c r="I4091" i="34"/>
  <c r="F4091" i="34"/>
  <c r="E4091" i="34"/>
  <c r="G4091" i="34" s="1"/>
  <c r="D4091" i="34"/>
  <c r="I4090" i="34"/>
  <c r="D4090" i="34"/>
  <c r="I4089" i="34"/>
  <c r="G4089" i="34"/>
  <c r="F4089" i="34"/>
  <c r="D4089" i="34"/>
  <c r="E4089" i="34" s="1"/>
  <c r="I4088" i="34"/>
  <c r="D4088" i="34"/>
  <c r="F4088" i="34" s="1"/>
  <c r="I4087" i="34"/>
  <c r="F4087" i="34"/>
  <c r="E4087" i="34"/>
  <c r="G4087" i="34" s="1"/>
  <c r="D4087" i="34"/>
  <c r="I4086" i="34"/>
  <c r="D4086" i="34"/>
  <c r="E4086" i="34" s="1"/>
  <c r="G4086" i="34" s="1"/>
  <c r="I4085" i="34"/>
  <c r="D4085" i="34"/>
  <c r="I4084" i="34"/>
  <c r="F4084" i="34"/>
  <c r="D4084" i="34"/>
  <c r="E4084" i="34" s="1"/>
  <c r="G4084" i="34" s="1"/>
  <c r="I4083" i="34"/>
  <c r="D4083" i="34"/>
  <c r="E4083" i="34" s="1"/>
  <c r="G4083" i="34" s="1"/>
  <c r="I4082" i="34"/>
  <c r="D4082" i="34"/>
  <c r="I4081" i="34"/>
  <c r="D4081" i="34"/>
  <c r="I4080" i="34"/>
  <c r="G4080" i="34"/>
  <c r="F4080" i="34"/>
  <c r="E4080" i="34"/>
  <c r="D4080" i="34"/>
  <c r="I4079" i="34"/>
  <c r="F4079" i="34"/>
  <c r="E4079" i="34"/>
  <c r="G4079" i="34" s="1"/>
  <c r="D4079" i="34"/>
  <c r="I4078" i="34"/>
  <c r="D4078" i="34"/>
  <c r="F4078" i="34" s="1"/>
  <c r="I4077" i="34"/>
  <c r="D4077" i="34"/>
  <c r="I4076" i="34"/>
  <c r="D4076" i="34"/>
  <c r="E4076" i="34" s="1"/>
  <c r="G4076" i="34" s="1"/>
  <c r="I4075" i="34"/>
  <c r="D4075" i="34"/>
  <c r="I4074" i="34"/>
  <c r="D4074" i="34"/>
  <c r="I4073" i="34"/>
  <c r="D4073" i="34"/>
  <c r="E4073" i="34" s="1"/>
  <c r="G4073" i="34" s="1"/>
  <c r="I4072" i="34"/>
  <c r="D4072" i="34"/>
  <c r="I4071" i="34"/>
  <c r="D4071" i="34"/>
  <c r="I4070" i="34"/>
  <c r="D4070" i="34"/>
  <c r="F4070" i="34" s="1"/>
  <c r="I4069" i="34"/>
  <c r="D4069" i="34"/>
  <c r="E4069" i="34" s="1"/>
  <c r="G4069" i="34" s="1"/>
  <c r="I4068" i="34"/>
  <c r="F4068" i="34"/>
  <c r="E4068" i="34"/>
  <c r="G4068" i="34" s="1"/>
  <c r="D4068" i="34"/>
  <c r="I4067" i="34"/>
  <c r="D4067" i="34"/>
  <c r="I4066" i="34"/>
  <c r="G4066" i="34"/>
  <c r="E4066" i="34"/>
  <c r="D4066" i="34"/>
  <c r="F4066" i="34" s="1"/>
  <c r="I4065" i="34"/>
  <c r="D4065" i="34"/>
  <c r="F4065" i="34" s="1"/>
  <c r="I4064" i="34"/>
  <c r="D4064" i="34"/>
  <c r="I4063" i="34"/>
  <c r="E4063" i="34"/>
  <c r="G4063" i="34" s="1"/>
  <c r="D4063" i="34"/>
  <c r="F4063" i="34" s="1"/>
  <c r="I4062" i="34"/>
  <c r="D4062" i="34"/>
  <c r="I4061" i="34"/>
  <c r="D4061" i="34"/>
  <c r="I4060" i="34"/>
  <c r="G4060" i="34"/>
  <c r="E4060" i="34"/>
  <c r="D4060" i="34"/>
  <c r="F4060" i="34" s="1"/>
  <c r="I4059" i="34"/>
  <c r="D4059" i="34"/>
  <c r="I4058" i="34"/>
  <c r="F4058" i="34"/>
  <c r="D4058" i="34"/>
  <c r="E4058" i="34" s="1"/>
  <c r="G4058" i="34" s="1"/>
  <c r="I4057" i="34"/>
  <c r="D4057" i="34"/>
  <c r="I4056" i="34"/>
  <c r="E4056" i="34"/>
  <c r="G4056" i="34" s="1"/>
  <c r="D4056" i="34"/>
  <c r="F4056" i="34" s="1"/>
  <c r="I4055" i="34"/>
  <c r="D4055" i="34"/>
  <c r="F4055" i="34" s="1"/>
  <c r="I4054" i="34"/>
  <c r="G4054" i="34"/>
  <c r="F4054" i="34"/>
  <c r="E4054" i="34"/>
  <c r="D4054" i="34"/>
  <c r="I4053" i="34"/>
  <c r="F4053" i="34"/>
  <c r="E4053" i="34"/>
  <c r="G4053" i="34" s="1"/>
  <c r="D4053" i="34"/>
  <c r="I4052" i="34"/>
  <c r="D4052" i="34"/>
  <c r="I4051" i="34"/>
  <c r="D4051" i="34"/>
  <c r="E4051" i="34" s="1"/>
  <c r="G4051" i="34" s="1"/>
  <c r="I4050" i="34"/>
  <c r="G4050" i="34"/>
  <c r="E4050" i="34"/>
  <c r="D4050" i="34"/>
  <c r="F4050" i="34" s="1"/>
  <c r="I4049" i="34"/>
  <c r="D4049" i="34"/>
  <c r="I4048" i="34"/>
  <c r="D4048" i="34"/>
  <c r="I4047" i="34"/>
  <c r="F4047" i="34"/>
  <c r="D4047" i="34"/>
  <c r="E4047" i="34" s="1"/>
  <c r="G4047" i="34" s="1"/>
  <c r="I4046" i="34"/>
  <c r="E4046" i="34"/>
  <c r="G4046" i="34" s="1"/>
  <c r="D4046" i="34"/>
  <c r="F4046" i="34" s="1"/>
  <c r="I4045" i="34"/>
  <c r="D4045" i="34"/>
  <c r="I4044" i="34"/>
  <c r="D4044" i="34"/>
  <c r="I4043" i="34"/>
  <c r="D4043" i="34"/>
  <c r="I4042" i="34"/>
  <c r="E4042" i="34"/>
  <c r="G4042" i="34" s="1"/>
  <c r="D4042" i="34"/>
  <c r="F4042" i="34" s="1"/>
  <c r="I4041" i="34"/>
  <c r="E4041" i="34"/>
  <c r="G4041" i="34" s="1"/>
  <c r="D4041" i="34"/>
  <c r="F4041" i="34" s="1"/>
  <c r="I4040" i="34"/>
  <c r="G4040" i="34"/>
  <c r="F4040" i="34"/>
  <c r="E4040" i="34"/>
  <c r="D4040" i="34"/>
  <c r="I4039" i="34"/>
  <c r="D4039" i="34"/>
  <c r="I4038" i="34"/>
  <c r="F4038" i="34"/>
  <c r="D4038" i="34"/>
  <c r="E4038" i="34" s="1"/>
  <c r="G4038" i="34" s="1"/>
  <c r="I4037" i="34"/>
  <c r="F4037" i="34"/>
  <c r="D4037" i="34"/>
  <c r="E4037" i="34" s="1"/>
  <c r="G4037" i="34" s="1"/>
  <c r="I4036" i="34"/>
  <c r="D4036" i="34"/>
  <c r="E4036" i="34" s="1"/>
  <c r="G4036" i="34" s="1"/>
  <c r="I4035" i="34"/>
  <c r="D4035" i="34"/>
  <c r="I4034" i="34"/>
  <c r="D4034" i="34"/>
  <c r="I4033" i="34"/>
  <c r="F4033" i="34"/>
  <c r="D4033" i="34"/>
  <c r="E4033" i="34" s="1"/>
  <c r="G4033" i="34" s="1"/>
  <c r="I4032" i="34"/>
  <c r="D4032" i="34"/>
  <c r="F4032" i="34" s="1"/>
  <c r="I4031" i="34"/>
  <c r="D4031" i="34"/>
  <c r="F4031" i="34" s="1"/>
  <c r="I4030" i="34"/>
  <c r="G4030" i="34"/>
  <c r="E4030" i="34"/>
  <c r="D4030" i="34"/>
  <c r="F4030" i="34" s="1"/>
  <c r="I4029" i="34"/>
  <c r="E4029" i="34"/>
  <c r="G4029" i="34" s="1"/>
  <c r="D4029" i="34"/>
  <c r="F4029" i="34" s="1"/>
  <c r="I4028" i="34"/>
  <c r="E4028" i="34"/>
  <c r="G4028" i="34" s="1"/>
  <c r="D4028" i="34"/>
  <c r="F4028" i="34" s="1"/>
  <c r="I4027" i="34"/>
  <c r="G4027" i="34"/>
  <c r="E4027" i="34"/>
  <c r="D4027" i="34"/>
  <c r="F4027" i="34" s="1"/>
  <c r="I4026" i="34"/>
  <c r="D4026" i="34"/>
  <c r="I4025" i="34"/>
  <c r="D4025" i="34"/>
  <c r="I4024" i="34"/>
  <c r="D4024" i="34"/>
  <c r="E4024" i="34" s="1"/>
  <c r="G4024" i="34" s="1"/>
  <c r="I4023" i="34"/>
  <c r="F4023" i="34"/>
  <c r="D4023" i="34"/>
  <c r="E4023" i="34" s="1"/>
  <c r="G4023" i="34" s="1"/>
  <c r="I4022" i="34"/>
  <c r="D4022" i="34"/>
  <c r="F4022" i="34" s="1"/>
  <c r="I4021" i="34"/>
  <c r="F4021" i="34"/>
  <c r="D4021" i="34"/>
  <c r="E4021" i="34" s="1"/>
  <c r="G4021" i="34" s="1"/>
  <c r="I4020" i="34"/>
  <c r="F4020" i="34"/>
  <c r="E4020" i="34"/>
  <c r="G4020" i="34" s="1"/>
  <c r="D4020" i="34"/>
  <c r="I4019" i="34"/>
  <c r="D4019" i="34"/>
  <c r="I4018" i="34"/>
  <c r="E4018" i="34"/>
  <c r="G4018" i="34" s="1"/>
  <c r="D4018" i="34"/>
  <c r="F4018" i="34" s="1"/>
  <c r="I4017" i="34"/>
  <c r="F4017" i="34"/>
  <c r="D4017" i="34"/>
  <c r="E4017" i="34" s="1"/>
  <c r="G4017" i="34" s="1"/>
  <c r="I4016" i="34"/>
  <c r="D4016" i="34"/>
  <c r="E4016" i="34" s="1"/>
  <c r="G4016" i="34" s="1"/>
  <c r="I4015" i="34"/>
  <c r="D4015" i="34"/>
  <c r="I4014" i="34"/>
  <c r="F4014" i="34"/>
  <c r="D4014" i="34"/>
  <c r="E4014" i="34" s="1"/>
  <c r="G4014" i="34" s="1"/>
  <c r="I4013" i="34"/>
  <c r="E4013" i="34"/>
  <c r="G4013" i="34" s="1"/>
  <c r="D4013" i="34"/>
  <c r="F4013" i="34" s="1"/>
  <c r="I4012" i="34"/>
  <c r="F4012" i="34"/>
  <c r="D4012" i="34"/>
  <c r="E4012" i="34" s="1"/>
  <c r="G4012" i="34" s="1"/>
  <c r="I4011" i="34"/>
  <c r="F4011" i="34"/>
  <c r="D4011" i="34"/>
  <c r="E4011" i="34" s="1"/>
  <c r="G4011" i="34" s="1"/>
  <c r="I4010" i="34"/>
  <c r="D4010" i="34"/>
  <c r="E4010" i="34" s="1"/>
  <c r="G4010" i="34" s="1"/>
  <c r="I4009" i="34"/>
  <c r="D4009" i="34"/>
  <c r="I4008" i="34"/>
  <c r="D4008" i="34"/>
  <c r="I4007" i="34"/>
  <c r="D4007" i="34"/>
  <c r="I4006" i="34"/>
  <c r="G4006" i="34"/>
  <c r="D4006" i="34"/>
  <c r="E4006" i="34" s="1"/>
  <c r="I4005" i="34"/>
  <c r="E4005" i="34"/>
  <c r="G4005" i="34" s="1"/>
  <c r="D4005" i="34"/>
  <c r="F4005" i="34" s="1"/>
  <c r="I4004" i="34"/>
  <c r="D4004" i="34"/>
  <c r="F4004" i="34" s="1"/>
  <c r="I4003" i="34"/>
  <c r="F4003" i="34"/>
  <c r="D4003" i="34"/>
  <c r="E4003" i="34" s="1"/>
  <c r="G4003" i="34" s="1"/>
  <c r="I4002" i="34"/>
  <c r="D4002" i="34"/>
  <c r="I4001" i="34"/>
  <c r="D4001" i="34"/>
  <c r="I4000" i="34"/>
  <c r="D4000" i="34"/>
  <c r="I3999" i="34"/>
  <c r="D3999" i="34"/>
  <c r="E3999" i="34" s="1"/>
  <c r="G3999" i="34" s="1"/>
  <c r="I3998" i="34"/>
  <c r="G3998" i="34"/>
  <c r="D3998" i="34"/>
  <c r="E3998" i="34" s="1"/>
  <c r="I3997" i="34"/>
  <c r="D3997" i="34"/>
  <c r="I3996" i="34"/>
  <c r="D3996" i="34"/>
  <c r="I3995" i="34"/>
  <c r="F3995" i="34"/>
  <c r="D3995" i="34"/>
  <c r="E3995" i="34" s="1"/>
  <c r="G3995" i="34" s="1"/>
  <c r="I3994" i="34"/>
  <c r="D3994" i="34"/>
  <c r="E3994" i="34" s="1"/>
  <c r="G3994" i="34" s="1"/>
  <c r="I3993" i="34"/>
  <c r="G3993" i="34"/>
  <c r="F3993" i="34"/>
  <c r="D3993" i="34"/>
  <c r="E3993" i="34" s="1"/>
  <c r="I3992" i="34"/>
  <c r="D3992" i="34"/>
  <c r="I3991" i="34"/>
  <c r="D3991" i="34"/>
  <c r="F3991" i="34" s="1"/>
  <c r="I3990" i="34"/>
  <c r="F3990" i="34"/>
  <c r="E3990" i="34"/>
  <c r="G3990" i="34" s="1"/>
  <c r="D3990" i="34"/>
  <c r="I3989" i="34"/>
  <c r="D3989" i="34"/>
  <c r="I3988" i="34"/>
  <c r="G3988" i="34"/>
  <c r="F3988" i="34"/>
  <c r="D3988" i="34"/>
  <c r="E3988" i="34" s="1"/>
  <c r="I3987" i="34"/>
  <c r="D3987" i="34"/>
  <c r="I3986" i="34"/>
  <c r="D3986" i="34"/>
  <c r="I3985" i="34"/>
  <c r="D3985" i="34"/>
  <c r="E3985" i="34" s="1"/>
  <c r="G3985" i="34" s="1"/>
  <c r="I3984" i="34"/>
  <c r="F3984" i="34"/>
  <c r="D3984" i="34"/>
  <c r="E3984" i="34" s="1"/>
  <c r="G3984" i="34" s="1"/>
  <c r="I3983" i="34"/>
  <c r="D3983" i="34"/>
  <c r="E3983" i="34" s="1"/>
  <c r="G3983" i="34" s="1"/>
  <c r="I3982" i="34"/>
  <c r="D3982" i="34"/>
  <c r="I3981" i="34"/>
  <c r="D3981" i="34"/>
  <c r="E3981" i="34" s="1"/>
  <c r="G3981" i="34" s="1"/>
  <c r="I3980" i="34"/>
  <c r="D3980" i="34"/>
  <c r="E3980" i="34" s="1"/>
  <c r="G3980" i="34" s="1"/>
  <c r="I3979" i="34"/>
  <c r="G3979" i="34"/>
  <c r="D3979" i="34"/>
  <c r="E3979" i="34" s="1"/>
  <c r="I3978" i="34"/>
  <c r="D3978" i="34"/>
  <c r="I3977" i="34"/>
  <c r="D3977" i="34"/>
  <c r="E3977" i="34" s="1"/>
  <c r="G3977" i="34" s="1"/>
  <c r="I3976" i="34"/>
  <c r="D3976" i="34"/>
  <c r="I3975" i="34"/>
  <c r="D3975" i="34"/>
  <c r="I3974" i="34"/>
  <c r="F3974" i="34"/>
  <c r="E3974" i="34"/>
  <c r="G3974" i="34" s="1"/>
  <c r="D3974" i="34"/>
  <c r="I3973" i="34"/>
  <c r="F3973" i="34"/>
  <c r="E3973" i="34"/>
  <c r="G3973" i="34" s="1"/>
  <c r="D3973" i="34"/>
  <c r="I3972" i="34"/>
  <c r="D3972" i="34"/>
  <c r="I3971" i="34"/>
  <c r="D3971" i="34"/>
  <c r="I3970" i="34"/>
  <c r="E3970" i="34"/>
  <c r="G3970" i="34" s="1"/>
  <c r="D3970" i="34"/>
  <c r="F3970" i="34" s="1"/>
  <c r="I3969" i="34"/>
  <c r="D3969" i="34"/>
  <c r="F3969" i="34" s="1"/>
  <c r="I3968" i="34"/>
  <c r="D3968" i="34"/>
  <c r="I3967" i="34"/>
  <c r="D3967" i="34"/>
  <c r="F3967" i="34" s="1"/>
  <c r="I3966" i="34"/>
  <c r="D3966" i="34"/>
  <c r="I3965" i="34"/>
  <c r="D3965" i="34"/>
  <c r="I3964" i="34"/>
  <c r="E3964" i="34"/>
  <c r="G3964" i="34" s="1"/>
  <c r="D3964" i="34"/>
  <c r="F3964" i="34" s="1"/>
  <c r="I3963" i="34"/>
  <c r="D3963" i="34"/>
  <c r="F3963" i="34" s="1"/>
  <c r="I3962" i="34"/>
  <c r="D3962" i="34"/>
  <c r="I3961" i="34"/>
  <c r="D3961" i="34"/>
  <c r="I3960" i="34"/>
  <c r="E3960" i="34"/>
  <c r="G3960" i="34" s="1"/>
  <c r="D3960" i="34"/>
  <c r="F3960" i="34" s="1"/>
  <c r="I3959" i="34"/>
  <c r="F3959" i="34"/>
  <c r="E3959" i="34"/>
  <c r="G3959" i="34" s="1"/>
  <c r="D3959" i="34"/>
  <c r="I3958" i="34"/>
  <c r="F3958" i="34"/>
  <c r="D3958" i="34"/>
  <c r="E3958" i="34" s="1"/>
  <c r="G3958" i="34" s="1"/>
  <c r="I3957" i="34"/>
  <c r="D3957" i="34"/>
  <c r="I3956" i="34"/>
  <c r="D3956" i="34"/>
  <c r="I3955" i="34"/>
  <c r="G3955" i="34"/>
  <c r="D3955" i="34"/>
  <c r="E3955" i="34" s="1"/>
  <c r="I3954" i="34"/>
  <c r="F3954" i="34"/>
  <c r="E3954" i="34"/>
  <c r="G3954" i="34" s="1"/>
  <c r="D3954" i="34"/>
  <c r="I3953" i="34"/>
  <c r="D3953" i="34"/>
  <c r="I3952" i="34"/>
  <c r="F3952" i="34"/>
  <c r="E3952" i="34"/>
  <c r="G3952" i="34" s="1"/>
  <c r="D3952" i="34"/>
  <c r="I3951" i="34"/>
  <c r="D3951" i="34"/>
  <c r="I3950" i="34"/>
  <c r="D3950" i="34"/>
  <c r="I3949" i="34"/>
  <c r="D3949" i="34"/>
  <c r="I3948" i="34"/>
  <c r="D3948" i="34"/>
  <c r="I3947" i="34"/>
  <c r="D3947" i="34"/>
  <c r="I3946" i="34"/>
  <c r="D3946" i="34"/>
  <c r="F3946" i="34" s="1"/>
  <c r="I3945" i="34"/>
  <c r="D3945" i="34"/>
  <c r="I3944" i="34"/>
  <c r="E3944" i="34"/>
  <c r="G3944" i="34" s="1"/>
  <c r="D3944" i="34"/>
  <c r="F3944" i="34" s="1"/>
  <c r="I3943" i="34"/>
  <c r="F3943" i="34"/>
  <c r="E3943" i="34"/>
  <c r="G3943" i="34" s="1"/>
  <c r="D3943" i="34"/>
  <c r="I3942" i="34"/>
  <c r="E3942" i="34"/>
  <c r="G3942" i="34" s="1"/>
  <c r="D3942" i="34"/>
  <c r="F3942" i="34" s="1"/>
  <c r="I3941" i="34"/>
  <c r="D3941" i="34"/>
  <c r="I3940" i="34"/>
  <c r="F3940" i="34"/>
  <c r="E3940" i="34"/>
  <c r="G3940" i="34" s="1"/>
  <c r="D3940" i="34"/>
  <c r="I3939" i="34"/>
  <c r="D3939" i="34"/>
  <c r="F3939" i="34" s="1"/>
  <c r="I3938" i="34"/>
  <c r="D3938" i="34"/>
  <c r="I3937" i="34"/>
  <c r="F3937" i="34"/>
  <c r="E3937" i="34"/>
  <c r="G3937" i="34" s="1"/>
  <c r="D3937" i="34"/>
  <c r="I3936" i="34"/>
  <c r="D3936" i="34"/>
  <c r="I3935" i="34"/>
  <c r="D3935" i="34"/>
  <c r="I3934" i="34"/>
  <c r="E3934" i="34"/>
  <c r="G3934" i="34" s="1"/>
  <c r="D3934" i="34"/>
  <c r="F3934" i="34" s="1"/>
  <c r="I3933" i="34"/>
  <c r="D3933" i="34"/>
  <c r="E3933" i="34" s="1"/>
  <c r="G3933" i="34" s="1"/>
  <c r="I3932" i="34"/>
  <c r="E3932" i="34"/>
  <c r="G3932" i="34" s="1"/>
  <c r="D3932" i="34"/>
  <c r="F3932" i="34" s="1"/>
  <c r="I3931" i="34"/>
  <c r="D3931" i="34"/>
  <c r="I3930" i="34"/>
  <c r="D3930" i="34"/>
  <c r="F3930" i="34" s="1"/>
  <c r="I3929" i="34"/>
  <c r="D3929" i="34"/>
  <c r="I3928" i="34"/>
  <c r="D3928" i="34"/>
  <c r="I3927" i="34"/>
  <c r="D3927" i="34"/>
  <c r="I3926" i="34"/>
  <c r="D3926" i="34"/>
  <c r="I3925" i="34"/>
  <c r="F3925" i="34"/>
  <c r="E3925" i="34"/>
  <c r="G3925" i="34" s="1"/>
  <c r="D3925" i="34"/>
  <c r="I3924" i="34"/>
  <c r="F3924" i="34"/>
  <c r="E3924" i="34"/>
  <c r="G3924" i="34" s="1"/>
  <c r="D3924" i="34"/>
  <c r="I3923" i="34"/>
  <c r="D3923" i="34"/>
  <c r="E3923" i="34" s="1"/>
  <c r="G3923" i="34" s="1"/>
  <c r="I3922" i="34"/>
  <c r="E3922" i="34"/>
  <c r="G3922" i="34" s="1"/>
  <c r="D3922" i="34"/>
  <c r="F3922" i="34" s="1"/>
  <c r="I3921" i="34"/>
  <c r="F3921" i="34"/>
  <c r="E3921" i="34"/>
  <c r="G3921" i="34" s="1"/>
  <c r="D3921" i="34"/>
  <c r="I3920" i="34"/>
  <c r="D3920" i="34"/>
  <c r="I3919" i="34"/>
  <c r="D3919" i="34"/>
  <c r="I3918" i="34"/>
  <c r="D3918" i="34"/>
  <c r="I3917" i="34"/>
  <c r="D3917" i="34"/>
  <c r="I3916" i="34"/>
  <c r="D3916" i="34"/>
  <c r="I3915" i="34"/>
  <c r="G3915" i="34"/>
  <c r="F3915" i="34"/>
  <c r="D3915" i="34"/>
  <c r="E3915" i="34" s="1"/>
  <c r="I3914" i="34"/>
  <c r="D3914" i="34"/>
  <c r="I3913" i="34"/>
  <c r="D3913" i="34"/>
  <c r="E3913" i="34" s="1"/>
  <c r="G3913" i="34" s="1"/>
  <c r="I3912" i="34"/>
  <c r="D3912" i="34"/>
  <c r="F3912" i="34" s="1"/>
  <c r="I3911" i="34"/>
  <c r="D3911" i="34"/>
  <c r="I3910" i="34"/>
  <c r="G3910" i="34"/>
  <c r="F3910" i="34"/>
  <c r="E3910" i="34"/>
  <c r="D3910" i="34"/>
  <c r="I3909" i="34"/>
  <c r="F3909" i="34"/>
  <c r="E3909" i="34"/>
  <c r="G3909" i="34" s="1"/>
  <c r="D3909" i="34"/>
  <c r="I3908" i="34"/>
  <c r="D3908" i="34"/>
  <c r="I3907" i="34"/>
  <c r="F3907" i="34"/>
  <c r="D3907" i="34"/>
  <c r="E3907" i="34" s="1"/>
  <c r="G3907" i="34" s="1"/>
  <c r="I3906" i="34"/>
  <c r="D3906" i="34"/>
  <c r="E3906" i="34" s="1"/>
  <c r="G3906" i="34" s="1"/>
  <c r="I3905" i="34"/>
  <c r="D3905" i="34"/>
  <c r="I3904" i="34"/>
  <c r="D3904" i="34"/>
  <c r="I3903" i="34"/>
  <c r="D3903" i="34"/>
  <c r="F3903" i="34" s="1"/>
  <c r="I3902" i="34"/>
  <c r="G3902" i="34"/>
  <c r="E3902" i="34"/>
  <c r="D3902" i="34"/>
  <c r="F3902" i="34" s="1"/>
  <c r="I3901" i="34"/>
  <c r="D3901" i="34"/>
  <c r="F3901" i="34" s="1"/>
  <c r="I3900" i="34"/>
  <c r="G3900" i="34"/>
  <c r="F3900" i="34"/>
  <c r="E3900" i="34"/>
  <c r="D3900" i="34"/>
  <c r="I3899" i="34"/>
  <c r="D3899" i="34"/>
  <c r="I3898" i="34"/>
  <c r="E3898" i="34"/>
  <c r="G3898" i="34" s="1"/>
  <c r="D3898" i="34"/>
  <c r="F3898" i="34" s="1"/>
  <c r="I3897" i="34"/>
  <c r="D3897" i="34"/>
  <c r="I3896" i="34"/>
  <c r="E3896" i="34"/>
  <c r="G3896" i="34" s="1"/>
  <c r="D3896" i="34"/>
  <c r="F3896" i="34" s="1"/>
  <c r="I3895" i="34"/>
  <c r="D3895" i="34"/>
  <c r="F3895" i="34" s="1"/>
  <c r="I3894" i="34"/>
  <c r="D3894" i="34"/>
  <c r="F3894" i="34" s="1"/>
  <c r="I3893" i="34"/>
  <c r="D3893" i="34"/>
  <c r="I3892" i="34"/>
  <c r="F3892" i="34"/>
  <c r="D3892" i="34"/>
  <c r="E3892" i="34" s="1"/>
  <c r="G3892" i="34" s="1"/>
  <c r="I3891" i="34"/>
  <c r="D3891" i="34"/>
  <c r="I3890" i="34"/>
  <c r="F3890" i="34"/>
  <c r="D3890" i="34"/>
  <c r="E3890" i="34" s="1"/>
  <c r="G3890" i="34" s="1"/>
  <c r="I3889" i="34"/>
  <c r="D3889" i="34"/>
  <c r="E3889" i="34" s="1"/>
  <c r="G3889" i="34" s="1"/>
  <c r="I3888" i="34"/>
  <c r="D3888" i="34"/>
  <c r="F3888" i="34" s="1"/>
  <c r="I3887" i="34"/>
  <c r="F3887" i="34"/>
  <c r="E3887" i="34"/>
  <c r="G3887" i="34" s="1"/>
  <c r="D3887" i="34"/>
  <c r="I3886" i="34"/>
  <c r="D3886" i="34"/>
  <c r="I3885" i="34"/>
  <c r="D3885" i="34"/>
  <c r="I3884" i="34"/>
  <c r="D3884" i="34"/>
  <c r="F3884" i="34" s="1"/>
  <c r="I3883" i="34"/>
  <c r="D3883" i="34"/>
  <c r="I3882" i="34"/>
  <c r="D3882" i="34"/>
  <c r="I3881" i="34"/>
  <c r="D3881" i="34"/>
  <c r="F3881" i="34" s="1"/>
  <c r="I3880" i="34"/>
  <c r="D3880" i="34"/>
  <c r="F3880" i="34" s="1"/>
  <c r="I3879" i="34"/>
  <c r="D3879" i="34"/>
  <c r="I3878" i="34"/>
  <c r="D3878" i="34"/>
  <c r="E3878" i="34" s="1"/>
  <c r="G3878" i="34" s="1"/>
  <c r="I3877" i="34"/>
  <c r="E3877" i="34"/>
  <c r="G3877" i="34" s="1"/>
  <c r="D3877" i="34"/>
  <c r="F3877" i="34" s="1"/>
  <c r="I3876" i="34"/>
  <c r="E3876" i="34"/>
  <c r="G3876" i="34" s="1"/>
  <c r="D3876" i="34"/>
  <c r="F3876" i="34" s="1"/>
  <c r="I3875" i="34"/>
  <c r="D3875" i="34"/>
  <c r="I3874" i="34"/>
  <c r="F3874" i="34"/>
  <c r="E3874" i="34"/>
  <c r="G3874" i="34" s="1"/>
  <c r="D3874" i="34"/>
  <c r="I3873" i="34"/>
  <c r="F3873" i="34"/>
  <c r="E3873" i="34"/>
  <c r="G3873" i="34" s="1"/>
  <c r="D3873" i="34"/>
  <c r="I3872" i="34"/>
  <c r="E3872" i="34"/>
  <c r="G3872" i="34" s="1"/>
  <c r="D3872" i="34"/>
  <c r="F3872" i="34" s="1"/>
  <c r="I3871" i="34"/>
  <c r="D3871" i="34"/>
  <c r="I3870" i="34"/>
  <c r="E3870" i="34"/>
  <c r="G3870" i="34" s="1"/>
  <c r="D3870" i="34"/>
  <c r="F3870" i="34" s="1"/>
  <c r="I3869" i="34"/>
  <c r="D3869" i="34"/>
  <c r="I3868" i="34"/>
  <c r="E3868" i="34"/>
  <c r="G3868" i="34" s="1"/>
  <c r="D3868" i="34"/>
  <c r="F3868" i="34" s="1"/>
  <c r="I3867" i="34"/>
  <c r="D3867" i="34"/>
  <c r="F3867" i="34" s="1"/>
  <c r="I3866" i="34"/>
  <c r="E3866" i="34"/>
  <c r="G3866" i="34" s="1"/>
  <c r="D3866" i="34"/>
  <c r="F3866" i="34" s="1"/>
  <c r="I3865" i="34"/>
  <c r="F3865" i="34"/>
  <c r="E3865" i="34"/>
  <c r="G3865" i="34" s="1"/>
  <c r="D3865" i="34"/>
  <c r="I3864" i="34"/>
  <c r="D3864" i="34"/>
  <c r="I3863" i="34"/>
  <c r="D3863" i="34"/>
  <c r="I3862" i="34"/>
  <c r="D3862" i="34"/>
  <c r="I3861" i="34"/>
  <c r="D3861" i="34"/>
  <c r="I3860" i="34"/>
  <c r="E3860" i="34"/>
  <c r="G3860" i="34" s="1"/>
  <c r="D3860" i="34"/>
  <c r="F3860" i="34" s="1"/>
  <c r="I3859" i="34"/>
  <c r="F3859" i="34"/>
  <c r="E3859" i="34"/>
  <c r="G3859" i="34" s="1"/>
  <c r="D3859" i="34"/>
  <c r="I3858" i="34"/>
  <c r="E3858" i="34"/>
  <c r="G3858" i="34" s="1"/>
  <c r="D3858" i="34"/>
  <c r="F3858" i="34" s="1"/>
  <c r="I3857" i="34"/>
  <c r="D3857" i="34"/>
  <c r="F3857" i="34" s="1"/>
  <c r="I3856" i="34"/>
  <c r="D3856" i="34"/>
  <c r="I3855" i="34"/>
  <c r="D3855" i="34"/>
  <c r="I3854" i="34"/>
  <c r="D3854" i="34"/>
  <c r="I3853" i="34"/>
  <c r="D3853" i="34"/>
  <c r="F3853" i="34" s="1"/>
  <c r="I3852" i="34"/>
  <c r="F3852" i="34"/>
  <c r="D3852" i="34"/>
  <c r="E3852" i="34" s="1"/>
  <c r="G3852" i="34" s="1"/>
  <c r="I3851" i="34"/>
  <c r="D3851" i="34"/>
  <c r="E3851" i="34" s="1"/>
  <c r="G3851" i="34" s="1"/>
  <c r="I3850" i="34"/>
  <c r="D3850" i="34"/>
  <c r="I3849" i="34"/>
  <c r="D3849" i="34"/>
  <c r="I3848" i="34"/>
  <c r="E3848" i="34"/>
  <c r="G3848" i="34" s="1"/>
  <c r="D3848" i="34"/>
  <c r="F3848" i="34" s="1"/>
  <c r="I3847" i="34"/>
  <c r="D3847" i="34"/>
  <c r="I3846" i="34"/>
  <c r="D3846" i="34"/>
  <c r="F3846" i="34" s="1"/>
  <c r="I3845" i="34"/>
  <c r="D3845" i="34"/>
  <c r="I3844" i="34"/>
  <c r="E3844" i="34"/>
  <c r="G3844" i="34" s="1"/>
  <c r="D3844" i="34"/>
  <c r="F3844" i="34" s="1"/>
  <c r="I3843" i="34"/>
  <c r="F3843" i="34"/>
  <c r="E3843" i="34"/>
  <c r="G3843" i="34" s="1"/>
  <c r="D3843" i="34"/>
  <c r="I3842" i="34"/>
  <c r="D3842" i="34"/>
  <c r="I3841" i="34"/>
  <c r="F3841" i="34"/>
  <c r="D3841" i="34"/>
  <c r="E3841" i="34" s="1"/>
  <c r="G3841" i="34" s="1"/>
  <c r="I3840" i="34"/>
  <c r="D3840" i="34"/>
  <c r="I3839" i="34"/>
  <c r="D3839" i="34"/>
  <c r="E3839" i="34" s="1"/>
  <c r="G3839" i="34" s="1"/>
  <c r="I3838" i="34"/>
  <c r="G3838" i="34"/>
  <c r="F3838" i="34"/>
  <c r="D3838" i="34"/>
  <c r="E3838" i="34" s="1"/>
  <c r="I3837" i="34"/>
  <c r="G3837" i="34"/>
  <c r="F3837" i="34"/>
  <c r="D3837" i="34"/>
  <c r="E3837" i="34" s="1"/>
  <c r="I3836" i="34"/>
  <c r="D3836" i="34"/>
  <c r="I3835" i="34"/>
  <c r="F3835" i="34"/>
  <c r="E3835" i="34"/>
  <c r="G3835" i="34" s="1"/>
  <c r="D3835" i="34"/>
  <c r="I3834" i="34"/>
  <c r="E3834" i="34"/>
  <c r="G3834" i="34" s="1"/>
  <c r="D3834" i="34"/>
  <c r="F3834" i="34" s="1"/>
  <c r="I3833" i="34"/>
  <c r="D3833" i="34"/>
  <c r="I3832" i="34"/>
  <c r="F3832" i="34"/>
  <c r="D3832" i="34"/>
  <c r="E3832" i="34" s="1"/>
  <c r="G3832" i="34" s="1"/>
  <c r="I3831" i="34"/>
  <c r="D3831" i="34"/>
  <c r="I3830" i="34"/>
  <c r="D3830" i="34"/>
  <c r="E3830" i="34" s="1"/>
  <c r="G3830" i="34" s="1"/>
  <c r="I3829" i="34"/>
  <c r="D3829" i="34"/>
  <c r="I3828" i="34"/>
  <c r="D3828" i="34"/>
  <c r="I3827" i="34"/>
  <c r="E3827" i="34"/>
  <c r="G3827" i="34" s="1"/>
  <c r="D3827" i="34"/>
  <c r="F3827" i="34" s="1"/>
  <c r="I3826" i="34"/>
  <c r="F3826" i="34"/>
  <c r="E3826" i="34"/>
  <c r="G3826" i="34" s="1"/>
  <c r="D3826" i="34"/>
  <c r="I3825" i="34"/>
  <c r="F3825" i="34"/>
  <c r="E3825" i="34"/>
  <c r="G3825" i="34" s="1"/>
  <c r="D3825" i="34"/>
  <c r="I3824" i="34"/>
  <c r="D3824" i="34"/>
  <c r="F3824" i="34" s="1"/>
  <c r="I3823" i="34"/>
  <c r="D3823" i="34"/>
  <c r="I3822" i="34"/>
  <c r="D3822" i="34"/>
  <c r="F3822" i="34" s="1"/>
  <c r="I3821" i="34"/>
  <c r="F3821" i="34"/>
  <c r="E3821" i="34"/>
  <c r="G3821" i="34" s="1"/>
  <c r="D3821" i="34"/>
  <c r="I3820" i="34"/>
  <c r="E3820" i="34"/>
  <c r="G3820" i="34" s="1"/>
  <c r="D3820" i="34"/>
  <c r="F3820" i="34" s="1"/>
  <c r="I3819" i="34"/>
  <c r="D3819" i="34"/>
  <c r="I3818" i="34"/>
  <c r="D3818" i="34"/>
  <c r="I3817" i="34"/>
  <c r="D3817" i="34"/>
  <c r="I3816" i="34"/>
  <c r="D3816" i="34"/>
  <c r="I3815" i="34"/>
  <c r="D3815" i="34"/>
  <c r="I3814" i="34"/>
  <c r="G3814" i="34"/>
  <c r="E3814" i="34"/>
  <c r="D3814" i="34"/>
  <c r="F3814" i="34" s="1"/>
  <c r="I3813" i="34"/>
  <c r="D3813" i="34"/>
  <c r="I3812" i="34"/>
  <c r="D3812" i="34"/>
  <c r="I3811" i="34"/>
  <c r="D3811" i="34"/>
  <c r="I3810" i="34"/>
  <c r="F3810" i="34"/>
  <c r="D3810" i="34"/>
  <c r="E3810" i="34" s="1"/>
  <c r="G3810" i="34" s="1"/>
  <c r="I3809" i="34"/>
  <c r="D3809" i="34"/>
  <c r="F3809" i="34" s="1"/>
  <c r="I3808" i="34"/>
  <c r="F3808" i="34"/>
  <c r="D3808" i="34"/>
  <c r="E3808" i="34" s="1"/>
  <c r="G3808" i="34" s="1"/>
  <c r="I3807" i="34"/>
  <c r="E3807" i="34"/>
  <c r="G3807" i="34" s="1"/>
  <c r="D3807" i="34"/>
  <c r="F3807" i="34" s="1"/>
  <c r="I3806" i="34"/>
  <c r="D3806" i="34"/>
  <c r="I3805" i="34"/>
  <c r="D3805" i="34"/>
  <c r="E3805" i="34" s="1"/>
  <c r="G3805" i="34" s="1"/>
  <c r="I3804" i="34"/>
  <c r="F3804" i="34"/>
  <c r="D3804" i="34"/>
  <c r="E3804" i="34" s="1"/>
  <c r="G3804" i="34" s="1"/>
  <c r="I3803" i="34"/>
  <c r="D3803" i="34"/>
  <c r="E3803" i="34" s="1"/>
  <c r="G3803" i="34" s="1"/>
  <c r="I3802" i="34"/>
  <c r="D3802" i="34"/>
  <c r="I3801" i="34"/>
  <c r="D3801" i="34"/>
  <c r="I3800" i="34"/>
  <c r="D3800" i="34"/>
  <c r="I3799" i="34"/>
  <c r="D3799" i="34"/>
  <c r="E3799" i="34" s="1"/>
  <c r="G3799" i="34" s="1"/>
  <c r="I3798" i="34"/>
  <c r="D3798" i="34"/>
  <c r="I3797" i="34"/>
  <c r="E3797" i="34"/>
  <c r="G3797" i="34" s="1"/>
  <c r="D3797" i="34"/>
  <c r="F3797" i="34" s="1"/>
  <c r="I3796" i="34"/>
  <c r="D3796" i="34"/>
  <c r="I3795" i="34"/>
  <c r="D3795" i="34"/>
  <c r="I3794" i="34"/>
  <c r="D3794" i="34"/>
  <c r="I3793" i="34"/>
  <c r="D3793" i="34"/>
  <c r="I3792" i="34"/>
  <c r="D3792" i="34"/>
  <c r="I3791" i="34"/>
  <c r="G3791" i="34"/>
  <c r="F3791" i="34"/>
  <c r="E3791" i="34"/>
  <c r="D3791" i="34"/>
  <c r="I3790" i="34"/>
  <c r="D3790" i="34"/>
  <c r="I3789" i="34"/>
  <c r="D3789" i="34"/>
  <c r="I3788" i="34"/>
  <c r="F3788" i="34"/>
  <c r="D3788" i="34"/>
  <c r="E3788" i="34" s="1"/>
  <c r="G3788" i="34" s="1"/>
  <c r="I3787" i="34"/>
  <c r="D3787" i="34"/>
  <c r="I3786" i="34"/>
  <c r="D3786" i="34"/>
  <c r="I3785" i="34"/>
  <c r="F3785" i="34"/>
  <c r="D3785" i="34"/>
  <c r="E3785" i="34" s="1"/>
  <c r="G3785" i="34" s="1"/>
  <c r="I3784" i="34"/>
  <c r="D3784" i="34"/>
  <c r="F3784" i="34" s="1"/>
  <c r="I3783" i="34"/>
  <c r="F3783" i="34"/>
  <c r="D3783" i="34"/>
  <c r="E3783" i="34" s="1"/>
  <c r="G3783" i="34" s="1"/>
  <c r="I3782" i="34"/>
  <c r="D3782" i="34"/>
  <c r="I3781" i="34"/>
  <c r="G3781" i="34"/>
  <c r="F3781" i="34"/>
  <c r="D3781" i="34"/>
  <c r="E3781" i="34" s="1"/>
  <c r="I3780" i="34"/>
  <c r="D3780" i="34"/>
  <c r="E3780" i="34" s="1"/>
  <c r="G3780" i="34" s="1"/>
  <c r="I3779" i="34"/>
  <c r="D3779" i="34"/>
  <c r="I3778" i="34"/>
  <c r="D3778" i="34"/>
  <c r="F3778" i="34" s="1"/>
  <c r="I3777" i="34"/>
  <c r="D3777" i="34"/>
  <c r="I3776" i="34"/>
  <c r="D3776" i="34"/>
  <c r="F3776" i="34" s="1"/>
  <c r="I3775" i="34"/>
  <c r="D3775" i="34"/>
  <c r="I3774" i="34"/>
  <c r="E3774" i="34"/>
  <c r="G3774" i="34" s="1"/>
  <c r="D3774" i="34"/>
  <c r="F3774" i="34" s="1"/>
  <c r="I3773" i="34"/>
  <c r="D3773" i="34"/>
  <c r="I3772" i="34"/>
  <c r="D3772" i="34"/>
  <c r="I3771" i="34"/>
  <c r="F3771" i="34"/>
  <c r="E3771" i="34"/>
  <c r="G3771" i="34" s="1"/>
  <c r="D3771" i="34"/>
  <c r="I3770" i="34"/>
  <c r="D3770" i="34"/>
  <c r="F3770" i="34" s="1"/>
  <c r="I3769" i="34"/>
  <c r="D3769" i="34"/>
  <c r="F3769" i="34" s="1"/>
  <c r="I3768" i="34"/>
  <c r="D3768" i="34"/>
  <c r="I3767" i="34"/>
  <c r="G3767" i="34"/>
  <c r="F3767" i="34"/>
  <c r="D3767" i="34"/>
  <c r="E3767" i="34" s="1"/>
  <c r="I3766" i="34"/>
  <c r="D3766" i="34"/>
  <c r="I3765" i="34"/>
  <c r="D3765" i="34"/>
  <c r="F3765" i="34" s="1"/>
  <c r="I3764" i="34"/>
  <c r="F3764" i="34"/>
  <c r="E3764" i="34"/>
  <c r="G3764" i="34" s="1"/>
  <c r="D3764" i="34"/>
  <c r="I3763" i="34"/>
  <c r="D3763" i="34"/>
  <c r="F3763" i="34" s="1"/>
  <c r="I3762" i="34"/>
  <c r="D3762" i="34"/>
  <c r="I3761" i="34"/>
  <c r="G3761" i="34"/>
  <c r="F3761" i="34"/>
  <c r="E3761" i="34"/>
  <c r="D3761" i="34"/>
  <c r="I3760" i="34"/>
  <c r="D3760" i="34"/>
  <c r="I3759" i="34"/>
  <c r="D3759" i="34"/>
  <c r="F3759" i="34" s="1"/>
  <c r="I3758" i="34"/>
  <c r="D3758" i="34"/>
  <c r="I3757" i="34"/>
  <c r="D3757" i="34"/>
  <c r="I3756" i="34"/>
  <c r="F3756" i="34"/>
  <c r="D3756" i="34"/>
  <c r="E3756" i="34" s="1"/>
  <c r="G3756" i="34" s="1"/>
  <c r="I3755" i="34"/>
  <c r="D3755" i="34"/>
  <c r="E3755" i="34" s="1"/>
  <c r="G3755" i="34" s="1"/>
  <c r="I3754" i="34"/>
  <c r="D3754" i="34"/>
  <c r="F3754" i="34" s="1"/>
  <c r="I3753" i="34"/>
  <c r="D3753" i="34"/>
  <c r="I3752" i="34"/>
  <c r="D3752" i="34"/>
  <c r="I3751" i="34"/>
  <c r="F3751" i="34"/>
  <c r="D3751" i="34"/>
  <c r="E3751" i="34" s="1"/>
  <c r="G3751" i="34" s="1"/>
  <c r="I3750" i="34"/>
  <c r="D3750" i="34"/>
  <c r="I3749" i="34"/>
  <c r="D3749" i="34"/>
  <c r="I3748" i="34"/>
  <c r="G3748" i="34"/>
  <c r="E3748" i="34"/>
  <c r="D3748" i="34"/>
  <c r="F3748" i="34" s="1"/>
  <c r="I3747" i="34"/>
  <c r="D3747" i="34"/>
  <c r="I3746" i="34"/>
  <c r="D3746" i="34"/>
  <c r="I3745" i="34"/>
  <c r="D3745" i="34"/>
  <c r="I3744" i="34"/>
  <c r="E3744" i="34"/>
  <c r="G3744" i="34" s="1"/>
  <c r="D3744" i="34"/>
  <c r="F3744" i="34" s="1"/>
  <c r="I3743" i="34"/>
  <c r="E3743" i="34"/>
  <c r="G3743" i="34" s="1"/>
  <c r="D3743" i="34"/>
  <c r="F3743" i="34" s="1"/>
  <c r="I3742" i="34"/>
  <c r="D3742" i="34"/>
  <c r="I3741" i="34"/>
  <c r="E3741" i="34"/>
  <c r="G3741" i="34" s="1"/>
  <c r="D3741" i="34"/>
  <c r="F3741" i="34" s="1"/>
  <c r="I3740" i="34"/>
  <c r="D3740" i="34"/>
  <c r="I3739" i="34"/>
  <c r="D3739" i="34"/>
  <c r="I3738" i="34"/>
  <c r="D3738" i="34"/>
  <c r="F3738" i="34" s="1"/>
  <c r="I3737" i="34"/>
  <c r="D3737" i="34"/>
  <c r="I3736" i="34"/>
  <c r="F3736" i="34"/>
  <c r="D3736" i="34"/>
  <c r="E3736" i="34" s="1"/>
  <c r="G3736" i="34" s="1"/>
  <c r="I3735" i="34"/>
  <c r="D3735" i="34"/>
  <c r="I3734" i="34"/>
  <c r="D3734" i="34"/>
  <c r="I3733" i="34"/>
  <c r="D3733" i="34"/>
  <c r="E3733" i="34" s="1"/>
  <c r="G3733" i="34" s="1"/>
  <c r="I3732" i="34"/>
  <c r="D3732" i="34"/>
  <c r="F3732" i="34" s="1"/>
  <c r="I3731" i="34"/>
  <c r="E3731" i="34"/>
  <c r="G3731" i="34" s="1"/>
  <c r="D3731" i="34"/>
  <c r="F3731" i="34" s="1"/>
  <c r="I3730" i="34"/>
  <c r="D3730" i="34"/>
  <c r="I3729" i="34"/>
  <c r="D3729" i="34"/>
  <c r="I3728" i="34"/>
  <c r="D3728" i="34"/>
  <c r="F3728" i="34" s="1"/>
  <c r="I3727" i="34"/>
  <c r="D3727" i="34"/>
  <c r="I3726" i="34"/>
  <c r="D3726" i="34"/>
  <c r="F3726" i="34" s="1"/>
  <c r="I3725" i="34"/>
  <c r="F3725" i="34"/>
  <c r="E3725" i="34"/>
  <c r="G3725" i="34" s="1"/>
  <c r="D3725" i="34"/>
  <c r="I3724" i="34"/>
  <c r="F3724" i="34"/>
  <c r="E3724" i="34"/>
  <c r="G3724" i="34" s="1"/>
  <c r="D3724" i="34"/>
  <c r="I3723" i="34"/>
  <c r="D3723" i="34"/>
  <c r="E3723" i="34" s="1"/>
  <c r="G3723" i="34" s="1"/>
  <c r="I3722" i="34"/>
  <c r="D3722" i="34"/>
  <c r="I3721" i="34"/>
  <c r="D3721" i="34"/>
  <c r="F3721" i="34" s="1"/>
  <c r="I3720" i="34"/>
  <c r="D3720" i="34"/>
  <c r="I3719" i="34"/>
  <c r="F3719" i="34"/>
  <c r="D3719" i="34"/>
  <c r="E3719" i="34" s="1"/>
  <c r="G3719" i="34" s="1"/>
  <c r="I3718" i="34"/>
  <c r="D3718" i="34"/>
  <c r="I3717" i="34"/>
  <c r="E3717" i="34"/>
  <c r="G3717" i="34" s="1"/>
  <c r="D3717" i="34"/>
  <c r="F3717" i="34" s="1"/>
  <c r="I3716" i="34"/>
  <c r="G3716" i="34"/>
  <c r="D3716" i="34"/>
  <c r="E3716" i="34" s="1"/>
  <c r="I3715" i="34"/>
  <c r="G3715" i="34"/>
  <c r="F3715" i="34"/>
  <c r="E3715" i="34"/>
  <c r="D3715" i="34"/>
  <c r="I3714" i="34"/>
  <c r="F3714" i="34"/>
  <c r="E3714" i="34"/>
  <c r="G3714" i="34" s="1"/>
  <c r="D3714" i="34"/>
  <c r="I3713" i="34"/>
  <c r="D3713" i="34"/>
  <c r="F3713" i="34" s="1"/>
  <c r="I3712" i="34"/>
  <c r="D3712" i="34"/>
  <c r="I3711" i="34"/>
  <c r="D3711" i="34"/>
  <c r="I3710" i="34"/>
  <c r="E3710" i="34"/>
  <c r="G3710" i="34" s="1"/>
  <c r="D3710" i="34"/>
  <c r="F3710" i="34" s="1"/>
  <c r="I3709" i="34"/>
  <c r="D3709" i="34"/>
  <c r="I3708" i="34"/>
  <c r="D3708" i="34"/>
  <c r="I3707" i="34"/>
  <c r="D3707" i="34"/>
  <c r="E3707" i="34" s="1"/>
  <c r="G3707" i="34" s="1"/>
  <c r="I3706" i="34"/>
  <c r="F3706" i="34"/>
  <c r="E3706" i="34"/>
  <c r="G3706" i="34" s="1"/>
  <c r="D3706" i="34"/>
  <c r="I3705" i="34"/>
  <c r="D3705" i="34"/>
  <c r="I3704" i="34"/>
  <c r="E3704" i="34"/>
  <c r="G3704" i="34" s="1"/>
  <c r="D3704" i="34"/>
  <c r="F3704" i="34" s="1"/>
  <c r="I3703" i="34"/>
  <c r="D3703" i="34"/>
  <c r="I3702" i="34"/>
  <c r="D3702" i="34"/>
  <c r="I3701" i="34"/>
  <c r="D3701" i="34"/>
  <c r="I3700" i="34"/>
  <c r="D3700" i="34"/>
  <c r="I3699" i="34"/>
  <c r="D3699" i="34"/>
  <c r="F3699" i="34" s="1"/>
  <c r="I3698" i="34"/>
  <c r="G3698" i="34"/>
  <c r="F3698" i="34"/>
  <c r="E3698" i="34"/>
  <c r="D3698" i="34"/>
  <c r="I3697" i="34"/>
  <c r="G3697" i="34"/>
  <c r="F3697" i="34"/>
  <c r="D3697" i="34"/>
  <c r="E3697" i="34" s="1"/>
  <c r="I3696" i="34"/>
  <c r="D3696" i="34"/>
  <c r="I3695" i="34"/>
  <c r="F3695" i="34"/>
  <c r="E3695" i="34"/>
  <c r="G3695" i="34" s="1"/>
  <c r="D3695" i="34"/>
  <c r="I3694" i="34"/>
  <c r="D3694" i="34"/>
  <c r="I3693" i="34"/>
  <c r="D3693" i="34"/>
  <c r="I3692" i="34"/>
  <c r="D3692" i="34"/>
  <c r="I3691" i="34"/>
  <c r="D3691" i="34"/>
  <c r="I3690" i="34"/>
  <c r="D3690" i="34"/>
  <c r="F3690" i="34" s="1"/>
  <c r="I3689" i="34"/>
  <c r="F3689" i="34"/>
  <c r="D3689" i="34"/>
  <c r="E3689" i="34" s="1"/>
  <c r="G3689" i="34" s="1"/>
  <c r="I3688" i="34"/>
  <c r="D3688" i="34"/>
  <c r="F3688" i="34" s="1"/>
  <c r="I3687" i="34"/>
  <c r="E3687" i="34"/>
  <c r="G3687" i="34" s="1"/>
  <c r="D3687" i="34"/>
  <c r="F3687" i="34" s="1"/>
  <c r="I3686" i="34"/>
  <c r="F3686" i="34"/>
  <c r="E3686" i="34"/>
  <c r="G3686" i="34" s="1"/>
  <c r="D3686" i="34"/>
  <c r="I3685" i="34"/>
  <c r="D3685" i="34"/>
  <c r="I3684" i="34"/>
  <c r="D3684" i="34"/>
  <c r="F3684" i="34" s="1"/>
  <c r="I3683" i="34"/>
  <c r="F3683" i="34"/>
  <c r="D3683" i="34"/>
  <c r="E3683" i="34" s="1"/>
  <c r="G3683" i="34" s="1"/>
  <c r="I3682" i="34"/>
  <c r="E3682" i="34"/>
  <c r="G3682" i="34" s="1"/>
  <c r="D3682" i="34"/>
  <c r="F3682" i="34" s="1"/>
  <c r="I3681" i="34"/>
  <c r="D3681" i="34"/>
  <c r="I3680" i="34"/>
  <c r="D3680" i="34"/>
  <c r="I3679" i="34"/>
  <c r="D3679" i="34"/>
  <c r="I3678" i="34"/>
  <c r="D3678" i="34"/>
  <c r="E3678" i="34" s="1"/>
  <c r="G3678" i="34" s="1"/>
  <c r="I3677" i="34"/>
  <c r="D3677" i="34"/>
  <c r="E3677" i="34" s="1"/>
  <c r="G3677" i="34" s="1"/>
  <c r="I3676" i="34"/>
  <c r="E3676" i="34"/>
  <c r="G3676" i="34" s="1"/>
  <c r="D3676" i="34"/>
  <c r="F3676" i="34" s="1"/>
  <c r="I3675" i="34"/>
  <c r="D3675" i="34"/>
  <c r="F3675" i="34" s="1"/>
  <c r="I3674" i="34"/>
  <c r="D3674" i="34"/>
  <c r="I3673" i="34"/>
  <c r="D3673" i="34"/>
  <c r="I3672" i="34"/>
  <c r="F3672" i="34"/>
  <c r="D3672" i="34"/>
  <c r="E3672" i="34" s="1"/>
  <c r="G3672" i="34" s="1"/>
  <c r="I3671" i="34"/>
  <c r="D3671" i="34"/>
  <c r="F3671" i="34" s="1"/>
  <c r="I3670" i="34"/>
  <c r="D3670" i="34"/>
  <c r="I3669" i="34"/>
  <c r="D3669" i="34"/>
  <c r="I3668" i="34"/>
  <c r="D3668" i="34"/>
  <c r="I3667" i="34"/>
  <c r="F3667" i="34"/>
  <c r="D3667" i="34"/>
  <c r="E3667" i="34" s="1"/>
  <c r="G3667" i="34" s="1"/>
  <c r="I3666" i="34"/>
  <c r="D3666" i="34"/>
  <c r="I3665" i="34"/>
  <c r="D3665" i="34"/>
  <c r="I3664" i="34"/>
  <c r="D3664" i="34"/>
  <c r="I3663" i="34"/>
  <c r="D3663" i="34"/>
  <c r="I3662" i="34"/>
  <c r="D3662" i="34"/>
  <c r="I3661" i="34"/>
  <c r="F3661" i="34"/>
  <c r="D3661" i="34"/>
  <c r="E3661" i="34" s="1"/>
  <c r="G3661" i="34" s="1"/>
  <c r="I3660" i="34"/>
  <c r="D3660" i="34"/>
  <c r="I3659" i="34"/>
  <c r="D3659" i="34"/>
  <c r="I3658" i="34"/>
  <c r="D3658" i="34"/>
  <c r="I3657" i="34"/>
  <c r="D3657" i="34"/>
  <c r="I3656" i="34"/>
  <c r="F3656" i="34"/>
  <c r="E3656" i="34"/>
  <c r="G3656" i="34" s="1"/>
  <c r="D3656" i="34"/>
  <c r="I3655" i="34"/>
  <c r="D3655" i="34"/>
  <c r="I3654" i="34"/>
  <c r="F3654" i="34"/>
  <c r="E3654" i="34"/>
  <c r="G3654" i="34" s="1"/>
  <c r="D3654" i="34"/>
  <c r="I3653" i="34"/>
  <c r="D3653" i="34"/>
  <c r="F3653" i="34" s="1"/>
  <c r="I3652" i="34"/>
  <c r="D3652" i="34"/>
  <c r="F3652" i="34" s="1"/>
  <c r="I3651" i="34"/>
  <c r="D3651" i="34"/>
  <c r="I3650" i="34"/>
  <c r="D3650" i="34"/>
  <c r="I3649" i="34"/>
  <c r="E3649" i="34"/>
  <c r="G3649" i="34" s="1"/>
  <c r="D3649" i="34"/>
  <c r="F3649" i="34" s="1"/>
  <c r="I3648" i="34"/>
  <c r="D3648" i="34"/>
  <c r="I3647" i="34"/>
  <c r="D3647" i="34"/>
  <c r="F3647" i="34" s="1"/>
  <c r="I3646" i="34"/>
  <c r="D3646" i="34"/>
  <c r="I3645" i="34"/>
  <c r="D3645" i="34"/>
  <c r="I3644" i="34"/>
  <c r="D3644" i="34"/>
  <c r="E3644" i="34" s="1"/>
  <c r="G3644" i="34" s="1"/>
  <c r="I3643" i="34"/>
  <c r="E3643" i="34"/>
  <c r="G3643" i="34" s="1"/>
  <c r="D3643" i="34"/>
  <c r="F3643" i="34" s="1"/>
  <c r="I3642" i="34"/>
  <c r="D3642" i="34"/>
  <c r="I3641" i="34"/>
  <c r="E3641" i="34"/>
  <c r="G3641" i="34" s="1"/>
  <c r="D3641" i="34"/>
  <c r="F3641" i="34" s="1"/>
  <c r="I3640" i="34"/>
  <c r="D3640" i="34"/>
  <c r="I3639" i="34"/>
  <c r="D3639" i="34"/>
  <c r="F3639" i="34" s="1"/>
  <c r="I3638" i="34"/>
  <c r="D3638" i="34"/>
  <c r="F3638" i="34" s="1"/>
  <c r="I3637" i="34"/>
  <c r="F3637" i="34"/>
  <c r="D3637" i="34"/>
  <c r="E3637" i="34" s="1"/>
  <c r="G3637" i="34" s="1"/>
  <c r="I3636" i="34"/>
  <c r="D3636" i="34"/>
  <c r="I3635" i="34"/>
  <c r="D3635" i="34"/>
  <c r="E3635" i="34" s="1"/>
  <c r="G3635" i="34" s="1"/>
  <c r="I3634" i="34"/>
  <c r="D3634" i="34"/>
  <c r="I3633" i="34"/>
  <c r="D3633" i="34"/>
  <c r="F3633" i="34" s="1"/>
  <c r="I3632" i="34"/>
  <c r="D3632" i="34"/>
  <c r="I3631" i="34"/>
  <c r="D3631" i="34"/>
  <c r="F3631" i="34" s="1"/>
  <c r="I3630" i="34"/>
  <c r="D3630" i="34"/>
  <c r="I3629" i="34"/>
  <c r="D3629" i="34"/>
  <c r="I3628" i="34"/>
  <c r="E3628" i="34"/>
  <c r="G3628" i="34" s="1"/>
  <c r="D3628" i="34"/>
  <c r="F3628" i="34" s="1"/>
  <c r="I3627" i="34"/>
  <c r="D3627" i="34"/>
  <c r="I3626" i="34"/>
  <c r="D3626" i="34"/>
  <c r="I3625" i="34"/>
  <c r="D3625" i="34"/>
  <c r="F3625" i="34" s="1"/>
  <c r="I3624" i="34"/>
  <c r="F3624" i="34"/>
  <c r="E3624" i="34"/>
  <c r="G3624" i="34" s="1"/>
  <c r="D3624" i="34"/>
  <c r="I3623" i="34"/>
  <c r="D3623" i="34"/>
  <c r="I3622" i="34"/>
  <c r="F3622" i="34"/>
  <c r="E3622" i="34"/>
  <c r="G3622" i="34" s="1"/>
  <c r="D3622" i="34"/>
  <c r="I3621" i="34"/>
  <c r="E3621" i="34"/>
  <c r="G3621" i="34" s="1"/>
  <c r="D3621" i="34"/>
  <c r="F3621" i="34" s="1"/>
  <c r="I3620" i="34"/>
  <c r="F3620" i="34"/>
  <c r="D3620" i="34"/>
  <c r="E3620" i="34" s="1"/>
  <c r="G3620" i="34" s="1"/>
  <c r="I3619" i="34"/>
  <c r="D3619" i="34"/>
  <c r="I3618" i="34"/>
  <c r="D3618" i="34"/>
  <c r="I3617" i="34"/>
  <c r="D3617" i="34"/>
  <c r="I3616" i="34"/>
  <c r="D3616" i="34"/>
  <c r="F3616" i="34" s="1"/>
  <c r="I3615" i="34"/>
  <c r="G3615" i="34"/>
  <c r="F3615" i="34"/>
  <c r="D3615" i="34"/>
  <c r="E3615" i="34" s="1"/>
  <c r="I3614" i="34"/>
  <c r="D3614" i="34"/>
  <c r="I3613" i="34"/>
  <c r="D3613" i="34"/>
  <c r="E3613" i="34" s="1"/>
  <c r="G3613" i="34" s="1"/>
  <c r="I3612" i="34"/>
  <c r="D3612" i="34"/>
  <c r="F3612" i="34" s="1"/>
  <c r="I3611" i="34"/>
  <c r="D3611" i="34"/>
  <c r="I3610" i="34"/>
  <c r="D3610" i="34"/>
  <c r="I3609" i="34"/>
  <c r="E3609" i="34"/>
  <c r="G3609" i="34" s="1"/>
  <c r="D3609" i="34"/>
  <c r="F3609" i="34" s="1"/>
  <c r="I3608" i="34"/>
  <c r="D3608" i="34"/>
  <c r="I3607" i="34"/>
  <c r="E3607" i="34"/>
  <c r="G3607" i="34" s="1"/>
  <c r="D3607" i="34"/>
  <c r="F3607" i="34" s="1"/>
  <c r="I3606" i="34"/>
  <c r="D3606" i="34"/>
  <c r="F3606" i="34" s="1"/>
  <c r="I3605" i="34"/>
  <c r="D3605" i="34"/>
  <c r="I3604" i="34"/>
  <c r="D3604" i="34"/>
  <c r="I3603" i="34"/>
  <c r="D3603" i="34"/>
  <c r="F3603" i="34" s="1"/>
  <c r="I3602" i="34"/>
  <c r="F3602" i="34"/>
  <c r="E3602" i="34"/>
  <c r="G3602" i="34" s="1"/>
  <c r="D3602" i="34"/>
  <c r="I3601" i="34"/>
  <c r="D3601" i="34"/>
  <c r="I3600" i="34"/>
  <c r="D3600" i="34"/>
  <c r="I3599" i="34"/>
  <c r="E3599" i="34"/>
  <c r="G3599" i="34" s="1"/>
  <c r="D3599" i="34"/>
  <c r="F3599" i="34" s="1"/>
  <c r="I3598" i="34"/>
  <c r="G3598" i="34"/>
  <c r="F3598" i="34"/>
  <c r="D3598" i="34"/>
  <c r="E3598" i="34" s="1"/>
  <c r="I3597" i="34"/>
  <c r="D3597" i="34"/>
  <c r="E3597" i="34" s="1"/>
  <c r="G3597" i="34" s="1"/>
  <c r="I3596" i="34"/>
  <c r="D3596" i="34"/>
  <c r="I3595" i="34"/>
  <c r="D3595" i="34"/>
  <c r="F3595" i="34" s="1"/>
  <c r="I3594" i="34"/>
  <c r="F3594" i="34"/>
  <c r="D3594" i="34"/>
  <c r="E3594" i="34" s="1"/>
  <c r="G3594" i="34" s="1"/>
  <c r="I3593" i="34"/>
  <c r="F3593" i="34"/>
  <c r="D3593" i="34"/>
  <c r="E3593" i="34" s="1"/>
  <c r="G3593" i="34" s="1"/>
  <c r="I3592" i="34"/>
  <c r="E3592" i="34"/>
  <c r="G3592" i="34" s="1"/>
  <c r="D3592" i="34"/>
  <c r="F3592" i="34" s="1"/>
  <c r="I3591" i="34"/>
  <c r="F3591" i="34"/>
  <c r="D3591" i="34"/>
  <c r="E3591" i="34" s="1"/>
  <c r="G3591" i="34" s="1"/>
  <c r="I3590" i="34"/>
  <c r="D3590" i="34"/>
  <c r="E3590" i="34" s="1"/>
  <c r="G3590" i="34" s="1"/>
  <c r="I3589" i="34"/>
  <c r="F3589" i="34"/>
  <c r="D3589" i="34"/>
  <c r="E3589" i="34" s="1"/>
  <c r="G3589" i="34" s="1"/>
  <c r="I3588" i="34"/>
  <c r="D3588" i="34"/>
  <c r="F3588" i="34" s="1"/>
  <c r="I3587" i="34"/>
  <c r="F3587" i="34"/>
  <c r="D3587" i="34"/>
  <c r="E3587" i="34" s="1"/>
  <c r="G3587" i="34" s="1"/>
  <c r="I3586" i="34"/>
  <c r="D3586" i="34"/>
  <c r="I3585" i="34"/>
  <c r="F3585" i="34"/>
  <c r="D3585" i="34"/>
  <c r="E3585" i="34" s="1"/>
  <c r="G3585" i="34" s="1"/>
  <c r="I3584" i="34"/>
  <c r="D3584" i="34"/>
  <c r="I3583" i="34"/>
  <c r="D3583" i="34"/>
  <c r="I3582" i="34"/>
  <c r="E3582" i="34"/>
  <c r="G3582" i="34" s="1"/>
  <c r="D3582" i="34"/>
  <c r="F3582" i="34" s="1"/>
  <c r="I3581" i="34"/>
  <c r="E3581" i="34"/>
  <c r="G3581" i="34" s="1"/>
  <c r="D3581" i="34"/>
  <c r="F3581" i="34" s="1"/>
  <c r="I3580" i="34"/>
  <c r="F3580" i="34"/>
  <c r="E3580" i="34"/>
  <c r="G3580" i="34" s="1"/>
  <c r="D3580" i="34"/>
  <c r="I3579" i="34"/>
  <c r="D3579" i="34"/>
  <c r="I3578" i="34"/>
  <c r="D3578" i="34"/>
  <c r="F3578" i="34" s="1"/>
  <c r="I3577" i="34"/>
  <c r="D3577" i="34"/>
  <c r="F3577" i="34" s="1"/>
  <c r="I3576" i="34"/>
  <c r="D3576" i="34"/>
  <c r="I3575" i="34"/>
  <c r="D3575" i="34"/>
  <c r="I3574" i="34"/>
  <c r="D3574" i="34"/>
  <c r="E3574" i="34" s="1"/>
  <c r="G3574" i="34" s="1"/>
  <c r="I3573" i="34"/>
  <c r="G3573" i="34"/>
  <c r="E3573" i="34"/>
  <c r="D3573" i="34"/>
  <c r="F3573" i="34" s="1"/>
  <c r="I3572" i="34"/>
  <c r="D3572" i="34"/>
  <c r="I3571" i="34"/>
  <c r="D3571" i="34"/>
  <c r="E3571" i="34" s="1"/>
  <c r="G3571" i="34" s="1"/>
  <c r="I3570" i="34"/>
  <c r="G3570" i="34"/>
  <c r="F3570" i="34"/>
  <c r="E3570" i="34"/>
  <c r="D3570" i="34"/>
  <c r="I3569" i="34"/>
  <c r="D3569" i="34"/>
  <c r="I3568" i="34"/>
  <c r="F3568" i="34"/>
  <c r="D3568" i="34"/>
  <c r="E3568" i="34" s="1"/>
  <c r="G3568" i="34" s="1"/>
  <c r="I3567" i="34"/>
  <c r="F3567" i="34"/>
  <c r="E3567" i="34"/>
  <c r="G3567" i="34" s="1"/>
  <c r="D3567" i="34"/>
  <c r="I3566" i="34"/>
  <c r="D3566" i="34"/>
  <c r="I3565" i="34"/>
  <c r="F3565" i="34"/>
  <c r="D3565" i="34"/>
  <c r="E3565" i="34" s="1"/>
  <c r="G3565" i="34" s="1"/>
  <c r="I3564" i="34"/>
  <c r="D3564" i="34"/>
  <c r="F3564" i="34" s="1"/>
  <c r="I3563" i="34"/>
  <c r="D3563" i="34"/>
  <c r="F3563" i="34" s="1"/>
  <c r="I3562" i="34"/>
  <c r="D3562" i="34"/>
  <c r="F3562" i="34" s="1"/>
  <c r="I3561" i="34"/>
  <c r="D3561" i="34"/>
  <c r="I3560" i="34"/>
  <c r="D3560" i="34"/>
  <c r="I3559" i="34"/>
  <c r="D3559" i="34"/>
  <c r="F3559" i="34" s="1"/>
  <c r="I3558" i="34"/>
  <c r="E3558" i="34"/>
  <c r="G3558" i="34" s="1"/>
  <c r="D3558" i="34"/>
  <c r="F3558" i="34" s="1"/>
  <c r="I3557" i="34"/>
  <c r="D3557" i="34"/>
  <c r="I3556" i="34"/>
  <c r="D3556" i="34"/>
  <c r="I3555" i="34"/>
  <c r="D3555" i="34"/>
  <c r="I3554" i="34"/>
  <c r="G3554" i="34"/>
  <c r="D3554" i="34"/>
  <c r="E3554" i="34" s="1"/>
  <c r="I3553" i="34"/>
  <c r="D3553" i="34"/>
  <c r="F3553" i="34" s="1"/>
  <c r="I3552" i="34"/>
  <c r="G3552" i="34"/>
  <c r="D3552" i="34"/>
  <c r="E3552" i="34" s="1"/>
  <c r="I3551" i="34"/>
  <c r="D3551" i="34"/>
  <c r="E3551" i="34" s="1"/>
  <c r="G3551" i="34" s="1"/>
  <c r="I3550" i="34"/>
  <c r="D3550" i="34"/>
  <c r="F3550" i="34" s="1"/>
  <c r="I3549" i="34"/>
  <c r="F3549" i="34"/>
  <c r="E3549" i="34"/>
  <c r="G3549" i="34" s="1"/>
  <c r="D3549" i="34"/>
  <c r="I3548" i="34"/>
  <c r="D3548" i="34"/>
  <c r="F3548" i="34" s="1"/>
  <c r="I3547" i="34"/>
  <c r="D3547" i="34"/>
  <c r="F3547" i="34" s="1"/>
  <c r="I3546" i="34"/>
  <c r="D3546" i="34"/>
  <c r="F3546" i="34" s="1"/>
  <c r="I3545" i="34"/>
  <c r="F3545" i="34"/>
  <c r="D3545" i="34"/>
  <c r="E3545" i="34" s="1"/>
  <c r="G3545" i="34" s="1"/>
  <c r="I3544" i="34"/>
  <c r="D3544" i="34"/>
  <c r="I3543" i="34"/>
  <c r="G3543" i="34"/>
  <c r="D3543" i="34"/>
  <c r="E3543" i="34" s="1"/>
  <c r="I3542" i="34"/>
  <c r="D3542" i="34"/>
  <c r="I3541" i="34"/>
  <c r="F3541" i="34"/>
  <c r="D3541" i="34"/>
  <c r="E3541" i="34" s="1"/>
  <c r="G3541" i="34" s="1"/>
  <c r="I3540" i="34"/>
  <c r="E3540" i="34"/>
  <c r="G3540" i="34" s="1"/>
  <c r="D3540" i="34"/>
  <c r="F3540" i="34" s="1"/>
  <c r="I3539" i="34"/>
  <c r="D3539" i="34"/>
  <c r="I3538" i="34"/>
  <c r="D3538" i="34"/>
  <c r="I3537" i="34"/>
  <c r="D3537" i="34"/>
  <c r="I3536" i="34"/>
  <c r="F3536" i="34"/>
  <c r="E3536" i="34"/>
  <c r="G3536" i="34" s="1"/>
  <c r="D3536" i="34"/>
  <c r="I3535" i="34"/>
  <c r="D3535" i="34"/>
  <c r="I3534" i="34"/>
  <c r="D3534" i="34"/>
  <c r="I3533" i="34"/>
  <c r="E3533" i="34"/>
  <c r="G3533" i="34" s="1"/>
  <c r="D3533" i="34"/>
  <c r="F3533" i="34" s="1"/>
  <c r="I3532" i="34"/>
  <c r="F3532" i="34"/>
  <c r="E3532" i="34"/>
  <c r="G3532" i="34" s="1"/>
  <c r="D3532" i="34"/>
  <c r="I3531" i="34"/>
  <c r="D3531" i="34"/>
  <c r="I3530" i="34"/>
  <c r="D3530" i="34"/>
  <c r="E3530" i="34" s="1"/>
  <c r="G3530" i="34" s="1"/>
  <c r="I3529" i="34"/>
  <c r="D3529" i="34"/>
  <c r="E3529" i="34" s="1"/>
  <c r="G3529" i="34" s="1"/>
  <c r="I3528" i="34"/>
  <c r="G3528" i="34"/>
  <c r="D3528" i="34"/>
  <c r="E3528" i="34" s="1"/>
  <c r="I3527" i="34"/>
  <c r="D3527" i="34"/>
  <c r="F3527" i="34" s="1"/>
  <c r="I3526" i="34"/>
  <c r="D3526" i="34"/>
  <c r="E3526" i="34" s="1"/>
  <c r="G3526" i="34" s="1"/>
  <c r="I3525" i="34"/>
  <c r="F3525" i="34"/>
  <c r="E3525" i="34"/>
  <c r="G3525" i="34" s="1"/>
  <c r="D3525" i="34"/>
  <c r="I3524" i="34"/>
  <c r="F3524" i="34"/>
  <c r="D3524" i="34"/>
  <c r="E3524" i="34" s="1"/>
  <c r="G3524" i="34" s="1"/>
  <c r="I3523" i="34"/>
  <c r="D3523" i="34"/>
  <c r="E3523" i="34" s="1"/>
  <c r="G3523" i="34" s="1"/>
  <c r="I3522" i="34"/>
  <c r="F3522" i="34"/>
  <c r="E3522" i="34"/>
  <c r="G3522" i="34" s="1"/>
  <c r="D3522" i="34"/>
  <c r="I3521" i="34"/>
  <c r="D3521" i="34"/>
  <c r="E3521" i="34" s="1"/>
  <c r="G3521" i="34" s="1"/>
  <c r="I3520" i="34"/>
  <c r="D3520" i="34"/>
  <c r="F3520" i="34" s="1"/>
  <c r="I3519" i="34"/>
  <c r="F3519" i="34"/>
  <c r="D3519" i="34"/>
  <c r="E3519" i="34" s="1"/>
  <c r="G3519" i="34" s="1"/>
  <c r="I3518" i="34"/>
  <c r="D3518" i="34"/>
  <c r="I3517" i="34"/>
  <c r="D3517" i="34"/>
  <c r="I3516" i="34"/>
  <c r="D3516" i="34"/>
  <c r="I3515" i="34"/>
  <c r="F3515" i="34"/>
  <c r="D3515" i="34"/>
  <c r="E3515" i="34" s="1"/>
  <c r="G3515" i="34" s="1"/>
  <c r="I3514" i="34"/>
  <c r="D3514" i="34"/>
  <c r="F3514" i="34" s="1"/>
  <c r="I3513" i="34"/>
  <c r="G3513" i="34"/>
  <c r="D3513" i="34"/>
  <c r="E3513" i="34" s="1"/>
  <c r="I3512" i="34"/>
  <c r="D3512" i="34"/>
  <c r="I3511" i="34"/>
  <c r="E3511" i="34"/>
  <c r="G3511" i="34" s="1"/>
  <c r="D3511" i="34"/>
  <c r="F3511" i="34" s="1"/>
  <c r="I3510" i="34"/>
  <c r="D3510" i="34"/>
  <c r="F3510" i="34" s="1"/>
  <c r="I3509" i="34"/>
  <c r="D3509" i="34"/>
  <c r="E3509" i="34" s="1"/>
  <c r="G3509" i="34" s="1"/>
  <c r="I3508" i="34"/>
  <c r="G3508" i="34"/>
  <c r="D3508" i="34"/>
  <c r="E3508" i="34" s="1"/>
  <c r="I3507" i="34"/>
  <c r="D3507" i="34"/>
  <c r="F3507" i="34" s="1"/>
  <c r="I3506" i="34"/>
  <c r="D3506" i="34"/>
  <c r="I3505" i="34"/>
  <c r="D3505" i="34"/>
  <c r="F3505" i="34" s="1"/>
  <c r="I3504" i="34"/>
  <c r="D3504" i="34"/>
  <c r="E3504" i="34" s="1"/>
  <c r="G3504" i="34" s="1"/>
  <c r="I3503" i="34"/>
  <c r="D3503" i="34"/>
  <c r="F3503" i="34" s="1"/>
  <c r="I3502" i="34"/>
  <c r="D3502" i="34"/>
  <c r="F3502" i="34" s="1"/>
  <c r="I3501" i="34"/>
  <c r="E3501" i="34"/>
  <c r="G3501" i="34" s="1"/>
  <c r="D3501" i="34"/>
  <c r="F3501" i="34" s="1"/>
  <c r="I3500" i="34"/>
  <c r="F3500" i="34"/>
  <c r="D3500" i="34"/>
  <c r="E3500" i="34" s="1"/>
  <c r="G3500" i="34" s="1"/>
  <c r="I3499" i="34"/>
  <c r="F3499" i="34"/>
  <c r="E3499" i="34"/>
  <c r="G3499" i="34" s="1"/>
  <c r="D3499" i="34"/>
  <c r="I3498" i="34"/>
  <c r="D3498" i="34"/>
  <c r="F3498" i="34" s="1"/>
  <c r="I3497" i="34"/>
  <c r="D3497" i="34"/>
  <c r="I3496" i="34"/>
  <c r="E3496" i="34"/>
  <c r="G3496" i="34" s="1"/>
  <c r="D3496" i="34"/>
  <c r="F3496" i="34" s="1"/>
  <c r="I3495" i="34"/>
  <c r="D3495" i="34"/>
  <c r="I3494" i="34"/>
  <c r="D3494" i="34"/>
  <c r="I3493" i="34"/>
  <c r="D3493" i="34"/>
  <c r="I3492" i="34"/>
  <c r="F3492" i="34"/>
  <c r="E3492" i="34"/>
  <c r="G3492" i="34" s="1"/>
  <c r="D3492" i="34"/>
  <c r="I3491" i="34"/>
  <c r="D3491" i="34"/>
  <c r="E3491" i="34" s="1"/>
  <c r="G3491" i="34" s="1"/>
  <c r="I3490" i="34"/>
  <c r="F3490" i="34"/>
  <c r="D3490" i="34"/>
  <c r="E3490" i="34" s="1"/>
  <c r="G3490" i="34" s="1"/>
  <c r="I3489" i="34"/>
  <c r="D3489" i="34"/>
  <c r="I3488" i="34"/>
  <c r="F3488" i="34"/>
  <c r="D3488" i="34"/>
  <c r="E3488" i="34" s="1"/>
  <c r="G3488" i="34" s="1"/>
  <c r="I3487" i="34"/>
  <c r="E3487" i="34"/>
  <c r="G3487" i="34" s="1"/>
  <c r="D3487" i="34"/>
  <c r="F3487" i="34" s="1"/>
  <c r="I3486" i="34"/>
  <c r="D3486" i="34"/>
  <c r="I3485" i="34"/>
  <c r="D3485" i="34"/>
  <c r="I3484" i="34"/>
  <c r="D3484" i="34"/>
  <c r="F3484" i="34" s="1"/>
  <c r="I3483" i="34"/>
  <c r="F3483" i="34"/>
  <c r="E3483" i="34"/>
  <c r="G3483" i="34" s="1"/>
  <c r="D3483" i="34"/>
  <c r="I3482" i="34"/>
  <c r="D3482" i="34"/>
  <c r="F3482" i="34" s="1"/>
  <c r="I3481" i="34"/>
  <c r="D3481" i="34"/>
  <c r="I3480" i="34"/>
  <c r="F3480" i="34"/>
  <c r="D3480" i="34"/>
  <c r="E3480" i="34" s="1"/>
  <c r="G3480" i="34" s="1"/>
  <c r="I3479" i="34"/>
  <c r="D3479" i="34"/>
  <c r="F3479" i="34" s="1"/>
  <c r="I3478" i="34"/>
  <c r="D3478" i="34"/>
  <c r="F3478" i="34" s="1"/>
  <c r="I3477" i="34"/>
  <c r="F3477" i="34"/>
  <c r="E3477" i="34"/>
  <c r="G3477" i="34" s="1"/>
  <c r="D3477" i="34"/>
  <c r="I3476" i="34"/>
  <c r="D3476" i="34"/>
  <c r="I3475" i="34"/>
  <c r="D3475" i="34"/>
  <c r="F3475" i="34" s="1"/>
  <c r="I3474" i="34"/>
  <c r="D3474" i="34"/>
  <c r="F3474" i="34" s="1"/>
  <c r="I3473" i="34"/>
  <c r="D3473" i="34"/>
  <c r="I3472" i="34"/>
  <c r="E3472" i="34"/>
  <c r="G3472" i="34" s="1"/>
  <c r="D3472" i="34"/>
  <c r="F3472" i="34" s="1"/>
  <c r="I3471" i="34"/>
  <c r="F3471" i="34"/>
  <c r="D3471" i="34"/>
  <c r="E3471" i="34" s="1"/>
  <c r="G3471" i="34" s="1"/>
  <c r="I3470" i="34"/>
  <c r="F3470" i="34"/>
  <c r="E3470" i="34"/>
  <c r="G3470" i="34" s="1"/>
  <c r="D3470" i="34"/>
  <c r="I3469" i="34"/>
  <c r="D3469" i="34"/>
  <c r="I3468" i="34"/>
  <c r="D3468" i="34"/>
  <c r="I3467" i="34"/>
  <c r="D3467" i="34"/>
  <c r="F3467" i="34" s="1"/>
  <c r="I3466" i="34"/>
  <c r="D3466" i="34"/>
  <c r="I3465" i="34"/>
  <c r="D3465" i="34"/>
  <c r="E3465" i="34" s="1"/>
  <c r="G3465" i="34" s="1"/>
  <c r="I3464" i="34"/>
  <c r="G3464" i="34"/>
  <c r="F3464" i="34"/>
  <c r="D3464" i="34"/>
  <c r="E3464" i="34" s="1"/>
  <c r="I3463" i="34"/>
  <c r="G3463" i="34"/>
  <c r="F3463" i="34"/>
  <c r="E3463" i="34"/>
  <c r="D3463" i="34"/>
  <c r="I3462" i="34"/>
  <c r="E3462" i="34"/>
  <c r="G3462" i="34" s="1"/>
  <c r="D3462" i="34"/>
  <c r="F3462" i="34" s="1"/>
  <c r="I3461" i="34"/>
  <c r="E3461" i="34"/>
  <c r="G3461" i="34" s="1"/>
  <c r="D3461" i="34"/>
  <c r="F3461" i="34" s="1"/>
  <c r="I3460" i="34"/>
  <c r="D3460" i="34"/>
  <c r="I3459" i="34"/>
  <c r="D3459" i="34"/>
  <c r="F3459" i="34" s="1"/>
  <c r="I3458" i="34"/>
  <c r="F3458" i="34"/>
  <c r="E3458" i="34"/>
  <c r="G3458" i="34" s="1"/>
  <c r="D3458" i="34"/>
  <c r="I3457" i="34"/>
  <c r="D3457" i="34"/>
  <c r="I3456" i="34"/>
  <c r="F3456" i="34"/>
  <c r="D3456" i="34"/>
  <c r="E3456" i="34" s="1"/>
  <c r="G3456" i="34" s="1"/>
  <c r="I3455" i="34"/>
  <c r="D3455" i="34"/>
  <c r="E3455" i="34" s="1"/>
  <c r="G3455" i="34" s="1"/>
  <c r="I3454" i="34"/>
  <c r="D3454" i="34"/>
  <c r="I3453" i="34"/>
  <c r="D3453" i="34"/>
  <c r="I3452" i="34"/>
  <c r="D3452" i="34"/>
  <c r="F3452" i="34" s="1"/>
  <c r="I3451" i="34"/>
  <c r="D3451" i="34"/>
  <c r="I3450" i="34"/>
  <c r="F3450" i="34"/>
  <c r="D3450" i="34"/>
  <c r="E3450" i="34" s="1"/>
  <c r="G3450" i="34" s="1"/>
  <c r="I3449" i="34"/>
  <c r="D3449" i="34"/>
  <c r="I3448" i="34"/>
  <c r="D3448" i="34"/>
  <c r="E3448" i="34" s="1"/>
  <c r="G3448" i="34" s="1"/>
  <c r="I3447" i="34"/>
  <c r="D3447" i="34"/>
  <c r="F3447" i="34" s="1"/>
  <c r="I3446" i="34"/>
  <c r="D3446" i="34"/>
  <c r="I3445" i="34"/>
  <c r="D3445" i="34"/>
  <c r="I3444" i="34"/>
  <c r="D3444" i="34"/>
  <c r="I3443" i="34"/>
  <c r="D3443" i="34"/>
  <c r="F3443" i="34" s="1"/>
  <c r="I3442" i="34"/>
  <c r="D3442" i="34"/>
  <c r="E3442" i="34" s="1"/>
  <c r="G3442" i="34" s="1"/>
  <c r="I3441" i="34"/>
  <c r="D3441" i="34"/>
  <c r="E3441" i="34" s="1"/>
  <c r="G3441" i="34" s="1"/>
  <c r="I3440" i="34"/>
  <c r="D3440" i="34"/>
  <c r="I3439" i="34"/>
  <c r="F3439" i="34"/>
  <c r="D3439" i="34"/>
  <c r="E3439" i="34" s="1"/>
  <c r="G3439" i="34" s="1"/>
  <c r="I3438" i="34"/>
  <c r="D3438" i="34"/>
  <c r="E3438" i="34" s="1"/>
  <c r="G3438" i="34" s="1"/>
  <c r="I3437" i="34"/>
  <c r="D3437" i="34"/>
  <c r="I3436" i="34"/>
  <c r="D3436" i="34"/>
  <c r="I3435" i="34"/>
  <c r="F3435" i="34"/>
  <c r="E3435" i="34"/>
  <c r="G3435" i="34" s="1"/>
  <c r="D3435" i="34"/>
  <c r="I3434" i="34"/>
  <c r="D3434" i="34"/>
  <c r="I3433" i="34"/>
  <c r="D3433" i="34"/>
  <c r="I3432" i="34"/>
  <c r="E3432" i="34"/>
  <c r="G3432" i="34" s="1"/>
  <c r="D3432" i="34"/>
  <c r="F3432" i="34" s="1"/>
  <c r="I3431" i="34"/>
  <c r="G3431" i="34"/>
  <c r="D3431" i="34"/>
  <c r="E3431" i="34" s="1"/>
  <c r="I3430" i="34"/>
  <c r="D3430" i="34"/>
  <c r="E3430" i="34" s="1"/>
  <c r="G3430" i="34" s="1"/>
  <c r="I3429" i="34"/>
  <c r="D3429" i="34"/>
  <c r="I3428" i="34"/>
  <c r="G3428" i="34"/>
  <c r="F3428" i="34"/>
  <c r="D3428" i="34"/>
  <c r="E3428" i="34" s="1"/>
  <c r="I3427" i="34"/>
  <c r="D3427" i="34"/>
  <c r="F3427" i="34" s="1"/>
  <c r="I3426" i="34"/>
  <c r="D3426" i="34"/>
  <c r="F3426" i="34" s="1"/>
  <c r="I3425" i="34"/>
  <c r="D3425" i="34"/>
  <c r="I3424" i="34"/>
  <c r="G3424" i="34"/>
  <c r="E3424" i="34"/>
  <c r="D3424" i="34"/>
  <c r="F3424" i="34" s="1"/>
  <c r="I3423" i="34"/>
  <c r="E3423" i="34"/>
  <c r="G3423" i="34" s="1"/>
  <c r="D3423" i="34"/>
  <c r="F3423" i="34" s="1"/>
  <c r="I3422" i="34"/>
  <c r="D3422" i="34"/>
  <c r="F3422" i="34" s="1"/>
  <c r="I3421" i="34"/>
  <c r="D3421" i="34"/>
  <c r="F3421" i="34" s="1"/>
  <c r="I3420" i="34"/>
  <c r="D3420" i="34"/>
  <c r="E3420" i="34" s="1"/>
  <c r="G3420" i="34" s="1"/>
  <c r="I3419" i="34"/>
  <c r="F3419" i="34"/>
  <c r="E3419" i="34"/>
  <c r="G3419" i="34" s="1"/>
  <c r="D3419" i="34"/>
  <c r="I3418" i="34"/>
  <c r="D3418" i="34"/>
  <c r="F3418" i="34" s="1"/>
  <c r="I3417" i="34"/>
  <c r="F3417" i="34"/>
  <c r="E3417" i="34"/>
  <c r="G3417" i="34" s="1"/>
  <c r="D3417" i="34"/>
  <c r="I3416" i="34"/>
  <c r="E3416" i="34"/>
  <c r="G3416" i="34" s="1"/>
  <c r="D3416" i="34"/>
  <c r="F3416" i="34" s="1"/>
  <c r="I3415" i="34"/>
  <c r="D3415" i="34"/>
  <c r="F3415" i="34" s="1"/>
  <c r="I3414" i="34"/>
  <c r="D3414" i="34"/>
  <c r="E3414" i="34" s="1"/>
  <c r="G3414" i="34" s="1"/>
  <c r="I3413" i="34"/>
  <c r="F3413" i="34"/>
  <c r="D3413" i="34"/>
  <c r="E3413" i="34" s="1"/>
  <c r="G3413" i="34" s="1"/>
  <c r="I3412" i="34"/>
  <c r="D3412" i="34"/>
  <c r="I3411" i="34"/>
  <c r="F3411" i="34"/>
  <c r="D3411" i="34"/>
  <c r="E3411" i="34" s="1"/>
  <c r="G3411" i="34" s="1"/>
  <c r="I3410" i="34"/>
  <c r="E3410" i="34"/>
  <c r="G3410" i="34" s="1"/>
  <c r="D3410" i="34"/>
  <c r="F3410" i="34" s="1"/>
  <c r="I3409" i="34"/>
  <c r="D3409" i="34"/>
  <c r="F3409" i="34" s="1"/>
  <c r="I3408" i="34"/>
  <c r="D3408" i="34"/>
  <c r="F3408" i="34" s="1"/>
  <c r="I3407" i="34"/>
  <c r="D3407" i="34"/>
  <c r="I3406" i="34"/>
  <c r="D3406" i="34"/>
  <c r="E3406" i="34" s="1"/>
  <c r="G3406" i="34" s="1"/>
  <c r="I3405" i="34"/>
  <c r="D3405" i="34"/>
  <c r="F3405" i="34" s="1"/>
  <c r="I3404" i="34"/>
  <c r="D3404" i="34"/>
  <c r="F3404" i="34" s="1"/>
  <c r="I3403" i="34"/>
  <c r="D3403" i="34"/>
  <c r="I3402" i="34"/>
  <c r="D3402" i="34"/>
  <c r="F3402" i="34" s="1"/>
  <c r="I3401" i="34"/>
  <c r="E3401" i="34"/>
  <c r="G3401" i="34" s="1"/>
  <c r="D3401" i="34"/>
  <c r="F3401" i="34" s="1"/>
  <c r="I3400" i="34"/>
  <c r="D3400" i="34"/>
  <c r="F3400" i="34" s="1"/>
  <c r="I3399" i="34"/>
  <c r="F3399" i="34"/>
  <c r="E3399" i="34"/>
  <c r="G3399" i="34" s="1"/>
  <c r="D3399" i="34"/>
  <c r="I3398" i="34"/>
  <c r="D3398" i="34"/>
  <c r="I3397" i="34"/>
  <c r="D3397" i="34"/>
  <c r="F3397" i="34" s="1"/>
  <c r="I3396" i="34"/>
  <c r="D3396" i="34"/>
  <c r="F3396" i="34" s="1"/>
  <c r="I3395" i="34"/>
  <c r="G3395" i="34"/>
  <c r="F3395" i="34"/>
  <c r="E3395" i="34"/>
  <c r="D3395" i="34"/>
  <c r="I3394" i="34"/>
  <c r="D3394" i="34"/>
  <c r="I3393" i="34"/>
  <c r="E3393" i="34"/>
  <c r="G3393" i="34" s="1"/>
  <c r="D3393" i="34"/>
  <c r="F3393" i="34" s="1"/>
  <c r="I3392" i="34"/>
  <c r="D3392" i="34"/>
  <c r="I3391" i="34"/>
  <c r="D3391" i="34"/>
  <c r="F3391" i="34" s="1"/>
  <c r="I3390" i="34"/>
  <c r="F3390" i="34"/>
  <c r="E3390" i="34"/>
  <c r="G3390" i="34" s="1"/>
  <c r="D3390" i="34"/>
  <c r="I3389" i="34"/>
  <c r="D3389" i="34"/>
  <c r="I3388" i="34"/>
  <c r="D3388" i="34"/>
  <c r="I3387" i="34"/>
  <c r="D3387" i="34"/>
  <c r="F3387" i="34" s="1"/>
  <c r="I3386" i="34"/>
  <c r="D3386" i="34"/>
  <c r="I3385" i="34"/>
  <c r="D3385" i="34"/>
  <c r="I3384" i="34"/>
  <c r="D3384" i="34"/>
  <c r="I3383" i="34"/>
  <c r="D3383" i="34"/>
  <c r="F3383" i="34" s="1"/>
  <c r="I3382" i="34"/>
  <c r="D3382" i="34"/>
  <c r="F3382" i="34" s="1"/>
  <c r="I3381" i="34"/>
  <c r="D3381" i="34"/>
  <c r="I3380" i="34"/>
  <c r="F3380" i="34"/>
  <c r="E3380" i="34"/>
  <c r="G3380" i="34" s="1"/>
  <c r="D3380" i="34"/>
  <c r="I3379" i="34"/>
  <c r="D3379" i="34"/>
  <c r="I3378" i="34"/>
  <c r="D3378" i="34"/>
  <c r="E3378" i="34" s="1"/>
  <c r="G3378" i="34" s="1"/>
  <c r="I3377" i="34"/>
  <c r="F3377" i="34"/>
  <c r="D3377" i="34"/>
  <c r="E3377" i="34" s="1"/>
  <c r="G3377" i="34" s="1"/>
  <c r="I3376" i="34"/>
  <c r="G3376" i="34"/>
  <c r="F3376" i="34"/>
  <c r="D3376" i="34"/>
  <c r="E3376" i="34" s="1"/>
  <c r="I3375" i="34"/>
  <c r="F3375" i="34"/>
  <c r="D3375" i="34"/>
  <c r="E3375" i="34" s="1"/>
  <c r="G3375" i="34" s="1"/>
  <c r="I3374" i="34"/>
  <c r="D3374" i="34"/>
  <c r="F3374" i="34" s="1"/>
  <c r="I3373" i="34"/>
  <c r="D3373" i="34"/>
  <c r="E3373" i="34" s="1"/>
  <c r="G3373" i="34" s="1"/>
  <c r="I3372" i="34"/>
  <c r="F3372" i="34"/>
  <c r="D3372" i="34"/>
  <c r="E3372" i="34" s="1"/>
  <c r="G3372" i="34" s="1"/>
  <c r="I3371" i="34"/>
  <c r="D3371" i="34"/>
  <c r="I3370" i="34"/>
  <c r="D3370" i="34"/>
  <c r="F3370" i="34" s="1"/>
  <c r="I3369" i="34"/>
  <c r="D3369" i="34"/>
  <c r="I3368" i="34"/>
  <c r="D3368" i="34"/>
  <c r="F3368" i="34" s="1"/>
  <c r="I3367" i="34"/>
  <c r="E3367" i="34"/>
  <c r="G3367" i="34" s="1"/>
  <c r="D3367" i="34"/>
  <c r="F3367" i="34" s="1"/>
  <c r="I3366" i="34"/>
  <c r="D3366" i="34"/>
  <c r="F3366" i="34" s="1"/>
  <c r="I3365" i="34"/>
  <c r="D3365" i="34"/>
  <c r="I3364" i="34"/>
  <c r="D3364" i="34"/>
  <c r="I3363" i="34"/>
  <c r="D3363" i="34"/>
  <c r="I3362" i="34"/>
  <c r="F3362" i="34"/>
  <c r="D3362" i="34"/>
  <c r="E3362" i="34" s="1"/>
  <c r="G3362" i="34" s="1"/>
  <c r="I3361" i="34"/>
  <c r="D3361" i="34"/>
  <c r="F3361" i="34" s="1"/>
  <c r="I3360" i="34"/>
  <c r="F3360" i="34"/>
  <c r="E3360" i="34"/>
  <c r="G3360" i="34" s="1"/>
  <c r="D3360" i="34"/>
  <c r="I3359" i="34"/>
  <c r="D3359" i="34"/>
  <c r="F3359" i="34" s="1"/>
  <c r="I3358" i="34"/>
  <c r="G3358" i="34"/>
  <c r="E3358" i="34"/>
  <c r="D3358" i="34"/>
  <c r="F3358" i="34" s="1"/>
  <c r="I3357" i="34"/>
  <c r="D3357" i="34"/>
  <c r="I3356" i="34"/>
  <c r="D3356" i="34"/>
  <c r="I3355" i="34"/>
  <c r="D3355" i="34"/>
  <c r="E3355" i="34" s="1"/>
  <c r="G3355" i="34" s="1"/>
  <c r="I3354" i="34"/>
  <c r="D3354" i="34"/>
  <c r="E3354" i="34" s="1"/>
  <c r="G3354" i="34" s="1"/>
  <c r="I3353" i="34"/>
  <c r="D3353" i="34"/>
  <c r="I3352" i="34"/>
  <c r="D3352" i="34"/>
  <c r="F3352" i="34" s="1"/>
  <c r="I3351" i="34"/>
  <c r="F3351" i="34"/>
  <c r="E3351" i="34"/>
  <c r="G3351" i="34" s="1"/>
  <c r="D3351" i="34"/>
  <c r="I3350" i="34"/>
  <c r="D3350" i="34"/>
  <c r="F3350" i="34" s="1"/>
  <c r="I3349" i="34"/>
  <c r="D3349" i="34"/>
  <c r="F3349" i="34" s="1"/>
  <c r="I3348" i="34"/>
  <c r="D3348" i="34"/>
  <c r="I3347" i="34"/>
  <c r="D3347" i="34"/>
  <c r="F3347" i="34" s="1"/>
  <c r="I3346" i="34"/>
  <c r="D3346" i="34"/>
  <c r="I3345" i="34"/>
  <c r="D3345" i="34"/>
  <c r="I3344" i="34"/>
  <c r="D3344" i="34"/>
  <c r="I3343" i="34"/>
  <c r="D3343" i="34"/>
  <c r="I3342" i="34"/>
  <c r="D3342" i="34"/>
  <c r="I3341" i="34"/>
  <c r="D3341" i="34"/>
  <c r="I3340" i="34"/>
  <c r="E3340" i="34"/>
  <c r="G3340" i="34" s="1"/>
  <c r="D3340" i="34"/>
  <c r="F3340" i="34" s="1"/>
  <c r="I3339" i="34"/>
  <c r="D3339" i="34"/>
  <c r="E3339" i="34" s="1"/>
  <c r="G3339" i="34" s="1"/>
  <c r="I3338" i="34"/>
  <c r="F3338" i="34"/>
  <c r="D3338" i="34"/>
  <c r="E3338" i="34" s="1"/>
  <c r="G3338" i="34" s="1"/>
  <c r="I3337" i="34"/>
  <c r="D3337" i="34"/>
  <c r="E3337" i="34" s="1"/>
  <c r="G3337" i="34" s="1"/>
  <c r="I3336" i="34"/>
  <c r="D3336" i="34"/>
  <c r="F3336" i="34" s="1"/>
  <c r="I3335" i="34"/>
  <c r="D3335" i="34"/>
  <c r="F3335" i="34" s="1"/>
  <c r="I3334" i="34"/>
  <c r="E3334" i="34"/>
  <c r="G3334" i="34" s="1"/>
  <c r="D3334" i="34"/>
  <c r="F3334" i="34" s="1"/>
  <c r="I3333" i="34"/>
  <c r="D3333" i="34"/>
  <c r="I3332" i="34"/>
  <c r="D3332" i="34"/>
  <c r="I3331" i="34"/>
  <c r="E3331" i="34"/>
  <c r="G3331" i="34" s="1"/>
  <c r="D3331" i="34"/>
  <c r="F3331" i="34" s="1"/>
  <c r="I3330" i="34"/>
  <c r="D3330" i="34"/>
  <c r="I3329" i="34"/>
  <c r="F3329" i="34"/>
  <c r="E3329" i="34"/>
  <c r="G3329" i="34" s="1"/>
  <c r="D3329" i="34"/>
  <c r="I3328" i="34"/>
  <c r="D3328" i="34"/>
  <c r="F3328" i="34" s="1"/>
  <c r="I3327" i="34"/>
  <c r="D3327" i="34"/>
  <c r="F3327" i="34" s="1"/>
  <c r="I3326" i="34"/>
  <c r="D3326" i="34"/>
  <c r="I3325" i="34"/>
  <c r="D3325" i="34"/>
  <c r="F3325" i="34" s="1"/>
  <c r="I3324" i="34"/>
  <c r="E3324" i="34"/>
  <c r="G3324" i="34" s="1"/>
  <c r="D3324" i="34"/>
  <c r="F3324" i="34" s="1"/>
  <c r="I3323" i="34"/>
  <c r="D3323" i="34"/>
  <c r="I3322" i="34"/>
  <c r="E3322" i="34"/>
  <c r="G3322" i="34" s="1"/>
  <c r="D3322" i="34"/>
  <c r="F3322" i="34" s="1"/>
  <c r="I3321" i="34"/>
  <c r="E3321" i="34"/>
  <c r="G3321" i="34" s="1"/>
  <c r="D3321" i="34"/>
  <c r="F3321" i="34" s="1"/>
  <c r="I3320" i="34"/>
  <c r="D3320" i="34"/>
  <c r="F3320" i="34" s="1"/>
  <c r="I3319" i="34"/>
  <c r="D3319" i="34"/>
  <c r="E3319" i="34" s="1"/>
  <c r="G3319" i="34" s="1"/>
  <c r="I3318" i="34"/>
  <c r="D3318" i="34"/>
  <c r="F3318" i="34" s="1"/>
  <c r="I3317" i="34"/>
  <c r="D3317" i="34"/>
  <c r="I3316" i="34"/>
  <c r="F3316" i="34"/>
  <c r="E3316" i="34"/>
  <c r="G3316" i="34" s="1"/>
  <c r="D3316" i="34"/>
  <c r="I3315" i="34"/>
  <c r="F3315" i="34"/>
  <c r="D3315" i="34"/>
  <c r="E3315" i="34" s="1"/>
  <c r="G3315" i="34" s="1"/>
  <c r="I3314" i="34"/>
  <c r="E3314" i="34"/>
  <c r="G3314" i="34" s="1"/>
  <c r="D3314" i="34"/>
  <c r="F3314" i="34" s="1"/>
  <c r="I3313" i="34"/>
  <c r="D3313" i="34"/>
  <c r="F3313" i="34" s="1"/>
  <c r="I3312" i="34"/>
  <c r="D3312" i="34"/>
  <c r="I3311" i="34"/>
  <c r="D3311" i="34"/>
  <c r="I3310" i="34"/>
  <c r="D3310" i="34"/>
  <c r="I3309" i="34"/>
  <c r="D3309" i="34"/>
  <c r="I3308" i="34"/>
  <c r="D3308" i="34"/>
  <c r="I3307" i="34"/>
  <c r="F3307" i="34"/>
  <c r="D3307" i="34"/>
  <c r="E3307" i="34" s="1"/>
  <c r="G3307" i="34" s="1"/>
  <c r="I3306" i="34"/>
  <c r="D3306" i="34"/>
  <c r="I3305" i="34"/>
  <c r="E3305" i="34"/>
  <c r="G3305" i="34" s="1"/>
  <c r="D3305" i="34"/>
  <c r="F3305" i="34" s="1"/>
  <c r="I3304" i="34"/>
  <c r="D3304" i="34"/>
  <c r="I3303" i="34"/>
  <c r="D3303" i="34"/>
  <c r="I3302" i="34"/>
  <c r="D3302" i="34"/>
  <c r="I3301" i="34"/>
  <c r="G3301" i="34"/>
  <c r="F3301" i="34"/>
  <c r="D3301" i="34"/>
  <c r="E3301" i="34" s="1"/>
  <c r="I3300" i="34"/>
  <c r="D3300" i="34"/>
  <c r="F3300" i="34" s="1"/>
  <c r="I3299" i="34"/>
  <c r="D3299" i="34"/>
  <c r="I3298" i="34"/>
  <c r="D3298" i="34"/>
  <c r="F3298" i="34" s="1"/>
  <c r="I3297" i="34"/>
  <c r="F3297" i="34"/>
  <c r="D3297" i="34"/>
  <c r="E3297" i="34" s="1"/>
  <c r="G3297" i="34" s="1"/>
  <c r="I3296" i="34"/>
  <c r="D3296" i="34"/>
  <c r="I3295" i="34"/>
  <c r="D3295" i="34"/>
  <c r="F3295" i="34" s="1"/>
  <c r="I3294" i="34"/>
  <c r="E3294" i="34"/>
  <c r="G3294" i="34" s="1"/>
  <c r="D3294" i="34"/>
  <c r="F3294" i="34" s="1"/>
  <c r="I3293" i="34"/>
  <c r="D3293" i="34"/>
  <c r="I3292" i="34"/>
  <c r="D3292" i="34"/>
  <c r="I3291" i="34"/>
  <c r="D3291" i="34"/>
  <c r="I3290" i="34"/>
  <c r="E3290" i="34"/>
  <c r="G3290" i="34" s="1"/>
  <c r="D3290" i="34"/>
  <c r="F3290" i="34" s="1"/>
  <c r="I3289" i="34"/>
  <c r="D3289" i="34"/>
  <c r="I3288" i="34"/>
  <c r="G3288" i="34"/>
  <c r="F3288" i="34"/>
  <c r="D3288" i="34"/>
  <c r="E3288" i="34" s="1"/>
  <c r="I3287" i="34"/>
  <c r="D3287" i="34"/>
  <c r="I3286" i="34"/>
  <c r="D3286" i="34"/>
  <c r="I3285" i="34"/>
  <c r="D3285" i="34"/>
  <c r="E3285" i="34" s="1"/>
  <c r="G3285" i="34" s="1"/>
  <c r="I3284" i="34"/>
  <c r="E3284" i="34"/>
  <c r="G3284" i="34" s="1"/>
  <c r="D3284" i="34"/>
  <c r="F3284" i="34" s="1"/>
  <c r="I3283" i="34"/>
  <c r="D3283" i="34"/>
  <c r="F3283" i="34" s="1"/>
  <c r="I3282" i="34"/>
  <c r="F3282" i="34"/>
  <c r="D3282" i="34"/>
  <c r="E3282" i="34" s="1"/>
  <c r="G3282" i="34" s="1"/>
  <c r="I3281" i="34"/>
  <c r="F3281" i="34"/>
  <c r="D3281" i="34"/>
  <c r="E3281" i="34" s="1"/>
  <c r="G3281" i="34" s="1"/>
  <c r="I3280" i="34"/>
  <c r="D3280" i="34"/>
  <c r="I3279" i="34"/>
  <c r="F3279" i="34"/>
  <c r="D3279" i="34"/>
  <c r="E3279" i="34" s="1"/>
  <c r="G3279" i="34" s="1"/>
  <c r="I3278" i="34"/>
  <c r="E3278" i="34"/>
  <c r="G3278" i="34" s="1"/>
  <c r="D3278" i="34"/>
  <c r="F3278" i="34" s="1"/>
  <c r="I3277" i="34"/>
  <c r="E3277" i="34"/>
  <c r="G3277" i="34" s="1"/>
  <c r="D3277" i="34"/>
  <c r="F3277" i="34" s="1"/>
  <c r="I3276" i="34"/>
  <c r="D3276" i="34"/>
  <c r="I3275" i="34"/>
  <c r="D3275" i="34"/>
  <c r="E3275" i="34" s="1"/>
  <c r="G3275" i="34" s="1"/>
  <c r="I3274" i="34"/>
  <c r="G3274" i="34"/>
  <c r="F3274" i="34"/>
  <c r="D3274" i="34"/>
  <c r="E3274" i="34" s="1"/>
  <c r="I3273" i="34"/>
  <c r="D3273" i="34"/>
  <c r="I3272" i="34"/>
  <c r="F3272" i="34"/>
  <c r="E3272" i="34"/>
  <c r="G3272" i="34" s="1"/>
  <c r="D3272" i="34"/>
  <c r="I3271" i="34"/>
  <c r="D3271" i="34"/>
  <c r="F3271" i="34" s="1"/>
  <c r="I3270" i="34"/>
  <c r="D3270" i="34"/>
  <c r="I3269" i="34"/>
  <c r="D3269" i="34"/>
  <c r="F3269" i="34" s="1"/>
  <c r="I3268" i="34"/>
  <c r="D3268" i="34"/>
  <c r="I3267" i="34"/>
  <c r="F3267" i="34"/>
  <c r="D3267" i="34"/>
  <c r="E3267" i="34" s="1"/>
  <c r="G3267" i="34" s="1"/>
  <c r="I3266" i="34"/>
  <c r="F3266" i="34"/>
  <c r="D3266" i="34"/>
  <c r="E3266" i="34" s="1"/>
  <c r="G3266" i="34" s="1"/>
  <c r="I3265" i="34"/>
  <c r="D3265" i="34"/>
  <c r="I3264" i="34"/>
  <c r="G3264" i="34"/>
  <c r="F3264" i="34"/>
  <c r="D3264" i="34"/>
  <c r="E3264" i="34" s="1"/>
  <c r="I3263" i="34"/>
  <c r="D3263" i="34"/>
  <c r="F3263" i="34" s="1"/>
  <c r="I3262" i="34"/>
  <c r="E3262" i="34"/>
  <c r="G3262" i="34" s="1"/>
  <c r="D3262" i="34"/>
  <c r="F3262" i="34" s="1"/>
  <c r="I3261" i="34"/>
  <c r="D3261" i="34"/>
  <c r="I3260" i="34"/>
  <c r="D3260" i="34"/>
  <c r="I3259" i="34"/>
  <c r="F3259" i="34"/>
  <c r="D3259" i="34"/>
  <c r="E3259" i="34" s="1"/>
  <c r="G3259" i="34" s="1"/>
  <c r="I3258" i="34"/>
  <c r="F3258" i="34"/>
  <c r="D3258" i="34"/>
  <c r="E3258" i="34" s="1"/>
  <c r="G3258" i="34" s="1"/>
  <c r="I3257" i="34"/>
  <c r="D3257" i="34"/>
  <c r="E3257" i="34" s="1"/>
  <c r="G3257" i="34" s="1"/>
  <c r="I3256" i="34"/>
  <c r="D3256" i="34"/>
  <c r="I3255" i="34"/>
  <c r="F3255" i="34"/>
  <c r="D3255" i="34"/>
  <c r="E3255" i="34" s="1"/>
  <c r="G3255" i="34" s="1"/>
  <c r="I3254" i="34"/>
  <c r="D3254" i="34"/>
  <c r="E3254" i="34" s="1"/>
  <c r="G3254" i="34" s="1"/>
  <c r="I3253" i="34"/>
  <c r="D3253" i="34"/>
  <c r="E3253" i="34" s="1"/>
  <c r="G3253" i="34" s="1"/>
  <c r="I3252" i="34"/>
  <c r="D3252" i="34"/>
  <c r="I3251" i="34"/>
  <c r="D3251" i="34"/>
  <c r="F3251" i="34" s="1"/>
  <c r="I3250" i="34"/>
  <c r="D3250" i="34"/>
  <c r="F3250" i="34" s="1"/>
  <c r="I3249" i="34"/>
  <c r="D3249" i="34"/>
  <c r="I3248" i="34"/>
  <c r="F3248" i="34"/>
  <c r="D3248" i="34"/>
  <c r="E3248" i="34" s="1"/>
  <c r="G3248" i="34" s="1"/>
  <c r="I3247" i="34"/>
  <c r="D3247" i="34"/>
  <c r="F3247" i="34" s="1"/>
  <c r="I3246" i="34"/>
  <c r="D3246" i="34"/>
  <c r="I3245" i="34"/>
  <c r="F3245" i="34"/>
  <c r="D3245" i="34"/>
  <c r="E3245" i="34" s="1"/>
  <c r="G3245" i="34" s="1"/>
  <c r="I3244" i="34"/>
  <c r="F3244" i="34"/>
  <c r="D3244" i="34"/>
  <c r="E3244" i="34" s="1"/>
  <c r="G3244" i="34" s="1"/>
  <c r="I3243" i="34"/>
  <c r="D3243" i="34"/>
  <c r="I3242" i="34"/>
  <c r="D3242" i="34"/>
  <c r="I3241" i="34"/>
  <c r="D3241" i="34"/>
  <c r="I3240" i="34"/>
  <c r="D3240" i="34"/>
  <c r="F3240" i="34" s="1"/>
  <c r="I3239" i="34"/>
  <c r="D3239" i="34"/>
  <c r="I3238" i="34"/>
  <c r="F3238" i="34"/>
  <c r="E3238" i="34"/>
  <c r="G3238" i="34" s="1"/>
  <c r="D3238" i="34"/>
  <c r="I3237" i="34"/>
  <c r="G3237" i="34"/>
  <c r="E3237" i="34"/>
  <c r="D3237" i="34"/>
  <c r="F3237" i="34" s="1"/>
  <c r="I3236" i="34"/>
  <c r="D3236" i="34"/>
  <c r="I3235" i="34"/>
  <c r="E3235" i="34"/>
  <c r="G3235" i="34" s="1"/>
  <c r="D3235" i="34"/>
  <c r="F3235" i="34" s="1"/>
  <c r="I3234" i="34"/>
  <c r="D3234" i="34"/>
  <c r="E3234" i="34" s="1"/>
  <c r="G3234" i="34" s="1"/>
  <c r="I3233" i="34"/>
  <c r="D3233" i="34"/>
  <c r="E3233" i="34" s="1"/>
  <c r="G3233" i="34" s="1"/>
  <c r="I3232" i="34"/>
  <c r="D3232" i="34"/>
  <c r="I3231" i="34"/>
  <c r="E3231" i="34"/>
  <c r="G3231" i="34" s="1"/>
  <c r="D3231" i="34"/>
  <c r="F3231" i="34" s="1"/>
  <c r="I3230" i="34"/>
  <c r="D3230" i="34"/>
  <c r="F3230" i="34" s="1"/>
  <c r="I3229" i="34"/>
  <c r="D3229" i="34"/>
  <c r="I3228" i="34"/>
  <c r="D3228" i="34"/>
  <c r="I3227" i="34"/>
  <c r="G3227" i="34"/>
  <c r="D3227" i="34"/>
  <c r="E3227" i="34" s="1"/>
  <c r="I3226" i="34"/>
  <c r="F3226" i="34"/>
  <c r="D3226" i="34"/>
  <c r="E3226" i="34" s="1"/>
  <c r="G3226" i="34" s="1"/>
  <c r="I3225" i="34"/>
  <c r="E3225" i="34"/>
  <c r="G3225" i="34" s="1"/>
  <c r="D3225" i="34"/>
  <c r="F3225" i="34" s="1"/>
  <c r="I3224" i="34"/>
  <c r="E3224" i="34"/>
  <c r="G3224" i="34" s="1"/>
  <c r="D3224" i="34"/>
  <c r="F3224" i="34" s="1"/>
  <c r="I3223" i="34"/>
  <c r="D3223" i="34"/>
  <c r="E3223" i="34" s="1"/>
  <c r="G3223" i="34" s="1"/>
  <c r="I3222" i="34"/>
  <c r="F3222" i="34"/>
  <c r="E3222" i="34"/>
  <c r="G3222" i="34" s="1"/>
  <c r="D3222" i="34"/>
  <c r="I3221" i="34"/>
  <c r="D3221" i="34"/>
  <c r="F3221" i="34" s="1"/>
  <c r="I3220" i="34"/>
  <c r="D3220" i="34"/>
  <c r="I3219" i="34"/>
  <c r="D3219" i="34"/>
  <c r="F3219" i="34" s="1"/>
  <c r="I3218" i="34"/>
  <c r="D3218" i="34"/>
  <c r="I3217" i="34"/>
  <c r="D3217" i="34"/>
  <c r="E3217" i="34" s="1"/>
  <c r="G3217" i="34" s="1"/>
  <c r="I3216" i="34"/>
  <c r="D3216" i="34"/>
  <c r="I3215" i="34"/>
  <c r="E3215" i="34"/>
  <c r="G3215" i="34" s="1"/>
  <c r="D3215" i="34"/>
  <c r="F3215" i="34" s="1"/>
  <c r="I3214" i="34"/>
  <c r="F3214" i="34"/>
  <c r="D3214" i="34"/>
  <c r="E3214" i="34" s="1"/>
  <c r="G3214" i="34" s="1"/>
  <c r="I3213" i="34"/>
  <c r="D3213" i="34"/>
  <c r="I3212" i="34"/>
  <c r="D3212" i="34"/>
  <c r="E3212" i="34" s="1"/>
  <c r="G3212" i="34" s="1"/>
  <c r="I3211" i="34"/>
  <c r="D3211" i="34"/>
  <c r="E3211" i="34" s="1"/>
  <c r="G3211" i="34" s="1"/>
  <c r="I3210" i="34"/>
  <c r="D3210" i="34"/>
  <c r="F3210" i="34" s="1"/>
  <c r="I3209" i="34"/>
  <c r="D3209" i="34"/>
  <c r="I3208" i="34"/>
  <c r="D3208" i="34"/>
  <c r="I3207" i="34"/>
  <c r="D3207" i="34"/>
  <c r="E3207" i="34" s="1"/>
  <c r="G3207" i="34" s="1"/>
  <c r="I3206" i="34"/>
  <c r="D3206" i="34"/>
  <c r="I3205" i="34"/>
  <c r="D3205" i="34"/>
  <c r="E3205" i="34" s="1"/>
  <c r="G3205" i="34" s="1"/>
  <c r="I3204" i="34"/>
  <c r="D3204" i="34"/>
  <c r="E3204" i="34" s="1"/>
  <c r="G3204" i="34" s="1"/>
  <c r="I3203" i="34"/>
  <c r="D3203" i="34"/>
  <c r="I3202" i="34"/>
  <c r="D3202" i="34"/>
  <c r="I3201" i="34"/>
  <c r="F3201" i="34"/>
  <c r="E3201" i="34"/>
  <c r="G3201" i="34" s="1"/>
  <c r="D3201" i="34"/>
  <c r="I3200" i="34"/>
  <c r="D3200" i="34"/>
  <c r="I3199" i="34"/>
  <c r="D3199" i="34"/>
  <c r="F3199" i="34" s="1"/>
  <c r="I3198" i="34"/>
  <c r="D3198" i="34"/>
  <c r="F3198" i="34" s="1"/>
  <c r="I3197" i="34"/>
  <c r="D3197" i="34"/>
  <c r="I3196" i="34"/>
  <c r="F3196" i="34"/>
  <c r="D3196" i="34"/>
  <c r="E3196" i="34" s="1"/>
  <c r="G3196" i="34" s="1"/>
  <c r="I3195" i="34"/>
  <c r="D3195" i="34"/>
  <c r="I3194" i="34"/>
  <c r="G3194" i="34"/>
  <c r="F3194" i="34"/>
  <c r="D3194" i="34"/>
  <c r="E3194" i="34" s="1"/>
  <c r="I3193" i="34"/>
  <c r="D3193" i="34"/>
  <c r="F3193" i="34" s="1"/>
  <c r="I3192" i="34"/>
  <c r="D3192" i="34"/>
  <c r="F3192" i="34" s="1"/>
  <c r="I3191" i="34"/>
  <c r="D3191" i="34"/>
  <c r="F3191" i="34" s="1"/>
  <c r="I3190" i="34"/>
  <c r="D3190" i="34"/>
  <c r="I3189" i="34"/>
  <c r="D3189" i="34"/>
  <c r="F3189" i="34" s="1"/>
  <c r="I3188" i="34"/>
  <c r="D3188" i="34"/>
  <c r="I3187" i="34"/>
  <c r="E3187" i="34"/>
  <c r="G3187" i="34" s="1"/>
  <c r="D3187" i="34"/>
  <c r="F3187" i="34" s="1"/>
  <c r="I3186" i="34"/>
  <c r="D3186" i="34"/>
  <c r="I3185" i="34"/>
  <c r="D3185" i="34"/>
  <c r="I3184" i="34"/>
  <c r="D3184" i="34"/>
  <c r="E3184" i="34" s="1"/>
  <c r="G3184" i="34" s="1"/>
  <c r="I3183" i="34"/>
  <c r="G3183" i="34"/>
  <c r="D3183" i="34"/>
  <c r="E3183" i="34" s="1"/>
  <c r="I3182" i="34"/>
  <c r="D3182" i="34"/>
  <c r="I3181" i="34"/>
  <c r="F3181" i="34"/>
  <c r="D3181" i="34"/>
  <c r="E3181" i="34" s="1"/>
  <c r="G3181" i="34" s="1"/>
  <c r="I3180" i="34"/>
  <c r="D3180" i="34"/>
  <c r="I3179" i="34"/>
  <c r="D3179" i="34"/>
  <c r="I3178" i="34"/>
  <c r="G3178" i="34"/>
  <c r="F3178" i="34"/>
  <c r="E3178" i="34"/>
  <c r="D3178" i="34"/>
  <c r="I3177" i="34"/>
  <c r="D3177" i="34"/>
  <c r="F3177" i="34" s="1"/>
  <c r="I3176" i="34"/>
  <c r="D3176" i="34"/>
  <c r="F3176" i="34" s="1"/>
  <c r="I3175" i="34"/>
  <c r="E3175" i="34"/>
  <c r="G3175" i="34" s="1"/>
  <c r="D3175" i="34"/>
  <c r="F3175" i="34" s="1"/>
  <c r="I3174" i="34"/>
  <c r="D3174" i="34"/>
  <c r="E3174" i="34" s="1"/>
  <c r="G3174" i="34" s="1"/>
  <c r="I3173" i="34"/>
  <c r="F3173" i="34"/>
  <c r="D3173" i="34"/>
  <c r="E3173" i="34" s="1"/>
  <c r="G3173" i="34" s="1"/>
  <c r="I3172" i="34"/>
  <c r="D3172" i="34"/>
  <c r="F3172" i="34" s="1"/>
  <c r="I3171" i="34"/>
  <c r="D3171" i="34"/>
  <c r="F3171" i="34" s="1"/>
  <c r="I3170" i="34"/>
  <c r="E3170" i="34"/>
  <c r="G3170" i="34" s="1"/>
  <c r="D3170" i="34"/>
  <c r="F3170" i="34" s="1"/>
  <c r="I3169" i="34"/>
  <c r="D3169" i="34"/>
  <c r="F3169" i="34" s="1"/>
  <c r="I3168" i="34"/>
  <c r="D3168" i="34"/>
  <c r="E3168" i="34" s="1"/>
  <c r="G3168" i="34" s="1"/>
  <c r="I3167" i="34"/>
  <c r="D3167" i="34"/>
  <c r="E3167" i="34" s="1"/>
  <c r="G3167" i="34" s="1"/>
  <c r="I3166" i="34"/>
  <c r="D3166" i="34"/>
  <c r="I3165" i="34"/>
  <c r="D3165" i="34"/>
  <c r="I3164" i="34"/>
  <c r="D3164" i="34"/>
  <c r="F3164" i="34" s="1"/>
  <c r="I3163" i="34"/>
  <c r="D3163" i="34"/>
  <c r="F3163" i="34" s="1"/>
  <c r="I3162" i="34"/>
  <c r="F3162" i="34"/>
  <c r="D3162" i="34"/>
  <c r="E3162" i="34" s="1"/>
  <c r="G3162" i="34" s="1"/>
  <c r="I3161" i="34"/>
  <c r="D3161" i="34"/>
  <c r="I3160" i="34"/>
  <c r="F3160" i="34"/>
  <c r="E3160" i="34"/>
  <c r="G3160" i="34" s="1"/>
  <c r="D3160" i="34"/>
  <c r="I3159" i="34"/>
  <c r="D3159" i="34"/>
  <c r="F3159" i="34" s="1"/>
  <c r="I3158" i="34"/>
  <c r="F3158" i="34"/>
  <c r="E3158" i="34"/>
  <c r="G3158" i="34" s="1"/>
  <c r="D3158" i="34"/>
  <c r="I3157" i="34"/>
  <c r="D3157" i="34"/>
  <c r="F3157" i="34" s="1"/>
  <c r="I3156" i="34"/>
  <c r="D3156" i="34"/>
  <c r="I3155" i="34"/>
  <c r="D3155" i="34"/>
  <c r="F3155" i="34" s="1"/>
  <c r="I3154" i="34"/>
  <c r="F3154" i="34"/>
  <c r="E3154" i="34"/>
  <c r="G3154" i="34" s="1"/>
  <c r="D3154" i="34"/>
  <c r="I3153" i="34"/>
  <c r="D3153" i="34"/>
  <c r="F3153" i="34" s="1"/>
  <c r="I3152" i="34"/>
  <c r="F3152" i="34"/>
  <c r="D3152" i="34"/>
  <c r="E3152" i="34" s="1"/>
  <c r="G3152" i="34" s="1"/>
  <c r="I3151" i="34"/>
  <c r="D3151" i="34"/>
  <c r="I3150" i="34"/>
  <c r="D3150" i="34"/>
  <c r="F3150" i="34" s="1"/>
  <c r="I3149" i="34"/>
  <c r="D3149" i="34"/>
  <c r="I3148" i="34"/>
  <c r="D3148" i="34"/>
  <c r="F3148" i="34" s="1"/>
  <c r="I3147" i="34"/>
  <c r="D3147" i="34"/>
  <c r="I3146" i="34"/>
  <c r="D3146" i="34"/>
  <c r="E3146" i="34" s="1"/>
  <c r="G3146" i="34" s="1"/>
  <c r="I3145" i="34"/>
  <c r="D3145" i="34"/>
  <c r="E3145" i="34" s="1"/>
  <c r="G3145" i="34" s="1"/>
  <c r="I3144" i="34"/>
  <c r="D3144" i="34"/>
  <c r="I3143" i="34"/>
  <c r="D3143" i="34"/>
  <c r="I3142" i="34"/>
  <c r="E3142" i="34"/>
  <c r="G3142" i="34" s="1"/>
  <c r="D3142" i="34"/>
  <c r="F3142" i="34" s="1"/>
  <c r="I3141" i="34"/>
  <c r="E3141" i="34"/>
  <c r="G3141" i="34" s="1"/>
  <c r="D3141" i="34"/>
  <c r="F3141" i="34" s="1"/>
  <c r="I3140" i="34"/>
  <c r="D3140" i="34"/>
  <c r="I3139" i="34"/>
  <c r="D3139" i="34"/>
  <c r="E3139" i="34" s="1"/>
  <c r="G3139" i="34" s="1"/>
  <c r="I3138" i="34"/>
  <c r="D3138" i="34"/>
  <c r="I3137" i="34"/>
  <c r="D3137" i="34"/>
  <c r="F3137" i="34" s="1"/>
  <c r="I3136" i="34"/>
  <c r="D3136" i="34"/>
  <c r="I3135" i="34"/>
  <c r="D3135" i="34"/>
  <c r="F3135" i="34" s="1"/>
  <c r="I3134" i="34"/>
  <c r="D3134" i="34"/>
  <c r="E3134" i="34" s="1"/>
  <c r="G3134" i="34" s="1"/>
  <c r="I3133" i="34"/>
  <c r="D3133" i="34"/>
  <c r="I3132" i="34"/>
  <c r="D3132" i="34"/>
  <c r="F3132" i="34" s="1"/>
  <c r="I3131" i="34"/>
  <c r="D3131" i="34"/>
  <c r="I3130" i="34"/>
  <c r="D3130" i="34"/>
  <c r="F3130" i="34" s="1"/>
  <c r="I3129" i="34"/>
  <c r="F3129" i="34"/>
  <c r="E3129" i="34"/>
  <c r="G3129" i="34" s="1"/>
  <c r="D3129" i="34"/>
  <c r="I3128" i="34"/>
  <c r="F3128" i="34"/>
  <c r="E3128" i="34"/>
  <c r="G3128" i="34" s="1"/>
  <c r="D3128" i="34"/>
  <c r="I3127" i="34"/>
  <c r="E3127" i="34"/>
  <c r="G3127" i="34" s="1"/>
  <c r="D3127" i="34"/>
  <c r="F3127" i="34" s="1"/>
  <c r="I3126" i="34"/>
  <c r="D3126" i="34"/>
  <c r="I3125" i="34"/>
  <c r="D3125" i="34"/>
  <c r="F3125" i="34" s="1"/>
  <c r="I3124" i="34"/>
  <c r="D3124" i="34"/>
  <c r="E3124" i="34" s="1"/>
  <c r="G3124" i="34" s="1"/>
  <c r="I3123" i="34"/>
  <c r="D3123" i="34"/>
  <c r="I3122" i="34"/>
  <c r="F3122" i="34"/>
  <c r="E3122" i="34"/>
  <c r="G3122" i="34" s="1"/>
  <c r="D3122" i="34"/>
  <c r="I3121" i="34"/>
  <c r="G3121" i="34"/>
  <c r="E3121" i="34"/>
  <c r="D3121" i="34"/>
  <c r="F3121" i="34" s="1"/>
  <c r="I3120" i="34"/>
  <c r="D3120" i="34"/>
  <c r="I3119" i="34"/>
  <c r="D3119" i="34"/>
  <c r="I3118" i="34"/>
  <c r="D3118" i="34"/>
  <c r="E3118" i="34" s="1"/>
  <c r="G3118" i="34" s="1"/>
  <c r="I3117" i="34"/>
  <c r="D3117" i="34"/>
  <c r="I3116" i="34"/>
  <c r="D3116" i="34"/>
  <c r="I3115" i="34"/>
  <c r="E3115" i="34"/>
  <c r="G3115" i="34" s="1"/>
  <c r="D3115" i="34"/>
  <c r="F3115" i="34" s="1"/>
  <c r="I3114" i="34"/>
  <c r="E3114" i="34"/>
  <c r="G3114" i="34" s="1"/>
  <c r="D3114" i="34"/>
  <c r="F3114" i="34" s="1"/>
  <c r="I3113" i="34"/>
  <c r="D3113" i="34"/>
  <c r="I3112" i="34"/>
  <c r="D3112" i="34"/>
  <c r="I3111" i="34"/>
  <c r="D3111" i="34"/>
  <c r="F3111" i="34" s="1"/>
  <c r="I3110" i="34"/>
  <c r="D3110" i="34"/>
  <c r="I3109" i="34"/>
  <c r="D3109" i="34"/>
  <c r="I3108" i="34"/>
  <c r="F3108" i="34"/>
  <c r="D3108" i="34"/>
  <c r="E3108" i="34" s="1"/>
  <c r="G3108" i="34" s="1"/>
  <c r="I3107" i="34"/>
  <c r="F3107" i="34"/>
  <c r="E3107" i="34"/>
  <c r="G3107" i="34" s="1"/>
  <c r="D3107" i="34"/>
  <c r="I3106" i="34"/>
  <c r="D3106" i="34"/>
  <c r="I3105" i="34"/>
  <c r="E3105" i="34"/>
  <c r="G3105" i="34" s="1"/>
  <c r="D3105" i="34"/>
  <c r="F3105" i="34" s="1"/>
  <c r="I3104" i="34"/>
  <c r="D3104" i="34"/>
  <c r="F3104" i="34" s="1"/>
  <c r="I3103" i="34"/>
  <c r="E3103" i="34"/>
  <c r="G3103" i="34" s="1"/>
  <c r="D3103" i="34"/>
  <c r="F3103" i="34" s="1"/>
  <c r="I3102" i="34"/>
  <c r="D3102" i="34"/>
  <c r="E3102" i="34" s="1"/>
  <c r="G3102" i="34" s="1"/>
  <c r="I3101" i="34"/>
  <c r="D3101" i="34"/>
  <c r="F3101" i="34" s="1"/>
  <c r="I3100" i="34"/>
  <c r="D3100" i="34"/>
  <c r="I3099" i="34"/>
  <c r="G3099" i="34"/>
  <c r="E3099" i="34"/>
  <c r="D3099" i="34"/>
  <c r="F3099" i="34" s="1"/>
  <c r="I3098" i="34"/>
  <c r="D3098" i="34"/>
  <c r="I3097" i="34"/>
  <c r="D3097" i="34"/>
  <c r="F3097" i="34" s="1"/>
  <c r="I3096" i="34"/>
  <c r="D3096" i="34"/>
  <c r="I3095" i="34"/>
  <c r="D3095" i="34"/>
  <c r="I3094" i="34"/>
  <c r="D3094" i="34"/>
  <c r="F3094" i="34" s="1"/>
  <c r="I3093" i="34"/>
  <c r="E3093" i="34"/>
  <c r="G3093" i="34" s="1"/>
  <c r="D3093" i="34"/>
  <c r="F3093" i="34" s="1"/>
  <c r="I3092" i="34"/>
  <c r="F3092" i="34"/>
  <c r="E3092" i="34"/>
  <c r="G3092" i="34" s="1"/>
  <c r="D3092" i="34"/>
  <c r="I3091" i="34"/>
  <c r="F3091" i="34"/>
  <c r="D3091" i="34"/>
  <c r="E3091" i="34" s="1"/>
  <c r="G3091" i="34" s="1"/>
  <c r="I3090" i="34"/>
  <c r="D3090" i="34"/>
  <c r="I3089" i="34"/>
  <c r="E3089" i="34"/>
  <c r="G3089" i="34" s="1"/>
  <c r="D3089" i="34"/>
  <c r="F3089" i="34" s="1"/>
  <c r="I3088" i="34"/>
  <c r="E3088" i="34"/>
  <c r="G3088" i="34" s="1"/>
  <c r="D3088" i="34"/>
  <c r="F3088" i="34" s="1"/>
  <c r="I3087" i="34"/>
  <c r="D3087" i="34"/>
  <c r="I3086" i="34"/>
  <c r="F3086" i="34"/>
  <c r="D3086" i="34"/>
  <c r="E3086" i="34" s="1"/>
  <c r="G3086" i="34" s="1"/>
  <c r="I3085" i="34"/>
  <c r="D3085" i="34"/>
  <c r="I3084" i="34"/>
  <c r="D3084" i="34"/>
  <c r="I3083" i="34"/>
  <c r="E3083" i="34"/>
  <c r="G3083" i="34" s="1"/>
  <c r="D3083" i="34"/>
  <c r="F3083" i="34" s="1"/>
  <c r="I3082" i="34"/>
  <c r="D3082" i="34"/>
  <c r="I3081" i="34"/>
  <c r="G3081" i="34"/>
  <c r="F3081" i="34"/>
  <c r="D3081" i="34"/>
  <c r="E3081" i="34" s="1"/>
  <c r="I3080" i="34"/>
  <c r="D3080" i="34"/>
  <c r="I3079" i="34"/>
  <c r="E3079" i="34"/>
  <c r="G3079" i="34" s="1"/>
  <c r="D3079" i="34"/>
  <c r="F3079" i="34" s="1"/>
  <c r="I3078" i="34"/>
  <c r="D3078" i="34"/>
  <c r="I3077" i="34"/>
  <c r="D3077" i="34"/>
  <c r="I3076" i="34"/>
  <c r="D3076" i="34"/>
  <c r="F3076" i="34" s="1"/>
  <c r="I3075" i="34"/>
  <c r="D3075" i="34"/>
  <c r="I3074" i="34"/>
  <c r="G3074" i="34"/>
  <c r="F3074" i="34"/>
  <c r="D3074" i="34"/>
  <c r="E3074" i="34" s="1"/>
  <c r="I3073" i="34"/>
  <c r="D3073" i="34"/>
  <c r="E3073" i="34" s="1"/>
  <c r="G3073" i="34" s="1"/>
  <c r="I3072" i="34"/>
  <c r="E3072" i="34"/>
  <c r="G3072" i="34" s="1"/>
  <c r="D3072" i="34"/>
  <c r="F3072" i="34" s="1"/>
  <c r="I3071" i="34"/>
  <c r="E3071" i="34"/>
  <c r="G3071" i="34" s="1"/>
  <c r="D3071" i="34"/>
  <c r="F3071" i="34" s="1"/>
  <c r="I3070" i="34"/>
  <c r="D3070" i="34"/>
  <c r="F3070" i="34" s="1"/>
  <c r="I3069" i="34"/>
  <c r="D3069" i="34"/>
  <c r="I3068" i="34"/>
  <c r="D3068" i="34"/>
  <c r="F3068" i="34" s="1"/>
  <c r="I3067" i="34"/>
  <c r="D3067" i="34"/>
  <c r="F3067" i="34" s="1"/>
  <c r="I3066" i="34"/>
  <c r="D3066" i="34"/>
  <c r="F3066" i="34" s="1"/>
  <c r="I3065" i="34"/>
  <c r="D3065" i="34"/>
  <c r="I3064" i="34"/>
  <c r="E3064" i="34"/>
  <c r="G3064" i="34" s="1"/>
  <c r="D3064" i="34"/>
  <c r="F3064" i="34" s="1"/>
  <c r="I3063" i="34"/>
  <c r="F3063" i="34"/>
  <c r="E3063" i="34"/>
  <c r="G3063" i="34" s="1"/>
  <c r="D3063" i="34"/>
  <c r="I3062" i="34"/>
  <c r="D3062" i="34"/>
  <c r="F3062" i="34" s="1"/>
  <c r="I3061" i="34"/>
  <c r="E3061" i="34"/>
  <c r="G3061" i="34" s="1"/>
  <c r="D3061" i="34"/>
  <c r="F3061" i="34" s="1"/>
  <c r="I3060" i="34"/>
  <c r="D3060" i="34"/>
  <c r="F3060" i="34" s="1"/>
  <c r="I3059" i="34"/>
  <c r="E3059" i="34"/>
  <c r="G3059" i="34" s="1"/>
  <c r="D3059" i="34"/>
  <c r="F3059" i="34" s="1"/>
  <c r="I3058" i="34"/>
  <c r="D3058" i="34"/>
  <c r="I3057" i="34"/>
  <c r="D3057" i="34"/>
  <c r="F3057" i="34" s="1"/>
  <c r="I3056" i="34"/>
  <c r="F3056" i="34"/>
  <c r="D3056" i="34"/>
  <c r="E3056" i="34" s="1"/>
  <c r="G3056" i="34" s="1"/>
  <c r="I3055" i="34"/>
  <c r="D3055" i="34"/>
  <c r="F3055" i="34" s="1"/>
  <c r="I3054" i="34"/>
  <c r="D3054" i="34"/>
  <c r="I3053" i="34"/>
  <c r="F3053" i="34"/>
  <c r="D3053" i="34"/>
  <c r="E3053" i="34" s="1"/>
  <c r="G3053" i="34" s="1"/>
  <c r="I3052" i="34"/>
  <c r="D3052" i="34"/>
  <c r="I3051" i="34"/>
  <c r="F3051" i="34"/>
  <c r="E3051" i="34"/>
  <c r="G3051" i="34" s="1"/>
  <c r="D3051" i="34"/>
  <c r="I3050" i="34"/>
  <c r="D3050" i="34"/>
  <c r="I3049" i="34"/>
  <c r="D3049" i="34"/>
  <c r="E3049" i="34" s="1"/>
  <c r="G3049" i="34" s="1"/>
  <c r="I3048" i="34"/>
  <c r="D3048" i="34"/>
  <c r="I3047" i="34"/>
  <c r="D3047" i="34"/>
  <c r="F3047" i="34" s="1"/>
  <c r="I3046" i="34"/>
  <c r="D3046" i="34"/>
  <c r="F3046" i="34" s="1"/>
  <c r="I3045" i="34"/>
  <c r="D3045" i="34"/>
  <c r="I3044" i="34"/>
  <c r="D3044" i="34"/>
  <c r="I3043" i="34"/>
  <c r="D3043" i="34"/>
  <c r="I3042" i="34"/>
  <c r="D3042" i="34"/>
  <c r="I3041" i="34"/>
  <c r="E3041" i="34"/>
  <c r="G3041" i="34" s="1"/>
  <c r="D3041" i="34"/>
  <c r="F3041" i="34" s="1"/>
  <c r="I3040" i="34"/>
  <c r="D3040" i="34"/>
  <c r="F3040" i="34" s="1"/>
  <c r="I3039" i="34"/>
  <c r="D3039" i="34"/>
  <c r="F3039" i="34" s="1"/>
  <c r="I3038" i="34"/>
  <c r="D3038" i="34"/>
  <c r="I3037" i="34"/>
  <c r="D3037" i="34"/>
  <c r="F3037" i="34" s="1"/>
  <c r="I3036" i="34"/>
  <c r="D3036" i="34"/>
  <c r="I3035" i="34"/>
  <c r="D3035" i="34"/>
  <c r="F3035" i="34" s="1"/>
  <c r="I3034" i="34"/>
  <c r="F3034" i="34"/>
  <c r="D3034" i="34"/>
  <c r="E3034" i="34" s="1"/>
  <c r="G3034" i="34" s="1"/>
  <c r="I3033" i="34"/>
  <c r="D3033" i="34"/>
  <c r="F3033" i="34" s="1"/>
  <c r="I3032" i="34"/>
  <c r="D3032" i="34"/>
  <c r="I3031" i="34"/>
  <c r="F3031" i="34"/>
  <c r="E3031" i="34"/>
  <c r="G3031" i="34" s="1"/>
  <c r="D3031" i="34"/>
  <c r="I3030" i="34"/>
  <c r="G3030" i="34"/>
  <c r="F3030" i="34"/>
  <c r="D3030" i="34"/>
  <c r="E3030" i="34" s="1"/>
  <c r="I3029" i="34"/>
  <c r="D3029" i="34"/>
  <c r="I3028" i="34"/>
  <c r="D3028" i="34"/>
  <c r="E3028" i="34" s="1"/>
  <c r="G3028" i="34" s="1"/>
  <c r="I3027" i="34"/>
  <c r="D3027" i="34"/>
  <c r="F3027" i="34" s="1"/>
  <c r="I3026" i="34"/>
  <c r="D3026" i="34"/>
  <c r="F3026" i="34" s="1"/>
  <c r="I3025" i="34"/>
  <c r="F3025" i="34"/>
  <c r="D3025" i="34"/>
  <c r="E3025" i="34" s="1"/>
  <c r="G3025" i="34" s="1"/>
  <c r="I3024" i="34"/>
  <c r="D3024" i="34"/>
  <c r="I3023" i="34"/>
  <c r="D3023" i="34"/>
  <c r="I3022" i="34"/>
  <c r="D3022" i="34"/>
  <c r="I3021" i="34"/>
  <c r="D3021" i="34"/>
  <c r="F3021" i="34" s="1"/>
  <c r="I3020" i="34"/>
  <c r="G3020" i="34"/>
  <c r="F3020" i="34"/>
  <c r="D3020" i="34"/>
  <c r="E3020" i="34" s="1"/>
  <c r="I3019" i="34"/>
  <c r="D3019" i="34"/>
  <c r="F3019" i="34" s="1"/>
  <c r="I3018" i="34"/>
  <c r="D3018" i="34"/>
  <c r="I3017" i="34"/>
  <c r="E3017" i="34"/>
  <c r="G3017" i="34" s="1"/>
  <c r="D3017" i="34"/>
  <c r="F3017" i="34" s="1"/>
  <c r="I3016" i="34"/>
  <c r="D3016" i="34"/>
  <c r="I3015" i="34"/>
  <c r="F3015" i="34"/>
  <c r="D3015" i="34"/>
  <c r="E3015" i="34" s="1"/>
  <c r="G3015" i="34" s="1"/>
  <c r="I3014" i="34"/>
  <c r="D3014" i="34"/>
  <c r="I3013" i="34"/>
  <c r="F3013" i="34"/>
  <c r="E3013" i="34"/>
  <c r="G3013" i="34" s="1"/>
  <c r="D3013" i="34"/>
  <c r="I3012" i="34"/>
  <c r="E3012" i="34"/>
  <c r="G3012" i="34" s="1"/>
  <c r="D3012" i="34"/>
  <c r="F3012" i="34" s="1"/>
  <c r="I3011" i="34"/>
  <c r="D3011" i="34"/>
  <c r="I3010" i="34"/>
  <c r="E3010" i="34"/>
  <c r="G3010" i="34" s="1"/>
  <c r="D3010" i="34"/>
  <c r="F3010" i="34" s="1"/>
  <c r="I3009" i="34"/>
  <c r="D3009" i="34"/>
  <c r="E3009" i="34" s="1"/>
  <c r="G3009" i="34" s="1"/>
  <c r="I3008" i="34"/>
  <c r="F3008" i="34"/>
  <c r="D3008" i="34"/>
  <c r="E3008" i="34" s="1"/>
  <c r="G3008" i="34" s="1"/>
  <c r="I3007" i="34"/>
  <c r="D3007" i="34"/>
  <c r="I3006" i="34"/>
  <c r="D3006" i="34"/>
  <c r="F3006" i="34" s="1"/>
  <c r="I3005" i="34"/>
  <c r="G3005" i="34"/>
  <c r="F3005" i="34"/>
  <c r="E3005" i="34"/>
  <c r="D3005" i="34"/>
  <c r="I3004" i="34"/>
  <c r="E3004" i="34"/>
  <c r="G3004" i="34" s="1"/>
  <c r="D3004" i="34"/>
  <c r="F3004" i="34" s="1"/>
  <c r="I3003" i="34"/>
  <c r="F3003" i="34"/>
  <c r="D3003" i="34"/>
  <c r="E3003" i="34" s="1"/>
  <c r="G3003" i="34" s="1"/>
  <c r="I3002" i="34"/>
  <c r="D3002" i="34"/>
  <c r="E3002" i="34" s="1"/>
  <c r="G3002" i="34" s="1"/>
  <c r="I3001" i="34"/>
  <c r="D3001" i="34"/>
  <c r="I3000" i="34"/>
  <c r="D3000" i="34"/>
  <c r="I2999" i="34"/>
  <c r="E2999" i="34"/>
  <c r="G2999" i="34" s="1"/>
  <c r="D2999" i="34"/>
  <c r="F2999" i="34" s="1"/>
  <c r="I2998" i="34"/>
  <c r="F2998" i="34"/>
  <c r="D2998" i="34"/>
  <c r="E2998" i="34" s="1"/>
  <c r="G2998" i="34" s="1"/>
  <c r="I2997" i="34"/>
  <c r="E2997" i="34"/>
  <c r="G2997" i="34" s="1"/>
  <c r="D2997" i="34"/>
  <c r="F2997" i="34" s="1"/>
  <c r="I2996" i="34"/>
  <c r="D2996" i="34"/>
  <c r="I2995" i="34"/>
  <c r="D2995" i="34"/>
  <c r="I2994" i="34"/>
  <c r="D2994" i="34"/>
  <c r="I2993" i="34"/>
  <c r="D2993" i="34"/>
  <c r="F2993" i="34" s="1"/>
  <c r="I2992" i="34"/>
  <c r="D2992" i="34"/>
  <c r="I2991" i="34"/>
  <c r="D2991" i="34"/>
  <c r="I2990" i="34"/>
  <c r="F2990" i="34"/>
  <c r="D2990" i="34"/>
  <c r="E2990" i="34" s="1"/>
  <c r="G2990" i="34" s="1"/>
  <c r="I2989" i="34"/>
  <c r="D2989" i="34"/>
  <c r="F2989" i="34" s="1"/>
  <c r="I2988" i="34"/>
  <c r="D2988" i="34"/>
  <c r="I2987" i="34"/>
  <c r="D2987" i="34"/>
  <c r="F2987" i="34" s="1"/>
  <c r="I2986" i="34"/>
  <c r="D2986" i="34"/>
  <c r="I2985" i="34"/>
  <c r="E2985" i="34"/>
  <c r="G2985" i="34" s="1"/>
  <c r="D2985" i="34"/>
  <c r="F2985" i="34" s="1"/>
  <c r="I2984" i="34"/>
  <c r="D2984" i="34"/>
  <c r="I2983" i="34"/>
  <c r="F2983" i="34"/>
  <c r="E2983" i="34"/>
  <c r="G2983" i="34" s="1"/>
  <c r="D2983" i="34"/>
  <c r="I2982" i="34"/>
  <c r="E2982" i="34"/>
  <c r="G2982" i="34" s="1"/>
  <c r="D2982" i="34"/>
  <c r="F2982" i="34" s="1"/>
  <c r="I2981" i="34"/>
  <c r="G2981" i="34"/>
  <c r="D2981" i="34"/>
  <c r="E2981" i="34" s="1"/>
  <c r="I2980" i="34"/>
  <c r="D2980" i="34"/>
  <c r="F2980" i="34" s="1"/>
  <c r="I2979" i="34"/>
  <c r="D2979" i="34"/>
  <c r="I2978" i="34"/>
  <c r="D2978" i="34"/>
  <c r="E2978" i="34" s="1"/>
  <c r="G2978" i="34" s="1"/>
  <c r="I2977" i="34"/>
  <c r="F2977" i="34"/>
  <c r="D2977" i="34"/>
  <c r="E2977" i="34" s="1"/>
  <c r="G2977" i="34" s="1"/>
  <c r="I2976" i="34"/>
  <c r="D2976" i="34"/>
  <c r="I2975" i="34"/>
  <c r="D2975" i="34"/>
  <c r="I2974" i="34"/>
  <c r="G2974" i="34"/>
  <c r="F2974" i="34"/>
  <c r="E2974" i="34"/>
  <c r="D2974" i="34"/>
  <c r="I2973" i="34"/>
  <c r="D2973" i="34"/>
  <c r="I2972" i="34"/>
  <c r="D2972" i="34"/>
  <c r="E2972" i="34" s="1"/>
  <c r="G2972" i="34" s="1"/>
  <c r="I2971" i="34"/>
  <c r="D2971" i="34"/>
  <c r="F2971" i="34" s="1"/>
  <c r="I2970" i="34"/>
  <c r="F2970" i="34"/>
  <c r="E2970" i="34"/>
  <c r="G2970" i="34" s="1"/>
  <c r="D2970" i="34"/>
  <c r="I2969" i="34"/>
  <c r="D2969" i="34"/>
  <c r="I2968" i="34"/>
  <c r="F2968" i="34"/>
  <c r="D2968" i="34"/>
  <c r="E2968" i="34" s="1"/>
  <c r="G2968" i="34" s="1"/>
  <c r="I2967" i="34"/>
  <c r="D2967" i="34"/>
  <c r="F2967" i="34" s="1"/>
  <c r="I2966" i="34"/>
  <c r="D2966" i="34"/>
  <c r="I2965" i="34"/>
  <c r="F2965" i="34"/>
  <c r="D2965" i="34"/>
  <c r="E2965" i="34" s="1"/>
  <c r="G2965" i="34" s="1"/>
  <c r="I2964" i="34"/>
  <c r="G2964" i="34"/>
  <c r="D2964" i="34"/>
  <c r="E2964" i="34" s="1"/>
  <c r="I2963" i="34"/>
  <c r="E2963" i="34"/>
  <c r="G2963" i="34" s="1"/>
  <c r="D2963" i="34"/>
  <c r="F2963" i="34" s="1"/>
  <c r="I2962" i="34"/>
  <c r="D2962" i="34"/>
  <c r="I2961" i="34"/>
  <c r="G2961" i="34"/>
  <c r="F2961" i="34"/>
  <c r="E2961" i="34"/>
  <c r="D2961" i="34"/>
  <c r="I2960" i="34"/>
  <c r="E2960" i="34"/>
  <c r="G2960" i="34" s="1"/>
  <c r="D2960" i="34"/>
  <c r="F2960" i="34" s="1"/>
  <c r="I2959" i="34"/>
  <c r="D2959" i="34"/>
  <c r="I2958" i="34"/>
  <c r="F2958" i="34"/>
  <c r="E2958" i="34"/>
  <c r="G2958" i="34" s="1"/>
  <c r="D2958" i="34"/>
  <c r="I2957" i="34"/>
  <c r="D2957" i="34"/>
  <c r="I2956" i="34"/>
  <c r="F2956" i="34"/>
  <c r="D2956" i="34"/>
  <c r="E2956" i="34" s="1"/>
  <c r="G2956" i="34" s="1"/>
  <c r="I2955" i="34"/>
  <c r="D2955" i="34"/>
  <c r="I2954" i="34"/>
  <c r="D2954" i="34"/>
  <c r="F2954" i="34" s="1"/>
  <c r="I2953" i="34"/>
  <c r="E2953" i="34"/>
  <c r="G2953" i="34" s="1"/>
  <c r="D2953" i="34"/>
  <c r="F2953" i="34" s="1"/>
  <c r="I2952" i="34"/>
  <c r="D2952" i="34"/>
  <c r="I2951" i="34"/>
  <c r="F2951" i="34"/>
  <c r="D2951" i="34"/>
  <c r="E2951" i="34" s="1"/>
  <c r="G2951" i="34" s="1"/>
  <c r="I2950" i="34"/>
  <c r="D2950" i="34"/>
  <c r="E2950" i="34" s="1"/>
  <c r="G2950" i="34" s="1"/>
  <c r="I2949" i="34"/>
  <c r="E2949" i="34"/>
  <c r="G2949" i="34" s="1"/>
  <c r="D2949" i="34"/>
  <c r="F2949" i="34" s="1"/>
  <c r="I2948" i="34"/>
  <c r="D2948" i="34"/>
  <c r="I2947" i="34"/>
  <c r="E2947" i="34"/>
  <c r="G2947" i="34" s="1"/>
  <c r="D2947" i="34"/>
  <c r="F2947" i="34" s="1"/>
  <c r="I2946" i="34"/>
  <c r="D2946" i="34"/>
  <c r="I2945" i="34"/>
  <c r="D2945" i="34"/>
  <c r="I2944" i="34"/>
  <c r="F2944" i="34"/>
  <c r="E2944" i="34"/>
  <c r="G2944" i="34" s="1"/>
  <c r="D2944" i="34"/>
  <c r="I2943" i="34"/>
  <c r="D2943" i="34"/>
  <c r="E2943" i="34" s="1"/>
  <c r="G2943" i="34" s="1"/>
  <c r="I2942" i="34"/>
  <c r="F2942" i="34"/>
  <c r="D2942" i="34"/>
  <c r="E2942" i="34" s="1"/>
  <c r="G2942" i="34" s="1"/>
  <c r="I2941" i="34"/>
  <c r="D2941" i="34"/>
  <c r="F2941" i="34" s="1"/>
  <c r="I2940" i="34"/>
  <c r="D2940" i="34"/>
  <c r="I2939" i="34"/>
  <c r="F2939" i="34"/>
  <c r="E2939" i="34"/>
  <c r="G2939" i="34" s="1"/>
  <c r="D2939" i="34"/>
  <c r="I2938" i="34"/>
  <c r="D2938" i="34"/>
  <c r="I2937" i="34"/>
  <c r="F2937" i="34"/>
  <c r="D2937" i="34"/>
  <c r="E2937" i="34" s="1"/>
  <c r="G2937" i="34" s="1"/>
  <c r="I2936" i="34"/>
  <c r="D2936" i="34"/>
  <c r="I2935" i="34"/>
  <c r="D2935" i="34"/>
  <c r="I2934" i="34"/>
  <c r="E2934" i="34"/>
  <c r="G2934" i="34" s="1"/>
  <c r="D2934" i="34"/>
  <c r="F2934" i="34" s="1"/>
  <c r="I2933" i="34"/>
  <c r="D2933" i="34"/>
  <c r="I2932" i="34"/>
  <c r="D2932" i="34"/>
  <c r="I2931" i="34"/>
  <c r="D2931" i="34"/>
  <c r="I2930" i="34"/>
  <c r="D2930" i="34"/>
  <c r="F2930" i="34" s="1"/>
  <c r="I2929" i="34"/>
  <c r="D2929" i="34"/>
  <c r="I2928" i="34"/>
  <c r="D2928" i="34"/>
  <c r="F2928" i="34" s="1"/>
  <c r="I2927" i="34"/>
  <c r="D2927" i="34"/>
  <c r="I2926" i="34"/>
  <c r="F2926" i="34"/>
  <c r="D2926" i="34"/>
  <c r="E2926" i="34" s="1"/>
  <c r="G2926" i="34" s="1"/>
  <c r="I2925" i="34"/>
  <c r="G2925" i="34"/>
  <c r="F2925" i="34"/>
  <c r="D2925" i="34"/>
  <c r="E2925" i="34" s="1"/>
  <c r="I2924" i="34"/>
  <c r="F2924" i="34"/>
  <c r="D2924" i="34"/>
  <c r="E2924" i="34" s="1"/>
  <c r="G2924" i="34" s="1"/>
  <c r="I2923" i="34"/>
  <c r="D2923" i="34"/>
  <c r="I2922" i="34"/>
  <c r="F2922" i="34"/>
  <c r="E2922" i="34"/>
  <c r="G2922" i="34" s="1"/>
  <c r="D2922" i="34"/>
  <c r="I2921" i="34"/>
  <c r="D2921" i="34"/>
  <c r="I2920" i="34"/>
  <c r="F2920" i="34"/>
  <c r="D2920" i="34"/>
  <c r="E2920" i="34" s="1"/>
  <c r="G2920" i="34" s="1"/>
  <c r="I2919" i="34"/>
  <c r="D2919" i="34"/>
  <c r="F2919" i="34" s="1"/>
  <c r="I2918" i="34"/>
  <c r="E2918" i="34"/>
  <c r="G2918" i="34" s="1"/>
  <c r="D2918" i="34"/>
  <c r="F2918" i="34" s="1"/>
  <c r="I2917" i="34"/>
  <c r="F2917" i="34"/>
  <c r="E2917" i="34"/>
  <c r="G2917" i="34" s="1"/>
  <c r="D2917" i="34"/>
  <c r="I2916" i="34"/>
  <c r="D2916" i="34"/>
  <c r="I2915" i="34"/>
  <c r="D2915" i="34"/>
  <c r="I2914" i="34"/>
  <c r="D2914" i="34"/>
  <c r="F2914" i="34" s="1"/>
  <c r="I2913" i="34"/>
  <c r="E2913" i="34"/>
  <c r="G2913" i="34" s="1"/>
  <c r="D2913" i="34"/>
  <c r="F2913" i="34" s="1"/>
  <c r="I2912" i="34"/>
  <c r="D2912" i="34"/>
  <c r="F2912" i="34" s="1"/>
  <c r="I2911" i="34"/>
  <c r="D2911" i="34"/>
  <c r="I2910" i="34"/>
  <c r="E2910" i="34"/>
  <c r="G2910" i="34" s="1"/>
  <c r="D2910" i="34"/>
  <c r="F2910" i="34" s="1"/>
  <c r="I2909" i="34"/>
  <c r="D2909" i="34"/>
  <c r="E2909" i="34" s="1"/>
  <c r="G2909" i="34" s="1"/>
  <c r="I2908" i="34"/>
  <c r="G2908" i="34"/>
  <c r="F2908" i="34"/>
  <c r="D2908" i="34"/>
  <c r="E2908" i="34" s="1"/>
  <c r="I2907" i="34"/>
  <c r="D2907" i="34"/>
  <c r="F2907" i="34" s="1"/>
  <c r="I2906" i="34"/>
  <c r="G2906" i="34"/>
  <c r="F2906" i="34"/>
  <c r="D2906" i="34"/>
  <c r="E2906" i="34" s="1"/>
  <c r="I2905" i="34"/>
  <c r="F2905" i="34"/>
  <c r="D2905" i="34"/>
  <c r="E2905" i="34" s="1"/>
  <c r="G2905" i="34" s="1"/>
  <c r="I2904" i="34"/>
  <c r="D2904" i="34"/>
  <c r="I2903" i="34"/>
  <c r="E2903" i="34"/>
  <c r="G2903" i="34" s="1"/>
  <c r="D2903" i="34"/>
  <c r="F2903" i="34" s="1"/>
  <c r="I2902" i="34"/>
  <c r="D2902" i="34"/>
  <c r="I2901" i="34"/>
  <c r="D2901" i="34"/>
  <c r="E2901" i="34" s="1"/>
  <c r="G2901" i="34" s="1"/>
  <c r="I2900" i="34"/>
  <c r="F2900" i="34"/>
  <c r="E2900" i="34"/>
  <c r="G2900" i="34" s="1"/>
  <c r="D2900" i="34"/>
  <c r="I2899" i="34"/>
  <c r="D2899" i="34"/>
  <c r="E2899" i="34" s="1"/>
  <c r="G2899" i="34" s="1"/>
  <c r="I2898" i="34"/>
  <c r="D2898" i="34"/>
  <c r="I2897" i="34"/>
  <c r="D2897" i="34"/>
  <c r="I2896" i="34"/>
  <c r="F2896" i="34"/>
  <c r="D2896" i="34"/>
  <c r="E2896" i="34" s="1"/>
  <c r="G2896" i="34" s="1"/>
  <c r="I2895" i="34"/>
  <c r="E2895" i="34"/>
  <c r="G2895" i="34" s="1"/>
  <c r="D2895" i="34"/>
  <c r="F2895" i="34" s="1"/>
  <c r="I2894" i="34"/>
  <c r="D2894" i="34"/>
  <c r="E2894" i="34" s="1"/>
  <c r="G2894" i="34" s="1"/>
  <c r="I2893" i="34"/>
  <c r="D2893" i="34"/>
  <c r="I2892" i="34"/>
  <c r="D2892" i="34"/>
  <c r="I2891" i="34"/>
  <c r="D2891" i="34"/>
  <c r="F2891" i="34" s="1"/>
  <c r="I2890" i="34"/>
  <c r="D2890" i="34"/>
  <c r="F2890" i="34" s="1"/>
  <c r="I2889" i="34"/>
  <c r="D2889" i="34"/>
  <c r="I2888" i="34"/>
  <c r="D2888" i="34"/>
  <c r="I2887" i="34"/>
  <c r="D2887" i="34"/>
  <c r="E2887" i="34" s="1"/>
  <c r="G2887" i="34" s="1"/>
  <c r="I2886" i="34"/>
  <c r="F2886" i="34"/>
  <c r="D2886" i="34"/>
  <c r="E2886" i="34" s="1"/>
  <c r="G2886" i="34" s="1"/>
  <c r="I2885" i="34"/>
  <c r="D2885" i="34"/>
  <c r="F2885" i="34" s="1"/>
  <c r="I2884" i="34"/>
  <c r="F2884" i="34"/>
  <c r="D2884" i="34"/>
  <c r="E2884" i="34" s="1"/>
  <c r="G2884" i="34" s="1"/>
  <c r="I2883" i="34"/>
  <c r="F2883" i="34"/>
  <c r="D2883" i="34"/>
  <c r="E2883" i="34" s="1"/>
  <c r="G2883" i="34" s="1"/>
  <c r="I2882" i="34"/>
  <c r="E2882" i="34"/>
  <c r="G2882" i="34" s="1"/>
  <c r="D2882" i="34"/>
  <c r="F2882" i="34" s="1"/>
  <c r="I2881" i="34"/>
  <c r="D2881" i="34"/>
  <c r="F2881" i="34" s="1"/>
  <c r="I2880" i="34"/>
  <c r="D2880" i="34"/>
  <c r="I2879" i="34"/>
  <c r="G2879" i="34"/>
  <c r="F2879" i="34"/>
  <c r="D2879" i="34"/>
  <c r="E2879" i="34" s="1"/>
  <c r="I2878" i="34"/>
  <c r="D2878" i="34"/>
  <c r="I2877" i="34"/>
  <c r="F2877" i="34"/>
  <c r="D2877" i="34"/>
  <c r="E2877" i="34" s="1"/>
  <c r="G2877" i="34" s="1"/>
  <c r="I2876" i="34"/>
  <c r="E2876" i="34"/>
  <c r="G2876" i="34" s="1"/>
  <c r="D2876" i="34"/>
  <c r="F2876" i="34" s="1"/>
  <c r="I2875" i="34"/>
  <c r="D2875" i="34"/>
  <c r="F2875" i="34" s="1"/>
  <c r="I2874" i="34"/>
  <c r="F2874" i="34"/>
  <c r="E2874" i="34"/>
  <c r="G2874" i="34" s="1"/>
  <c r="D2874" i="34"/>
  <c r="I2873" i="34"/>
  <c r="E2873" i="34"/>
  <c r="G2873" i="34" s="1"/>
  <c r="D2873" i="34"/>
  <c r="F2873" i="34" s="1"/>
  <c r="I2872" i="34"/>
  <c r="D2872" i="34"/>
  <c r="E2872" i="34" s="1"/>
  <c r="G2872" i="34" s="1"/>
  <c r="I2871" i="34"/>
  <c r="D2871" i="34"/>
  <c r="I2870" i="34"/>
  <c r="E2870" i="34"/>
  <c r="G2870" i="34" s="1"/>
  <c r="D2870" i="34"/>
  <c r="F2870" i="34" s="1"/>
  <c r="I2869" i="34"/>
  <c r="G2869" i="34"/>
  <c r="D2869" i="34"/>
  <c r="E2869" i="34" s="1"/>
  <c r="I2868" i="34"/>
  <c r="D2868" i="34"/>
  <c r="F2868" i="34" s="1"/>
  <c r="I2867" i="34"/>
  <c r="D2867" i="34"/>
  <c r="I2866" i="34"/>
  <c r="F2866" i="34"/>
  <c r="D2866" i="34"/>
  <c r="E2866" i="34" s="1"/>
  <c r="G2866" i="34" s="1"/>
  <c r="I2865" i="34"/>
  <c r="G2865" i="34"/>
  <c r="F2865" i="34"/>
  <c r="D2865" i="34"/>
  <c r="E2865" i="34" s="1"/>
  <c r="I2864" i="34"/>
  <c r="D2864" i="34"/>
  <c r="I2863" i="34"/>
  <c r="D2863" i="34"/>
  <c r="F2863" i="34" s="1"/>
  <c r="I2862" i="34"/>
  <c r="F2862" i="34"/>
  <c r="E2862" i="34"/>
  <c r="G2862" i="34" s="1"/>
  <c r="D2862" i="34"/>
  <c r="I2861" i="34"/>
  <c r="D2861" i="34"/>
  <c r="F2861" i="34" s="1"/>
  <c r="I2860" i="34"/>
  <c r="D2860" i="34"/>
  <c r="F2860" i="34" s="1"/>
  <c r="I2859" i="34"/>
  <c r="G2859" i="34"/>
  <c r="F2859" i="34"/>
  <c r="E2859" i="34"/>
  <c r="D2859" i="34"/>
  <c r="I2858" i="34"/>
  <c r="D2858" i="34"/>
  <c r="I2857" i="34"/>
  <c r="D2857" i="34"/>
  <c r="I2856" i="34"/>
  <c r="D2856" i="34"/>
  <c r="F2856" i="34" s="1"/>
  <c r="I2855" i="34"/>
  <c r="D2855" i="34"/>
  <c r="I2854" i="34"/>
  <c r="E2854" i="34"/>
  <c r="G2854" i="34" s="1"/>
  <c r="D2854" i="34"/>
  <c r="F2854" i="34" s="1"/>
  <c r="I2853" i="34"/>
  <c r="D2853" i="34"/>
  <c r="F2853" i="34" s="1"/>
  <c r="I2852" i="34"/>
  <c r="D2852" i="34"/>
  <c r="F2852" i="34" s="1"/>
  <c r="I2851" i="34"/>
  <c r="D2851" i="34"/>
  <c r="I2850" i="34"/>
  <c r="D2850" i="34"/>
  <c r="I2849" i="34"/>
  <c r="D2849" i="34"/>
  <c r="I2848" i="34"/>
  <c r="D2848" i="34"/>
  <c r="I2847" i="34"/>
  <c r="D2847" i="34"/>
  <c r="F2847" i="34" s="1"/>
  <c r="I2846" i="34"/>
  <c r="D2846" i="34"/>
  <c r="F2846" i="34" s="1"/>
  <c r="I2845" i="34"/>
  <c r="D2845" i="34"/>
  <c r="I2844" i="34"/>
  <c r="E2844" i="34"/>
  <c r="G2844" i="34" s="1"/>
  <c r="D2844" i="34"/>
  <c r="F2844" i="34" s="1"/>
  <c r="I2843" i="34"/>
  <c r="D2843" i="34"/>
  <c r="I2842" i="34"/>
  <c r="D2842" i="34"/>
  <c r="I2841" i="34"/>
  <c r="D2841" i="34"/>
  <c r="E2841" i="34" s="1"/>
  <c r="G2841" i="34" s="1"/>
  <c r="I2840" i="34"/>
  <c r="F2840" i="34"/>
  <c r="E2840" i="34"/>
  <c r="G2840" i="34" s="1"/>
  <c r="D2840" i="34"/>
  <c r="I2839" i="34"/>
  <c r="D2839" i="34"/>
  <c r="I2838" i="34"/>
  <c r="D2838" i="34"/>
  <c r="I2837" i="34"/>
  <c r="F2837" i="34"/>
  <c r="D2837" i="34"/>
  <c r="E2837" i="34" s="1"/>
  <c r="G2837" i="34" s="1"/>
  <c r="I2836" i="34"/>
  <c r="D2836" i="34"/>
  <c r="I2835" i="34"/>
  <c r="E2835" i="34"/>
  <c r="G2835" i="34" s="1"/>
  <c r="D2835" i="34"/>
  <c r="F2835" i="34" s="1"/>
  <c r="I2834" i="34"/>
  <c r="D2834" i="34"/>
  <c r="I2833" i="34"/>
  <c r="D2833" i="34"/>
  <c r="E2833" i="34" s="1"/>
  <c r="G2833" i="34" s="1"/>
  <c r="I2832" i="34"/>
  <c r="D2832" i="34"/>
  <c r="I2831" i="34"/>
  <c r="D2831" i="34"/>
  <c r="F2831" i="34" s="1"/>
  <c r="I2830" i="34"/>
  <c r="F2830" i="34"/>
  <c r="D2830" i="34"/>
  <c r="E2830" i="34" s="1"/>
  <c r="G2830" i="34" s="1"/>
  <c r="I2829" i="34"/>
  <c r="F2829" i="34"/>
  <c r="D2829" i="34"/>
  <c r="E2829" i="34" s="1"/>
  <c r="G2829" i="34" s="1"/>
  <c r="I2828" i="34"/>
  <c r="D2828" i="34"/>
  <c r="I2827" i="34"/>
  <c r="D2827" i="34"/>
  <c r="I2826" i="34"/>
  <c r="D2826" i="34"/>
  <c r="F2826" i="34" s="1"/>
  <c r="I2825" i="34"/>
  <c r="E2825" i="34"/>
  <c r="G2825" i="34" s="1"/>
  <c r="D2825" i="34"/>
  <c r="F2825" i="34" s="1"/>
  <c r="I2824" i="34"/>
  <c r="D2824" i="34"/>
  <c r="F2824" i="34" s="1"/>
  <c r="I2823" i="34"/>
  <c r="D2823" i="34"/>
  <c r="I2822" i="34"/>
  <c r="E2822" i="34"/>
  <c r="G2822" i="34" s="1"/>
  <c r="D2822" i="34"/>
  <c r="F2822" i="34" s="1"/>
  <c r="I2821" i="34"/>
  <c r="D2821" i="34"/>
  <c r="E2821" i="34" s="1"/>
  <c r="G2821" i="34" s="1"/>
  <c r="I2820" i="34"/>
  <c r="D2820" i="34"/>
  <c r="I2819" i="34"/>
  <c r="D2819" i="34"/>
  <c r="F2819" i="34" s="1"/>
  <c r="I2818" i="34"/>
  <c r="F2818" i="34"/>
  <c r="E2818" i="34"/>
  <c r="G2818" i="34" s="1"/>
  <c r="D2818" i="34"/>
  <c r="I2817" i="34"/>
  <c r="E2817" i="34"/>
  <c r="G2817" i="34" s="1"/>
  <c r="D2817" i="34"/>
  <c r="F2817" i="34" s="1"/>
  <c r="I2816" i="34"/>
  <c r="E2816" i="34"/>
  <c r="G2816" i="34" s="1"/>
  <c r="D2816" i="34"/>
  <c r="F2816" i="34" s="1"/>
  <c r="I2815" i="34"/>
  <c r="D2815" i="34"/>
  <c r="I2814" i="34"/>
  <c r="G2814" i="34"/>
  <c r="E2814" i="34"/>
  <c r="D2814" i="34"/>
  <c r="F2814" i="34" s="1"/>
  <c r="I2813" i="34"/>
  <c r="D2813" i="34"/>
  <c r="I2812" i="34"/>
  <c r="F2812" i="34"/>
  <c r="E2812" i="34"/>
  <c r="G2812" i="34" s="1"/>
  <c r="D2812" i="34"/>
  <c r="I2811" i="34"/>
  <c r="F2811" i="34"/>
  <c r="D2811" i="34"/>
  <c r="E2811" i="34" s="1"/>
  <c r="G2811" i="34" s="1"/>
  <c r="I2810" i="34"/>
  <c r="D2810" i="34"/>
  <c r="I2809" i="34"/>
  <c r="D2809" i="34"/>
  <c r="I2808" i="34"/>
  <c r="D2808" i="34"/>
  <c r="I2807" i="34"/>
  <c r="D2807" i="34"/>
  <c r="I2806" i="34"/>
  <c r="D2806" i="34"/>
  <c r="E2806" i="34" s="1"/>
  <c r="G2806" i="34" s="1"/>
  <c r="I2805" i="34"/>
  <c r="D2805" i="34"/>
  <c r="I2804" i="34"/>
  <c r="D2804" i="34"/>
  <c r="I2803" i="34"/>
  <c r="D2803" i="34"/>
  <c r="I2802" i="34"/>
  <c r="D2802" i="34"/>
  <c r="F2802" i="34" s="1"/>
  <c r="I2801" i="34"/>
  <c r="D2801" i="34"/>
  <c r="I2800" i="34"/>
  <c r="D2800" i="34"/>
  <c r="I2799" i="34"/>
  <c r="D2799" i="34"/>
  <c r="E2799" i="34" s="1"/>
  <c r="G2799" i="34" s="1"/>
  <c r="I2798" i="34"/>
  <c r="G2798" i="34"/>
  <c r="F2798" i="34"/>
  <c r="D2798" i="34"/>
  <c r="E2798" i="34" s="1"/>
  <c r="I2797" i="34"/>
  <c r="D2797" i="34"/>
  <c r="I2796" i="34"/>
  <c r="F2796" i="34"/>
  <c r="E2796" i="34"/>
  <c r="G2796" i="34" s="1"/>
  <c r="D2796" i="34"/>
  <c r="I2795" i="34"/>
  <c r="F2795" i="34"/>
  <c r="E2795" i="34"/>
  <c r="G2795" i="34" s="1"/>
  <c r="D2795" i="34"/>
  <c r="I2794" i="34"/>
  <c r="E2794" i="34"/>
  <c r="G2794" i="34" s="1"/>
  <c r="D2794" i="34"/>
  <c r="F2794" i="34" s="1"/>
  <c r="I2793" i="34"/>
  <c r="D2793" i="34"/>
  <c r="I2792" i="34"/>
  <c r="D2792" i="34"/>
  <c r="F2792" i="34" s="1"/>
  <c r="I2791" i="34"/>
  <c r="D2791" i="34"/>
  <c r="F2791" i="34" s="1"/>
  <c r="I2790" i="34"/>
  <c r="E2790" i="34"/>
  <c r="G2790" i="34" s="1"/>
  <c r="D2790" i="34"/>
  <c r="F2790" i="34" s="1"/>
  <c r="I2789" i="34"/>
  <c r="D2789" i="34"/>
  <c r="E2789" i="34" s="1"/>
  <c r="G2789" i="34" s="1"/>
  <c r="I2788" i="34"/>
  <c r="G2788" i="34"/>
  <c r="F2788" i="34"/>
  <c r="D2788" i="34"/>
  <c r="E2788" i="34" s="1"/>
  <c r="I2787" i="34"/>
  <c r="D2787" i="34"/>
  <c r="F2787" i="34" s="1"/>
  <c r="I2786" i="34"/>
  <c r="D2786" i="34"/>
  <c r="I2785" i="34"/>
  <c r="D2785" i="34"/>
  <c r="E2785" i="34" s="1"/>
  <c r="G2785" i="34" s="1"/>
  <c r="I2784" i="34"/>
  <c r="D2784" i="34"/>
  <c r="F2784" i="34" s="1"/>
  <c r="I2783" i="34"/>
  <c r="D2783" i="34"/>
  <c r="I2782" i="34"/>
  <c r="F2782" i="34"/>
  <c r="D2782" i="34"/>
  <c r="E2782" i="34" s="1"/>
  <c r="G2782" i="34" s="1"/>
  <c r="I2781" i="34"/>
  <c r="E2781" i="34"/>
  <c r="G2781" i="34" s="1"/>
  <c r="D2781" i="34"/>
  <c r="F2781" i="34" s="1"/>
  <c r="I2780" i="34"/>
  <c r="D2780" i="34"/>
  <c r="F2780" i="34" s="1"/>
  <c r="I2779" i="34"/>
  <c r="E2779" i="34"/>
  <c r="G2779" i="34" s="1"/>
  <c r="D2779" i="34"/>
  <c r="F2779" i="34" s="1"/>
  <c r="I2778" i="34"/>
  <c r="D2778" i="34"/>
  <c r="F2778" i="34" s="1"/>
  <c r="I2777" i="34"/>
  <c r="G2777" i="34"/>
  <c r="F2777" i="34"/>
  <c r="D2777" i="34"/>
  <c r="E2777" i="34" s="1"/>
  <c r="I2776" i="34"/>
  <c r="D2776" i="34"/>
  <c r="I2775" i="34"/>
  <c r="D2775" i="34"/>
  <c r="I2774" i="34"/>
  <c r="E2774" i="34"/>
  <c r="G2774" i="34" s="1"/>
  <c r="D2774" i="34"/>
  <c r="F2774" i="34" s="1"/>
  <c r="I2773" i="34"/>
  <c r="D2773" i="34"/>
  <c r="I2772" i="34"/>
  <c r="D2772" i="34"/>
  <c r="F2772" i="34" s="1"/>
  <c r="I2771" i="34"/>
  <c r="D2771" i="34"/>
  <c r="I2770" i="34"/>
  <c r="D2770" i="34"/>
  <c r="I2769" i="34"/>
  <c r="F2769" i="34"/>
  <c r="D2769" i="34"/>
  <c r="E2769" i="34" s="1"/>
  <c r="G2769" i="34" s="1"/>
  <c r="I2768" i="34"/>
  <c r="D2768" i="34"/>
  <c r="I2767" i="34"/>
  <c r="F2767" i="34"/>
  <c r="D2767" i="34"/>
  <c r="E2767" i="34" s="1"/>
  <c r="G2767" i="34" s="1"/>
  <c r="I2766" i="34"/>
  <c r="F2766" i="34"/>
  <c r="D2766" i="34"/>
  <c r="E2766" i="34" s="1"/>
  <c r="G2766" i="34" s="1"/>
  <c r="I2765" i="34"/>
  <c r="D2765" i="34"/>
  <c r="F2765" i="34" s="1"/>
  <c r="I2764" i="34"/>
  <c r="F2764" i="34"/>
  <c r="E2764" i="34"/>
  <c r="G2764" i="34" s="1"/>
  <c r="D2764" i="34"/>
  <c r="I2763" i="34"/>
  <c r="D2763" i="34"/>
  <c r="I2762" i="34"/>
  <c r="D2762" i="34"/>
  <c r="F2762" i="34" s="1"/>
  <c r="I2761" i="34"/>
  <c r="D2761" i="34"/>
  <c r="F2761" i="34" s="1"/>
  <c r="I2760" i="34"/>
  <c r="D2760" i="34"/>
  <c r="E2760" i="34" s="1"/>
  <c r="G2760" i="34" s="1"/>
  <c r="I2759" i="34"/>
  <c r="E2759" i="34"/>
  <c r="G2759" i="34" s="1"/>
  <c r="D2759" i="34"/>
  <c r="F2759" i="34" s="1"/>
  <c r="I2758" i="34"/>
  <c r="D2758" i="34"/>
  <c r="I2757" i="34"/>
  <c r="E2757" i="34"/>
  <c r="G2757" i="34" s="1"/>
  <c r="D2757" i="34"/>
  <c r="F2757" i="34" s="1"/>
  <c r="I2756" i="34"/>
  <c r="F2756" i="34"/>
  <c r="E2756" i="34"/>
  <c r="G2756" i="34" s="1"/>
  <c r="D2756" i="34"/>
  <c r="I2755" i="34"/>
  <c r="G2755" i="34"/>
  <c r="F2755" i="34"/>
  <c r="D2755" i="34"/>
  <c r="E2755" i="34" s="1"/>
  <c r="I2754" i="34"/>
  <c r="D2754" i="34"/>
  <c r="E2754" i="34" s="1"/>
  <c r="G2754" i="34" s="1"/>
  <c r="I2753" i="34"/>
  <c r="F2753" i="34"/>
  <c r="D2753" i="34"/>
  <c r="E2753" i="34" s="1"/>
  <c r="G2753" i="34" s="1"/>
  <c r="I2752" i="34"/>
  <c r="D2752" i="34"/>
  <c r="I2751" i="34"/>
  <c r="D2751" i="34"/>
  <c r="F2751" i="34" s="1"/>
  <c r="I2750" i="34"/>
  <c r="F2750" i="34"/>
  <c r="E2750" i="34"/>
  <c r="G2750" i="34" s="1"/>
  <c r="D2750" i="34"/>
  <c r="I2749" i="34"/>
  <c r="D2749" i="34"/>
  <c r="I2748" i="34"/>
  <c r="E2748" i="34"/>
  <c r="G2748" i="34" s="1"/>
  <c r="D2748" i="34"/>
  <c r="F2748" i="34" s="1"/>
  <c r="I2747" i="34"/>
  <c r="E2747" i="34"/>
  <c r="G2747" i="34" s="1"/>
  <c r="D2747" i="34"/>
  <c r="F2747" i="34" s="1"/>
  <c r="I2746" i="34"/>
  <c r="F2746" i="34"/>
  <c r="D2746" i="34"/>
  <c r="E2746" i="34" s="1"/>
  <c r="G2746" i="34" s="1"/>
  <c r="I2745" i="34"/>
  <c r="D2745" i="34"/>
  <c r="I2744" i="34"/>
  <c r="F2744" i="34"/>
  <c r="D2744" i="34"/>
  <c r="E2744" i="34" s="1"/>
  <c r="G2744" i="34" s="1"/>
  <c r="I2743" i="34"/>
  <c r="D2743" i="34"/>
  <c r="I2742" i="34"/>
  <c r="D2742" i="34"/>
  <c r="I2741" i="34"/>
  <c r="D2741" i="34"/>
  <c r="F2741" i="34" s="1"/>
  <c r="I2740" i="34"/>
  <c r="D2740" i="34"/>
  <c r="F2740" i="34" s="1"/>
  <c r="I2739" i="34"/>
  <c r="D2739" i="34"/>
  <c r="I2738" i="34"/>
  <c r="F2738" i="34"/>
  <c r="D2738" i="34"/>
  <c r="E2738" i="34" s="1"/>
  <c r="G2738" i="34" s="1"/>
  <c r="I2737" i="34"/>
  <c r="D2737" i="34"/>
  <c r="F2737" i="34" s="1"/>
  <c r="I2736" i="34"/>
  <c r="D2736" i="34"/>
  <c r="I2735" i="34"/>
  <c r="D2735" i="34"/>
  <c r="I2734" i="34"/>
  <c r="F2734" i="34"/>
  <c r="E2734" i="34"/>
  <c r="G2734" i="34" s="1"/>
  <c r="D2734" i="34"/>
  <c r="I2733" i="34"/>
  <c r="G2733" i="34"/>
  <c r="F2733" i="34"/>
  <c r="D2733" i="34"/>
  <c r="E2733" i="34" s="1"/>
  <c r="I2732" i="34"/>
  <c r="D2732" i="34"/>
  <c r="F2732" i="34" s="1"/>
  <c r="I2731" i="34"/>
  <c r="D2731" i="34"/>
  <c r="I2730" i="34"/>
  <c r="F2730" i="34"/>
  <c r="E2730" i="34"/>
  <c r="G2730" i="34" s="1"/>
  <c r="D2730" i="34"/>
  <c r="I2729" i="34"/>
  <c r="F2729" i="34"/>
  <c r="E2729" i="34"/>
  <c r="G2729" i="34" s="1"/>
  <c r="D2729" i="34"/>
  <c r="I2728" i="34"/>
  <c r="D2728" i="34"/>
  <c r="F2728" i="34" s="1"/>
  <c r="I2727" i="34"/>
  <c r="D2727" i="34"/>
  <c r="I2726" i="34"/>
  <c r="E2726" i="34"/>
  <c r="G2726" i="34" s="1"/>
  <c r="D2726" i="34"/>
  <c r="F2726" i="34" s="1"/>
  <c r="I2725" i="34"/>
  <c r="F2725" i="34"/>
  <c r="D2725" i="34"/>
  <c r="E2725" i="34" s="1"/>
  <c r="G2725" i="34" s="1"/>
  <c r="I2724" i="34"/>
  <c r="E2724" i="34"/>
  <c r="G2724" i="34" s="1"/>
  <c r="D2724" i="34"/>
  <c r="F2724" i="34" s="1"/>
  <c r="I2723" i="34"/>
  <c r="D2723" i="34"/>
  <c r="E2723" i="34" s="1"/>
  <c r="G2723" i="34" s="1"/>
  <c r="I2722" i="34"/>
  <c r="D2722" i="34"/>
  <c r="I2721" i="34"/>
  <c r="E2721" i="34"/>
  <c r="G2721" i="34" s="1"/>
  <c r="D2721" i="34"/>
  <c r="F2721" i="34" s="1"/>
  <c r="I2720" i="34"/>
  <c r="F2720" i="34"/>
  <c r="E2720" i="34"/>
  <c r="G2720" i="34" s="1"/>
  <c r="D2720" i="34"/>
  <c r="I2719" i="34"/>
  <c r="D2719" i="34"/>
  <c r="F2719" i="34" s="1"/>
  <c r="I2718" i="34"/>
  <c r="D2718" i="34"/>
  <c r="I2717" i="34"/>
  <c r="D2717" i="34"/>
  <c r="I2716" i="34"/>
  <c r="D2716" i="34"/>
  <c r="I2715" i="34"/>
  <c r="D2715" i="34"/>
  <c r="I2714" i="34"/>
  <c r="D2714" i="34"/>
  <c r="I2713" i="34"/>
  <c r="F2713" i="34"/>
  <c r="E2713" i="34"/>
  <c r="G2713" i="34" s="1"/>
  <c r="D2713" i="34"/>
  <c r="I2712" i="34"/>
  <c r="D2712" i="34"/>
  <c r="F2712" i="34" s="1"/>
  <c r="I2711" i="34"/>
  <c r="D2711" i="34"/>
  <c r="I2710" i="34"/>
  <c r="D2710" i="34"/>
  <c r="F2710" i="34" s="1"/>
  <c r="I2709" i="34"/>
  <c r="E2709" i="34"/>
  <c r="G2709" i="34" s="1"/>
  <c r="D2709" i="34"/>
  <c r="F2709" i="34" s="1"/>
  <c r="I2708" i="34"/>
  <c r="D2708" i="34"/>
  <c r="F2708" i="34" s="1"/>
  <c r="I2707" i="34"/>
  <c r="D2707" i="34"/>
  <c r="I2706" i="34"/>
  <c r="D2706" i="34"/>
  <c r="I2705" i="34"/>
  <c r="D2705" i="34"/>
  <c r="I2704" i="34"/>
  <c r="D2704" i="34"/>
  <c r="F2704" i="34" s="1"/>
  <c r="I2703" i="34"/>
  <c r="D2703" i="34"/>
  <c r="I2702" i="34"/>
  <c r="E2702" i="34"/>
  <c r="G2702" i="34" s="1"/>
  <c r="D2702" i="34"/>
  <c r="F2702" i="34" s="1"/>
  <c r="I2701" i="34"/>
  <c r="D2701" i="34"/>
  <c r="I2700" i="34"/>
  <c r="F2700" i="34"/>
  <c r="D2700" i="34"/>
  <c r="E2700" i="34" s="1"/>
  <c r="G2700" i="34" s="1"/>
  <c r="I2699" i="34"/>
  <c r="D2699" i="34"/>
  <c r="F2699" i="34" s="1"/>
  <c r="I2698" i="34"/>
  <c r="E2698" i="34"/>
  <c r="G2698" i="34" s="1"/>
  <c r="D2698" i="34"/>
  <c r="F2698" i="34" s="1"/>
  <c r="I2697" i="34"/>
  <c r="D2697" i="34"/>
  <c r="I2696" i="34"/>
  <c r="F2696" i="34"/>
  <c r="E2696" i="34"/>
  <c r="G2696" i="34" s="1"/>
  <c r="D2696" i="34"/>
  <c r="I2695" i="34"/>
  <c r="E2695" i="34"/>
  <c r="G2695" i="34" s="1"/>
  <c r="D2695" i="34"/>
  <c r="F2695" i="34" s="1"/>
  <c r="I2694" i="34"/>
  <c r="D2694" i="34"/>
  <c r="I2693" i="34"/>
  <c r="F2693" i="34"/>
  <c r="E2693" i="34"/>
  <c r="G2693" i="34" s="1"/>
  <c r="D2693" i="34"/>
  <c r="I2692" i="34"/>
  <c r="D2692" i="34"/>
  <c r="I2691" i="34"/>
  <c r="D2691" i="34"/>
  <c r="F2691" i="34" s="1"/>
  <c r="I2690" i="34"/>
  <c r="D2690" i="34"/>
  <c r="I2689" i="34"/>
  <c r="D2689" i="34"/>
  <c r="I2688" i="34"/>
  <c r="F2688" i="34"/>
  <c r="E2688" i="34"/>
  <c r="G2688" i="34" s="1"/>
  <c r="D2688" i="34"/>
  <c r="I2687" i="34"/>
  <c r="D2687" i="34"/>
  <c r="I2686" i="34"/>
  <c r="D2686" i="34"/>
  <c r="I2685" i="34"/>
  <c r="D2685" i="34"/>
  <c r="I2684" i="34"/>
  <c r="E2684" i="34"/>
  <c r="G2684" i="34" s="1"/>
  <c r="D2684" i="34"/>
  <c r="F2684" i="34" s="1"/>
  <c r="I2683" i="34"/>
  <c r="D2683" i="34"/>
  <c r="I2682" i="34"/>
  <c r="D2682" i="34"/>
  <c r="I2681" i="34"/>
  <c r="F2681" i="34"/>
  <c r="E2681" i="34"/>
  <c r="G2681" i="34" s="1"/>
  <c r="D2681" i="34"/>
  <c r="I2680" i="34"/>
  <c r="D2680" i="34"/>
  <c r="I2679" i="34"/>
  <c r="D2679" i="34"/>
  <c r="I2678" i="34"/>
  <c r="D2678" i="34"/>
  <c r="I2677" i="34"/>
  <c r="E2677" i="34"/>
  <c r="G2677" i="34" s="1"/>
  <c r="D2677" i="34"/>
  <c r="F2677" i="34" s="1"/>
  <c r="I2676" i="34"/>
  <c r="D2676" i="34"/>
  <c r="I2675" i="34"/>
  <c r="G2675" i="34"/>
  <c r="F2675" i="34"/>
  <c r="D2675" i="34"/>
  <c r="E2675" i="34" s="1"/>
  <c r="I2674" i="34"/>
  <c r="D2674" i="34"/>
  <c r="E2674" i="34" s="1"/>
  <c r="G2674" i="34" s="1"/>
  <c r="I2673" i="34"/>
  <c r="D2673" i="34"/>
  <c r="I2672" i="34"/>
  <c r="F2672" i="34"/>
  <c r="E2672" i="34"/>
  <c r="G2672" i="34" s="1"/>
  <c r="D2672" i="34"/>
  <c r="I2671" i="34"/>
  <c r="D2671" i="34"/>
  <c r="F2671" i="34" s="1"/>
  <c r="I2670" i="34"/>
  <c r="D2670" i="34"/>
  <c r="I2669" i="34"/>
  <c r="D2669" i="34"/>
  <c r="I2668" i="34"/>
  <c r="E2668" i="34"/>
  <c r="G2668" i="34" s="1"/>
  <c r="D2668" i="34"/>
  <c r="F2668" i="34" s="1"/>
  <c r="I2667" i="34"/>
  <c r="D2667" i="34"/>
  <c r="I2666" i="34"/>
  <c r="D2666" i="34"/>
  <c r="I2665" i="34"/>
  <c r="G2665" i="34"/>
  <c r="D2665" i="34"/>
  <c r="E2665" i="34" s="1"/>
  <c r="I2664" i="34"/>
  <c r="E2664" i="34"/>
  <c r="G2664" i="34" s="1"/>
  <c r="D2664" i="34"/>
  <c r="F2664" i="34" s="1"/>
  <c r="I2663" i="34"/>
  <c r="D2663" i="34"/>
  <c r="F2663" i="34" s="1"/>
  <c r="I2662" i="34"/>
  <c r="D2662" i="34"/>
  <c r="I2661" i="34"/>
  <c r="F2661" i="34"/>
  <c r="E2661" i="34"/>
  <c r="G2661" i="34" s="1"/>
  <c r="D2661" i="34"/>
  <c r="I2660" i="34"/>
  <c r="E2660" i="34"/>
  <c r="G2660" i="34" s="1"/>
  <c r="D2660" i="34"/>
  <c r="F2660" i="34" s="1"/>
  <c r="I2659" i="34"/>
  <c r="F2659" i="34"/>
  <c r="E2659" i="34"/>
  <c r="G2659" i="34" s="1"/>
  <c r="D2659" i="34"/>
  <c r="I2658" i="34"/>
  <c r="E2658" i="34"/>
  <c r="G2658" i="34" s="1"/>
  <c r="D2658" i="34"/>
  <c r="F2658" i="34" s="1"/>
  <c r="I2657" i="34"/>
  <c r="D2657" i="34"/>
  <c r="I2656" i="34"/>
  <c r="D2656" i="34"/>
  <c r="F2656" i="34" s="1"/>
  <c r="I2655" i="34"/>
  <c r="D2655" i="34"/>
  <c r="I2654" i="34"/>
  <c r="F2654" i="34"/>
  <c r="D2654" i="34"/>
  <c r="E2654" i="34" s="1"/>
  <c r="G2654" i="34" s="1"/>
  <c r="I2653" i="34"/>
  <c r="F2653" i="34"/>
  <c r="D2653" i="34"/>
  <c r="E2653" i="34" s="1"/>
  <c r="G2653" i="34" s="1"/>
  <c r="I2652" i="34"/>
  <c r="D2652" i="34"/>
  <c r="I2651" i="34"/>
  <c r="D2651" i="34"/>
  <c r="I2650" i="34"/>
  <c r="F2650" i="34"/>
  <c r="D2650" i="34"/>
  <c r="E2650" i="34" s="1"/>
  <c r="G2650" i="34" s="1"/>
  <c r="I2649" i="34"/>
  <c r="D2649" i="34"/>
  <c r="I2648" i="34"/>
  <c r="D2648" i="34"/>
  <c r="I2647" i="34"/>
  <c r="D2647" i="34"/>
  <c r="I2646" i="34"/>
  <c r="D2646" i="34"/>
  <c r="F2646" i="34" s="1"/>
  <c r="I2645" i="34"/>
  <c r="D2645" i="34"/>
  <c r="E2645" i="34" s="1"/>
  <c r="G2645" i="34" s="1"/>
  <c r="I2644" i="34"/>
  <c r="D2644" i="34"/>
  <c r="I2643" i="34"/>
  <c r="G2643" i="34"/>
  <c r="F2643" i="34"/>
  <c r="E2643" i="34"/>
  <c r="D2643" i="34"/>
  <c r="I2642" i="34"/>
  <c r="D2642" i="34"/>
  <c r="F2642" i="34" s="1"/>
  <c r="I2641" i="34"/>
  <c r="G2641" i="34"/>
  <c r="D2641" i="34"/>
  <c r="E2641" i="34" s="1"/>
  <c r="I2640" i="34"/>
  <c r="D2640" i="34"/>
  <c r="I2639" i="34"/>
  <c r="D2639" i="34"/>
  <c r="I2638" i="34"/>
  <c r="F2638" i="34"/>
  <c r="D2638" i="34"/>
  <c r="E2638" i="34" s="1"/>
  <c r="G2638" i="34" s="1"/>
  <c r="I2637" i="34"/>
  <c r="D2637" i="34"/>
  <c r="E2637" i="34" s="1"/>
  <c r="G2637" i="34" s="1"/>
  <c r="I2636" i="34"/>
  <c r="E2636" i="34"/>
  <c r="G2636" i="34" s="1"/>
  <c r="D2636" i="34"/>
  <c r="F2636" i="34" s="1"/>
  <c r="I2635" i="34"/>
  <c r="D2635" i="34"/>
  <c r="I2634" i="34"/>
  <c r="F2634" i="34"/>
  <c r="D2634" i="34"/>
  <c r="E2634" i="34" s="1"/>
  <c r="G2634" i="34" s="1"/>
  <c r="I2633" i="34"/>
  <c r="D2633" i="34"/>
  <c r="I2632" i="34"/>
  <c r="D2632" i="34"/>
  <c r="F2632" i="34" s="1"/>
  <c r="I2631" i="34"/>
  <c r="G2631" i="34"/>
  <c r="F2631" i="34"/>
  <c r="D2631" i="34"/>
  <c r="E2631" i="34" s="1"/>
  <c r="I2630" i="34"/>
  <c r="D2630" i="34"/>
  <c r="E2630" i="34" s="1"/>
  <c r="G2630" i="34" s="1"/>
  <c r="I2629" i="34"/>
  <c r="D2629" i="34"/>
  <c r="I2628" i="34"/>
  <c r="D2628" i="34"/>
  <c r="F2628" i="34" s="1"/>
  <c r="I2627" i="34"/>
  <c r="E2627" i="34"/>
  <c r="G2627" i="34" s="1"/>
  <c r="D2627" i="34"/>
  <c r="F2627" i="34" s="1"/>
  <c r="I2626" i="34"/>
  <c r="D2626" i="34"/>
  <c r="I2625" i="34"/>
  <c r="F2625" i="34"/>
  <c r="D2625" i="34"/>
  <c r="E2625" i="34" s="1"/>
  <c r="G2625" i="34" s="1"/>
  <c r="I2624" i="34"/>
  <c r="D2624" i="34"/>
  <c r="F2624" i="34" s="1"/>
  <c r="I2623" i="34"/>
  <c r="F2623" i="34"/>
  <c r="D2623" i="34"/>
  <c r="E2623" i="34" s="1"/>
  <c r="G2623" i="34" s="1"/>
  <c r="I2622" i="34"/>
  <c r="D2622" i="34"/>
  <c r="I2621" i="34"/>
  <c r="F2621" i="34"/>
  <c r="E2621" i="34"/>
  <c r="G2621" i="34" s="1"/>
  <c r="D2621" i="34"/>
  <c r="I2620" i="34"/>
  <c r="D2620" i="34"/>
  <c r="I2619" i="34"/>
  <c r="D2619" i="34"/>
  <c r="F2619" i="34" s="1"/>
  <c r="I2618" i="34"/>
  <c r="D2618" i="34"/>
  <c r="F2618" i="34" s="1"/>
  <c r="I2617" i="34"/>
  <c r="E2617" i="34"/>
  <c r="G2617" i="34" s="1"/>
  <c r="D2617" i="34"/>
  <c r="F2617" i="34" s="1"/>
  <c r="I2616" i="34"/>
  <c r="F2616" i="34"/>
  <c r="D2616" i="34"/>
  <c r="E2616" i="34" s="1"/>
  <c r="G2616" i="34" s="1"/>
  <c r="I2615" i="34"/>
  <c r="D2615" i="34"/>
  <c r="I2614" i="34"/>
  <c r="E2614" i="34"/>
  <c r="G2614" i="34" s="1"/>
  <c r="D2614" i="34"/>
  <c r="F2614" i="34" s="1"/>
  <c r="I2613" i="34"/>
  <c r="D2613" i="34"/>
  <c r="I2612" i="34"/>
  <c r="E2612" i="34"/>
  <c r="G2612" i="34" s="1"/>
  <c r="D2612" i="34"/>
  <c r="F2612" i="34" s="1"/>
  <c r="I2611" i="34"/>
  <c r="D2611" i="34"/>
  <c r="I2610" i="34"/>
  <c r="F2610" i="34"/>
  <c r="D2610" i="34"/>
  <c r="E2610" i="34" s="1"/>
  <c r="G2610" i="34" s="1"/>
  <c r="I2609" i="34"/>
  <c r="E2609" i="34"/>
  <c r="G2609" i="34" s="1"/>
  <c r="D2609" i="34"/>
  <c r="F2609" i="34" s="1"/>
  <c r="I2608" i="34"/>
  <c r="D2608" i="34"/>
  <c r="I2607" i="34"/>
  <c r="D2607" i="34"/>
  <c r="F2607" i="34" s="1"/>
  <c r="I2606" i="34"/>
  <c r="F2606" i="34"/>
  <c r="E2606" i="34"/>
  <c r="G2606" i="34" s="1"/>
  <c r="D2606" i="34"/>
  <c r="I2605" i="34"/>
  <c r="D2605" i="34"/>
  <c r="F2605" i="34" s="1"/>
  <c r="I2604" i="34"/>
  <c r="D2604" i="34"/>
  <c r="I2603" i="34"/>
  <c r="D2603" i="34"/>
  <c r="I2602" i="34"/>
  <c r="F2602" i="34"/>
  <c r="D2602" i="34"/>
  <c r="E2602" i="34" s="1"/>
  <c r="G2602" i="34" s="1"/>
  <c r="I2601" i="34"/>
  <c r="F2601" i="34"/>
  <c r="D2601" i="34"/>
  <c r="E2601" i="34" s="1"/>
  <c r="G2601" i="34" s="1"/>
  <c r="I2600" i="34"/>
  <c r="F2600" i="34"/>
  <c r="D2600" i="34"/>
  <c r="E2600" i="34" s="1"/>
  <c r="G2600" i="34" s="1"/>
  <c r="I2599" i="34"/>
  <c r="D2599" i="34"/>
  <c r="I2598" i="34"/>
  <c r="F2598" i="34"/>
  <c r="E2598" i="34"/>
  <c r="G2598" i="34" s="1"/>
  <c r="D2598" i="34"/>
  <c r="I2597" i="34"/>
  <c r="D2597" i="34"/>
  <c r="F2597" i="34" s="1"/>
  <c r="I2596" i="34"/>
  <c r="G2596" i="34"/>
  <c r="F2596" i="34"/>
  <c r="D2596" i="34"/>
  <c r="E2596" i="34" s="1"/>
  <c r="I2595" i="34"/>
  <c r="E2595" i="34"/>
  <c r="G2595" i="34" s="1"/>
  <c r="D2595" i="34"/>
  <c r="F2595" i="34" s="1"/>
  <c r="I2594" i="34"/>
  <c r="D2594" i="34"/>
  <c r="I2593" i="34"/>
  <c r="D2593" i="34"/>
  <c r="E2593" i="34" s="1"/>
  <c r="G2593" i="34" s="1"/>
  <c r="I2592" i="34"/>
  <c r="D2592" i="34"/>
  <c r="I2591" i="34"/>
  <c r="D2591" i="34"/>
  <c r="I2590" i="34"/>
  <c r="D2590" i="34"/>
  <c r="I2589" i="34"/>
  <c r="E2589" i="34"/>
  <c r="G2589" i="34" s="1"/>
  <c r="D2589" i="34"/>
  <c r="F2589" i="34" s="1"/>
  <c r="I2588" i="34"/>
  <c r="D2588" i="34"/>
  <c r="I2587" i="34"/>
  <c r="E2587" i="34"/>
  <c r="G2587" i="34" s="1"/>
  <c r="D2587" i="34"/>
  <c r="F2587" i="34" s="1"/>
  <c r="I2586" i="34"/>
  <c r="G2586" i="34"/>
  <c r="F2586" i="34"/>
  <c r="E2586" i="34"/>
  <c r="D2586" i="34"/>
  <c r="I2585" i="34"/>
  <c r="D2585" i="34"/>
  <c r="I2584" i="34"/>
  <c r="E2584" i="34"/>
  <c r="G2584" i="34" s="1"/>
  <c r="D2584" i="34"/>
  <c r="F2584" i="34" s="1"/>
  <c r="I2583" i="34"/>
  <c r="D2583" i="34"/>
  <c r="F2583" i="34" s="1"/>
  <c r="I2582" i="34"/>
  <c r="D2582" i="34"/>
  <c r="I2581" i="34"/>
  <c r="D2581" i="34"/>
  <c r="I2580" i="34"/>
  <c r="D2580" i="34"/>
  <c r="I2579" i="34"/>
  <c r="D2579" i="34"/>
  <c r="I2578" i="34"/>
  <c r="D2578" i="34"/>
  <c r="E2578" i="34" s="1"/>
  <c r="G2578" i="34" s="1"/>
  <c r="I2577" i="34"/>
  <c r="E2577" i="34"/>
  <c r="G2577" i="34" s="1"/>
  <c r="D2577" i="34"/>
  <c r="F2577" i="34" s="1"/>
  <c r="I2576" i="34"/>
  <c r="D2576" i="34"/>
  <c r="I2575" i="34"/>
  <c r="D2575" i="34"/>
  <c r="I2574" i="34"/>
  <c r="E2574" i="34"/>
  <c r="G2574" i="34" s="1"/>
  <c r="D2574" i="34"/>
  <c r="F2574" i="34" s="1"/>
  <c r="I2573" i="34"/>
  <c r="D2573" i="34"/>
  <c r="I2572" i="34"/>
  <c r="E2572" i="34"/>
  <c r="G2572" i="34" s="1"/>
  <c r="D2572" i="34"/>
  <c r="F2572" i="34" s="1"/>
  <c r="I2571" i="34"/>
  <c r="D2571" i="34"/>
  <c r="I2570" i="34"/>
  <c r="F2570" i="34"/>
  <c r="E2570" i="34"/>
  <c r="G2570" i="34" s="1"/>
  <c r="D2570" i="34"/>
  <c r="I2569" i="34"/>
  <c r="D2569" i="34"/>
  <c r="I2568" i="34"/>
  <c r="E2568" i="34"/>
  <c r="G2568" i="34" s="1"/>
  <c r="D2568" i="34"/>
  <c r="F2568" i="34" s="1"/>
  <c r="I2567" i="34"/>
  <c r="E2567" i="34"/>
  <c r="G2567" i="34" s="1"/>
  <c r="D2567" i="34"/>
  <c r="F2567" i="34" s="1"/>
  <c r="I2566" i="34"/>
  <c r="D2566" i="34"/>
  <c r="I2565" i="34"/>
  <c r="D2565" i="34"/>
  <c r="I2564" i="34"/>
  <c r="E2564" i="34"/>
  <c r="G2564" i="34" s="1"/>
  <c r="D2564" i="34"/>
  <c r="F2564" i="34" s="1"/>
  <c r="I2563" i="34"/>
  <c r="E2563" i="34"/>
  <c r="G2563" i="34" s="1"/>
  <c r="D2563" i="34"/>
  <c r="F2563" i="34" s="1"/>
  <c r="I2562" i="34"/>
  <c r="D2562" i="34"/>
  <c r="I2561" i="34"/>
  <c r="D2561" i="34"/>
  <c r="I2560" i="34"/>
  <c r="D2560" i="34"/>
  <c r="I2559" i="34"/>
  <c r="D2559" i="34"/>
  <c r="F2559" i="34" s="1"/>
  <c r="I2558" i="34"/>
  <c r="D2558" i="34"/>
  <c r="I2557" i="34"/>
  <c r="G2557" i="34"/>
  <c r="F2557" i="34"/>
  <c r="D2557" i="34"/>
  <c r="E2557" i="34" s="1"/>
  <c r="I2556" i="34"/>
  <c r="D2556" i="34"/>
  <c r="F2556" i="34" s="1"/>
  <c r="I2555" i="34"/>
  <c r="F2555" i="34"/>
  <c r="E2555" i="34"/>
  <c r="G2555" i="34" s="1"/>
  <c r="D2555" i="34"/>
  <c r="I2554" i="34"/>
  <c r="D2554" i="34"/>
  <c r="F2554" i="34" s="1"/>
  <c r="I2553" i="34"/>
  <c r="F2553" i="34"/>
  <c r="D2553" i="34"/>
  <c r="E2553" i="34" s="1"/>
  <c r="G2553" i="34" s="1"/>
  <c r="I2552" i="34"/>
  <c r="D2552" i="34"/>
  <c r="I2551" i="34"/>
  <c r="D2551" i="34"/>
  <c r="I2550" i="34"/>
  <c r="D2550" i="34"/>
  <c r="F2550" i="34" s="1"/>
  <c r="I2549" i="34"/>
  <c r="D2549" i="34"/>
  <c r="I2548" i="34"/>
  <c r="D2548" i="34"/>
  <c r="F2548" i="34" s="1"/>
  <c r="I2547" i="34"/>
  <c r="D2547" i="34"/>
  <c r="E2547" i="34" s="1"/>
  <c r="G2547" i="34" s="1"/>
  <c r="I2546" i="34"/>
  <c r="D2546" i="34"/>
  <c r="E2546" i="34" s="1"/>
  <c r="G2546" i="34" s="1"/>
  <c r="I2545" i="34"/>
  <c r="D2545" i="34"/>
  <c r="I2544" i="34"/>
  <c r="D2544" i="34"/>
  <c r="F2544" i="34" s="1"/>
  <c r="I2543" i="34"/>
  <c r="D2543" i="34"/>
  <c r="F2543" i="34" s="1"/>
  <c r="I2542" i="34"/>
  <c r="D2542" i="34"/>
  <c r="I2541" i="34"/>
  <c r="E2541" i="34"/>
  <c r="G2541" i="34" s="1"/>
  <c r="D2541" i="34"/>
  <c r="F2541" i="34" s="1"/>
  <c r="I2540" i="34"/>
  <c r="D2540" i="34"/>
  <c r="I2539" i="34"/>
  <c r="D2539" i="34"/>
  <c r="F2539" i="34" s="1"/>
  <c r="I2538" i="34"/>
  <c r="D2538" i="34"/>
  <c r="I2537" i="34"/>
  <c r="D2537" i="34"/>
  <c r="I2536" i="34"/>
  <c r="D2536" i="34"/>
  <c r="I2535" i="34"/>
  <c r="F2535" i="34"/>
  <c r="D2535" i="34"/>
  <c r="E2535" i="34" s="1"/>
  <c r="G2535" i="34" s="1"/>
  <c r="I2534" i="34"/>
  <c r="D2534" i="34"/>
  <c r="I2533" i="34"/>
  <c r="D2533" i="34"/>
  <c r="F2533" i="34" s="1"/>
  <c r="I2532" i="34"/>
  <c r="D2532" i="34"/>
  <c r="I2531" i="34"/>
  <c r="F2531" i="34"/>
  <c r="E2531" i="34"/>
  <c r="G2531" i="34" s="1"/>
  <c r="D2531" i="34"/>
  <c r="I2530" i="34"/>
  <c r="D2530" i="34"/>
  <c r="I2529" i="34"/>
  <c r="D2529" i="34"/>
  <c r="F2529" i="34" s="1"/>
  <c r="I2528" i="34"/>
  <c r="D2528" i="34"/>
  <c r="I2527" i="34"/>
  <c r="F2527" i="34"/>
  <c r="E2527" i="34"/>
  <c r="G2527" i="34" s="1"/>
  <c r="D2527" i="34"/>
  <c r="I2526" i="34"/>
  <c r="D2526" i="34"/>
  <c r="F2526" i="34" s="1"/>
  <c r="I2525" i="34"/>
  <c r="D2525" i="34"/>
  <c r="F2525" i="34" s="1"/>
  <c r="I2524" i="34"/>
  <c r="D2524" i="34"/>
  <c r="F2524" i="34" s="1"/>
  <c r="I2523" i="34"/>
  <c r="D2523" i="34"/>
  <c r="F2523" i="34" s="1"/>
  <c r="I2522" i="34"/>
  <c r="E2522" i="34"/>
  <c r="G2522" i="34" s="1"/>
  <c r="D2522" i="34"/>
  <c r="F2522" i="34" s="1"/>
  <c r="I2521" i="34"/>
  <c r="E2521" i="34"/>
  <c r="G2521" i="34" s="1"/>
  <c r="D2521" i="34"/>
  <c r="F2521" i="34" s="1"/>
  <c r="I2520" i="34"/>
  <c r="D2520" i="34"/>
  <c r="F2520" i="34" s="1"/>
  <c r="I2519" i="34"/>
  <c r="D2519" i="34"/>
  <c r="F2519" i="34" s="1"/>
  <c r="I2518" i="34"/>
  <c r="F2518" i="34"/>
  <c r="D2518" i="34"/>
  <c r="E2518" i="34" s="1"/>
  <c r="G2518" i="34" s="1"/>
  <c r="I2517" i="34"/>
  <c r="D2517" i="34"/>
  <c r="I2516" i="34"/>
  <c r="D2516" i="34"/>
  <c r="I2515" i="34"/>
  <c r="G2515" i="34"/>
  <c r="F2515" i="34"/>
  <c r="E2515" i="34"/>
  <c r="D2515" i="34"/>
  <c r="I2514" i="34"/>
  <c r="E2514" i="34"/>
  <c r="G2514" i="34" s="1"/>
  <c r="D2514" i="34"/>
  <c r="F2514" i="34" s="1"/>
  <c r="I2513" i="34"/>
  <c r="D2513" i="34"/>
  <c r="E2513" i="34" s="1"/>
  <c r="G2513" i="34" s="1"/>
  <c r="I2512" i="34"/>
  <c r="E2512" i="34"/>
  <c r="G2512" i="34" s="1"/>
  <c r="D2512" i="34"/>
  <c r="F2512" i="34" s="1"/>
  <c r="I2511" i="34"/>
  <c r="D2511" i="34"/>
  <c r="F2511" i="34" s="1"/>
  <c r="I2510" i="34"/>
  <c r="F2510" i="34"/>
  <c r="D2510" i="34"/>
  <c r="E2510" i="34" s="1"/>
  <c r="G2510" i="34" s="1"/>
  <c r="I2509" i="34"/>
  <c r="D2509" i="34"/>
  <c r="I2508" i="34"/>
  <c r="E2508" i="34"/>
  <c r="G2508" i="34" s="1"/>
  <c r="D2508" i="34"/>
  <c r="F2508" i="34" s="1"/>
  <c r="I2507" i="34"/>
  <c r="D2507" i="34"/>
  <c r="F2507" i="34" s="1"/>
  <c r="I2506" i="34"/>
  <c r="D2506" i="34"/>
  <c r="I2505" i="34"/>
  <c r="D2505" i="34"/>
  <c r="I2504" i="34"/>
  <c r="D2504" i="34"/>
  <c r="I2503" i="34"/>
  <c r="F2503" i="34"/>
  <c r="D2503" i="34"/>
  <c r="E2503" i="34" s="1"/>
  <c r="G2503" i="34" s="1"/>
  <c r="I2502" i="34"/>
  <c r="F2502" i="34"/>
  <c r="E2502" i="34"/>
  <c r="G2502" i="34" s="1"/>
  <c r="D2502" i="34"/>
  <c r="I2501" i="34"/>
  <c r="F2501" i="34"/>
  <c r="D2501" i="34"/>
  <c r="E2501" i="34" s="1"/>
  <c r="G2501" i="34" s="1"/>
  <c r="I2500" i="34"/>
  <c r="D2500" i="34"/>
  <c r="F2500" i="34" s="1"/>
  <c r="I2499" i="34"/>
  <c r="E2499" i="34"/>
  <c r="G2499" i="34" s="1"/>
  <c r="D2499" i="34"/>
  <c r="F2499" i="34" s="1"/>
  <c r="I2498" i="34"/>
  <c r="D2498" i="34"/>
  <c r="I2497" i="34"/>
  <c r="D2497" i="34"/>
  <c r="I2496" i="34"/>
  <c r="D2496" i="34"/>
  <c r="I2495" i="34"/>
  <c r="E2495" i="34"/>
  <c r="G2495" i="34" s="1"/>
  <c r="D2495" i="34"/>
  <c r="F2495" i="34" s="1"/>
  <c r="I2494" i="34"/>
  <c r="D2494" i="34"/>
  <c r="I2493" i="34"/>
  <c r="D2493" i="34"/>
  <c r="I2492" i="34"/>
  <c r="D2492" i="34"/>
  <c r="F2492" i="34" s="1"/>
  <c r="I2491" i="34"/>
  <c r="G2491" i="34"/>
  <c r="D2491" i="34"/>
  <c r="E2491" i="34" s="1"/>
  <c r="I2490" i="34"/>
  <c r="F2490" i="34"/>
  <c r="D2490" i="34"/>
  <c r="E2490" i="34" s="1"/>
  <c r="G2490" i="34" s="1"/>
  <c r="I2489" i="34"/>
  <c r="D2489" i="34"/>
  <c r="E2489" i="34" s="1"/>
  <c r="G2489" i="34" s="1"/>
  <c r="I2488" i="34"/>
  <c r="F2488" i="34"/>
  <c r="D2488" i="34"/>
  <c r="E2488" i="34" s="1"/>
  <c r="G2488" i="34" s="1"/>
  <c r="I2487" i="34"/>
  <c r="D2487" i="34"/>
  <c r="I2486" i="34"/>
  <c r="D2486" i="34"/>
  <c r="I2485" i="34"/>
  <c r="D2485" i="34"/>
  <c r="I2484" i="34"/>
  <c r="F2484" i="34"/>
  <c r="D2484" i="34"/>
  <c r="E2484" i="34" s="1"/>
  <c r="G2484" i="34" s="1"/>
  <c r="I2483" i="34"/>
  <c r="E2483" i="34"/>
  <c r="G2483" i="34" s="1"/>
  <c r="D2483" i="34"/>
  <c r="F2483" i="34" s="1"/>
  <c r="I2482" i="34"/>
  <c r="G2482" i="34"/>
  <c r="F2482" i="34"/>
  <c r="D2482" i="34"/>
  <c r="E2482" i="34" s="1"/>
  <c r="I2481" i="34"/>
  <c r="D2481" i="34"/>
  <c r="I2480" i="34"/>
  <c r="F2480" i="34"/>
  <c r="D2480" i="34"/>
  <c r="E2480" i="34" s="1"/>
  <c r="G2480" i="34" s="1"/>
  <c r="I2479" i="34"/>
  <c r="D2479" i="34"/>
  <c r="F2479" i="34" s="1"/>
  <c r="I2478" i="34"/>
  <c r="D2478" i="34"/>
  <c r="I2477" i="34"/>
  <c r="D2477" i="34"/>
  <c r="I2476" i="34"/>
  <c r="G2476" i="34"/>
  <c r="F2476" i="34"/>
  <c r="E2476" i="34"/>
  <c r="D2476" i="34"/>
  <c r="I2475" i="34"/>
  <c r="D2475" i="34"/>
  <c r="I2474" i="34"/>
  <c r="D2474" i="34"/>
  <c r="I2473" i="34"/>
  <c r="D2473" i="34"/>
  <c r="I2472" i="34"/>
  <c r="D2472" i="34"/>
  <c r="I2471" i="34"/>
  <c r="D2471" i="34"/>
  <c r="F2471" i="34" s="1"/>
  <c r="I2470" i="34"/>
  <c r="E2470" i="34"/>
  <c r="G2470" i="34" s="1"/>
  <c r="D2470" i="34"/>
  <c r="F2470" i="34" s="1"/>
  <c r="I2469" i="34"/>
  <c r="D2469" i="34"/>
  <c r="E2469" i="34" s="1"/>
  <c r="G2469" i="34" s="1"/>
  <c r="I2468" i="34"/>
  <c r="G2468" i="34"/>
  <c r="F2468" i="34"/>
  <c r="D2468" i="34"/>
  <c r="E2468" i="34" s="1"/>
  <c r="I2467" i="34"/>
  <c r="D2467" i="34"/>
  <c r="I2466" i="34"/>
  <c r="F2466" i="34"/>
  <c r="E2466" i="34"/>
  <c r="G2466" i="34" s="1"/>
  <c r="D2466" i="34"/>
  <c r="I2465" i="34"/>
  <c r="D2465" i="34"/>
  <c r="F2465" i="34" s="1"/>
  <c r="I2464" i="34"/>
  <c r="E2464" i="34"/>
  <c r="G2464" i="34" s="1"/>
  <c r="D2464" i="34"/>
  <c r="F2464" i="34" s="1"/>
  <c r="I2463" i="34"/>
  <c r="D2463" i="34"/>
  <c r="I2462" i="34"/>
  <c r="D2462" i="34"/>
  <c r="F2462" i="34" s="1"/>
  <c r="I2461" i="34"/>
  <c r="F2461" i="34"/>
  <c r="D2461" i="34"/>
  <c r="E2461" i="34" s="1"/>
  <c r="G2461" i="34" s="1"/>
  <c r="I2460" i="34"/>
  <c r="E2460" i="34"/>
  <c r="G2460" i="34" s="1"/>
  <c r="D2460" i="34"/>
  <c r="F2460" i="34" s="1"/>
  <c r="I2459" i="34"/>
  <c r="D2459" i="34"/>
  <c r="F2459" i="34" s="1"/>
  <c r="I2458" i="34"/>
  <c r="D2458" i="34"/>
  <c r="I2457" i="34"/>
  <c r="D2457" i="34"/>
  <c r="I2456" i="34"/>
  <c r="D2456" i="34"/>
  <c r="I2455" i="34"/>
  <c r="F2455" i="34"/>
  <c r="E2455" i="34"/>
  <c r="G2455" i="34" s="1"/>
  <c r="D2455" i="34"/>
  <c r="I2454" i="34"/>
  <c r="E2454" i="34"/>
  <c r="G2454" i="34" s="1"/>
  <c r="D2454" i="34"/>
  <c r="F2454" i="34" s="1"/>
  <c r="I2453" i="34"/>
  <c r="E2453" i="34"/>
  <c r="G2453" i="34" s="1"/>
  <c r="D2453" i="34"/>
  <c r="F2453" i="34" s="1"/>
  <c r="I2452" i="34"/>
  <c r="D2452" i="34"/>
  <c r="I2451" i="34"/>
  <c r="D2451" i="34"/>
  <c r="F2451" i="34" s="1"/>
  <c r="I2450" i="34"/>
  <c r="D2450" i="34"/>
  <c r="I2449" i="34"/>
  <c r="D2449" i="34"/>
  <c r="I2448" i="34"/>
  <c r="D2448" i="34"/>
  <c r="F2448" i="34" s="1"/>
  <c r="I2447" i="34"/>
  <c r="D2447" i="34"/>
  <c r="I2446" i="34"/>
  <c r="D2446" i="34"/>
  <c r="I2445" i="34"/>
  <c r="E2445" i="34"/>
  <c r="G2445" i="34" s="1"/>
  <c r="D2445" i="34"/>
  <c r="F2445" i="34" s="1"/>
  <c r="I2444" i="34"/>
  <c r="D2444" i="34"/>
  <c r="F2444" i="34" s="1"/>
  <c r="I2443" i="34"/>
  <c r="D2443" i="34"/>
  <c r="I2442" i="34"/>
  <c r="D2442" i="34"/>
  <c r="I2441" i="34"/>
  <c r="D2441" i="34"/>
  <c r="I2440" i="34"/>
  <c r="D2440" i="34"/>
  <c r="I2439" i="34"/>
  <c r="D2439" i="34"/>
  <c r="I2438" i="34"/>
  <c r="G2438" i="34"/>
  <c r="E2438" i="34"/>
  <c r="D2438" i="34"/>
  <c r="F2438" i="34" s="1"/>
  <c r="I2437" i="34"/>
  <c r="F2437" i="34"/>
  <c r="E2437" i="34"/>
  <c r="G2437" i="34" s="1"/>
  <c r="D2437" i="34"/>
  <c r="I2436" i="34"/>
  <c r="D2436" i="34"/>
  <c r="I2435" i="34"/>
  <c r="D2435" i="34"/>
  <c r="I2434" i="34"/>
  <c r="D2434" i="34"/>
  <c r="I2433" i="34"/>
  <c r="F2433" i="34"/>
  <c r="D2433" i="34"/>
  <c r="E2433" i="34" s="1"/>
  <c r="G2433" i="34" s="1"/>
  <c r="I2432" i="34"/>
  <c r="D2432" i="34"/>
  <c r="I2431" i="34"/>
  <c r="D2431" i="34"/>
  <c r="I2430" i="34"/>
  <c r="D2430" i="34"/>
  <c r="F2430" i="34" s="1"/>
  <c r="I2429" i="34"/>
  <c r="F2429" i="34"/>
  <c r="E2429" i="34"/>
  <c r="G2429" i="34" s="1"/>
  <c r="D2429" i="34"/>
  <c r="I2428" i="34"/>
  <c r="D2428" i="34"/>
  <c r="I2427" i="34"/>
  <c r="D2427" i="34"/>
  <c r="E2427" i="34" s="1"/>
  <c r="G2427" i="34" s="1"/>
  <c r="I2426" i="34"/>
  <c r="F2426" i="34"/>
  <c r="E2426" i="34"/>
  <c r="G2426" i="34" s="1"/>
  <c r="D2426" i="34"/>
  <c r="I2425" i="34"/>
  <c r="D2425" i="34"/>
  <c r="E2425" i="34" s="1"/>
  <c r="G2425" i="34" s="1"/>
  <c r="I2424" i="34"/>
  <c r="D2424" i="34"/>
  <c r="F2424" i="34" s="1"/>
  <c r="I2423" i="34"/>
  <c r="D2423" i="34"/>
  <c r="F2423" i="34" s="1"/>
  <c r="I2422" i="34"/>
  <c r="E2422" i="34"/>
  <c r="G2422" i="34" s="1"/>
  <c r="D2422" i="34"/>
  <c r="F2422" i="34" s="1"/>
  <c r="I2421" i="34"/>
  <c r="D2421" i="34"/>
  <c r="F2421" i="34" s="1"/>
  <c r="I2420" i="34"/>
  <c r="D2420" i="34"/>
  <c r="I2419" i="34"/>
  <c r="E2419" i="34"/>
  <c r="G2419" i="34" s="1"/>
  <c r="D2419" i="34"/>
  <c r="F2419" i="34" s="1"/>
  <c r="I2418" i="34"/>
  <c r="F2418" i="34"/>
  <c r="E2418" i="34"/>
  <c r="G2418" i="34" s="1"/>
  <c r="D2418" i="34"/>
  <c r="I2417" i="34"/>
  <c r="D2417" i="34"/>
  <c r="I2416" i="34"/>
  <c r="F2416" i="34"/>
  <c r="D2416" i="34"/>
  <c r="E2416" i="34" s="1"/>
  <c r="G2416" i="34" s="1"/>
  <c r="I2415" i="34"/>
  <c r="D2415" i="34"/>
  <c r="I2414" i="34"/>
  <c r="F2414" i="34"/>
  <c r="E2414" i="34"/>
  <c r="G2414" i="34" s="1"/>
  <c r="D2414" i="34"/>
  <c r="I2413" i="34"/>
  <c r="D2413" i="34"/>
  <c r="E2413" i="34" s="1"/>
  <c r="G2413" i="34" s="1"/>
  <c r="I2412" i="34"/>
  <c r="F2412" i="34"/>
  <c r="E2412" i="34"/>
  <c r="G2412" i="34" s="1"/>
  <c r="D2412" i="34"/>
  <c r="I2411" i="34"/>
  <c r="G2411" i="34"/>
  <c r="F2411" i="34"/>
  <c r="D2411" i="34"/>
  <c r="E2411" i="34" s="1"/>
  <c r="I2410" i="34"/>
  <c r="F2410" i="34"/>
  <c r="D2410" i="34"/>
  <c r="E2410" i="34" s="1"/>
  <c r="G2410" i="34" s="1"/>
  <c r="I2409" i="34"/>
  <c r="D2409" i="34"/>
  <c r="I2408" i="34"/>
  <c r="F2408" i="34"/>
  <c r="D2408" i="34"/>
  <c r="E2408" i="34" s="1"/>
  <c r="G2408" i="34" s="1"/>
  <c r="I2407" i="34"/>
  <c r="D2407" i="34"/>
  <c r="E2407" i="34" s="1"/>
  <c r="G2407" i="34" s="1"/>
  <c r="I2406" i="34"/>
  <c r="D2406" i="34"/>
  <c r="I2405" i="34"/>
  <c r="F2405" i="34"/>
  <c r="E2405" i="34"/>
  <c r="G2405" i="34" s="1"/>
  <c r="D2405" i="34"/>
  <c r="I2404" i="34"/>
  <c r="D2404" i="34"/>
  <c r="I2403" i="34"/>
  <c r="D2403" i="34"/>
  <c r="I2402" i="34"/>
  <c r="D2402" i="34"/>
  <c r="I2401" i="34"/>
  <c r="D2401" i="34"/>
  <c r="I2400" i="34"/>
  <c r="F2400" i="34"/>
  <c r="D2400" i="34"/>
  <c r="E2400" i="34" s="1"/>
  <c r="G2400" i="34" s="1"/>
  <c r="I2399" i="34"/>
  <c r="D2399" i="34"/>
  <c r="E2399" i="34" s="1"/>
  <c r="G2399" i="34" s="1"/>
  <c r="I2398" i="34"/>
  <c r="D2398" i="34"/>
  <c r="F2398" i="34" s="1"/>
  <c r="I2397" i="34"/>
  <c r="D2397" i="34"/>
  <c r="I2396" i="34"/>
  <c r="F2396" i="34"/>
  <c r="E2396" i="34"/>
  <c r="G2396" i="34" s="1"/>
  <c r="D2396" i="34"/>
  <c r="I2395" i="34"/>
  <c r="D2395" i="34"/>
  <c r="E2395" i="34" s="1"/>
  <c r="G2395" i="34" s="1"/>
  <c r="I2394" i="34"/>
  <c r="E2394" i="34"/>
  <c r="G2394" i="34" s="1"/>
  <c r="D2394" i="34"/>
  <c r="F2394" i="34" s="1"/>
  <c r="I2393" i="34"/>
  <c r="D2393" i="34"/>
  <c r="I2392" i="34"/>
  <c r="D2392" i="34"/>
  <c r="I2391" i="34"/>
  <c r="D2391" i="34"/>
  <c r="I2390" i="34"/>
  <c r="D2390" i="34"/>
  <c r="F2390" i="34" s="1"/>
  <c r="I2389" i="34"/>
  <c r="D2389" i="34"/>
  <c r="I2388" i="34"/>
  <c r="F2388" i="34"/>
  <c r="D2388" i="34"/>
  <c r="E2388" i="34" s="1"/>
  <c r="G2388" i="34" s="1"/>
  <c r="I2387" i="34"/>
  <c r="D2387" i="34"/>
  <c r="I2386" i="34"/>
  <c r="D2386" i="34"/>
  <c r="I2385" i="34"/>
  <c r="F2385" i="34"/>
  <c r="E2385" i="34"/>
  <c r="G2385" i="34" s="1"/>
  <c r="D2385" i="34"/>
  <c r="I2384" i="34"/>
  <c r="D2384" i="34"/>
  <c r="I2383" i="34"/>
  <c r="F2383" i="34"/>
  <c r="D2383" i="34"/>
  <c r="E2383" i="34" s="1"/>
  <c r="G2383" i="34" s="1"/>
  <c r="I2382" i="34"/>
  <c r="D2382" i="34"/>
  <c r="I2381" i="34"/>
  <c r="D2381" i="34"/>
  <c r="I2380" i="34"/>
  <c r="G2380" i="34"/>
  <c r="D2380" i="34"/>
  <c r="E2380" i="34" s="1"/>
  <c r="I2379" i="34"/>
  <c r="E2379" i="34"/>
  <c r="G2379" i="34" s="1"/>
  <c r="D2379" i="34"/>
  <c r="F2379" i="34" s="1"/>
  <c r="I2378" i="34"/>
  <c r="F2378" i="34"/>
  <c r="E2378" i="34"/>
  <c r="G2378" i="34" s="1"/>
  <c r="D2378" i="34"/>
  <c r="I2377" i="34"/>
  <c r="D2377" i="34"/>
  <c r="F2377" i="34" s="1"/>
  <c r="I2376" i="34"/>
  <c r="D2376" i="34"/>
  <c r="E2376" i="34" s="1"/>
  <c r="G2376" i="34" s="1"/>
  <c r="I2375" i="34"/>
  <c r="G2375" i="34"/>
  <c r="F2375" i="34"/>
  <c r="E2375" i="34"/>
  <c r="D2375" i="34"/>
  <c r="I2374" i="34"/>
  <c r="G2374" i="34"/>
  <c r="F2374" i="34"/>
  <c r="D2374" i="34"/>
  <c r="E2374" i="34" s="1"/>
  <c r="I2373" i="34"/>
  <c r="D2373" i="34"/>
  <c r="F2373" i="34" s="1"/>
  <c r="I2372" i="34"/>
  <c r="D2372" i="34"/>
  <c r="F2372" i="34" s="1"/>
  <c r="I2371" i="34"/>
  <c r="D2371" i="34"/>
  <c r="F2371" i="34" s="1"/>
  <c r="I2370" i="34"/>
  <c r="E2370" i="34"/>
  <c r="G2370" i="34" s="1"/>
  <c r="D2370" i="34"/>
  <c r="F2370" i="34" s="1"/>
  <c r="I2369" i="34"/>
  <c r="D2369" i="34"/>
  <c r="I2368" i="34"/>
  <c r="D2368" i="34"/>
  <c r="I2367" i="34"/>
  <c r="E2367" i="34"/>
  <c r="G2367" i="34" s="1"/>
  <c r="D2367" i="34"/>
  <c r="F2367" i="34" s="1"/>
  <c r="I2366" i="34"/>
  <c r="F2366" i="34"/>
  <c r="D2366" i="34"/>
  <c r="E2366" i="34" s="1"/>
  <c r="G2366" i="34" s="1"/>
  <c r="I2365" i="34"/>
  <c r="D2365" i="34"/>
  <c r="I2364" i="34"/>
  <c r="D2364" i="34"/>
  <c r="I2363" i="34"/>
  <c r="D2363" i="34"/>
  <c r="F2363" i="34" s="1"/>
  <c r="I2362" i="34"/>
  <c r="D2362" i="34"/>
  <c r="I2361" i="34"/>
  <c r="D2361" i="34"/>
  <c r="F2361" i="34" s="1"/>
  <c r="I2360" i="34"/>
  <c r="F2360" i="34"/>
  <c r="E2360" i="34"/>
  <c r="G2360" i="34" s="1"/>
  <c r="D2360" i="34"/>
  <c r="I2359" i="34"/>
  <c r="D2359" i="34"/>
  <c r="I2358" i="34"/>
  <c r="G2358" i="34"/>
  <c r="F2358" i="34"/>
  <c r="D2358" i="34"/>
  <c r="E2358" i="34" s="1"/>
  <c r="I2357" i="34"/>
  <c r="D2357" i="34"/>
  <c r="I2356" i="34"/>
  <c r="D2356" i="34"/>
  <c r="I2355" i="34"/>
  <c r="E2355" i="34"/>
  <c r="G2355" i="34" s="1"/>
  <c r="D2355" i="34"/>
  <c r="F2355" i="34" s="1"/>
  <c r="I2354" i="34"/>
  <c r="D2354" i="34"/>
  <c r="F2354" i="34" s="1"/>
  <c r="I2353" i="34"/>
  <c r="F2353" i="34"/>
  <c r="D2353" i="34"/>
  <c r="E2353" i="34" s="1"/>
  <c r="G2353" i="34" s="1"/>
  <c r="I2352" i="34"/>
  <c r="G2352" i="34"/>
  <c r="D2352" i="34"/>
  <c r="E2352" i="34" s="1"/>
  <c r="I2351" i="34"/>
  <c r="D2351" i="34"/>
  <c r="I2350" i="34"/>
  <c r="D2350" i="34"/>
  <c r="E2350" i="34" s="1"/>
  <c r="G2350" i="34" s="1"/>
  <c r="I2349" i="34"/>
  <c r="D2349" i="34"/>
  <c r="E2349" i="34" s="1"/>
  <c r="G2349" i="34" s="1"/>
  <c r="I2348" i="34"/>
  <c r="D2348" i="34"/>
  <c r="I2347" i="34"/>
  <c r="D2347" i="34"/>
  <c r="F2347" i="34" s="1"/>
  <c r="I2346" i="34"/>
  <c r="F2346" i="34"/>
  <c r="D2346" i="34"/>
  <c r="E2346" i="34" s="1"/>
  <c r="G2346" i="34" s="1"/>
  <c r="I2345" i="34"/>
  <c r="D2345" i="34"/>
  <c r="E2345" i="34" s="1"/>
  <c r="G2345" i="34" s="1"/>
  <c r="I2344" i="34"/>
  <c r="F2344" i="34"/>
  <c r="E2344" i="34"/>
  <c r="G2344" i="34" s="1"/>
  <c r="D2344" i="34"/>
  <c r="I2343" i="34"/>
  <c r="D2343" i="34"/>
  <c r="I2342" i="34"/>
  <c r="F2342" i="34"/>
  <c r="D2342" i="34"/>
  <c r="E2342" i="34" s="1"/>
  <c r="G2342" i="34" s="1"/>
  <c r="I2341" i="34"/>
  <c r="E2341" i="34"/>
  <c r="G2341" i="34" s="1"/>
  <c r="D2341" i="34"/>
  <c r="F2341" i="34" s="1"/>
  <c r="I2340" i="34"/>
  <c r="D2340" i="34"/>
  <c r="I2339" i="34"/>
  <c r="D2339" i="34"/>
  <c r="F2339" i="34" s="1"/>
  <c r="I2338" i="34"/>
  <c r="D2338" i="34"/>
  <c r="I2337" i="34"/>
  <c r="G2337" i="34"/>
  <c r="F2337" i="34"/>
  <c r="D2337" i="34"/>
  <c r="E2337" i="34" s="1"/>
  <c r="I2336" i="34"/>
  <c r="D2336" i="34"/>
  <c r="F2336" i="34" s="1"/>
  <c r="I2335" i="34"/>
  <c r="D2335" i="34"/>
  <c r="F2335" i="34" s="1"/>
  <c r="I2334" i="34"/>
  <c r="D2334" i="34"/>
  <c r="I2333" i="34"/>
  <c r="F2333" i="34"/>
  <c r="D2333" i="34"/>
  <c r="E2333" i="34" s="1"/>
  <c r="G2333" i="34" s="1"/>
  <c r="I2332" i="34"/>
  <c r="D2332" i="34"/>
  <c r="F2332" i="34" s="1"/>
  <c r="I2331" i="34"/>
  <c r="D2331" i="34"/>
  <c r="I2330" i="34"/>
  <c r="E2330" i="34"/>
  <c r="G2330" i="34" s="1"/>
  <c r="D2330" i="34"/>
  <c r="F2330" i="34" s="1"/>
  <c r="I2329" i="34"/>
  <c r="D2329" i="34"/>
  <c r="I2328" i="34"/>
  <c r="F2328" i="34"/>
  <c r="E2328" i="34"/>
  <c r="G2328" i="34" s="1"/>
  <c r="D2328" i="34"/>
  <c r="I2327" i="34"/>
  <c r="D2327" i="34"/>
  <c r="I2326" i="34"/>
  <c r="E2326" i="34"/>
  <c r="G2326" i="34" s="1"/>
  <c r="D2326" i="34"/>
  <c r="F2326" i="34" s="1"/>
  <c r="I2325" i="34"/>
  <c r="D2325" i="34"/>
  <c r="F2325" i="34" s="1"/>
  <c r="I2324" i="34"/>
  <c r="F2324" i="34"/>
  <c r="E2324" i="34"/>
  <c r="G2324" i="34" s="1"/>
  <c r="D2324" i="34"/>
  <c r="I2323" i="34"/>
  <c r="F2323" i="34"/>
  <c r="D2323" i="34"/>
  <c r="E2323" i="34" s="1"/>
  <c r="G2323" i="34" s="1"/>
  <c r="I2322" i="34"/>
  <c r="D2322" i="34"/>
  <c r="F2322" i="34" s="1"/>
  <c r="I2321" i="34"/>
  <c r="F2321" i="34"/>
  <c r="D2321" i="34"/>
  <c r="E2321" i="34" s="1"/>
  <c r="G2321" i="34" s="1"/>
  <c r="I2320" i="34"/>
  <c r="D2320" i="34"/>
  <c r="F2320" i="34" s="1"/>
  <c r="I2319" i="34"/>
  <c r="D2319" i="34"/>
  <c r="I2318" i="34"/>
  <c r="F2318" i="34"/>
  <c r="D2318" i="34"/>
  <c r="E2318" i="34" s="1"/>
  <c r="G2318" i="34" s="1"/>
  <c r="I2317" i="34"/>
  <c r="D2317" i="34"/>
  <c r="F2317" i="34" s="1"/>
  <c r="I2316" i="34"/>
  <c r="F2316" i="34"/>
  <c r="D2316" i="34"/>
  <c r="E2316" i="34" s="1"/>
  <c r="G2316" i="34" s="1"/>
  <c r="I2315" i="34"/>
  <c r="D2315" i="34"/>
  <c r="I2314" i="34"/>
  <c r="D2314" i="34"/>
  <c r="I2313" i="34"/>
  <c r="D2313" i="34"/>
  <c r="I2312" i="34"/>
  <c r="E2312" i="34"/>
  <c r="G2312" i="34" s="1"/>
  <c r="D2312" i="34"/>
  <c r="F2312" i="34" s="1"/>
  <c r="I2311" i="34"/>
  <c r="D2311" i="34"/>
  <c r="F2311" i="34" s="1"/>
  <c r="I2310" i="34"/>
  <c r="D2310" i="34"/>
  <c r="I2309" i="34"/>
  <c r="F2309" i="34"/>
  <c r="D2309" i="34"/>
  <c r="E2309" i="34" s="1"/>
  <c r="G2309" i="34" s="1"/>
  <c r="I2308" i="34"/>
  <c r="D2308" i="34"/>
  <c r="F2308" i="34" s="1"/>
  <c r="I2307" i="34"/>
  <c r="D2307" i="34"/>
  <c r="E2307" i="34" s="1"/>
  <c r="G2307" i="34" s="1"/>
  <c r="I2306" i="34"/>
  <c r="D2306" i="34"/>
  <c r="E2306" i="34" s="1"/>
  <c r="G2306" i="34" s="1"/>
  <c r="I2305" i="34"/>
  <c r="D2305" i="34"/>
  <c r="I2304" i="34"/>
  <c r="D2304" i="34"/>
  <c r="I2303" i="34"/>
  <c r="F2303" i="34"/>
  <c r="D2303" i="34"/>
  <c r="E2303" i="34" s="1"/>
  <c r="G2303" i="34" s="1"/>
  <c r="I2302" i="34"/>
  <c r="D2302" i="34"/>
  <c r="F2302" i="34" s="1"/>
  <c r="I2301" i="34"/>
  <c r="D2301" i="34"/>
  <c r="I2300" i="34"/>
  <c r="D2300" i="34"/>
  <c r="E2300" i="34" s="1"/>
  <c r="G2300" i="34" s="1"/>
  <c r="I2299" i="34"/>
  <c r="D2299" i="34"/>
  <c r="I2298" i="34"/>
  <c r="D2298" i="34"/>
  <c r="F2298" i="34" s="1"/>
  <c r="I2297" i="34"/>
  <c r="E2297" i="34"/>
  <c r="G2297" i="34" s="1"/>
  <c r="D2297" i="34"/>
  <c r="F2297" i="34" s="1"/>
  <c r="I2296" i="34"/>
  <c r="F2296" i="34"/>
  <c r="D2296" i="34"/>
  <c r="E2296" i="34" s="1"/>
  <c r="G2296" i="34" s="1"/>
  <c r="I2295" i="34"/>
  <c r="D2295" i="34"/>
  <c r="I2294" i="34"/>
  <c r="F2294" i="34"/>
  <c r="D2294" i="34"/>
  <c r="E2294" i="34" s="1"/>
  <c r="G2294" i="34" s="1"/>
  <c r="I2293" i="34"/>
  <c r="F2293" i="34"/>
  <c r="E2293" i="34"/>
  <c r="G2293" i="34" s="1"/>
  <c r="D2293" i="34"/>
  <c r="I2292" i="34"/>
  <c r="D2292" i="34"/>
  <c r="I2291" i="34"/>
  <c r="D2291" i="34"/>
  <c r="I2290" i="34"/>
  <c r="G2290" i="34"/>
  <c r="E2290" i="34"/>
  <c r="D2290" i="34"/>
  <c r="F2290" i="34" s="1"/>
  <c r="I2289" i="34"/>
  <c r="D2289" i="34"/>
  <c r="I2288" i="34"/>
  <c r="F2288" i="34"/>
  <c r="E2288" i="34"/>
  <c r="G2288" i="34" s="1"/>
  <c r="D2288" i="34"/>
  <c r="I2287" i="34"/>
  <c r="E2287" i="34"/>
  <c r="G2287" i="34" s="1"/>
  <c r="D2287" i="34"/>
  <c r="F2287" i="34" s="1"/>
  <c r="I2286" i="34"/>
  <c r="D2286" i="34"/>
  <c r="I2285" i="34"/>
  <c r="E2285" i="34"/>
  <c r="G2285" i="34" s="1"/>
  <c r="D2285" i="34"/>
  <c r="F2285" i="34" s="1"/>
  <c r="I2284" i="34"/>
  <c r="G2284" i="34"/>
  <c r="F2284" i="34"/>
  <c r="D2284" i="34"/>
  <c r="E2284" i="34" s="1"/>
  <c r="I2283" i="34"/>
  <c r="D2283" i="34"/>
  <c r="I2282" i="34"/>
  <c r="F2282" i="34"/>
  <c r="D2282" i="34"/>
  <c r="E2282" i="34" s="1"/>
  <c r="G2282" i="34" s="1"/>
  <c r="I2281" i="34"/>
  <c r="D2281" i="34"/>
  <c r="E2281" i="34" s="1"/>
  <c r="G2281" i="34" s="1"/>
  <c r="I2280" i="34"/>
  <c r="G2280" i="34"/>
  <c r="F2280" i="34"/>
  <c r="D2280" i="34"/>
  <c r="E2280" i="34" s="1"/>
  <c r="I2279" i="34"/>
  <c r="D2279" i="34"/>
  <c r="E2279" i="34" s="1"/>
  <c r="G2279" i="34" s="1"/>
  <c r="I2278" i="34"/>
  <c r="D2278" i="34"/>
  <c r="I2277" i="34"/>
  <c r="G2277" i="34"/>
  <c r="F2277" i="34"/>
  <c r="E2277" i="34"/>
  <c r="D2277" i="34"/>
  <c r="I2276" i="34"/>
  <c r="D2276" i="34"/>
  <c r="I2275" i="34"/>
  <c r="E2275" i="34"/>
  <c r="G2275" i="34" s="1"/>
  <c r="D2275" i="34"/>
  <c r="F2275" i="34" s="1"/>
  <c r="I2274" i="34"/>
  <c r="D2274" i="34"/>
  <c r="I2273" i="34"/>
  <c r="E2273" i="34"/>
  <c r="G2273" i="34" s="1"/>
  <c r="D2273" i="34"/>
  <c r="F2273" i="34" s="1"/>
  <c r="I2272" i="34"/>
  <c r="D2272" i="34"/>
  <c r="I2271" i="34"/>
  <c r="F2271" i="34"/>
  <c r="D2271" i="34"/>
  <c r="E2271" i="34" s="1"/>
  <c r="G2271" i="34" s="1"/>
  <c r="I2270" i="34"/>
  <c r="D2270" i="34"/>
  <c r="I2269" i="34"/>
  <c r="D2269" i="34"/>
  <c r="E2269" i="34" s="1"/>
  <c r="G2269" i="34" s="1"/>
  <c r="I2268" i="34"/>
  <c r="D2268" i="34"/>
  <c r="I2267" i="34"/>
  <c r="F2267" i="34"/>
  <c r="E2267" i="34"/>
  <c r="G2267" i="34" s="1"/>
  <c r="D2267" i="34"/>
  <c r="I2266" i="34"/>
  <c r="F2266" i="34"/>
  <c r="D2266" i="34"/>
  <c r="E2266" i="34" s="1"/>
  <c r="G2266" i="34" s="1"/>
  <c r="I2265" i="34"/>
  <c r="D2265" i="34"/>
  <c r="E2265" i="34" s="1"/>
  <c r="G2265" i="34" s="1"/>
  <c r="I2264" i="34"/>
  <c r="D2264" i="34"/>
  <c r="I2263" i="34"/>
  <c r="F2263" i="34"/>
  <c r="D2263" i="34"/>
  <c r="E2263" i="34" s="1"/>
  <c r="G2263" i="34" s="1"/>
  <c r="I2262" i="34"/>
  <c r="D2262" i="34"/>
  <c r="F2262" i="34" s="1"/>
  <c r="I2261" i="34"/>
  <c r="D2261" i="34"/>
  <c r="I2260" i="34"/>
  <c r="G2260" i="34"/>
  <c r="F2260" i="34"/>
  <c r="E2260" i="34"/>
  <c r="D2260" i="34"/>
  <c r="I2259" i="34"/>
  <c r="E2259" i="34"/>
  <c r="G2259" i="34" s="1"/>
  <c r="D2259" i="34"/>
  <c r="F2259" i="34" s="1"/>
  <c r="I2258" i="34"/>
  <c r="F2258" i="34"/>
  <c r="E2258" i="34"/>
  <c r="G2258" i="34" s="1"/>
  <c r="D2258" i="34"/>
  <c r="I2257" i="34"/>
  <c r="D2257" i="34"/>
  <c r="I2256" i="34"/>
  <c r="F2256" i="34"/>
  <c r="D2256" i="34"/>
  <c r="E2256" i="34" s="1"/>
  <c r="G2256" i="34" s="1"/>
  <c r="I2255" i="34"/>
  <c r="F2255" i="34"/>
  <c r="D2255" i="34"/>
  <c r="E2255" i="34" s="1"/>
  <c r="G2255" i="34" s="1"/>
  <c r="I2254" i="34"/>
  <c r="E2254" i="34"/>
  <c r="G2254" i="34" s="1"/>
  <c r="D2254" i="34"/>
  <c r="F2254" i="34" s="1"/>
  <c r="I2253" i="34"/>
  <c r="D2253" i="34"/>
  <c r="I2252" i="34"/>
  <c r="D2252" i="34"/>
  <c r="F2252" i="34" s="1"/>
  <c r="I2251" i="34"/>
  <c r="D2251" i="34"/>
  <c r="I2250" i="34"/>
  <c r="F2250" i="34"/>
  <c r="E2250" i="34"/>
  <c r="G2250" i="34" s="1"/>
  <c r="D2250" i="34"/>
  <c r="I2249" i="34"/>
  <c r="D2249" i="34"/>
  <c r="I2248" i="34"/>
  <c r="F2248" i="34"/>
  <c r="D2248" i="34"/>
  <c r="E2248" i="34" s="1"/>
  <c r="G2248" i="34" s="1"/>
  <c r="I2247" i="34"/>
  <c r="D2247" i="34"/>
  <c r="F2247" i="34" s="1"/>
  <c r="I2246" i="34"/>
  <c r="D2246" i="34"/>
  <c r="E2246" i="34" s="1"/>
  <c r="G2246" i="34" s="1"/>
  <c r="I2245" i="34"/>
  <c r="D2245" i="34"/>
  <c r="I2244" i="34"/>
  <c r="D2244" i="34"/>
  <c r="I2243" i="34"/>
  <c r="D2243" i="34"/>
  <c r="F2243" i="34" s="1"/>
  <c r="I2242" i="34"/>
  <c r="D2242" i="34"/>
  <c r="F2242" i="34" s="1"/>
  <c r="I2241" i="34"/>
  <c r="D2241" i="34"/>
  <c r="F2241" i="34" s="1"/>
  <c r="I2240" i="34"/>
  <c r="E2240" i="34"/>
  <c r="G2240" i="34" s="1"/>
  <c r="D2240" i="34"/>
  <c r="F2240" i="34" s="1"/>
  <c r="I2239" i="34"/>
  <c r="D2239" i="34"/>
  <c r="I2238" i="34"/>
  <c r="F2238" i="34"/>
  <c r="D2238" i="34"/>
  <c r="E2238" i="34" s="1"/>
  <c r="G2238" i="34" s="1"/>
  <c r="I2237" i="34"/>
  <c r="E2237" i="34"/>
  <c r="G2237" i="34" s="1"/>
  <c r="D2237" i="34"/>
  <c r="F2237" i="34" s="1"/>
  <c r="I2236" i="34"/>
  <c r="G2236" i="34"/>
  <c r="F2236" i="34"/>
  <c r="D2236" i="34"/>
  <c r="E2236" i="34" s="1"/>
  <c r="I2235" i="34"/>
  <c r="D2235" i="34"/>
  <c r="E2235" i="34" s="1"/>
  <c r="G2235" i="34" s="1"/>
  <c r="I2234" i="34"/>
  <c r="E2234" i="34"/>
  <c r="G2234" i="34" s="1"/>
  <c r="D2234" i="34"/>
  <c r="F2234" i="34" s="1"/>
  <c r="I2233" i="34"/>
  <c r="D2233" i="34"/>
  <c r="I2232" i="34"/>
  <c r="D2232" i="34"/>
  <c r="I2231" i="34"/>
  <c r="D2231" i="34"/>
  <c r="F2231" i="34" s="1"/>
  <c r="I2230" i="34"/>
  <c r="E2230" i="34"/>
  <c r="G2230" i="34" s="1"/>
  <c r="D2230" i="34"/>
  <c r="F2230" i="34" s="1"/>
  <c r="I2229" i="34"/>
  <c r="D2229" i="34"/>
  <c r="I2228" i="34"/>
  <c r="F2228" i="34"/>
  <c r="D2228" i="34"/>
  <c r="E2228" i="34" s="1"/>
  <c r="G2228" i="34" s="1"/>
  <c r="I2227" i="34"/>
  <c r="D2227" i="34"/>
  <c r="I2226" i="34"/>
  <c r="D2226" i="34"/>
  <c r="I2225" i="34"/>
  <c r="D2225" i="34"/>
  <c r="F2225" i="34" s="1"/>
  <c r="I2224" i="34"/>
  <c r="D2224" i="34"/>
  <c r="I2223" i="34"/>
  <c r="F2223" i="34"/>
  <c r="E2223" i="34"/>
  <c r="G2223" i="34" s="1"/>
  <c r="D2223" i="34"/>
  <c r="I2222" i="34"/>
  <c r="D2222" i="34"/>
  <c r="I2221" i="34"/>
  <c r="G2221" i="34"/>
  <c r="E2221" i="34"/>
  <c r="D2221" i="34"/>
  <c r="F2221" i="34" s="1"/>
  <c r="I2220" i="34"/>
  <c r="D2220" i="34"/>
  <c r="I2219" i="34"/>
  <c r="G2219" i="34"/>
  <c r="F2219" i="34"/>
  <c r="D2219" i="34"/>
  <c r="E2219" i="34" s="1"/>
  <c r="I2218" i="34"/>
  <c r="E2218" i="34"/>
  <c r="G2218" i="34" s="1"/>
  <c r="D2218" i="34"/>
  <c r="F2218" i="34" s="1"/>
  <c r="I2217" i="34"/>
  <c r="D2217" i="34"/>
  <c r="I2216" i="34"/>
  <c r="G2216" i="34"/>
  <c r="D2216" i="34"/>
  <c r="E2216" i="34" s="1"/>
  <c r="I2215" i="34"/>
  <c r="D2215" i="34"/>
  <c r="I2214" i="34"/>
  <c r="F2214" i="34"/>
  <c r="D2214" i="34"/>
  <c r="E2214" i="34" s="1"/>
  <c r="G2214" i="34" s="1"/>
  <c r="I2213" i="34"/>
  <c r="D2213" i="34"/>
  <c r="I2212" i="34"/>
  <c r="F2212" i="34"/>
  <c r="E2212" i="34"/>
  <c r="G2212" i="34" s="1"/>
  <c r="D2212" i="34"/>
  <c r="I2211" i="34"/>
  <c r="E2211" i="34"/>
  <c r="G2211" i="34" s="1"/>
  <c r="D2211" i="34"/>
  <c r="F2211" i="34" s="1"/>
  <c r="I2210" i="34"/>
  <c r="D2210" i="34"/>
  <c r="I2209" i="34"/>
  <c r="D2209" i="34"/>
  <c r="I2208" i="34"/>
  <c r="F2208" i="34"/>
  <c r="D2208" i="34"/>
  <c r="E2208" i="34" s="1"/>
  <c r="G2208" i="34" s="1"/>
  <c r="I2207" i="34"/>
  <c r="D2207" i="34"/>
  <c r="I2206" i="34"/>
  <c r="F2206" i="34"/>
  <c r="E2206" i="34"/>
  <c r="G2206" i="34" s="1"/>
  <c r="D2206" i="34"/>
  <c r="I2205" i="34"/>
  <c r="G2205" i="34"/>
  <c r="F2205" i="34"/>
  <c r="E2205" i="34"/>
  <c r="D2205" i="34"/>
  <c r="I2204" i="34"/>
  <c r="D2204" i="34"/>
  <c r="E2204" i="34" s="1"/>
  <c r="G2204" i="34" s="1"/>
  <c r="I2203" i="34"/>
  <c r="D2203" i="34"/>
  <c r="I2202" i="34"/>
  <c r="D2202" i="34"/>
  <c r="E2202" i="34" s="1"/>
  <c r="G2202" i="34" s="1"/>
  <c r="I2201" i="34"/>
  <c r="F2201" i="34"/>
  <c r="E2201" i="34"/>
  <c r="G2201" i="34" s="1"/>
  <c r="D2201" i="34"/>
  <c r="I2200" i="34"/>
  <c r="D2200" i="34"/>
  <c r="E2200" i="34" s="1"/>
  <c r="G2200" i="34" s="1"/>
  <c r="I2199" i="34"/>
  <c r="F2199" i="34"/>
  <c r="D2199" i="34"/>
  <c r="E2199" i="34" s="1"/>
  <c r="G2199" i="34" s="1"/>
  <c r="I2198" i="34"/>
  <c r="D2198" i="34"/>
  <c r="F2198" i="34" s="1"/>
  <c r="I2197" i="34"/>
  <c r="D2197" i="34"/>
  <c r="I2196" i="34"/>
  <c r="D2196" i="34"/>
  <c r="I2195" i="34"/>
  <c r="D2195" i="34"/>
  <c r="I2194" i="34"/>
  <c r="E2194" i="34"/>
  <c r="G2194" i="34" s="1"/>
  <c r="D2194" i="34"/>
  <c r="F2194" i="34" s="1"/>
  <c r="I2193" i="34"/>
  <c r="D2193" i="34"/>
  <c r="E2193" i="34" s="1"/>
  <c r="G2193" i="34" s="1"/>
  <c r="I2192" i="34"/>
  <c r="F2192" i="34"/>
  <c r="E2192" i="34"/>
  <c r="G2192" i="34" s="1"/>
  <c r="D2192" i="34"/>
  <c r="I2191" i="34"/>
  <c r="G2191" i="34"/>
  <c r="F2191" i="34"/>
  <c r="E2191" i="34"/>
  <c r="D2191" i="34"/>
  <c r="I2190" i="34"/>
  <c r="G2190" i="34"/>
  <c r="E2190" i="34"/>
  <c r="D2190" i="34"/>
  <c r="F2190" i="34" s="1"/>
  <c r="I2189" i="34"/>
  <c r="F2189" i="34"/>
  <c r="E2189" i="34"/>
  <c r="G2189" i="34" s="1"/>
  <c r="D2189" i="34"/>
  <c r="I2188" i="34"/>
  <c r="D2188" i="34"/>
  <c r="E2188" i="34" s="1"/>
  <c r="G2188" i="34" s="1"/>
  <c r="I2187" i="34"/>
  <c r="D2187" i="34"/>
  <c r="F2187" i="34" s="1"/>
  <c r="I2186" i="34"/>
  <c r="E2186" i="34"/>
  <c r="G2186" i="34" s="1"/>
  <c r="D2186" i="34"/>
  <c r="F2186" i="34" s="1"/>
  <c r="I2185" i="34"/>
  <c r="D2185" i="34"/>
  <c r="I2184" i="34"/>
  <c r="G2184" i="34"/>
  <c r="D2184" i="34"/>
  <c r="E2184" i="34" s="1"/>
  <c r="I2183" i="34"/>
  <c r="D2183" i="34"/>
  <c r="I2182" i="34"/>
  <c r="F2182" i="34"/>
  <c r="D2182" i="34"/>
  <c r="E2182" i="34" s="1"/>
  <c r="G2182" i="34" s="1"/>
  <c r="I2181" i="34"/>
  <c r="D2181" i="34"/>
  <c r="F2181" i="34" s="1"/>
  <c r="I2180" i="34"/>
  <c r="D2180" i="34"/>
  <c r="I2179" i="34"/>
  <c r="D2179" i="34"/>
  <c r="F2179" i="34" s="1"/>
  <c r="I2178" i="34"/>
  <c r="D2178" i="34"/>
  <c r="F2178" i="34" s="1"/>
  <c r="I2177" i="34"/>
  <c r="E2177" i="34"/>
  <c r="G2177" i="34" s="1"/>
  <c r="D2177" i="34"/>
  <c r="F2177" i="34" s="1"/>
  <c r="I2176" i="34"/>
  <c r="E2176" i="34"/>
  <c r="G2176" i="34" s="1"/>
  <c r="D2176" i="34"/>
  <c r="F2176" i="34" s="1"/>
  <c r="I2175" i="34"/>
  <c r="D2175" i="34"/>
  <c r="I2174" i="34"/>
  <c r="D2174" i="34"/>
  <c r="I2173" i="34"/>
  <c r="D2173" i="34"/>
  <c r="I2172" i="34"/>
  <c r="D2172" i="34"/>
  <c r="F2172" i="34" s="1"/>
  <c r="I2171" i="34"/>
  <c r="D2171" i="34"/>
  <c r="F2171" i="34" s="1"/>
  <c r="I2170" i="34"/>
  <c r="F2170" i="34"/>
  <c r="E2170" i="34"/>
  <c r="G2170" i="34" s="1"/>
  <c r="D2170" i="34"/>
  <c r="I2169" i="34"/>
  <c r="D2169" i="34"/>
  <c r="F2169" i="34" s="1"/>
  <c r="I2168" i="34"/>
  <c r="D2168" i="34"/>
  <c r="I2167" i="34"/>
  <c r="D2167" i="34"/>
  <c r="E2167" i="34" s="1"/>
  <c r="G2167" i="34" s="1"/>
  <c r="I2166" i="34"/>
  <c r="F2166" i="34"/>
  <c r="D2166" i="34"/>
  <c r="E2166" i="34" s="1"/>
  <c r="G2166" i="34" s="1"/>
  <c r="I2165" i="34"/>
  <c r="F2165" i="34"/>
  <c r="E2165" i="34"/>
  <c r="G2165" i="34" s="1"/>
  <c r="D2165" i="34"/>
  <c r="I2164" i="34"/>
  <c r="D2164" i="34"/>
  <c r="I2163" i="34"/>
  <c r="F2163" i="34"/>
  <c r="D2163" i="34"/>
  <c r="E2163" i="34" s="1"/>
  <c r="G2163" i="34" s="1"/>
  <c r="I2162" i="34"/>
  <c r="D2162" i="34"/>
  <c r="F2162" i="34" s="1"/>
  <c r="I2161" i="34"/>
  <c r="E2161" i="34"/>
  <c r="G2161" i="34" s="1"/>
  <c r="D2161" i="34"/>
  <c r="F2161" i="34" s="1"/>
  <c r="I2160" i="34"/>
  <c r="D2160" i="34"/>
  <c r="F2160" i="34" s="1"/>
  <c r="I2159" i="34"/>
  <c r="D2159" i="34"/>
  <c r="F2159" i="34" s="1"/>
  <c r="I2158" i="34"/>
  <c r="D2158" i="34"/>
  <c r="I2157" i="34"/>
  <c r="D2157" i="34"/>
  <c r="I2156" i="34"/>
  <c r="F2156" i="34"/>
  <c r="D2156" i="34"/>
  <c r="E2156" i="34" s="1"/>
  <c r="G2156" i="34" s="1"/>
  <c r="I2155" i="34"/>
  <c r="D2155" i="34"/>
  <c r="F2155" i="34" s="1"/>
  <c r="I2154" i="34"/>
  <c r="E2154" i="34"/>
  <c r="G2154" i="34" s="1"/>
  <c r="D2154" i="34"/>
  <c r="F2154" i="34" s="1"/>
  <c r="I2153" i="34"/>
  <c r="D2153" i="34"/>
  <c r="I2152" i="34"/>
  <c r="D2152" i="34"/>
  <c r="I2151" i="34"/>
  <c r="D2151" i="34"/>
  <c r="I2150" i="34"/>
  <c r="E2150" i="34"/>
  <c r="G2150" i="34" s="1"/>
  <c r="D2150" i="34"/>
  <c r="F2150" i="34" s="1"/>
  <c r="I2149" i="34"/>
  <c r="F2149" i="34"/>
  <c r="D2149" i="34"/>
  <c r="E2149" i="34" s="1"/>
  <c r="G2149" i="34" s="1"/>
  <c r="I2148" i="34"/>
  <c r="D2148" i="34"/>
  <c r="I2147" i="34"/>
  <c r="D2147" i="34"/>
  <c r="E2147" i="34" s="1"/>
  <c r="G2147" i="34" s="1"/>
  <c r="I2146" i="34"/>
  <c r="E2146" i="34"/>
  <c r="G2146" i="34" s="1"/>
  <c r="D2146" i="34"/>
  <c r="F2146" i="34" s="1"/>
  <c r="I2145" i="34"/>
  <c r="D2145" i="34"/>
  <c r="I2144" i="34"/>
  <c r="D2144" i="34"/>
  <c r="I2143" i="34"/>
  <c r="D2143" i="34"/>
  <c r="F2143" i="34" s="1"/>
  <c r="I2142" i="34"/>
  <c r="D2142" i="34"/>
  <c r="F2142" i="34" s="1"/>
  <c r="I2141" i="34"/>
  <c r="D2141" i="34"/>
  <c r="E2141" i="34" s="1"/>
  <c r="G2141" i="34" s="1"/>
  <c r="I2140" i="34"/>
  <c r="D2140" i="34"/>
  <c r="I2139" i="34"/>
  <c r="D2139" i="34"/>
  <c r="F2139" i="34" s="1"/>
  <c r="I2138" i="34"/>
  <c r="D2138" i="34"/>
  <c r="F2138" i="34" s="1"/>
  <c r="I2137" i="34"/>
  <c r="E2137" i="34"/>
  <c r="G2137" i="34" s="1"/>
  <c r="D2137" i="34"/>
  <c r="F2137" i="34" s="1"/>
  <c r="I2136" i="34"/>
  <c r="D2136" i="34"/>
  <c r="I2135" i="34"/>
  <c r="D2135" i="34"/>
  <c r="I2134" i="34"/>
  <c r="F2134" i="34"/>
  <c r="E2134" i="34"/>
  <c r="G2134" i="34" s="1"/>
  <c r="D2134" i="34"/>
  <c r="I2133" i="34"/>
  <c r="F2133" i="34"/>
  <c r="D2133" i="34"/>
  <c r="E2133" i="34" s="1"/>
  <c r="G2133" i="34" s="1"/>
  <c r="I2132" i="34"/>
  <c r="E2132" i="34"/>
  <c r="G2132" i="34" s="1"/>
  <c r="D2132" i="34"/>
  <c r="F2132" i="34" s="1"/>
  <c r="I2131" i="34"/>
  <c r="D2131" i="34"/>
  <c r="I2130" i="34"/>
  <c r="D2130" i="34"/>
  <c r="I2129" i="34"/>
  <c r="D2129" i="34"/>
  <c r="I2128" i="34"/>
  <c r="D2128" i="34"/>
  <c r="I2127" i="34"/>
  <c r="F2127" i="34"/>
  <c r="D2127" i="34"/>
  <c r="E2127" i="34" s="1"/>
  <c r="G2127" i="34" s="1"/>
  <c r="I2126" i="34"/>
  <c r="E2126" i="34"/>
  <c r="G2126" i="34" s="1"/>
  <c r="D2126" i="34"/>
  <c r="F2126" i="34" s="1"/>
  <c r="I2125" i="34"/>
  <c r="D2125" i="34"/>
  <c r="I2124" i="34"/>
  <c r="F2124" i="34"/>
  <c r="D2124" i="34"/>
  <c r="E2124" i="34" s="1"/>
  <c r="G2124" i="34" s="1"/>
  <c r="I2123" i="34"/>
  <c r="D2123" i="34"/>
  <c r="I2122" i="34"/>
  <c r="D2122" i="34"/>
  <c r="I2121" i="34"/>
  <c r="G2121" i="34"/>
  <c r="D2121" i="34"/>
  <c r="E2121" i="34" s="1"/>
  <c r="I2120" i="34"/>
  <c r="D2120" i="34"/>
  <c r="F2120" i="34" s="1"/>
  <c r="I2119" i="34"/>
  <c r="D2119" i="34"/>
  <c r="F2119" i="34" s="1"/>
  <c r="I2118" i="34"/>
  <c r="D2118" i="34"/>
  <c r="I2117" i="34"/>
  <c r="D2117" i="34"/>
  <c r="I2116" i="34"/>
  <c r="F2116" i="34"/>
  <c r="E2116" i="34"/>
  <c r="G2116" i="34" s="1"/>
  <c r="D2116" i="34"/>
  <c r="I2115" i="34"/>
  <c r="F2115" i="34"/>
  <c r="D2115" i="34"/>
  <c r="E2115" i="34" s="1"/>
  <c r="G2115" i="34" s="1"/>
  <c r="I2114" i="34"/>
  <c r="D2114" i="34"/>
  <c r="F2114" i="34" s="1"/>
  <c r="I2113" i="34"/>
  <c r="D2113" i="34"/>
  <c r="I2112" i="34"/>
  <c r="D2112" i="34"/>
  <c r="I2111" i="34"/>
  <c r="D2111" i="34"/>
  <c r="I2110" i="34"/>
  <c r="E2110" i="34"/>
  <c r="G2110" i="34" s="1"/>
  <c r="D2110" i="34"/>
  <c r="F2110" i="34" s="1"/>
  <c r="I2109" i="34"/>
  <c r="G2109" i="34"/>
  <c r="F2109" i="34"/>
  <c r="D2109" i="34"/>
  <c r="E2109" i="34" s="1"/>
  <c r="I2108" i="34"/>
  <c r="D2108" i="34"/>
  <c r="E2108" i="34" s="1"/>
  <c r="G2108" i="34" s="1"/>
  <c r="I2107" i="34"/>
  <c r="D2107" i="34"/>
  <c r="I2106" i="34"/>
  <c r="D2106" i="34"/>
  <c r="F2106" i="34" s="1"/>
  <c r="I2105" i="34"/>
  <c r="E2105" i="34"/>
  <c r="G2105" i="34" s="1"/>
  <c r="D2105" i="34"/>
  <c r="F2105" i="34" s="1"/>
  <c r="I2104" i="34"/>
  <c r="G2104" i="34"/>
  <c r="F2104" i="34"/>
  <c r="E2104" i="34"/>
  <c r="D2104" i="34"/>
  <c r="I2103" i="34"/>
  <c r="F2103" i="34"/>
  <c r="D2103" i="34"/>
  <c r="E2103" i="34" s="1"/>
  <c r="G2103" i="34" s="1"/>
  <c r="I2102" i="34"/>
  <c r="D2102" i="34"/>
  <c r="I2101" i="34"/>
  <c r="F2101" i="34"/>
  <c r="E2101" i="34"/>
  <c r="G2101" i="34" s="1"/>
  <c r="D2101" i="34"/>
  <c r="I2100" i="34"/>
  <c r="D2100" i="34"/>
  <c r="E2100" i="34" s="1"/>
  <c r="G2100" i="34" s="1"/>
  <c r="I2099" i="34"/>
  <c r="D2099" i="34"/>
  <c r="F2099" i="34" s="1"/>
  <c r="I2098" i="34"/>
  <c r="D2098" i="34"/>
  <c r="I2097" i="34"/>
  <c r="F2097" i="34"/>
  <c r="D2097" i="34"/>
  <c r="E2097" i="34" s="1"/>
  <c r="G2097" i="34" s="1"/>
  <c r="I2096" i="34"/>
  <c r="F2096" i="34"/>
  <c r="E2096" i="34"/>
  <c r="G2096" i="34" s="1"/>
  <c r="D2096" i="34"/>
  <c r="I2095" i="34"/>
  <c r="E2095" i="34"/>
  <c r="G2095" i="34" s="1"/>
  <c r="D2095" i="34"/>
  <c r="F2095" i="34" s="1"/>
  <c r="I2094" i="34"/>
  <c r="E2094" i="34"/>
  <c r="G2094" i="34" s="1"/>
  <c r="D2094" i="34"/>
  <c r="F2094" i="34" s="1"/>
  <c r="I2093" i="34"/>
  <c r="E2093" i="34"/>
  <c r="G2093" i="34" s="1"/>
  <c r="D2093" i="34"/>
  <c r="F2093" i="34" s="1"/>
  <c r="I2092" i="34"/>
  <c r="E2092" i="34"/>
  <c r="G2092" i="34" s="1"/>
  <c r="D2092" i="34"/>
  <c r="F2092" i="34" s="1"/>
  <c r="I2091" i="34"/>
  <c r="F2091" i="34"/>
  <c r="E2091" i="34"/>
  <c r="G2091" i="34" s="1"/>
  <c r="D2091" i="34"/>
  <c r="I2090" i="34"/>
  <c r="F2090" i="34"/>
  <c r="D2090" i="34"/>
  <c r="E2090" i="34" s="1"/>
  <c r="G2090" i="34" s="1"/>
  <c r="I2089" i="34"/>
  <c r="D2089" i="34"/>
  <c r="I2088" i="34"/>
  <c r="D2088" i="34"/>
  <c r="I2087" i="34"/>
  <c r="D2087" i="34"/>
  <c r="F2087" i="34" s="1"/>
  <c r="I2086" i="34"/>
  <c r="G2086" i="34"/>
  <c r="F2086" i="34"/>
  <c r="E2086" i="34"/>
  <c r="D2086" i="34"/>
  <c r="I2085" i="34"/>
  <c r="D2085" i="34"/>
  <c r="I2084" i="34"/>
  <c r="D2084" i="34"/>
  <c r="E2084" i="34" s="1"/>
  <c r="G2084" i="34" s="1"/>
  <c r="I2083" i="34"/>
  <c r="D2083" i="34"/>
  <c r="F2083" i="34" s="1"/>
  <c r="I2082" i="34"/>
  <c r="F2082" i="34"/>
  <c r="E2082" i="34"/>
  <c r="G2082" i="34" s="1"/>
  <c r="D2082" i="34"/>
  <c r="I2081" i="34"/>
  <c r="D2081" i="34"/>
  <c r="F2081" i="34" s="1"/>
  <c r="I2080" i="34"/>
  <c r="D2080" i="34"/>
  <c r="I2079" i="34"/>
  <c r="E2079" i="34"/>
  <c r="G2079" i="34" s="1"/>
  <c r="D2079" i="34"/>
  <c r="F2079" i="34" s="1"/>
  <c r="I2078" i="34"/>
  <c r="D2078" i="34"/>
  <c r="I2077" i="34"/>
  <c r="D2077" i="34"/>
  <c r="I2076" i="34"/>
  <c r="G2076" i="34"/>
  <c r="F2076" i="34"/>
  <c r="D2076" i="34"/>
  <c r="E2076" i="34" s="1"/>
  <c r="I2075" i="34"/>
  <c r="D2075" i="34"/>
  <c r="I2074" i="34"/>
  <c r="E2074" i="34"/>
  <c r="G2074" i="34" s="1"/>
  <c r="D2074" i="34"/>
  <c r="F2074" i="34" s="1"/>
  <c r="I2073" i="34"/>
  <c r="D2073" i="34"/>
  <c r="I2072" i="34"/>
  <c r="D2072" i="34"/>
  <c r="I2071" i="34"/>
  <c r="D2071" i="34"/>
  <c r="E2071" i="34" s="1"/>
  <c r="G2071" i="34" s="1"/>
  <c r="I2070" i="34"/>
  <c r="E2070" i="34"/>
  <c r="G2070" i="34" s="1"/>
  <c r="D2070" i="34"/>
  <c r="F2070" i="34" s="1"/>
  <c r="I2069" i="34"/>
  <c r="D2069" i="34"/>
  <c r="E2069" i="34" s="1"/>
  <c r="G2069" i="34" s="1"/>
  <c r="I2068" i="34"/>
  <c r="F2068" i="34"/>
  <c r="D2068" i="34"/>
  <c r="E2068" i="34" s="1"/>
  <c r="G2068" i="34" s="1"/>
  <c r="I2067" i="34"/>
  <c r="D2067" i="34"/>
  <c r="I2066" i="34"/>
  <c r="E2066" i="34"/>
  <c r="G2066" i="34" s="1"/>
  <c r="D2066" i="34"/>
  <c r="F2066" i="34" s="1"/>
  <c r="I2065" i="34"/>
  <c r="E2065" i="34"/>
  <c r="G2065" i="34" s="1"/>
  <c r="D2065" i="34"/>
  <c r="F2065" i="34" s="1"/>
  <c r="I2064" i="34"/>
  <c r="D2064" i="34"/>
  <c r="F2064" i="34" s="1"/>
  <c r="I2063" i="34"/>
  <c r="D2063" i="34"/>
  <c r="I2062" i="34"/>
  <c r="D2062" i="34"/>
  <c r="I2061" i="34"/>
  <c r="D2061" i="34"/>
  <c r="I2060" i="34"/>
  <c r="F2060" i="34"/>
  <c r="D2060" i="34"/>
  <c r="E2060" i="34" s="1"/>
  <c r="G2060" i="34" s="1"/>
  <c r="I2059" i="34"/>
  <c r="F2059" i="34"/>
  <c r="D2059" i="34"/>
  <c r="E2059" i="34" s="1"/>
  <c r="G2059" i="34" s="1"/>
  <c r="I2058" i="34"/>
  <c r="D2058" i="34"/>
  <c r="E2058" i="34" s="1"/>
  <c r="G2058" i="34" s="1"/>
  <c r="I2057" i="34"/>
  <c r="G2057" i="34"/>
  <c r="F2057" i="34"/>
  <c r="D2057" i="34"/>
  <c r="E2057" i="34" s="1"/>
  <c r="I2056" i="34"/>
  <c r="D2056" i="34"/>
  <c r="E2056" i="34" s="1"/>
  <c r="G2056" i="34" s="1"/>
  <c r="I2055" i="34"/>
  <c r="F2055" i="34"/>
  <c r="E2055" i="34"/>
  <c r="G2055" i="34" s="1"/>
  <c r="D2055" i="34"/>
  <c r="I2054" i="34"/>
  <c r="D2054" i="34"/>
  <c r="F2054" i="34" s="1"/>
  <c r="I2053" i="34"/>
  <c r="D2053" i="34"/>
  <c r="E2053" i="34" s="1"/>
  <c r="G2053" i="34" s="1"/>
  <c r="I2052" i="34"/>
  <c r="F2052" i="34"/>
  <c r="D2052" i="34"/>
  <c r="E2052" i="34" s="1"/>
  <c r="G2052" i="34" s="1"/>
  <c r="I2051" i="34"/>
  <c r="F2051" i="34"/>
  <c r="D2051" i="34"/>
  <c r="E2051" i="34" s="1"/>
  <c r="G2051" i="34" s="1"/>
  <c r="I2050" i="34"/>
  <c r="D2050" i="34"/>
  <c r="I2049" i="34"/>
  <c r="D2049" i="34"/>
  <c r="I2048" i="34"/>
  <c r="D2048" i="34"/>
  <c r="F2048" i="34" s="1"/>
  <c r="I2047" i="34"/>
  <c r="F2047" i="34"/>
  <c r="E2047" i="34"/>
  <c r="G2047" i="34" s="1"/>
  <c r="D2047" i="34"/>
  <c r="I2046" i="34"/>
  <c r="D2046" i="34"/>
  <c r="I2045" i="34"/>
  <c r="D2045" i="34"/>
  <c r="F2045" i="34" s="1"/>
  <c r="I2044" i="34"/>
  <c r="D2044" i="34"/>
  <c r="I2043" i="34"/>
  <c r="G2043" i="34"/>
  <c r="E2043" i="34"/>
  <c r="D2043" i="34"/>
  <c r="F2043" i="34" s="1"/>
  <c r="I2042" i="34"/>
  <c r="E2042" i="34"/>
  <c r="G2042" i="34" s="1"/>
  <c r="D2042" i="34"/>
  <c r="F2042" i="34" s="1"/>
  <c r="I2041" i="34"/>
  <c r="D2041" i="34"/>
  <c r="I2040" i="34"/>
  <c r="D2040" i="34"/>
  <c r="E2040" i="34" s="1"/>
  <c r="G2040" i="34" s="1"/>
  <c r="I2039" i="34"/>
  <c r="F2039" i="34"/>
  <c r="D2039" i="34"/>
  <c r="E2039" i="34" s="1"/>
  <c r="G2039" i="34" s="1"/>
  <c r="I2038" i="34"/>
  <c r="G2038" i="34"/>
  <c r="F2038" i="34"/>
  <c r="E2038" i="34"/>
  <c r="D2038" i="34"/>
  <c r="I2037" i="34"/>
  <c r="F2037" i="34"/>
  <c r="D2037" i="34"/>
  <c r="E2037" i="34" s="1"/>
  <c r="G2037" i="34" s="1"/>
  <c r="I2036" i="34"/>
  <c r="F2036" i="34"/>
  <c r="E2036" i="34"/>
  <c r="G2036" i="34" s="1"/>
  <c r="D2036" i="34"/>
  <c r="I2035" i="34"/>
  <c r="E2035" i="34"/>
  <c r="G2035" i="34" s="1"/>
  <c r="D2035" i="34"/>
  <c r="F2035" i="34" s="1"/>
  <c r="I2034" i="34"/>
  <c r="D2034" i="34"/>
  <c r="F2034" i="34" s="1"/>
  <c r="I2033" i="34"/>
  <c r="D2033" i="34"/>
  <c r="E2033" i="34" s="1"/>
  <c r="G2033" i="34" s="1"/>
  <c r="I2032" i="34"/>
  <c r="D2032" i="34"/>
  <c r="E2032" i="34" s="1"/>
  <c r="G2032" i="34" s="1"/>
  <c r="I2031" i="34"/>
  <c r="D2031" i="34"/>
  <c r="E2031" i="34" s="1"/>
  <c r="G2031" i="34" s="1"/>
  <c r="I2030" i="34"/>
  <c r="D2030" i="34"/>
  <c r="I2029" i="34"/>
  <c r="D2029" i="34"/>
  <c r="F2029" i="34" s="1"/>
  <c r="I2028" i="34"/>
  <c r="E2028" i="34"/>
  <c r="G2028" i="34" s="1"/>
  <c r="D2028" i="34"/>
  <c r="F2028" i="34" s="1"/>
  <c r="I2027" i="34"/>
  <c r="D2027" i="34"/>
  <c r="I2026" i="34"/>
  <c r="G2026" i="34"/>
  <c r="D2026" i="34"/>
  <c r="E2026" i="34" s="1"/>
  <c r="I2025" i="34"/>
  <c r="D2025" i="34"/>
  <c r="F2025" i="34" s="1"/>
  <c r="I2024" i="34"/>
  <c r="D2024" i="34"/>
  <c r="I2023" i="34"/>
  <c r="D2023" i="34"/>
  <c r="I2022" i="34"/>
  <c r="E2022" i="34"/>
  <c r="G2022" i="34" s="1"/>
  <c r="D2022" i="34"/>
  <c r="F2022" i="34" s="1"/>
  <c r="I2021" i="34"/>
  <c r="E2021" i="34"/>
  <c r="G2021" i="34" s="1"/>
  <c r="D2021" i="34"/>
  <c r="F2021" i="34" s="1"/>
  <c r="I2020" i="34"/>
  <c r="F2020" i="34"/>
  <c r="D2020" i="34"/>
  <c r="E2020" i="34" s="1"/>
  <c r="G2020" i="34" s="1"/>
  <c r="I2019" i="34"/>
  <c r="F2019" i="34"/>
  <c r="D2019" i="34"/>
  <c r="E2019" i="34" s="1"/>
  <c r="G2019" i="34" s="1"/>
  <c r="I2018" i="34"/>
  <c r="D2018" i="34"/>
  <c r="I2017" i="34"/>
  <c r="D2017" i="34"/>
  <c r="I2016" i="34"/>
  <c r="G2016" i="34"/>
  <c r="F2016" i="34"/>
  <c r="D2016" i="34"/>
  <c r="E2016" i="34" s="1"/>
  <c r="I2015" i="34"/>
  <c r="D2015" i="34"/>
  <c r="I2014" i="34"/>
  <c r="E2014" i="34"/>
  <c r="G2014" i="34" s="1"/>
  <c r="D2014" i="34"/>
  <c r="F2014" i="34" s="1"/>
  <c r="I2013" i="34"/>
  <c r="D2013" i="34"/>
  <c r="E2013" i="34" s="1"/>
  <c r="G2013" i="34" s="1"/>
  <c r="I2012" i="34"/>
  <c r="F2012" i="34"/>
  <c r="E2012" i="34"/>
  <c r="G2012" i="34" s="1"/>
  <c r="D2012" i="34"/>
  <c r="I2011" i="34"/>
  <c r="G2011" i="34"/>
  <c r="F2011" i="34"/>
  <c r="E2011" i="34"/>
  <c r="D2011" i="34"/>
  <c r="I2010" i="34"/>
  <c r="F2010" i="34"/>
  <c r="D2010" i="34"/>
  <c r="E2010" i="34" s="1"/>
  <c r="G2010" i="34" s="1"/>
  <c r="I2009" i="34"/>
  <c r="D2009" i="34"/>
  <c r="E2009" i="34" s="1"/>
  <c r="G2009" i="34" s="1"/>
  <c r="I2008" i="34"/>
  <c r="F2008" i="34"/>
  <c r="D2008" i="34"/>
  <c r="E2008" i="34" s="1"/>
  <c r="G2008" i="34" s="1"/>
  <c r="I2007" i="34"/>
  <c r="D2007" i="34"/>
  <c r="I2006" i="34"/>
  <c r="F2006" i="34"/>
  <c r="D2006" i="34"/>
  <c r="E2006" i="34" s="1"/>
  <c r="G2006" i="34" s="1"/>
  <c r="I2005" i="34"/>
  <c r="G2005" i="34"/>
  <c r="D2005" i="34"/>
  <c r="E2005" i="34" s="1"/>
  <c r="I2004" i="34"/>
  <c r="D2004" i="34"/>
  <c r="I2003" i="34"/>
  <c r="D2003" i="34"/>
  <c r="I2002" i="34"/>
  <c r="D2002" i="34"/>
  <c r="F2002" i="34" s="1"/>
  <c r="I2001" i="34"/>
  <c r="D2001" i="34"/>
  <c r="I2000" i="34"/>
  <c r="D2000" i="34"/>
  <c r="F2000" i="34" s="1"/>
  <c r="I1999" i="34"/>
  <c r="E1999" i="34"/>
  <c r="G1999" i="34" s="1"/>
  <c r="D1999" i="34"/>
  <c r="F1999" i="34" s="1"/>
  <c r="I1998" i="34"/>
  <c r="D1998" i="34"/>
  <c r="I1997" i="34"/>
  <c r="D1997" i="34"/>
  <c r="I1996" i="34"/>
  <c r="D1996" i="34"/>
  <c r="I1995" i="34"/>
  <c r="E1995" i="34"/>
  <c r="G1995" i="34" s="1"/>
  <c r="D1995" i="34"/>
  <c r="F1995" i="34" s="1"/>
  <c r="I1994" i="34"/>
  <c r="F1994" i="34"/>
  <c r="E1994" i="34"/>
  <c r="G1994" i="34" s="1"/>
  <c r="D1994" i="34"/>
  <c r="I1993" i="34"/>
  <c r="D1993" i="34"/>
  <c r="E1993" i="34" s="1"/>
  <c r="G1993" i="34" s="1"/>
  <c r="I1992" i="34"/>
  <c r="D1992" i="34"/>
  <c r="I1991" i="34"/>
  <c r="D1991" i="34"/>
  <c r="F1991" i="34" s="1"/>
  <c r="I1990" i="34"/>
  <c r="D1990" i="34"/>
  <c r="I1989" i="34"/>
  <c r="D1989" i="34"/>
  <c r="I1988" i="34"/>
  <c r="D1988" i="34"/>
  <c r="I1987" i="34"/>
  <c r="D1987" i="34"/>
  <c r="I1986" i="34"/>
  <c r="D1986" i="34"/>
  <c r="I1985" i="34"/>
  <c r="D1985" i="34"/>
  <c r="I1984" i="34"/>
  <c r="D1984" i="34"/>
  <c r="I1983" i="34"/>
  <c r="D1983" i="34"/>
  <c r="F1983" i="34" s="1"/>
  <c r="I1982" i="34"/>
  <c r="D1982" i="34"/>
  <c r="F1982" i="34" s="1"/>
  <c r="I1981" i="34"/>
  <c r="D1981" i="34"/>
  <c r="I1980" i="34"/>
  <c r="F1980" i="34"/>
  <c r="D1980" i="34"/>
  <c r="E1980" i="34" s="1"/>
  <c r="G1980" i="34" s="1"/>
  <c r="I1979" i="34"/>
  <c r="D1979" i="34"/>
  <c r="E1979" i="34" s="1"/>
  <c r="G1979" i="34" s="1"/>
  <c r="I1978" i="34"/>
  <c r="D1978" i="34"/>
  <c r="I1977" i="34"/>
  <c r="D1977" i="34"/>
  <c r="I1976" i="34"/>
  <c r="D1976" i="34"/>
  <c r="F1976" i="34" s="1"/>
  <c r="I1975" i="34"/>
  <c r="G1975" i="34"/>
  <c r="F1975" i="34"/>
  <c r="D1975" i="34"/>
  <c r="E1975" i="34" s="1"/>
  <c r="I1974" i="34"/>
  <c r="G1974" i="34"/>
  <c r="F1974" i="34"/>
  <c r="E1974" i="34"/>
  <c r="D1974" i="34"/>
  <c r="I1973" i="34"/>
  <c r="F1973" i="34"/>
  <c r="D1973" i="34"/>
  <c r="E1973" i="34" s="1"/>
  <c r="G1973" i="34" s="1"/>
  <c r="I1972" i="34"/>
  <c r="F1972" i="34"/>
  <c r="E1972" i="34"/>
  <c r="G1972" i="34" s="1"/>
  <c r="D1972" i="34"/>
  <c r="I1971" i="34"/>
  <c r="D1971" i="34"/>
  <c r="I1970" i="34"/>
  <c r="D1970" i="34"/>
  <c r="I1969" i="34"/>
  <c r="E1969" i="34"/>
  <c r="G1969" i="34" s="1"/>
  <c r="D1969" i="34"/>
  <c r="F1969" i="34" s="1"/>
  <c r="I1968" i="34"/>
  <c r="E1968" i="34"/>
  <c r="G1968" i="34" s="1"/>
  <c r="D1968" i="34"/>
  <c r="F1968" i="34" s="1"/>
  <c r="I1967" i="34"/>
  <c r="F1967" i="34"/>
  <c r="D1967" i="34"/>
  <c r="E1967" i="34" s="1"/>
  <c r="G1967" i="34" s="1"/>
  <c r="I1966" i="34"/>
  <c r="G1966" i="34"/>
  <c r="F1966" i="34"/>
  <c r="D1966" i="34"/>
  <c r="E1966" i="34" s="1"/>
  <c r="I1965" i="34"/>
  <c r="D1965" i="34"/>
  <c r="I1964" i="34"/>
  <c r="E1964" i="34"/>
  <c r="G1964" i="34" s="1"/>
  <c r="D1964" i="34"/>
  <c r="F1964" i="34" s="1"/>
  <c r="I1963" i="34"/>
  <c r="F1963" i="34"/>
  <c r="D1963" i="34"/>
  <c r="E1963" i="34" s="1"/>
  <c r="G1963" i="34" s="1"/>
  <c r="I1962" i="34"/>
  <c r="F1962" i="34"/>
  <c r="D1962" i="34"/>
  <c r="E1962" i="34" s="1"/>
  <c r="G1962" i="34" s="1"/>
  <c r="I1961" i="34"/>
  <c r="G1961" i="34"/>
  <c r="F1961" i="34"/>
  <c r="D1961" i="34"/>
  <c r="E1961" i="34" s="1"/>
  <c r="I1960" i="34"/>
  <c r="G1960" i="34"/>
  <c r="D1960" i="34"/>
  <c r="E1960" i="34" s="1"/>
  <c r="I1959" i="34"/>
  <c r="E1959" i="34"/>
  <c r="G1959" i="34" s="1"/>
  <c r="D1959" i="34"/>
  <c r="F1959" i="34" s="1"/>
  <c r="I1958" i="34"/>
  <c r="E1958" i="34"/>
  <c r="G1958" i="34" s="1"/>
  <c r="D1958" i="34"/>
  <c r="F1958" i="34" s="1"/>
  <c r="I1957" i="34"/>
  <c r="D1957" i="34"/>
  <c r="I1956" i="34"/>
  <c r="E1956" i="34"/>
  <c r="G1956" i="34" s="1"/>
  <c r="D1956" i="34"/>
  <c r="F1956" i="34" s="1"/>
  <c r="I1955" i="34"/>
  <c r="D1955" i="34"/>
  <c r="F1955" i="34" s="1"/>
  <c r="I1954" i="34"/>
  <c r="D1954" i="34"/>
  <c r="I1953" i="34"/>
  <c r="F1953" i="34"/>
  <c r="D1953" i="34"/>
  <c r="E1953" i="34" s="1"/>
  <c r="G1953" i="34" s="1"/>
  <c r="I1952" i="34"/>
  <c r="D1952" i="34"/>
  <c r="E1952" i="34" s="1"/>
  <c r="G1952" i="34" s="1"/>
  <c r="I1951" i="34"/>
  <c r="D1951" i="34"/>
  <c r="I1950" i="34"/>
  <c r="E1950" i="34"/>
  <c r="G1950" i="34" s="1"/>
  <c r="D1950" i="34"/>
  <c r="F1950" i="34" s="1"/>
  <c r="I1949" i="34"/>
  <c r="F1949" i="34"/>
  <c r="D1949" i="34"/>
  <c r="E1949" i="34" s="1"/>
  <c r="G1949" i="34" s="1"/>
  <c r="I1948" i="34"/>
  <c r="F1948" i="34"/>
  <c r="D1948" i="34"/>
  <c r="E1948" i="34" s="1"/>
  <c r="G1948" i="34" s="1"/>
  <c r="I1947" i="34"/>
  <c r="D1947" i="34"/>
  <c r="E1947" i="34" s="1"/>
  <c r="G1947" i="34" s="1"/>
  <c r="I1946" i="34"/>
  <c r="D1946" i="34"/>
  <c r="F1946" i="34" s="1"/>
  <c r="I1945" i="34"/>
  <c r="D1945" i="34"/>
  <c r="I1944" i="34"/>
  <c r="E1944" i="34"/>
  <c r="G1944" i="34" s="1"/>
  <c r="D1944" i="34"/>
  <c r="F1944" i="34" s="1"/>
  <c r="I1943" i="34"/>
  <c r="D1943" i="34"/>
  <c r="F1943" i="34" s="1"/>
  <c r="I1942" i="34"/>
  <c r="D1942" i="34"/>
  <c r="E1942" i="34" s="1"/>
  <c r="G1942" i="34" s="1"/>
  <c r="I1941" i="34"/>
  <c r="D1941" i="34"/>
  <c r="I1940" i="34"/>
  <c r="D1940" i="34"/>
  <c r="I1939" i="34"/>
  <c r="D1939" i="34"/>
  <c r="F1939" i="34" s="1"/>
  <c r="I1938" i="34"/>
  <c r="D1938" i="34"/>
  <c r="F1938" i="34" s="1"/>
  <c r="I1937" i="34"/>
  <c r="D1937" i="34"/>
  <c r="F1937" i="34" s="1"/>
  <c r="I1936" i="34"/>
  <c r="D1936" i="34"/>
  <c r="I1935" i="34"/>
  <c r="F1935" i="34"/>
  <c r="D1935" i="34"/>
  <c r="E1935" i="34" s="1"/>
  <c r="G1935" i="34" s="1"/>
  <c r="I1934" i="34"/>
  <c r="D1934" i="34"/>
  <c r="F1934" i="34" s="1"/>
  <c r="I1933" i="34"/>
  <c r="D1933" i="34"/>
  <c r="I1932" i="34"/>
  <c r="D1932" i="34"/>
  <c r="I1931" i="34"/>
  <c r="D1931" i="34"/>
  <c r="E1931" i="34" s="1"/>
  <c r="G1931" i="34" s="1"/>
  <c r="I1930" i="34"/>
  <c r="D1930" i="34"/>
  <c r="F1930" i="34" s="1"/>
  <c r="I1929" i="34"/>
  <c r="D1929" i="34"/>
  <c r="I1928" i="34"/>
  <c r="F1928" i="34"/>
  <c r="E1928" i="34"/>
  <c r="G1928" i="34" s="1"/>
  <c r="D1928" i="34"/>
  <c r="I1927" i="34"/>
  <c r="D1927" i="34"/>
  <c r="E1927" i="34" s="1"/>
  <c r="G1927" i="34" s="1"/>
  <c r="I1926" i="34"/>
  <c r="F1926" i="34"/>
  <c r="E1926" i="34"/>
  <c r="G1926" i="34" s="1"/>
  <c r="D1926" i="34"/>
  <c r="I1925" i="34"/>
  <c r="D1925" i="34"/>
  <c r="I1924" i="34"/>
  <c r="D1924" i="34"/>
  <c r="F1924" i="34" s="1"/>
  <c r="I1923" i="34"/>
  <c r="F1923" i="34"/>
  <c r="D1923" i="34"/>
  <c r="E1923" i="34" s="1"/>
  <c r="G1923" i="34" s="1"/>
  <c r="I1922" i="34"/>
  <c r="D1922" i="34"/>
  <c r="I1921" i="34"/>
  <c r="D1921" i="34"/>
  <c r="I1920" i="34"/>
  <c r="G1920" i="34"/>
  <c r="F1920" i="34"/>
  <c r="D1920" i="34"/>
  <c r="E1920" i="34" s="1"/>
  <c r="I1919" i="34"/>
  <c r="D1919" i="34"/>
  <c r="I1918" i="34"/>
  <c r="F1918" i="34"/>
  <c r="D1918" i="34"/>
  <c r="E1918" i="34" s="1"/>
  <c r="G1918" i="34" s="1"/>
  <c r="I1917" i="34"/>
  <c r="D1917" i="34"/>
  <c r="F1917" i="34" s="1"/>
  <c r="I1916" i="34"/>
  <c r="D1916" i="34"/>
  <c r="F1916" i="34" s="1"/>
  <c r="I1915" i="34"/>
  <c r="F1915" i="34"/>
  <c r="D1915" i="34"/>
  <c r="E1915" i="34" s="1"/>
  <c r="G1915" i="34" s="1"/>
  <c r="I1914" i="34"/>
  <c r="G1914" i="34"/>
  <c r="F1914" i="34"/>
  <c r="D1914" i="34"/>
  <c r="E1914" i="34" s="1"/>
  <c r="I1913" i="34"/>
  <c r="F1913" i="34"/>
  <c r="D1913" i="34"/>
  <c r="E1913" i="34" s="1"/>
  <c r="G1913" i="34" s="1"/>
  <c r="I1912" i="34"/>
  <c r="D1912" i="34"/>
  <c r="I1911" i="34"/>
  <c r="D1911" i="34"/>
  <c r="I1910" i="34"/>
  <c r="F1910" i="34"/>
  <c r="D1910" i="34"/>
  <c r="E1910" i="34" s="1"/>
  <c r="G1910" i="34" s="1"/>
  <c r="I1909" i="34"/>
  <c r="D1909" i="34"/>
  <c r="E1909" i="34" s="1"/>
  <c r="G1909" i="34" s="1"/>
  <c r="I1908" i="34"/>
  <c r="D1908" i="34"/>
  <c r="I1907" i="34"/>
  <c r="F1907" i="34"/>
  <c r="D1907" i="34"/>
  <c r="E1907" i="34" s="1"/>
  <c r="G1907" i="34" s="1"/>
  <c r="I1906" i="34"/>
  <c r="D1906" i="34"/>
  <c r="I1905" i="34"/>
  <c r="D1905" i="34"/>
  <c r="I1904" i="34"/>
  <c r="F1904" i="34"/>
  <c r="D1904" i="34"/>
  <c r="E1904" i="34" s="1"/>
  <c r="G1904" i="34" s="1"/>
  <c r="I1903" i="34"/>
  <c r="D1903" i="34"/>
  <c r="I1902" i="34"/>
  <c r="D1902" i="34"/>
  <c r="E1902" i="34" s="1"/>
  <c r="G1902" i="34" s="1"/>
  <c r="I1901" i="34"/>
  <c r="F1901" i="34"/>
  <c r="D1901" i="34"/>
  <c r="E1901" i="34" s="1"/>
  <c r="G1901" i="34" s="1"/>
  <c r="I1900" i="34"/>
  <c r="D1900" i="34"/>
  <c r="F1900" i="34" s="1"/>
  <c r="I1899" i="34"/>
  <c r="D1899" i="34"/>
  <c r="F1899" i="34" s="1"/>
  <c r="I1898" i="34"/>
  <c r="D1898" i="34"/>
  <c r="I1897" i="34"/>
  <c r="D1897" i="34"/>
  <c r="I1896" i="34"/>
  <c r="G1896" i="34"/>
  <c r="D1896" i="34"/>
  <c r="E1896" i="34" s="1"/>
  <c r="I1895" i="34"/>
  <c r="G1895" i="34"/>
  <c r="F1895" i="34"/>
  <c r="D1895" i="34"/>
  <c r="E1895" i="34" s="1"/>
  <c r="I1894" i="34"/>
  <c r="E1894" i="34"/>
  <c r="G1894" i="34" s="1"/>
  <c r="D1894" i="34"/>
  <c r="F1894" i="34" s="1"/>
  <c r="I1893" i="34"/>
  <c r="F1893" i="34"/>
  <c r="E1893" i="34"/>
  <c r="G1893" i="34" s="1"/>
  <c r="D1893" i="34"/>
  <c r="I1892" i="34"/>
  <c r="D1892" i="34"/>
  <c r="F1892" i="34" s="1"/>
  <c r="I1891" i="34"/>
  <c r="D1891" i="34"/>
  <c r="I1890" i="34"/>
  <c r="D1890" i="34"/>
  <c r="F1890" i="34" s="1"/>
  <c r="I1889" i="34"/>
  <c r="D1889" i="34"/>
  <c r="I1888" i="34"/>
  <c r="D1888" i="34"/>
  <c r="E1888" i="34" s="1"/>
  <c r="G1888" i="34" s="1"/>
  <c r="I1887" i="34"/>
  <c r="D1887" i="34"/>
  <c r="I1886" i="34"/>
  <c r="D1886" i="34"/>
  <c r="I1885" i="34"/>
  <c r="D1885" i="34"/>
  <c r="I1884" i="34"/>
  <c r="F1884" i="34"/>
  <c r="E1884" i="34"/>
  <c r="G1884" i="34" s="1"/>
  <c r="D1884" i="34"/>
  <c r="I1883" i="34"/>
  <c r="D1883" i="34"/>
  <c r="E1883" i="34" s="1"/>
  <c r="G1883" i="34" s="1"/>
  <c r="I1882" i="34"/>
  <c r="D1882" i="34"/>
  <c r="I1881" i="34"/>
  <c r="F1881" i="34"/>
  <c r="D1881" i="34"/>
  <c r="E1881" i="34" s="1"/>
  <c r="G1881" i="34" s="1"/>
  <c r="I1880" i="34"/>
  <c r="F1880" i="34"/>
  <c r="D1880" i="34"/>
  <c r="E1880" i="34" s="1"/>
  <c r="G1880" i="34" s="1"/>
  <c r="I1879" i="34"/>
  <c r="F1879" i="34"/>
  <c r="D1879" i="34"/>
  <c r="E1879" i="34" s="1"/>
  <c r="G1879" i="34" s="1"/>
  <c r="I1878" i="34"/>
  <c r="F1878" i="34"/>
  <c r="D1878" i="34"/>
  <c r="E1878" i="34" s="1"/>
  <c r="G1878" i="34" s="1"/>
  <c r="I1877" i="34"/>
  <c r="F1877" i="34"/>
  <c r="E1877" i="34"/>
  <c r="G1877" i="34" s="1"/>
  <c r="D1877" i="34"/>
  <c r="I1876" i="34"/>
  <c r="D1876" i="34"/>
  <c r="F1876" i="34" s="1"/>
  <c r="I1875" i="34"/>
  <c r="E1875" i="34"/>
  <c r="G1875" i="34" s="1"/>
  <c r="D1875" i="34"/>
  <c r="F1875" i="34" s="1"/>
  <c r="I1874" i="34"/>
  <c r="D1874" i="34"/>
  <c r="I1873" i="34"/>
  <c r="D1873" i="34"/>
  <c r="F1873" i="34" s="1"/>
  <c r="I1872" i="34"/>
  <c r="F1872" i="34"/>
  <c r="E1872" i="34"/>
  <c r="G1872" i="34" s="1"/>
  <c r="D1872" i="34"/>
  <c r="I1871" i="34"/>
  <c r="D1871" i="34"/>
  <c r="I1870" i="34"/>
  <c r="F1870" i="34"/>
  <c r="D1870" i="34"/>
  <c r="E1870" i="34" s="1"/>
  <c r="G1870" i="34" s="1"/>
  <c r="I1869" i="34"/>
  <c r="D1869" i="34"/>
  <c r="F1869" i="34" s="1"/>
  <c r="I1868" i="34"/>
  <c r="D1868" i="34"/>
  <c r="F1868" i="34" s="1"/>
  <c r="I1867" i="34"/>
  <c r="D1867" i="34"/>
  <c r="I1866" i="34"/>
  <c r="E1866" i="34"/>
  <c r="G1866" i="34" s="1"/>
  <c r="D1866" i="34"/>
  <c r="F1866" i="34" s="1"/>
  <c r="I1865" i="34"/>
  <c r="D1865" i="34"/>
  <c r="I1864" i="34"/>
  <c r="D1864" i="34"/>
  <c r="I1863" i="34"/>
  <c r="F1863" i="34"/>
  <c r="D1863" i="34"/>
  <c r="E1863" i="34" s="1"/>
  <c r="G1863" i="34" s="1"/>
  <c r="I1862" i="34"/>
  <c r="D1862" i="34"/>
  <c r="I1861" i="34"/>
  <c r="D1861" i="34"/>
  <c r="I1860" i="34"/>
  <c r="D1860" i="34"/>
  <c r="I1859" i="34"/>
  <c r="F1859" i="34"/>
  <c r="D1859" i="34"/>
  <c r="E1859" i="34" s="1"/>
  <c r="G1859" i="34" s="1"/>
  <c r="I1858" i="34"/>
  <c r="D1858" i="34"/>
  <c r="I1857" i="34"/>
  <c r="F1857" i="34"/>
  <c r="D1857" i="34"/>
  <c r="E1857" i="34" s="1"/>
  <c r="G1857" i="34" s="1"/>
  <c r="I1856" i="34"/>
  <c r="D1856" i="34"/>
  <c r="F1856" i="34" s="1"/>
  <c r="I1855" i="34"/>
  <c r="F1855" i="34"/>
  <c r="E1855" i="34"/>
  <c r="G1855" i="34" s="1"/>
  <c r="D1855" i="34"/>
  <c r="I1854" i="34"/>
  <c r="D1854" i="34"/>
  <c r="F1854" i="34" s="1"/>
  <c r="I1853" i="34"/>
  <c r="G1853" i="34"/>
  <c r="F1853" i="34"/>
  <c r="D1853" i="34"/>
  <c r="E1853" i="34" s="1"/>
  <c r="I1852" i="34"/>
  <c r="D1852" i="34"/>
  <c r="I1851" i="34"/>
  <c r="G1851" i="34"/>
  <c r="E1851" i="34"/>
  <c r="D1851" i="34"/>
  <c r="F1851" i="34" s="1"/>
  <c r="I1850" i="34"/>
  <c r="D1850" i="34"/>
  <c r="F1850" i="34" s="1"/>
  <c r="I1849" i="34"/>
  <c r="F1849" i="34"/>
  <c r="D1849" i="34"/>
  <c r="E1849" i="34" s="1"/>
  <c r="G1849" i="34" s="1"/>
  <c r="I1848" i="34"/>
  <c r="F1848" i="34"/>
  <c r="E1848" i="34"/>
  <c r="G1848" i="34" s="1"/>
  <c r="D1848" i="34"/>
  <c r="I1847" i="34"/>
  <c r="E1847" i="34"/>
  <c r="G1847" i="34" s="1"/>
  <c r="D1847" i="34"/>
  <c r="F1847" i="34" s="1"/>
  <c r="I1846" i="34"/>
  <c r="E1846" i="34"/>
  <c r="G1846" i="34" s="1"/>
  <c r="D1846" i="34"/>
  <c r="F1846" i="34" s="1"/>
  <c r="I1845" i="34"/>
  <c r="F1845" i="34"/>
  <c r="D1845" i="34"/>
  <c r="E1845" i="34" s="1"/>
  <c r="G1845" i="34" s="1"/>
  <c r="I1844" i="34"/>
  <c r="F1844" i="34"/>
  <c r="D1844" i="34"/>
  <c r="E1844" i="34" s="1"/>
  <c r="G1844" i="34" s="1"/>
  <c r="I1843" i="34"/>
  <c r="F1843" i="34"/>
  <c r="D1843" i="34"/>
  <c r="E1843" i="34" s="1"/>
  <c r="G1843" i="34" s="1"/>
  <c r="I1842" i="34"/>
  <c r="D1842" i="34"/>
  <c r="I1841" i="34"/>
  <c r="F1841" i="34"/>
  <c r="E1841" i="34"/>
  <c r="G1841" i="34" s="1"/>
  <c r="D1841" i="34"/>
  <c r="I1840" i="34"/>
  <c r="F1840" i="34"/>
  <c r="E1840" i="34"/>
  <c r="G1840" i="34" s="1"/>
  <c r="D1840" i="34"/>
  <c r="I1839" i="34"/>
  <c r="D1839" i="34"/>
  <c r="F1839" i="34" s="1"/>
  <c r="I1838" i="34"/>
  <c r="G1838" i="34"/>
  <c r="F1838" i="34"/>
  <c r="E1838" i="34"/>
  <c r="D1838" i="34"/>
  <c r="I1837" i="34"/>
  <c r="E1837" i="34"/>
  <c r="G1837" i="34" s="1"/>
  <c r="D1837" i="34"/>
  <c r="F1837" i="34" s="1"/>
  <c r="I1836" i="34"/>
  <c r="D1836" i="34"/>
  <c r="E1836" i="34" s="1"/>
  <c r="G1836" i="34" s="1"/>
  <c r="I1835" i="34"/>
  <c r="F1835" i="34"/>
  <c r="D1835" i="34"/>
  <c r="E1835" i="34" s="1"/>
  <c r="G1835" i="34" s="1"/>
  <c r="I1834" i="34"/>
  <c r="E1834" i="34"/>
  <c r="G1834" i="34" s="1"/>
  <c r="D1834" i="34"/>
  <c r="F1834" i="34" s="1"/>
  <c r="I1833" i="34"/>
  <c r="E1833" i="34"/>
  <c r="G1833" i="34" s="1"/>
  <c r="D1833" i="34"/>
  <c r="F1833" i="34" s="1"/>
  <c r="I1832" i="34"/>
  <c r="E1832" i="34"/>
  <c r="G1832" i="34" s="1"/>
  <c r="D1832" i="34"/>
  <c r="F1832" i="34" s="1"/>
  <c r="I1831" i="34"/>
  <c r="D1831" i="34"/>
  <c r="I1830" i="34"/>
  <c r="D1830" i="34"/>
  <c r="F1830" i="34" s="1"/>
  <c r="I1829" i="34"/>
  <c r="D1829" i="34"/>
  <c r="I1828" i="34"/>
  <c r="G1828" i="34"/>
  <c r="F1828" i="34"/>
  <c r="E1828" i="34"/>
  <c r="D1828" i="34"/>
  <c r="I1827" i="34"/>
  <c r="F1827" i="34"/>
  <c r="E1827" i="34"/>
  <c r="G1827" i="34" s="1"/>
  <c r="D1827" i="34"/>
  <c r="I1826" i="34"/>
  <c r="D1826" i="34"/>
  <c r="F1826" i="34" s="1"/>
  <c r="I1825" i="34"/>
  <c r="D1825" i="34"/>
  <c r="I1824" i="34"/>
  <c r="D1824" i="34"/>
  <c r="I1823" i="34"/>
  <c r="G1823" i="34"/>
  <c r="F1823" i="34"/>
  <c r="D1823" i="34"/>
  <c r="E1823" i="34" s="1"/>
  <c r="I1822" i="34"/>
  <c r="G1822" i="34"/>
  <c r="F1822" i="34"/>
  <c r="E1822" i="34"/>
  <c r="D1822" i="34"/>
  <c r="I1821" i="34"/>
  <c r="D1821" i="34"/>
  <c r="I1820" i="34"/>
  <c r="D1820" i="34"/>
  <c r="E1820" i="34" s="1"/>
  <c r="G1820" i="34" s="1"/>
  <c r="I1819" i="34"/>
  <c r="E1819" i="34"/>
  <c r="G1819" i="34" s="1"/>
  <c r="D1819" i="34"/>
  <c r="F1819" i="34" s="1"/>
  <c r="I1818" i="34"/>
  <c r="E1818" i="34"/>
  <c r="G1818" i="34" s="1"/>
  <c r="D1818" i="34"/>
  <c r="F1818" i="34" s="1"/>
  <c r="I1817" i="34"/>
  <c r="D1817" i="34"/>
  <c r="F1817" i="34" s="1"/>
  <c r="I1816" i="34"/>
  <c r="F1816" i="34"/>
  <c r="D1816" i="34"/>
  <c r="E1816" i="34" s="1"/>
  <c r="G1816" i="34" s="1"/>
  <c r="I1815" i="34"/>
  <c r="F1815" i="34"/>
  <c r="E1815" i="34"/>
  <c r="G1815" i="34" s="1"/>
  <c r="D1815" i="34"/>
  <c r="I1814" i="34"/>
  <c r="D1814" i="34"/>
  <c r="I1813" i="34"/>
  <c r="E1813" i="34"/>
  <c r="G1813" i="34" s="1"/>
  <c r="D1813" i="34"/>
  <c r="F1813" i="34" s="1"/>
  <c r="I1812" i="34"/>
  <c r="D1812" i="34"/>
  <c r="F1812" i="34" s="1"/>
  <c r="I1811" i="34"/>
  <c r="D1811" i="34"/>
  <c r="I1810" i="34"/>
  <c r="E1810" i="34"/>
  <c r="G1810" i="34" s="1"/>
  <c r="D1810" i="34"/>
  <c r="F1810" i="34" s="1"/>
  <c r="I1809" i="34"/>
  <c r="D1809" i="34"/>
  <c r="I1808" i="34"/>
  <c r="D1808" i="34"/>
  <c r="I1807" i="34"/>
  <c r="G1807" i="34"/>
  <c r="E1807" i="34"/>
  <c r="D1807" i="34"/>
  <c r="F1807" i="34" s="1"/>
  <c r="I1806" i="34"/>
  <c r="D1806" i="34"/>
  <c r="I1805" i="34"/>
  <c r="D1805" i="34"/>
  <c r="E1805" i="34" s="1"/>
  <c r="G1805" i="34" s="1"/>
  <c r="I1804" i="34"/>
  <c r="E1804" i="34"/>
  <c r="G1804" i="34" s="1"/>
  <c r="D1804" i="34"/>
  <c r="F1804" i="34" s="1"/>
  <c r="I1803" i="34"/>
  <c r="D1803" i="34"/>
  <c r="I1802" i="34"/>
  <c r="D1802" i="34"/>
  <c r="I1801" i="34"/>
  <c r="D1801" i="34"/>
  <c r="I1800" i="34"/>
  <c r="D1800" i="34"/>
  <c r="I1799" i="34"/>
  <c r="D1799" i="34"/>
  <c r="I1798" i="34"/>
  <c r="D1798" i="34"/>
  <c r="I1797" i="34"/>
  <c r="D1797" i="34"/>
  <c r="I1796" i="34"/>
  <c r="D1796" i="34"/>
  <c r="F1796" i="34" s="1"/>
  <c r="I1795" i="34"/>
  <c r="D1795" i="34"/>
  <c r="I1794" i="34"/>
  <c r="F1794" i="34"/>
  <c r="E1794" i="34"/>
  <c r="G1794" i="34" s="1"/>
  <c r="D1794" i="34"/>
  <c r="I1793" i="34"/>
  <c r="G1793" i="34"/>
  <c r="F1793" i="34"/>
  <c r="D1793" i="34"/>
  <c r="E1793" i="34" s="1"/>
  <c r="I1792" i="34"/>
  <c r="D1792" i="34"/>
  <c r="E1792" i="34" s="1"/>
  <c r="G1792" i="34" s="1"/>
  <c r="I1791" i="34"/>
  <c r="G1791" i="34"/>
  <c r="F1791" i="34"/>
  <c r="E1791" i="34"/>
  <c r="D1791" i="34"/>
  <c r="I1790" i="34"/>
  <c r="D1790" i="34"/>
  <c r="I1789" i="34"/>
  <c r="F1789" i="34"/>
  <c r="E1789" i="34"/>
  <c r="G1789" i="34" s="1"/>
  <c r="D1789" i="34"/>
  <c r="I1788" i="34"/>
  <c r="D1788" i="34"/>
  <c r="I1787" i="34"/>
  <c r="F1787" i="34"/>
  <c r="D1787" i="34"/>
  <c r="E1787" i="34" s="1"/>
  <c r="G1787" i="34" s="1"/>
  <c r="I1786" i="34"/>
  <c r="D1786" i="34"/>
  <c r="I1785" i="34"/>
  <c r="D1785" i="34"/>
  <c r="F1785" i="34" s="1"/>
  <c r="I1784" i="34"/>
  <c r="E1784" i="34"/>
  <c r="G1784" i="34" s="1"/>
  <c r="D1784" i="34"/>
  <c r="F1784" i="34" s="1"/>
  <c r="I1783" i="34"/>
  <c r="D1783" i="34"/>
  <c r="I1782" i="34"/>
  <c r="D1782" i="34"/>
  <c r="F1782" i="34" s="1"/>
  <c r="I1781" i="34"/>
  <c r="D1781" i="34"/>
  <c r="I1780" i="34"/>
  <c r="D1780" i="34"/>
  <c r="F1780" i="34" s="1"/>
  <c r="I1779" i="34"/>
  <c r="D1779" i="34"/>
  <c r="E1779" i="34" s="1"/>
  <c r="G1779" i="34" s="1"/>
  <c r="I1778" i="34"/>
  <c r="D1778" i="34"/>
  <c r="F1778" i="34" s="1"/>
  <c r="I1777" i="34"/>
  <c r="D1777" i="34"/>
  <c r="E1777" i="34" s="1"/>
  <c r="G1777" i="34" s="1"/>
  <c r="I1776" i="34"/>
  <c r="D1776" i="34"/>
  <c r="F1776" i="34" s="1"/>
  <c r="I1775" i="34"/>
  <c r="D1775" i="34"/>
  <c r="I1774" i="34"/>
  <c r="G1774" i="34"/>
  <c r="E1774" i="34"/>
  <c r="D1774" i="34"/>
  <c r="F1774" i="34" s="1"/>
  <c r="I1773" i="34"/>
  <c r="D1773" i="34"/>
  <c r="F1773" i="34" s="1"/>
  <c r="I1772" i="34"/>
  <c r="D1772" i="34"/>
  <c r="I1771" i="34"/>
  <c r="F1771" i="34"/>
  <c r="D1771" i="34"/>
  <c r="E1771" i="34" s="1"/>
  <c r="G1771" i="34" s="1"/>
  <c r="I1770" i="34"/>
  <c r="D1770" i="34"/>
  <c r="F1770" i="34" s="1"/>
  <c r="I1769" i="34"/>
  <c r="D1769" i="34"/>
  <c r="I1768" i="34"/>
  <c r="D1768" i="34"/>
  <c r="F1768" i="34" s="1"/>
  <c r="I1767" i="34"/>
  <c r="D1767" i="34"/>
  <c r="E1767" i="34" s="1"/>
  <c r="G1767" i="34" s="1"/>
  <c r="I1766" i="34"/>
  <c r="D1766" i="34"/>
  <c r="I1765" i="34"/>
  <c r="D1765" i="34"/>
  <c r="E1765" i="34" s="1"/>
  <c r="G1765" i="34" s="1"/>
  <c r="I1764" i="34"/>
  <c r="E1764" i="34"/>
  <c r="G1764" i="34" s="1"/>
  <c r="D1764" i="34"/>
  <c r="F1764" i="34" s="1"/>
  <c r="I1763" i="34"/>
  <c r="F1763" i="34"/>
  <c r="E1763" i="34"/>
  <c r="G1763" i="34" s="1"/>
  <c r="D1763" i="34"/>
  <c r="I1762" i="34"/>
  <c r="G1762" i="34"/>
  <c r="F1762" i="34"/>
  <c r="E1762" i="34"/>
  <c r="D1762" i="34"/>
  <c r="I1761" i="34"/>
  <c r="F1761" i="34"/>
  <c r="E1761" i="34"/>
  <c r="G1761" i="34" s="1"/>
  <c r="D1761" i="34"/>
  <c r="I1760" i="34"/>
  <c r="D1760" i="34"/>
  <c r="E1760" i="34" s="1"/>
  <c r="G1760" i="34" s="1"/>
  <c r="I1759" i="34"/>
  <c r="D1759" i="34"/>
  <c r="I1758" i="34"/>
  <c r="D1758" i="34"/>
  <c r="F1758" i="34" s="1"/>
  <c r="I1757" i="34"/>
  <c r="F1757" i="34"/>
  <c r="D1757" i="34"/>
  <c r="E1757" i="34" s="1"/>
  <c r="G1757" i="34" s="1"/>
  <c r="I1756" i="34"/>
  <c r="D1756" i="34"/>
  <c r="I1755" i="34"/>
  <c r="G1755" i="34"/>
  <c r="F1755" i="34"/>
  <c r="D1755" i="34"/>
  <c r="E1755" i="34" s="1"/>
  <c r="I1754" i="34"/>
  <c r="F1754" i="34"/>
  <c r="E1754" i="34"/>
  <c r="G1754" i="34" s="1"/>
  <c r="D1754" i="34"/>
  <c r="I1753" i="34"/>
  <c r="D1753" i="34"/>
  <c r="E1753" i="34" s="1"/>
  <c r="G1753" i="34" s="1"/>
  <c r="I1752" i="34"/>
  <c r="G1752" i="34"/>
  <c r="F1752" i="34"/>
  <c r="E1752" i="34"/>
  <c r="D1752" i="34"/>
  <c r="I1751" i="34"/>
  <c r="D1751" i="34"/>
  <c r="F1751" i="34" s="1"/>
  <c r="I1750" i="34"/>
  <c r="E1750" i="34"/>
  <c r="G1750" i="34" s="1"/>
  <c r="D1750" i="34"/>
  <c r="F1750" i="34" s="1"/>
  <c r="I1749" i="34"/>
  <c r="D1749" i="34"/>
  <c r="F1749" i="34" s="1"/>
  <c r="I1748" i="34"/>
  <c r="D1748" i="34"/>
  <c r="I1747" i="34"/>
  <c r="D1747" i="34"/>
  <c r="I1746" i="34"/>
  <c r="D1746" i="34"/>
  <c r="F1746" i="34" s="1"/>
  <c r="I1745" i="34"/>
  <c r="F1745" i="34"/>
  <c r="E1745" i="34"/>
  <c r="G1745" i="34" s="1"/>
  <c r="D1745" i="34"/>
  <c r="I1744" i="34"/>
  <c r="E1744" i="34"/>
  <c r="G1744" i="34" s="1"/>
  <c r="D1744" i="34"/>
  <c r="F1744" i="34" s="1"/>
  <c r="I1743" i="34"/>
  <c r="F1743" i="34"/>
  <c r="E1743" i="34"/>
  <c r="G1743" i="34" s="1"/>
  <c r="D1743" i="34"/>
  <c r="I1742" i="34"/>
  <c r="E1742" i="34"/>
  <c r="G1742" i="34" s="1"/>
  <c r="D1742" i="34"/>
  <c r="F1742" i="34" s="1"/>
  <c r="I1741" i="34"/>
  <c r="F1741" i="34"/>
  <c r="D1741" i="34"/>
  <c r="E1741" i="34" s="1"/>
  <c r="G1741" i="34" s="1"/>
  <c r="I1740" i="34"/>
  <c r="D1740" i="34"/>
  <c r="I1739" i="34"/>
  <c r="D1739" i="34"/>
  <c r="I1738" i="34"/>
  <c r="F1738" i="34"/>
  <c r="D1738" i="34"/>
  <c r="E1738" i="34" s="1"/>
  <c r="G1738" i="34" s="1"/>
  <c r="I1737" i="34"/>
  <c r="F1737" i="34"/>
  <c r="D1737" i="34"/>
  <c r="E1737" i="34" s="1"/>
  <c r="G1737" i="34" s="1"/>
  <c r="I1736" i="34"/>
  <c r="D1736" i="34"/>
  <c r="I1735" i="34"/>
  <c r="E1735" i="34"/>
  <c r="G1735" i="34" s="1"/>
  <c r="D1735" i="34"/>
  <c r="F1735" i="34" s="1"/>
  <c r="I1734" i="34"/>
  <c r="D1734" i="34"/>
  <c r="E1734" i="34" s="1"/>
  <c r="G1734" i="34" s="1"/>
  <c r="I1733" i="34"/>
  <c r="D1733" i="34"/>
  <c r="I1732" i="34"/>
  <c r="D1732" i="34"/>
  <c r="I1731" i="34"/>
  <c r="F1731" i="34"/>
  <c r="D1731" i="34"/>
  <c r="E1731" i="34" s="1"/>
  <c r="G1731" i="34" s="1"/>
  <c r="I1730" i="34"/>
  <c r="F1730" i="34"/>
  <c r="E1730" i="34"/>
  <c r="G1730" i="34" s="1"/>
  <c r="D1730" i="34"/>
  <c r="I1729" i="34"/>
  <c r="D1729" i="34"/>
  <c r="E1729" i="34" s="1"/>
  <c r="G1729" i="34" s="1"/>
  <c r="I1728" i="34"/>
  <c r="D1728" i="34"/>
  <c r="E1728" i="34" s="1"/>
  <c r="G1728" i="34" s="1"/>
  <c r="I1727" i="34"/>
  <c r="D1727" i="34"/>
  <c r="I1726" i="34"/>
  <c r="D1726" i="34"/>
  <c r="E1726" i="34" s="1"/>
  <c r="G1726" i="34" s="1"/>
  <c r="I1725" i="34"/>
  <c r="D1725" i="34"/>
  <c r="I1724" i="34"/>
  <c r="D1724" i="34"/>
  <c r="I1723" i="34"/>
  <c r="F1723" i="34"/>
  <c r="E1723" i="34"/>
  <c r="G1723" i="34" s="1"/>
  <c r="D1723" i="34"/>
  <c r="I1722" i="34"/>
  <c r="D1722" i="34"/>
  <c r="I1721" i="34"/>
  <c r="D1721" i="34"/>
  <c r="F1721" i="34" s="1"/>
  <c r="I1720" i="34"/>
  <c r="D1720" i="34"/>
  <c r="F1720" i="34" s="1"/>
  <c r="I1719" i="34"/>
  <c r="D1719" i="34"/>
  <c r="F1719" i="34" s="1"/>
  <c r="I1718" i="34"/>
  <c r="D1718" i="34"/>
  <c r="I1717" i="34"/>
  <c r="D1717" i="34"/>
  <c r="F1717" i="34" s="1"/>
  <c r="I1716" i="34"/>
  <c r="G1716" i="34"/>
  <c r="F1716" i="34"/>
  <c r="D1716" i="34"/>
  <c r="E1716" i="34" s="1"/>
  <c r="I1715" i="34"/>
  <c r="D1715" i="34"/>
  <c r="F1715" i="34" s="1"/>
  <c r="I1714" i="34"/>
  <c r="D1714" i="34"/>
  <c r="I1713" i="34"/>
  <c r="D1713" i="34"/>
  <c r="E1713" i="34" s="1"/>
  <c r="G1713" i="34" s="1"/>
  <c r="I1712" i="34"/>
  <c r="D1712" i="34"/>
  <c r="F1712" i="34" s="1"/>
  <c r="I1711" i="34"/>
  <c r="D1711" i="34"/>
  <c r="I1710" i="34"/>
  <c r="E1710" i="34"/>
  <c r="G1710" i="34" s="1"/>
  <c r="D1710" i="34"/>
  <c r="F1710" i="34" s="1"/>
  <c r="I1709" i="34"/>
  <c r="D1709" i="34"/>
  <c r="F1709" i="34" s="1"/>
  <c r="I1708" i="34"/>
  <c r="D1708" i="34"/>
  <c r="E1708" i="34" s="1"/>
  <c r="G1708" i="34" s="1"/>
  <c r="I1707" i="34"/>
  <c r="G1707" i="34"/>
  <c r="F1707" i="34"/>
  <c r="E1707" i="34"/>
  <c r="D1707" i="34"/>
  <c r="I1706" i="34"/>
  <c r="D1706" i="34"/>
  <c r="E1706" i="34" s="1"/>
  <c r="G1706" i="34" s="1"/>
  <c r="I1705" i="34"/>
  <c r="D1705" i="34"/>
  <c r="I1704" i="34"/>
  <c r="F1704" i="34"/>
  <c r="D1704" i="34"/>
  <c r="E1704" i="34" s="1"/>
  <c r="G1704" i="34" s="1"/>
  <c r="I1703" i="34"/>
  <c r="D1703" i="34"/>
  <c r="E1703" i="34" s="1"/>
  <c r="G1703" i="34" s="1"/>
  <c r="I1702" i="34"/>
  <c r="D1702" i="34"/>
  <c r="E1702" i="34" s="1"/>
  <c r="G1702" i="34" s="1"/>
  <c r="I1701" i="34"/>
  <c r="D1701" i="34"/>
  <c r="I1700" i="34"/>
  <c r="D1700" i="34"/>
  <c r="I1699" i="34"/>
  <c r="D1699" i="34"/>
  <c r="I1698" i="34"/>
  <c r="E1698" i="34"/>
  <c r="G1698" i="34" s="1"/>
  <c r="D1698" i="34"/>
  <c r="F1698" i="34" s="1"/>
  <c r="I1697" i="34"/>
  <c r="E1697" i="34"/>
  <c r="G1697" i="34" s="1"/>
  <c r="D1697" i="34"/>
  <c r="F1697" i="34" s="1"/>
  <c r="I1696" i="34"/>
  <c r="D1696" i="34"/>
  <c r="I1695" i="34"/>
  <c r="D1695" i="34"/>
  <c r="I1694" i="34"/>
  <c r="D1694" i="34"/>
  <c r="I1693" i="34"/>
  <c r="D1693" i="34"/>
  <c r="F1693" i="34" s="1"/>
  <c r="I1692" i="34"/>
  <c r="D1692" i="34"/>
  <c r="I1691" i="34"/>
  <c r="D1691" i="34"/>
  <c r="I1690" i="34"/>
  <c r="D1690" i="34"/>
  <c r="I1689" i="34"/>
  <c r="D1689" i="34"/>
  <c r="I1688" i="34"/>
  <c r="F1688" i="34"/>
  <c r="D1688" i="34"/>
  <c r="E1688" i="34" s="1"/>
  <c r="G1688" i="34" s="1"/>
  <c r="I1687" i="34"/>
  <c r="D1687" i="34"/>
  <c r="I1686" i="34"/>
  <c r="F1686" i="34"/>
  <c r="E1686" i="34"/>
  <c r="G1686" i="34" s="1"/>
  <c r="D1686" i="34"/>
  <c r="I1685" i="34"/>
  <c r="D1685" i="34"/>
  <c r="E1685" i="34" s="1"/>
  <c r="G1685" i="34" s="1"/>
  <c r="I1684" i="34"/>
  <c r="D1684" i="34"/>
  <c r="I1683" i="34"/>
  <c r="D1683" i="34"/>
  <c r="I1682" i="34"/>
  <c r="F1682" i="34"/>
  <c r="D1682" i="34"/>
  <c r="E1682" i="34" s="1"/>
  <c r="G1682" i="34" s="1"/>
  <c r="I1681" i="34"/>
  <c r="E1681" i="34"/>
  <c r="G1681" i="34" s="1"/>
  <c r="D1681" i="34"/>
  <c r="F1681" i="34" s="1"/>
  <c r="I1680" i="34"/>
  <c r="E1680" i="34"/>
  <c r="G1680" i="34" s="1"/>
  <c r="D1680" i="34"/>
  <c r="F1680" i="34" s="1"/>
  <c r="I1679" i="34"/>
  <c r="D1679" i="34"/>
  <c r="I1678" i="34"/>
  <c r="F1678" i="34"/>
  <c r="E1678" i="34"/>
  <c r="G1678" i="34" s="1"/>
  <c r="D1678" i="34"/>
  <c r="I1677" i="34"/>
  <c r="D1677" i="34"/>
  <c r="F1677" i="34" s="1"/>
  <c r="I1676" i="34"/>
  <c r="D1676" i="34"/>
  <c r="I1675" i="34"/>
  <c r="D1675" i="34"/>
  <c r="I1674" i="34"/>
  <c r="D1674" i="34"/>
  <c r="I1673" i="34"/>
  <c r="F1673" i="34"/>
  <c r="D1673" i="34"/>
  <c r="E1673" i="34" s="1"/>
  <c r="G1673" i="34" s="1"/>
  <c r="I1672" i="34"/>
  <c r="F1672" i="34"/>
  <c r="E1672" i="34"/>
  <c r="G1672" i="34" s="1"/>
  <c r="D1672" i="34"/>
  <c r="I1671" i="34"/>
  <c r="D1671" i="34"/>
  <c r="I1670" i="34"/>
  <c r="D1670" i="34"/>
  <c r="I1669" i="34"/>
  <c r="E1669" i="34"/>
  <c r="G1669" i="34" s="1"/>
  <c r="D1669" i="34"/>
  <c r="F1669" i="34" s="1"/>
  <c r="I1668" i="34"/>
  <c r="E1668" i="34"/>
  <c r="G1668" i="34" s="1"/>
  <c r="D1668" i="34"/>
  <c r="F1668" i="34" s="1"/>
  <c r="I1667" i="34"/>
  <c r="F1667" i="34"/>
  <c r="D1667" i="34"/>
  <c r="E1667" i="34" s="1"/>
  <c r="G1667" i="34" s="1"/>
  <c r="I1666" i="34"/>
  <c r="D1666" i="34"/>
  <c r="I1665" i="34"/>
  <c r="D1665" i="34"/>
  <c r="I1664" i="34"/>
  <c r="D1664" i="34"/>
  <c r="I1663" i="34"/>
  <c r="D1663" i="34"/>
  <c r="I1662" i="34"/>
  <c r="E1662" i="34"/>
  <c r="G1662" i="34" s="1"/>
  <c r="D1662" i="34"/>
  <c r="F1662" i="34" s="1"/>
  <c r="I1661" i="34"/>
  <c r="D1661" i="34"/>
  <c r="F1661" i="34" s="1"/>
  <c r="I1660" i="34"/>
  <c r="D1660" i="34"/>
  <c r="I1659" i="34"/>
  <c r="F1659" i="34"/>
  <c r="E1659" i="34"/>
  <c r="G1659" i="34" s="1"/>
  <c r="D1659" i="34"/>
  <c r="I1658" i="34"/>
  <c r="D1658" i="34"/>
  <c r="I1657" i="34"/>
  <c r="F1657" i="34"/>
  <c r="D1657" i="34"/>
  <c r="E1657" i="34" s="1"/>
  <c r="G1657" i="34" s="1"/>
  <c r="I1656" i="34"/>
  <c r="D1656" i="34"/>
  <c r="F1656" i="34" s="1"/>
  <c r="I1655" i="34"/>
  <c r="D1655" i="34"/>
  <c r="I1654" i="34"/>
  <c r="D1654" i="34"/>
  <c r="I1653" i="34"/>
  <c r="D1653" i="34"/>
  <c r="F1653" i="34" s="1"/>
  <c r="I1652" i="34"/>
  <c r="F1652" i="34"/>
  <c r="E1652" i="34"/>
  <c r="G1652" i="34" s="1"/>
  <c r="D1652" i="34"/>
  <c r="I1651" i="34"/>
  <c r="D1651" i="34"/>
  <c r="E1651" i="34" s="1"/>
  <c r="G1651" i="34" s="1"/>
  <c r="I1650" i="34"/>
  <c r="D1650" i="34"/>
  <c r="I1649" i="34"/>
  <c r="D1649" i="34"/>
  <c r="I1648" i="34"/>
  <c r="D1648" i="34"/>
  <c r="F1648" i="34" s="1"/>
  <c r="I1647" i="34"/>
  <c r="F1647" i="34"/>
  <c r="D1647" i="34"/>
  <c r="E1647" i="34" s="1"/>
  <c r="G1647" i="34" s="1"/>
  <c r="I1646" i="34"/>
  <c r="E1646" i="34"/>
  <c r="G1646" i="34" s="1"/>
  <c r="D1646" i="34"/>
  <c r="F1646" i="34" s="1"/>
  <c r="I1645" i="34"/>
  <c r="F1645" i="34"/>
  <c r="D1645" i="34"/>
  <c r="E1645" i="34" s="1"/>
  <c r="G1645" i="34" s="1"/>
  <c r="I1644" i="34"/>
  <c r="D1644" i="34"/>
  <c r="I1643" i="34"/>
  <c r="F1643" i="34"/>
  <c r="D1643" i="34"/>
  <c r="E1643" i="34" s="1"/>
  <c r="G1643" i="34" s="1"/>
  <c r="I1642" i="34"/>
  <c r="D1642" i="34"/>
  <c r="I1641" i="34"/>
  <c r="D1641" i="34"/>
  <c r="F1641" i="34" s="1"/>
  <c r="I1640" i="34"/>
  <c r="D1640" i="34"/>
  <c r="I1639" i="34"/>
  <c r="E1639" i="34"/>
  <c r="G1639" i="34" s="1"/>
  <c r="D1639" i="34"/>
  <c r="F1639" i="34" s="1"/>
  <c r="I1638" i="34"/>
  <c r="E1638" i="34"/>
  <c r="G1638" i="34" s="1"/>
  <c r="D1638" i="34"/>
  <c r="F1638" i="34" s="1"/>
  <c r="I1637" i="34"/>
  <c r="F1637" i="34"/>
  <c r="E1637" i="34"/>
  <c r="G1637" i="34" s="1"/>
  <c r="D1637" i="34"/>
  <c r="I1636" i="34"/>
  <c r="D1636" i="34"/>
  <c r="I1635" i="34"/>
  <c r="D1635" i="34"/>
  <c r="I1634" i="34"/>
  <c r="D1634" i="34"/>
  <c r="F1634" i="34" s="1"/>
  <c r="I1633" i="34"/>
  <c r="D1633" i="34"/>
  <c r="I1632" i="34"/>
  <c r="D1632" i="34"/>
  <c r="I1631" i="34"/>
  <c r="D1631" i="34"/>
  <c r="I1630" i="34"/>
  <c r="D1630" i="34"/>
  <c r="I1629" i="34"/>
  <c r="D1629" i="34"/>
  <c r="I1628" i="34"/>
  <c r="D1628" i="34"/>
  <c r="F1628" i="34" s="1"/>
  <c r="I1627" i="34"/>
  <c r="E1627" i="34"/>
  <c r="G1627" i="34" s="1"/>
  <c r="D1627" i="34"/>
  <c r="F1627" i="34" s="1"/>
  <c r="I1626" i="34"/>
  <c r="D1626" i="34"/>
  <c r="I1625" i="34"/>
  <c r="F1625" i="34"/>
  <c r="E1625" i="34"/>
  <c r="G1625" i="34" s="1"/>
  <c r="D1625" i="34"/>
  <c r="I1624" i="34"/>
  <c r="D1624" i="34"/>
  <c r="F1624" i="34" s="1"/>
  <c r="I1623" i="34"/>
  <c r="D1623" i="34"/>
  <c r="I1622" i="34"/>
  <c r="D1622" i="34"/>
  <c r="F1622" i="34" s="1"/>
  <c r="I1621" i="34"/>
  <c r="D1621" i="34"/>
  <c r="F1621" i="34" s="1"/>
  <c r="I1620" i="34"/>
  <c r="D1620" i="34"/>
  <c r="F1620" i="34" s="1"/>
  <c r="I1619" i="34"/>
  <c r="D1619" i="34"/>
  <c r="E1619" i="34" s="1"/>
  <c r="G1619" i="34" s="1"/>
  <c r="I1618" i="34"/>
  <c r="D1618" i="34"/>
  <c r="I1617" i="34"/>
  <c r="D1617" i="34"/>
  <c r="F1617" i="34" s="1"/>
  <c r="I1616" i="34"/>
  <c r="D1616" i="34"/>
  <c r="I1615" i="34"/>
  <c r="F1615" i="34"/>
  <c r="D1615" i="34"/>
  <c r="E1615" i="34" s="1"/>
  <c r="G1615" i="34" s="1"/>
  <c r="I1614" i="34"/>
  <c r="D1614" i="34"/>
  <c r="I1613" i="34"/>
  <c r="E1613" i="34"/>
  <c r="G1613" i="34" s="1"/>
  <c r="D1613" i="34"/>
  <c r="F1613" i="34" s="1"/>
  <c r="I1612" i="34"/>
  <c r="D1612" i="34"/>
  <c r="I1611" i="34"/>
  <c r="D1611" i="34"/>
  <c r="I1610" i="34"/>
  <c r="D1610" i="34"/>
  <c r="I1609" i="34"/>
  <c r="D1609" i="34"/>
  <c r="I1608" i="34"/>
  <c r="E1608" i="34"/>
  <c r="G1608" i="34" s="1"/>
  <c r="D1608" i="34"/>
  <c r="F1608" i="34" s="1"/>
  <c r="I1607" i="34"/>
  <c r="D1607" i="34"/>
  <c r="I1606" i="34"/>
  <c r="D1606" i="34"/>
  <c r="F1606" i="34" s="1"/>
  <c r="I1605" i="34"/>
  <c r="D1605" i="34"/>
  <c r="I1604" i="34"/>
  <c r="D1604" i="34"/>
  <c r="I1603" i="34"/>
  <c r="D1603" i="34"/>
  <c r="I1602" i="34"/>
  <c r="F1602" i="34"/>
  <c r="D1602" i="34"/>
  <c r="E1602" i="34" s="1"/>
  <c r="G1602" i="34" s="1"/>
  <c r="I1601" i="34"/>
  <c r="F1601" i="34"/>
  <c r="D1601" i="34"/>
  <c r="E1601" i="34" s="1"/>
  <c r="G1601" i="34" s="1"/>
  <c r="I1600" i="34"/>
  <c r="F1600" i="34"/>
  <c r="D1600" i="34"/>
  <c r="E1600" i="34" s="1"/>
  <c r="G1600" i="34" s="1"/>
  <c r="I1599" i="34"/>
  <c r="D1599" i="34"/>
  <c r="I1598" i="34"/>
  <c r="D1598" i="34"/>
  <c r="E1598" i="34" s="1"/>
  <c r="G1598" i="34" s="1"/>
  <c r="I1597" i="34"/>
  <c r="D1597" i="34"/>
  <c r="I1596" i="34"/>
  <c r="D1596" i="34"/>
  <c r="F1596" i="34" s="1"/>
  <c r="I1595" i="34"/>
  <c r="E1595" i="34"/>
  <c r="G1595" i="34" s="1"/>
  <c r="D1595" i="34"/>
  <c r="F1595" i="34" s="1"/>
  <c r="I1594" i="34"/>
  <c r="D1594" i="34"/>
  <c r="I1593" i="34"/>
  <c r="E1593" i="34"/>
  <c r="G1593" i="34" s="1"/>
  <c r="D1593" i="34"/>
  <c r="F1593" i="34" s="1"/>
  <c r="I1592" i="34"/>
  <c r="D1592" i="34"/>
  <c r="I1591" i="34"/>
  <c r="D1591" i="34"/>
  <c r="I1590" i="34"/>
  <c r="F1590" i="34"/>
  <c r="D1590" i="34"/>
  <c r="E1590" i="34" s="1"/>
  <c r="G1590" i="34" s="1"/>
  <c r="I1589" i="34"/>
  <c r="D1589" i="34"/>
  <c r="I1588" i="34"/>
  <c r="D1588" i="34"/>
  <c r="F1588" i="34" s="1"/>
  <c r="I1587" i="34"/>
  <c r="D1587" i="34"/>
  <c r="F1587" i="34" s="1"/>
  <c r="I1586" i="34"/>
  <c r="G1586" i="34"/>
  <c r="E1586" i="34"/>
  <c r="D1586" i="34"/>
  <c r="F1586" i="34" s="1"/>
  <c r="I1585" i="34"/>
  <c r="F1585" i="34"/>
  <c r="E1585" i="34"/>
  <c r="G1585" i="34" s="1"/>
  <c r="D1585" i="34"/>
  <c r="I1584" i="34"/>
  <c r="D1584" i="34"/>
  <c r="I1583" i="34"/>
  <c r="D1583" i="34"/>
  <c r="I1582" i="34"/>
  <c r="D1582" i="34"/>
  <c r="F1582" i="34" s="1"/>
  <c r="I1581" i="34"/>
  <c r="F1581" i="34"/>
  <c r="D1581" i="34"/>
  <c r="E1581" i="34" s="1"/>
  <c r="G1581" i="34" s="1"/>
  <c r="I1580" i="34"/>
  <c r="F1580" i="34"/>
  <c r="E1580" i="34"/>
  <c r="G1580" i="34" s="1"/>
  <c r="D1580" i="34"/>
  <c r="I1579" i="34"/>
  <c r="D1579" i="34"/>
  <c r="I1578" i="34"/>
  <c r="D1578" i="34"/>
  <c r="I1577" i="34"/>
  <c r="D1577" i="34"/>
  <c r="E1577" i="34" s="1"/>
  <c r="G1577" i="34" s="1"/>
  <c r="I1576" i="34"/>
  <c r="F1576" i="34"/>
  <c r="E1576" i="34"/>
  <c r="G1576" i="34" s="1"/>
  <c r="D1576" i="34"/>
  <c r="I1575" i="34"/>
  <c r="D1575" i="34"/>
  <c r="I1574" i="34"/>
  <c r="F1574" i="34"/>
  <c r="D1574" i="34"/>
  <c r="E1574" i="34" s="1"/>
  <c r="G1574" i="34" s="1"/>
  <c r="I1573" i="34"/>
  <c r="D1573" i="34"/>
  <c r="I1572" i="34"/>
  <c r="E1572" i="34"/>
  <c r="G1572" i="34" s="1"/>
  <c r="D1572" i="34"/>
  <c r="F1572" i="34" s="1"/>
  <c r="I1571" i="34"/>
  <c r="G1571" i="34"/>
  <c r="D1571" i="34"/>
  <c r="E1571" i="34" s="1"/>
  <c r="I1570" i="34"/>
  <c r="D1570" i="34"/>
  <c r="I1569" i="34"/>
  <c r="D1569" i="34"/>
  <c r="I1568" i="34"/>
  <c r="F1568" i="34"/>
  <c r="E1568" i="34"/>
  <c r="G1568" i="34" s="1"/>
  <c r="D1568" i="34"/>
  <c r="I1567" i="34"/>
  <c r="D1567" i="34"/>
  <c r="E1567" i="34" s="1"/>
  <c r="G1567" i="34" s="1"/>
  <c r="I1566" i="34"/>
  <c r="D1566" i="34"/>
  <c r="I1565" i="34"/>
  <c r="D1565" i="34"/>
  <c r="F1565" i="34" s="1"/>
  <c r="I1564" i="34"/>
  <c r="D1564" i="34"/>
  <c r="I1563" i="34"/>
  <c r="D1563" i="34"/>
  <c r="F1563" i="34" s="1"/>
  <c r="I1562" i="34"/>
  <c r="F1562" i="34"/>
  <c r="E1562" i="34"/>
  <c r="G1562" i="34" s="1"/>
  <c r="D1562" i="34"/>
  <c r="I1561" i="34"/>
  <c r="D1561" i="34"/>
  <c r="E1561" i="34" s="1"/>
  <c r="G1561" i="34" s="1"/>
  <c r="I1560" i="34"/>
  <c r="D1560" i="34"/>
  <c r="F1560" i="34" s="1"/>
  <c r="I1559" i="34"/>
  <c r="D1559" i="34"/>
  <c r="F1559" i="34" s="1"/>
  <c r="I1558" i="34"/>
  <c r="E1558" i="34"/>
  <c r="G1558" i="34" s="1"/>
  <c r="D1558" i="34"/>
  <c r="F1558" i="34" s="1"/>
  <c r="I1557" i="34"/>
  <c r="G1557" i="34"/>
  <c r="F1557" i="34"/>
  <c r="D1557" i="34"/>
  <c r="E1557" i="34" s="1"/>
  <c r="I1556" i="34"/>
  <c r="D1556" i="34"/>
  <c r="F1556" i="34" s="1"/>
  <c r="I1555" i="34"/>
  <c r="D1555" i="34"/>
  <c r="I1554" i="34"/>
  <c r="D1554" i="34"/>
  <c r="I1553" i="34"/>
  <c r="G1553" i="34"/>
  <c r="D1553" i="34"/>
  <c r="E1553" i="34" s="1"/>
  <c r="I1552" i="34"/>
  <c r="D1552" i="34"/>
  <c r="I1551" i="34"/>
  <c r="D1551" i="34"/>
  <c r="I1550" i="34"/>
  <c r="D1550" i="34"/>
  <c r="I1549" i="34"/>
  <c r="F1549" i="34"/>
  <c r="D1549" i="34"/>
  <c r="E1549" i="34" s="1"/>
  <c r="G1549" i="34" s="1"/>
  <c r="I1548" i="34"/>
  <c r="D1548" i="34"/>
  <c r="F1548" i="34" s="1"/>
  <c r="I1547" i="34"/>
  <c r="D1547" i="34"/>
  <c r="I1546" i="34"/>
  <c r="F1546" i="34"/>
  <c r="E1546" i="34"/>
  <c r="G1546" i="34" s="1"/>
  <c r="D1546" i="34"/>
  <c r="I1545" i="34"/>
  <c r="E1545" i="34"/>
  <c r="G1545" i="34" s="1"/>
  <c r="D1545" i="34"/>
  <c r="F1545" i="34" s="1"/>
  <c r="I1544" i="34"/>
  <c r="D1544" i="34"/>
  <c r="I1543" i="34"/>
  <c r="D1543" i="34"/>
  <c r="I1542" i="34"/>
  <c r="F1542" i="34"/>
  <c r="D1542" i="34"/>
  <c r="E1542" i="34" s="1"/>
  <c r="G1542" i="34" s="1"/>
  <c r="I1541" i="34"/>
  <c r="F1541" i="34"/>
  <c r="D1541" i="34"/>
  <c r="E1541" i="34" s="1"/>
  <c r="G1541" i="34" s="1"/>
  <c r="I1540" i="34"/>
  <c r="G1540" i="34"/>
  <c r="D1540" i="34"/>
  <c r="E1540" i="34" s="1"/>
  <c r="I1539" i="34"/>
  <c r="D1539" i="34"/>
  <c r="F1539" i="34" s="1"/>
  <c r="I1538" i="34"/>
  <c r="D1538" i="34"/>
  <c r="F1538" i="34" s="1"/>
  <c r="I1537" i="34"/>
  <c r="E1537" i="34"/>
  <c r="G1537" i="34" s="1"/>
  <c r="D1537" i="34"/>
  <c r="F1537" i="34" s="1"/>
  <c r="I1536" i="34"/>
  <c r="D1536" i="34"/>
  <c r="I1535" i="34"/>
  <c r="D1535" i="34"/>
  <c r="E1535" i="34" s="1"/>
  <c r="G1535" i="34" s="1"/>
  <c r="I1534" i="34"/>
  <c r="D1534" i="34"/>
  <c r="I1533" i="34"/>
  <c r="D1533" i="34"/>
  <c r="I1532" i="34"/>
  <c r="D1532" i="34"/>
  <c r="F1532" i="34" s="1"/>
  <c r="I1531" i="34"/>
  <c r="D1531" i="34"/>
  <c r="I1530" i="34"/>
  <c r="F1530" i="34"/>
  <c r="D1530" i="34"/>
  <c r="E1530" i="34" s="1"/>
  <c r="G1530" i="34" s="1"/>
  <c r="I1529" i="34"/>
  <c r="F1529" i="34"/>
  <c r="D1529" i="34"/>
  <c r="E1529" i="34" s="1"/>
  <c r="G1529" i="34" s="1"/>
  <c r="I1528" i="34"/>
  <c r="E1528" i="34"/>
  <c r="G1528" i="34" s="1"/>
  <c r="D1528" i="34"/>
  <c r="F1528" i="34" s="1"/>
  <c r="I1527" i="34"/>
  <c r="D1527" i="34"/>
  <c r="E1527" i="34" s="1"/>
  <c r="G1527" i="34" s="1"/>
  <c r="I1526" i="34"/>
  <c r="G1526" i="34"/>
  <c r="E1526" i="34"/>
  <c r="D1526" i="34"/>
  <c r="F1526" i="34" s="1"/>
  <c r="I1525" i="34"/>
  <c r="D1525" i="34"/>
  <c r="F1525" i="34" s="1"/>
  <c r="I1524" i="34"/>
  <c r="D1524" i="34"/>
  <c r="E1524" i="34" s="1"/>
  <c r="G1524" i="34" s="1"/>
  <c r="I1523" i="34"/>
  <c r="D1523" i="34"/>
  <c r="I1522" i="34"/>
  <c r="D1522" i="34"/>
  <c r="I1521" i="34"/>
  <c r="D1521" i="34"/>
  <c r="E1521" i="34" s="1"/>
  <c r="G1521" i="34" s="1"/>
  <c r="I1520" i="34"/>
  <c r="D1520" i="34"/>
  <c r="F1520" i="34" s="1"/>
  <c r="I1519" i="34"/>
  <c r="D1519" i="34"/>
  <c r="F1519" i="34" s="1"/>
  <c r="I1518" i="34"/>
  <c r="E1518" i="34"/>
  <c r="G1518" i="34" s="1"/>
  <c r="D1518" i="34"/>
  <c r="F1518" i="34" s="1"/>
  <c r="I1517" i="34"/>
  <c r="E1517" i="34"/>
  <c r="G1517" i="34" s="1"/>
  <c r="D1517" i="34"/>
  <c r="F1517" i="34" s="1"/>
  <c r="I1516" i="34"/>
  <c r="G1516" i="34"/>
  <c r="F1516" i="34"/>
  <c r="D1516" i="34"/>
  <c r="E1516" i="34" s="1"/>
  <c r="I1515" i="34"/>
  <c r="D1515" i="34"/>
  <c r="I1514" i="34"/>
  <c r="D1514" i="34"/>
  <c r="F1514" i="34" s="1"/>
  <c r="I1513" i="34"/>
  <c r="D1513" i="34"/>
  <c r="I1512" i="34"/>
  <c r="G1512" i="34"/>
  <c r="E1512" i="34"/>
  <c r="D1512" i="34"/>
  <c r="F1512" i="34" s="1"/>
  <c r="I1511" i="34"/>
  <c r="D1511" i="34"/>
  <c r="I1510" i="34"/>
  <c r="F1510" i="34"/>
  <c r="D1510" i="34"/>
  <c r="E1510" i="34" s="1"/>
  <c r="G1510" i="34" s="1"/>
  <c r="I1509" i="34"/>
  <c r="F1509" i="34"/>
  <c r="E1509" i="34"/>
  <c r="G1509" i="34" s="1"/>
  <c r="D1509" i="34"/>
  <c r="I1508" i="34"/>
  <c r="F1508" i="34"/>
  <c r="D1508" i="34"/>
  <c r="E1508" i="34" s="1"/>
  <c r="G1508" i="34" s="1"/>
  <c r="I1507" i="34"/>
  <c r="D1507" i="34"/>
  <c r="F1507" i="34" s="1"/>
  <c r="I1506" i="34"/>
  <c r="D1506" i="34"/>
  <c r="F1506" i="34" s="1"/>
  <c r="I1505" i="34"/>
  <c r="F1505" i="34"/>
  <c r="D1505" i="34"/>
  <c r="E1505" i="34" s="1"/>
  <c r="G1505" i="34" s="1"/>
  <c r="I1504" i="34"/>
  <c r="F1504" i="34"/>
  <c r="D1504" i="34"/>
  <c r="E1504" i="34" s="1"/>
  <c r="G1504" i="34" s="1"/>
  <c r="I1503" i="34"/>
  <c r="D1503" i="34"/>
  <c r="I1502" i="34"/>
  <c r="D1502" i="34"/>
  <c r="I1501" i="34"/>
  <c r="F1501" i="34"/>
  <c r="D1501" i="34"/>
  <c r="E1501" i="34" s="1"/>
  <c r="G1501" i="34" s="1"/>
  <c r="I1500" i="34"/>
  <c r="D1500" i="34"/>
  <c r="I1499" i="34"/>
  <c r="D1499" i="34"/>
  <c r="E1499" i="34" s="1"/>
  <c r="G1499" i="34" s="1"/>
  <c r="I1498" i="34"/>
  <c r="D1498" i="34"/>
  <c r="F1498" i="34" s="1"/>
  <c r="I1497" i="34"/>
  <c r="D1497" i="34"/>
  <c r="F1497" i="34" s="1"/>
  <c r="I1496" i="34"/>
  <c r="E1496" i="34"/>
  <c r="G1496" i="34" s="1"/>
  <c r="D1496" i="34"/>
  <c r="F1496" i="34" s="1"/>
  <c r="I1495" i="34"/>
  <c r="D1495" i="34"/>
  <c r="E1495" i="34" s="1"/>
  <c r="G1495" i="34" s="1"/>
  <c r="I1494" i="34"/>
  <c r="D1494" i="34"/>
  <c r="I1493" i="34"/>
  <c r="D1493" i="34"/>
  <c r="I1492" i="34"/>
  <c r="D1492" i="34"/>
  <c r="I1491" i="34"/>
  <c r="D1491" i="34"/>
  <c r="F1491" i="34" s="1"/>
  <c r="I1490" i="34"/>
  <c r="D1490" i="34"/>
  <c r="I1489" i="34"/>
  <c r="D1489" i="34"/>
  <c r="I1488" i="34"/>
  <c r="D1488" i="34"/>
  <c r="I1487" i="34"/>
  <c r="E1487" i="34"/>
  <c r="G1487" i="34" s="1"/>
  <c r="D1487" i="34"/>
  <c r="F1487" i="34" s="1"/>
  <c r="I1486" i="34"/>
  <c r="D1486" i="34"/>
  <c r="E1486" i="34" s="1"/>
  <c r="G1486" i="34" s="1"/>
  <c r="I1485" i="34"/>
  <c r="D1485" i="34"/>
  <c r="I1484" i="34"/>
  <c r="F1484" i="34"/>
  <c r="D1484" i="34"/>
  <c r="E1484" i="34" s="1"/>
  <c r="G1484" i="34" s="1"/>
  <c r="I1483" i="34"/>
  <c r="F1483" i="34"/>
  <c r="D1483" i="34"/>
  <c r="E1483" i="34" s="1"/>
  <c r="G1483" i="34" s="1"/>
  <c r="I1482" i="34"/>
  <c r="D1482" i="34"/>
  <c r="E1482" i="34" s="1"/>
  <c r="G1482" i="34" s="1"/>
  <c r="I1481" i="34"/>
  <c r="D1481" i="34"/>
  <c r="I1480" i="34"/>
  <c r="D1480" i="34"/>
  <c r="F1480" i="34" s="1"/>
  <c r="I1479" i="34"/>
  <c r="D1479" i="34"/>
  <c r="I1478" i="34"/>
  <c r="D1478" i="34"/>
  <c r="E1478" i="34" s="1"/>
  <c r="G1478" i="34" s="1"/>
  <c r="I1477" i="34"/>
  <c r="D1477" i="34"/>
  <c r="I1476" i="34"/>
  <c r="D1476" i="34"/>
  <c r="I1475" i="34"/>
  <c r="F1475" i="34"/>
  <c r="D1475" i="34"/>
  <c r="E1475" i="34" s="1"/>
  <c r="G1475" i="34" s="1"/>
  <c r="I1474" i="34"/>
  <c r="D1474" i="34"/>
  <c r="I1473" i="34"/>
  <c r="F1473" i="34"/>
  <c r="E1473" i="34"/>
  <c r="G1473" i="34" s="1"/>
  <c r="D1473" i="34"/>
  <c r="I1472" i="34"/>
  <c r="D1472" i="34"/>
  <c r="F1472" i="34" s="1"/>
  <c r="I1471" i="34"/>
  <c r="D1471" i="34"/>
  <c r="I1470" i="34"/>
  <c r="E1470" i="34"/>
  <c r="G1470" i="34" s="1"/>
  <c r="D1470" i="34"/>
  <c r="F1470" i="34" s="1"/>
  <c r="I1469" i="34"/>
  <c r="F1469" i="34"/>
  <c r="E1469" i="34"/>
  <c r="G1469" i="34" s="1"/>
  <c r="D1469" i="34"/>
  <c r="I1468" i="34"/>
  <c r="D1468" i="34"/>
  <c r="I1467" i="34"/>
  <c r="D1467" i="34"/>
  <c r="I1466" i="34"/>
  <c r="D1466" i="34"/>
  <c r="I1465" i="34"/>
  <c r="D1465" i="34"/>
  <c r="F1465" i="34" s="1"/>
  <c r="I1464" i="34"/>
  <c r="D1464" i="34"/>
  <c r="I1463" i="34"/>
  <c r="D1463" i="34"/>
  <c r="I1462" i="34"/>
  <c r="F1462" i="34"/>
  <c r="E1462" i="34"/>
  <c r="G1462" i="34" s="1"/>
  <c r="D1462" i="34"/>
  <c r="I1461" i="34"/>
  <c r="F1461" i="34"/>
  <c r="D1461" i="34"/>
  <c r="E1461" i="34" s="1"/>
  <c r="G1461" i="34" s="1"/>
  <c r="I1460" i="34"/>
  <c r="D1460" i="34"/>
  <c r="E1460" i="34" s="1"/>
  <c r="G1460" i="34" s="1"/>
  <c r="I1459" i="34"/>
  <c r="D1459" i="34"/>
  <c r="E1459" i="34" s="1"/>
  <c r="G1459" i="34" s="1"/>
  <c r="I1458" i="34"/>
  <c r="D1458" i="34"/>
  <c r="I1457" i="34"/>
  <c r="F1457" i="34"/>
  <c r="E1457" i="34"/>
  <c r="G1457" i="34" s="1"/>
  <c r="D1457" i="34"/>
  <c r="I1456" i="34"/>
  <c r="D1456" i="34"/>
  <c r="I1455" i="34"/>
  <c r="D1455" i="34"/>
  <c r="E1455" i="34" s="1"/>
  <c r="G1455" i="34" s="1"/>
  <c r="I1454" i="34"/>
  <c r="D1454" i="34"/>
  <c r="F1454" i="34" s="1"/>
  <c r="I1453" i="34"/>
  <c r="D1453" i="34"/>
  <c r="E1453" i="34" s="1"/>
  <c r="G1453" i="34" s="1"/>
  <c r="I1452" i="34"/>
  <c r="D1452" i="34"/>
  <c r="F1452" i="34" s="1"/>
  <c r="I1451" i="34"/>
  <c r="D1451" i="34"/>
  <c r="I1450" i="34"/>
  <c r="D1450" i="34"/>
  <c r="I1449" i="34"/>
  <c r="D1449" i="34"/>
  <c r="I1448" i="34"/>
  <c r="D1448" i="34"/>
  <c r="I1447" i="34"/>
  <c r="F1447" i="34"/>
  <c r="D1447" i="34"/>
  <c r="E1447" i="34" s="1"/>
  <c r="G1447" i="34" s="1"/>
  <c r="I1446" i="34"/>
  <c r="F1446" i="34"/>
  <c r="D1446" i="34"/>
  <c r="E1446" i="34" s="1"/>
  <c r="G1446" i="34" s="1"/>
  <c r="I1445" i="34"/>
  <c r="E1445" i="34"/>
  <c r="G1445" i="34" s="1"/>
  <c r="D1445" i="34"/>
  <c r="F1445" i="34" s="1"/>
  <c r="I1444" i="34"/>
  <c r="F1444" i="34"/>
  <c r="D1444" i="34"/>
  <c r="E1444" i="34" s="1"/>
  <c r="G1444" i="34" s="1"/>
  <c r="I1443" i="34"/>
  <c r="F1443" i="34"/>
  <c r="E1443" i="34"/>
  <c r="G1443" i="34" s="1"/>
  <c r="D1443" i="34"/>
  <c r="I1442" i="34"/>
  <c r="D1442" i="34"/>
  <c r="I1441" i="34"/>
  <c r="E1441" i="34"/>
  <c r="G1441" i="34" s="1"/>
  <c r="D1441" i="34"/>
  <c r="F1441" i="34" s="1"/>
  <c r="I1440" i="34"/>
  <c r="D1440" i="34"/>
  <c r="F1440" i="34" s="1"/>
  <c r="I1439" i="34"/>
  <c r="E1439" i="34"/>
  <c r="G1439" i="34" s="1"/>
  <c r="D1439" i="34"/>
  <c r="F1439" i="34" s="1"/>
  <c r="I1438" i="34"/>
  <c r="D1438" i="34"/>
  <c r="E1438" i="34" s="1"/>
  <c r="G1438" i="34" s="1"/>
  <c r="I1437" i="34"/>
  <c r="F1437" i="34"/>
  <c r="D1437" i="34"/>
  <c r="E1437" i="34" s="1"/>
  <c r="G1437" i="34" s="1"/>
  <c r="I1436" i="34"/>
  <c r="D1436" i="34"/>
  <c r="F1436" i="34" s="1"/>
  <c r="I1435" i="34"/>
  <c r="F1435" i="34"/>
  <c r="E1435" i="34"/>
  <c r="G1435" i="34" s="1"/>
  <c r="D1435" i="34"/>
  <c r="I1434" i="34"/>
  <c r="F1434" i="34"/>
  <c r="D1434" i="34"/>
  <c r="E1434" i="34" s="1"/>
  <c r="G1434" i="34" s="1"/>
  <c r="I1433" i="34"/>
  <c r="D1433" i="34"/>
  <c r="F1433" i="34" s="1"/>
  <c r="I1432" i="34"/>
  <c r="D1432" i="34"/>
  <c r="I1431" i="34"/>
  <c r="D1431" i="34"/>
  <c r="F1431" i="34" s="1"/>
  <c r="I1430" i="34"/>
  <c r="D1430" i="34"/>
  <c r="F1430" i="34" s="1"/>
  <c r="I1429" i="34"/>
  <c r="F1429" i="34"/>
  <c r="D1429" i="34"/>
  <c r="E1429" i="34" s="1"/>
  <c r="G1429" i="34" s="1"/>
  <c r="I1428" i="34"/>
  <c r="D1428" i="34"/>
  <c r="E1428" i="34" s="1"/>
  <c r="G1428" i="34" s="1"/>
  <c r="I1427" i="34"/>
  <c r="D1427" i="34"/>
  <c r="I1426" i="34"/>
  <c r="F1426" i="34"/>
  <c r="D1426" i="34"/>
  <c r="E1426" i="34" s="1"/>
  <c r="G1426" i="34" s="1"/>
  <c r="I1425" i="34"/>
  <c r="D1425" i="34"/>
  <c r="F1425" i="34" s="1"/>
  <c r="I1424" i="34"/>
  <c r="G1424" i="34"/>
  <c r="F1424" i="34"/>
  <c r="E1424" i="34"/>
  <c r="D1424" i="34"/>
  <c r="I1423" i="34"/>
  <c r="D1423" i="34"/>
  <c r="I1422" i="34"/>
  <c r="E1422" i="34"/>
  <c r="G1422" i="34" s="1"/>
  <c r="D1422" i="34"/>
  <c r="F1422" i="34" s="1"/>
  <c r="I1421" i="34"/>
  <c r="D1421" i="34"/>
  <c r="I1420" i="34"/>
  <c r="D1420" i="34"/>
  <c r="E1420" i="34" s="1"/>
  <c r="G1420" i="34" s="1"/>
  <c r="I1419" i="34"/>
  <c r="D1419" i="34"/>
  <c r="I1418" i="34"/>
  <c r="D1418" i="34"/>
  <c r="F1418" i="34" s="1"/>
  <c r="I1417" i="34"/>
  <c r="E1417" i="34"/>
  <c r="G1417" i="34" s="1"/>
  <c r="D1417" i="34"/>
  <c r="F1417" i="34" s="1"/>
  <c r="I1416" i="34"/>
  <c r="F1416" i="34"/>
  <c r="D1416" i="34"/>
  <c r="E1416" i="34" s="1"/>
  <c r="G1416" i="34" s="1"/>
  <c r="I1415" i="34"/>
  <c r="D1415" i="34"/>
  <c r="I1414" i="34"/>
  <c r="D1414" i="34"/>
  <c r="I1413" i="34"/>
  <c r="G1413" i="34"/>
  <c r="F1413" i="34"/>
  <c r="E1413" i="34"/>
  <c r="D1413" i="34"/>
  <c r="I1412" i="34"/>
  <c r="F1412" i="34"/>
  <c r="D1412" i="34"/>
  <c r="E1412" i="34" s="1"/>
  <c r="G1412" i="34" s="1"/>
  <c r="I1411" i="34"/>
  <c r="D1411" i="34"/>
  <c r="I1410" i="34"/>
  <c r="D1410" i="34"/>
  <c r="F1410" i="34" s="1"/>
  <c r="I1409" i="34"/>
  <c r="E1409" i="34"/>
  <c r="G1409" i="34" s="1"/>
  <c r="D1409" i="34"/>
  <c r="F1409" i="34" s="1"/>
  <c r="I1408" i="34"/>
  <c r="D1408" i="34"/>
  <c r="I1407" i="34"/>
  <c r="D1407" i="34"/>
  <c r="I1406" i="34"/>
  <c r="D1406" i="34"/>
  <c r="I1405" i="34"/>
  <c r="D1405" i="34"/>
  <c r="I1404" i="34"/>
  <c r="D1404" i="34"/>
  <c r="I1403" i="34"/>
  <c r="D1403" i="34"/>
  <c r="I1402" i="34"/>
  <c r="F1402" i="34"/>
  <c r="E1402" i="34"/>
  <c r="G1402" i="34" s="1"/>
  <c r="D1402" i="34"/>
  <c r="I1401" i="34"/>
  <c r="D1401" i="34"/>
  <c r="F1401" i="34" s="1"/>
  <c r="I1400" i="34"/>
  <c r="D1400" i="34"/>
  <c r="F1400" i="34" s="1"/>
  <c r="I1399" i="34"/>
  <c r="D1399" i="34"/>
  <c r="F1399" i="34" s="1"/>
  <c r="I1398" i="34"/>
  <c r="D1398" i="34"/>
  <c r="I1397" i="34"/>
  <c r="D1397" i="34"/>
  <c r="F1397" i="34" s="1"/>
  <c r="I1396" i="34"/>
  <c r="E1396" i="34"/>
  <c r="G1396" i="34" s="1"/>
  <c r="D1396" i="34"/>
  <c r="F1396" i="34" s="1"/>
  <c r="I1395" i="34"/>
  <c r="F1395" i="34"/>
  <c r="E1395" i="34"/>
  <c r="G1395" i="34" s="1"/>
  <c r="D1395" i="34"/>
  <c r="I1394" i="34"/>
  <c r="G1394" i="34"/>
  <c r="D1394" i="34"/>
  <c r="E1394" i="34" s="1"/>
  <c r="I1393" i="34"/>
  <c r="D1393" i="34"/>
  <c r="F1393" i="34" s="1"/>
  <c r="I1392" i="34"/>
  <c r="D1392" i="34"/>
  <c r="I1391" i="34"/>
  <c r="D1391" i="34"/>
  <c r="I1390" i="34"/>
  <c r="F1390" i="34"/>
  <c r="D1390" i="34"/>
  <c r="E1390" i="34" s="1"/>
  <c r="G1390" i="34" s="1"/>
  <c r="I1389" i="34"/>
  <c r="D1389" i="34"/>
  <c r="I1388" i="34"/>
  <c r="D1388" i="34"/>
  <c r="I1387" i="34"/>
  <c r="D1387" i="34"/>
  <c r="I1386" i="34"/>
  <c r="E1386" i="34"/>
  <c r="G1386" i="34" s="1"/>
  <c r="D1386" i="34"/>
  <c r="F1386" i="34" s="1"/>
  <c r="I1385" i="34"/>
  <c r="D1385" i="34"/>
  <c r="F1385" i="34" s="1"/>
  <c r="I1384" i="34"/>
  <c r="E1384" i="34"/>
  <c r="G1384" i="34" s="1"/>
  <c r="D1384" i="34"/>
  <c r="F1384" i="34" s="1"/>
  <c r="I1383" i="34"/>
  <c r="D1383" i="34"/>
  <c r="E1383" i="34" s="1"/>
  <c r="G1383" i="34" s="1"/>
  <c r="I1382" i="34"/>
  <c r="D1382" i="34"/>
  <c r="I1381" i="34"/>
  <c r="D1381" i="34"/>
  <c r="I1380" i="34"/>
  <c r="F1380" i="34"/>
  <c r="D1380" i="34"/>
  <c r="E1380" i="34" s="1"/>
  <c r="G1380" i="34" s="1"/>
  <c r="I1379" i="34"/>
  <c r="D1379" i="34"/>
  <c r="I1378" i="34"/>
  <c r="D1378" i="34"/>
  <c r="F1378" i="34" s="1"/>
  <c r="I1377" i="34"/>
  <c r="G1377" i="34"/>
  <c r="F1377" i="34"/>
  <c r="D1377" i="34"/>
  <c r="E1377" i="34" s="1"/>
  <c r="I1376" i="34"/>
  <c r="D1376" i="34"/>
  <c r="E1376" i="34" s="1"/>
  <c r="G1376" i="34" s="1"/>
  <c r="I1375" i="34"/>
  <c r="D1375" i="34"/>
  <c r="E1375" i="34" s="1"/>
  <c r="G1375" i="34" s="1"/>
  <c r="I1374" i="34"/>
  <c r="D1374" i="34"/>
  <c r="I1373" i="34"/>
  <c r="E1373" i="34"/>
  <c r="G1373" i="34" s="1"/>
  <c r="D1373" i="34"/>
  <c r="F1373" i="34" s="1"/>
  <c r="I1372" i="34"/>
  <c r="D1372" i="34"/>
  <c r="I1371" i="34"/>
  <c r="E1371" i="34"/>
  <c r="G1371" i="34" s="1"/>
  <c r="D1371" i="34"/>
  <c r="F1371" i="34" s="1"/>
  <c r="I1370" i="34"/>
  <c r="D1370" i="34"/>
  <c r="I1369" i="34"/>
  <c r="D1369" i="34"/>
  <c r="I1368" i="34"/>
  <c r="D1368" i="34"/>
  <c r="F1368" i="34" s="1"/>
  <c r="I1367" i="34"/>
  <c r="F1367" i="34"/>
  <c r="E1367" i="34"/>
  <c r="G1367" i="34" s="1"/>
  <c r="D1367" i="34"/>
  <c r="I1366" i="34"/>
  <c r="D1366" i="34"/>
  <c r="F1366" i="34" s="1"/>
  <c r="I1365" i="34"/>
  <c r="E1365" i="34"/>
  <c r="G1365" i="34" s="1"/>
  <c r="D1365" i="34"/>
  <c r="F1365" i="34" s="1"/>
  <c r="I1364" i="34"/>
  <c r="D1364" i="34"/>
  <c r="I1363" i="34"/>
  <c r="D1363" i="34"/>
  <c r="E1363" i="34" s="1"/>
  <c r="G1363" i="34" s="1"/>
  <c r="I1362" i="34"/>
  <c r="E1362" i="34"/>
  <c r="G1362" i="34" s="1"/>
  <c r="D1362" i="34"/>
  <c r="F1362" i="34" s="1"/>
  <c r="I1361" i="34"/>
  <c r="D1361" i="34"/>
  <c r="I1360" i="34"/>
  <c r="D1360" i="34"/>
  <c r="I1359" i="34"/>
  <c r="D1359" i="34"/>
  <c r="F1359" i="34" s="1"/>
  <c r="I1358" i="34"/>
  <c r="F1358" i="34"/>
  <c r="D1358" i="34"/>
  <c r="E1358" i="34" s="1"/>
  <c r="G1358" i="34" s="1"/>
  <c r="I1357" i="34"/>
  <c r="D1357" i="34"/>
  <c r="I1356" i="34"/>
  <c r="D1356" i="34"/>
  <c r="I1355" i="34"/>
  <c r="D1355" i="34"/>
  <c r="I1354" i="34"/>
  <c r="D1354" i="34"/>
  <c r="I1353" i="34"/>
  <c r="D1353" i="34"/>
  <c r="F1353" i="34" s="1"/>
  <c r="I1352" i="34"/>
  <c r="D1352" i="34"/>
  <c r="F1352" i="34" s="1"/>
  <c r="I1351" i="34"/>
  <c r="D1351" i="34"/>
  <c r="F1351" i="34" s="1"/>
  <c r="I1350" i="34"/>
  <c r="D1350" i="34"/>
  <c r="I1349" i="34"/>
  <c r="D1349" i="34"/>
  <c r="I1348" i="34"/>
  <c r="D1348" i="34"/>
  <c r="F1348" i="34" s="1"/>
  <c r="I1347" i="34"/>
  <c r="D1347" i="34"/>
  <c r="I1346" i="34"/>
  <c r="D1346" i="34"/>
  <c r="I1345" i="34"/>
  <c r="F1345" i="34"/>
  <c r="D1345" i="34"/>
  <c r="E1345" i="34" s="1"/>
  <c r="G1345" i="34" s="1"/>
  <c r="I1344" i="34"/>
  <c r="F1344" i="34"/>
  <c r="D1344" i="34"/>
  <c r="E1344" i="34" s="1"/>
  <c r="G1344" i="34" s="1"/>
  <c r="I1343" i="34"/>
  <c r="D1343" i="34"/>
  <c r="F1343" i="34" s="1"/>
  <c r="I1342" i="34"/>
  <c r="D1342" i="34"/>
  <c r="E1342" i="34" s="1"/>
  <c r="G1342" i="34" s="1"/>
  <c r="I1341" i="34"/>
  <c r="D1341" i="34"/>
  <c r="F1341" i="34" s="1"/>
  <c r="I1340" i="34"/>
  <c r="D1340" i="34"/>
  <c r="E1340" i="34" s="1"/>
  <c r="G1340" i="34" s="1"/>
  <c r="I1339" i="34"/>
  <c r="F1339" i="34"/>
  <c r="E1339" i="34"/>
  <c r="G1339" i="34" s="1"/>
  <c r="D1339" i="34"/>
  <c r="I1338" i="34"/>
  <c r="D1338" i="34"/>
  <c r="I1337" i="34"/>
  <c r="F1337" i="34"/>
  <c r="E1337" i="34"/>
  <c r="G1337" i="34" s="1"/>
  <c r="D1337" i="34"/>
  <c r="I1336" i="34"/>
  <c r="D1336" i="34"/>
  <c r="I1335" i="34"/>
  <c r="D1335" i="34"/>
  <c r="I1334" i="34"/>
  <c r="D1334" i="34"/>
  <c r="I1333" i="34"/>
  <c r="D1333" i="34"/>
  <c r="E1333" i="34" s="1"/>
  <c r="G1333" i="34" s="1"/>
  <c r="I1332" i="34"/>
  <c r="D1332" i="34"/>
  <c r="I1331" i="34"/>
  <c r="D1331" i="34"/>
  <c r="F1331" i="34" s="1"/>
  <c r="I1330" i="34"/>
  <c r="E1330" i="34"/>
  <c r="G1330" i="34" s="1"/>
  <c r="D1330" i="34"/>
  <c r="F1330" i="34" s="1"/>
  <c r="I1329" i="34"/>
  <c r="E1329" i="34"/>
  <c r="G1329" i="34" s="1"/>
  <c r="D1329" i="34"/>
  <c r="F1329" i="34" s="1"/>
  <c r="I1328" i="34"/>
  <c r="D1328" i="34"/>
  <c r="I1327" i="34"/>
  <c r="D1327" i="34"/>
  <c r="I1326" i="34"/>
  <c r="D1326" i="34"/>
  <c r="F1326" i="34" s="1"/>
  <c r="I1325" i="34"/>
  <c r="D1325" i="34"/>
  <c r="E1325" i="34" s="1"/>
  <c r="G1325" i="34" s="1"/>
  <c r="I1324" i="34"/>
  <c r="D1324" i="34"/>
  <c r="F1324" i="34" s="1"/>
  <c r="I1323" i="34"/>
  <c r="G1323" i="34"/>
  <c r="F1323" i="34"/>
  <c r="D1323" i="34"/>
  <c r="E1323" i="34" s="1"/>
  <c r="I1322" i="34"/>
  <c r="F1322" i="34"/>
  <c r="E1322" i="34"/>
  <c r="G1322" i="34" s="1"/>
  <c r="D1322" i="34"/>
  <c r="I1321" i="34"/>
  <c r="D1321" i="34"/>
  <c r="I1320" i="34"/>
  <c r="D1320" i="34"/>
  <c r="F1320" i="34" s="1"/>
  <c r="I1319" i="34"/>
  <c r="D1319" i="34"/>
  <c r="I1318" i="34"/>
  <c r="D1318" i="34"/>
  <c r="E1318" i="34" s="1"/>
  <c r="G1318" i="34" s="1"/>
  <c r="I1317" i="34"/>
  <c r="D1317" i="34"/>
  <c r="F1317" i="34" s="1"/>
  <c r="I1316" i="34"/>
  <c r="D1316" i="34"/>
  <c r="E1316" i="34" s="1"/>
  <c r="G1316" i="34" s="1"/>
  <c r="I1315" i="34"/>
  <c r="D1315" i="34"/>
  <c r="F1315" i="34" s="1"/>
  <c r="I1314" i="34"/>
  <c r="D1314" i="34"/>
  <c r="I1313" i="34"/>
  <c r="D1313" i="34"/>
  <c r="I1312" i="34"/>
  <c r="F1312" i="34"/>
  <c r="E1312" i="34"/>
  <c r="G1312" i="34" s="1"/>
  <c r="D1312" i="34"/>
  <c r="I1311" i="34"/>
  <c r="D1311" i="34"/>
  <c r="F1311" i="34" s="1"/>
  <c r="I1310" i="34"/>
  <c r="D1310" i="34"/>
  <c r="I1309" i="34"/>
  <c r="E1309" i="34"/>
  <c r="G1309" i="34" s="1"/>
  <c r="D1309" i="34"/>
  <c r="F1309" i="34" s="1"/>
  <c r="I1308" i="34"/>
  <c r="E1308" i="34"/>
  <c r="G1308" i="34" s="1"/>
  <c r="D1308" i="34"/>
  <c r="F1308" i="34" s="1"/>
  <c r="I1307" i="34"/>
  <c r="D1307" i="34"/>
  <c r="I1306" i="34"/>
  <c r="D1306" i="34"/>
  <c r="I1305" i="34"/>
  <c r="D1305" i="34"/>
  <c r="I1304" i="34"/>
  <c r="D1304" i="34"/>
  <c r="F1304" i="34" s="1"/>
  <c r="I1303" i="34"/>
  <c r="D1303" i="34"/>
  <c r="E1303" i="34" s="1"/>
  <c r="G1303" i="34" s="1"/>
  <c r="I1302" i="34"/>
  <c r="E1302" i="34"/>
  <c r="G1302" i="34" s="1"/>
  <c r="D1302" i="34"/>
  <c r="F1302" i="34" s="1"/>
  <c r="I1301" i="34"/>
  <c r="F1301" i="34"/>
  <c r="D1301" i="34"/>
  <c r="E1301" i="34" s="1"/>
  <c r="G1301" i="34" s="1"/>
  <c r="I1300" i="34"/>
  <c r="D1300" i="34"/>
  <c r="I1299" i="34"/>
  <c r="D1299" i="34"/>
  <c r="I1298" i="34"/>
  <c r="D1298" i="34"/>
  <c r="E1298" i="34" s="1"/>
  <c r="G1298" i="34" s="1"/>
  <c r="I1297" i="34"/>
  <c r="E1297" i="34"/>
  <c r="G1297" i="34" s="1"/>
  <c r="D1297" i="34"/>
  <c r="F1297" i="34" s="1"/>
  <c r="I1296" i="34"/>
  <c r="F1296" i="34"/>
  <c r="D1296" i="34"/>
  <c r="E1296" i="34" s="1"/>
  <c r="G1296" i="34" s="1"/>
  <c r="I1295" i="34"/>
  <c r="D1295" i="34"/>
  <c r="I1294" i="34"/>
  <c r="D1294" i="34"/>
  <c r="E1294" i="34" s="1"/>
  <c r="G1294" i="34" s="1"/>
  <c r="I1293" i="34"/>
  <c r="D1293" i="34"/>
  <c r="F1293" i="34" s="1"/>
  <c r="I1292" i="34"/>
  <c r="D1292" i="34"/>
  <c r="I1291" i="34"/>
  <c r="D1291" i="34"/>
  <c r="I1290" i="34"/>
  <c r="D1290" i="34"/>
  <c r="I1289" i="34"/>
  <c r="D1289" i="34"/>
  <c r="I1288" i="34"/>
  <c r="D1288" i="34"/>
  <c r="I1287" i="34"/>
  <c r="F1287" i="34"/>
  <c r="E1287" i="34"/>
  <c r="G1287" i="34" s="1"/>
  <c r="D1287" i="34"/>
  <c r="I1286" i="34"/>
  <c r="D1286" i="34"/>
  <c r="F1286" i="34" s="1"/>
  <c r="I1285" i="34"/>
  <c r="D1285" i="34"/>
  <c r="I1284" i="34"/>
  <c r="D1284" i="34"/>
  <c r="I1283" i="34"/>
  <c r="F1283" i="34"/>
  <c r="D1283" i="34"/>
  <c r="E1283" i="34" s="1"/>
  <c r="G1283" i="34" s="1"/>
  <c r="I1282" i="34"/>
  <c r="D1282" i="34"/>
  <c r="F1282" i="34" s="1"/>
  <c r="I1281" i="34"/>
  <c r="D1281" i="34"/>
  <c r="I1280" i="34"/>
  <c r="D1280" i="34"/>
  <c r="F1280" i="34" s="1"/>
  <c r="I1279" i="34"/>
  <c r="G1279" i="34"/>
  <c r="F1279" i="34"/>
  <c r="D1279" i="34"/>
  <c r="E1279" i="34" s="1"/>
  <c r="I1278" i="34"/>
  <c r="D1278" i="34"/>
  <c r="F1278" i="34" s="1"/>
  <c r="I1277" i="34"/>
  <c r="D1277" i="34"/>
  <c r="I1276" i="34"/>
  <c r="E1276" i="34"/>
  <c r="G1276" i="34" s="1"/>
  <c r="D1276" i="34"/>
  <c r="F1276" i="34" s="1"/>
  <c r="I1275" i="34"/>
  <c r="D1275" i="34"/>
  <c r="F1275" i="34" s="1"/>
  <c r="I1274" i="34"/>
  <c r="F1274" i="34"/>
  <c r="D1274" i="34"/>
  <c r="E1274" i="34" s="1"/>
  <c r="G1274" i="34" s="1"/>
  <c r="I1273" i="34"/>
  <c r="D1273" i="34"/>
  <c r="I1272" i="34"/>
  <c r="D1272" i="34"/>
  <c r="E1272" i="34" s="1"/>
  <c r="G1272" i="34" s="1"/>
  <c r="I1271" i="34"/>
  <c r="E1271" i="34"/>
  <c r="G1271" i="34" s="1"/>
  <c r="D1271" i="34"/>
  <c r="F1271" i="34" s="1"/>
  <c r="I1270" i="34"/>
  <c r="D1270" i="34"/>
  <c r="I1269" i="34"/>
  <c r="D1269" i="34"/>
  <c r="I1268" i="34"/>
  <c r="F1268" i="34"/>
  <c r="D1268" i="34"/>
  <c r="E1268" i="34" s="1"/>
  <c r="G1268" i="34" s="1"/>
  <c r="I1267" i="34"/>
  <c r="F1267" i="34"/>
  <c r="E1267" i="34"/>
  <c r="G1267" i="34" s="1"/>
  <c r="D1267" i="34"/>
  <c r="I1266" i="34"/>
  <c r="D1266" i="34"/>
  <c r="E1266" i="34" s="1"/>
  <c r="G1266" i="34" s="1"/>
  <c r="I1265" i="34"/>
  <c r="F1265" i="34"/>
  <c r="E1265" i="34"/>
  <c r="G1265" i="34" s="1"/>
  <c r="D1265" i="34"/>
  <c r="I1264" i="34"/>
  <c r="E1264" i="34"/>
  <c r="G1264" i="34" s="1"/>
  <c r="D1264" i="34"/>
  <c r="F1264" i="34" s="1"/>
  <c r="I1263" i="34"/>
  <c r="D1263" i="34"/>
  <c r="I1262" i="34"/>
  <c r="E1262" i="34"/>
  <c r="G1262" i="34" s="1"/>
  <c r="D1262" i="34"/>
  <c r="F1262" i="34" s="1"/>
  <c r="I1261" i="34"/>
  <c r="F1261" i="34"/>
  <c r="E1261" i="34"/>
  <c r="G1261" i="34" s="1"/>
  <c r="D1261" i="34"/>
  <c r="I1260" i="34"/>
  <c r="D1260" i="34"/>
  <c r="I1259" i="34"/>
  <c r="D1259" i="34"/>
  <c r="I1258" i="34"/>
  <c r="D1258" i="34"/>
  <c r="I1257" i="34"/>
  <c r="F1257" i="34"/>
  <c r="D1257" i="34"/>
  <c r="E1257" i="34" s="1"/>
  <c r="G1257" i="34" s="1"/>
  <c r="I1256" i="34"/>
  <c r="D1256" i="34"/>
  <c r="I1255" i="34"/>
  <c r="D1255" i="34"/>
  <c r="I1254" i="34"/>
  <c r="E1254" i="34"/>
  <c r="G1254" i="34" s="1"/>
  <c r="D1254" i="34"/>
  <c r="F1254" i="34" s="1"/>
  <c r="I1253" i="34"/>
  <c r="D1253" i="34"/>
  <c r="I1252" i="34"/>
  <c r="D1252" i="34"/>
  <c r="E1252" i="34" s="1"/>
  <c r="G1252" i="34" s="1"/>
  <c r="I1251" i="34"/>
  <c r="D1251" i="34"/>
  <c r="E1251" i="34" s="1"/>
  <c r="G1251" i="34" s="1"/>
  <c r="I1250" i="34"/>
  <c r="D1250" i="34"/>
  <c r="I1249" i="34"/>
  <c r="D1249" i="34"/>
  <c r="I1248" i="34"/>
  <c r="F1248" i="34"/>
  <c r="E1248" i="34"/>
  <c r="G1248" i="34" s="1"/>
  <c r="D1248" i="34"/>
  <c r="I1247" i="34"/>
  <c r="E1247" i="34"/>
  <c r="G1247" i="34" s="1"/>
  <c r="D1247" i="34"/>
  <c r="F1247" i="34" s="1"/>
  <c r="I1246" i="34"/>
  <c r="D1246" i="34"/>
  <c r="I1245" i="34"/>
  <c r="D1245" i="34"/>
  <c r="I1244" i="34"/>
  <c r="D1244" i="34"/>
  <c r="E1244" i="34" s="1"/>
  <c r="G1244" i="34" s="1"/>
  <c r="I1243" i="34"/>
  <c r="D1243" i="34"/>
  <c r="F1243" i="34" s="1"/>
  <c r="I1242" i="34"/>
  <c r="D1242" i="34"/>
  <c r="I1241" i="34"/>
  <c r="D1241" i="34"/>
  <c r="I1240" i="34"/>
  <c r="D1240" i="34"/>
  <c r="I1239" i="34"/>
  <c r="D1239" i="34"/>
  <c r="I1238" i="34"/>
  <c r="D1238" i="34"/>
  <c r="I1237" i="34"/>
  <c r="D1237" i="34"/>
  <c r="F1237" i="34" s="1"/>
  <c r="I1236" i="34"/>
  <c r="D1236" i="34"/>
  <c r="F1236" i="34" s="1"/>
  <c r="I1235" i="34"/>
  <c r="D1235" i="34"/>
  <c r="I1234" i="34"/>
  <c r="D1234" i="34"/>
  <c r="I1233" i="34"/>
  <c r="D1233" i="34"/>
  <c r="I1232" i="34"/>
  <c r="D1232" i="34"/>
  <c r="I1231" i="34"/>
  <c r="D1231" i="34"/>
  <c r="F1231" i="34" s="1"/>
  <c r="I1230" i="34"/>
  <c r="D1230" i="34"/>
  <c r="E1230" i="34" s="1"/>
  <c r="G1230" i="34" s="1"/>
  <c r="I1229" i="34"/>
  <c r="D1229" i="34"/>
  <c r="I1228" i="34"/>
  <c r="F1228" i="34"/>
  <c r="D1228" i="34"/>
  <c r="E1228" i="34" s="1"/>
  <c r="G1228" i="34" s="1"/>
  <c r="I1227" i="34"/>
  <c r="D1227" i="34"/>
  <c r="E1227" i="34" s="1"/>
  <c r="G1227" i="34" s="1"/>
  <c r="I1226" i="34"/>
  <c r="F1226" i="34"/>
  <c r="E1226" i="34"/>
  <c r="G1226" i="34" s="1"/>
  <c r="D1226" i="34"/>
  <c r="I1225" i="34"/>
  <c r="D1225" i="34"/>
  <c r="I1224" i="34"/>
  <c r="F1224" i="34"/>
  <c r="D1224" i="34"/>
  <c r="E1224" i="34" s="1"/>
  <c r="G1224" i="34" s="1"/>
  <c r="I1223" i="34"/>
  <c r="E1223" i="34"/>
  <c r="G1223" i="34" s="1"/>
  <c r="D1223" i="34"/>
  <c r="F1223" i="34" s="1"/>
  <c r="I1222" i="34"/>
  <c r="D1222" i="34"/>
  <c r="I1221" i="34"/>
  <c r="G1221" i="34"/>
  <c r="F1221" i="34"/>
  <c r="D1221" i="34"/>
  <c r="E1221" i="34" s="1"/>
  <c r="I1220" i="34"/>
  <c r="D1220" i="34"/>
  <c r="F1220" i="34" s="1"/>
  <c r="I1219" i="34"/>
  <c r="D1219" i="34"/>
  <c r="I1218" i="34"/>
  <c r="D1218" i="34"/>
  <c r="I1217" i="34"/>
  <c r="D1217" i="34"/>
  <c r="I1216" i="34"/>
  <c r="D1216" i="34"/>
  <c r="I1215" i="34"/>
  <c r="D1215" i="34"/>
  <c r="I1214" i="34"/>
  <c r="D1214" i="34"/>
  <c r="I1213" i="34"/>
  <c r="F1213" i="34"/>
  <c r="D1213" i="34"/>
  <c r="E1213" i="34" s="1"/>
  <c r="G1213" i="34" s="1"/>
  <c r="I1212" i="34"/>
  <c r="D1212" i="34"/>
  <c r="E1212" i="34" s="1"/>
  <c r="G1212" i="34" s="1"/>
  <c r="I1211" i="34"/>
  <c r="E1211" i="34"/>
  <c r="G1211" i="34" s="1"/>
  <c r="D1211" i="34"/>
  <c r="F1211" i="34" s="1"/>
  <c r="I1210" i="34"/>
  <c r="D1210" i="34"/>
  <c r="F1210" i="34" s="1"/>
  <c r="I1209" i="34"/>
  <c r="D1209" i="34"/>
  <c r="I1208" i="34"/>
  <c r="D1208" i="34"/>
  <c r="I1207" i="34"/>
  <c r="F1207" i="34"/>
  <c r="D1207" i="34"/>
  <c r="E1207" i="34" s="1"/>
  <c r="G1207" i="34" s="1"/>
  <c r="I1206" i="34"/>
  <c r="D1206" i="34"/>
  <c r="I1205" i="34"/>
  <c r="E1205" i="34"/>
  <c r="G1205" i="34" s="1"/>
  <c r="D1205" i="34"/>
  <c r="F1205" i="34" s="1"/>
  <c r="I1204" i="34"/>
  <c r="D1204" i="34"/>
  <c r="I1203" i="34"/>
  <c r="D1203" i="34"/>
  <c r="F1203" i="34" s="1"/>
  <c r="I1202" i="34"/>
  <c r="D1202" i="34"/>
  <c r="E1202" i="34" s="1"/>
  <c r="G1202" i="34" s="1"/>
  <c r="I1201" i="34"/>
  <c r="E1201" i="34"/>
  <c r="G1201" i="34" s="1"/>
  <c r="D1201" i="34"/>
  <c r="F1201" i="34" s="1"/>
  <c r="I1200" i="34"/>
  <c r="D1200" i="34"/>
  <c r="I1199" i="34"/>
  <c r="D1199" i="34"/>
  <c r="I1198" i="34"/>
  <c r="D1198" i="34"/>
  <c r="I1197" i="34"/>
  <c r="E1197" i="34"/>
  <c r="G1197" i="34" s="1"/>
  <c r="D1197" i="34"/>
  <c r="F1197" i="34" s="1"/>
  <c r="I1196" i="34"/>
  <c r="D1196" i="34"/>
  <c r="F1196" i="34" s="1"/>
  <c r="I1195" i="34"/>
  <c r="F1195" i="34"/>
  <c r="E1195" i="34"/>
  <c r="G1195" i="34" s="1"/>
  <c r="D1195" i="34"/>
  <c r="I1194" i="34"/>
  <c r="D1194" i="34"/>
  <c r="I1193" i="34"/>
  <c r="D1193" i="34"/>
  <c r="I1192" i="34"/>
  <c r="F1192" i="34"/>
  <c r="E1192" i="34"/>
  <c r="G1192" i="34" s="1"/>
  <c r="D1192" i="34"/>
  <c r="I1191" i="34"/>
  <c r="F1191" i="34"/>
  <c r="D1191" i="34"/>
  <c r="E1191" i="34" s="1"/>
  <c r="G1191" i="34" s="1"/>
  <c r="I1190" i="34"/>
  <c r="D1190" i="34"/>
  <c r="I1189" i="34"/>
  <c r="D1189" i="34"/>
  <c r="F1189" i="34" s="1"/>
  <c r="I1188" i="34"/>
  <c r="F1188" i="34"/>
  <c r="E1188" i="34"/>
  <c r="G1188" i="34" s="1"/>
  <c r="D1188" i="34"/>
  <c r="I1187" i="34"/>
  <c r="E1187" i="34"/>
  <c r="G1187" i="34" s="1"/>
  <c r="D1187" i="34"/>
  <c r="F1187" i="34" s="1"/>
  <c r="I1186" i="34"/>
  <c r="D1186" i="34"/>
  <c r="E1186" i="34" s="1"/>
  <c r="G1186" i="34" s="1"/>
  <c r="I1185" i="34"/>
  <c r="D1185" i="34"/>
  <c r="I1184" i="34"/>
  <c r="D1184" i="34"/>
  <c r="E1184" i="34" s="1"/>
  <c r="G1184" i="34" s="1"/>
  <c r="I1183" i="34"/>
  <c r="G1183" i="34"/>
  <c r="F1183" i="34"/>
  <c r="D1183" i="34"/>
  <c r="E1183" i="34" s="1"/>
  <c r="I1182" i="34"/>
  <c r="D1182" i="34"/>
  <c r="E1182" i="34" s="1"/>
  <c r="G1182" i="34" s="1"/>
  <c r="I1181" i="34"/>
  <c r="D1181" i="34"/>
  <c r="F1181" i="34" s="1"/>
  <c r="I1180" i="34"/>
  <c r="G1180" i="34"/>
  <c r="D1180" i="34"/>
  <c r="E1180" i="34" s="1"/>
  <c r="I1179" i="34"/>
  <c r="F1179" i="34"/>
  <c r="D1179" i="34"/>
  <c r="E1179" i="34" s="1"/>
  <c r="G1179" i="34" s="1"/>
  <c r="I1178" i="34"/>
  <c r="D1178" i="34"/>
  <c r="I1177" i="34"/>
  <c r="G1177" i="34"/>
  <c r="F1177" i="34"/>
  <c r="D1177" i="34"/>
  <c r="E1177" i="34" s="1"/>
  <c r="I1176" i="34"/>
  <c r="E1176" i="34"/>
  <c r="G1176" i="34" s="1"/>
  <c r="D1176" i="34"/>
  <c r="F1176" i="34" s="1"/>
  <c r="I1175" i="34"/>
  <c r="D1175" i="34"/>
  <c r="I1174" i="34"/>
  <c r="D1174" i="34"/>
  <c r="I1173" i="34"/>
  <c r="D1173" i="34"/>
  <c r="I1172" i="34"/>
  <c r="D1172" i="34"/>
  <c r="I1171" i="34"/>
  <c r="D1171" i="34"/>
  <c r="F1171" i="34" s="1"/>
  <c r="I1170" i="34"/>
  <c r="D1170" i="34"/>
  <c r="I1169" i="34"/>
  <c r="F1169" i="34"/>
  <c r="D1169" i="34"/>
  <c r="E1169" i="34" s="1"/>
  <c r="G1169" i="34" s="1"/>
  <c r="I1168" i="34"/>
  <c r="D1168" i="34"/>
  <c r="E1168" i="34" s="1"/>
  <c r="G1168" i="34" s="1"/>
  <c r="I1167" i="34"/>
  <c r="E1167" i="34"/>
  <c r="G1167" i="34" s="1"/>
  <c r="D1167" i="34"/>
  <c r="F1167" i="34" s="1"/>
  <c r="I1166" i="34"/>
  <c r="D1166" i="34"/>
  <c r="F1166" i="34" s="1"/>
  <c r="I1165" i="34"/>
  <c r="E1165" i="34"/>
  <c r="G1165" i="34" s="1"/>
  <c r="D1165" i="34"/>
  <c r="F1165" i="34" s="1"/>
  <c r="I1164" i="34"/>
  <c r="D1164" i="34"/>
  <c r="I1163" i="34"/>
  <c r="E1163" i="34"/>
  <c r="G1163" i="34" s="1"/>
  <c r="D1163" i="34"/>
  <c r="F1163" i="34" s="1"/>
  <c r="I1162" i="34"/>
  <c r="F1162" i="34"/>
  <c r="D1162" i="34"/>
  <c r="E1162" i="34" s="1"/>
  <c r="G1162" i="34" s="1"/>
  <c r="I1161" i="34"/>
  <c r="E1161" i="34"/>
  <c r="G1161" i="34" s="1"/>
  <c r="D1161" i="34"/>
  <c r="F1161" i="34" s="1"/>
  <c r="I1160" i="34"/>
  <c r="D1160" i="34"/>
  <c r="F1160" i="34" s="1"/>
  <c r="I1159" i="34"/>
  <c r="E1159" i="34"/>
  <c r="G1159" i="34" s="1"/>
  <c r="D1159" i="34"/>
  <c r="F1159" i="34" s="1"/>
  <c r="I1158" i="34"/>
  <c r="D1158" i="34"/>
  <c r="I1157" i="34"/>
  <c r="D1157" i="34"/>
  <c r="E1157" i="34" s="1"/>
  <c r="G1157" i="34" s="1"/>
  <c r="I1156" i="34"/>
  <c r="D1156" i="34"/>
  <c r="E1156" i="34" s="1"/>
  <c r="G1156" i="34" s="1"/>
  <c r="I1155" i="34"/>
  <c r="D1155" i="34"/>
  <c r="I1154" i="34"/>
  <c r="E1154" i="34"/>
  <c r="G1154" i="34" s="1"/>
  <c r="D1154" i="34"/>
  <c r="F1154" i="34" s="1"/>
  <c r="I1153" i="34"/>
  <c r="D1153" i="34"/>
  <c r="I1152" i="34"/>
  <c r="D1152" i="34"/>
  <c r="I1151" i="34"/>
  <c r="D1151" i="34"/>
  <c r="F1151" i="34" s="1"/>
  <c r="I1150" i="34"/>
  <c r="D1150" i="34"/>
  <c r="I1149" i="34"/>
  <c r="E1149" i="34"/>
  <c r="G1149" i="34" s="1"/>
  <c r="D1149" i="34"/>
  <c r="F1149" i="34" s="1"/>
  <c r="I1148" i="34"/>
  <c r="D1148" i="34"/>
  <c r="I1147" i="34"/>
  <c r="G1147" i="34"/>
  <c r="D1147" i="34"/>
  <c r="E1147" i="34" s="1"/>
  <c r="I1146" i="34"/>
  <c r="D1146" i="34"/>
  <c r="I1145" i="34"/>
  <c r="D1145" i="34"/>
  <c r="I1144" i="34"/>
  <c r="F1144" i="34"/>
  <c r="D1144" i="34"/>
  <c r="E1144" i="34" s="1"/>
  <c r="G1144" i="34" s="1"/>
  <c r="I1143" i="34"/>
  <c r="D1143" i="34"/>
  <c r="F1143" i="34" s="1"/>
  <c r="I1142" i="34"/>
  <c r="D1142" i="34"/>
  <c r="I1141" i="34"/>
  <c r="D1141" i="34"/>
  <c r="I1140" i="34"/>
  <c r="F1140" i="34"/>
  <c r="D1140" i="34"/>
  <c r="E1140" i="34" s="1"/>
  <c r="G1140" i="34" s="1"/>
  <c r="I1139" i="34"/>
  <c r="D1139" i="34"/>
  <c r="I1138" i="34"/>
  <c r="D1138" i="34"/>
  <c r="I1137" i="34"/>
  <c r="D1137" i="34"/>
  <c r="I1136" i="34"/>
  <c r="E1136" i="34"/>
  <c r="G1136" i="34" s="1"/>
  <c r="D1136" i="34"/>
  <c r="F1136" i="34" s="1"/>
  <c r="I1135" i="34"/>
  <c r="D1135" i="34"/>
  <c r="I1134" i="34"/>
  <c r="D1134" i="34"/>
  <c r="I1133" i="34"/>
  <c r="D1133" i="34"/>
  <c r="F1133" i="34" s="1"/>
  <c r="I1132" i="34"/>
  <c r="D1132" i="34"/>
  <c r="F1132" i="34" s="1"/>
  <c r="I1131" i="34"/>
  <c r="E1131" i="34"/>
  <c r="G1131" i="34" s="1"/>
  <c r="D1131" i="34"/>
  <c r="F1131" i="34" s="1"/>
  <c r="I1130" i="34"/>
  <c r="D1130" i="34"/>
  <c r="E1130" i="34" s="1"/>
  <c r="G1130" i="34" s="1"/>
  <c r="I1129" i="34"/>
  <c r="D1129" i="34"/>
  <c r="F1129" i="34" s="1"/>
  <c r="I1128" i="34"/>
  <c r="D1128" i="34"/>
  <c r="I1127" i="34"/>
  <c r="D1127" i="34"/>
  <c r="F1127" i="34" s="1"/>
  <c r="I1126" i="34"/>
  <c r="D1126" i="34"/>
  <c r="I1125" i="34"/>
  <c r="F1125" i="34"/>
  <c r="D1125" i="34"/>
  <c r="E1125" i="34" s="1"/>
  <c r="G1125" i="34" s="1"/>
  <c r="I1124" i="34"/>
  <c r="D1124" i="34"/>
  <c r="I1123" i="34"/>
  <c r="D1123" i="34"/>
  <c r="I1122" i="34"/>
  <c r="D1122" i="34"/>
  <c r="I1121" i="34"/>
  <c r="D1121" i="34"/>
  <c r="F1121" i="34" s="1"/>
  <c r="I1120" i="34"/>
  <c r="G1120" i="34"/>
  <c r="D1120" i="34"/>
  <c r="E1120" i="34" s="1"/>
  <c r="I1119" i="34"/>
  <c r="D1119" i="34"/>
  <c r="I1118" i="34"/>
  <c r="D1118" i="34"/>
  <c r="F1118" i="34" s="1"/>
  <c r="I1117" i="34"/>
  <c r="G1117" i="34"/>
  <c r="F1117" i="34"/>
  <c r="E1117" i="34"/>
  <c r="D1117" i="34"/>
  <c r="I1116" i="34"/>
  <c r="F1116" i="34"/>
  <c r="D1116" i="34"/>
  <c r="E1116" i="34" s="1"/>
  <c r="G1116" i="34" s="1"/>
  <c r="I1115" i="34"/>
  <c r="E1115" i="34"/>
  <c r="G1115" i="34" s="1"/>
  <c r="D1115" i="34"/>
  <c r="F1115" i="34" s="1"/>
  <c r="I1114" i="34"/>
  <c r="D1114" i="34"/>
  <c r="F1114" i="34" s="1"/>
  <c r="I1113" i="34"/>
  <c r="F1113" i="34"/>
  <c r="D1113" i="34"/>
  <c r="E1113" i="34" s="1"/>
  <c r="G1113" i="34" s="1"/>
  <c r="I1112" i="34"/>
  <c r="D1112" i="34"/>
  <c r="I1111" i="34"/>
  <c r="F1111" i="34"/>
  <c r="D1111" i="34"/>
  <c r="E1111" i="34" s="1"/>
  <c r="G1111" i="34" s="1"/>
  <c r="I1110" i="34"/>
  <c r="F1110" i="34"/>
  <c r="E1110" i="34"/>
  <c r="G1110" i="34" s="1"/>
  <c r="D1110" i="34"/>
  <c r="I1109" i="34"/>
  <c r="D1109" i="34"/>
  <c r="I1108" i="34"/>
  <c r="D1108" i="34"/>
  <c r="I1107" i="34"/>
  <c r="D1107" i="34"/>
  <c r="I1106" i="34"/>
  <c r="D1106" i="34"/>
  <c r="I1105" i="34"/>
  <c r="F1105" i="34"/>
  <c r="E1105" i="34"/>
  <c r="G1105" i="34" s="1"/>
  <c r="D1105" i="34"/>
  <c r="I1104" i="34"/>
  <c r="E1104" i="34"/>
  <c r="G1104" i="34" s="1"/>
  <c r="D1104" i="34"/>
  <c r="F1104" i="34" s="1"/>
  <c r="I1103" i="34"/>
  <c r="D1103" i="34"/>
  <c r="I1102" i="34"/>
  <c r="F1102" i="34"/>
  <c r="D1102" i="34"/>
  <c r="E1102" i="34" s="1"/>
  <c r="G1102" i="34" s="1"/>
  <c r="I1101" i="34"/>
  <c r="G1101" i="34"/>
  <c r="E1101" i="34"/>
  <c r="D1101" i="34"/>
  <c r="F1101" i="34" s="1"/>
  <c r="I1100" i="34"/>
  <c r="E1100" i="34"/>
  <c r="G1100" i="34" s="1"/>
  <c r="D1100" i="34"/>
  <c r="F1100" i="34" s="1"/>
  <c r="I1099" i="34"/>
  <c r="F1099" i="34"/>
  <c r="E1099" i="34"/>
  <c r="G1099" i="34" s="1"/>
  <c r="D1099" i="34"/>
  <c r="I1098" i="34"/>
  <c r="D1098" i="34"/>
  <c r="I1097" i="34"/>
  <c r="F1097" i="34"/>
  <c r="E1097" i="34"/>
  <c r="G1097" i="34" s="1"/>
  <c r="D1097" i="34"/>
  <c r="I1096" i="34"/>
  <c r="D1096" i="34"/>
  <c r="F1096" i="34" s="1"/>
  <c r="I1095" i="34"/>
  <c r="D1095" i="34"/>
  <c r="I1094" i="34"/>
  <c r="D1094" i="34"/>
  <c r="E1094" i="34" s="1"/>
  <c r="G1094" i="34" s="1"/>
  <c r="I1093" i="34"/>
  <c r="D1093" i="34"/>
  <c r="F1093" i="34" s="1"/>
  <c r="I1092" i="34"/>
  <c r="F1092" i="34"/>
  <c r="E1092" i="34"/>
  <c r="G1092" i="34" s="1"/>
  <c r="D1092" i="34"/>
  <c r="I1091" i="34"/>
  <c r="D1091" i="34"/>
  <c r="I1090" i="34"/>
  <c r="F1090" i="34"/>
  <c r="D1090" i="34"/>
  <c r="E1090" i="34" s="1"/>
  <c r="G1090" i="34" s="1"/>
  <c r="I1089" i="34"/>
  <c r="D1089" i="34"/>
  <c r="I1088" i="34"/>
  <c r="D1088" i="34"/>
  <c r="I1087" i="34"/>
  <c r="E1087" i="34"/>
  <c r="G1087" i="34" s="1"/>
  <c r="D1087" i="34"/>
  <c r="F1087" i="34" s="1"/>
  <c r="I1086" i="34"/>
  <c r="D1086" i="34"/>
  <c r="F1086" i="34" s="1"/>
  <c r="I1085" i="34"/>
  <c r="D1085" i="34"/>
  <c r="F1085" i="34" s="1"/>
  <c r="I1084" i="34"/>
  <c r="D1084" i="34"/>
  <c r="I1083" i="34"/>
  <c r="D1083" i="34"/>
  <c r="I1082" i="34"/>
  <c r="F1082" i="34"/>
  <c r="D1082" i="34"/>
  <c r="E1082" i="34" s="1"/>
  <c r="G1082" i="34" s="1"/>
  <c r="I1081" i="34"/>
  <c r="F1081" i="34"/>
  <c r="D1081" i="34"/>
  <c r="E1081" i="34" s="1"/>
  <c r="G1081" i="34" s="1"/>
  <c r="I1080" i="34"/>
  <c r="D1080" i="34"/>
  <c r="I1079" i="34"/>
  <c r="E1079" i="34"/>
  <c r="G1079" i="34" s="1"/>
  <c r="D1079" i="34"/>
  <c r="F1079" i="34" s="1"/>
  <c r="I1078" i="34"/>
  <c r="E1078" i="34"/>
  <c r="G1078" i="34" s="1"/>
  <c r="D1078" i="34"/>
  <c r="F1078" i="34" s="1"/>
  <c r="I1077" i="34"/>
  <c r="D1077" i="34"/>
  <c r="I1076" i="34"/>
  <c r="D1076" i="34"/>
  <c r="I1075" i="34"/>
  <c r="D1075" i="34"/>
  <c r="I1074" i="34"/>
  <c r="D1074" i="34"/>
  <c r="I1073" i="34"/>
  <c r="D1073" i="34"/>
  <c r="I1072" i="34"/>
  <c r="D1072" i="34"/>
  <c r="I1071" i="34"/>
  <c r="D1071" i="34"/>
  <c r="I1070" i="34"/>
  <c r="D1070" i="34"/>
  <c r="I1069" i="34"/>
  <c r="D1069" i="34"/>
  <c r="E1069" i="34" s="1"/>
  <c r="G1069" i="34" s="1"/>
  <c r="I1068" i="34"/>
  <c r="D1068" i="34"/>
  <c r="E1068" i="34" s="1"/>
  <c r="G1068" i="34" s="1"/>
  <c r="I1067" i="34"/>
  <c r="F1067" i="34"/>
  <c r="E1067" i="34"/>
  <c r="G1067" i="34" s="1"/>
  <c r="D1067" i="34"/>
  <c r="I1066" i="34"/>
  <c r="F1066" i="34"/>
  <c r="D1066" i="34"/>
  <c r="E1066" i="34" s="1"/>
  <c r="G1066" i="34" s="1"/>
  <c r="I1065" i="34"/>
  <c r="D1065" i="34"/>
  <c r="I1064" i="34"/>
  <c r="D1064" i="34"/>
  <c r="F1064" i="34" s="1"/>
  <c r="I1063" i="34"/>
  <c r="D1063" i="34"/>
  <c r="F1063" i="34" s="1"/>
  <c r="I1062" i="34"/>
  <c r="D1062" i="34"/>
  <c r="I1061" i="34"/>
  <c r="D1061" i="34"/>
  <c r="I1060" i="34"/>
  <c r="D1060" i="34"/>
  <c r="I1059" i="34"/>
  <c r="D1059" i="34"/>
  <c r="I1058" i="34"/>
  <c r="D1058" i="34"/>
  <c r="E1058" i="34" s="1"/>
  <c r="G1058" i="34" s="1"/>
  <c r="I1057" i="34"/>
  <c r="E1057" i="34"/>
  <c r="G1057" i="34" s="1"/>
  <c r="D1057" i="34"/>
  <c r="F1057" i="34" s="1"/>
  <c r="I1056" i="34"/>
  <c r="D1056" i="34"/>
  <c r="E1056" i="34" s="1"/>
  <c r="G1056" i="34" s="1"/>
  <c r="I1055" i="34"/>
  <c r="D1055" i="34"/>
  <c r="E1055" i="34" s="1"/>
  <c r="G1055" i="34" s="1"/>
  <c r="I1054" i="34"/>
  <c r="D1054" i="34"/>
  <c r="E1054" i="34" s="1"/>
  <c r="G1054" i="34" s="1"/>
  <c r="I1053" i="34"/>
  <c r="D1053" i="34"/>
  <c r="I1052" i="34"/>
  <c r="D1052" i="34"/>
  <c r="F1052" i="34" s="1"/>
  <c r="I1051" i="34"/>
  <c r="D1051" i="34"/>
  <c r="I1050" i="34"/>
  <c r="D1050" i="34"/>
  <c r="E1050" i="34" s="1"/>
  <c r="G1050" i="34" s="1"/>
  <c r="I1049" i="34"/>
  <c r="D1049" i="34"/>
  <c r="F1049" i="34" s="1"/>
  <c r="I1048" i="34"/>
  <c r="F1048" i="34"/>
  <c r="D1048" i="34"/>
  <c r="E1048" i="34" s="1"/>
  <c r="G1048" i="34" s="1"/>
  <c r="I1047" i="34"/>
  <c r="E1047" i="34"/>
  <c r="G1047" i="34" s="1"/>
  <c r="D1047" i="34"/>
  <c r="F1047" i="34" s="1"/>
  <c r="I1046" i="34"/>
  <c r="D1046" i="34"/>
  <c r="I1045" i="34"/>
  <c r="D1045" i="34"/>
  <c r="I1044" i="34"/>
  <c r="D1044" i="34"/>
  <c r="I1043" i="34"/>
  <c r="D1043" i="34"/>
  <c r="I1042" i="34"/>
  <c r="D1042" i="34"/>
  <c r="F1042" i="34" s="1"/>
  <c r="I1041" i="34"/>
  <c r="D1041" i="34"/>
  <c r="I1040" i="34"/>
  <c r="D1040" i="34"/>
  <c r="I1039" i="34"/>
  <c r="D1039" i="34"/>
  <c r="E1039" i="34" s="1"/>
  <c r="G1039" i="34" s="1"/>
  <c r="I1038" i="34"/>
  <c r="D1038" i="34"/>
  <c r="F1038" i="34" s="1"/>
  <c r="I1037" i="34"/>
  <c r="G1037" i="34"/>
  <c r="D1037" i="34"/>
  <c r="E1037" i="34" s="1"/>
  <c r="I1036" i="34"/>
  <c r="D1036" i="34"/>
  <c r="I1035" i="34"/>
  <c r="D1035" i="34"/>
  <c r="F1035" i="34" s="1"/>
  <c r="I1034" i="34"/>
  <c r="F1034" i="34"/>
  <c r="E1034" i="34"/>
  <c r="G1034" i="34" s="1"/>
  <c r="D1034" i="34"/>
  <c r="I1033" i="34"/>
  <c r="D1033" i="34"/>
  <c r="I1032" i="34"/>
  <c r="D1032" i="34"/>
  <c r="I1031" i="34"/>
  <c r="E1031" i="34"/>
  <c r="G1031" i="34" s="1"/>
  <c r="D1031" i="34"/>
  <c r="F1031" i="34" s="1"/>
  <c r="I1030" i="34"/>
  <c r="D1030" i="34"/>
  <c r="I1029" i="34"/>
  <c r="D1029" i="34"/>
  <c r="I1028" i="34"/>
  <c r="D1028" i="34"/>
  <c r="I1027" i="34"/>
  <c r="D1027" i="34"/>
  <c r="F1027" i="34" s="1"/>
  <c r="I1026" i="34"/>
  <c r="D1026" i="34"/>
  <c r="I1025" i="34"/>
  <c r="E1025" i="34"/>
  <c r="G1025" i="34" s="1"/>
  <c r="D1025" i="34"/>
  <c r="F1025" i="34" s="1"/>
  <c r="I1024" i="34"/>
  <c r="D1024" i="34"/>
  <c r="I1023" i="34"/>
  <c r="D1023" i="34"/>
  <c r="I1022" i="34"/>
  <c r="D1022" i="34"/>
  <c r="I1021" i="34"/>
  <c r="D1021" i="34"/>
  <c r="I1020" i="34"/>
  <c r="D1020" i="34"/>
  <c r="F1020" i="34" s="1"/>
  <c r="I1019" i="34"/>
  <c r="D1019" i="34"/>
  <c r="I1018" i="34"/>
  <c r="D1018" i="34"/>
  <c r="I1017" i="34"/>
  <c r="D1017" i="34"/>
  <c r="I1016" i="34"/>
  <c r="D1016" i="34"/>
  <c r="I1015" i="34"/>
  <c r="F1015" i="34"/>
  <c r="D1015" i="34"/>
  <c r="E1015" i="34" s="1"/>
  <c r="G1015" i="34" s="1"/>
  <c r="I1014" i="34"/>
  <c r="D1014" i="34"/>
  <c r="E1014" i="34" s="1"/>
  <c r="G1014" i="34" s="1"/>
  <c r="I1013" i="34"/>
  <c r="D1013" i="34"/>
  <c r="I1012" i="34"/>
  <c r="D1012" i="34"/>
  <c r="F1012" i="34" s="1"/>
  <c r="I1011" i="34"/>
  <c r="D1011" i="34"/>
  <c r="F1011" i="34" s="1"/>
  <c r="I1010" i="34"/>
  <c r="D1010" i="34"/>
  <c r="F1010" i="34" s="1"/>
  <c r="I1009" i="34"/>
  <c r="D1009" i="34"/>
  <c r="I1008" i="34"/>
  <c r="E1008" i="34"/>
  <c r="G1008" i="34" s="1"/>
  <c r="D1008" i="34"/>
  <c r="F1008" i="34" s="1"/>
  <c r="I1007" i="34"/>
  <c r="D1007" i="34"/>
  <c r="I1006" i="34"/>
  <c r="F1006" i="34"/>
  <c r="D1006" i="34"/>
  <c r="E1006" i="34" s="1"/>
  <c r="G1006" i="34" s="1"/>
  <c r="I1005" i="34"/>
  <c r="D1005" i="34"/>
  <c r="I1004" i="34"/>
  <c r="F1004" i="34"/>
  <c r="D1004" i="34"/>
  <c r="E1004" i="34" s="1"/>
  <c r="G1004" i="34" s="1"/>
  <c r="I1003" i="34"/>
  <c r="F1003" i="34"/>
  <c r="E1003" i="34"/>
  <c r="G1003" i="34" s="1"/>
  <c r="D1003" i="34"/>
  <c r="I1002" i="34"/>
  <c r="D1002" i="34"/>
  <c r="I1001" i="34"/>
  <c r="D1001" i="34"/>
  <c r="I1000" i="34"/>
  <c r="D1000" i="34"/>
  <c r="I999" i="34"/>
  <c r="E999" i="34"/>
  <c r="G999" i="34" s="1"/>
  <c r="D999" i="34"/>
  <c r="F999" i="34" s="1"/>
  <c r="I998" i="34"/>
  <c r="D998" i="34"/>
  <c r="I997" i="34"/>
  <c r="D997" i="34"/>
  <c r="F997" i="34" s="1"/>
  <c r="I996" i="34"/>
  <c r="D996" i="34"/>
  <c r="I995" i="34"/>
  <c r="D995" i="34"/>
  <c r="I994" i="34"/>
  <c r="E994" i="34"/>
  <c r="G994" i="34" s="1"/>
  <c r="D994" i="34"/>
  <c r="F994" i="34" s="1"/>
  <c r="I993" i="34"/>
  <c r="D993" i="34"/>
  <c r="E993" i="34" s="1"/>
  <c r="G993" i="34" s="1"/>
  <c r="I992" i="34"/>
  <c r="D992" i="34"/>
  <c r="I991" i="34"/>
  <c r="E991" i="34"/>
  <c r="G991" i="34" s="1"/>
  <c r="D991" i="34"/>
  <c r="F991" i="34" s="1"/>
  <c r="I990" i="34"/>
  <c r="G990" i="34"/>
  <c r="E990" i="34"/>
  <c r="D990" i="34"/>
  <c r="F990" i="34" s="1"/>
  <c r="I989" i="34"/>
  <c r="D989" i="34"/>
  <c r="I988" i="34"/>
  <c r="F988" i="34"/>
  <c r="D988" i="34"/>
  <c r="E988" i="34" s="1"/>
  <c r="G988" i="34" s="1"/>
  <c r="I987" i="34"/>
  <c r="D987" i="34"/>
  <c r="I986" i="34"/>
  <c r="D986" i="34"/>
  <c r="I985" i="34"/>
  <c r="G985" i="34"/>
  <c r="F985" i="34"/>
  <c r="D985" i="34"/>
  <c r="E985" i="34" s="1"/>
  <c r="I984" i="34"/>
  <c r="D984" i="34"/>
  <c r="E984" i="34" s="1"/>
  <c r="G984" i="34" s="1"/>
  <c r="I983" i="34"/>
  <c r="F983" i="34"/>
  <c r="E983" i="34"/>
  <c r="G983" i="34" s="1"/>
  <c r="D983" i="34"/>
  <c r="I982" i="34"/>
  <c r="D982" i="34"/>
  <c r="I981" i="34"/>
  <c r="D981" i="34"/>
  <c r="I980" i="34"/>
  <c r="D980" i="34"/>
  <c r="I979" i="34"/>
  <c r="F979" i="34"/>
  <c r="D979" i="34"/>
  <c r="E979" i="34" s="1"/>
  <c r="G979" i="34" s="1"/>
  <c r="I978" i="34"/>
  <c r="D978" i="34"/>
  <c r="I977" i="34"/>
  <c r="D977" i="34"/>
  <c r="I976" i="34"/>
  <c r="D976" i="34"/>
  <c r="E976" i="34" s="1"/>
  <c r="G976" i="34" s="1"/>
  <c r="I975" i="34"/>
  <c r="F975" i="34"/>
  <c r="E975" i="34"/>
  <c r="G975" i="34" s="1"/>
  <c r="D975" i="34"/>
  <c r="I974" i="34"/>
  <c r="D974" i="34"/>
  <c r="I973" i="34"/>
  <c r="D973" i="34"/>
  <c r="I972" i="34"/>
  <c r="G972" i="34"/>
  <c r="F972" i="34"/>
  <c r="E972" i="34"/>
  <c r="D972" i="34"/>
  <c r="I971" i="34"/>
  <c r="G971" i="34"/>
  <c r="F971" i="34"/>
  <c r="D971" i="34"/>
  <c r="E971" i="34" s="1"/>
  <c r="I970" i="34"/>
  <c r="D970" i="34"/>
  <c r="F970" i="34" s="1"/>
  <c r="I969" i="34"/>
  <c r="D969" i="34"/>
  <c r="F969" i="34" s="1"/>
  <c r="I968" i="34"/>
  <c r="D968" i="34"/>
  <c r="I967" i="34"/>
  <c r="F967" i="34"/>
  <c r="D967" i="34"/>
  <c r="E967" i="34" s="1"/>
  <c r="G967" i="34" s="1"/>
  <c r="I966" i="34"/>
  <c r="F966" i="34"/>
  <c r="D966" i="34"/>
  <c r="E966" i="34" s="1"/>
  <c r="G966" i="34" s="1"/>
  <c r="I965" i="34"/>
  <c r="F965" i="34"/>
  <c r="E965" i="34"/>
  <c r="G965" i="34" s="1"/>
  <c r="D965" i="34"/>
  <c r="I964" i="34"/>
  <c r="D964" i="34"/>
  <c r="I963" i="34"/>
  <c r="E963" i="34"/>
  <c r="G963" i="34" s="1"/>
  <c r="D963" i="34"/>
  <c r="F963" i="34" s="1"/>
  <c r="I962" i="34"/>
  <c r="D962" i="34"/>
  <c r="I961" i="34"/>
  <c r="F961" i="34"/>
  <c r="D961" i="34"/>
  <c r="E961" i="34" s="1"/>
  <c r="G961" i="34" s="1"/>
  <c r="I960" i="34"/>
  <c r="D960" i="34"/>
  <c r="I959" i="34"/>
  <c r="D959" i="34"/>
  <c r="F959" i="34" s="1"/>
  <c r="I958" i="34"/>
  <c r="F958" i="34"/>
  <c r="D958" i="34"/>
  <c r="E958" i="34" s="1"/>
  <c r="G958" i="34" s="1"/>
  <c r="I957" i="34"/>
  <c r="D957" i="34"/>
  <c r="I956" i="34"/>
  <c r="D956" i="34"/>
  <c r="E956" i="34" s="1"/>
  <c r="G956" i="34" s="1"/>
  <c r="I955" i="34"/>
  <c r="D955" i="34"/>
  <c r="F955" i="34" s="1"/>
  <c r="I954" i="34"/>
  <c r="D954" i="34"/>
  <c r="F954" i="34" s="1"/>
  <c r="I953" i="34"/>
  <c r="D953" i="34"/>
  <c r="I952" i="34"/>
  <c r="D952" i="34"/>
  <c r="I951" i="34"/>
  <c r="D951" i="34"/>
  <c r="I950" i="34"/>
  <c r="E950" i="34"/>
  <c r="G950" i="34" s="1"/>
  <c r="D950" i="34"/>
  <c r="F950" i="34" s="1"/>
  <c r="I949" i="34"/>
  <c r="F949" i="34"/>
  <c r="D949" i="34"/>
  <c r="E949" i="34" s="1"/>
  <c r="G949" i="34" s="1"/>
  <c r="I948" i="34"/>
  <c r="G948" i="34"/>
  <c r="F948" i="34"/>
  <c r="E948" i="34"/>
  <c r="D948" i="34"/>
  <c r="I947" i="34"/>
  <c r="D947" i="34"/>
  <c r="E947" i="34" s="1"/>
  <c r="G947" i="34" s="1"/>
  <c r="I946" i="34"/>
  <c r="G946" i="34"/>
  <c r="F946" i="34"/>
  <c r="E946" i="34"/>
  <c r="D946" i="34"/>
  <c r="I945" i="34"/>
  <c r="D945" i="34"/>
  <c r="I944" i="34"/>
  <c r="D944" i="34"/>
  <c r="F944" i="34" s="1"/>
  <c r="I943" i="34"/>
  <c r="D943" i="34"/>
  <c r="I942" i="34"/>
  <c r="D942" i="34"/>
  <c r="I941" i="34"/>
  <c r="F941" i="34"/>
  <c r="E941" i="34"/>
  <c r="G941" i="34" s="1"/>
  <c r="D941" i="34"/>
  <c r="I940" i="34"/>
  <c r="D940" i="34"/>
  <c r="E940" i="34" s="1"/>
  <c r="G940" i="34" s="1"/>
  <c r="I939" i="34"/>
  <c r="D939" i="34"/>
  <c r="I938" i="34"/>
  <c r="F938" i="34"/>
  <c r="D938" i="34"/>
  <c r="E938" i="34" s="1"/>
  <c r="G938" i="34" s="1"/>
  <c r="I937" i="34"/>
  <c r="D937" i="34"/>
  <c r="E937" i="34" s="1"/>
  <c r="G937" i="34" s="1"/>
  <c r="I936" i="34"/>
  <c r="E936" i="34"/>
  <c r="G936" i="34" s="1"/>
  <c r="D936" i="34"/>
  <c r="F936" i="34" s="1"/>
  <c r="I935" i="34"/>
  <c r="F935" i="34"/>
  <c r="E935" i="34"/>
  <c r="G935" i="34" s="1"/>
  <c r="D935" i="34"/>
  <c r="I934" i="34"/>
  <c r="D934" i="34"/>
  <c r="F934" i="34" s="1"/>
  <c r="I933" i="34"/>
  <c r="D933" i="34"/>
  <c r="I932" i="34"/>
  <c r="E932" i="34"/>
  <c r="G932" i="34" s="1"/>
  <c r="D932" i="34"/>
  <c r="F932" i="34" s="1"/>
  <c r="I931" i="34"/>
  <c r="D931" i="34"/>
  <c r="I930" i="34"/>
  <c r="D930" i="34"/>
  <c r="I929" i="34"/>
  <c r="D929" i="34"/>
  <c r="E929" i="34" s="1"/>
  <c r="G929" i="34" s="1"/>
  <c r="I928" i="34"/>
  <c r="D928" i="34"/>
  <c r="F928" i="34" s="1"/>
  <c r="I927" i="34"/>
  <c r="H927" i="34"/>
  <c r="F927" i="34"/>
  <c r="D927" i="34"/>
  <c r="E927" i="34" s="1"/>
  <c r="G927" i="34" s="1"/>
  <c r="I926" i="34"/>
  <c r="D926" i="34"/>
  <c r="I925" i="34"/>
  <c r="D925" i="34"/>
  <c r="F925" i="34" s="1"/>
  <c r="I924" i="34"/>
  <c r="F924" i="34"/>
  <c r="E924" i="34"/>
  <c r="G924" i="34" s="1"/>
  <c r="D924" i="34"/>
  <c r="I923" i="34"/>
  <c r="F923" i="34"/>
  <c r="E923" i="34"/>
  <c r="G923" i="34" s="1"/>
  <c r="D923" i="34"/>
  <c r="I922" i="34"/>
  <c r="D922" i="34"/>
  <c r="I921" i="34"/>
  <c r="D921" i="34"/>
  <c r="I920" i="34"/>
  <c r="F920" i="34"/>
  <c r="D920" i="34"/>
  <c r="E920" i="34" s="1"/>
  <c r="G920" i="34" s="1"/>
  <c r="I919" i="34"/>
  <c r="D919" i="34"/>
  <c r="I918" i="34"/>
  <c r="G918" i="34"/>
  <c r="F918" i="34"/>
  <c r="E918" i="34"/>
  <c r="D918" i="34"/>
  <c r="I917" i="34"/>
  <c r="D917" i="34"/>
  <c r="I916" i="34"/>
  <c r="E916" i="34"/>
  <c r="G916" i="34" s="1"/>
  <c r="D916" i="34"/>
  <c r="F916" i="34" s="1"/>
  <c r="I915" i="34"/>
  <c r="F915" i="34"/>
  <c r="E915" i="34"/>
  <c r="G915" i="34" s="1"/>
  <c r="D915" i="34"/>
  <c r="I914" i="34"/>
  <c r="D914" i="34"/>
  <c r="I913" i="34"/>
  <c r="F913" i="34"/>
  <c r="D913" i="34"/>
  <c r="E913" i="34" s="1"/>
  <c r="G913" i="34" s="1"/>
  <c r="I912" i="34"/>
  <c r="D912" i="34"/>
  <c r="I911" i="34"/>
  <c r="D911" i="34"/>
  <c r="I910" i="34"/>
  <c r="E910" i="34"/>
  <c r="G910" i="34" s="1"/>
  <c r="D910" i="34"/>
  <c r="F910" i="34" s="1"/>
  <c r="I909" i="34"/>
  <c r="E909" i="34"/>
  <c r="G909" i="34" s="1"/>
  <c r="D909" i="34"/>
  <c r="F909" i="34" s="1"/>
  <c r="I908" i="34"/>
  <c r="D908" i="34"/>
  <c r="I907" i="34"/>
  <c r="F907" i="34"/>
  <c r="D907" i="34"/>
  <c r="E907" i="34" s="1"/>
  <c r="G907" i="34" s="1"/>
  <c r="I906" i="34"/>
  <c r="D906" i="34"/>
  <c r="I905" i="34"/>
  <c r="F905" i="34"/>
  <c r="D905" i="34"/>
  <c r="E905" i="34" s="1"/>
  <c r="G905" i="34" s="1"/>
  <c r="I904" i="34"/>
  <c r="D904" i="34"/>
  <c r="I903" i="34"/>
  <c r="D903" i="34"/>
  <c r="I902" i="34"/>
  <c r="D902" i="34"/>
  <c r="F902" i="34" s="1"/>
  <c r="I901" i="34"/>
  <c r="D901" i="34"/>
  <c r="I900" i="34"/>
  <c r="D900" i="34"/>
  <c r="E900" i="34" s="1"/>
  <c r="G900" i="34" s="1"/>
  <c r="I899" i="34"/>
  <c r="D899" i="34"/>
  <c r="I898" i="34"/>
  <c r="D898" i="34"/>
  <c r="F898" i="34" s="1"/>
  <c r="I897" i="34"/>
  <c r="D897" i="34"/>
  <c r="F897" i="34" s="1"/>
  <c r="I896" i="34"/>
  <c r="D896" i="34"/>
  <c r="F896" i="34" s="1"/>
  <c r="I895" i="34"/>
  <c r="E895" i="34"/>
  <c r="G895" i="34" s="1"/>
  <c r="D895" i="34"/>
  <c r="F895" i="34" s="1"/>
  <c r="I894" i="34"/>
  <c r="D894" i="34"/>
  <c r="I893" i="34"/>
  <c r="D893" i="34"/>
  <c r="E893" i="34" s="1"/>
  <c r="G893" i="34" s="1"/>
  <c r="I892" i="34"/>
  <c r="F892" i="34"/>
  <c r="D892" i="34"/>
  <c r="E892" i="34" s="1"/>
  <c r="G892" i="34" s="1"/>
  <c r="I891" i="34"/>
  <c r="F891" i="34"/>
  <c r="E891" i="34"/>
  <c r="G891" i="34" s="1"/>
  <c r="D891" i="34"/>
  <c r="I890" i="34"/>
  <c r="D890" i="34"/>
  <c r="F890" i="34" s="1"/>
  <c r="I889" i="34"/>
  <c r="D889" i="34"/>
  <c r="F889" i="34" s="1"/>
  <c r="I888" i="34"/>
  <c r="D888" i="34"/>
  <c r="F888" i="34" s="1"/>
  <c r="I887" i="34"/>
  <c r="F887" i="34"/>
  <c r="D887" i="34"/>
  <c r="E887" i="34" s="1"/>
  <c r="G887" i="34" s="1"/>
  <c r="I886" i="34"/>
  <c r="D886" i="34"/>
  <c r="I885" i="34"/>
  <c r="D885" i="34"/>
  <c r="I884" i="34"/>
  <c r="D884" i="34"/>
  <c r="I883" i="34"/>
  <c r="F883" i="34"/>
  <c r="D883" i="34"/>
  <c r="E883" i="34" s="1"/>
  <c r="G883" i="34" s="1"/>
  <c r="I882" i="34"/>
  <c r="D882" i="34"/>
  <c r="F882" i="34" s="1"/>
  <c r="I881" i="34"/>
  <c r="D881" i="34"/>
  <c r="I880" i="34"/>
  <c r="D880" i="34"/>
  <c r="E880" i="34" s="1"/>
  <c r="G880" i="34" s="1"/>
  <c r="I879" i="34"/>
  <c r="D879" i="34"/>
  <c r="F879" i="34" s="1"/>
  <c r="I878" i="34"/>
  <c r="G878" i="34"/>
  <c r="E878" i="34"/>
  <c r="D878" i="34"/>
  <c r="F878" i="34" s="1"/>
  <c r="I877" i="34"/>
  <c r="F877" i="34"/>
  <c r="D877" i="34"/>
  <c r="E877" i="34" s="1"/>
  <c r="G877" i="34" s="1"/>
  <c r="I876" i="34"/>
  <c r="F876" i="34"/>
  <c r="E876" i="34"/>
  <c r="G876" i="34" s="1"/>
  <c r="D876" i="34"/>
  <c r="I875" i="34"/>
  <c r="D875" i="34"/>
  <c r="I874" i="34"/>
  <c r="D874" i="34"/>
  <c r="I873" i="34"/>
  <c r="F873" i="34"/>
  <c r="D873" i="34"/>
  <c r="E873" i="34" s="1"/>
  <c r="G873" i="34" s="1"/>
  <c r="I872" i="34"/>
  <c r="D872" i="34"/>
  <c r="E872" i="34" s="1"/>
  <c r="G872" i="34" s="1"/>
  <c r="I871" i="34"/>
  <c r="D871" i="34"/>
  <c r="E871" i="34" s="1"/>
  <c r="G871" i="34" s="1"/>
  <c r="I870" i="34"/>
  <c r="D870" i="34"/>
  <c r="F870" i="34" s="1"/>
  <c r="I869" i="34"/>
  <c r="D869" i="34"/>
  <c r="I868" i="34"/>
  <c r="D868" i="34"/>
  <c r="F868" i="34" s="1"/>
  <c r="I867" i="34"/>
  <c r="D867" i="34"/>
  <c r="I866" i="34"/>
  <c r="D866" i="34"/>
  <c r="I865" i="34"/>
  <c r="D865" i="34"/>
  <c r="I864" i="34"/>
  <c r="D864" i="34"/>
  <c r="I863" i="34"/>
  <c r="D863" i="34"/>
  <c r="I862" i="34"/>
  <c r="F862" i="34"/>
  <c r="D862" i="34"/>
  <c r="E862" i="34" s="1"/>
  <c r="G862" i="34" s="1"/>
  <c r="I861" i="34"/>
  <c r="F861" i="34"/>
  <c r="D861" i="34"/>
  <c r="E861" i="34" s="1"/>
  <c r="G861" i="34" s="1"/>
  <c r="I860" i="34"/>
  <c r="F860" i="34"/>
  <c r="D860" i="34"/>
  <c r="E860" i="34" s="1"/>
  <c r="G860" i="34" s="1"/>
  <c r="I859" i="34"/>
  <c r="D859" i="34"/>
  <c r="I858" i="34"/>
  <c r="F858" i="34"/>
  <c r="E858" i="34"/>
  <c r="G858" i="34" s="1"/>
  <c r="D858" i="34"/>
  <c r="I857" i="34"/>
  <c r="D857" i="34"/>
  <c r="I856" i="34"/>
  <c r="D856" i="34"/>
  <c r="I855" i="34"/>
  <c r="D855" i="34"/>
  <c r="I854" i="34"/>
  <c r="E854" i="34"/>
  <c r="G854" i="34" s="1"/>
  <c r="D854" i="34"/>
  <c r="F854" i="34" s="1"/>
  <c r="I853" i="34"/>
  <c r="F853" i="34"/>
  <c r="E853" i="34"/>
  <c r="G853" i="34" s="1"/>
  <c r="D853" i="34"/>
  <c r="I852" i="34"/>
  <c r="F852" i="34"/>
  <c r="D852" i="34"/>
  <c r="E852" i="34" s="1"/>
  <c r="G852" i="34" s="1"/>
  <c r="I851" i="34"/>
  <c r="D851" i="34"/>
  <c r="F851" i="34" s="1"/>
  <c r="I850" i="34"/>
  <c r="D850" i="34"/>
  <c r="F850" i="34" s="1"/>
  <c r="I849" i="34"/>
  <c r="D849" i="34"/>
  <c r="I848" i="34"/>
  <c r="D848" i="34"/>
  <c r="I847" i="34"/>
  <c r="D847" i="34"/>
  <c r="I846" i="34"/>
  <c r="D846" i="34"/>
  <c r="F846" i="34" s="1"/>
  <c r="I845" i="34"/>
  <c r="D845" i="34"/>
  <c r="F845" i="34" s="1"/>
  <c r="I844" i="34"/>
  <c r="D844" i="34"/>
  <c r="F844" i="34" s="1"/>
  <c r="I843" i="34"/>
  <c r="D843" i="34"/>
  <c r="I842" i="34"/>
  <c r="D842" i="34"/>
  <c r="I841" i="34"/>
  <c r="D841" i="34"/>
  <c r="F841" i="34" s="1"/>
  <c r="I840" i="34"/>
  <c r="E840" i="34"/>
  <c r="G840" i="34" s="1"/>
  <c r="D840" i="34"/>
  <c r="F840" i="34" s="1"/>
  <c r="I839" i="34"/>
  <c r="F839" i="34"/>
  <c r="D839" i="34"/>
  <c r="E839" i="34" s="1"/>
  <c r="G839" i="34" s="1"/>
  <c r="I838" i="34"/>
  <c r="D838" i="34"/>
  <c r="I837" i="34"/>
  <c r="F837" i="34"/>
  <c r="D837" i="34"/>
  <c r="E837" i="34" s="1"/>
  <c r="G837" i="34" s="1"/>
  <c r="I836" i="34"/>
  <c r="E836" i="34"/>
  <c r="G836" i="34" s="1"/>
  <c r="D836" i="34"/>
  <c r="F836" i="34" s="1"/>
  <c r="I835" i="34"/>
  <c r="D835" i="34"/>
  <c r="F835" i="34" s="1"/>
  <c r="I834" i="34"/>
  <c r="D834" i="34"/>
  <c r="E834" i="34" s="1"/>
  <c r="G834" i="34" s="1"/>
  <c r="I833" i="34"/>
  <c r="D833" i="34"/>
  <c r="I832" i="34"/>
  <c r="D832" i="34"/>
  <c r="I831" i="34"/>
  <c r="D831" i="34"/>
  <c r="E831" i="34" s="1"/>
  <c r="G831" i="34" s="1"/>
  <c r="I830" i="34"/>
  <c r="D830" i="34"/>
  <c r="E830" i="34" s="1"/>
  <c r="G830" i="34" s="1"/>
  <c r="I829" i="34"/>
  <c r="D829" i="34"/>
  <c r="I828" i="34"/>
  <c r="E828" i="34"/>
  <c r="G828" i="34" s="1"/>
  <c r="D828" i="34"/>
  <c r="F828" i="34" s="1"/>
  <c r="I827" i="34"/>
  <c r="D827" i="34"/>
  <c r="I826" i="34"/>
  <c r="D826" i="34"/>
  <c r="I825" i="34"/>
  <c r="E825" i="34"/>
  <c r="G825" i="34" s="1"/>
  <c r="D825" i="34"/>
  <c r="F825" i="34" s="1"/>
  <c r="I824" i="34"/>
  <c r="D824" i="34"/>
  <c r="F824" i="34" s="1"/>
  <c r="I823" i="34"/>
  <c r="D823" i="34"/>
  <c r="F823" i="34" s="1"/>
  <c r="I822" i="34"/>
  <c r="D822" i="34"/>
  <c r="F822" i="34" s="1"/>
  <c r="I821" i="34"/>
  <c r="D821" i="34"/>
  <c r="E821" i="34" s="1"/>
  <c r="G821" i="34" s="1"/>
  <c r="I820" i="34"/>
  <c r="E820" i="34"/>
  <c r="G820" i="34" s="1"/>
  <c r="D820" i="34"/>
  <c r="F820" i="34" s="1"/>
  <c r="I819" i="34"/>
  <c r="D819" i="34"/>
  <c r="I818" i="34"/>
  <c r="D818" i="34"/>
  <c r="F818" i="34" s="1"/>
  <c r="I817" i="34"/>
  <c r="D817" i="34"/>
  <c r="E817" i="34" s="1"/>
  <c r="G817" i="34" s="1"/>
  <c r="I816" i="34"/>
  <c r="D816" i="34"/>
  <c r="E816" i="34" s="1"/>
  <c r="G816" i="34" s="1"/>
  <c r="I815" i="34"/>
  <c r="F815" i="34"/>
  <c r="D815" i="34"/>
  <c r="E815" i="34" s="1"/>
  <c r="G815" i="34" s="1"/>
  <c r="I814" i="34"/>
  <c r="F814" i="34"/>
  <c r="D814" i="34"/>
  <c r="E814" i="34" s="1"/>
  <c r="G814" i="34" s="1"/>
  <c r="I813" i="34"/>
  <c r="F813" i="34"/>
  <c r="D813" i="34"/>
  <c r="E813" i="34" s="1"/>
  <c r="G813" i="34" s="1"/>
  <c r="I812" i="34"/>
  <c r="D812" i="34"/>
  <c r="F812" i="34" s="1"/>
  <c r="I811" i="34"/>
  <c r="D811" i="34"/>
  <c r="E811" i="34" s="1"/>
  <c r="G811" i="34" s="1"/>
  <c r="I810" i="34"/>
  <c r="D810" i="34"/>
  <c r="F810" i="34" s="1"/>
  <c r="I809" i="34"/>
  <c r="D809" i="34"/>
  <c r="F809" i="34" s="1"/>
  <c r="I808" i="34"/>
  <c r="D808" i="34"/>
  <c r="F808" i="34" s="1"/>
  <c r="I807" i="34"/>
  <c r="D807" i="34"/>
  <c r="I806" i="34"/>
  <c r="D806" i="34"/>
  <c r="I805" i="34"/>
  <c r="D805" i="34"/>
  <c r="F805" i="34" s="1"/>
  <c r="I804" i="34"/>
  <c r="D804" i="34"/>
  <c r="I803" i="34"/>
  <c r="E803" i="34"/>
  <c r="G803" i="34" s="1"/>
  <c r="D803" i="34"/>
  <c r="F803" i="34" s="1"/>
  <c r="I802" i="34"/>
  <c r="D802" i="34"/>
  <c r="I801" i="34"/>
  <c r="D801" i="34"/>
  <c r="F801" i="34" s="1"/>
  <c r="I800" i="34"/>
  <c r="D800" i="34"/>
  <c r="F800" i="34" s="1"/>
  <c r="I799" i="34"/>
  <c r="F799" i="34"/>
  <c r="D799" i="34"/>
  <c r="E799" i="34" s="1"/>
  <c r="G799" i="34" s="1"/>
  <c r="I798" i="34"/>
  <c r="D798" i="34"/>
  <c r="I797" i="34"/>
  <c r="D797" i="34"/>
  <c r="F797" i="34" s="1"/>
  <c r="I796" i="34"/>
  <c r="E796" i="34"/>
  <c r="G796" i="34" s="1"/>
  <c r="D796" i="34"/>
  <c r="F796" i="34" s="1"/>
  <c r="I795" i="34"/>
  <c r="D795" i="34"/>
  <c r="E795" i="34" s="1"/>
  <c r="G795" i="34" s="1"/>
  <c r="I794" i="34"/>
  <c r="D794" i="34"/>
  <c r="F794" i="34" s="1"/>
  <c r="I793" i="34"/>
  <c r="D793" i="34"/>
  <c r="F793" i="34" s="1"/>
  <c r="I792" i="34"/>
  <c r="F792" i="34"/>
  <c r="E792" i="34"/>
  <c r="G792" i="34" s="1"/>
  <c r="D792" i="34"/>
  <c r="I791" i="34"/>
  <c r="D791" i="34"/>
  <c r="I790" i="34"/>
  <c r="D790" i="34"/>
  <c r="F790" i="34" s="1"/>
  <c r="I789" i="34"/>
  <c r="H789" i="34"/>
  <c r="D789" i="34"/>
  <c r="I788" i="34"/>
  <c r="D788" i="34"/>
  <c r="F788" i="34" s="1"/>
  <c r="I787" i="34"/>
  <c r="F787" i="34"/>
  <c r="E787" i="34"/>
  <c r="G787" i="34" s="1"/>
  <c r="D787" i="34"/>
  <c r="I786" i="34"/>
  <c r="D786" i="34"/>
  <c r="F786" i="34" s="1"/>
  <c r="I785" i="34"/>
  <c r="D785" i="34"/>
  <c r="E785" i="34" s="1"/>
  <c r="G785" i="34" s="1"/>
  <c r="I784" i="34"/>
  <c r="H784" i="34"/>
  <c r="D784" i="34"/>
  <c r="I783" i="34"/>
  <c r="F783" i="34"/>
  <c r="E783" i="34"/>
  <c r="G783" i="34" s="1"/>
  <c r="D783" i="34"/>
  <c r="I782" i="34"/>
  <c r="D782" i="34"/>
  <c r="I781" i="34"/>
  <c r="D781" i="34"/>
  <c r="E781" i="34" s="1"/>
  <c r="G781" i="34" s="1"/>
  <c r="I780" i="34"/>
  <c r="F780" i="34"/>
  <c r="D780" i="34"/>
  <c r="E780" i="34" s="1"/>
  <c r="G780" i="34" s="1"/>
  <c r="I779" i="34"/>
  <c r="D779" i="34"/>
  <c r="F779" i="34" s="1"/>
  <c r="I778" i="34"/>
  <c r="D778" i="34"/>
  <c r="I777" i="34"/>
  <c r="D777" i="34"/>
  <c r="I776" i="34"/>
  <c r="D776" i="34"/>
  <c r="F776" i="34" s="1"/>
  <c r="I775" i="34"/>
  <c r="E775" i="34"/>
  <c r="G775" i="34" s="1"/>
  <c r="D775" i="34"/>
  <c r="F775" i="34" s="1"/>
  <c r="I774" i="34"/>
  <c r="D774" i="34"/>
  <c r="E774" i="34" s="1"/>
  <c r="G774" i="34" s="1"/>
  <c r="I773" i="34"/>
  <c r="D773" i="34"/>
  <c r="E773" i="34" s="1"/>
  <c r="G773" i="34" s="1"/>
  <c r="I772" i="34"/>
  <c r="F772" i="34"/>
  <c r="E772" i="34"/>
  <c r="G772" i="34" s="1"/>
  <c r="D772" i="34"/>
  <c r="I771" i="34"/>
  <c r="D771" i="34"/>
  <c r="F771" i="34" s="1"/>
  <c r="I770" i="34"/>
  <c r="D770" i="34"/>
  <c r="F770" i="34" s="1"/>
  <c r="I769" i="34"/>
  <c r="D769" i="34"/>
  <c r="F769" i="34" s="1"/>
  <c r="I768" i="34"/>
  <c r="D768" i="34"/>
  <c r="E768" i="34" s="1"/>
  <c r="G768" i="34" s="1"/>
  <c r="I767" i="34"/>
  <c r="F767" i="34"/>
  <c r="D767" i="34"/>
  <c r="E767" i="34" s="1"/>
  <c r="G767" i="34" s="1"/>
  <c r="I766" i="34"/>
  <c r="E766" i="34"/>
  <c r="G766" i="34" s="1"/>
  <c r="D766" i="34"/>
  <c r="F766" i="34" s="1"/>
  <c r="I765" i="34"/>
  <c r="D765" i="34"/>
  <c r="I764" i="34"/>
  <c r="D764" i="34"/>
  <c r="F764" i="34" s="1"/>
  <c r="I763" i="34"/>
  <c r="D763" i="34"/>
  <c r="I762" i="34"/>
  <c r="F762" i="34"/>
  <c r="D762" i="34"/>
  <c r="E762" i="34" s="1"/>
  <c r="G762" i="34" s="1"/>
  <c r="I761" i="34"/>
  <c r="D761" i="34"/>
  <c r="E761" i="34" s="1"/>
  <c r="G761" i="34" s="1"/>
  <c r="I760" i="34"/>
  <c r="E760" i="34"/>
  <c r="G760" i="34" s="1"/>
  <c r="D760" i="34"/>
  <c r="F760" i="34" s="1"/>
  <c r="I759" i="34"/>
  <c r="E759" i="34"/>
  <c r="G759" i="34" s="1"/>
  <c r="D759" i="34"/>
  <c r="F759" i="34" s="1"/>
  <c r="I758" i="34"/>
  <c r="D758" i="34"/>
  <c r="I757" i="34"/>
  <c r="E757" i="34"/>
  <c r="G757" i="34" s="1"/>
  <c r="D757" i="34"/>
  <c r="F757" i="34" s="1"/>
  <c r="I756" i="34"/>
  <c r="D756" i="34"/>
  <c r="I755" i="34"/>
  <c r="F755" i="34"/>
  <c r="D755" i="34"/>
  <c r="E755" i="34" s="1"/>
  <c r="G755" i="34" s="1"/>
  <c r="I754" i="34"/>
  <c r="D754" i="34"/>
  <c r="F754" i="34" s="1"/>
  <c r="I753" i="34"/>
  <c r="D753" i="34"/>
  <c r="F753" i="34" s="1"/>
  <c r="I752" i="34"/>
  <c r="D752" i="34"/>
  <c r="I751" i="34"/>
  <c r="D751" i="34"/>
  <c r="I750" i="34"/>
  <c r="D750" i="34"/>
  <c r="I749" i="34"/>
  <c r="D749" i="34"/>
  <c r="F749" i="34" s="1"/>
  <c r="I748" i="34"/>
  <c r="D748" i="34"/>
  <c r="I747" i="34"/>
  <c r="F747" i="34"/>
  <c r="D747" i="34"/>
  <c r="E747" i="34" s="1"/>
  <c r="G747" i="34" s="1"/>
  <c r="I746" i="34"/>
  <c r="D746" i="34"/>
  <c r="F746" i="34" s="1"/>
  <c r="I745" i="34"/>
  <c r="D745" i="34"/>
  <c r="I744" i="34"/>
  <c r="D744" i="34"/>
  <c r="I743" i="34"/>
  <c r="D743" i="34"/>
  <c r="F743" i="34" s="1"/>
  <c r="I742" i="34"/>
  <c r="F742" i="34"/>
  <c r="D742" i="34"/>
  <c r="E742" i="34" s="1"/>
  <c r="G742" i="34" s="1"/>
  <c r="I741" i="34"/>
  <c r="D741" i="34"/>
  <c r="E741" i="34" s="1"/>
  <c r="G741" i="34" s="1"/>
  <c r="I740" i="34"/>
  <c r="D740" i="34"/>
  <c r="F740" i="34" s="1"/>
  <c r="I739" i="34"/>
  <c r="F739" i="34"/>
  <c r="E739" i="34"/>
  <c r="G739" i="34" s="1"/>
  <c r="D739" i="34"/>
  <c r="I738" i="34"/>
  <c r="D738" i="34"/>
  <c r="I737" i="34"/>
  <c r="D737" i="34"/>
  <c r="I736" i="34"/>
  <c r="D736" i="34"/>
  <c r="E736" i="34" s="1"/>
  <c r="G736" i="34" s="1"/>
  <c r="I735" i="34"/>
  <c r="F735" i="34"/>
  <c r="E735" i="34"/>
  <c r="G735" i="34" s="1"/>
  <c r="D735" i="34"/>
  <c r="I734" i="34"/>
  <c r="D734" i="34"/>
  <c r="F734" i="34" s="1"/>
  <c r="I733" i="34"/>
  <c r="F733" i="34"/>
  <c r="E733" i="34"/>
  <c r="G733" i="34" s="1"/>
  <c r="D733" i="34"/>
  <c r="I732" i="34"/>
  <c r="D732" i="34"/>
  <c r="F732" i="34" s="1"/>
  <c r="I731" i="34"/>
  <c r="D731" i="34"/>
  <c r="F731" i="34" s="1"/>
  <c r="I730" i="34"/>
  <c r="D730" i="34"/>
  <c r="I729" i="34"/>
  <c r="D729" i="34"/>
  <c r="E729" i="34" s="1"/>
  <c r="G729" i="34" s="1"/>
  <c r="I728" i="34"/>
  <c r="D728" i="34"/>
  <c r="I727" i="34"/>
  <c r="E727" i="34"/>
  <c r="G727" i="34" s="1"/>
  <c r="D727" i="34"/>
  <c r="F727" i="34" s="1"/>
  <c r="I726" i="34"/>
  <c r="G726" i="34"/>
  <c r="F726" i="34"/>
  <c r="D726" i="34"/>
  <c r="E726" i="34" s="1"/>
  <c r="I725" i="34"/>
  <c r="D725" i="34"/>
  <c r="F725" i="34" s="1"/>
  <c r="I724" i="34"/>
  <c r="D724" i="34"/>
  <c r="I723" i="34"/>
  <c r="G723" i="34"/>
  <c r="D723" i="34"/>
  <c r="E723" i="34" s="1"/>
  <c r="I722" i="34"/>
  <c r="F722" i="34"/>
  <c r="E722" i="34"/>
  <c r="G722" i="34" s="1"/>
  <c r="D722" i="34"/>
  <c r="I721" i="34"/>
  <c r="E721" i="34"/>
  <c r="G721" i="34" s="1"/>
  <c r="D721" i="34"/>
  <c r="F721" i="34" s="1"/>
  <c r="I720" i="34"/>
  <c r="D720" i="34"/>
  <c r="F720" i="34" s="1"/>
  <c r="I719" i="34"/>
  <c r="D719" i="34"/>
  <c r="I718" i="34"/>
  <c r="F718" i="34"/>
  <c r="D718" i="34"/>
  <c r="E718" i="34" s="1"/>
  <c r="G718" i="34" s="1"/>
  <c r="I717" i="34"/>
  <c r="H717" i="34"/>
  <c r="D717" i="34"/>
  <c r="F717" i="34" s="1"/>
  <c r="I716" i="34"/>
  <c r="D716" i="34"/>
  <c r="E716" i="34" s="1"/>
  <c r="G716" i="34" s="1"/>
  <c r="I715" i="34"/>
  <c r="D715" i="34"/>
  <c r="E715" i="34" s="1"/>
  <c r="G715" i="34" s="1"/>
  <c r="I714" i="34"/>
  <c r="D714" i="34"/>
  <c r="F714" i="34" s="1"/>
  <c r="I713" i="34"/>
  <c r="D713" i="34"/>
  <c r="I712" i="34"/>
  <c r="D712" i="34"/>
  <c r="F712" i="34" s="1"/>
  <c r="I711" i="34"/>
  <c r="D711" i="34"/>
  <c r="I710" i="34"/>
  <c r="D710" i="34"/>
  <c r="I709" i="34"/>
  <c r="D709" i="34"/>
  <c r="I708" i="34"/>
  <c r="D708" i="34"/>
  <c r="E708" i="34" s="1"/>
  <c r="G708" i="34" s="1"/>
  <c r="I707" i="34"/>
  <c r="F707" i="34"/>
  <c r="E707" i="34"/>
  <c r="G707" i="34" s="1"/>
  <c r="D707" i="34"/>
  <c r="I706" i="34"/>
  <c r="D706" i="34"/>
  <c r="F706" i="34" s="1"/>
  <c r="I705" i="34"/>
  <c r="D705" i="34"/>
  <c r="F705" i="34" s="1"/>
  <c r="I704" i="34"/>
  <c r="D704" i="34"/>
  <c r="E704" i="34" s="1"/>
  <c r="G704" i="34" s="1"/>
  <c r="I703" i="34"/>
  <c r="D703" i="34"/>
  <c r="I702" i="34"/>
  <c r="E702" i="34"/>
  <c r="G702" i="34" s="1"/>
  <c r="D702" i="34"/>
  <c r="F702" i="34" s="1"/>
  <c r="I701" i="34"/>
  <c r="D701" i="34"/>
  <c r="F701" i="34" s="1"/>
  <c r="I700" i="34"/>
  <c r="D700" i="34"/>
  <c r="F700" i="34" s="1"/>
  <c r="I699" i="34"/>
  <c r="D699" i="34"/>
  <c r="I698" i="34"/>
  <c r="F698" i="34"/>
  <c r="E698" i="34"/>
  <c r="G698" i="34" s="1"/>
  <c r="D698" i="34"/>
  <c r="I697" i="34"/>
  <c r="D697" i="34"/>
  <c r="E697" i="34" s="1"/>
  <c r="G697" i="34" s="1"/>
  <c r="I696" i="34"/>
  <c r="D696" i="34"/>
  <c r="E696" i="34" s="1"/>
  <c r="G696" i="34" s="1"/>
  <c r="I695" i="34"/>
  <c r="E695" i="34"/>
  <c r="G695" i="34" s="1"/>
  <c r="D695" i="34"/>
  <c r="F695" i="34" s="1"/>
  <c r="I694" i="34"/>
  <c r="D694" i="34"/>
  <c r="E694" i="34" s="1"/>
  <c r="G694" i="34" s="1"/>
  <c r="I693" i="34"/>
  <c r="D693" i="34"/>
  <c r="F693" i="34" s="1"/>
  <c r="I692" i="34"/>
  <c r="D692" i="34"/>
  <c r="F692" i="34" s="1"/>
  <c r="I691" i="34"/>
  <c r="D691" i="34"/>
  <c r="I690" i="34"/>
  <c r="D690" i="34"/>
  <c r="F690" i="34" s="1"/>
  <c r="I689" i="34"/>
  <c r="D689" i="34"/>
  <c r="I688" i="34"/>
  <c r="G688" i="34"/>
  <c r="D688" i="34"/>
  <c r="E688" i="34" s="1"/>
  <c r="I687" i="34"/>
  <c r="D687" i="34"/>
  <c r="E687" i="34" s="1"/>
  <c r="G687" i="34" s="1"/>
  <c r="I686" i="34"/>
  <c r="F686" i="34"/>
  <c r="D686" i="34"/>
  <c r="E686" i="34" s="1"/>
  <c r="G686" i="34" s="1"/>
  <c r="I685" i="34"/>
  <c r="D685" i="34"/>
  <c r="F685" i="34" s="1"/>
  <c r="I684" i="34"/>
  <c r="F684" i="34"/>
  <c r="D684" i="34"/>
  <c r="E684" i="34" s="1"/>
  <c r="G684" i="34" s="1"/>
  <c r="I683" i="34"/>
  <c r="F683" i="34"/>
  <c r="D683" i="34"/>
  <c r="E683" i="34" s="1"/>
  <c r="G683" i="34" s="1"/>
  <c r="I682" i="34"/>
  <c r="D682" i="34"/>
  <c r="F682" i="34" s="1"/>
  <c r="I681" i="34"/>
  <c r="D681" i="34"/>
  <c r="I680" i="34"/>
  <c r="D680" i="34"/>
  <c r="E680" i="34" s="1"/>
  <c r="G680" i="34" s="1"/>
  <c r="I679" i="34"/>
  <c r="D679" i="34"/>
  <c r="F679" i="34" s="1"/>
  <c r="I678" i="34"/>
  <c r="D678" i="34"/>
  <c r="F678" i="34" s="1"/>
  <c r="I677" i="34"/>
  <c r="D677" i="34"/>
  <c r="F677" i="34" s="1"/>
  <c r="I676" i="34"/>
  <c r="F676" i="34"/>
  <c r="E676" i="34"/>
  <c r="G676" i="34" s="1"/>
  <c r="D676" i="34"/>
  <c r="I675" i="34"/>
  <c r="D675" i="34"/>
  <c r="E675" i="34" s="1"/>
  <c r="G675" i="34" s="1"/>
  <c r="I674" i="34"/>
  <c r="D674" i="34"/>
  <c r="I673" i="34"/>
  <c r="D673" i="34"/>
  <c r="I672" i="34"/>
  <c r="E672" i="34"/>
  <c r="G672" i="34" s="1"/>
  <c r="D672" i="34"/>
  <c r="F672" i="34" s="1"/>
  <c r="I671" i="34"/>
  <c r="F671" i="34"/>
  <c r="D671" i="34"/>
  <c r="E671" i="34" s="1"/>
  <c r="G671" i="34" s="1"/>
  <c r="I670" i="34"/>
  <c r="D670" i="34"/>
  <c r="F670" i="34" s="1"/>
  <c r="I669" i="34"/>
  <c r="D669" i="34"/>
  <c r="I668" i="34"/>
  <c r="D668" i="34"/>
  <c r="I667" i="34"/>
  <c r="D667" i="34"/>
  <c r="I666" i="34"/>
  <c r="F666" i="34"/>
  <c r="D666" i="34"/>
  <c r="E666" i="34" s="1"/>
  <c r="G666" i="34" s="1"/>
  <c r="I665" i="34"/>
  <c r="D665" i="34"/>
  <c r="I664" i="34"/>
  <c r="D664" i="34"/>
  <c r="E664" i="34" s="1"/>
  <c r="G664" i="34" s="1"/>
  <c r="I663" i="34"/>
  <c r="D663" i="34"/>
  <c r="I662" i="34"/>
  <c r="D662" i="34"/>
  <c r="F662" i="34" s="1"/>
  <c r="I661" i="34"/>
  <c r="D661" i="34"/>
  <c r="I660" i="34"/>
  <c r="D660" i="34"/>
  <c r="F660" i="34" s="1"/>
  <c r="I659" i="34"/>
  <c r="D659" i="34"/>
  <c r="I658" i="34"/>
  <c r="D658" i="34"/>
  <c r="F658" i="34" s="1"/>
  <c r="I657" i="34"/>
  <c r="F657" i="34"/>
  <c r="E657" i="34"/>
  <c r="G657" i="34" s="1"/>
  <c r="D657" i="34"/>
  <c r="I656" i="34"/>
  <c r="D656" i="34"/>
  <c r="F656" i="34" s="1"/>
  <c r="I655" i="34"/>
  <c r="G655" i="34"/>
  <c r="E655" i="34"/>
  <c r="D655" i="34"/>
  <c r="F655" i="34" s="1"/>
  <c r="I654" i="34"/>
  <c r="D654" i="34"/>
  <c r="F654" i="34" s="1"/>
  <c r="I653" i="34"/>
  <c r="D653" i="34"/>
  <c r="E653" i="34" s="1"/>
  <c r="G653" i="34" s="1"/>
  <c r="I652" i="34"/>
  <c r="G652" i="34"/>
  <c r="D652" i="34"/>
  <c r="E652" i="34" s="1"/>
  <c r="I651" i="34"/>
  <c r="D651" i="34"/>
  <c r="F651" i="34" s="1"/>
  <c r="I650" i="34"/>
  <c r="F650" i="34"/>
  <c r="E650" i="34"/>
  <c r="G650" i="34" s="1"/>
  <c r="D650" i="34"/>
  <c r="I649" i="34"/>
  <c r="D649" i="34"/>
  <c r="I648" i="34"/>
  <c r="D648" i="34"/>
  <c r="E648" i="34" s="1"/>
  <c r="G648" i="34" s="1"/>
  <c r="I647" i="34"/>
  <c r="D647" i="34"/>
  <c r="I646" i="34"/>
  <c r="D646" i="34"/>
  <c r="I645" i="34"/>
  <c r="D645" i="34"/>
  <c r="F645" i="34" s="1"/>
  <c r="I644" i="34"/>
  <c r="D644" i="34"/>
  <c r="E644" i="34" s="1"/>
  <c r="G644" i="34" s="1"/>
  <c r="I643" i="34"/>
  <c r="D643" i="34"/>
  <c r="I642" i="34"/>
  <c r="G642" i="34"/>
  <c r="F642" i="34"/>
  <c r="D642" i="34"/>
  <c r="E642" i="34" s="1"/>
  <c r="I641" i="34"/>
  <c r="D641" i="34"/>
  <c r="F641" i="34" s="1"/>
  <c r="I640" i="34"/>
  <c r="E640" i="34"/>
  <c r="G640" i="34" s="1"/>
  <c r="D640" i="34"/>
  <c r="F640" i="34" s="1"/>
  <c r="I639" i="34"/>
  <c r="D639" i="34"/>
  <c r="F639" i="34" s="1"/>
  <c r="I638" i="34"/>
  <c r="E638" i="34"/>
  <c r="G638" i="34" s="1"/>
  <c r="D638" i="34"/>
  <c r="F638" i="34" s="1"/>
  <c r="I637" i="34"/>
  <c r="D637" i="34"/>
  <c r="I636" i="34"/>
  <c r="D636" i="34"/>
  <c r="F636" i="34" s="1"/>
  <c r="I635" i="34"/>
  <c r="D635" i="34"/>
  <c r="I634" i="34"/>
  <c r="D634" i="34"/>
  <c r="F634" i="34" s="1"/>
  <c r="I633" i="34"/>
  <c r="E633" i="34"/>
  <c r="G633" i="34" s="1"/>
  <c r="D633" i="34"/>
  <c r="F633" i="34" s="1"/>
  <c r="I632" i="34"/>
  <c r="D632" i="34"/>
  <c r="E632" i="34" s="1"/>
  <c r="G632" i="34" s="1"/>
  <c r="I631" i="34"/>
  <c r="D631" i="34"/>
  <c r="I630" i="34"/>
  <c r="D630" i="34"/>
  <c r="E630" i="34" s="1"/>
  <c r="G630" i="34" s="1"/>
  <c r="I629" i="34"/>
  <c r="E629" i="34"/>
  <c r="G629" i="34" s="1"/>
  <c r="D629" i="34"/>
  <c r="F629" i="34" s="1"/>
  <c r="I628" i="34"/>
  <c r="F628" i="34"/>
  <c r="E628" i="34"/>
  <c r="G628" i="34" s="1"/>
  <c r="D628" i="34"/>
  <c r="I627" i="34"/>
  <c r="D627" i="34"/>
  <c r="F627" i="34" s="1"/>
  <c r="I626" i="34"/>
  <c r="D626" i="34"/>
  <c r="F626" i="34" s="1"/>
  <c r="I625" i="34"/>
  <c r="D625" i="34"/>
  <c r="I624" i="34"/>
  <c r="E624" i="34"/>
  <c r="G624" i="34" s="1"/>
  <c r="D624" i="34"/>
  <c r="F624" i="34" s="1"/>
  <c r="I623" i="34"/>
  <c r="D623" i="34"/>
  <c r="F623" i="34" s="1"/>
  <c r="I622" i="34"/>
  <c r="F622" i="34"/>
  <c r="D622" i="34"/>
  <c r="E622" i="34" s="1"/>
  <c r="G622" i="34" s="1"/>
  <c r="I621" i="34"/>
  <c r="F621" i="34"/>
  <c r="D621" i="34"/>
  <c r="E621" i="34" s="1"/>
  <c r="G621" i="34" s="1"/>
  <c r="I620" i="34"/>
  <c r="D620" i="34"/>
  <c r="E620" i="34" s="1"/>
  <c r="G620" i="34" s="1"/>
  <c r="I619" i="34"/>
  <c r="D619" i="34"/>
  <c r="F619" i="34" s="1"/>
  <c r="I618" i="34"/>
  <c r="D618" i="34"/>
  <c r="F618" i="34" s="1"/>
  <c r="I617" i="34"/>
  <c r="D617" i="34"/>
  <c r="F617" i="34" s="1"/>
  <c r="I616" i="34"/>
  <c r="D616" i="34"/>
  <c r="F616" i="34" s="1"/>
  <c r="I615" i="34"/>
  <c r="D615" i="34"/>
  <c r="F615" i="34" s="1"/>
  <c r="I614" i="34"/>
  <c r="D614" i="34"/>
  <c r="F614" i="34" s="1"/>
  <c r="I613" i="34"/>
  <c r="D613" i="34"/>
  <c r="F613" i="34" s="1"/>
  <c r="I612" i="34"/>
  <c r="D612" i="34"/>
  <c r="I611" i="34"/>
  <c r="E611" i="34"/>
  <c r="G611" i="34" s="1"/>
  <c r="D611" i="34"/>
  <c r="F611" i="34" s="1"/>
  <c r="I610" i="34"/>
  <c r="H610" i="34"/>
  <c r="D610" i="34"/>
  <c r="F610" i="34" s="1"/>
  <c r="I609" i="34"/>
  <c r="D609" i="34"/>
  <c r="E609" i="34" s="1"/>
  <c r="G609" i="34" s="1"/>
  <c r="I608" i="34"/>
  <c r="D608" i="34"/>
  <c r="E608" i="34" s="1"/>
  <c r="G608" i="34" s="1"/>
  <c r="I607" i="34"/>
  <c r="D607" i="34"/>
  <c r="I606" i="34"/>
  <c r="F606" i="34"/>
  <c r="D606" i="34"/>
  <c r="E606" i="34" s="1"/>
  <c r="G606" i="34" s="1"/>
  <c r="I605" i="34"/>
  <c r="F605" i="34"/>
  <c r="D605" i="34"/>
  <c r="E605" i="34" s="1"/>
  <c r="G605" i="34" s="1"/>
  <c r="I604" i="34"/>
  <c r="D604" i="34"/>
  <c r="E604" i="34" s="1"/>
  <c r="G604" i="34" s="1"/>
  <c r="I603" i="34"/>
  <c r="D603" i="34"/>
  <c r="I602" i="34"/>
  <c r="D602" i="34"/>
  <c r="I601" i="34"/>
  <c r="D601" i="34"/>
  <c r="I600" i="34"/>
  <c r="D600" i="34"/>
  <c r="E600" i="34" s="1"/>
  <c r="G600" i="34" s="1"/>
  <c r="I599" i="34"/>
  <c r="D599" i="34"/>
  <c r="E599" i="34" s="1"/>
  <c r="G599" i="34" s="1"/>
  <c r="I598" i="34"/>
  <c r="D598" i="34"/>
  <c r="I597" i="34"/>
  <c r="F597" i="34"/>
  <c r="E597" i="34"/>
  <c r="G597" i="34" s="1"/>
  <c r="D597" i="34"/>
  <c r="I596" i="34"/>
  <c r="F596" i="34"/>
  <c r="E596" i="34"/>
  <c r="G596" i="34" s="1"/>
  <c r="D596" i="34"/>
  <c r="I595" i="34"/>
  <c r="F595" i="34"/>
  <c r="E595" i="34"/>
  <c r="G595" i="34" s="1"/>
  <c r="D595" i="34"/>
  <c r="I594" i="34"/>
  <c r="D594" i="34"/>
  <c r="F594" i="34" s="1"/>
  <c r="I593" i="34"/>
  <c r="D593" i="34"/>
  <c r="F593" i="34" s="1"/>
  <c r="I592" i="34"/>
  <c r="D592" i="34"/>
  <c r="F592" i="34" s="1"/>
  <c r="I591" i="34"/>
  <c r="D591" i="34"/>
  <c r="F591" i="34" s="1"/>
  <c r="I590" i="34"/>
  <c r="D590" i="34"/>
  <c r="I589" i="34"/>
  <c r="D589" i="34"/>
  <c r="I588" i="34"/>
  <c r="F588" i="34"/>
  <c r="D588" i="34"/>
  <c r="E588" i="34" s="1"/>
  <c r="G588" i="34" s="1"/>
  <c r="I587" i="34"/>
  <c r="D587" i="34"/>
  <c r="E587" i="34" s="1"/>
  <c r="G587" i="34" s="1"/>
  <c r="I586" i="34"/>
  <c r="D586" i="34"/>
  <c r="E586" i="34" s="1"/>
  <c r="G586" i="34" s="1"/>
  <c r="I585" i="34"/>
  <c r="D585" i="34"/>
  <c r="E585" i="34" s="1"/>
  <c r="G585" i="34" s="1"/>
  <c r="I584" i="34"/>
  <c r="F584" i="34"/>
  <c r="E584" i="34"/>
  <c r="G584" i="34" s="1"/>
  <c r="D584" i="34"/>
  <c r="I583" i="34"/>
  <c r="F583" i="34"/>
  <c r="E583" i="34"/>
  <c r="G583" i="34" s="1"/>
  <c r="D583" i="34"/>
  <c r="I582" i="34"/>
  <c r="D582" i="34"/>
  <c r="E582" i="34" s="1"/>
  <c r="G582" i="34" s="1"/>
  <c r="I581" i="34"/>
  <c r="D581" i="34"/>
  <c r="I580" i="34"/>
  <c r="D580" i="34"/>
  <c r="F580" i="34" s="1"/>
  <c r="I579" i="34"/>
  <c r="D579" i="34"/>
  <c r="F579" i="34" s="1"/>
  <c r="I578" i="34"/>
  <c r="F578" i="34"/>
  <c r="D578" i="34"/>
  <c r="E578" i="34" s="1"/>
  <c r="G578" i="34" s="1"/>
  <c r="I577" i="34"/>
  <c r="D577" i="34"/>
  <c r="E577" i="34" s="1"/>
  <c r="G577" i="34" s="1"/>
  <c r="I576" i="34"/>
  <c r="D576" i="34"/>
  <c r="E576" i="34" s="1"/>
  <c r="G576" i="34" s="1"/>
  <c r="I575" i="34"/>
  <c r="F575" i="34"/>
  <c r="D575" i="34"/>
  <c r="E575" i="34" s="1"/>
  <c r="G575" i="34" s="1"/>
  <c r="I574" i="34"/>
  <c r="D574" i="34"/>
  <c r="E574" i="34" s="1"/>
  <c r="G574" i="34" s="1"/>
  <c r="I573" i="34"/>
  <c r="F573" i="34"/>
  <c r="D573" i="34"/>
  <c r="E573" i="34" s="1"/>
  <c r="G573" i="34" s="1"/>
  <c r="I572" i="34"/>
  <c r="F572" i="34"/>
  <c r="D572" i="34"/>
  <c r="E572" i="34" s="1"/>
  <c r="G572" i="34" s="1"/>
  <c r="I571" i="34"/>
  <c r="D571" i="34"/>
  <c r="I570" i="34"/>
  <c r="D570" i="34"/>
  <c r="F570" i="34" s="1"/>
  <c r="I569" i="34"/>
  <c r="H569" i="34"/>
  <c r="D569" i="34"/>
  <c r="E569" i="34" s="1"/>
  <c r="G569" i="34" s="1"/>
  <c r="I568" i="34"/>
  <c r="D568" i="34"/>
  <c r="I567" i="34"/>
  <c r="D567" i="34"/>
  <c r="I566" i="34"/>
  <c r="D566" i="34"/>
  <c r="E566" i="34" s="1"/>
  <c r="G566" i="34" s="1"/>
  <c r="I565" i="34"/>
  <c r="D565" i="34"/>
  <c r="E565" i="34" s="1"/>
  <c r="G565" i="34" s="1"/>
  <c r="I564" i="34"/>
  <c r="G564" i="34"/>
  <c r="D564" i="34"/>
  <c r="E564" i="34" s="1"/>
  <c r="I563" i="34"/>
  <c r="D563" i="34"/>
  <c r="E563" i="34" s="1"/>
  <c r="G563" i="34" s="1"/>
  <c r="I562" i="34"/>
  <c r="F562" i="34"/>
  <c r="E562" i="34"/>
  <c r="G562" i="34" s="1"/>
  <c r="D562" i="34"/>
  <c r="I561" i="34"/>
  <c r="F561" i="34"/>
  <c r="E561" i="34"/>
  <c r="G561" i="34" s="1"/>
  <c r="D561" i="34"/>
  <c r="I560" i="34"/>
  <c r="D560" i="34"/>
  <c r="F560" i="34" s="1"/>
  <c r="I559" i="34"/>
  <c r="D559" i="34"/>
  <c r="I558" i="34"/>
  <c r="D558" i="34"/>
  <c r="I557" i="34"/>
  <c r="D557" i="34"/>
  <c r="F557" i="34" s="1"/>
  <c r="I556" i="34"/>
  <c r="D556" i="34"/>
  <c r="E556" i="34" s="1"/>
  <c r="G556" i="34" s="1"/>
  <c r="I555" i="34"/>
  <c r="D555" i="34"/>
  <c r="E555" i="34" s="1"/>
  <c r="G555" i="34" s="1"/>
  <c r="I554" i="34"/>
  <c r="D554" i="34"/>
  <c r="I553" i="34"/>
  <c r="F553" i="34"/>
  <c r="E553" i="34"/>
  <c r="G553" i="34" s="1"/>
  <c r="D553" i="34"/>
  <c r="I552" i="34"/>
  <c r="D552" i="34"/>
  <c r="E552" i="34" s="1"/>
  <c r="G552" i="34" s="1"/>
  <c r="I551" i="34"/>
  <c r="G551" i="34"/>
  <c r="F551" i="34"/>
  <c r="E551" i="34"/>
  <c r="D551" i="34"/>
  <c r="I550" i="34"/>
  <c r="D550" i="34"/>
  <c r="F550" i="34" s="1"/>
  <c r="I549" i="34"/>
  <c r="D549" i="34"/>
  <c r="I548" i="34"/>
  <c r="D548" i="34"/>
  <c r="F548" i="34" s="1"/>
  <c r="I547" i="34"/>
  <c r="D547" i="34"/>
  <c r="I546" i="34"/>
  <c r="D546" i="34"/>
  <c r="I545" i="34"/>
  <c r="E545" i="34"/>
  <c r="G545" i="34" s="1"/>
  <c r="D545" i="34"/>
  <c r="F545" i="34" s="1"/>
  <c r="I544" i="34"/>
  <c r="D544" i="34"/>
  <c r="F544" i="34" s="1"/>
  <c r="I543" i="34"/>
  <c r="F543" i="34"/>
  <c r="D543" i="34"/>
  <c r="E543" i="34" s="1"/>
  <c r="G543" i="34" s="1"/>
  <c r="I542" i="34"/>
  <c r="D542" i="34"/>
  <c r="F542" i="34" s="1"/>
  <c r="I541" i="34"/>
  <c r="D541" i="34"/>
  <c r="F541" i="34" s="1"/>
  <c r="I540" i="34"/>
  <c r="E540" i="34"/>
  <c r="G540" i="34" s="1"/>
  <c r="D540" i="34"/>
  <c r="F540" i="34" s="1"/>
  <c r="I539" i="34"/>
  <c r="D539" i="34"/>
  <c r="I538" i="34"/>
  <c r="F538" i="34"/>
  <c r="D538" i="34"/>
  <c r="E538" i="34" s="1"/>
  <c r="G538" i="34" s="1"/>
  <c r="I537" i="34"/>
  <c r="D537" i="34"/>
  <c r="I536" i="34"/>
  <c r="D536" i="34"/>
  <c r="F536" i="34" s="1"/>
  <c r="I535" i="34"/>
  <c r="D535" i="34"/>
  <c r="E535" i="34" s="1"/>
  <c r="G535" i="34" s="1"/>
  <c r="I534" i="34"/>
  <c r="D534" i="34"/>
  <c r="E534" i="34" s="1"/>
  <c r="G534" i="34" s="1"/>
  <c r="I533" i="34"/>
  <c r="D533" i="34"/>
  <c r="E533" i="34" s="1"/>
  <c r="G533" i="34" s="1"/>
  <c r="I532" i="34"/>
  <c r="D532" i="34"/>
  <c r="I531" i="34"/>
  <c r="F531" i="34"/>
  <c r="D531" i="34"/>
  <c r="E531" i="34" s="1"/>
  <c r="G531" i="34" s="1"/>
  <c r="I530" i="34"/>
  <c r="D530" i="34"/>
  <c r="F530" i="34" s="1"/>
  <c r="I529" i="34"/>
  <c r="D529" i="34"/>
  <c r="F529" i="34" s="1"/>
  <c r="I528" i="34"/>
  <c r="D528" i="34"/>
  <c r="F528" i="34" s="1"/>
  <c r="I527" i="34"/>
  <c r="D527" i="34"/>
  <c r="I526" i="34"/>
  <c r="F526" i="34"/>
  <c r="D526" i="34"/>
  <c r="E526" i="34" s="1"/>
  <c r="G526" i="34" s="1"/>
  <c r="I525" i="34"/>
  <c r="D525" i="34"/>
  <c r="F525" i="34" s="1"/>
  <c r="I524" i="34"/>
  <c r="D524" i="34"/>
  <c r="I523" i="34"/>
  <c r="D523" i="34"/>
  <c r="E523" i="34" s="1"/>
  <c r="G523" i="34" s="1"/>
  <c r="I522" i="34"/>
  <c r="F522" i="34"/>
  <c r="D522" i="34"/>
  <c r="E522" i="34" s="1"/>
  <c r="G522" i="34" s="1"/>
  <c r="I521" i="34"/>
  <c r="D521" i="34"/>
  <c r="E521" i="34" s="1"/>
  <c r="G521" i="34" s="1"/>
  <c r="I520" i="34"/>
  <c r="F520" i="34"/>
  <c r="D520" i="34"/>
  <c r="E520" i="34" s="1"/>
  <c r="G520" i="34" s="1"/>
  <c r="I519" i="34"/>
  <c r="D519" i="34"/>
  <c r="I518" i="34"/>
  <c r="D518" i="34"/>
  <c r="F518" i="34" s="1"/>
  <c r="I517" i="34"/>
  <c r="D517" i="34"/>
  <c r="E517" i="34" s="1"/>
  <c r="G517" i="34" s="1"/>
  <c r="I516" i="34"/>
  <c r="D516" i="34"/>
  <c r="F516" i="34" s="1"/>
  <c r="I515" i="34"/>
  <c r="D515" i="34"/>
  <c r="I514" i="34"/>
  <c r="D514" i="34"/>
  <c r="I513" i="34"/>
  <c r="D513" i="34"/>
  <c r="I512" i="34"/>
  <c r="G512" i="34"/>
  <c r="F512" i="34"/>
  <c r="D512" i="34"/>
  <c r="E512" i="34" s="1"/>
  <c r="I511" i="34"/>
  <c r="G511" i="34"/>
  <c r="F511" i="34"/>
  <c r="D511" i="34"/>
  <c r="E511" i="34" s="1"/>
  <c r="I510" i="34"/>
  <c r="D510" i="34"/>
  <c r="E510" i="34" s="1"/>
  <c r="G510" i="34" s="1"/>
  <c r="I509" i="34"/>
  <c r="F509" i="34"/>
  <c r="E509" i="34"/>
  <c r="G509" i="34" s="1"/>
  <c r="D509" i="34"/>
  <c r="I508" i="34"/>
  <c r="D508" i="34"/>
  <c r="F508" i="34" s="1"/>
  <c r="I507" i="34"/>
  <c r="E507" i="34"/>
  <c r="G507" i="34" s="1"/>
  <c r="D507" i="34"/>
  <c r="F507" i="34" s="1"/>
  <c r="I506" i="34"/>
  <c r="D506" i="34"/>
  <c r="I505" i="34"/>
  <c r="D505" i="34"/>
  <c r="I504" i="34"/>
  <c r="F504" i="34"/>
  <c r="E504" i="34"/>
  <c r="G504" i="34" s="1"/>
  <c r="D504" i="34"/>
  <c r="I503" i="34"/>
  <c r="E503" i="34"/>
  <c r="G503" i="34" s="1"/>
  <c r="D503" i="34"/>
  <c r="F503" i="34" s="1"/>
  <c r="I502" i="34"/>
  <c r="D502" i="34"/>
  <c r="I501" i="34"/>
  <c r="F501" i="34"/>
  <c r="D501" i="34"/>
  <c r="E501" i="34" s="1"/>
  <c r="G501" i="34" s="1"/>
  <c r="I500" i="34"/>
  <c r="D500" i="34"/>
  <c r="F500" i="34" s="1"/>
  <c r="I499" i="34"/>
  <c r="F499" i="34"/>
  <c r="D499" i="34"/>
  <c r="E499" i="34" s="1"/>
  <c r="G499" i="34" s="1"/>
  <c r="I498" i="34"/>
  <c r="D498" i="34"/>
  <c r="I497" i="34"/>
  <c r="D497" i="34"/>
  <c r="E497" i="34" s="1"/>
  <c r="G497" i="34" s="1"/>
  <c r="I496" i="34"/>
  <c r="F496" i="34"/>
  <c r="E496" i="34"/>
  <c r="G496" i="34" s="1"/>
  <c r="D496" i="34"/>
  <c r="I495" i="34"/>
  <c r="D495" i="34"/>
  <c r="I494" i="34"/>
  <c r="D494" i="34"/>
  <c r="F494" i="34" s="1"/>
  <c r="I493" i="34"/>
  <c r="D493" i="34"/>
  <c r="I492" i="34"/>
  <c r="D492" i="34"/>
  <c r="F492" i="34" s="1"/>
  <c r="I491" i="34"/>
  <c r="D491" i="34"/>
  <c r="E491" i="34" s="1"/>
  <c r="G491" i="34" s="1"/>
  <c r="I490" i="34"/>
  <c r="F490" i="34"/>
  <c r="D490" i="34"/>
  <c r="E490" i="34" s="1"/>
  <c r="G490" i="34" s="1"/>
  <c r="I489" i="34"/>
  <c r="G489" i="34"/>
  <c r="D489" i="34"/>
  <c r="E489" i="34" s="1"/>
  <c r="I488" i="34"/>
  <c r="D488" i="34"/>
  <c r="F488" i="34" s="1"/>
  <c r="I487" i="34"/>
  <c r="F487" i="34"/>
  <c r="D487" i="34"/>
  <c r="E487" i="34" s="1"/>
  <c r="G487" i="34" s="1"/>
  <c r="I486" i="34"/>
  <c r="D486" i="34"/>
  <c r="F486" i="34" s="1"/>
  <c r="I485" i="34"/>
  <c r="D485" i="34"/>
  <c r="F485" i="34" s="1"/>
  <c r="I484" i="34"/>
  <c r="D484" i="34"/>
  <c r="I483" i="34"/>
  <c r="D483" i="34"/>
  <c r="I482" i="34"/>
  <c r="D482" i="34"/>
  <c r="E482" i="34" s="1"/>
  <c r="G482" i="34" s="1"/>
  <c r="I481" i="34"/>
  <c r="F481" i="34"/>
  <c r="D481" i="34"/>
  <c r="E481" i="34" s="1"/>
  <c r="G481" i="34" s="1"/>
  <c r="I480" i="34"/>
  <c r="D480" i="34"/>
  <c r="I479" i="34"/>
  <c r="D479" i="34"/>
  <c r="I478" i="34"/>
  <c r="D478" i="34"/>
  <c r="F478" i="34" s="1"/>
  <c r="I477" i="34"/>
  <c r="D477" i="34"/>
  <c r="E477" i="34" s="1"/>
  <c r="G477" i="34" s="1"/>
  <c r="I476" i="34"/>
  <c r="F476" i="34"/>
  <c r="D476" i="34"/>
  <c r="E476" i="34" s="1"/>
  <c r="G476" i="34" s="1"/>
  <c r="I475" i="34"/>
  <c r="E475" i="34"/>
  <c r="G475" i="34" s="1"/>
  <c r="D475" i="34"/>
  <c r="F475" i="34" s="1"/>
  <c r="I474" i="34"/>
  <c r="F474" i="34"/>
  <c r="E474" i="34"/>
  <c r="G474" i="34" s="1"/>
  <c r="D474" i="34"/>
  <c r="I473" i="34"/>
  <c r="D473" i="34"/>
  <c r="I472" i="34"/>
  <c r="D472" i="34"/>
  <c r="F472" i="34" s="1"/>
  <c r="I471" i="34"/>
  <c r="D471" i="34"/>
  <c r="I470" i="34"/>
  <c r="D470" i="34"/>
  <c r="I469" i="34"/>
  <c r="E469" i="34"/>
  <c r="G469" i="34" s="1"/>
  <c r="D469" i="34"/>
  <c r="F469" i="34" s="1"/>
  <c r="I468" i="34"/>
  <c r="G468" i="34"/>
  <c r="F468" i="34"/>
  <c r="D468" i="34"/>
  <c r="E468" i="34" s="1"/>
  <c r="I467" i="34"/>
  <c r="D467" i="34"/>
  <c r="I466" i="34"/>
  <c r="E466" i="34"/>
  <c r="G466" i="34" s="1"/>
  <c r="D466" i="34"/>
  <c r="F466" i="34" s="1"/>
  <c r="I465" i="34"/>
  <c r="G465" i="34"/>
  <c r="F465" i="34"/>
  <c r="E465" i="34"/>
  <c r="D465" i="34"/>
  <c r="I464" i="34"/>
  <c r="F464" i="34"/>
  <c r="E464" i="34"/>
  <c r="G464" i="34" s="1"/>
  <c r="D464" i="34"/>
  <c r="I463" i="34"/>
  <c r="D463" i="34"/>
  <c r="F463" i="34" s="1"/>
  <c r="I462" i="34"/>
  <c r="D462" i="34"/>
  <c r="F462" i="34" s="1"/>
  <c r="I461" i="34"/>
  <c r="D461" i="34"/>
  <c r="F461" i="34" s="1"/>
  <c r="I460" i="34"/>
  <c r="D460" i="34"/>
  <c r="I459" i="34"/>
  <c r="D459" i="34"/>
  <c r="F459" i="34" s="1"/>
  <c r="I458" i="34"/>
  <c r="D458" i="34"/>
  <c r="I457" i="34"/>
  <c r="D457" i="34"/>
  <c r="F457" i="34" s="1"/>
  <c r="I456" i="34"/>
  <c r="E456" i="34"/>
  <c r="G456" i="34" s="1"/>
  <c r="D456" i="34"/>
  <c r="F456" i="34" s="1"/>
  <c r="I455" i="34"/>
  <c r="D455" i="34"/>
  <c r="E455" i="34" s="1"/>
  <c r="G455" i="34" s="1"/>
  <c r="I454" i="34"/>
  <c r="D454" i="34"/>
  <c r="E454" i="34" s="1"/>
  <c r="G454" i="34" s="1"/>
  <c r="I453" i="34"/>
  <c r="D453" i="34"/>
  <c r="F453" i="34" s="1"/>
  <c r="I452" i="34"/>
  <c r="D452" i="34"/>
  <c r="E452" i="34" s="1"/>
  <c r="G452" i="34" s="1"/>
  <c r="I451" i="34"/>
  <c r="F451" i="34"/>
  <c r="E451" i="34"/>
  <c r="G451" i="34" s="1"/>
  <c r="D451" i="34"/>
  <c r="I450" i="34"/>
  <c r="E450" i="34"/>
  <c r="G450" i="34" s="1"/>
  <c r="D450" i="34"/>
  <c r="F450" i="34" s="1"/>
  <c r="I449" i="34"/>
  <c r="D449" i="34"/>
  <c r="I448" i="34"/>
  <c r="D448" i="34"/>
  <c r="F448" i="34" s="1"/>
  <c r="I447" i="34"/>
  <c r="D447" i="34"/>
  <c r="F447" i="34" s="1"/>
  <c r="I446" i="34"/>
  <c r="F446" i="34"/>
  <c r="D446" i="34"/>
  <c r="E446" i="34" s="1"/>
  <c r="G446" i="34" s="1"/>
  <c r="I445" i="34"/>
  <c r="G445" i="34"/>
  <c r="D445" i="34"/>
  <c r="E445" i="34" s="1"/>
  <c r="I444" i="34"/>
  <c r="D444" i="34"/>
  <c r="F444" i="34" s="1"/>
  <c r="I443" i="34"/>
  <c r="D443" i="34"/>
  <c r="F443" i="34" s="1"/>
  <c r="I442" i="34"/>
  <c r="D442" i="34"/>
  <c r="E442" i="34" s="1"/>
  <c r="G442" i="34" s="1"/>
  <c r="I441" i="34"/>
  <c r="D441" i="34"/>
  <c r="F441" i="34" s="1"/>
  <c r="I440" i="34"/>
  <c r="D440" i="34"/>
  <c r="I439" i="34"/>
  <c r="E439" i="34"/>
  <c r="G439" i="34" s="1"/>
  <c r="D439" i="34"/>
  <c r="F439" i="34" s="1"/>
  <c r="I438" i="34"/>
  <c r="E438" i="34"/>
  <c r="G438" i="34" s="1"/>
  <c r="D438" i="34"/>
  <c r="F438" i="34" s="1"/>
  <c r="I437" i="34"/>
  <c r="D437" i="34"/>
  <c r="E437" i="34" s="1"/>
  <c r="G437" i="34" s="1"/>
  <c r="I436" i="34"/>
  <c r="D436" i="34"/>
  <c r="I435" i="34"/>
  <c r="D435" i="34"/>
  <c r="F435" i="34" s="1"/>
  <c r="I434" i="34"/>
  <c r="D434" i="34"/>
  <c r="I433" i="34"/>
  <c r="D433" i="34"/>
  <c r="E433" i="34" s="1"/>
  <c r="G433" i="34" s="1"/>
  <c r="I432" i="34"/>
  <c r="D432" i="34"/>
  <c r="I431" i="34"/>
  <c r="D431" i="34"/>
  <c r="F431" i="34" s="1"/>
  <c r="I430" i="34"/>
  <c r="F430" i="34"/>
  <c r="D430" i="34"/>
  <c r="E430" i="34" s="1"/>
  <c r="G430" i="34" s="1"/>
  <c r="I429" i="34"/>
  <c r="D429" i="34"/>
  <c r="F429" i="34" s="1"/>
  <c r="I428" i="34"/>
  <c r="D428" i="34"/>
  <c r="F428" i="34" s="1"/>
  <c r="I427" i="34"/>
  <c r="D427" i="34"/>
  <c r="I426" i="34"/>
  <c r="D426" i="34"/>
  <c r="F426" i="34" s="1"/>
  <c r="I425" i="34"/>
  <c r="D425" i="34"/>
  <c r="I424" i="34"/>
  <c r="D424" i="34"/>
  <c r="E424" i="34" s="1"/>
  <c r="G424" i="34" s="1"/>
  <c r="I423" i="34"/>
  <c r="D423" i="34"/>
  <c r="E423" i="34" s="1"/>
  <c r="G423" i="34" s="1"/>
  <c r="I422" i="34"/>
  <c r="E422" i="34"/>
  <c r="G422" i="34" s="1"/>
  <c r="D422" i="34"/>
  <c r="F422" i="34" s="1"/>
  <c r="I421" i="34"/>
  <c r="D421" i="34"/>
  <c r="F421" i="34" s="1"/>
  <c r="I420" i="34"/>
  <c r="F420" i="34"/>
  <c r="D420" i="34"/>
  <c r="E420" i="34" s="1"/>
  <c r="G420" i="34" s="1"/>
  <c r="I419" i="34"/>
  <c r="D419" i="34"/>
  <c r="F419" i="34" s="1"/>
  <c r="I418" i="34"/>
  <c r="D418" i="34"/>
  <c r="I417" i="34"/>
  <c r="D417" i="34"/>
  <c r="F417" i="34" s="1"/>
  <c r="I416" i="34"/>
  <c r="D416" i="34"/>
  <c r="F416" i="34" s="1"/>
  <c r="I415" i="34"/>
  <c r="F415" i="34"/>
  <c r="E415" i="34"/>
  <c r="G415" i="34" s="1"/>
  <c r="D415" i="34"/>
  <c r="I414" i="34"/>
  <c r="D414" i="34"/>
  <c r="I413" i="34"/>
  <c r="D413" i="34"/>
  <c r="I412" i="34"/>
  <c r="D412" i="34"/>
  <c r="E412" i="34" s="1"/>
  <c r="G412" i="34" s="1"/>
  <c r="I411" i="34"/>
  <c r="D411" i="34"/>
  <c r="E411" i="34" s="1"/>
  <c r="G411" i="34" s="1"/>
  <c r="I410" i="34"/>
  <c r="D410" i="34"/>
  <c r="I409" i="34"/>
  <c r="D409" i="34"/>
  <c r="I408" i="34"/>
  <c r="F408" i="34"/>
  <c r="E408" i="34"/>
  <c r="G408" i="34" s="1"/>
  <c r="D408" i="34"/>
  <c r="I407" i="34"/>
  <c r="D407" i="34"/>
  <c r="I406" i="34"/>
  <c r="D406" i="34"/>
  <c r="I405" i="34"/>
  <c r="D405" i="34"/>
  <c r="F405" i="34" s="1"/>
  <c r="I404" i="34"/>
  <c r="D404" i="34"/>
  <c r="F404" i="34" s="1"/>
  <c r="I403" i="34"/>
  <c r="D403" i="34"/>
  <c r="F403" i="34" s="1"/>
  <c r="I402" i="34"/>
  <c r="D402" i="34"/>
  <c r="I401" i="34"/>
  <c r="D401" i="34"/>
  <c r="I400" i="34"/>
  <c r="D400" i="34"/>
  <c r="I399" i="34"/>
  <c r="D399" i="34"/>
  <c r="F399" i="34" s="1"/>
  <c r="I398" i="34"/>
  <c r="G398" i="34"/>
  <c r="F398" i="34"/>
  <c r="E398" i="34"/>
  <c r="D398" i="34"/>
  <c r="I397" i="34"/>
  <c r="D397" i="34"/>
  <c r="F397" i="34" s="1"/>
  <c r="I396" i="34"/>
  <c r="D396" i="34"/>
  <c r="E396" i="34" s="1"/>
  <c r="G396" i="34" s="1"/>
  <c r="I395" i="34"/>
  <c r="D395" i="34"/>
  <c r="F395" i="34" s="1"/>
  <c r="I394" i="34"/>
  <c r="D394" i="34"/>
  <c r="F394" i="34" s="1"/>
  <c r="I393" i="34"/>
  <c r="D393" i="34"/>
  <c r="F393" i="34" s="1"/>
  <c r="I392" i="34"/>
  <c r="D392" i="34"/>
  <c r="I391" i="34"/>
  <c r="D391" i="34"/>
  <c r="E391" i="34" s="1"/>
  <c r="G391" i="34" s="1"/>
  <c r="I390" i="34"/>
  <c r="F390" i="34"/>
  <c r="D390" i="34"/>
  <c r="E390" i="34" s="1"/>
  <c r="G390" i="34" s="1"/>
  <c r="I389" i="34"/>
  <c r="D389" i="34"/>
  <c r="E389" i="34" s="1"/>
  <c r="G389" i="34" s="1"/>
  <c r="I388" i="34"/>
  <c r="D388" i="34"/>
  <c r="E388" i="34" s="1"/>
  <c r="G388" i="34" s="1"/>
  <c r="I387" i="34"/>
  <c r="F387" i="34"/>
  <c r="E387" i="34"/>
  <c r="G387" i="34" s="1"/>
  <c r="D387" i="34"/>
  <c r="I386" i="34"/>
  <c r="F386" i="34"/>
  <c r="D386" i="34"/>
  <c r="E386" i="34" s="1"/>
  <c r="G386" i="34" s="1"/>
  <c r="I385" i="34"/>
  <c r="D385" i="34"/>
  <c r="E385" i="34" s="1"/>
  <c r="G385" i="34" s="1"/>
  <c r="I384" i="34"/>
  <c r="F384" i="34"/>
  <c r="D384" i="34"/>
  <c r="E384" i="34" s="1"/>
  <c r="G384" i="34" s="1"/>
  <c r="I383" i="34"/>
  <c r="D383" i="34"/>
  <c r="I382" i="34"/>
  <c r="D382" i="34"/>
  <c r="F382" i="34" s="1"/>
  <c r="I381" i="34"/>
  <c r="D381" i="34"/>
  <c r="F381" i="34" s="1"/>
  <c r="I380" i="34"/>
  <c r="D380" i="34"/>
  <c r="E380" i="34" s="1"/>
  <c r="G380" i="34" s="1"/>
  <c r="I379" i="34"/>
  <c r="F379" i="34"/>
  <c r="D379" i="34"/>
  <c r="E379" i="34" s="1"/>
  <c r="G379" i="34" s="1"/>
  <c r="I378" i="34"/>
  <c r="H378" i="34"/>
  <c r="D378" i="34"/>
  <c r="E378" i="34" s="1"/>
  <c r="G378" i="34" s="1"/>
  <c r="I377" i="34"/>
  <c r="H377" i="34"/>
  <c r="G377" i="34"/>
  <c r="E377" i="34"/>
  <c r="D377" i="34"/>
  <c r="F377" i="34" s="1"/>
  <c r="I376" i="34"/>
  <c r="D376" i="34"/>
  <c r="I375" i="34"/>
  <c r="D375" i="34"/>
  <c r="I374" i="34"/>
  <c r="D374" i="34"/>
  <c r="F374" i="34" s="1"/>
  <c r="I373" i="34"/>
  <c r="F373" i="34"/>
  <c r="D373" i="34"/>
  <c r="E373" i="34" s="1"/>
  <c r="G373" i="34" s="1"/>
  <c r="I372" i="34"/>
  <c r="D372" i="34"/>
  <c r="I371" i="34"/>
  <c r="D371" i="34"/>
  <c r="E371" i="34" s="1"/>
  <c r="G371" i="34" s="1"/>
  <c r="I370" i="34"/>
  <c r="D370" i="34"/>
  <c r="F370" i="34" s="1"/>
  <c r="I369" i="34"/>
  <c r="D369" i="34"/>
  <c r="F369" i="34" s="1"/>
  <c r="I368" i="34"/>
  <c r="D368" i="34"/>
  <c r="F368" i="34" s="1"/>
  <c r="I367" i="34"/>
  <c r="D367" i="34"/>
  <c r="E367" i="34" s="1"/>
  <c r="G367" i="34" s="1"/>
  <c r="I366" i="34"/>
  <c r="D366" i="34"/>
  <c r="F366" i="34" s="1"/>
  <c r="I365" i="34"/>
  <c r="D365" i="34"/>
  <c r="F365" i="34" s="1"/>
  <c r="I364" i="34"/>
  <c r="H364" i="34"/>
  <c r="F364" i="34"/>
  <c r="D364" i="34"/>
  <c r="E364" i="34" s="1"/>
  <c r="G364" i="34" s="1"/>
  <c r="I363" i="34"/>
  <c r="F363" i="34"/>
  <c r="E363" i="34"/>
  <c r="G363" i="34" s="1"/>
  <c r="D363" i="34"/>
  <c r="I362" i="34"/>
  <c r="D362" i="34"/>
  <c r="F362" i="34" s="1"/>
  <c r="I361" i="34"/>
  <c r="D361" i="34"/>
  <c r="F361" i="34" s="1"/>
  <c r="I360" i="34"/>
  <c r="D360" i="34"/>
  <c r="F360" i="34" s="1"/>
  <c r="I359" i="34"/>
  <c r="D359" i="34"/>
  <c r="F359" i="34" s="1"/>
  <c r="I358" i="34"/>
  <c r="D358" i="34"/>
  <c r="I357" i="34"/>
  <c r="F357" i="34"/>
  <c r="E357" i="34"/>
  <c r="G357" i="34" s="1"/>
  <c r="D357" i="34"/>
  <c r="I356" i="34"/>
  <c r="D356" i="34"/>
  <c r="F356" i="34" s="1"/>
  <c r="I355" i="34"/>
  <c r="D355" i="34"/>
  <c r="F355" i="34" s="1"/>
  <c r="I354" i="34"/>
  <c r="G354" i="34"/>
  <c r="D354" i="34"/>
  <c r="E354" i="34" s="1"/>
  <c r="I353" i="34"/>
  <c r="D353" i="34"/>
  <c r="F353" i="34" s="1"/>
  <c r="I352" i="34"/>
  <c r="D352" i="34"/>
  <c r="F352" i="34" s="1"/>
  <c r="I351" i="34"/>
  <c r="D351" i="34"/>
  <c r="F351" i="34" s="1"/>
  <c r="I350" i="34"/>
  <c r="F350" i="34"/>
  <c r="D350" i="34"/>
  <c r="E350" i="34" s="1"/>
  <c r="G350" i="34" s="1"/>
  <c r="I349" i="34"/>
  <c r="F349" i="34"/>
  <c r="D349" i="34"/>
  <c r="E349" i="34" s="1"/>
  <c r="G349" i="34" s="1"/>
  <c r="I348" i="34"/>
  <c r="D348" i="34"/>
  <c r="I347" i="34"/>
  <c r="D347" i="34"/>
  <c r="E347" i="34" s="1"/>
  <c r="G347" i="34" s="1"/>
  <c r="I346" i="34"/>
  <c r="D346" i="34"/>
  <c r="F346" i="34" s="1"/>
  <c r="I345" i="34"/>
  <c r="F345" i="34"/>
  <c r="D345" i="34"/>
  <c r="E345" i="34" s="1"/>
  <c r="G345" i="34" s="1"/>
  <c r="I344" i="34"/>
  <c r="F344" i="34"/>
  <c r="D344" i="34"/>
  <c r="E344" i="34" s="1"/>
  <c r="G344" i="34" s="1"/>
  <c r="I343" i="34"/>
  <c r="D343" i="34"/>
  <c r="F343" i="34" s="1"/>
  <c r="I342" i="34"/>
  <c r="F342" i="34"/>
  <c r="D342" i="34"/>
  <c r="E342" i="34" s="1"/>
  <c r="G342" i="34" s="1"/>
  <c r="I341" i="34"/>
  <c r="D341" i="34"/>
  <c r="I340" i="34"/>
  <c r="D340" i="34"/>
  <c r="E340" i="34" s="1"/>
  <c r="G340" i="34" s="1"/>
  <c r="I339" i="34"/>
  <c r="D339" i="34"/>
  <c r="F339" i="34" s="1"/>
  <c r="I338" i="34"/>
  <c r="E338" i="34"/>
  <c r="G338" i="34" s="1"/>
  <c r="D338" i="34"/>
  <c r="F338" i="34" s="1"/>
  <c r="I337" i="34"/>
  <c r="D337" i="34"/>
  <c r="F337" i="34" s="1"/>
  <c r="I336" i="34"/>
  <c r="G336" i="34"/>
  <c r="D336" i="34"/>
  <c r="E336" i="34" s="1"/>
  <c r="I335" i="34"/>
  <c r="D335" i="34"/>
  <c r="F335" i="34" s="1"/>
  <c r="I334" i="34"/>
  <c r="D334" i="34"/>
  <c r="E334" i="34" s="1"/>
  <c r="G334" i="34" s="1"/>
  <c r="I333" i="34"/>
  <c r="D333" i="34"/>
  <c r="F333" i="34" s="1"/>
  <c r="I332" i="34"/>
  <c r="F332" i="34"/>
  <c r="D332" i="34"/>
  <c r="E332" i="34" s="1"/>
  <c r="G332" i="34" s="1"/>
  <c r="I331" i="34"/>
  <c r="F331" i="34"/>
  <c r="D331" i="34"/>
  <c r="E331" i="34" s="1"/>
  <c r="G331" i="34" s="1"/>
  <c r="I330" i="34"/>
  <c r="F330" i="34"/>
  <c r="D330" i="34"/>
  <c r="E330" i="34" s="1"/>
  <c r="G330" i="34" s="1"/>
  <c r="I329" i="34"/>
  <c r="E329" i="34"/>
  <c r="G329" i="34" s="1"/>
  <c r="D329" i="34"/>
  <c r="F329" i="34" s="1"/>
  <c r="I328" i="34"/>
  <c r="D328" i="34"/>
  <c r="F328" i="34" s="1"/>
  <c r="I327" i="34"/>
  <c r="D327" i="34"/>
  <c r="F327" i="34" s="1"/>
  <c r="I326" i="34"/>
  <c r="E326" i="34"/>
  <c r="G326" i="34" s="1"/>
  <c r="D326" i="34"/>
  <c r="F326" i="34" s="1"/>
  <c r="I325" i="34"/>
  <c r="D325" i="34"/>
  <c r="F325" i="34" s="1"/>
  <c r="I324" i="34"/>
  <c r="D324" i="34"/>
  <c r="F324" i="34" s="1"/>
  <c r="I323" i="34"/>
  <c r="D323" i="34"/>
  <c r="E323" i="34" s="1"/>
  <c r="G323" i="34" s="1"/>
  <c r="I322" i="34"/>
  <c r="D322" i="34"/>
  <c r="F322" i="34" s="1"/>
  <c r="I321" i="34"/>
  <c r="D321" i="34"/>
  <c r="F321" i="34" s="1"/>
  <c r="I320" i="34"/>
  <c r="D320" i="34"/>
  <c r="F320" i="34" s="1"/>
  <c r="I319" i="34"/>
  <c r="D319" i="34"/>
  <c r="I318" i="34"/>
  <c r="E318" i="34"/>
  <c r="G318" i="34" s="1"/>
  <c r="D318" i="34"/>
  <c r="F318" i="34" s="1"/>
  <c r="I317" i="34"/>
  <c r="D317" i="34"/>
  <c r="I316" i="34"/>
  <c r="D316" i="34"/>
  <c r="I315" i="34"/>
  <c r="D315" i="34"/>
  <c r="E315" i="34" s="1"/>
  <c r="G315" i="34" s="1"/>
  <c r="I314" i="34"/>
  <c r="D314" i="34"/>
  <c r="I313" i="34"/>
  <c r="H313" i="34"/>
  <c r="D313" i="34"/>
  <c r="F313" i="34" s="1"/>
  <c r="I312" i="34"/>
  <c r="D312" i="34"/>
  <c r="F312" i="34" s="1"/>
  <c r="I311" i="34"/>
  <c r="F311" i="34"/>
  <c r="E311" i="34"/>
  <c r="G311" i="34" s="1"/>
  <c r="D311" i="34"/>
  <c r="I310" i="34"/>
  <c r="D310" i="34"/>
  <c r="F310" i="34" s="1"/>
  <c r="I309" i="34"/>
  <c r="D309" i="34"/>
  <c r="F309" i="34" s="1"/>
  <c r="I308" i="34"/>
  <c r="D308" i="34"/>
  <c r="F308" i="34" s="1"/>
  <c r="I307" i="34"/>
  <c r="H307" i="34"/>
  <c r="D307" i="34"/>
  <c r="F307" i="34" s="1"/>
  <c r="I306" i="34"/>
  <c r="D306" i="34"/>
  <c r="I305" i="34"/>
  <c r="D305" i="34"/>
  <c r="E305" i="34" s="1"/>
  <c r="G305" i="34" s="1"/>
  <c r="I304" i="34"/>
  <c r="D304" i="34"/>
  <c r="F304" i="34" s="1"/>
  <c r="I303" i="34"/>
  <c r="F303" i="34"/>
  <c r="D303" i="34"/>
  <c r="E303" i="34" s="1"/>
  <c r="G303" i="34" s="1"/>
  <c r="I302" i="34"/>
  <c r="D302" i="34"/>
  <c r="F302" i="34" s="1"/>
  <c r="I301" i="34"/>
  <c r="D301" i="34"/>
  <c r="E301" i="34" s="1"/>
  <c r="G301" i="34" s="1"/>
  <c r="I300" i="34"/>
  <c r="D300" i="34"/>
  <c r="F300" i="34" s="1"/>
  <c r="I299" i="34"/>
  <c r="D299" i="34"/>
  <c r="E299" i="34" s="1"/>
  <c r="G299" i="34" s="1"/>
  <c r="I298" i="34"/>
  <c r="D298" i="34"/>
  <c r="F298" i="34" s="1"/>
  <c r="I297" i="34"/>
  <c r="E297" i="34"/>
  <c r="G297" i="34" s="1"/>
  <c r="D297" i="34"/>
  <c r="F297" i="34" s="1"/>
  <c r="I296" i="34"/>
  <c r="D296" i="34"/>
  <c r="I295" i="34"/>
  <c r="D295" i="34"/>
  <c r="I294" i="34"/>
  <c r="D294" i="34"/>
  <c r="F294" i="34" s="1"/>
  <c r="I293" i="34"/>
  <c r="F293" i="34"/>
  <c r="D293" i="34"/>
  <c r="E293" i="34" s="1"/>
  <c r="G293" i="34" s="1"/>
  <c r="I292" i="34"/>
  <c r="D292" i="34"/>
  <c r="I291" i="34"/>
  <c r="E291" i="34"/>
  <c r="G291" i="34" s="1"/>
  <c r="D291" i="34"/>
  <c r="F291" i="34" s="1"/>
  <c r="I290" i="34"/>
  <c r="H290" i="34"/>
  <c r="E290" i="34"/>
  <c r="G290" i="34" s="1"/>
  <c r="D290" i="34"/>
  <c r="F290" i="34" s="1"/>
  <c r="I289" i="34"/>
  <c r="G289" i="34"/>
  <c r="D289" i="34"/>
  <c r="E289" i="34" s="1"/>
  <c r="I288" i="34"/>
  <c r="D288" i="34"/>
  <c r="F288" i="34" s="1"/>
  <c r="I287" i="34"/>
  <c r="F287" i="34"/>
  <c r="E287" i="34"/>
  <c r="G287" i="34" s="1"/>
  <c r="D287" i="34"/>
  <c r="I286" i="34"/>
  <c r="D286" i="34"/>
  <c r="I285" i="34"/>
  <c r="D285" i="34"/>
  <c r="I284" i="34"/>
  <c r="D284" i="34"/>
  <c r="F284" i="34" s="1"/>
  <c r="I283" i="34"/>
  <c r="F283" i="34"/>
  <c r="D283" i="34"/>
  <c r="E283" i="34" s="1"/>
  <c r="G283" i="34" s="1"/>
  <c r="I282" i="34"/>
  <c r="D282" i="34"/>
  <c r="I281" i="34"/>
  <c r="E281" i="34"/>
  <c r="G281" i="34" s="1"/>
  <c r="D281" i="34"/>
  <c r="F281" i="34" s="1"/>
  <c r="I280" i="34"/>
  <c r="H280" i="34"/>
  <c r="D280" i="34"/>
  <c r="F280" i="34" s="1"/>
  <c r="I279" i="34"/>
  <c r="D279" i="34"/>
  <c r="I278" i="34"/>
  <c r="G278" i="34"/>
  <c r="D278" i="34"/>
  <c r="E278" i="34" s="1"/>
  <c r="I277" i="34"/>
  <c r="D277" i="34"/>
  <c r="F277" i="34" s="1"/>
  <c r="I276" i="34"/>
  <c r="F276" i="34"/>
  <c r="D276" i="34"/>
  <c r="E276" i="34" s="1"/>
  <c r="G276" i="34" s="1"/>
  <c r="I275" i="34"/>
  <c r="D275" i="34"/>
  <c r="F275" i="34" s="1"/>
  <c r="I274" i="34"/>
  <c r="D274" i="34"/>
  <c r="F274" i="34" s="1"/>
  <c r="I273" i="34"/>
  <c r="D273" i="34"/>
  <c r="F273" i="34" s="1"/>
  <c r="I272" i="34"/>
  <c r="D272" i="34"/>
  <c r="I271" i="34"/>
  <c r="D271" i="34"/>
  <c r="E271" i="34" s="1"/>
  <c r="G271" i="34" s="1"/>
  <c r="I270" i="34"/>
  <c r="D270" i="34"/>
  <c r="E270" i="34" s="1"/>
  <c r="G270" i="34" s="1"/>
  <c r="I269" i="34"/>
  <c r="D269" i="34"/>
  <c r="I268" i="34"/>
  <c r="D268" i="34"/>
  <c r="E268" i="34" s="1"/>
  <c r="G268" i="34" s="1"/>
  <c r="I267" i="34"/>
  <c r="D267" i="34"/>
  <c r="F267" i="34" s="1"/>
  <c r="I266" i="34"/>
  <c r="D266" i="34"/>
  <c r="F266" i="34" s="1"/>
  <c r="I265" i="34"/>
  <c r="D265" i="34"/>
  <c r="F265" i="34" s="1"/>
  <c r="I264" i="34"/>
  <c r="D264" i="34"/>
  <c r="I263" i="34"/>
  <c r="D263" i="34"/>
  <c r="I262" i="34"/>
  <c r="D262" i="34"/>
  <c r="E262" i="34" s="1"/>
  <c r="G262" i="34" s="1"/>
  <c r="I261" i="34"/>
  <c r="D261" i="34"/>
  <c r="E261" i="34" s="1"/>
  <c r="G261" i="34" s="1"/>
  <c r="I260" i="34"/>
  <c r="D260" i="34"/>
  <c r="F260" i="34" s="1"/>
  <c r="I259" i="34"/>
  <c r="D259" i="34"/>
  <c r="I258" i="34"/>
  <c r="G258" i="34"/>
  <c r="F258" i="34"/>
  <c r="D258" i="34"/>
  <c r="E258" i="34" s="1"/>
  <c r="I257" i="34"/>
  <c r="F257" i="34"/>
  <c r="D257" i="34"/>
  <c r="E257" i="34" s="1"/>
  <c r="G257" i="34" s="1"/>
  <c r="I256" i="34"/>
  <c r="D256" i="34"/>
  <c r="F256" i="34" s="1"/>
  <c r="I255" i="34"/>
  <c r="H255" i="34"/>
  <c r="D255" i="34"/>
  <c r="F255" i="34" s="1"/>
  <c r="I254" i="34"/>
  <c r="E254" i="34"/>
  <c r="G254" i="34" s="1"/>
  <c r="D254" i="34"/>
  <c r="F254" i="34" s="1"/>
  <c r="I253" i="34"/>
  <c r="D253" i="34"/>
  <c r="F253" i="34" s="1"/>
  <c r="I252" i="34"/>
  <c r="F252" i="34"/>
  <c r="D252" i="34"/>
  <c r="E252" i="34" s="1"/>
  <c r="G252" i="34" s="1"/>
  <c r="I251" i="34"/>
  <c r="D251" i="34"/>
  <c r="F251" i="34" s="1"/>
  <c r="I250" i="34"/>
  <c r="D250" i="34"/>
  <c r="E250" i="34" s="1"/>
  <c r="G250" i="34" s="1"/>
  <c r="I249" i="34"/>
  <c r="H249" i="34"/>
  <c r="D249" i="34"/>
  <c r="F249" i="34" s="1"/>
  <c r="I248" i="34"/>
  <c r="H248" i="34"/>
  <c r="D248" i="34"/>
  <c r="I247" i="34"/>
  <c r="D247" i="34"/>
  <c r="F247" i="34" s="1"/>
  <c r="I246" i="34"/>
  <c r="D246" i="34"/>
  <c r="E246" i="34" s="1"/>
  <c r="G246" i="34" s="1"/>
  <c r="I245" i="34"/>
  <c r="D245" i="34"/>
  <c r="F245" i="34" s="1"/>
  <c r="I244" i="34"/>
  <c r="D244" i="34"/>
  <c r="F244" i="34" s="1"/>
  <c r="I243" i="34"/>
  <c r="G243" i="34"/>
  <c r="E243" i="34"/>
  <c r="D243" i="34"/>
  <c r="F243" i="34" s="1"/>
  <c r="I242" i="34"/>
  <c r="D242" i="34"/>
  <c r="I241" i="34"/>
  <c r="D241" i="34"/>
  <c r="E241" i="34" s="1"/>
  <c r="G241" i="34" s="1"/>
  <c r="I240" i="34"/>
  <c r="F240" i="34"/>
  <c r="D240" i="34"/>
  <c r="E240" i="34" s="1"/>
  <c r="G240" i="34" s="1"/>
  <c r="I239" i="34"/>
  <c r="D239" i="34"/>
  <c r="F239" i="34" s="1"/>
  <c r="I238" i="34"/>
  <c r="D238" i="34"/>
  <c r="F238" i="34" s="1"/>
  <c r="I237" i="34"/>
  <c r="D237" i="34"/>
  <c r="I236" i="34"/>
  <c r="E236" i="34"/>
  <c r="G236" i="34" s="1"/>
  <c r="D236" i="34"/>
  <c r="F236" i="34" s="1"/>
  <c r="I235" i="34"/>
  <c r="D235" i="34"/>
  <c r="I234" i="34"/>
  <c r="F234" i="34"/>
  <c r="D234" i="34"/>
  <c r="E234" i="34" s="1"/>
  <c r="G234" i="34" s="1"/>
  <c r="I233" i="34"/>
  <c r="G233" i="34"/>
  <c r="D233" i="34"/>
  <c r="E233" i="34" s="1"/>
  <c r="I232" i="34"/>
  <c r="D232" i="34"/>
  <c r="F232" i="34" s="1"/>
  <c r="I231" i="34"/>
  <c r="D231" i="34"/>
  <c r="E231" i="34" s="1"/>
  <c r="G231" i="34" s="1"/>
  <c r="I230" i="34"/>
  <c r="D230" i="34"/>
  <c r="I229" i="34"/>
  <c r="H229" i="34"/>
  <c r="E229" i="34"/>
  <c r="G229" i="34" s="1"/>
  <c r="D229" i="34"/>
  <c r="F229" i="34" s="1"/>
  <c r="I228" i="34"/>
  <c r="D228" i="34"/>
  <c r="I227" i="34"/>
  <c r="D227" i="34"/>
  <c r="E227" i="34" s="1"/>
  <c r="G227" i="34" s="1"/>
  <c r="I226" i="34"/>
  <c r="D226" i="34"/>
  <c r="E226" i="34" s="1"/>
  <c r="G226" i="34" s="1"/>
  <c r="I225" i="34"/>
  <c r="D225" i="34"/>
  <c r="E225" i="34" s="1"/>
  <c r="G225" i="34" s="1"/>
  <c r="I224" i="34"/>
  <c r="D224" i="34"/>
  <c r="I223" i="34"/>
  <c r="D223" i="34"/>
  <c r="F223" i="34" s="1"/>
  <c r="I222" i="34"/>
  <c r="D222" i="34"/>
  <c r="I221" i="34"/>
  <c r="G221" i="34"/>
  <c r="D221" i="34"/>
  <c r="E221" i="34" s="1"/>
  <c r="I220" i="34"/>
  <c r="D220" i="34"/>
  <c r="F220" i="34" s="1"/>
  <c r="I219" i="34"/>
  <c r="H219" i="34"/>
  <c r="E219" i="34"/>
  <c r="G219" i="34" s="1"/>
  <c r="D219" i="34"/>
  <c r="F219" i="34" s="1"/>
  <c r="I218" i="34"/>
  <c r="D218" i="34"/>
  <c r="F218" i="34" s="1"/>
  <c r="I217" i="34"/>
  <c r="D217" i="34"/>
  <c r="I216" i="34"/>
  <c r="D216" i="34"/>
  <c r="F216" i="34" s="1"/>
  <c r="I215" i="34"/>
  <c r="D215" i="34"/>
  <c r="E215" i="34" s="1"/>
  <c r="G215" i="34" s="1"/>
  <c r="I214" i="34"/>
  <c r="D214" i="34"/>
  <c r="E214" i="34" s="1"/>
  <c r="G214" i="34" s="1"/>
  <c r="I213" i="34"/>
  <c r="D213" i="34"/>
  <c r="E213" i="34" s="1"/>
  <c r="G213" i="34" s="1"/>
  <c r="I212" i="34"/>
  <c r="D212" i="34"/>
  <c r="F212" i="34" s="1"/>
  <c r="I211" i="34"/>
  <c r="F211" i="34"/>
  <c r="E211" i="34"/>
  <c r="G211" i="34" s="1"/>
  <c r="D211" i="34"/>
  <c r="I210" i="34"/>
  <c r="D210" i="34"/>
  <c r="F210" i="34" s="1"/>
  <c r="I209" i="34"/>
  <c r="D209" i="34"/>
  <c r="F209" i="34" s="1"/>
  <c r="I208" i="34"/>
  <c r="D208" i="34"/>
  <c r="I207" i="34"/>
  <c r="E207" i="34"/>
  <c r="G207" i="34" s="1"/>
  <c r="D207" i="34"/>
  <c r="F207" i="34" s="1"/>
  <c r="I206" i="34"/>
  <c r="G206" i="34"/>
  <c r="F206" i="34"/>
  <c r="D206" i="34"/>
  <c r="E206" i="34" s="1"/>
  <c r="I205" i="34"/>
  <c r="F205" i="34"/>
  <c r="E205" i="34"/>
  <c r="G205" i="34" s="1"/>
  <c r="D205" i="34"/>
  <c r="I204" i="34"/>
  <c r="D204" i="34"/>
  <c r="I203" i="34"/>
  <c r="D203" i="34"/>
  <c r="F203" i="34" s="1"/>
  <c r="I202" i="34"/>
  <c r="D202" i="34"/>
  <c r="F202" i="34" s="1"/>
  <c r="I201" i="34"/>
  <c r="F201" i="34"/>
  <c r="E201" i="34"/>
  <c r="G201" i="34" s="1"/>
  <c r="D201" i="34"/>
  <c r="I200" i="34"/>
  <c r="D200" i="34"/>
  <c r="F200" i="34" s="1"/>
  <c r="I199" i="34"/>
  <c r="E199" i="34"/>
  <c r="G199" i="34" s="1"/>
  <c r="D199" i="34"/>
  <c r="F199" i="34" s="1"/>
  <c r="I198" i="34"/>
  <c r="H198" i="34"/>
  <c r="D198" i="34"/>
  <c r="F198" i="34" s="1"/>
  <c r="I197" i="34"/>
  <c r="D197" i="34"/>
  <c r="I196" i="34"/>
  <c r="D196" i="34"/>
  <c r="E196" i="34" s="1"/>
  <c r="G196" i="34" s="1"/>
  <c r="I195" i="34"/>
  <c r="D195" i="34"/>
  <c r="E195" i="34" s="1"/>
  <c r="G195" i="34" s="1"/>
  <c r="I194" i="34"/>
  <c r="D194" i="34"/>
  <c r="I193" i="34"/>
  <c r="D193" i="34"/>
  <c r="F193" i="34" s="1"/>
  <c r="I192" i="34"/>
  <c r="D192" i="34"/>
  <c r="F192" i="34" s="1"/>
  <c r="I191" i="34"/>
  <c r="D191" i="34"/>
  <c r="E191" i="34" s="1"/>
  <c r="G191" i="34" s="1"/>
  <c r="I190" i="34"/>
  <c r="F190" i="34"/>
  <c r="D190" i="34"/>
  <c r="E190" i="34" s="1"/>
  <c r="G190" i="34" s="1"/>
  <c r="I189" i="34"/>
  <c r="D189" i="34"/>
  <c r="F189" i="34" s="1"/>
  <c r="I188" i="34"/>
  <c r="F188" i="34"/>
  <c r="D188" i="34"/>
  <c r="E188" i="34" s="1"/>
  <c r="G188" i="34" s="1"/>
  <c r="I187" i="34"/>
  <c r="F187" i="34"/>
  <c r="D187" i="34"/>
  <c r="E187" i="34" s="1"/>
  <c r="G187" i="34" s="1"/>
  <c r="I186" i="34"/>
  <c r="D186" i="34"/>
  <c r="E186" i="34" s="1"/>
  <c r="G186" i="34" s="1"/>
  <c r="I185" i="34"/>
  <c r="D185" i="34"/>
  <c r="I184" i="34"/>
  <c r="D184" i="34"/>
  <c r="F184" i="34" s="1"/>
  <c r="I183" i="34"/>
  <c r="D183" i="34"/>
  <c r="I182" i="34"/>
  <c r="D182" i="34"/>
  <c r="I181" i="34"/>
  <c r="F181" i="34"/>
  <c r="E181" i="34"/>
  <c r="G181" i="34" s="1"/>
  <c r="D181" i="34"/>
  <c r="I180" i="34"/>
  <c r="D180" i="34"/>
  <c r="E180" i="34" s="1"/>
  <c r="G180" i="34" s="1"/>
  <c r="I179" i="34"/>
  <c r="D179" i="34"/>
  <c r="E179" i="34" s="1"/>
  <c r="G179" i="34" s="1"/>
  <c r="I178" i="34"/>
  <c r="D178" i="34"/>
  <c r="E178" i="34" s="1"/>
  <c r="G178" i="34" s="1"/>
  <c r="I177" i="34"/>
  <c r="D177" i="34"/>
  <c r="I176" i="34"/>
  <c r="D176" i="34"/>
  <c r="E176" i="34" s="1"/>
  <c r="G176" i="34" s="1"/>
  <c r="I175" i="34"/>
  <c r="D175" i="34"/>
  <c r="F175" i="34" s="1"/>
  <c r="I174" i="34"/>
  <c r="D174" i="34"/>
  <c r="F174" i="34" s="1"/>
  <c r="I173" i="34"/>
  <c r="D173" i="34"/>
  <c r="F173" i="34" s="1"/>
  <c r="I172" i="34"/>
  <c r="D172" i="34"/>
  <c r="F172" i="34" s="1"/>
  <c r="I171" i="34"/>
  <c r="D171" i="34"/>
  <c r="E171" i="34" s="1"/>
  <c r="G171" i="34" s="1"/>
  <c r="I170" i="34"/>
  <c r="D170" i="34"/>
  <c r="E170" i="34" s="1"/>
  <c r="G170" i="34" s="1"/>
  <c r="I169" i="34"/>
  <c r="D169" i="34"/>
  <c r="I168" i="34"/>
  <c r="D168" i="34"/>
  <c r="F168" i="34" s="1"/>
  <c r="I167" i="34"/>
  <c r="E167" i="34"/>
  <c r="G167" i="34" s="1"/>
  <c r="D167" i="34"/>
  <c r="F167" i="34" s="1"/>
  <c r="I166" i="34"/>
  <c r="F166" i="34"/>
  <c r="D166" i="34"/>
  <c r="E166" i="34" s="1"/>
  <c r="G166" i="34" s="1"/>
  <c r="I165" i="34"/>
  <c r="D165" i="34"/>
  <c r="F165" i="34" s="1"/>
  <c r="I164" i="34"/>
  <c r="D164" i="34"/>
  <c r="E164" i="34" s="1"/>
  <c r="G164" i="34" s="1"/>
  <c r="I163" i="34"/>
  <c r="D163" i="34"/>
  <c r="F163" i="34" s="1"/>
  <c r="I162" i="34"/>
  <c r="D162" i="34"/>
  <c r="F162" i="34" s="1"/>
  <c r="I161" i="34"/>
  <c r="D161" i="34"/>
  <c r="F161" i="34" s="1"/>
  <c r="I160" i="34"/>
  <c r="D160" i="34"/>
  <c r="I159" i="34"/>
  <c r="D159" i="34"/>
  <c r="I158" i="34"/>
  <c r="F158" i="34"/>
  <c r="E158" i="34"/>
  <c r="G158" i="34" s="1"/>
  <c r="D158" i="34"/>
  <c r="I157" i="34"/>
  <c r="D157" i="34"/>
  <c r="F157" i="34" s="1"/>
  <c r="I156" i="34"/>
  <c r="D156" i="34"/>
  <c r="I155" i="34"/>
  <c r="D155" i="34"/>
  <c r="F155" i="34" s="1"/>
  <c r="I154" i="34"/>
  <c r="H154" i="34"/>
  <c r="F154" i="34"/>
  <c r="E154" i="34"/>
  <c r="G154" i="34" s="1"/>
  <c r="D154" i="34"/>
  <c r="I153" i="34"/>
  <c r="D153" i="34"/>
  <c r="I152" i="34"/>
  <c r="D152" i="34"/>
  <c r="F152" i="34" s="1"/>
  <c r="I151" i="34"/>
  <c r="D151" i="34"/>
  <c r="F151" i="34" s="1"/>
  <c r="I150" i="34"/>
  <c r="D150" i="34"/>
  <c r="I149" i="34"/>
  <c r="D149" i="34"/>
  <c r="E149" i="34" s="1"/>
  <c r="G149" i="34" s="1"/>
  <c r="I148" i="34"/>
  <c r="D148" i="34"/>
  <c r="F148" i="34" s="1"/>
  <c r="I147" i="34"/>
  <c r="D147" i="34"/>
  <c r="I146" i="34"/>
  <c r="D146" i="34"/>
  <c r="F146" i="34" s="1"/>
  <c r="I145" i="34"/>
  <c r="F145" i="34"/>
  <c r="E145" i="34"/>
  <c r="G145" i="34" s="1"/>
  <c r="D145" i="34"/>
  <c r="I144" i="34"/>
  <c r="F144" i="34"/>
  <c r="E144" i="34"/>
  <c r="G144" i="34" s="1"/>
  <c r="D144" i="34"/>
  <c r="I143" i="34"/>
  <c r="F143" i="34"/>
  <c r="E143" i="34"/>
  <c r="G143" i="34" s="1"/>
  <c r="D143" i="34"/>
  <c r="I142" i="34"/>
  <c r="D142" i="34"/>
  <c r="E142" i="34" s="1"/>
  <c r="G142" i="34" s="1"/>
  <c r="I141" i="34"/>
  <c r="D141" i="34"/>
  <c r="I140" i="34"/>
  <c r="E140" i="34"/>
  <c r="G140" i="34" s="1"/>
  <c r="D140" i="34"/>
  <c r="F140" i="34" s="1"/>
  <c r="I139" i="34"/>
  <c r="D139" i="34"/>
  <c r="F139" i="34" s="1"/>
  <c r="I138" i="34"/>
  <c r="D138" i="34"/>
  <c r="I137" i="34"/>
  <c r="D137" i="34"/>
  <c r="E137" i="34" s="1"/>
  <c r="G137" i="34" s="1"/>
  <c r="I136" i="34"/>
  <c r="D136" i="34"/>
  <c r="F136" i="34" s="1"/>
  <c r="I135" i="34"/>
  <c r="D135" i="34"/>
  <c r="F135" i="34" s="1"/>
  <c r="I134" i="34"/>
  <c r="D134" i="34"/>
  <c r="F134" i="34" s="1"/>
  <c r="I133" i="34"/>
  <c r="F133" i="34"/>
  <c r="D133" i="34"/>
  <c r="E133" i="34" s="1"/>
  <c r="G133" i="34" s="1"/>
  <c r="I132" i="34"/>
  <c r="D132" i="34"/>
  <c r="F132" i="34" s="1"/>
  <c r="I131" i="34"/>
  <c r="D131" i="34"/>
  <c r="F131" i="34" s="1"/>
  <c r="I130" i="34"/>
  <c r="D130" i="34"/>
  <c r="F130" i="34" s="1"/>
  <c r="I129" i="34"/>
  <c r="D129" i="34"/>
  <c r="F129" i="34" s="1"/>
  <c r="I128" i="34"/>
  <c r="D128" i="34"/>
  <c r="I127" i="34"/>
  <c r="F127" i="34"/>
  <c r="E127" i="34"/>
  <c r="G127" i="34" s="1"/>
  <c r="D127" i="34"/>
  <c r="I126" i="34"/>
  <c r="D126" i="34"/>
  <c r="F126" i="34" s="1"/>
  <c r="I125" i="34"/>
  <c r="D125" i="34"/>
  <c r="F125" i="34" s="1"/>
  <c r="I124" i="34"/>
  <c r="D124" i="34"/>
  <c r="F124" i="34" s="1"/>
  <c r="I123" i="34"/>
  <c r="D123" i="34"/>
  <c r="F123" i="34" s="1"/>
  <c r="I122" i="34"/>
  <c r="D122" i="34"/>
  <c r="F122" i="34" s="1"/>
  <c r="I121" i="34"/>
  <c r="D121" i="34"/>
  <c r="F121" i="34" s="1"/>
  <c r="I120" i="34"/>
  <c r="F120" i="34"/>
  <c r="D120" i="34"/>
  <c r="E120" i="34" s="1"/>
  <c r="G120" i="34" s="1"/>
  <c r="I119" i="34"/>
  <c r="D119" i="34"/>
  <c r="E119" i="34" s="1"/>
  <c r="G119" i="34" s="1"/>
  <c r="I118" i="34"/>
  <c r="D118" i="34"/>
  <c r="I117" i="34"/>
  <c r="D117" i="34"/>
  <c r="F117" i="34" s="1"/>
  <c r="I116" i="34"/>
  <c r="H116" i="34"/>
  <c r="D116" i="34"/>
  <c r="I115" i="34"/>
  <c r="D115" i="34"/>
  <c r="E115" i="34" s="1"/>
  <c r="G115" i="34" s="1"/>
  <c r="I114" i="34"/>
  <c r="D114" i="34"/>
  <c r="E114" i="34" s="1"/>
  <c r="G114" i="34" s="1"/>
  <c r="I113" i="34"/>
  <c r="D113" i="34"/>
  <c r="E113" i="34" s="1"/>
  <c r="G113" i="34" s="1"/>
  <c r="I112" i="34"/>
  <c r="F112" i="34"/>
  <c r="D112" i="34"/>
  <c r="E112" i="34" s="1"/>
  <c r="G112" i="34" s="1"/>
  <c r="I111" i="34"/>
  <c r="D111" i="34"/>
  <c r="F111" i="34" s="1"/>
  <c r="I110" i="34"/>
  <c r="D110" i="34"/>
  <c r="F110" i="34" s="1"/>
  <c r="I109" i="34"/>
  <c r="D109" i="34"/>
  <c r="F109" i="34" s="1"/>
  <c r="I108" i="34"/>
  <c r="D108" i="34"/>
  <c r="E108" i="34" s="1"/>
  <c r="G108" i="34" s="1"/>
  <c r="I107" i="34"/>
  <c r="D107" i="34"/>
  <c r="F107" i="34" s="1"/>
  <c r="I106" i="34"/>
  <c r="D106" i="34"/>
  <c r="I105" i="34"/>
  <c r="D105" i="34"/>
  <c r="F105" i="34" s="1"/>
  <c r="I104" i="34"/>
  <c r="D104" i="34"/>
  <c r="F104" i="34" s="1"/>
  <c r="I103" i="34"/>
  <c r="D103" i="34"/>
  <c r="E103" i="34" s="1"/>
  <c r="G103" i="34" s="1"/>
  <c r="I102" i="34"/>
  <c r="D102" i="34"/>
  <c r="F102" i="34" s="1"/>
  <c r="I101" i="34"/>
  <c r="D101" i="34"/>
  <c r="F101" i="34" s="1"/>
  <c r="I100" i="34"/>
  <c r="F100" i="34"/>
  <c r="D100" i="34"/>
  <c r="E100" i="34" s="1"/>
  <c r="G100" i="34" s="1"/>
  <c r="I99" i="34"/>
  <c r="D99" i="34"/>
  <c r="F99" i="34" s="1"/>
  <c r="I98" i="34"/>
  <c r="D98" i="34"/>
  <c r="F98" i="34" s="1"/>
  <c r="I97" i="34"/>
  <c r="F97" i="34"/>
  <c r="D97" i="34"/>
  <c r="E97" i="34" s="1"/>
  <c r="G97" i="34" s="1"/>
  <c r="I96" i="34"/>
  <c r="D96" i="34"/>
  <c r="F96" i="34" s="1"/>
  <c r="I95" i="34"/>
  <c r="D95" i="34"/>
  <c r="F95" i="34" s="1"/>
  <c r="I94" i="34"/>
  <c r="D94" i="34"/>
  <c r="F94" i="34" s="1"/>
  <c r="I93" i="34"/>
  <c r="F93" i="34"/>
  <c r="D93" i="34"/>
  <c r="E93" i="34" s="1"/>
  <c r="G93" i="34" s="1"/>
  <c r="I92" i="34"/>
  <c r="H92" i="34"/>
  <c r="D92" i="34"/>
  <c r="E92" i="34" s="1"/>
  <c r="G92" i="34" s="1"/>
  <c r="I91" i="34"/>
  <c r="D91" i="34"/>
  <c r="E91" i="34" s="1"/>
  <c r="G91" i="34" s="1"/>
  <c r="I90" i="34"/>
  <c r="D90" i="34"/>
  <c r="F90" i="34" s="1"/>
  <c r="I89" i="34"/>
  <c r="D89" i="34"/>
  <c r="F89" i="34" s="1"/>
  <c r="I88" i="34"/>
  <c r="H88" i="34"/>
  <c r="D88" i="34"/>
  <c r="E88" i="34" s="1"/>
  <c r="G88" i="34" s="1"/>
  <c r="I87" i="34"/>
  <c r="D87" i="34"/>
  <c r="F87" i="34" s="1"/>
  <c r="I86" i="34"/>
  <c r="D86" i="34"/>
  <c r="E86" i="34" s="1"/>
  <c r="G86" i="34" s="1"/>
  <c r="I85" i="34"/>
  <c r="D85" i="34"/>
  <c r="E85" i="34" s="1"/>
  <c r="G85" i="34" s="1"/>
  <c r="I84" i="34"/>
  <c r="D84" i="34"/>
  <c r="I83" i="34"/>
  <c r="D83" i="34"/>
  <c r="F83" i="34" s="1"/>
  <c r="I82" i="34"/>
  <c r="D82" i="34"/>
  <c r="E82" i="34" s="1"/>
  <c r="G82" i="34" s="1"/>
  <c r="I81" i="34"/>
  <c r="F81" i="34"/>
  <c r="E81" i="34"/>
  <c r="G81" i="34" s="1"/>
  <c r="D81" i="34"/>
  <c r="I80" i="34"/>
  <c r="F80" i="34"/>
  <c r="E80" i="34"/>
  <c r="G80" i="34" s="1"/>
  <c r="D80" i="34"/>
  <c r="I79" i="34"/>
  <c r="F79" i="34"/>
  <c r="E79" i="34"/>
  <c r="G79" i="34" s="1"/>
  <c r="D79" i="34"/>
  <c r="I78" i="34"/>
  <c r="F78" i="34"/>
  <c r="E78" i="34"/>
  <c r="G78" i="34" s="1"/>
  <c r="D78" i="34"/>
  <c r="I77" i="34"/>
  <c r="D77" i="34"/>
  <c r="F77" i="34" s="1"/>
  <c r="I76" i="34"/>
  <c r="D76" i="34"/>
  <c r="E76" i="34" s="1"/>
  <c r="G76" i="34" s="1"/>
  <c r="I75" i="34"/>
  <c r="H75" i="34"/>
  <c r="D75" i="34"/>
  <c r="F75" i="34" s="1"/>
  <c r="I74" i="34"/>
  <c r="D74" i="34"/>
  <c r="I73" i="34"/>
  <c r="D73" i="34"/>
  <c r="F73" i="34" s="1"/>
  <c r="I72" i="34"/>
  <c r="E72" i="34"/>
  <c r="G72" i="34" s="1"/>
  <c r="D72" i="34"/>
  <c r="F72" i="34" s="1"/>
  <c r="I71" i="34"/>
  <c r="G71" i="34"/>
  <c r="F71" i="34"/>
  <c r="D71" i="34"/>
  <c r="E71" i="34" s="1"/>
  <c r="I70" i="34"/>
  <c r="D70" i="34"/>
  <c r="E70" i="34" s="1"/>
  <c r="G70" i="34" s="1"/>
  <c r="I69" i="34"/>
  <c r="D69" i="34"/>
  <c r="E69" i="34" s="1"/>
  <c r="G69" i="34" s="1"/>
  <c r="I68" i="34"/>
  <c r="F68" i="34"/>
  <c r="E68" i="34"/>
  <c r="G68" i="34" s="1"/>
  <c r="D68" i="34"/>
  <c r="I67" i="34"/>
  <c r="D67" i="34"/>
  <c r="F67" i="34" s="1"/>
  <c r="I66" i="34"/>
  <c r="F66" i="34"/>
  <c r="D66" i="34"/>
  <c r="E66" i="34" s="1"/>
  <c r="G66" i="34" s="1"/>
  <c r="I65" i="34"/>
  <c r="D65" i="34"/>
  <c r="F65" i="34" s="1"/>
  <c r="I64" i="34"/>
  <c r="D64" i="34"/>
  <c r="E64" i="34" s="1"/>
  <c r="G64" i="34" s="1"/>
  <c r="I63" i="34"/>
  <c r="D63" i="34"/>
  <c r="F63" i="34" s="1"/>
  <c r="I62" i="34"/>
  <c r="D62" i="34"/>
  <c r="I61" i="34"/>
  <c r="E61" i="34"/>
  <c r="G61" i="34" s="1"/>
  <c r="D61" i="34"/>
  <c r="F61" i="34" s="1"/>
  <c r="I60" i="34"/>
  <c r="H60" i="34"/>
  <c r="D60" i="34"/>
  <c r="F60" i="34" s="1"/>
  <c r="I59" i="34"/>
  <c r="F59" i="34"/>
  <c r="E59" i="34"/>
  <c r="G59" i="34" s="1"/>
  <c r="D59" i="34"/>
  <c r="I58" i="34"/>
  <c r="D58" i="34"/>
  <c r="I57" i="34"/>
  <c r="D57" i="34"/>
  <c r="F57" i="34" s="1"/>
  <c r="I56" i="34"/>
  <c r="F56" i="34"/>
  <c r="E56" i="34"/>
  <c r="G56" i="34" s="1"/>
  <c r="D56" i="34"/>
  <c r="I55" i="34"/>
  <c r="F55" i="34"/>
  <c r="E55" i="34"/>
  <c r="G55" i="34" s="1"/>
  <c r="D55" i="34"/>
  <c r="I54" i="34"/>
  <c r="D54" i="34"/>
  <c r="I53" i="34"/>
  <c r="H53" i="34"/>
  <c r="E53" i="34"/>
  <c r="G53" i="34" s="1"/>
  <c r="D53" i="34"/>
  <c r="F53" i="34" s="1"/>
  <c r="I52" i="34"/>
  <c r="E52" i="34"/>
  <c r="G52" i="34" s="1"/>
  <c r="D52" i="34"/>
  <c r="F52" i="34" s="1"/>
  <c r="I51" i="34"/>
  <c r="D51" i="34"/>
  <c r="F51" i="34" s="1"/>
  <c r="I50" i="34"/>
  <c r="D50" i="34"/>
  <c r="I49" i="34"/>
  <c r="D49" i="34"/>
  <c r="E49" i="34" s="1"/>
  <c r="G49" i="34" s="1"/>
  <c r="I48" i="34"/>
  <c r="D48" i="34"/>
  <c r="I47" i="34"/>
  <c r="D47" i="34"/>
  <c r="E47" i="34" s="1"/>
  <c r="G47" i="34" s="1"/>
  <c r="I46" i="34"/>
  <c r="F46" i="34"/>
  <c r="E46" i="34"/>
  <c r="G46" i="34" s="1"/>
  <c r="D46" i="34"/>
  <c r="I45" i="34"/>
  <c r="D45" i="34"/>
  <c r="F45" i="34" s="1"/>
  <c r="I44" i="34"/>
  <c r="F44" i="34"/>
  <c r="E44" i="34"/>
  <c r="G44" i="34" s="1"/>
  <c r="D44" i="34"/>
  <c r="I43" i="34"/>
  <c r="D43" i="34"/>
  <c r="I42" i="34"/>
  <c r="D42" i="34"/>
  <c r="I41" i="34"/>
  <c r="E41" i="34"/>
  <c r="G41" i="34" s="1"/>
  <c r="D41" i="34"/>
  <c r="F41" i="34" s="1"/>
  <c r="I40" i="34"/>
  <c r="G40" i="34"/>
  <c r="D40" i="34"/>
  <c r="E40" i="34" s="1"/>
  <c r="I39" i="34"/>
  <c r="F39" i="34"/>
  <c r="E39" i="34"/>
  <c r="G39" i="34" s="1"/>
  <c r="D39" i="34"/>
  <c r="I38" i="34"/>
  <c r="D38" i="34"/>
  <c r="F38" i="34" s="1"/>
  <c r="I37" i="34"/>
  <c r="F37" i="34"/>
  <c r="D37" i="34"/>
  <c r="E37" i="34" s="1"/>
  <c r="G37" i="34" s="1"/>
  <c r="I36" i="34"/>
  <c r="D36" i="34"/>
  <c r="I35" i="34"/>
  <c r="D35" i="34"/>
  <c r="F35" i="34" s="1"/>
  <c r="I34" i="34"/>
  <c r="F34" i="34"/>
  <c r="D34" i="34"/>
  <c r="E34" i="34" s="1"/>
  <c r="G34" i="34" s="1"/>
  <c r="I33" i="34"/>
  <c r="F33" i="34"/>
  <c r="E33" i="34"/>
  <c r="G33" i="34" s="1"/>
  <c r="D33" i="34"/>
  <c r="I32" i="34"/>
  <c r="F32" i="34"/>
  <c r="E32" i="34"/>
  <c r="G32" i="34" s="1"/>
  <c r="D32" i="34"/>
  <c r="I31" i="34"/>
  <c r="H31" i="34"/>
  <c r="F31" i="34"/>
  <c r="D31" i="34"/>
  <c r="E31" i="34" s="1"/>
  <c r="G31" i="34" s="1"/>
  <c r="I30" i="34"/>
  <c r="D30" i="34"/>
  <c r="F30" i="34" s="1"/>
  <c r="I29" i="34"/>
  <c r="D29" i="34"/>
  <c r="F29" i="34" s="1"/>
  <c r="I28" i="34"/>
  <c r="D28" i="34"/>
  <c r="F28" i="34" s="1"/>
  <c r="I27" i="34"/>
  <c r="G27" i="34"/>
  <c r="D27" i="34"/>
  <c r="E27" i="34" s="1"/>
  <c r="I26" i="34"/>
  <c r="D26" i="34"/>
  <c r="I25" i="34"/>
  <c r="G25" i="34"/>
  <c r="F25" i="34"/>
  <c r="D25" i="34"/>
  <c r="E25" i="34" s="1"/>
  <c r="I24" i="34"/>
  <c r="F24" i="34"/>
  <c r="E24" i="34"/>
  <c r="G24" i="34" s="1"/>
  <c r="D24" i="34"/>
  <c r="I23" i="34"/>
  <c r="D23" i="34"/>
  <c r="F23" i="34" s="1"/>
  <c r="I22" i="34"/>
  <c r="D22" i="34"/>
  <c r="E22" i="34" s="1"/>
  <c r="G22" i="34" s="1"/>
  <c r="I21" i="34"/>
  <c r="E21" i="34"/>
  <c r="G21" i="34" s="1"/>
  <c r="D21" i="34"/>
  <c r="F21" i="34" s="1"/>
  <c r="I20" i="34"/>
  <c r="F20" i="34"/>
  <c r="D20" i="34"/>
  <c r="E20" i="34" s="1"/>
  <c r="G20" i="34" s="1"/>
  <c r="I19" i="34"/>
  <c r="D19" i="34"/>
  <c r="F19" i="34" s="1"/>
  <c r="I18" i="34"/>
  <c r="D18" i="34"/>
  <c r="E18" i="34" s="1"/>
  <c r="G18" i="34" s="1"/>
  <c r="I17" i="34"/>
  <c r="H17" i="34"/>
  <c r="D17" i="34"/>
  <c r="E17" i="34" s="1"/>
  <c r="G17" i="34" s="1"/>
  <c r="I16" i="34"/>
  <c r="H16" i="34"/>
  <c r="D16" i="34"/>
  <c r="E16" i="34" s="1"/>
  <c r="G16" i="34" s="1"/>
  <c r="I15" i="34"/>
  <c r="D15" i="34"/>
  <c r="F15" i="34" s="1"/>
  <c r="I14" i="34"/>
  <c r="D14" i="34"/>
  <c r="F14" i="34" s="1"/>
  <c r="I13" i="34"/>
  <c r="D13" i="34"/>
  <c r="E13" i="34" s="1"/>
  <c r="G13" i="34" s="1"/>
  <c r="I12" i="34"/>
  <c r="D12" i="34"/>
  <c r="F12" i="34" s="1"/>
  <c r="I11" i="34"/>
  <c r="D11" i="34"/>
  <c r="F11" i="34" s="1"/>
  <c r="I10" i="34"/>
  <c r="E10" i="34"/>
  <c r="G10" i="34" s="1"/>
  <c r="D10" i="34"/>
  <c r="F10" i="34" s="1"/>
  <c r="I9" i="34"/>
  <c r="H9" i="34"/>
  <c r="E9" i="34"/>
  <c r="G9" i="34" s="1"/>
  <c r="D9" i="34"/>
  <c r="F9" i="34" s="1"/>
  <c r="I8" i="34"/>
  <c r="E8" i="34"/>
  <c r="G8" i="34" s="1"/>
  <c r="D8" i="34"/>
  <c r="F8" i="34" s="1"/>
  <c r="I7" i="34"/>
  <c r="D7" i="34"/>
  <c r="HF82" i="33"/>
  <c r="HF81" i="33"/>
  <c r="HF80" i="33"/>
  <c r="HF79" i="33"/>
  <c r="HF78" i="33"/>
  <c r="HF77" i="33"/>
  <c r="HF76" i="33"/>
  <c r="HF75" i="33"/>
  <c r="HF74" i="33"/>
  <c r="HF73" i="33"/>
  <c r="HF72" i="33"/>
  <c r="HF71" i="33"/>
  <c r="HF70" i="33"/>
  <c r="HF69" i="33"/>
  <c r="HF68" i="33"/>
  <c r="HF67" i="33"/>
  <c r="HF66" i="33"/>
  <c r="HF65" i="33"/>
  <c r="HF64" i="33"/>
  <c r="HF63" i="33"/>
  <c r="HF62" i="33"/>
  <c r="HF61" i="33"/>
  <c r="HF60" i="33"/>
  <c r="HF59" i="33"/>
  <c r="HF58" i="33"/>
  <c r="HF57" i="33"/>
  <c r="HF56" i="33"/>
  <c r="HF55" i="33"/>
  <c r="HF54" i="33"/>
  <c r="HF53" i="33"/>
  <c r="HF52" i="33"/>
  <c r="HF51" i="33"/>
  <c r="HF50" i="33"/>
  <c r="HF49" i="33"/>
  <c r="HF48" i="33"/>
  <c r="HF47" i="33"/>
  <c r="HF46" i="33"/>
  <c r="HF45" i="33"/>
  <c r="HF44" i="33"/>
  <c r="HF43" i="33"/>
  <c r="HF42" i="33"/>
  <c r="HF41" i="33"/>
  <c r="HF40" i="33"/>
  <c r="HF39" i="33"/>
  <c r="HF38" i="33"/>
  <c r="HF37" i="33"/>
  <c r="HF36" i="33"/>
  <c r="HF35" i="33"/>
  <c r="HF34" i="33"/>
  <c r="HF33" i="33"/>
  <c r="HF32" i="33"/>
  <c r="HF31" i="33"/>
  <c r="HF30" i="33"/>
  <c r="HF29" i="33"/>
  <c r="HF28" i="33"/>
  <c r="HF27" i="33"/>
  <c r="HF26" i="33"/>
  <c r="HF25" i="33"/>
  <c r="HF24" i="33"/>
  <c r="HF23" i="33"/>
  <c r="HF22" i="33"/>
  <c r="HF21" i="33"/>
  <c r="HF20" i="33"/>
  <c r="HF19" i="33"/>
  <c r="HF18" i="33"/>
  <c r="HF17" i="33"/>
  <c r="B8" i="35" s="1"/>
  <c r="HF16" i="33"/>
  <c r="B20" i="35" s="1"/>
  <c r="HF15" i="33"/>
  <c r="HF14" i="33"/>
  <c r="HF13" i="33"/>
  <c r="HF12" i="33"/>
  <c r="HF11" i="33"/>
  <c r="HF10" i="33"/>
  <c r="HF9" i="33"/>
  <c r="HF8" i="33"/>
  <c r="HF7" i="33"/>
  <c r="HF6" i="33"/>
  <c r="CU89" i="32"/>
  <c r="CV89" i="32" s="1"/>
  <c r="CU88" i="32"/>
  <c r="CV88" i="32" s="1"/>
  <c r="CU87" i="32"/>
  <c r="CV87" i="32" s="1"/>
  <c r="CU86" i="32"/>
  <c r="CV86" i="32" s="1"/>
  <c r="CU85" i="32"/>
  <c r="CV85" i="32" s="1"/>
  <c r="CU84" i="32"/>
  <c r="CV84" i="32" s="1"/>
  <c r="CV83" i="32"/>
  <c r="CU83" i="32"/>
  <c r="CU82" i="32"/>
  <c r="CV82" i="32" s="1"/>
  <c r="CV81" i="32"/>
  <c r="CU81" i="32"/>
  <c r="CU80" i="32"/>
  <c r="CV80" i="32" s="1"/>
  <c r="CU79" i="32"/>
  <c r="CV79" i="32" s="1"/>
  <c r="CU78" i="32"/>
  <c r="CV78" i="32" s="1"/>
  <c r="CU77" i="32"/>
  <c r="CV77" i="32" s="1"/>
  <c r="CU76" i="32"/>
  <c r="CV76" i="32" s="1"/>
  <c r="CU75" i="32"/>
  <c r="CV75" i="32" s="1"/>
  <c r="CU74" i="32"/>
  <c r="CV74" i="32" s="1"/>
  <c r="CU73" i="32"/>
  <c r="CV73" i="32" s="1"/>
  <c r="CU72" i="32"/>
  <c r="CV72" i="32" s="1"/>
  <c r="CV71" i="32"/>
  <c r="CU71" i="32"/>
  <c r="CV70" i="32"/>
  <c r="CU70" i="32"/>
  <c r="CU69" i="32"/>
  <c r="CV69" i="32" s="1"/>
  <c r="CU68" i="32"/>
  <c r="CV68" i="32" s="1"/>
  <c r="CU67" i="32"/>
  <c r="CV67" i="32" s="1"/>
  <c r="CU66" i="32"/>
  <c r="CV66" i="32" s="1"/>
  <c r="CU65" i="32"/>
  <c r="CV65" i="32" s="1"/>
  <c r="CU64" i="32"/>
  <c r="CV64" i="32" s="1"/>
  <c r="CU63" i="32"/>
  <c r="CV63" i="32" s="1"/>
  <c r="CU62" i="32"/>
  <c r="CV62" i="32" s="1"/>
  <c r="CU61" i="32"/>
  <c r="CV61" i="32" s="1"/>
  <c r="CU60" i="32"/>
  <c r="CV60" i="32" s="1"/>
  <c r="CU59" i="32"/>
  <c r="CV59" i="32" s="1"/>
  <c r="CU58" i="32"/>
  <c r="CV58" i="32" s="1"/>
  <c r="CU57" i="32"/>
  <c r="CV57" i="32" s="1"/>
  <c r="CU56" i="32"/>
  <c r="CV56" i="32" s="1"/>
  <c r="CU55" i="32"/>
  <c r="CV55" i="32" s="1"/>
  <c r="CU54" i="32"/>
  <c r="CV54" i="32" s="1"/>
  <c r="CU53" i="32"/>
  <c r="CV53" i="32" s="1"/>
  <c r="CU52" i="32"/>
  <c r="CV52" i="32" s="1"/>
  <c r="CU51" i="32"/>
  <c r="CV51" i="32" s="1"/>
  <c r="CU50" i="32"/>
  <c r="CV50" i="32" s="1"/>
  <c r="CU49" i="32"/>
  <c r="CV49" i="32" s="1"/>
  <c r="CU48" i="32"/>
  <c r="CV48" i="32" s="1"/>
  <c r="CU47" i="32"/>
  <c r="CV47" i="32" s="1"/>
  <c r="CU46" i="32"/>
  <c r="CV46" i="32" s="1"/>
  <c r="CU45" i="32"/>
  <c r="CV45" i="32" s="1"/>
  <c r="CU44" i="32"/>
  <c r="CV44" i="32" s="1"/>
  <c r="CU43" i="32"/>
  <c r="CV43" i="32" s="1"/>
  <c r="CU42" i="32"/>
  <c r="CV42" i="32" s="1"/>
  <c r="CU41" i="32"/>
  <c r="CV41" i="32" s="1"/>
  <c r="CU40" i="32"/>
  <c r="CV40" i="32" s="1"/>
  <c r="CU39" i="32"/>
  <c r="CV39" i="32" s="1"/>
  <c r="CU38" i="32"/>
  <c r="CV38" i="32" s="1"/>
  <c r="CU37" i="32"/>
  <c r="CV37" i="32" s="1"/>
  <c r="CU36" i="32"/>
  <c r="CV36" i="32" s="1"/>
  <c r="CU35" i="32"/>
  <c r="CV35" i="32" s="1"/>
  <c r="CU34" i="32"/>
  <c r="CV34" i="32" s="1"/>
  <c r="CU33" i="32"/>
  <c r="CV33" i="32" s="1"/>
  <c r="CU32" i="32"/>
  <c r="CV32" i="32" s="1"/>
  <c r="CU31" i="32"/>
  <c r="CV31" i="32" s="1"/>
  <c r="CU30" i="32"/>
  <c r="CV30" i="32" s="1"/>
  <c r="CU29" i="32"/>
  <c r="CV29" i="32" s="1"/>
  <c r="CU28" i="32"/>
  <c r="CV28" i="32" s="1"/>
  <c r="CV27" i="32"/>
  <c r="CU27" i="32"/>
  <c r="CU26" i="32"/>
  <c r="CV26" i="32" s="1"/>
  <c r="CU25" i="32"/>
  <c r="CV25" i="32" s="1"/>
  <c r="CU24" i="32"/>
  <c r="CV24" i="32" s="1"/>
  <c r="CU23" i="32"/>
  <c r="CV23" i="32" s="1"/>
  <c r="CU22" i="32"/>
  <c r="CV22" i="32" s="1"/>
  <c r="CU21" i="32"/>
  <c r="CV21" i="32" s="1"/>
  <c r="CU20" i="32"/>
  <c r="CV20" i="32" s="1"/>
  <c r="CU19" i="32"/>
  <c r="CV19" i="32" s="1"/>
  <c r="CU18" i="32"/>
  <c r="CV18" i="32" s="1"/>
  <c r="CV17" i="32"/>
  <c r="CU17" i="32"/>
  <c r="CU16" i="32"/>
  <c r="CV16" i="32" s="1"/>
  <c r="CU15" i="32"/>
  <c r="CV15" i="32" s="1"/>
  <c r="CU14" i="32"/>
  <c r="CV14" i="32" s="1"/>
  <c r="CU13" i="32"/>
  <c r="CV13" i="32" s="1"/>
  <c r="CU12" i="32"/>
  <c r="CV12" i="32" s="1"/>
  <c r="CU11" i="32"/>
  <c r="CV11" i="32" s="1"/>
  <c r="CU10" i="32"/>
  <c r="CV10" i="32" s="1"/>
  <c r="CU9" i="32"/>
  <c r="CV9" i="32" s="1"/>
  <c r="CU8" i="32"/>
  <c r="CV8" i="32" s="1"/>
  <c r="CU7" i="32"/>
  <c r="CV7" i="32" s="1"/>
  <c r="B29" i="30"/>
  <c r="H465" i="34" s="1"/>
  <c r="E11" i="29"/>
  <c r="G11" i="29" s="1"/>
  <c r="E10" i="29"/>
  <c r="G10" i="29" s="1"/>
  <c r="G9" i="29"/>
  <c r="E9" i="29"/>
  <c r="E8" i="29"/>
  <c r="G8" i="29" s="1"/>
  <c r="E7" i="29"/>
  <c r="G7" i="29" s="1"/>
  <c r="G6" i="29"/>
  <c r="E6" i="29"/>
  <c r="A89" i="15"/>
  <c r="A88" i="15"/>
  <c r="A87" i="15"/>
  <c r="A86" i="15"/>
  <c r="A85" i="15"/>
  <c r="A84" i="15"/>
  <c r="A81" i="15"/>
  <c r="A80" i="15"/>
  <c r="A79" i="15"/>
  <c r="A78" i="15"/>
  <c r="A77" i="15"/>
  <c r="A76" i="15"/>
  <c r="A73" i="15"/>
  <c r="A72" i="15"/>
  <c r="A71" i="15"/>
  <c r="A70" i="15"/>
  <c r="A69" i="15"/>
  <c r="A68" i="15"/>
  <c r="A65" i="15"/>
  <c r="A64" i="15"/>
  <c r="A63" i="15"/>
  <c r="A62" i="15"/>
  <c r="A61" i="15"/>
  <c r="A60" i="15"/>
  <c r="A57" i="15"/>
  <c r="A56" i="15"/>
  <c r="A55" i="15"/>
  <c r="A54" i="15"/>
  <c r="A53" i="15"/>
  <c r="A52" i="15"/>
  <c r="A49" i="15"/>
  <c r="A48" i="15"/>
  <c r="A47" i="15"/>
  <c r="A46" i="15"/>
  <c r="A45" i="15"/>
  <c r="A44" i="15"/>
  <c r="A41" i="15"/>
  <c r="A40" i="15"/>
  <c r="A39" i="15"/>
  <c r="A38" i="15"/>
  <c r="A37" i="15"/>
  <c r="A36" i="15"/>
  <c r="A33" i="15"/>
  <c r="A32" i="15"/>
  <c r="A31" i="15"/>
  <c r="A30" i="15"/>
  <c r="A29" i="15"/>
  <c r="A28" i="15"/>
  <c r="A25" i="15"/>
  <c r="A24" i="15"/>
  <c r="A23" i="15"/>
  <c r="A22" i="15"/>
  <c r="A21" i="15"/>
  <c r="A20" i="15"/>
  <c r="F16" i="34" l="1"/>
  <c r="F22" i="34"/>
  <c r="E107" i="34"/>
  <c r="G107" i="34" s="1"/>
  <c r="E147" i="34"/>
  <c r="G147" i="34" s="1"/>
  <c r="F147" i="34"/>
  <c r="E168" i="34"/>
  <c r="G168" i="34" s="1"/>
  <c r="F270" i="34"/>
  <c r="E298" i="34"/>
  <c r="G298" i="34" s="1"/>
  <c r="E359" i="34"/>
  <c r="G359" i="34" s="1"/>
  <c r="F371" i="34"/>
  <c r="F452" i="34"/>
  <c r="F552" i="34"/>
  <c r="E591" i="34"/>
  <c r="G591" i="34" s="1"/>
  <c r="F607" i="34"/>
  <c r="E607" i="34"/>
  <c r="G607" i="34" s="1"/>
  <c r="F644" i="34"/>
  <c r="F661" i="34"/>
  <c r="E661" i="34"/>
  <c r="G661" i="34" s="1"/>
  <c r="E693" i="34"/>
  <c r="G693" i="34" s="1"/>
  <c r="F831" i="34"/>
  <c r="E882" i="34"/>
  <c r="G882" i="34" s="1"/>
  <c r="E890" i="34"/>
  <c r="G890" i="34" s="1"/>
  <c r="F914" i="34"/>
  <c r="E914" i="34"/>
  <c r="G914" i="34" s="1"/>
  <c r="F1146" i="34"/>
  <c r="E1146" i="34"/>
  <c r="G1146" i="34" s="1"/>
  <c r="E1222" i="34"/>
  <c r="G1222" i="34" s="1"/>
  <c r="F1222" i="34"/>
  <c r="E1249" i="34"/>
  <c r="G1249" i="34" s="1"/>
  <c r="F1249" i="34"/>
  <c r="E1356" i="34"/>
  <c r="G1356" i="34" s="1"/>
  <c r="F1356" i="34"/>
  <c r="E1506" i="34"/>
  <c r="G1506" i="34" s="1"/>
  <c r="E1724" i="34"/>
  <c r="G1724" i="34" s="1"/>
  <c r="F1724" i="34"/>
  <c r="E1749" i="34"/>
  <c r="G1749" i="34" s="1"/>
  <c r="F1756" i="34"/>
  <c r="E1756" i="34"/>
  <c r="G1756" i="34" s="1"/>
  <c r="F2024" i="34"/>
  <c r="E2024" i="34"/>
  <c r="G2024" i="34" s="1"/>
  <c r="F2167" i="34"/>
  <c r="F2209" i="34"/>
  <c r="E2209" i="34"/>
  <c r="G2209" i="34" s="1"/>
  <c r="F2364" i="34"/>
  <c r="E2364" i="34"/>
  <c r="G2364" i="34" s="1"/>
  <c r="E2398" i="34"/>
  <c r="G2398" i="34" s="1"/>
  <c r="E2432" i="34"/>
  <c r="G2432" i="34" s="1"/>
  <c r="F2432" i="34"/>
  <c r="E2976" i="34"/>
  <c r="G2976" i="34" s="1"/>
  <c r="F2976" i="34"/>
  <c r="E1103" i="34"/>
  <c r="G1103" i="34" s="1"/>
  <c r="F1103" i="34"/>
  <c r="F1732" i="34"/>
  <c r="E1732" i="34"/>
  <c r="G1732" i="34" s="1"/>
  <c r="E277" i="34"/>
  <c r="G277" i="34" s="1"/>
  <c r="E788" i="34"/>
  <c r="G788" i="34" s="1"/>
  <c r="E1052" i="34"/>
  <c r="G1052" i="34" s="1"/>
  <c r="E1203" i="34"/>
  <c r="G1203" i="34" s="1"/>
  <c r="E709" i="34"/>
  <c r="G709" i="34" s="1"/>
  <c r="F709" i="34"/>
  <c r="F748" i="34"/>
  <c r="E748" i="34"/>
  <c r="G748" i="34" s="1"/>
  <c r="F866" i="34"/>
  <c r="E866" i="34"/>
  <c r="G866" i="34" s="1"/>
  <c r="F899" i="34"/>
  <c r="E899" i="34"/>
  <c r="G899" i="34" s="1"/>
  <c r="F968" i="34"/>
  <c r="E968" i="34"/>
  <c r="G968" i="34" s="1"/>
  <c r="F1258" i="34"/>
  <c r="E1258" i="34"/>
  <c r="G1258" i="34" s="1"/>
  <c r="F1346" i="34"/>
  <c r="E1346" i="34"/>
  <c r="G1346" i="34" s="1"/>
  <c r="F1479" i="34"/>
  <c r="E1479" i="34"/>
  <c r="G1479" i="34" s="1"/>
  <c r="F1575" i="34"/>
  <c r="E1575" i="34"/>
  <c r="G1575" i="34" s="1"/>
  <c r="F1871" i="34"/>
  <c r="E1871" i="34"/>
  <c r="G1871" i="34" s="1"/>
  <c r="E2050" i="34"/>
  <c r="G2050" i="34" s="1"/>
  <c r="F2050" i="34"/>
  <c r="E2067" i="34"/>
  <c r="G2067" i="34" s="1"/>
  <c r="F2067" i="34"/>
  <c r="F4650" i="34"/>
  <c r="E4650" i="34"/>
  <c r="G4650" i="34" s="1"/>
  <c r="F47" i="34"/>
  <c r="E101" i="34"/>
  <c r="G101" i="34" s="1"/>
  <c r="E122" i="34"/>
  <c r="G122" i="34" s="1"/>
  <c r="E135" i="34"/>
  <c r="G135" i="34" s="1"/>
  <c r="H141" i="34"/>
  <c r="E184" i="34"/>
  <c r="G184" i="34" s="1"/>
  <c r="H243" i="34"/>
  <c r="E256" i="34"/>
  <c r="G256" i="34" s="1"/>
  <c r="H270" i="34"/>
  <c r="E312" i="34"/>
  <c r="G312" i="34" s="1"/>
  <c r="E353" i="34"/>
  <c r="G353" i="34" s="1"/>
  <c r="E365" i="34"/>
  <c r="G365" i="34" s="1"/>
  <c r="F372" i="34"/>
  <c r="E372" i="34"/>
  <c r="G372" i="34" s="1"/>
  <c r="F378" i="34"/>
  <c r="E399" i="34"/>
  <c r="G399" i="34" s="1"/>
  <c r="F483" i="34"/>
  <c r="E483" i="34"/>
  <c r="G483" i="34" s="1"/>
  <c r="E530" i="34"/>
  <c r="G530" i="34" s="1"/>
  <c r="E616" i="34"/>
  <c r="G616" i="34" s="1"/>
  <c r="E670" i="34"/>
  <c r="G670" i="34" s="1"/>
  <c r="H677" i="34"/>
  <c r="E685" i="34"/>
  <c r="G685" i="34" s="1"/>
  <c r="E824" i="34"/>
  <c r="G824" i="34" s="1"/>
  <c r="F832" i="34"/>
  <c r="E832" i="34"/>
  <c r="G832" i="34" s="1"/>
  <c r="H921" i="34"/>
  <c r="E928" i="34"/>
  <c r="G928" i="34" s="1"/>
  <c r="F1230" i="34"/>
  <c r="E1293" i="34"/>
  <c r="G1293" i="34" s="1"/>
  <c r="E1411" i="34"/>
  <c r="G1411" i="34" s="1"/>
  <c r="F1411" i="34"/>
  <c r="F1419" i="34"/>
  <c r="E1419" i="34"/>
  <c r="G1419" i="34" s="1"/>
  <c r="F1567" i="34"/>
  <c r="E1664" i="34"/>
  <c r="G1664" i="34" s="1"/>
  <c r="F1664" i="34"/>
  <c r="E2338" i="34"/>
  <c r="G2338" i="34" s="1"/>
  <c r="F2338" i="34"/>
  <c r="F2356" i="34"/>
  <c r="E2356" i="34"/>
  <c r="G2356" i="34" s="1"/>
  <c r="E2381" i="34"/>
  <c r="G2381" i="34" s="1"/>
  <c r="F2381" i="34"/>
  <c r="F2716" i="34"/>
  <c r="E2716" i="34"/>
  <c r="G2716" i="34" s="1"/>
  <c r="E2776" i="34"/>
  <c r="G2776" i="34" s="1"/>
  <c r="F2776" i="34"/>
  <c r="F992" i="34"/>
  <c r="E992" i="34"/>
  <c r="G992" i="34" s="1"/>
  <c r="F1045" i="34"/>
  <c r="E1045" i="34"/>
  <c r="G1045" i="34" s="1"/>
  <c r="F3718" i="34"/>
  <c r="E3718" i="34"/>
  <c r="G3718" i="34" s="1"/>
  <c r="F108" i="34"/>
  <c r="E148" i="34"/>
  <c r="G148" i="34" s="1"/>
  <c r="H206" i="34"/>
  <c r="E320" i="34"/>
  <c r="G320" i="34" s="1"/>
  <c r="E339" i="34"/>
  <c r="G339" i="34" s="1"/>
  <c r="E360" i="34"/>
  <c r="G360" i="34" s="1"/>
  <c r="F424" i="34"/>
  <c r="F484" i="34"/>
  <c r="E484" i="34"/>
  <c r="G484" i="34" s="1"/>
  <c r="F491" i="34"/>
  <c r="E623" i="34"/>
  <c r="G623" i="34" s="1"/>
  <c r="E662" i="34"/>
  <c r="G662" i="34" s="1"/>
  <c r="F694" i="34"/>
  <c r="E749" i="34"/>
  <c r="G749" i="34" s="1"/>
  <c r="F774" i="34"/>
  <c r="E807" i="34"/>
  <c r="G807" i="34" s="1"/>
  <c r="F807" i="34"/>
  <c r="E841" i="34"/>
  <c r="G841" i="34" s="1"/>
  <c r="F922" i="34"/>
  <c r="E922" i="34"/>
  <c r="G922" i="34" s="1"/>
  <c r="F976" i="34"/>
  <c r="F1001" i="34"/>
  <c r="E1001" i="34"/>
  <c r="G1001" i="34" s="1"/>
  <c r="E1027" i="34"/>
  <c r="G1027" i="34" s="1"/>
  <c r="E1063" i="34"/>
  <c r="G1063" i="34" s="1"/>
  <c r="F1072" i="34"/>
  <c r="E1072" i="34"/>
  <c r="G1072" i="34" s="1"/>
  <c r="E1121" i="34"/>
  <c r="G1121" i="34" s="1"/>
  <c r="F1139" i="34"/>
  <c r="E1139" i="34"/>
  <c r="G1139" i="34" s="1"/>
  <c r="E1181" i="34"/>
  <c r="G1181" i="34" s="1"/>
  <c r="E1196" i="34"/>
  <c r="G1196" i="34" s="1"/>
  <c r="F1428" i="34"/>
  <c r="E1533" i="34"/>
  <c r="G1533" i="34" s="1"/>
  <c r="F1533" i="34"/>
  <c r="F1592" i="34"/>
  <c r="E1592" i="34"/>
  <c r="G1592" i="34" s="1"/>
  <c r="E1922" i="34"/>
  <c r="G1922" i="34" s="1"/>
  <c r="F1922" i="34"/>
  <c r="F2001" i="34"/>
  <c r="E2001" i="34"/>
  <c r="G2001" i="34" s="1"/>
  <c r="F2125" i="34"/>
  <c r="E2125" i="34"/>
  <c r="G2125" i="34" s="1"/>
  <c r="F2245" i="34"/>
  <c r="E2245" i="34"/>
  <c r="G2245" i="34" s="1"/>
  <c r="F2839" i="34"/>
  <c r="E2839" i="34"/>
  <c r="G2839" i="34" s="1"/>
  <c r="E3711" i="34"/>
  <c r="G3711" i="34" s="1"/>
  <c r="F3711" i="34"/>
  <c r="F4631" i="34"/>
  <c r="E4631" i="34"/>
  <c r="G4631" i="34" s="1"/>
  <c r="E2994" i="34"/>
  <c r="G2994" i="34" s="1"/>
  <c r="F2994" i="34"/>
  <c r="E710" i="34"/>
  <c r="G710" i="34" s="1"/>
  <c r="F710" i="34"/>
  <c r="E1347" i="34"/>
  <c r="G1347" i="34" s="1"/>
  <c r="F1347" i="34"/>
  <c r="F2742" i="34"/>
  <c r="E2742" i="34"/>
  <c r="G2742" i="34" s="1"/>
  <c r="E23" i="34"/>
  <c r="G23" i="34" s="1"/>
  <c r="F17" i="34"/>
  <c r="F76" i="34"/>
  <c r="F88" i="34"/>
  <c r="E163" i="34"/>
  <c r="G163" i="34" s="1"/>
  <c r="E244" i="34"/>
  <c r="G244" i="34" s="1"/>
  <c r="F250" i="34"/>
  <c r="E307" i="34"/>
  <c r="G307" i="34" s="1"/>
  <c r="E313" i="34"/>
  <c r="G313" i="34" s="1"/>
  <c r="H327" i="34"/>
  <c r="E333" i="34"/>
  <c r="G333" i="34" s="1"/>
  <c r="E393" i="34"/>
  <c r="G393" i="34" s="1"/>
  <c r="F433" i="34"/>
  <c r="E463" i="34"/>
  <c r="G463" i="34" s="1"/>
  <c r="E508" i="34"/>
  <c r="G508" i="34" s="1"/>
  <c r="F609" i="34"/>
  <c r="E617" i="34"/>
  <c r="G617" i="34" s="1"/>
  <c r="E639" i="34"/>
  <c r="G639" i="34" s="1"/>
  <c r="E734" i="34"/>
  <c r="G734" i="34" s="1"/>
  <c r="F900" i="34"/>
  <c r="F929" i="34"/>
  <c r="F953" i="34"/>
  <c r="E953" i="34"/>
  <c r="G953" i="34" s="1"/>
  <c r="F962" i="34"/>
  <c r="E962" i="34"/>
  <c r="G962" i="34" s="1"/>
  <c r="E1009" i="34"/>
  <c r="G1009" i="34" s="1"/>
  <c r="F1009" i="34"/>
  <c r="F1036" i="34"/>
  <c r="E1036" i="34"/>
  <c r="G1036" i="34" s="1"/>
  <c r="E1046" i="34"/>
  <c r="G1046" i="34" s="1"/>
  <c r="F1046" i="34"/>
  <c r="F1130" i="34"/>
  <c r="F1148" i="34"/>
  <c r="E1148" i="34"/>
  <c r="G1148" i="34" s="1"/>
  <c r="E1189" i="34"/>
  <c r="G1189" i="34" s="1"/>
  <c r="F1285" i="34"/>
  <c r="E1285" i="34"/>
  <c r="G1285" i="34" s="1"/>
  <c r="E1825" i="34"/>
  <c r="G1825" i="34" s="1"/>
  <c r="F1825" i="34"/>
  <c r="F1888" i="34"/>
  <c r="E2313" i="34"/>
  <c r="G2313" i="34" s="1"/>
  <c r="F2313" i="34"/>
  <c r="E67" i="34"/>
  <c r="G67" i="34" s="1"/>
  <c r="E325" i="34"/>
  <c r="G325" i="34" s="1"/>
  <c r="F1043" i="34"/>
  <c r="E1043" i="34"/>
  <c r="G1043" i="34" s="1"/>
  <c r="E1992" i="34"/>
  <c r="G1992" i="34" s="1"/>
  <c r="F1992" i="34"/>
  <c r="F2707" i="34"/>
  <c r="E2707" i="34"/>
  <c r="G2707" i="34" s="1"/>
  <c r="F3746" i="34"/>
  <c r="E3746" i="34"/>
  <c r="G3746" i="34" s="1"/>
  <c r="H41" i="34"/>
  <c r="E129" i="34"/>
  <c r="G129" i="34" s="1"/>
  <c r="H76" i="34"/>
  <c r="H108" i="34"/>
  <c r="F116" i="34"/>
  <c r="E116" i="34"/>
  <c r="G116" i="34" s="1"/>
  <c r="F170" i="34"/>
  <c r="E272" i="34"/>
  <c r="G272" i="34" s="1"/>
  <c r="F272" i="34"/>
  <c r="E300" i="34"/>
  <c r="G300" i="34" s="1"/>
  <c r="F347" i="34"/>
  <c r="H360" i="34"/>
  <c r="E448" i="34"/>
  <c r="G448" i="34" s="1"/>
  <c r="F454" i="34"/>
  <c r="E547" i="34"/>
  <c r="G547" i="34" s="1"/>
  <c r="F547" i="34"/>
  <c r="E570" i="34"/>
  <c r="G570" i="34" s="1"/>
  <c r="F577" i="34"/>
  <c r="E631" i="34"/>
  <c r="G631" i="34" s="1"/>
  <c r="F631" i="34"/>
  <c r="E970" i="34"/>
  <c r="G970" i="34" s="1"/>
  <c r="F993" i="34"/>
  <c r="F1055" i="34"/>
  <c r="F1073" i="34"/>
  <c r="E1073" i="34"/>
  <c r="G1073" i="34" s="1"/>
  <c r="E1206" i="34"/>
  <c r="G1206" i="34" s="1"/>
  <c r="F1206" i="34"/>
  <c r="F1232" i="34"/>
  <c r="E1232" i="34"/>
  <c r="G1232" i="34" s="1"/>
  <c r="F1251" i="34"/>
  <c r="E1295" i="34"/>
  <c r="G1295" i="34" s="1"/>
  <c r="F1295" i="34"/>
  <c r="E1385" i="34"/>
  <c r="G1385" i="34" s="1"/>
  <c r="E1421" i="34"/>
  <c r="G1421" i="34" s="1"/>
  <c r="F1421" i="34"/>
  <c r="H1481" i="34"/>
  <c r="F1490" i="34"/>
  <c r="E1490" i="34"/>
  <c r="G1490" i="34" s="1"/>
  <c r="F1500" i="34"/>
  <c r="E1500" i="34"/>
  <c r="G1500" i="34" s="1"/>
  <c r="F1674" i="34"/>
  <c r="E1674" i="34"/>
  <c r="G1674" i="34" s="1"/>
  <c r="F2153" i="34"/>
  <c r="E2153" i="34"/>
  <c r="G2153" i="34" s="1"/>
  <c r="F2647" i="34"/>
  <c r="E2647" i="34"/>
  <c r="G2647" i="34" s="1"/>
  <c r="E401" i="34"/>
  <c r="G401" i="34" s="1"/>
  <c r="F401" i="34"/>
  <c r="F434" i="34"/>
  <c r="E434" i="34"/>
  <c r="G434" i="34" s="1"/>
  <c r="F663" i="34"/>
  <c r="E663" i="34"/>
  <c r="G663" i="34" s="1"/>
  <c r="E750" i="34"/>
  <c r="G750" i="34" s="1"/>
  <c r="F750" i="34"/>
  <c r="E884" i="34"/>
  <c r="G884" i="34" s="1"/>
  <c r="F884" i="34"/>
  <c r="F901" i="34"/>
  <c r="E901" i="34"/>
  <c r="G901" i="34" s="1"/>
  <c r="F1727" i="34"/>
  <c r="E1727" i="34"/>
  <c r="G1727" i="34" s="1"/>
  <c r="F1864" i="34"/>
  <c r="E1864" i="34"/>
  <c r="G1864" i="34" s="1"/>
  <c r="F2027" i="34"/>
  <c r="E2027" i="34"/>
  <c r="G2027" i="34" s="1"/>
  <c r="E2078" i="34"/>
  <c r="G2078" i="34" s="1"/>
  <c r="F2078" i="34"/>
  <c r="E2314" i="34"/>
  <c r="G2314" i="34" s="1"/>
  <c r="F2314" i="34"/>
  <c r="F2331" i="34"/>
  <c r="E2331" i="34"/>
  <c r="G2331" i="34" s="1"/>
  <c r="E328" i="34"/>
  <c r="G328" i="34" s="1"/>
  <c r="F978" i="34"/>
  <c r="E978" i="34"/>
  <c r="G978" i="34" s="1"/>
  <c r="F1029" i="34"/>
  <c r="E1029" i="34"/>
  <c r="G1029" i="34" s="1"/>
  <c r="F1074" i="34"/>
  <c r="E1074" i="34"/>
  <c r="G1074" i="34" s="1"/>
  <c r="F1122" i="34"/>
  <c r="E1122" i="34"/>
  <c r="G1122" i="34" s="1"/>
  <c r="F1175" i="34"/>
  <c r="E1175" i="34"/>
  <c r="G1175" i="34" s="1"/>
  <c r="E1190" i="34"/>
  <c r="G1190" i="34" s="1"/>
  <c r="F1190" i="34"/>
  <c r="F1225" i="34"/>
  <c r="E1225" i="34"/>
  <c r="G1225" i="34" s="1"/>
  <c r="E1305" i="34"/>
  <c r="G1305" i="34" s="1"/>
  <c r="F1305" i="34"/>
  <c r="E1359" i="34"/>
  <c r="G1359" i="34" s="1"/>
  <c r="F1577" i="34"/>
  <c r="F1649" i="34"/>
  <c r="E1649" i="34"/>
  <c r="G1649" i="34" s="1"/>
  <c r="E1658" i="34"/>
  <c r="G1658" i="34" s="1"/>
  <c r="F1658" i="34"/>
  <c r="E1873" i="34"/>
  <c r="G1873" i="34" s="1"/>
  <c r="F2118" i="34"/>
  <c r="E2118" i="34"/>
  <c r="G2118" i="34" s="1"/>
  <c r="F3306" i="34"/>
  <c r="E3306" i="34"/>
  <c r="G3306" i="34" s="1"/>
  <c r="E223" i="34"/>
  <c r="G223" i="34" s="1"/>
  <c r="E419" i="34"/>
  <c r="G419" i="34" s="1"/>
  <c r="F442" i="34"/>
  <c r="F455" i="34"/>
  <c r="E486" i="34"/>
  <c r="G486" i="34" s="1"/>
  <c r="E525" i="34"/>
  <c r="G525" i="34" s="1"/>
  <c r="F728" i="34"/>
  <c r="E728" i="34"/>
  <c r="G728" i="34" s="1"/>
  <c r="E743" i="34"/>
  <c r="G743" i="34" s="1"/>
  <c r="F768" i="34"/>
  <c r="F826" i="34"/>
  <c r="E826" i="34"/>
  <c r="G826" i="34" s="1"/>
  <c r="F1065" i="34"/>
  <c r="E1065" i="34"/>
  <c r="G1065" i="34" s="1"/>
  <c r="F1244" i="34"/>
  <c r="F1482" i="34"/>
  <c r="F1692" i="34"/>
  <c r="E1692" i="34"/>
  <c r="G1692" i="34" s="1"/>
  <c r="F1802" i="34"/>
  <c r="E1802" i="34"/>
  <c r="G1802" i="34" s="1"/>
  <c r="F1984" i="34"/>
  <c r="E1984" i="34"/>
  <c r="G1984" i="34" s="1"/>
  <c r="F2229" i="34"/>
  <c r="E2229" i="34"/>
  <c r="G2229" i="34" s="1"/>
  <c r="F2315" i="34"/>
  <c r="E2315" i="34"/>
  <c r="G2315" i="34" s="1"/>
  <c r="F2588" i="34"/>
  <c r="E2588" i="34"/>
  <c r="G2588" i="34" s="1"/>
  <c r="F2613" i="34"/>
  <c r="E2613" i="34"/>
  <c r="G2613" i="34" s="1"/>
  <c r="F2674" i="34"/>
  <c r="F3425" i="34"/>
  <c r="E3425" i="34"/>
  <c r="G3425" i="34" s="1"/>
  <c r="F567" i="34"/>
  <c r="E567" i="34"/>
  <c r="G567" i="34" s="1"/>
  <c r="F943" i="34"/>
  <c r="E943" i="34"/>
  <c r="G943" i="34" s="1"/>
  <c r="F521" i="34"/>
  <c r="F1212" i="34"/>
  <c r="E238" i="34"/>
  <c r="G238" i="34" s="1"/>
  <c r="E394" i="34"/>
  <c r="G394" i="34" s="1"/>
  <c r="F82" i="34"/>
  <c r="F103" i="34"/>
  <c r="F137" i="34"/>
  <c r="F179" i="34"/>
  <c r="H238" i="34"/>
  <c r="F334" i="34"/>
  <c r="E355" i="34"/>
  <c r="G355" i="34" s="1"/>
  <c r="F586" i="34"/>
  <c r="E618" i="34"/>
  <c r="G618" i="34" s="1"/>
  <c r="F680" i="34"/>
  <c r="E835" i="34"/>
  <c r="G835" i="34" s="1"/>
  <c r="E1020" i="34"/>
  <c r="G1020" i="34" s="1"/>
  <c r="F1056" i="34"/>
  <c r="H1074" i="34"/>
  <c r="F1083" i="34"/>
  <c r="E1083" i="34"/>
  <c r="G1083" i="34" s="1"/>
  <c r="F1141" i="34"/>
  <c r="E1141" i="34"/>
  <c r="G1141" i="34" s="1"/>
  <c r="E1166" i="34"/>
  <c r="G1166" i="34" s="1"/>
  <c r="F1252" i="34"/>
  <c r="E38" i="34"/>
  <c r="G38" i="34" s="1"/>
  <c r="E89" i="34"/>
  <c r="G89" i="34" s="1"/>
  <c r="E157" i="34"/>
  <c r="G157" i="34" s="1"/>
  <c r="F171" i="34"/>
  <c r="F195" i="34"/>
  <c r="E232" i="34"/>
  <c r="G232" i="34" s="1"/>
  <c r="E288" i="34"/>
  <c r="G288" i="34" s="1"/>
  <c r="E308" i="34"/>
  <c r="G308" i="34" s="1"/>
  <c r="E314" i="34"/>
  <c r="G314" i="34" s="1"/>
  <c r="F314" i="34"/>
  <c r="E374" i="34"/>
  <c r="G374" i="34" s="1"/>
  <c r="F411" i="34"/>
  <c r="H419" i="34"/>
  <c r="E435" i="34"/>
  <c r="G435" i="34" s="1"/>
  <c r="H449" i="34"/>
  <c r="E478" i="34"/>
  <c r="G478" i="34" s="1"/>
  <c r="F517" i="34"/>
  <c r="E541" i="34"/>
  <c r="G541" i="34" s="1"/>
  <c r="F563" i="34"/>
  <c r="F648" i="34"/>
  <c r="F664" i="34"/>
  <c r="H672" i="34"/>
  <c r="E705" i="34"/>
  <c r="G705" i="34" s="1"/>
  <c r="F893" i="34"/>
  <c r="E902" i="34"/>
  <c r="G902" i="34" s="1"/>
  <c r="F947" i="34"/>
  <c r="E1217" i="34"/>
  <c r="G1217" i="34" s="1"/>
  <c r="F1217" i="34"/>
  <c r="F1269" i="34"/>
  <c r="E1269" i="34"/>
  <c r="G1269" i="34" s="1"/>
  <c r="E1341" i="34"/>
  <c r="G1341" i="34" s="1"/>
  <c r="E1360" i="34"/>
  <c r="G1360" i="34" s="1"/>
  <c r="F1360" i="34"/>
  <c r="E1465" i="34"/>
  <c r="G1465" i="34" s="1"/>
  <c r="F1536" i="34"/>
  <c r="E1536" i="34"/>
  <c r="G1536" i="34" s="1"/>
  <c r="E1719" i="34"/>
  <c r="G1719" i="34" s="1"/>
  <c r="E1776" i="34"/>
  <c r="G1776" i="34" s="1"/>
  <c r="F1786" i="34"/>
  <c r="E1786" i="34"/>
  <c r="G1786" i="34" s="1"/>
  <c r="F1811" i="34"/>
  <c r="E1811" i="34"/>
  <c r="G1811" i="34" s="1"/>
  <c r="E2580" i="34"/>
  <c r="G2580" i="34" s="1"/>
  <c r="F2580" i="34"/>
  <c r="E2597" i="34"/>
  <c r="G2597" i="34" s="1"/>
  <c r="E2605" i="34"/>
  <c r="G2605" i="34" s="1"/>
  <c r="E2640" i="34"/>
  <c r="G2640" i="34" s="1"/>
  <c r="F2640" i="34"/>
  <c r="E245" i="34"/>
  <c r="G245" i="34" s="1"/>
  <c r="F301" i="34"/>
  <c r="H171" i="34"/>
  <c r="F1803" i="34"/>
  <c r="E1803" i="34"/>
  <c r="G1803" i="34" s="1"/>
  <c r="E251" i="34"/>
  <c r="G251" i="34" s="1"/>
  <c r="F64" i="34"/>
  <c r="E109" i="34"/>
  <c r="G109" i="34" s="1"/>
  <c r="E273" i="34"/>
  <c r="G273" i="34" s="1"/>
  <c r="F777" i="34"/>
  <c r="E777" i="34"/>
  <c r="G777" i="34" s="1"/>
  <c r="E1075" i="34"/>
  <c r="G1075" i="34" s="1"/>
  <c r="F1075" i="34"/>
  <c r="E14" i="34"/>
  <c r="G14" i="34" s="1"/>
  <c r="H19" i="34"/>
  <c r="H38" i="34"/>
  <c r="E51" i="34"/>
  <c r="G51" i="34" s="1"/>
  <c r="E83" i="34"/>
  <c r="G83" i="34" s="1"/>
  <c r="E110" i="34"/>
  <c r="G110" i="34" s="1"/>
  <c r="E131" i="34"/>
  <c r="G131" i="34" s="1"/>
  <c r="F180" i="34"/>
  <c r="E209" i="34"/>
  <c r="G209" i="34" s="1"/>
  <c r="E224" i="34"/>
  <c r="G224" i="34" s="1"/>
  <c r="F224" i="34"/>
  <c r="F246" i="34"/>
  <c r="E267" i="34"/>
  <c r="G267" i="34" s="1"/>
  <c r="F295" i="34"/>
  <c r="E295" i="34"/>
  <c r="G295" i="34" s="1"/>
  <c r="F323" i="34"/>
  <c r="E362" i="34"/>
  <c r="G362" i="34" s="1"/>
  <c r="E368" i="34"/>
  <c r="G368" i="34" s="1"/>
  <c r="E381" i="34"/>
  <c r="G381" i="34" s="1"/>
  <c r="E443" i="34"/>
  <c r="G443" i="34" s="1"/>
  <c r="F556" i="34"/>
  <c r="E579" i="34"/>
  <c r="G579" i="34" s="1"/>
  <c r="F587" i="34"/>
  <c r="E619" i="34"/>
  <c r="G619" i="34" s="1"/>
  <c r="E626" i="34"/>
  <c r="G626" i="34" s="1"/>
  <c r="E641" i="34"/>
  <c r="G641" i="34" s="1"/>
  <c r="F649" i="34"/>
  <c r="E649" i="34"/>
  <c r="G649" i="34" s="1"/>
  <c r="E665" i="34"/>
  <c r="G665" i="34" s="1"/>
  <c r="F665" i="34"/>
  <c r="E673" i="34"/>
  <c r="G673" i="34" s="1"/>
  <c r="F673" i="34"/>
  <c r="F697" i="34"/>
  <c r="F729" i="34"/>
  <c r="F744" i="34"/>
  <c r="E744" i="34"/>
  <c r="G744" i="34" s="1"/>
  <c r="E801" i="34"/>
  <c r="G801" i="34" s="1"/>
  <c r="F819" i="34"/>
  <c r="E819" i="34"/>
  <c r="G819" i="34" s="1"/>
  <c r="F894" i="34"/>
  <c r="E894" i="34"/>
  <c r="G894" i="34" s="1"/>
  <c r="F940" i="34"/>
  <c r="F956" i="34"/>
  <c r="E1012" i="34"/>
  <c r="G1012" i="34" s="1"/>
  <c r="F1021" i="34"/>
  <c r="E1021" i="34"/>
  <c r="G1021" i="34" s="1"/>
  <c r="E1235" i="34"/>
  <c r="G1235" i="34" s="1"/>
  <c r="F1235" i="34"/>
  <c r="F1270" i="34"/>
  <c r="E1270" i="34"/>
  <c r="G1270" i="34" s="1"/>
  <c r="E1351" i="34"/>
  <c r="G1351" i="34" s="1"/>
  <c r="F1370" i="34"/>
  <c r="E1370" i="34"/>
  <c r="G1370" i="34" s="1"/>
  <c r="F1474" i="34"/>
  <c r="E1474" i="34"/>
  <c r="G1474" i="34" s="1"/>
  <c r="F1642" i="34"/>
  <c r="E1642" i="34"/>
  <c r="G1642" i="34" s="1"/>
  <c r="F1702" i="34"/>
  <c r="E1768" i="34"/>
  <c r="G1768" i="34" s="1"/>
  <c r="F1842" i="34"/>
  <c r="E1842" i="34"/>
  <c r="G1842" i="34" s="1"/>
  <c r="F2088" i="34"/>
  <c r="E2088" i="34"/>
  <c r="G2088" i="34" s="1"/>
  <c r="E2155" i="34"/>
  <c r="G2155" i="34" s="1"/>
  <c r="F2164" i="34"/>
  <c r="E2164" i="34"/>
  <c r="G2164" i="34" s="1"/>
  <c r="E124" i="34"/>
  <c r="G124" i="34" s="1"/>
  <c r="F149" i="34"/>
  <c r="E266" i="34"/>
  <c r="G266" i="34" s="1"/>
  <c r="F367" i="34"/>
  <c r="H361" i="34"/>
  <c r="F555" i="34"/>
  <c r="E90" i="34"/>
  <c r="G90" i="34" s="1"/>
  <c r="E125" i="34"/>
  <c r="G125" i="34" s="1"/>
  <c r="H138" i="34"/>
  <c r="F196" i="34"/>
  <c r="H295" i="34"/>
  <c r="E335" i="34"/>
  <c r="G335" i="34" s="1"/>
  <c r="F396" i="34"/>
  <c r="E428" i="34"/>
  <c r="G428" i="34" s="1"/>
  <c r="F510" i="34"/>
  <c r="E518" i="34"/>
  <c r="G518" i="34" s="1"/>
  <c r="H541" i="34"/>
  <c r="E550" i="34"/>
  <c r="G550" i="34" s="1"/>
  <c r="F604" i="34"/>
  <c r="F736" i="34"/>
  <c r="E786" i="34"/>
  <c r="G786" i="34" s="1"/>
  <c r="F811" i="34"/>
  <c r="F871" i="34"/>
  <c r="F1039" i="34"/>
  <c r="F1109" i="34"/>
  <c r="E1109" i="34"/>
  <c r="G1109" i="34" s="1"/>
  <c r="E1133" i="34"/>
  <c r="G1133" i="34" s="1"/>
  <c r="E1151" i="34"/>
  <c r="G1151" i="34" s="1"/>
  <c r="E1324" i="34"/>
  <c r="G1324" i="34" s="1"/>
  <c r="E1334" i="34"/>
  <c r="G1334" i="34" s="1"/>
  <c r="F1334" i="34"/>
  <c r="F1342" i="34"/>
  <c r="E1406" i="34"/>
  <c r="G1406" i="34" s="1"/>
  <c r="F1406" i="34"/>
  <c r="E1448" i="34"/>
  <c r="G1448" i="34" s="1"/>
  <c r="F1448" i="34"/>
  <c r="F1458" i="34"/>
  <c r="E1458" i="34"/>
  <c r="G1458" i="34" s="1"/>
  <c r="E1503" i="34"/>
  <c r="G1503" i="34" s="1"/>
  <c r="F1503" i="34"/>
  <c r="E1677" i="34"/>
  <c r="G1677" i="34" s="1"/>
  <c r="E1693" i="34"/>
  <c r="G1693" i="34" s="1"/>
  <c r="F1945" i="34"/>
  <c r="E1945" i="34"/>
  <c r="G1945" i="34" s="1"/>
  <c r="E2072" i="34"/>
  <c r="G2072" i="34" s="1"/>
  <c r="F2072" i="34"/>
  <c r="E2249" i="34"/>
  <c r="G2249" i="34" s="1"/>
  <c r="F2249" i="34"/>
  <c r="F3143" i="34"/>
  <c r="E3143" i="34"/>
  <c r="G3143" i="34" s="1"/>
  <c r="E3029" i="34"/>
  <c r="G3029" i="34" s="1"/>
  <c r="F3029" i="34"/>
  <c r="F164" i="34"/>
  <c r="F470" i="34"/>
  <c r="E470" i="34"/>
  <c r="G470" i="34" s="1"/>
  <c r="H202" i="34"/>
  <c r="F1253" i="34"/>
  <c r="E1253" i="34"/>
  <c r="G1253" i="34" s="1"/>
  <c r="H65" i="34"/>
  <c r="F119" i="34"/>
  <c r="E172" i="34"/>
  <c r="G172" i="34" s="1"/>
  <c r="E203" i="34"/>
  <c r="G203" i="34" s="1"/>
  <c r="F233" i="34"/>
  <c r="E253" i="34"/>
  <c r="G253" i="34" s="1"/>
  <c r="F282" i="34"/>
  <c r="E282" i="34"/>
  <c r="G282" i="34" s="1"/>
  <c r="F289" i="34"/>
  <c r="E404" i="34"/>
  <c r="G404" i="34" s="1"/>
  <c r="H443" i="34"/>
  <c r="E472" i="34"/>
  <c r="G472" i="34" s="1"/>
  <c r="F534" i="34"/>
  <c r="E674" i="34"/>
  <c r="G674" i="34" s="1"/>
  <c r="F674" i="34"/>
  <c r="E682" i="34"/>
  <c r="G682" i="34" s="1"/>
  <c r="E706" i="34"/>
  <c r="G706" i="34" s="1"/>
  <c r="E770" i="34"/>
  <c r="G770" i="34" s="1"/>
  <c r="E845" i="34"/>
  <c r="G845" i="34" s="1"/>
  <c r="H879" i="34"/>
  <c r="F903" i="34"/>
  <c r="E903" i="34"/>
  <c r="G903" i="34" s="1"/>
  <c r="F1022" i="34"/>
  <c r="E1022" i="34"/>
  <c r="G1022" i="34" s="1"/>
  <c r="F1219" i="34"/>
  <c r="E1219" i="34"/>
  <c r="G1219" i="34" s="1"/>
  <c r="F1316" i="34"/>
  <c r="F1388" i="34"/>
  <c r="E1388" i="34"/>
  <c r="G1388" i="34" s="1"/>
  <c r="F1415" i="34"/>
  <c r="E1415" i="34"/>
  <c r="G1415" i="34" s="1"/>
  <c r="F1511" i="34"/>
  <c r="E1511" i="34"/>
  <c r="G1511" i="34" s="1"/>
  <c r="F1554" i="34"/>
  <c r="E1554" i="34"/>
  <c r="G1554" i="34" s="1"/>
  <c r="F1614" i="34"/>
  <c r="E1614" i="34"/>
  <c r="G1614" i="34" s="1"/>
  <c r="F1685" i="34"/>
  <c r="F1769" i="34"/>
  <c r="E1769" i="34"/>
  <c r="G1769" i="34" s="1"/>
  <c r="F1867" i="34"/>
  <c r="E1867" i="34"/>
  <c r="G1867" i="34" s="1"/>
  <c r="E1900" i="34"/>
  <c r="G1900" i="34" s="1"/>
  <c r="F1909" i="34"/>
  <c r="F2030" i="34"/>
  <c r="E2030" i="34"/>
  <c r="G2030" i="34" s="1"/>
  <c r="E2120" i="34"/>
  <c r="G2120" i="34" s="1"/>
  <c r="F708" i="34"/>
  <c r="F1925" i="34"/>
  <c r="E1925" i="34"/>
  <c r="G1925" i="34" s="1"/>
  <c r="H218" i="34"/>
  <c r="H253" i="34"/>
  <c r="H413" i="34"/>
  <c r="H428" i="34"/>
  <c r="F519" i="34"/>
  <c r="E519" i="34"/>
  <c r="G519" i="34" s="1"/>
  <c r="E730" i="34"/>
  <c r="G730" i="34" s="1"/>
  <c r="F730" i="34"/>
  <c r="F911" i="34"/>
  <c r="E911" i="34"/>
  <c r="G911" i="34" s="1"/>
  <c r="F933" i="34"/>
  <c r="E933" i="34"/>
  <c r="G933" i="34" s="1"/>
  <c r="E957" i="34"/>
  <c r="G957" i="34" s="1"/>
  <c r="F957" i="34"/>
  <c r="F989" i="34"/>
  <c r="E989" i="34"/>
  <c r="G989" i="34" s="1"/>
  <c r="F1013" i="34"/>
  <c r="E1013" i="34"/>
  <c r="G1013" i="34" s="1"/>
  <c r="F1407" i="34"/>
  <c r="E1407" i="34"/>
  <c r="G1407" i="34" s="1"/>
  <c r="F1605" i="34"/>
  <c r="E1605" i="34"/>
  <c r="G1605" i="34" s="1"/>
  <c r="E1987" i="34"/>
  <c r="G1987" i="34" s="1"/>
  <c r="F1987" i="34"/>
  <c r="F1679" i="34"/>
  <c r="E1679" i="34"/>
  <c r="G1679" i="34" s="1"/>
  <c r="E134" i="34"/>
  <c r="G134" i="34" s="1"/>
  <c r="E352" i="34"/>
  <c r="G352" i="34" s="1"/>
  <c r="F781" i="34"/>
  <c r="F340" i="34"/>
  <c r="H64" i="34"/>
  <c r="E15" i="34"/>
  <c r="G15" i="34" s="1"/>
  <c r="E45" i="34"/>
  <c r="G45" i="34" s="1"/>
  <c r="H84" i="34"/>
  <c r="H99" i="34"/>
  <c r="E105" i="34"/>
  <c r="G105" i="34" s="1"/>
  <c r="E111" i="34"/>
  <c r="G111" i="34" s="1"/>
  <c r="E139" i="34"/>
  <c r="G139" i="34" s="1"/>
  <c r="E152" i="34"/>
  <c r="G152" i="34" s="1"/>
  <c r="E197" i="34"/>
  <c r="G197" i="34" s="1"/>
  <c r="F197" i="34"/>
  <c r="E210" i="34"/>
  <c r="G210" i="34" s="1"/>
  <c r="E247" i="34"/>
  <c r="G247" i="34" s="1"/>
  <c r="E260" i="34"/>
  <c r="G260" i="34" s="1"/>
  <c r="F268" i="34"/>
  <c r="E310" i="34"/>
  <c r="G310" i="34" s="1"/>
  <c r="E324" i="34"/>
  <c r="G324" i="34" s="1"/>
  <c r="E369" i="34"/>
  <c r="G369" i="34" s="1"/>
  <c r="E382" i="34"/>
  <c r="G382" i="34" s="1"/>
  <c r="F389" i="34"/>
  <c r="E421" i="34"/>
  <c r="G421" i="34" s="1"/>
  <c r="F437" i="34"/>
  <c r="F473" i="34"/>
  <c r="E473" i="34"/>
  <c r="G473" i="34" s="1"/>
  <c r="E488" i="34"/>
  <c r="G488" i="34" s="1"/>
  <c r="F565" i="34"/>
  <c r="E613" i="34"/>
  <c r="G613" i="34" s="1"/>
  <c r="E627" i="34"/>
  <c r="G627" i="34" s="1"/>
  <c r="F716" i="34"/>
  <c r="E754" i="34"/>
  <c r="G754" i="34" s="1"/>
  <c r="E794" i="34"/>
  <c r="G794" i="34" s="1"/>
  <c r="E812" i="34"/>
  <c r="G812" i="34" s="1"/>
  <c r="F829" i="34"/>
  <c r="E829" i="34"/>
  <c r="G829" i="34" s="1"/>
  <c r="E997" i="34"/>
  <c r="G997" i="34" s="1"/>
  <c r="E1032" i="34"/>
  <c r="G1032" i="34" s="1"/>
  <c r="F1032" i="34"/>
  <c r="F1050" i="34"/>
  <c r="E1059" i="34"/>
  <c r="G1059" i="34" s="1"/>
  <c r="F1059" i="34"/>
  <c r="E1086" i="34"/>
  <c r="G1086" i="34" s="1"/>
  <c r="F1094" i="34"/>
  <c r="F1227" i="34"/>
  <c r="F1555" i="34"/>
  <c r="E1555" i="34"/>
  <c r="G1555" i="34" s="1"/>
  <c r="F1795" i="34"/>
  <c r="E1795" i="34"/>
  <c r="G1795" i="34" s="1"/>
  <c r="E2138" i="34"/>
  <c r="G2138" i="34" s="1"/>
  <c r="F2148" i="34"/>
  <c r="E2148" i="34"/>
  <c r="G2148" i="34" s="1"/>
  <c r="F2475" i="34"/>
  <c r="E2475" i="34"/>
  <c r="G2475" i="34" s="1"/>
  <c r="F506" i="34"/>
  <c r="E506" i="34"/>
  <c r="G506" i="34" s="1"/>
  <c r="F2023" i="34"/>
  <c r="E2023" i="34"/>
  <c r="G2023" i="34" s="1"/>
  <c r="F2224" i="34"/>
  <c r="E2224" i="34"/>
  <c r="G2224" i="34" s="1"/>
  <c r="F2431" i="34"/>
  <c r="E2431" i="34"/>
  <c r="G2431" i="34" s="1"/>
  <c r="F305" i="34"/>
  <c r="E130" i="34"/>
  <c r="G130" i="34" s="1"/>
  <c r="E532" i="34"/>
  <c r="G532" i="34" s="1"/>
  <c r="F532" i="34"/>
  <c r="H103" i="34"/>
  <c r="F27" i="34"/>
  <c r="H91" i="34"/>
  <c r="H126" i="34"/>
  <c r="J126" i="34" s="1"/>
  <c r="H268" i="34"/>
  <c r="F336" i="34"/>
  <c r="H357" i="34"/>
  <c r="E405" i="34"/>
  <c r="G405" i="34" s="1"/>
  <c r="F620" i="34"/>
  <c r="F675" i="34"/>
  <c r="F723" i="34"/>
  <c r="F738" i="34"/>
  <c r="E738" i="34"/>
  <c r="G738" i="34" s="1"/>
  <c r="E846" i="34"/>
  <c r="G846" i="34" s="1"/>
  <c r="F880" i="34"/>
  <c r="E919" i="34"/>
  <c r="G919" i="34" s="1"/>
  <c r="F919" i="34"/>
  <c r="F926" i="34"/>
  <c r="E926" i="34"/>
  <c r="G926" i="34" s="1"/>
  <c r="F973" i="34"/>
  <c r="E973" i="34"/>
  <c r="G973" i="34" s="1"/>
  <c r="E1152" i="34"/>
  <c r="G1152" i="34" s="1"/>
  <c r="F1152" i="34"/>
  <c r="E1193" i="34"/>
  <c r="G1193" i="34" s="1"/>
  <c r="F1193" i="34"/>
  <c r="E1398" i="34"/>
  <c r="G1398" i="34" s="1"/>
  <c r="F1398" i="34"/>
  <c r="F1468" i="34"/>
  <c r="E1468" i="34"/>
  <c r="G1468" i="34" s="1"/>
  <c r="F1495" i="34"/>
  <c r="E1538" i="34"/>
  <c r="G1538" i="34" s="1"/>
  <c r="F1564" i="34"/>
  <c r="E1564" i="34"/>
  <c r="G1564" i="34" s="1"/>
  <c r="F1740" i="34"/>
  <c r="E1740" i="34"/>
  <c r="G1740" i="34" s="1"/>
  <c r="F1805" i="34"/>
  <c r="H331" i="34"/>
  <c r="H1888" i="34"/>
  <c r="H515" i="34"/>
  <c r="H404" i="34"/>
  <c r="H184" i="34"/>
  <c r="H137" i="34"/>
  <c r="H611" i="34"/>
  <c r="H547" i="34"/>
  <c r="H401" i="34"/>
  <c r="H387" i="34"/>
  <c r="H999" i="34"/>
  <c r="H1094" i="34"/>
  <c r="J1094" i="34" s="1"/>
  <c r="H737" i="34"/>
  <c r="H644" i="34"/>
  <c r="F1256" i="34"/>
  <c r="E1256" i="34"/>
  <c r="G1256" i="34" s="1"/>
  <c r="E1281" i="34"/>
  <c r="G1281" i="34" s="1"/>
  <c r="F1281" i="34"/>
  <c r="E1573" i="34"/>
  <c r="G1573" i="34" s="1"/>
  <c r="F1573" i="34"/>
  <c r="F1919" i="34"/>
  <c r="E1919" i="34"/>
  <c r="G1919" i="34" s="1"/>
  <c r="F1971" i="34"/>
  <c r="E1971" i="34"/>
  <c r="G1971" i="34" s="1"/>
  <c r="F2233" i="34"/>
  <c r="E2233" i="34"/>
  <c r="G2233" i="34" s="1"/>
  <c r="E28" i="34"/>
  <c r="G28" i="34" s="1"/>
  <c r="F215" i="34"/>
  <c r="H149" i="34"/>
  <c r="H145" i="34"/>
  <c r="E182" i="34"/>
  <c r="G182" i="34" s="1"/>
  <c r="F182" i="34"/>
  <c r="H382" i="34"/>
  <c r="F505" i="34"/>
  <c r="E505" i="34"/>
  <c r="G505" i="34" s="1"/>
  <c r="F1051" i="34"/>
  <c r="E1051" i="34"/>
  <c r="G1051" i="34" s="1"/>
  <c r="F1095" i="34"/>
  <c r="E1095" i="34"/>
  <c r="G1095" i="34" s="1"/>
  <c r="B31" i="30"/>
  <c r="J313" i="34" s="1"/>
  <c r="F40" i="34"/>
  <c r="F85" i="34"/>
  <c r="H120" i="34"/>
  <c r="E174" i="34"/>
  <c r="G174" i="34" s="1"/>
  <c r="E198" i="34"/>
  <c r="G198" i="34" s="1"/>
  <c r="E248" i="34"/>
  <c r="G248" i="34" s="1"/>
  <c r="F248" i="34"/>
  <c r="F445" i="34"/>
  <c r="F489" i="34"/>
  <c r="F497" i="34"/>
  <c r="E528" i="34"/>
  <c r="G528" i="34" s="1"/>
  <c r="F574" i="34"/>
  <c r="E651" i="34"/>
  <c r="G651" i="34" s="1"/>
  <c r="E717" i="34"/>
  <c r="G717" i="34" s="1"/>
  <c r="F830" i="34"/>
  <c r="F856" i="34"/>
  <c r="E856" i="34"/>
  <c r="G856" i="34" s="1"/>
  <c r="F881" i="34"/>
  <c r="E881" i="34"/>
  <c r="G881" i="34" s="1"/>
  <c r="E889" i="34"/>
  <c r="G889" i="34" s="1"/>
  <c r="F1153" i="34"/>
  <c r="E1153" i="34"/>
  <c r="G1153" i="34" s="1"/>
  <c r="F1598" i="34"/>
  <c r="E1796" i="34"/>
  <c r="G1796" i="34" s="1"/>
  <c r="F1989" i="34"/>
  <c r="E1989" i="34"/>
  <c r="G1989" i="34" s="1"/>
  <c r="E2114" i="34"/>
  <c r="G2114" i="34" s="1"/>
  <c r="F2467" i="34"/>
  <c r="E2467" i="34"/>
  <c r="G2467" i="34" s="1"/>
  <c r="E2864" i="34"/>
  <c r="G2864" i="34" s="1"/>
  <c r="F2864" i="34"/>
  <c r="E2916" i="34"/>
  <c r="G2916" i="34" s="1"/>
  <c r="F2916" i="34"/>
  <c r="E2933" i="34"/>
  <c r="G2933" i="34" s="1"/>
  <c r="F2933" i="34"/>
  <c r="E3453" i="34"/>
  <c r="G3453" i="34" s="1"/>
  <c r="F3453" i="34"/>
  <c r="F4680" i="34"/>
  <c r="E4680" i="34"/>
  <c r="G4680" i="34" s="1"/>
  <c r="E5378" i="34"/>
  <c r="G5378" i="34" s="1"/>
  <c r="F5378" i="34"/>
  <c r="F6172" i="34"/>
  <c r="E6172" i="34"/>
  <c r="G6172" i="34" s="1"/>
  <c r="F1335" i="34"/>
  <c r="E1335" i="34"/>
  <c r="G1335" i="34" s="1"/>
  <c r="E1361" i="34"/>
  <c r="G1361" i="34" s="1"/>
  <c r="F1361" i="34"/>
  <c r="F1610" i="34"/>
  <c r="E1610" i="34"/>
  <c r="G1610" i="34" s="1"/>
  <c r="F1781" i="34"/>
  <c r="E1781" i="34"/>
  <c r="G1781" i="34" s="1"/>
  <c r="F2131" i="34"/>
  <c r="E2131" i="34"/>
  <c r="G2131" i="34" s="1"/>
  <c r="E2274" i="34"/>
  <c r="G2274" i="34" s="1"/>
  <c r="F2274" i="34"/>
  <c r="F2289" i="34"/>
  <c r="E2289" i="34"/>
  <c r="G2289" i="34" s="1"/>
  <c r="F3136" i="34"/>
  <c r="E3136" i="34"/>
  <c r="G3136" i="34" s="1"/>
  <c r="E3729" i="34"/>
  <c r="G3729" i="34" s="1"/>
  <c r="F3729" i="34"/>
  <c r="F3739" i="34"/>
  <c r="E3739" i="34"/>
  <c r="G3739" i="34" s="1"/>
  <c r="F1594" i="34"/>
  <c r="E1594" i="34"/>
  <c r="G1594" i="34" s="1"/>
  <c r="F1906" i="34"/>
  <c r="E1906" i="34"/>
  <c r="G1906" i="34" s="1"/>
  <c r="F1996" i="34"/>
  <c r="E1996" i="34"/>
  <c r="G1996" i="34" s="1"/>
  <c r="F2210" i="34"/>
  <c r="E2210" i="34"/>
  <c r="G2210" i="34" s="1"/>
  <c r="F2391" i="34"/>
  <c r="E2391" i="34"/>
  <c r="G2391" i="34" s="1"/>
  <c r="F2485" i="34"/>
  <c r="E2485" i="34"/>
  <c r="G2485" i="34" s="1"/>
  <c r="F3109" i="34"/>
  <c r="E3109" i="34"/>
  <c r="G3109" i="34" s="1"/>
  <c r="F3658" i="34"/>
  <c r="E3658" i="34"/>
  <c r="G3658" i="34" s="1"/>
  <c r="F4219" i="34"/>
  <c r="E4219" i="34"/>
  <c r="G4219" i="34" s="1"/>
  <c r="F4323" i="34"/>
  <c r="E4323" i="34"/>
  <c r="G4323" i="34" s="1"/>
  <c r="F4340" i="34"/>
  <c r="E4340" i="34"/>
  <c r="G4340" i="34" s="1"/>
  <c r="E4393" i="34"/>
  <c r="G4393" i="34" s="1"/>
  <c r="F4393" i="34"/>
  <c r="F1459" i="34"/>
  <c r="E1492" i="34"/>
  <c r="G1492" i="34" s="1"/>
  <c r="F1492" i="34"/>
  <c r="F1524" i="34"/>
  <c r="E1532" i="34"/>
  <c r="G1532" i="34" s="1"/>
  <c r="E1547" i="34"/>
  <c r="G1547" i="34" s="1"/>
  <c r="F1547" i="34"/>
  <c r="E1611" i="34"/>
  <c r="G1611" i="34" s="1"/>
  <c r="F1611" i="34"/>
  <c r="E1620" i="34"/>
  <c r="G1620" i="34" s="1"/>
  <c r="F1729" i="34"/>
  <c r="F1765" i="34"/>
  <c r="E1850" i="34"/>
  <c r="G1850" i="34" s="1"/>
  <c r="F1979" i="34"/>
  <c r="E2171" i="34"/>
  <c r="G2171" i="34" s="1"/>
  <c r="F2425" i="34"/>
  <c r="E2452" i="34"/>
  <c r="G2452" i="34" s="1"/>
  <c r="F2452" i="34"/>
  <c r="E3084" i="34"/>
  <c r="G3084" i="34" s="1"/>
  <c r="F3084" i="34"/>
  <c r="E3101" i="34"/>
  <c r="G3101" i="34" s="1"/>
  <c r="F3445" i="34"/>
  <c r="E3445" i="34"/>
  <c r="G3445" i="34" s="1"/>
  <c r="E4157" i="34"/>
  <c r="G4157" i="34" s="1"/>
  <c r="F4157" i="34"/>
  <c r="E4194" i="34"/>
  <c r="G4194" i="34" s="1"/>
  <c r="F4194" i="34"/>
  <c r="F4314" i="34"/>
  <c r="E4314" i="34"/>
  <c r="G4314" i="34" s="1"/>
  <c r="E4430" i="34"/>
  <c r="G4430" i="34" s="1"/>
  <c r="F4430" i="34"/>
  <c r="E1579" i="34"/>
  <c r="G1579" i="34" s="1"/>
  <c r="F1579" i="34"/>
  <c r="F1898" i="34"/>
  <c r="E1898" i="34"/>
  <c r="G1898" i="34" s="1"/>
  <c r="F1965" i="34"/>
  <c r="E1965" i="34"/>
  <c r="G1965" i="34" s="1"/>
  <c r="F2123" i="34"/>
  <c r="E2123" i="34"/>
  <c r="G2123" i="34" s="1"/>
  <c r="E2667" i="34"/>
  <c r="G2667" i="34" s="1"/>
  <c r="F2667" i="34"/>
  <c r="F3650" i="34"/>
  <c r="E3650" i="34"/>
  <c r="G3650" i="34" s="1"/>
  <c r="F4324" i="34"/>
  <c r="E4324" i="34"/>
  <c r="G4324" i="34" s="1"/>
  <c r="E4600" i="34"/>
  <c r="G4600" i="34" s="1"/>
  <c r="F4600" i="34"/>
  <c r="F2401" i="34"/>
  <c r="E2401" i="34"/>
  <c r="G2401" i="34" s="1"/>
  <c r="F2566" i="34"/>
  <c r="E2566" i="34"/>
  <c r="G2566" i="34" s="1"/>
  <c r="F1263" i="34"/>
  <c r="E1263" i="34"/>
  <c r="G1263" i="34" s="1"/>
  <c r="F1403" i="34"/>
  <c r="E1403" i="34"/>
  <c r="G1403" i="34" s="1"/>
  <c r="F1603" i="34"/>
  <c r="E1603" i="34"/>
  <c r="G1603" i="34" s="1"/>
  <c r="F1858" i="34"/>
  <c r="E1858" i="34"/>
  <c r="G1858" i="34" s="1"/>
  <c r="F1932" i="34"/>
  <c r="E1932" i="34"/>
  <c r="G1932" i="34" s="1"/>
  <c r="F1998" i="34"/>
  <c r="E1998" i="34"/>
  <c r="G1998" i="34" s="1"/>
  <c r="E2299" i="34"/>
  <c r="G2299" i="34" s="1"/>
  <c r="F2299" i="34"/>
  <c r="E2308" i="34"/>
  <c r="G2308" i="34" s="1"/>
  <c r="F2434" i="34"/>
  <c r="E2434" i="34"/>
  <c r="G2434" i="34" s="1"/>
  <c r="E2539" i="34"/>
  <c r="G2539" i="34" s="1"/>
  <c r="F2549" i="34"/>
  <c r="E2549" i="34"/>
  <c r="G2549" i="34" s="1"/>
  <c r="F3337" i="34"/>
  <c r="E4004" i="34"/>
  <c r="G4004" i="34" s="1"/>
  <c r="E417" i="34"/>
  <c r="G417" i="34" s="1"/>
  <c r="E431" i="34"/>
  <c r="G431" i="34" s="1"/>
  <c r="E457" i="34"/>
  <c r="G457" i="34" s="1"/>
  <c r="F477" i="34"/>
  <c r="F653" i="34"/>
  <c r="F688" i="34"/>
  <c r="F872" i="34"/>
  <c r="E879" i="34"/>
  <c r="G879" i="34" s="1"/>
  <c r="E959" i="34"/>
  <c r="G959" i="34" s="1"/>
  <c r="F1014" i="34"/>
  <c r="F1037" i="34"/>
  <c r="F1147" i="34"/>
  <c r="F1168" i="34"/>
  <c r="F1229" i="34"/>
  <c r="E1229" i="34"/>
  <c r="G1229" i="34" s="1"/>
  <c r="E1320" i="34"/>
  <c r="G1320" i="34" s="1"/>
  <c r="F1363" i="34"/>
  <c r="E1452" i="34"/>
  <c r="G1452" i="34" s="1"/>
  <c r="E1587" i="34"/>
  <c r="G1587" i="34" s="1"/>
  <c r="F1775" i="34"/>
  <c r="E1775" i="34"/>
  <c r="G1775" i="34" s="1"/>
  <c r="E1830" i="34"/>
  <c r="G1830" i="34" s="1"/>
  <c r="E1892" i="34"/>
  <c r="G1892" i="34" s="1"/>
  <c r="E1899" i="34"/>
  <c r="G1899" i="34" s="1"/>
  <c r="F1908" i="34"/>
  <c r="E1908" i="34"/>
  <c r="G1908" i="34" s="1"/>
  <c r="F1942" i="34"/>
  <c r="E2029" i="34"/>
  <c r="G2029" i="34" s="1"/>
  <c r="F2069" i="34"/>
  <c r="F2141" i="34"/>
  <c r="F2158" i="34"/>
  <c r="E2158" i="34"/>
  <c r="G2158" i="34" s="1"/>
  <c r="E2227" i="34"/>
  <c r="G2227" i="34" s="1"/>
  <c r="F2227" i="34"/>
  <c r="E2243" i="34"/>
  <c r="G2243" i="34" s="1"/>
  <c r="F2291" i="34"/>
  <c r="E2291" i="34"/>
  <c r="G2291" i="34" s="1"/>
  <c r="E2402" i="34"/>
  <c r="G2402" i="34" s="1"/>
  <c r="F2402" i="34"/>
  <c r="F2927" i="34"/>
  <c r="E2927" i="34"/>
  <c r="G2927" i="34" s="1"/>
  <c r="E3068" i="34"/>
  <c r="G3068" i="34" s="1"/>
  <c r="E3347" i="34"/>
  <c r="G3347" i="34" s="1"/>
  <c r="F1534" i="34"/>
  <c r="E1534" i="34"/>
  <c r="G1534" i="34" s="1"/>
  <c r="F1604" i="34"/>
  <c r="E1604" i="34"/>
  <c r="G1604" i="34" s="1"/>
  <c r="F1640" i="34"/>
  <c r="E1640" i="34"/>
  <c r="G1640" i="34" s="1"/>
  <c r="F1933" i="34"/>
  <c r="E1933" i="34"/>
  <c r="G1933" i="34" s="1"/>
  <c r="F2334" i="34"/>
  <c r="E2334" i="34"/>
  <c r="G2334" i="34" s="1"/>
  <c r="F3642" i="34"/>
  <c r="E3642" i="34"/>
  <c r="G3642" i="34" s="1"/>
  <c r="F4291" i="34"/>
  <c r="E4291" i="34"/>
  <c r="G4291" i="34" s="1"/>
  <c r="F2183" i="34"/>
  <c r="E2183" i="34"/>
  <c r="G2183" i="34" s="1"/>
  <c r="F2244" i="34"/>
  <c r="E2244" i="34"/>
  <c r="G2244" i="34" s="1"/>
  <c r="F2268" i="34"/>
  <c r="E2268" i="34"/>
  <c r="G2268" i="34" s="1"/>
  <c r="E2403" i="34"/>
  <c r="G2403" i="34" s="1"/>
  <c r="F2403" i="34"/>
  <c r="E2463" i="34"/>
  <c r="G2463" i="34" s="1"/>
  <c r="F2463" i="34"/>
  <c r="F2576" i="34"/>
  <c r="E2576" i="34"/>
  <c r="G2576" i="34" s="1"/>
  <c r="F2686" i="34"/>
  <c r="E2686" i="34"/>
  <c r="G2686" i="34" s="1"/>
  <c r="E3078" i="34"/>
  <c r="G3078" i="34" s="1"/>
  <c r="F3078" i="34"/>
  <c r="F3203" i="34"/>
  <c r="E3203" i="34"/>
  <c r="G3203" i="34" s="1"/>
  <c r="F2117" i="34"/>
  <c r="E2117" i="34"/>
  <c r="G2117" i="34" s="1"/>
  <c r="E2159" i="34"/>
  <c r="G2159" i="34" s="1"/>
  <c r="E2198" i="34"/>
  <c r="G2198" i="34" s="1"/>
  <c r="F2301" i="34"/>
  <c r="E2301" i="34"/>
  <c r="G2301" i="34" s="1"/>
  <c r="E2559" i="34"/>
  <c r="G2559" i="34" s="1"/>
  <c r="E2861" i="34"/>
  <c r="G2861" i="34" s="1"/>
  <c r="F2904" i="34"/>
  <c r="E2904" i="34"/>
  <c r="G2904" i="34" s="1"/>
  <c r="E3177" i="34"/>
  <c r="G3177" i="34" s="1"/>
  <c r="F3544" i="34"/>
  <c r="E3544" i="34"/>
  <c r="G3544" i="34" s="1"/>
  <c r="E1240" i="34"/>
  <c r="G1240" i="34" s="1"/>
  <c r="F1240" i="34"/>
  <c r="F1313" i="34"/>
  <c r="E1313" i="34"/>
  <c r="G1313" i="34" s="1"/>
  <c r="F1550" i="34"/>
  <c r="E1550" i="34"/>
  <c r="G1550" i="34" s="1"/>
  <c r="E1666" i="34"/>
  <c r="G1666" i="34" s="1"/>
  <c r="F1666" i="34"/>
  <c r="F1860" i="34"/>
  <c r="E1860" i="34"/>
  <c r="G1860" i="34" s="1"/>
  <c r="E1934" i="34"/>
  <c r="G1934" i="34" s="1"/>
  <c r="F2046" i="34"/>
  <c r="E2046" i="34"/>
  <c r="G2046" i="34" s="1"/>
  <c r="E2523" i="34"/>
  <c r="G2523" i="34" s="1"/>
  <c r="F2532" i="34"/>
  <c r="E2532" i="34"/>
  <c r="G2532" i="34" s="1"/>
  <c r="F2687" i="34"/>
  <c r="E2687" i="34"/>
  <c r="G2687" i="34" s="1"/>
  <c r="F2808" i="34"/>
  <c r="E2808" i="34"/>
  <c r="G2808" i="34" s="1"/>
  <c r="E2843" i="34"/>
  <c r="G2843" i="34" s="1"/>
  <c r="F2843" i="34"/>
  <c r="E2853" i="34"/>
  <c r="G2853" i="34" s="1"/>
  <c r="E3527" i="34"/>
  <c r="G3527" i="34" s="1"/>
  <c r="E3840" i="34"/>
  <c r="G3840" i="34" s="1"/>
  <c r="F3840" i="34"/>
  <c r="F2678" i="34"/>
  <c r="E2678" i="34"/>
  <c r="G2678" i="34" s="1"/>
  <c r="F1241" i="34"/>
  <c r="E1241" i="34"/>
  <c r="G1241" i="34" s="1"/>
  <c r="F1306" i="34"/>
  <c r="E1306" i="34"/>
  <c r="G1306" i="34" s="1"/>
  <c r="F1543" i="34"/>
  <c r="E1543" i="34"/>
  <c r="G1543" i="34" s="1"/>
  <c r="F2278" i="34"/>
  <c r="E2278" i="34"/>
  <c r="G2278" i="34" s="1"/>
  <c r="E2302" i="34"/>
  <c r="G2302" i="34" s="1"/>
  <c r="E2336" i="34"/>
  <c r="G2336" i="34" s="1"/>
  <c r="F2420" i="34"/>
  <c r="E2420" i="34"/>
  <c r="G2420" i="34" s="1"/>
  <c r="E2446" i="34"/>
  <c r="G2446" i="34" s="1"/>
  <c r="F2446" i="34"/>
  <c r="F2569" i="34"/>
  <c r="E2569" i="34"/>
  <c r="G2569" i="34" s="1"/>
  <c r="E2704" i="34"/>
  <c r="G2704" i="34" s="1"/>
  <c r="F2739" i="34"/>
  <c r="E2739" i="34"/>
  <c r="G2739" i="34" s="1"/>
  <c r="E3033" i="34"/>
  <c r="G3033" i="34" s="1"/>
  <c r="F3304" i="34"/>
  <c r="E3304" i="34"/>
  <c r="G3304" i="34" s="1"/>
  <c r="F3816" i="34"/>
  <c r="E3816" i="34"/>
  <c r="G3816" i="34" s="1"/>
  <c r="F3927" i="34"/>
  <c r="E3927" i="34"/>
  <c r="G3927" i="34" s="1"/>
  <c r="E2679" i="34"/>
  <c r="G2679" i="34" s="1"/>
  <c r="F2679" i="34"/>
  <c r="F3000" i="34"/>
  <c r="E3000" i="34"/>
  <c r="G3000" i="34" s="1"/>
  <c r="F1307" i="34"/>
  <c r="E1307" i="34"/>
  <c r="G1307" i="34" s="1"/>
  <c r="F1463" i="34"/>
  <c r="E1463" i="34"/>
  <c r="G1463" i="34" s="1"/>
  <c r="F1862" i="34"/>
  <c r="E1862" i="34"/>
  <c r="G1862" i="34" s="1"/>
  <c r="E2136" i="34"/>
  <c r="G2136" i="34" s="1"/>
  <c r="F2136" i="34"/>
  <c r="F2145" i="34"/>
  <c r="E2145" i="34"/>
  <c r="G2145" i="34" s="1"/>
  <c r="F2387" i="34"/>
  <c r="E2387" i="34"/>
  <c r="G2387" i="34" s="1"/>
  <c r="E2465" i="34"/>
  <c r="G2465" i="34" s="1"/>
  <c r="F2578" i="34"/>
  <c r="F2620" i="34"/>
  <c r="E2620" i="34"/>
  <c r="G2620" i="34" s="1"/>
  <c r="E3485" i="34"/>
  <c r="G3485" i="34" s="1"/>
  <c r="F3485" i="34"/>
  <c r="E3762" i="34"/>
  <c r="G3762" i="34" s="1"/>
  <c r="F3762" i="34"/>
  <c r="E441" i="34"/>
  <c r="G441" i="34" s="1"/>
  <c r="E447" i="34"/>
  <c r="G447" i="34" s="1"/>
  <c r="E453" i="34"/>
  <c r="G453" i="34" s="1"/>
  <c r="E461" i="34"/>
  <c r="G461" i="34" s="1"/>
  <c r="F564" i="34"/>
  <c r="F585" i="34"/>
  <c r="F600" i="34"/>
  <c r="E793" i="34"/>
  <c r="G793" i="34" s="1"/>
  <c r="E800" i="34"/>
  <c r="G800" i="34" s="1"/>
  <c r="E808" i="34"/>
  <c r="G808" i="34" s="1"/>
  <c r="E955" i="34"/>
  <c r="G955" i="34" s="1"/>
  <c r="E1010" i="34"/>
  <c r="G1010" i="34" s="1"/>
  <c r="F1054" i="34"/>
  <c r="F1068" i="34"/>
  <c r="F1157" i="34"/>
  <c r="F1202" i="34"/>
  <c r="E1210" i="34"/>
  <c r="G1210" i="34" s="1"/>
  <c r="F1273" i="34"/>
  <c r="E1273" i="34"/>
  <c r="G1273" i="34" s="1"/>
  <c r="F1298" i="34"/>
  <c r="E1315" i="34"/>
  <c r="G1315" i="34" s="1"/>
  <c r="F1340" i="34"/>
  <c r="F1375" i="34"/>
  <c r="F1383" i="34"/>
  <c r="F1391" i="34"/>
  <c r="E1391" i="34"/>
  <c r="G1391" i="34" s="1"/>
  <c r="E1399" i="34"/>
  <c r="G1399" i="34" s="1"/>
  <c r="E1497" i="34"/>
  <c r="G1497" i="34" s="1"/>
  <c r="E1560" i="34"/>
  <c r="G1560" i="34" s="1"/>
  <c r="E1591" i="34"/>
  <c r="G1591" i="34" s="1"/>
  <c r="F1591" i="34"/>
  <c r="F1607" i="34"/>
  <c r="E1607" i="34"/>
  <c r="G1607" i="34" s="1"/>
  <c r="F1708" i="34"/>
  <c r="E1717" i="34"/>
  <c r="G1717" i="34" s="1"/>
  <c r="E1770" i="34"/>
  <c r="G1770" i="34" s="1"/>
  <c r="E1778" i="34"/>
  <c r="G1778" i="34" s="1"/>
  <c r="E1854" i="34"/>
  <c r="G1854" i="34" s="1"/>
  <c r="F1927" i="34"/>
  <c r="E2025" i="34"/>
  <c r="G2025" i="34" s="1"/>
  <c r="F2200" i="34"/>
  <c r="E2222" i="34"/>
  <c r="G2222" i="34" s="1"/>
  <c r="F2222" i="34"/>
  <c r="F2345" i="34"/>
  <c r="E2372" i="34"/>
  <c r="G2372" i="34" s="1"/>
  <c r="E2543" i="34"/>
  <c r="G2543" i="34" s="1"/>
  <c r="F2629" i="34"/>
  <c r="E2629" i="34"/>
  <c r="G2629" i="34" s="1"/>
  <c r="F2680" i="34"/>
  <c r="E2680" i="34"/>
  <c r="G2680" i="34" s="1"/>
  <c r="E3026" i="34"/>
  <c r="G3026" i="34" s="1"/>
  <c r="E3296" i="34"/>
  <c r="G3296" i="34" s="1"/>
  <c r="F3296" i="34"/>
  <c r="E3502" i="34"/>
  <c r="G3502" i="34" s="1"/>
  <c r="E3754" i="34"/>
  <c r="G3754" i="34" s="1"/>
  <c r="F1291" i="34"/>
  <c r="E1291" i="34"/>
  <c r="G1291" i="34" s="1"/>
  <c r="F1636" i="34"/>
  <c r="E1636" i="34"/>
  <c r="G1636" i="34" s="1"/>
  <c r="F2018" i="34"/>
  <c r="E2018" i="34"/>
  <c r="G2018" i="34" s="1"/>
  <c r="F2128" i="34"/>
  <c r="E2128" i="34"/>
  <c r="G2128" i="34" s="1"/>
  <c r="F2793" i="34"/>
  <c r="E2793" i="34"/>
  <c r="G2793" i="34" s="1"/>
  <c r="F2898" i="34"/>
  <c r="E2898" i="34"/>
  <c r="G2898" i="34" s="1"/>
  <c r="E2077" i="34"/>
  <c r="G2077" i="34" s="1"/>
  <c r="F2077" i="34"/>
  <c r="F2836" i="34"/>
  <c r="E2836" i="34"/>
  <c r="G2836" i="34" s="1"/>
  <c r="E2959" i="34"/>
  <c r="G2959" i="34" s="1"/>
  <c r="F2959" i="34"/>
  <c r="E3043" i="34"/>
  <c r="G3043" i="34" s="1"/>
  <c r="F3043" i="34"/>
  <c r="F3186" i="34"/>
  <c r="E3186" i="34"/>
  <c r="G3186" i="34" s="1"/>
  <c r="E3195" i="34"/>
  <c r="G3195" i="34" s="1"/>
  <c r="F3195" i="34"/>
  <c r="F3280" i="34"/>
  <c r="E3280" i="34"/>
  <c r="G3280" i="34" s="1"/>
  <c r="F3434" i="34"/>
  <c r="E3434" i="34"/>
  <c r="G3434" i="34" s="1"/>
  <c r="F3798" i="34"/>
  <c r="E3798" i="34"/>
  <c r="G3798" i="34" s="1"/>
  <c r="F4315" i="34"/>
  <c r="E4315" i="34"/>
  <c r="G4315" i="34" s="1"/>
  <c r="F4369" i="34"/>
  <c r="E4369" i="34"/>
  <c r="G4369" i="34" s="1"/>
  <c r="F5305" i="34"/>
  <c r="E5305" i="34"/>
  <c r="G5305" i="34" s="1"/>
  <c r="E2579" i="34"/>
  <c r="G2579" i="34" s="1"/>
  <c r="F2579" i="34"/>
  <c r="E2657" i="34"/>
  <c r="G2657" i="34" s="1"/>
  <c r="F2657" i="34"/>
  <c r="E2711" i="34"/>
  <c r="G2711" i="34" s="1"/>
  <c r="F2711" i="34"/>
  <c r="F2975" i="34"/>
  <c r="E2975" i="34"/>
  <c r="G2975" i="34" s="1"/>
  <c r="F3077" i="34"/>
  <c r="E3077" i="34"/>
  <c r="G3077" i="34" s="1"/>
  <c r="F3120" i="34"/>
  <c r="E3120" i="34"/>
  <c r="G3120" i="34" s="1"/>
  <c r="E3247" i="34"/>
  <c r="G3247" i="34" s="1"/>
  <c r="F3256" i="34"/>
  <c r="E3256" i="34"/>
  <c r="G3256" i="34" s="1"/>
  <c r="E3426" i="34"/>
  <c r="G3426" i="34" s="1"/>
  <c r="F3614" i="34"/>
  <c r="E3614" i="34"/>
  <c r="G3614" i="34" s="1"/>
  <c r="E3790" i="34"/>
  <c r="G3790" i="34" s="1"/>
  <c r="F3790" i="34"/>
  <c r="F3926" i="34"/>
  <c r="E3926" i="34"/>
  <c r="G3926" i="34" s="1"/>
  <c r="F4531" i="34"/>
  <c r="E4531" i="34"/>
  <c r="G4531" i="34" s="1"/>
  <c r="E4565" i="34"/>
  <c r="G4565" i="34" s="1"/>
  <c r="F4565" i="34"/>
  <c r="E5093" i="34"/>
  <c r="G5093" i="34" s="1"/>
  <c r="F5093" i="34"/>
  <c r="F2056" i="34"/>
  <c r="E2083" i="34"/>
  <c r="G2083" i="34" s="1"/>
  <c r="E2142" i="34"/>
  <c r="G2142" i="34" s="1"/>
  <c r="F2306" i="34"/>
  <c r="F2349" i="34"/>
  <c r="E2373" i="34"/>
  <c r="G2373" i="34" s="1"/>
  <c r="E2447" i="34"/>
  <c r="G2447" i="34" s="1"/>
  <c r="F2447" i="34"/>
  <c r="E2517" i="34"/>
  <c r="G2517" i="34" s="1"/>
  <c r="F2517" i="34"/>
  <c r="F2633" i="34"/>
  <c r="E2633" i="34"/>
  <c r="G2633" i="34" s="1"/>
  <c r="E2752" i="34"/>
  <c r="G2752" i="34" s="1"/>
  <c r="F2752" i="34"/>
  <c r="F2786" i="34"/>
  <c r="E2786" i="34"/>
  <c r="G2786" i="34" s="1"/>
  <c r="F2869" i="34"/>
  <c r="E3027" i="34"/>
  <c r="G3027" i="34" s="1"/>
  <c r="E3137" i="34"/>
  <c r="G3137" i="34" s="1"/>
  <c r="F3204" i="34"/>
  <c r="E3382" i="34"/>
  <c r="G3382" i="34" s="1"/>
  <c r="E3696" i="34"/>
  <c r="G3696" i="34" s="1"/>
  <c r="F3696" i="34"/>
  <c r="F3953" i="34"/>
  <c r="E3953" i="34"/>
  <c r="G3953" i="34" s="1"/>
  <c r="E4352" i="34"/>
  <c r="G4352" i="34" s="1"/>
  <c r="F4352" i="34"/>
  <c r="F4905" i="34"/>
  <c r="E4905" i="34"/>
  <c r="G4905" i="34" s="1"/>
  <c r="E4932" i="34"/>
  <c r="G4932" i="34" s="1"/>
  <c r="F4932" i="34"/>
  <c r="F2813" i="34"/>
  <c r="E2813" i="34"/>
  <c r="G2813" i="34" s="1"/>
  <c r="E2820" i="34"/>
  <c r="G2820" i="34" s="1"/>
  <c r="F2820" i="34"/>
  <c r="F2952" i="34"/>
  <c r="E2952" i="34"/>
  <c r="G2952" i="34" s="1"/>
  <c r="F3011" i="34"/>
  <c r="E3011" i="34"/>
  <c r="G3011" i="34" s="1"/>
  <c r="F3045" i="34"/>
  <c r="E3045" i="34"/>
  <c r="G3045" i="34" s="1"/>
  <c r="F3818" i="34"/>
  <c r="E3818" i="34"/>
  <c r="G3818" i="34" s="1"/>
  <c r="F3886" i="34"/>
  <c r="E3886" i="34"/>
  <c r="G3886" i="34" s="1"/>
  <c r="E3971" i="34"/>
  <c r="G3971" i="34" s="1"/>
  <c r="F3971" i="34"/>
  <c r="F2184" i="34"/>
  <c r="F2350" i="34"/>
  <c r="F2380" i="34"/>
  <c r="E2448" i="34"/>
  <c r="G2448" i="34" s="1"/>
  <c r="E2525" i="34"/>
  <c r="G2525" i="34" s="1"/>
  <c r="E2550" i="34"/>
  <c r="G2550" i="34" s="1"/>
  <c r="E2642" i="34"/>
  <c r="G2642" i="34" s="1"/>
  <c r="F2760" i="34"/>
  <c r="F2935" i="34"/>
  <c r="E2935" i="34"/>
  <c r="G2935" i="34" s="1"/>
  <c r="F3028" i="34"/>
  <c r="E3062" i="34"/>
  <c r="G3062" i="34" s="1"/>
  <c r="E3070" i="34"/>
  <c r="G3070" i="34" s="1"/>
  <c r="E3087" i="34"/>
  <c r="G3087" i="34" s="1"/>
  <c r="F3087" i="34"/>
  <c r="F3138" i="34"/>
  <c r="E3138" i="34"/>
  <c r="G3138" i="34" s="1"/>
  <c r="E3188" i="34"/>
  <c r="G3188" i="34" s="1"/>
  <c r="F3188" i="34"/>
  <c r="E3349" i="34"/>
  <c r="G3349" i="34" s="1"/>
  <c r="E3479" i="34"/>
  <c r="G3479" i="34" s="1"/>
  <c r="F3555" i="34"/>
  <c r="E3555" i="34"/>
  <c r="G3555" i="34" s="1"/>
  <c r="F3571" i="34"/>
  <c r="E3688" i="34"/>
  <c r="G3688" i="34" s="1"/>
  <c r="F3705" i="34"/>
  <c r="E3705" i="34"/>
  <c r="G3705" i="34" s="1"/>
  <c r="E4266" i="34"/>
  <c r="G4266" i="34" s="1"/>
  <c r="F4266" i="34"/>
  <c r="F4817" i="34"/>
  <c r="E4817" i="34"/>
  <c r="G4817" i="34" s="1"/>
  <c r="E3036" i="34"/>
  <c r="G3036" i="34" s="1"/>
  <c r="F3036" i="34"/>
  <c r="F3197" i="34"/>
  <c r="E3197" i="34"/>
  <c r="G3197" i="34" s="1"/>
  <c r="E3232" i="34"/>
  <c r="G3232" i="34" s="1"/>
  <c r="F3232" i="34"/>
  <c r="F3634" i="34"/>
  <c r="E3634" i="34"/>
  <c r="G3634" i="34" s="1"/>
  <c r="F3681" i="34"/>
  <c r="E3681" i="34"/>
  <c r="G3681" i="34" s="1"/>
  <c r="E3757" i="34"/>
  <c r="G3757" i="34" s="1"/>
  <c r="F3757" i="34"/>
  <c r="F4257" i="34"/>
  <c r="E4257" i="34"/>
  <c r="G4257" i="34" s="1"/>
  <c r="F4505" i="34"/>
  <c r="E4505" i="34"/>
  <c r="G4505" i="34" s="1"/>
  <c r="E3412" i="34"/>
  <c r="G3412" i="34" s="1"/>
  <c r="F3412" i="34"/>
  <c r="E3531" i="34"/>
  <c r="G3531" i="34" s="1"/>
  <c r="F3531" i="34"/>
  <c r="E3556" i="34"/>
  <c r="G3556" i="34" s="1"/>
  <c r="F3556" i="34"/>
  <c r="E3766" i="34"/>
  <c r="G3766" i="34" s="1"/>
  <c r="F3766" i="34"/>
  <c r="E4799" i="34"/>
  <c r="G4799" i="34" s="1"/>
  <c r="F4799" i="34"/>
  <c r="E5204" i="34"/>
  <c r="G5204" i="34" s="1"/>
  <c r="F5204" i="34"/>
  <c r="F3139" i="34"/>
  <c r="E3163" i="34"/>
  <c r="G3163" i="34" s="1"/>
  <c r="F3180" i="34"/>
  <c r="E3180" i="34"/>
  <c r="G3180" i="34" s="1"/>
  <c r="E3332" i="34"/>
  <c r="G3332" i="34" s="1"/>
  <c r="F3332" i="34"/>
  <c r="E3341" i="34"/>
  <c r="G3341" i="34" s="1"/>
  <c r="F3341" i="34"/>
  <c r="E3514" i="34"/>
  <c r="G3514" i="34" s="1"/>
  <c r="E3548" i="34"/>
  <c r="G3548" i="34" s="1"/>
  <c r="E3784" i="34"/>
  <c r="G3784" i="34" s="1"/>
  <c r="F3938" i="34"/>
  <c r="E3938" i="34"/>
  <c r="G3938" i="34" s="1"/>
  <c r="E3963" i="34"/>
  <c r="G3963" i="34" s="1"/>
  <c r="F4115" i="34"/>
  <c r="E4115" i="34"/>
  <c r="G4115" i="34" s="1"/>
  <c r="E4488" i="34"/>
  <c r="G4488" i="34" s="1"/>
  <c r="F4488" i="34"/>
  <c r="E4728" i="34"/>
  <c r="G4728" i="34" s="1"/>
  <c r="F4728" i="34"/>
  <c r="E4746" i="34"/>
  <c r="G4746" i="34" s="1"/>
  <c r="F4746" i="34"/>
  <c r="E2359" i="34"/>
  <c r="G2359" i="34" s="1"/>
  <c r="F2359" i="34"/>
  <c r="E2397" i="34"/>
  <c r="G2397" i="34" s="1"/>
  <c r="F2397" i="34"/>
  <c r="F2441" i="34"/>
  <c r="E2441" i="34"/>
  <c r="G2441" i="34" s="1"/>
  <c r="E2652" i="34"/>
  <c r="G2652" i="34" s="1"/>
  <c r="F2652" i="34"/>
  <c r="E3047" i="34"/>
  <c r="G3047" i="34" s="1"/>
  <c r="E3080" i="34"/>
  <c r="G3080" i="34" s="1"/>
  <c r="F3080" i="34"/>
  <c r="E3130" i="34"/>
  <c r="G3130" i="34" s="1"/>
  <c r="E3157" i="34"/>
  <c r="G3157" i="34" s="1"/>
  <c r="F3207" i="34"/>
  <c r="F3233" i="34"/>
  <c r="E3403" i="34"/>
  <c r="G3403" i="34" s="1"/>
  <c r="F3403" i="34"/>
  <c r="E3457" i="34"/>
  <c r="G3457" i="34" s="1"/>
  <c r="F3457" i="34"/>
  <c r="E3557" i="34"/>
  <c r="G3557" i="34" s="1"/>
  <c r="F3557" i="34"/>
  <c r="F3662" i="34"/>
  <c r="E3662" i="34"/>
  <c r="G3662" i="34" s="1"/>
  <c r="E3853" i="34"/>
  <c r="G3853" i="34" s="1"/>
  <c r="F3982" i="34"/>
  <c r="E3982" i="34"/>
  <c r="G3982" i="34" s="1"/>
  <c r="E4240" i="34"/>
  <c r="G4240" i="34" s="1"/>
  <c r="F4240" i="34"/>
  <c r="F2253" i="34"/>
  <c r="E2253" i="34"/>
  <c r="G2253" i="34" s="1"/>
  <c r="F2498" i="34"/>
  <c r="E2498" i="34"/>
  <c r="G2498" i="34" s="1"/>
  <c r="E2689" i="34"/>
  <c r="G2689" i="34" s="1"/>
  <c r="F2689" i="34"/>
  <c r="E2797" i="34"/>
  <c r="G2797" i="34" s="1"/>
  <c r="F2797" i="34"/>
  <c r="E2815" i="34"/>
  <c r="G2815" i="34" s="1"/>
  <c r="F2815" i="34"/>
  <c r="E3333" i="34"/>
  <c r="G3333" i="34" s="1"/>
  <c r="F3333" i="34"/>
  <c r="F3342" i="34"/>
  <c r="E3342" i="34"/>
  <c r="G3342" i="34" s="1"/>
  <c r="F3386" i="34"/>
  <c r="E3386" i="34"/>
  <c r="G3386" i="34" s="1"/>
  <c r="E3481" i="34"/>
  <c r="G3481" i="34" s="1"/>
  <c r="F3481" i="34"/>
  <c r="F3742" i="34"/>
  <c r="E3742" i="34"/>
  <c r="G3742" i="34" s="1"/>
  <c r="F4207" i="34"/>
  <c r="E4207" i="34"/>
  <c r="G4207" i="34" s="1"/>
  <c r="E4462" i="34"/>
  <c r="G4462" i="34" s="1"/>
  <c r="E4747" i="34"/>
  <c r="G4747" i="34" s="1"/>
  <c r="F4747" i="34"/>
  <c r="E4854" i="34"/>
  <c r="G4854" i="34" s="1"/>
  <c r="F4854" i="34"/>
  <c r="E2946" i="34"/>
  <c r="G2946" i="34" s="1"/>
  <c r="F2946" i="34"/>
  <c r="F3022" i="34"/>
  <c r="E3022" i="34"/>
  <c r="G3022" i="34" s="1"/>
  <c r="F3260" i="34"/>
  <c r="E3260" i="34"/>
  <c r="G3260" i="34" s="1"/>
  <c r="F3268" i="34"/>
  <c r="E3268" i="34"/>
  <c r="G3268" i="34" s="1"/>
  <c r="F3292" i="34"/>
  <c r="E3292" i="34"/>
  <c r="G3292" i="34" s="1"/>
  <c r="F3308" i="34"/>
  <c r="E3308" i="34"/>
  <c r="G3308" i="34" s="1"/>
  <c r="F3369" i="34"/>
  <c r="E3369" i="34"/>
  <c r="G3369" i="34" s="1"/>
  <c r="F3793" i="34"/>
  <c r="E3793" i="34"/>
  <c r="G3793" i="34" s="1"/>
  <c r="F3863" i="34"/>
  <c r="E3863" i="34"/>
  <c r="G3863" i="34" s="1"/>
  <c r="F4108" i="34"/>
  <c r="E4108" i="34"/>
  <c r="G4108" i="34" s="1"/>
  <c r="E4471" i="34"/>
  <c r="G4471" i="34" s="1"/>
  <c r="F4471" i="34"/>
  <c r="F2506" i="34"/>
  <c r="E2506" i="34"/>
  <c r="G2506" i="34" s="1"/>
  <c r="E2536" i="34"/>
  <c r="G2536" i="34" s="1"/>
  <c r="F2536" i="34"/>
  <c r="F2880" i="34"/>
  <c r="E2880" i="34"/>
  <c r="G2880" i="34" s="1"/>
  <c r="E3150" i="34"/>
  <c r="G3150" i="34" s="1"/>
  <c r="F3165" i="34"/>
  <c r="E3165" i="34"/>
  <c r="G3165" i="34" s="1"/>
  <c r="F3217" i="34"/>
  <c r="F3252" i="34"/>
  <c r="E3252" i="34"/>
  <c r="G3252" i="34" s="1"/>
  <c r="F3326" i="34"/>
  <c r="E3326" i="34"/>
  <c r="G3326" i="34" s="1"/>
  <c r="F3707" i="34"/>
  <c r="F3760" i="34"/>
  <c r="E3760" i="34"/>
  <c r="G3760" i="34" s="1"/>
  <c r="F3829" i="34"/>
  <c r="E3829" i="34"/>
  <c r="G3829" i="34" s="1"/>
  <c r="F3845" i="34"/>
  <c r="E3845" i="34"/>
  <c r="G3845" i="34" s="1"/>
  <c r="F3914" i="34"/>
  <c r="E3914" i="34"/>
  <c r="G3914" i="34" s="1"/>
  <c r="F3023" i="34"/>
  <c r="E3023" i="34"/>
  <c r="G3023" i="34" s="1"/>
  <c r="F3209" i="34"/>
  <c r="E3209" i="34"/>
  <c r="G3209" i="34" s="1"/>
  <c r="F3619" i="34"/>
  <c r="E3619" i="34"/>
  <c r="G3619" i="34" s="1"/>
  <c r="F3664" i="34"/>
  <c r="E3664" i="34"/>
  <c r="G3664" i="34" s="1"/>
  <c r="E3674" i="34"/>
  <c r="G3674" i="34" s="1"/>
  <c r="F3674" i="34"/>
  <c r="E3813" i="34"/>
  <c r="G3813" i="34" s="1"/>
  <c r="F3813" i="34"/>
  <c r="F3965" i="34"/>
  <c r="E3965" i="34"/>
  <c r="G3965" i="34" s="1"/>
  <c r="F4417" i="34"/>
  <c r="E4417" i="34"/>
  <c r="G4417" i="34" s="1"/>
  <c r="F4848" i="34"/>
  <c r="E4848" i="34"/>
  <c r="G4848" i="34" s="1"/>
  <c r="F2220" i="34"/>
  <c r="E2220" i="34"/>
  <c r="G2220" i="34" s="1"/>
  <c r="F2676" i="34"/>
  <c r="E2676" i="34"/>
  <c r="G2676" i="34" s="1"/>
  <c r="E2773" i="34"/>
  <c r="G2773" i="34" s="1"/>
  <c r="F2773" i="34"/>
  <c r="E3057" i="34"/>
  <c r="G3057" i="34" s="1"/>
  <c r="E3192" i="34"/>
  <c r="G3192" i="34" s="1"/>
  <c r="E3261" i="34"/>
  <c r="G3261" i="34" s="1"/>
  <c r="F3261" i="34"/>
  <c r="E3370" i="34"/>
  <c r="G3370" i="34" s="1"/>
  <c r="F3388" i="34"/>
  <c r="E3388" i="34"/>
  <c r="G3388" i="34" s="1"/>
  <c r="F3734" i="34"/>
  <c r="E3734" i="34"/>
  <c r="G3734" i="34" s="1"/>
  <c r="F3786" i="34"/>
  <c r="E3786" i="34"/>
  <c r="G3786" i="34" s="1"/>
  <c r="F3899" i="34"/>
  <c r="E3899" i="34"/>
  <c r="G3899" i="34" s="1"/>
  <c r="F4191" i="34"/>
  <c r="E4191" i="34"/>
  <c r="G4191" i="34" s="1"/>
  <c r="E1712" i="34"/>
  <c r="G1712" i="34" s="1"/>
  <c r="F1753" i="34"/>
  <c r="F1760" i="34"/>
  <c r="F1779" i="34"/>
  <c r="F1792" i="34"/>
  <c r="E1826" i="34"/>
  <c r="G1826" i="34" s="1"/>
  <c r="E1890" i="34"/>
  <c r="G1890" i="34" s="1"/>
  <c r="E1917" i="34"/>
  <c r="G1917" i="34" s="1"/>
  <c r="F2013" i="34"/>
  <c r="F2033" i="34"/>
  <c r="F2053" i="34"/>
  <c r="E2081" i="34"/>
  <c r="G2081" i="34" s="1"/>
  <c r="E2087" i="34"/>
  <c r="G2087" i="34" s="1"/>
  <c r="E2181" i="34"/>
  <c r="G2181" i="34" s="1"/>
  <c r="F2207" i="34"/>
  <c r="E2207" i="34"/>
  <c r="G2207" i="34" s="1"/>
  <c r="F2235" i="34"/>
  <c r="E2241" i="34"/>
  <c r="G2241" i="34" s="1"/>
  <c r="E2247" i="34"/>
  <c r="G2247" i="34" s="1"/>
  <c r="E2311" i="34"/>
  <c r="G2311" i="34" s="1"/>
  <c r="E2332" i="34"/>
  <c r="G2332" i="34" s="1"/>
  <c r="F2399" i="34"/>
  <c r="F2537" i="34"/>
  <c r="E2537" i="34"/>
  <c r="G2537" i="34" s="1"/>
  <c r="E2554" i="34"/>
  <c r="G2554" i="34" s="1"/>
  <c r="E2607" i="34"/>
  <c r="G2607" i="34" s="1"/>
  <c r="F2615" i="34"/>
  <c r="E2615" i="34"/>
  <c r="G2615" i="34" s="1"/>
  <c r="F2645" i="34"/>
  <c r="E2732" i="34"/>
  <c r="G2732" i="34" s="1"/>
  <c r="F2833" i="34"/>
  <c r="E2881" i="34"/>
  <c r="G2881" i="34" s="1"/>
  <c r="E2930" i="34"/>
  <c r="G2930" i="34" s="1"/>
  <c r="F3049" i="34"/>
  <c r="F3166" i="34"/>
  <c r="E3166" i="34"/>
  <c r="G3166" i="34" s="1"/>
  <c r="E3302" i="34"/>
  <c r="G3302" i="34" s="1"/>
  <c r="F3302" i="34"/>
  <c r="E3318" i="34"/>
  <c r="G3318" i="34" s="1"/>
  <c r="E3327" i="34"/>
  <c r="G3327" i="34" s="1"/>
  <c r="F3353" i="34"/>
  <c r="E3353" i="34"/>
  <c r="G3353" i="34" s="1"/>
  <c r="E3361" i="34"/>
  <c r="G3361" i="34" s="1"/>
  <c r="F3379" i="34"/>
  <c r="E3379" i="34"/>
  <c r="G3379" i="34" s="1"/>
  <c r="F3542" i="34"/>
  <c r="E3542" i="34"/>
  <c r="G3542" i="34" s="1"/>
  <c r="E3559" i="34"/>
  <c r="G3559" i="34" s="1"/>
  <c r="E3584" i="34"/>
  <c r="G3584" i="34" s="1"/>
  <c r="F3584" i="34"/>
  <c r="F3610" i="34"/>
  <c r="E3610" i="34"/>
  <c r="G3610" i="34" s="1"/>
  <c r="E3684" i="34"/>
  <c r="G3684" i="34" s="1"/>
  <c r="F3752" i="34"/>
  <c r="E3752" i="34"/>
  <c r="G3752" i="34" s="1"/>
  <c r="F3856" i="34"/>
  <c r="E3856" i="34"/>
  <c r="G3856" i="34" s="1"/>
  <c r="F4051" i="34"/>
  <c r="F4648" i="34"/>
  <c r="E4648" i="34"/>
  <c r="G4648" i="34" s="1"/>
  <c r="F1266" i="34"/>
  <c r="F1303" i="34"/>
  <c r="F1318" i="34"/>
  <c r="F1394" i="34"/>
  <c r="E1519" i="34"/>
  <c r="G1519" i="34" s="1"/>
  <c r="F1561" i="34"/>
  <c r="E1661" i="34"/>
  <c r="G1661" i="34" s="1"/>
  <c r="F1706" i="34"/>
  <c r="E1720" i="34"/>
  <c r="G1720" i="34" s="1"/>
  <c r="F1734" i="34"/>
  <c r="E1839" i="34"/>
  <c r="G1839" i="34" s="1"/>
  <c r="E1856" i="34"/>
  <c r="G1856" i="34" s="1"/>
  <c r="E1876" i="34"/>
  <c r="G1876" i="34" s="1"/>
  <c r="F1883" i="34"/>
  <c r="F1896" i="34"/>
  <c r="F1960" i="34"/>
  <c r="F2026" i="34"/>
  <c r="F2100" i="34"/>
  <c r="F2121" i="34"/>
  <c r="E2139" i="34"/>
  <c r="G2139" i="34" s="1"/>
  <c r="E2160" i="34"/>
  <c r="G2160" i="34" s="1"/>
  <c r="E2172" i="34"/>
  <c r="G2172" i="34" s="1"/>
  <c r="F2188" i="34"/>
  <c r="F2193" i="34"/>
  <c r="E2325" i="34"/>
  <c r="G2325" i="34" s="1"/>
  <c r="E2354" i="34"/>
  <c r="G2354" i="34" s="1"/>
  <c r="F2436" i="34"/>
  <c r="E2436" i="34"/>
  <c r="G2436" i="34" s="1"/>
  <c r="E2529" i="34"/>
  <c r="G2529" i="34" s="1"/>
  <c r="F2593" i="34"/>
  <c r="E2708" i="34"/>
  <c r="G2708" i="34" s="1"/>
  <c r="E2749" i="34"/>
  <c r="G2749" i="34" s="1"/>
  <c r="F2749" i="34"/>
  <c r="F2948" i="34"/>
  <c r="E2948" i="34"/>
  <c r="G2948" i="34" s="1"/>
  <c r="F2957" i="34"/>
  <c r="E2957" i="34"/>
  <c r="G2957" i="34" s="1"/>
  <c r="F2973" i="34"/>
  <c r="E2973" i="34"/>
  <c r="G2973" i="34" s="1"/>
  <c r="F3007" i="34"/>
  <c r="E3007" i="34"/>
  <c r="G3007" i="34" s="1"/>
  <c r="F3345" i="34"/>
  <c r="E3345" i="34"/>
  <c r="G3345" i="34" s="1"/>
  <c r="F3831" i="34"/>
  <c r="E3831" i="34"/>
  <c r="G3831" i="34" s="1"/>
  <c r="F4182" i="34"/>
  <c r="E4182" i="34"/>
  <c r="G4182" i="34" s="1"/>
  <c r="E4382" i="34"/>
  <c r="G4382" i="34" s="1"/>
  <c r="F4604" i="34"/>
  <c r="E4604" i="34"/>
  <c r="G4604" i="34" s="1"/>
  <c r="E4639" i="34"/>
  <c r="G4639" i="34" s="1"/>
  <c r="F2608" i="34"/>
  <c r="E2608" i="34"/>
  <c r="G2608" i="34" s="1"/>
  <c r="F2810" i="34"/>
  <c r="E2810" i="34"/>
  <c r="G2810" i="34" s="1"/>
  <c r="F3032" i="34"/>
  <c r="E3032" i="34"/>
  <c r="G3032" i="34" s="1"/>
  <c r="E3159" i="34"/>
  <c r="G3159" i="34" s="1"/>
  <c r="E3210" i="34"/>
  <c r="G3210" i="34" s="1"/>
  <c r="F3254" i="34"/>
  <c r="E3467" i="34"/>
  <c r="G3467" i="34" s="1"/>
  <c r="E3510" i="34"/>
  <c r="G3510" i="34" s="1"/>
  <c r="F3576" i="34"/>
  <c r="E3576" i="34"/>
  <c r="G3576" i="34" s="1"/>
  <c r="F3933" i="34"/>
  <c r="F4474" i="34"/>
  <c r="E4474" i="34"/>
  <c r="G4474" i="34" s="1"/>
  <c r="F1455" i="34"/>
  <c r="F1535" i="34"/>
  <c r="E1548" i="34"/>
  <c r="G1548" i="34" s="1"/>
  <c r="E1641" i="34"/>
  <c r="G1641" i="34" s="1"/>
  <c r="E1656" i="34"/>
  <c r="G1656" i="34" s="1"/>
  <c r="E1780" i="34"/>
  <c r="G1780" i="34" s="1"/>
  <c r="F1820" i="34"/>
  <c r="E1938" i="34"/>
  <c r="G1938" i="34" s="1"/>
  <c r="E1946" i="34"/>
  <c r="G1946" i="34" s="1"/>
  <c r="E2000" i="34"/>
  <c r="G2000" i="34" s="1"/>
  <c r="E2034" i="34"/>
  <c r="G2034" i="34" s="1"/>
  <c r="F2108" i="34"/>
  <c r="F2140" i="34"/>
  <c r="E2140" i="34"/>
  <c r="G2140" i="34" s="1"/>
  <c r="E2242" i="34"/>
  <c r="G2242" i="34" s="1"/>
  <c r="F2269" i="34"/>
  <c r="E2421" i="34"/>
  <c r="G2421" i="34" s="1"/>
  <c r="E2492" i="34"/>
  <c r="G2492" i="34" s="1"/>
  <c r="E2594" i="34"/>
  <c r="G2594" i="34" s="1"/>
  <c r="F2594" i="34"/>
  <c r="E2800" i="34"/>
  <c r="G2800" i="34" s="1"/>
  <c r="F2800" i="34"/>
  <c r="E2842" i="34"/>
  <c r="G2842" i="34" s="1"/>
  <c r="F2842" i="34"/>
  <c r="E2852" i="34"/>
  <c r="G2852" i="34" s="1"/>
  <c r="F3167" i="34"/>
  <c r="F3202" i="34"/>
  <c r="E3202" i="34"/>
  <c r="G3202" i="34" s="1"/>
  <c r="E3228" i="34"/>
  <c r="G3228" i="34" s="1"/>
  <c r="F3228" i="34"/>
  <c r="F3287" i="34"/>
  <c r="E3287" i="34"/>
  <c r="G3287" i="34" s="1"/>
  <c r="E3311" i="34"/>
  <c r="G3311" i="34" s="1"/>
  <c r="F3311" i="34"/>
  <c r="F3354" i="34"/>
  <c r="F3629" i="34"/>
  <c r="E3629" i="34"/>
  <c r="G3629" i="34" s="1"/>
  <c r="F3694" i="34"/>
  <c r="E3694" i="34"/>
  <c r="G3694" i="34" s="1"/>
  <c r="F3882" i="34"/>
  <c r="E3882" i="34"/>
  <c r="G3882" i="34" s="1"/>
  <c r="E3951" i="34"/>
  <c r="G3951" i="34" s="1"/>
  <c r="F3951" i="34"/>
  <c r="F4563" i="34"/>
  <c r="F4621" i="34"/>
  <c r="E4621" i="34"/>
  <c r="G4621" i="34" s="1"/>
  <c r="E4689" i="34"/>
  <c r="G4689" i="34" s="1"/>
  <c r="F4689" i="34"/>
  <c r="F3806" i="34"/>
  <c r="E3806" i="34"/>
  <c r="G3806" i="34" s="1"/>
  <c r="F3996" i="34"/>
  <c r="E3996" i="34"/>
  <c r="G3996" i="34" s="1"/>
  <c r="E4589" i="34"/>
  <c r="G4589" i="34" s="1"/>
  <c r="F4589" i="34"/>
  <c r="E4640" i="34"/>
  <c r="G4640" i="34" s="1"/>
  <c r="F4640" i="34"/>
  <c r="F4667" i="34"/>
  <c r="E4667" i="34"/>
  <c r="G4667" i="34" s="1"/>
  <c r="E5892" i="34"/>
  <c r="G5892" i="34" s="1"/>
  <c r="F5892" i="34"/>
  <c r="F2665" i="34"/>
  <c r="F2799" i="34"/>
  <c r="F2821" i="34"/>
  <c r="F2887" i="34"/>
  <c r="F2909" i="34"/>
  <c r="E2989" i="34"/>
  <c r="G2989" i="34" s="1"/>
  <c r="E3055" i="34"/>
  <c r="G3055" i="34" s="1"/>
  <c r="E3113" i="34"/>
  <c r="G3113" i="34" s="1"/>
  <c r="F3113" i="34"/>
  <c r="E3216" i="34"/>
  <c r="G3216" i="34" s="1"/>
  <c r="F3216" i="34"/>
  <c r="F3223" i="34"/>
  <c r="F3330" i="34"/>
  <c r="E3330" i="34"/>
  <c r="G3330" i="34" s="1"/>
  <c r="E3352" i="34"/>
  <c r="G3352" i="34" s="1"/>
  <c r="E3391" i="34"/>
  <c r="G3391" i="34" s="1"/>
  <c r="E3437" i="34"/>
  <c r="G3437" i="34" s="1"/>
  <c r="F3437" i="34"/>
  <c r="E3468" i="34"/>
  <c r="G3468" i="34" s="1"/>
  <c r="F3468" i="34"/>
  <c r="E3484" i="34"/>
  <c r="G3484" i="34" s="1"/>
  <c r="F3530" i="34"/>
  <c r="E3553" i="34"/>
  <c r="G3553" i="34" s="1"/>
  <c r="E3726" i="34"/>
  <c r="G3726" i="34" s="1"/>
  <c r="F3830" i="34"/>
  <c r="F3956" i="34"/>
  <c r="E3956" i="34"/>
  <c r="G3956" i="34" s="1"/>
  <c r="F3980" i="34"/>
  <c r="F4044" i="34"/>
  <c r="E4044" i="34"/>
  <c r="G4044" i="34" s="1"/>
  <c r="E4149" i="34"/>
  <c r="G4149" i="34" s="1"/>
  <c r="F4192" i="34"/>
  <c r="F4209" i="34"/>
  <c r="E4209" i="34"/>
  <c r="G4209" i="34" s="1"/>
  <c r="F4360" i="34"/>
  <c r="F4401" i="34"/>
  <c r="E4401" i="34"/>
  <c r="G4401" i="34" s="1"/>
  <c r="F4540" i="34"/>
  <c r="F4658" i="34"/>
  <c r="E4658" i="34"/>
  <c r="G4658" i="34" s="1"/>
  <c r="E5831" i="34"/>
  <c r="G5831" i="34" s="1"/>
  <c r="E5902" i="34"/>
  <c r="G5902" i="34" s="1"/>
  <c r="F5902" i="34"/>
  <c r="F5910" i="34"/>
  <c r="E5910" i="34"/>
  <c r="G5910" i="34" s="1"/>
  <c r="E2938" i="34"/>
  <c r="G2938" i="34" s="1"/>
  <c r="F2938" i="34"/>
  <c r="F3303" i="34"/>
  <c r="E3303" i="34"/>
  <c r="G3303" i="34" s="1"/>
  <c r="E3655" i="34"/>
  <c r="G3655" i="34" s="1"/>
  <c r="F3655" i="34"/>
  <c r="E3854" i="34"/>
  <c r="G3854" i="34" s="1"/>
  <c r="F3854" i="34"/>
  <c r="E3949" i="34"/>
  <c r="G3949" i="34" s="1"/>
  <c r="F3949" i="34"/>
  <c r="E3997" i="34"/>
  <c r="G3997" i="34" s="1"/>
  <c r="F3997" i="34"/>
  <c r="F4077" i="34"/>
  <c r="E4077" i="34"/>
  <c r="G4077" i="34" s="1"/>
  <c r="E4184" i="34"/>
  <c r="G4184" i="34" s="1"/>
  <c r="F4276" i="34"/>
  <c r="E4276" i="34"/>
  <c r="G4276" i="34" s="1"/>
  <c r="F4292" i="34"/>
  <c r="E4292" i="34"/>
  <c r="G4292" i="34" s="1"/>
  <c r="F4342" i="34"/>
  <c r="E4514" i="34"/>
  <c r="G4514" i="34" s="1"/>
  <c r="E4523" i="34"/>
  <c r="G4523" i="34" s="1"/>
  <c r="E4581" i="34"/>
  <c r="G4581" i="34" s="1"/>
  <c r="F4581" i="34"/>
  <c r="F4622" i="34"/>
  <c r="E4622" i="34"/>
  <c r="G4622" i="34" s="1"/>
  <c r="E4722" i="34"/>
  <c r="G4722" i="34" s="1"/>
  <c r="F4722" i="34"/>
  <c r="F4989" i="34"/>
  <c r="E4989" i="34"/>
  <c r="G4989" i="34" s="1"/>
  <c r="F5042" i="34"/>
  <c r="E5042" i="34"/>
  <c r="G5042" i="34" s="1"/>
  <c r="F3950" i="34"/>
  <c r="E3950" i="34"/>
  <c r="G3950" i="34" s="1"/>
  <c r="F4193" i="34"/>
  <c r="E4193" i="34"/>
  <c r="G4193" i="34" s="1"/>
  <c r="F4284" i="34"/>
  <c r="E4284" i="34"/>
  <c r="G4284" i="34" s="1"/>
  <c r="F4533" i="34"/>
  <c r="E4533" i="34"/>
  <c r="G4533" i="34" s="1"/>
  <c r="F4773" i="34"/>
  <c r="E4773" i="34"/>
  <c r="G4773" i="34" s="1"/>
  <c r="F3289" i="34"/>
  <c r="E3289" i="34"/>
  <c r="G3289" i="34" s="1"/>
  <c r="E3310" i="34"/>
  <c r="G3310" i="34" s="1"/>
  <c r="F3310" i="34"/>
  <c r="F3317" i="34"/>
  <c r="E3317" i="34"/>
  <c r="G3317" i="34" s="1"/>
  <c r="F3339" i="34"/>
  <c r="E3400" i="34"/>
  <c r="G3400" i="34" s="1"/>
  <c r="F3431" i="34"/>
  <c r="F3448" i="34"/>
  <c r="E3493" i="34"/>
  <c r="G3493" i="34" s="1"/>
  <c r="F3493" i="34"/>
  <c r="F3554" i="34"/>
  <c r="E3562" i="34"/>
  <c r="G3562" i="34" s="1"/>
  <c r="E3623" i="34"/>
  <c r="G3623" i="34" s="1"/>
  <c r="F3623" i="34"/>
  <c r="E3690" i="34"/>
  <c r="G3690" i="34" s="1"/>
  <c r="F3720" i="34"/>
  <c r="E3720" i="34"/>
  <c r="G3720" i="34" s="1"/>
  <c r="E3824" i="34"/>
  <c r="G3824" i="34" s="1"/>
  <c r="F3847" i="34"/>
  <c r="E3847" i="34"/>
  <c r="G3847" i="34" s="1"/>
  <c r="E3935" i="34"/>
  <c r="G3935" i="34" s="1"/>
  <c r="F3935" i="34"/>
  <c r="F3998" i="34"/>
  <c r="F4086" i="34"/>
  <c r="E4093" i="34"/>
  <c r="G4093" i="34" s="1"/>
  <c r="F4100" i="34"/>
  <c r="E4151" i="34"/>
  <c r="G4151" i="34" s="1"/>
  <c r="F4151" i="34"/>
  <c r="E4185" i="34"/>
  <c r="G4185" i="34" s="1"/>
  <c r="F4251" i="34"/>
  <c r="E4251" i="34"/>
  <c r="G4251" i="34" s="1"/>
  <c r="F4269" i="34"/>
  <c r="E4269" i="34"/>
  <c r="G4269" i="34" s="1"/>
  <c r="E4277" i="34"/>
  <c r="G4277" i="34" s="1"/>
  <c r="E4370" i="34"/>
  <c r="G4370" i="34" s="1"/>
  <c r="F4370" i="34"/>
  <c r="F4448" i="34"/>
  <c r="F4524" i="34"/>
  <c r="F3936" i="34"/>
  <c r="E3936" i="34"/>
  <c r="G3936" i="34" s="1"/>
  <c r="F4109" i="34"/>
  <c r="E4109" i="34"/>
  <c r="G4109" i="34" s="1"/>
  <c r="E4186" i="34"/>
  <c r="G4186" i="34" s="1"/>
  <c r="F4186" i="34"/>
  <c r="F4278" i="34"/>
  <c r="E4278" i="34"/>
  <c r="G4278" i="34" s="1"/>
  <c r="E4362" i="34"/>
  <c r="G4362" i="34" s="1"/>
  <c r="F4362" i="34"/>
  <c r="E4371" i="34"/>
  <c r="G4371" i="34" s="1"/>
  <c r="F4371" i="34"/>
  <c r="F4483" i="34"/>
  <c r="E4483" i="34"/>
  <c r="G4483" i="34" s="1"/>
  <c r="E4543" i="34"/>
  <c r="G4543" i="34" s="1"/>
  <c r="F4543" i="34"/>
  <c r="F4559" i="34"/>
  <c r="E4559" i="34"/>
  <c r="G4559" i="34" s="1"/>
  <c r="F4838" i="34"/>
  <c r="E4838" i="34"/>
  <c r="G4838" i="34" s="1"/>
  <c r="E3888" i="34"/>
  <c r="G3888" i="34" s="1"/>
  <c r="F3897" i="34"/>
  <c r="E3897" i="34"/>
  <c r="G3897" i="34" s="1"/>
  <c r="F4015" i="34"/>
  <c r="E4015" i="34"/>
  <c r="G4015" i="34" s="1"/>
  <c r="F4039" i="34"/>
  <c r="E4039" i="34"/>
  <c r="G4039" i="34" s="1"/>
  <c r="F4094" i="34"/>
  <c r="E4161" i="34"/>
  <c r="G4161" i="34" s="1"/>
  <c r="F4170" i="34"/>
  <c r="E4170" i="34"/>
  <c r="G4170" i="34" s="1"/>
  <c r="E4229" i="34"/>
  <c r="G4229" i="34" s="1"/>
  <c r="F4229" i="34"/>
  <c r="E4491" i="34"/>
  <c r="G4491" i="34" s="1"/>
  <c r="F4491" i="34"/>
  <c r="F4733" i="34"/>
  <c r="E4733" i="34"/>
  <c r="G4733" i="34" s="1"/>
  <c r="F4750" i="34"/>
  <c r="F4991" i="34"/>
  <c r="E4991" i="34"/>
  <c r="G4991" i="34" s="1"/>
  <c r="E5231" i="34"/>
  <c r="G5231" i="34" s="1"/>
  <c r="F5231" i="34"/>
  <c r="E3617" i="34"/>
  <c r="G3617" i="34" s="1"/>
  <c r="F3617" i="34"/>
  <c r="E3657" i="34"/>
  <c r="G3657" i="34" s="1"/>
  <c r="F3657" i="34"/>
  <c r="F3737" i="34"/>
  <c r="E3737" i="34"/>
  <c r="G3737" i="34" s="1"/>
  <c r="E3809" i="34"/>
  <c r="G3809" i="34" s="1"/>
  <c r="E3880" i="34"/>
  <c r="G3880" i="34" s="1"/>
  <c r="E3912" i="34"/>
  <c r="G3912" i="34" s="1"/>
  <c r="F3975" i="34"/>
  <c r="E3975" i="34"/>
  <c r="G3975" i="34" s="1"/>
  <c r="E3991" i="34"/>
  <c r="G3991" i="34" s="1"/>
  <c r="F3999" i="34"/>
  <c r="E4070" i="34"/>
  <c r="G4070" i="34" s="1"/>
  <c r="F4118" i="34"/>
  <c r="E4118" i="34"/>
  <c r="G4118" i="34" s="1"/>
  <c r="F4144" i="34"/>
  <c r="E4144" i="34"/>
  <c r="G4144" i="34" s="1"/>
  <c r="F4982" i="34"/>
  <c r="E4982" i="34"/>
  <c r="G4982" i="34" s="1"/>
  <c r="F5470" i="34"/>
  <c r="E5470" i="34"/>
  <c r="G5470" i="34" s="1"/>
  <c r="F2469" i="34"/>
  <c r="F2491" i="34"/>
  <c r="E2619" i="34"/>
  <c r="G2619" i="34" s="1"/>
  <c r="F2641" i="34"/>
  <c r="F2789" i="34"/>
  <c r="E2847" i="34"/>
  <c r="G2847" i="34" s="1"/>
  <c r="E2891" i="34"/>
  <c r="G2891" i="34" s="1"/>
  <c r="E2919" i="34"/>
  <c r="G2919" i="34" s="1"/>
  <c r="F3145" i="34"/>
  <c r="F3174" i="34"/>
  <c r="F3211" i="34"/>
  <c r="F3291" i="34"/>
  <c r="E3291" i="34"/>
  <c r="G3291" i="34" s="1"/>
  <c r="E3348" i="34"/>
  <c r="G3348" i="34" s="1"/>
  <c r="F3348" i="34"/>
  <c r="F3526" i="34"/>
  <c r="E3601" i="34"/>
  <c r="G3601" i="34" s="1"/>
  <c r="F3601" i="34"/>
  <c r="F3792" i="34"/>
  <c r="E3792" i="34"/>
  <c r="G3792" i="34" s="1"/>
  <c r="E3849" i="34"/>
  <c r="G3849" i="34" s="1"/>
  <c r="F3849" i="34"/>
  <c r="E3967" i="34"/>
  <c r="G3967" i="34" s="1"/>
  <c r="E4095" i="34"/>
  <c r="G4095" i="34" s="1"/>
  <c r="F4095" i="34"/>
  <c r="F4110" i="34"/>
  <c r="F4136" i="34"/>
  <c r="E4136" i="34"/>
  <c r="G4136" i="34" s="1"/>
  <c r="F4187" i="34"/>
  <c r="F4253" i="34"/>
  <c r="F4387" i="34"/>
  <c r="E4387" i="34"/>
  <c r="G4387" i="34" s="1"/>
  <c r="E4707" i="34"/>
  <c r="G4707" i="34" s="1"/>
  <c r="E4937" i="34"/>
  <c r="G4937" i="34" s="1"/>
  <c r="F4937" i="34"/>
  <c r="E4973" i="34"/>
  <c r="G4973" i="34" s="1"/>
  <c r="F4973" i="34"/>
  <c r="F5206" i="34"/>
  <c r="E5206" i="34"/>
  <c r="G5206" i="34" s="1"/>
  <c r="F5215" i="34"/>
  <c r="E5215" i="34"/>
  <c r="G5215" i="34" s="1"/>
  <c r="F3929" i="34"/>
  <c r="E3929" i="34"/>
  <c r="G3929" i="34" s="1"/>
  <c r="E4644" i="34"/>
  <c r="G4644" i="34" s="1"/>
  <c r="F4644" i="34"/>
  <c r="E4983" i="34"/>
  <c r="G4983" i="34" s="1"/>
  <c r="F4983" i="34"/>
  <c r="F5567" i="34"/>
  <c r="E5567" i="34"/>
  <c r="G5567" i="34" s="1"/>
  <c r="F5575" i="34"/>
  <c r="E5575" i="34"/>
  <c r="G5575" i="34" s="1"/>
  <c r="E3802" i="34"/>
  <c r="G3802" i="34" s="1"/>
  <c r="F3802" i="34"/>
  <c r="F3842" i="34"/>
  <c r="E3842" i="34"/>
  <c r="G3842" i="34" s="1"/>
  <c r="F3850" i="34"/>
  <c r="E3850" i="34"/>
  <c r="G3850" i="34" s="1"/>
  <c r="F3968" i="34"/>
  <c r="E3968" i="34"/>
  <c r="G3968" i="34" s="1"/>
  <c r="F3976" i="34"/>
  <c r="E3976" i="34"/>
  <c r="G3976" i="34" s="1"/>
  <c r="F4263" i="34"/>
  <c r="E4263" i="34"/>
  <c r="G4263" i="34" s="1"/>
  <c r="E4297" i="34"/>
  <c r="G4297" i="34" s="1"/>
  <c r="F4297" i="34"/>
  <c r="E4320" i="34"/>
  <c r="G4320" i="34" s="1"/>
  <c r="F4320" i="34"/>
  <c r="E4485" i="34"/>
  <c r="G4485" i="34" s="1"/>
  <c r="F4502" i="34"/>
  <c r="E4502" i="34"/>
  <c r="G4502" i="34" s="1"/>
  <c r="F4682" i="34"/>
  <c r="E4682" i="34"/>
  <c r="G4682" i="34" s="1"/>
  <c r="E4813" i="34"/>
  <c r="G4813" i="34" s="1"/>
  <c r="F4813" i="34"/>
  <c r="F4049" i="34"/>
  <c r="E4049" i="34"/>
  <c r="G4049" i="34" s="1"/>
  <c r="F4064" i="34"/>
  <c r="E4064" i="34"/>
  <c r="G4064" i="34" s="1"/>
  <c r="E4129" i="34"/>
  <c r="G4129" i="34" s="1"/>
  <c r="F4129" i="34"/>
  <c r="F4577" i="34"/>
  <c r="E4577" i="34"/>
  <c r="G4577" i="34" s="1"/>
  <c r="F4663" i="34"/>
  <c r="E4663" i="34"/>
  <c r="G4663" i="34" s="1"/>
  <c r="F4795" i="34"/>
  <c r="E4795" i="34"/>
  <c r="G4795" i="34" s="1"/>
  <c r="E3117" i="34"/>
  <c r="G3117" i="34" s="1"/>
  <c r="F3117" i="34"/>
  <c r="F3512" i="34"/>
  <c r="E3512" i="34"/>
  <c r="G3512" i="34" s="1"/>
  <c r="F3659" i="34"/>
  <c r="E3659" i="34"/>
  <c r="G3659" i="34" s="1"/>
  <c r="F3668" i="34"/>
  <c r="E3668" i="34"/>
  <c r="G3668" i="34" s="1"/>
  <c r="F3708" i="34"/>
  <c r="E3708" i="34"/>
  <c r="G3708" i="34" s="1"/>
  <c r="F3779" i="34"/>
  <c r="E3779" i="34"/>
  <c r="G3779" i="34" s="1"/>
  <c r="F4072" i="34"/>
  <c r="E4072" i="34"/>
  <c r="G4072" i="34" s="1"/>
  <c r="F4255" i="34"/>
  <c r="E4255" i="34"/>
  <c r="G4255" i="34" s="1"/>
  <c r="F4330" i="34"/>
  <c r="E4330" i="34"/>
  <c r="G4330" i="34" s="1"/>
  <c r="F4433" i="34"/>
  <c r="E4433" i="34"/>
  <c r="G4433" i="34" s="1"/>
  <c r="F4442" i="34"/>
  <c r="E4477" i="34"/>
  <c r="G4477" i="34" s="1"/>
  <c r="F4493" i="34"/>
  <c r="E4493" i="34"/>
  <c r="G4493" i="34" s="1"/>
  <c r="E4814" i="34"/>
  <c r="G4814" i="34" s="1"/>
  <c r="F4814" i="34"/>
  <c r="F2858" i="34"/>
  <c r="E2858" i="34"/>
  <c r="G2858" i="34" s="1"/>
  <c r="E2907" i="34"/>
  <c r="G2907" i="34" s="1"/>
  <c r="F2978" i="34"/>
  <c r="F3002" i="34"/>
  <c r="E3016" i="34"/>
  <c r="G3016" i="34" s="1"/>
  <c r="F3016" i="34"/>
  <c r="E3037" i="34"/>
  <c r="G3037" i="34" s="1"/>
  <c r="E3060" i="34"/>
  <c r="G3060" i="34" s="1"/>
  <c r="E3067" i="34"/>
  <c r="G3067" i="34" s="1"/>
  <c r="F3073" i="34"/>
  <c r="E3161" i="34"/>
  <c r="G3161" i="34" s="1"/>
  <c r="F3161" i="34"/>
  <c r="E3221" i="34"/>
  <c r="G3221" i="34" s="1"/>
  <c r="E3263" i="34"/>
  <c r="G3263" i="34" s="1"/>
  <c r="E3300" i="34"/>
  <c r="G3300" i="34" s="1"/>
  <c r="E3313" i="34"/>
  <c r="G3313" i="34" s="1"/>
  <c r="E3320" i="34"/>
  <c r="G3320" i="34" s="1"/>
  <c r="F3357" i="34"/>
  <c r="E3357" i="34"/>
  <c r="G3357" i="34" s="1"/>
  <c r="E3404" i="34"/>
  <c r="G3404" i="34" s="1"/>
  <c r="F3465" i="34"/>
  <c r="F3489" i="34"/>
  <c r="E3489" i="34"/>
  <c r="G3489" i="34" s="1"/>
  <c r="E3566" i="34"/>
  <c r="G3566" i="34" s="1"/>
  <c r="F3566" i="34"/>
  <c r="E3588" i="34"/>
  <c r="G3588" i="34" s="1"/>
  <c r="E3595" i="34"/>
  <c r="G3595" i="34" s="1"/>
  <c r="E3652" i="34"/>
  <c r="G3652" i="34" s="1"/>
  <c r="E3701" i="34"/>
  <c r="G3701" i="34" s="1"/>
  <c r="F3701" i="34"/>
  <c r="E3770" i="34"/>
  <c r="G3770" i="34" s="1"/>
  <c r="F3803" i="34"/>
  <c r="F3851" i="34"/>
  <c r="F3961" i="34"/>
  <c r="E3961" i="34"/>
  <c r="G3961" i="34" s="1"/>
  <c r="F3977" i="34"/>
  <c r="F4002" i="34"/>
  <c r="E4002" i="34"/>
  <c r="G4002" i="34" s="1"/>
  <c r="E4146" i="34"/>
  <c r="G4146" i="34" s="1"/>
  <c r="F4180" i="34"/>
  <c r="E4180" i="34"/>
  <c r="G4180" i="34" s="1"/>
  <c r="F4264" i="34"/>
  <c r="E4288" i="34"/>
  <c r="G4288" i="34" s="1"/>
  <c r="F4288" i="34"/>
  <c r="E4321" i="34"/>
  <c r="G4321" i="34" s="1"/>
  <c r="F4389" i="34"/>
  <c r="F4503" i="34"/>
  <c r="E4511" i="34"/>
  <c r="G4511" i="34" s="1"/>
  <c r="F4894" i="34"/>
  <c r="E4894" i="34"/>
  <c r="G4894" i="34" s="1"/>
  <c r="F5472" i="34"/>
  <c r="E5472" i="34"/>
  <c r="G5472" i="34" s="1"/>
  <c r="E2390" i="34"/>
  <c r="G2390" i="34" s="1"/>
  <c r="E2430" i="34"/>
  <c r="G2430" i="34" s="1"/>
  <c r="E2444" i="34"/>
  <c r="G2444" i="34" s="1"/>
  <c r="E2451" i="34"/>
  <c r="G2451" i="34" s="1"/>
  <c r="E2459" i="34"/>
  <c r="G2459" i="34" s="1"/>
  <c r="E2471" i="34"/>
  <c r="G2471" i="34" s="1"/>
  <c r="E2500" i="34"/>
  <c r="G2500" i="34" s="1"/>
  <c r="F2513" i="34"/>
  <c r="E2519" i="34"/>
  <c r="G2519" i="34" s="1"/>
  <c r="E2548" i="34"/>
  <c r="G2548" i="34" s="1"/>
  <c r="E2656" i="34"/>
  <c r="G2656" i="34" s="1"/>
  <c r="E2741" i="34"/>
  <c r="G2741" i="34" s="1"/>
  <c r="F2754" i="34"/>
  <c r="E2784" i="34"/>
  <c r="G2784" i="34" s="1"/>
  <c r="E2791" i="34"/>
  <c r="G2791" i="34" s="1"/>
  <c r="E2826" i="34"/>
  <c r="G2826" i="34" s="1"/>
  <c r="F2841" i="34"/>
  <c r="F2872" i="34"/>
  <c r="F2950" i="34"/>
  <c r="F3009" i="34"/>
  <c r="E3094" i="34"/>
  <c r="G3094" i="34" s="1"/>
  <c r="E3140" i="34"/>
  <c r="G3140" i="34" s="1"/>
  <c r="F3140" i="34"/>
  <c r="F3168" i="34"/>
  <c r="E3191" i="34"/>
  <c r="G3191" i="34" s="1"/>
  <c r="F3234" i="34"/>
  <c r="E3250" i="34"/>
  <c r="G3250" i="34" s="1"/>
  <c r="F3285" i="34"/>
  <c r="E3328" i="34"/>
  <c r="G3328" i="34" s="1"/>
  <c r="F3373" i="34"/>
  <c r="E3389" i="34"/>
  <c r="G3389" i="34" s="1"/>
  <c r="F3389" i="34"/>
  <c r="E3396" i="34"/>
  <c r="G3396" i="34" s="1"/>
  <c r="E3427" i="34"/>
  <c r="G3427" i="34" s="1"/>
  <c r="E3452" i="34"/>
  <c r="G3452" i="34" s="1"/>
  <c r="E3459" i="34"/>
  <c r="G3459" i="34" s="1"/>
  <c r="E3505" i="34"/>
  <c r="G3505" i="34" s="1"/>
  <c r="F3521" i="34"/>
  <c r="E3612" i="34"/>
  <c r="G3612" i="34" s="1"/>
  <c r="F3644" i="34"/>
  <c r="F3660" i="34"/>
  <c r="E3660" i="34"/>
  <c r="G3660" i="34" s="1"/>
  <c r="F3709" i="34"/>
  <c r="E3709" i="34"/>
  <c r="G3709" i="34" s="1"/>
  <c r="F3747" i="34"/>
  <c r="E3747" i="34"/>
  <c r="G3747" i="34" s="1"/>
  <c r="F3755" i="34"/>
  <c r="F3794" i="34"/>
  <c r="E3794" i="34"/>
  <c r="G3794" i="34" s="1"/>
  <c r="E3867" i="34"/>
  <c r="G3867" i="34" s="1"/>
  <c r="E3939" i="34"/>
  <c r="G3939" i="34" s="1"/>
  <c r="F4189" i="34"/>
  <c r="E4189" i="34"/>
  <c r="G4189" i="34" s="1"/>
  <c r="E4313" i="34"/>
  <c r="G4313" i="34" s="1"/>
  <c r="F4331" i="34"/>
  <c r="E4331" i="34"/>
  <c r="G4331" i="34" s="1"/>
  <c r="F4434" i="34"/>
  <c r="E4434" i="34"/>
  <c r="G4434" i="34" s="1"/>
  <c r="E4646" i="34"/>
  <c r="G4646" i="34" s="1"/>
  <c r="F4664" i="34"/>
  <c r="E4842" i="34"/>
  <c r="G4842" i="34" s="1"/>
  <c r="F4842" i="34"/>
  <c r="E5179" i="34"/>
  <c r="G5179" i="34" s="1"/>
  <c r="E2347" i="34"/>
  <c r="G2347" i="34" s="1"/>
  <c r="E2361" i="34"/>
  <c r="G2361" i="34" s="1"/>
  <c r="E2526" i="34"/>
  <c r="G2526" i="34" s="1"/>
  <c r="E2628" i="34"/>
  <c r="G2628" i="34" s="1"/>
  <c r="E2663" i="34"/>
  <c r="G2663" i="34" s="1"/>
  <c r="F2705" i="34"/>
  <c r="E2705" i="34"/>
  <c r="G2705" i="34" s="1"/>
  <c r="E2761" i="34"/>
  <c r="G2761" i="34" s="1"/>
  <c r="F2806" i="34"/>
  <c r="E2819" i="34"/>
  <c r="G2819" i="34" s="1"/>
  <c r="E2914" i="34"/>
  <c r="G2914" i="34" s="1"/>
  <c r="F2943" i="34"/>
  <c r="F2964" i="34"/>
  <c r="F2972" i="34"/>
  <c r="E2987" i="34"/>
  <c r="G2987" i="34" s="1"/>
  <c r="F3134" i="34"/>
  <c r="E3176" i="34"/>
  <c r="G3176" i="34" s="1"/>
  <c r="F3227" i="34"/>
  <c r="F3257" i="34"/>
  <c r="E3336" i="34"/>
  <c r="G3336" i="34" s="1"/>
  <c r="E3498" i="34"/>
  <c r="G3498" i="34" s="1"/>
  <c r="F3513" i="34"/>
  <c r="F3528" i="34"/>
  <c r="F3551" i="34"/>
  <c r="E3732" i="34"/>
  <c r="G3732" i="34" s="1"/>
  <c r="E3763" i="34"/>
  <c r="G3763" i="34" s="1"/>
  <c r="F3780" i="34"/>
  <c r="F3836" i="34"/>
  <c r="E3836" i="34"/>
  <c r="G3836" i="34" s="1"/>
  <c r="F3908" i="34"/>
  <c r="E3908" i="34"/>
  <c r="G3908" i="34" s="1"/>
  <c r="E3946" i="34"/>
  <c r="G3946" i="34" s="1"/>
  <c r="E4057" i="34"/>
  <c r="G4057" i="34" s="1"/>
  <c r="F4057" i="34"/>
  <c r="F4165" i="34"/>
  <c r="E4165" i="34"/>
  <c r="G4165" i="34" s="1"/>
  <c r="F4223" i="34"/>
  <c r="E4390" i="34"/>
  <c r="G4390" i="34" s="1"/>
  <c r="F4390" i="34"/>
  <c r="F4398" i="34"/>
  <c r="E4529" i="34"/>
  <c r="G4529" i="34" s="1"/>
  <c r="F4529" i="34"/>
  <c r="E4619" i="34"/>
  <c r="G4619" i="34" s="1"/>
  <c r="F4619" i="34"/>
  <c r="F4684" i="34"/>
  <c r="F4797" i="34"/>
  <c r="E4797" i="34"/>
  <c r="G4797" i="34" s="1"/>
  <c r="F5950" i="34"/>
  <c r="E5950" i="34"/>
  <c r="G5950" i="34" s="1"/>
  <c r="F3381" i="34"/>
  <c r="E3381" i="34"/>
  <c r="G3381" i="34" s="1"/>
  <c r="F3875" i="34"/>
  <c r="E3875" i="34"/>
  <c r="G3875" i="34" s="1"/>
  <c r="E4019" i="34"/>
  <c r="G4019" i="34" s="1"/>
  <c r="F4019" i="34"/>
  <c r="F4034" i="34"/>
  <c r="E4034" i="34"/>
  <c r="G4034" i="34" s="1"/>
  <c r="F4147" i="34"/>
  <c r="E4147" i="34"/>
  <c r="G4147" i="34" s="1"/>
  <c r="E4407" i="34"/>
  <c r="G4407" i="34" s="1"/>
  <c r="F4407" i="34"/>
  <c r="E4656" i="34"/>
  <c r="G4656" i="34" s="1"/>
  <c r="F4656" i="34"/>
  <c r="F4863" i="34"/>
  <c r="E4863" i="34"/>
  <c r="G4863" i="34" s="1"/>
  <c r="F4956" i="34"/>
  <c r="E4956" i="34"/>
  <c r="G4956" i="34" s="1"/>
  <c r="E5067" i="34"/>
  <c r="G5067" i="34" s="1"/>
  <c r="F5067" i="34"/>
  <c r="E5197" i="34"/>
  <c r="G5197" i="34" s="1"/>
  <c r="F5197" i="34"/>
  <c r="F5256" i="34"/>
  <c r="E5256" i="34"/>
  <c r="G5256" i="34" s="1"/>
  <c r="E5542" i="34"/>
  <c r="G5542" i="34" s="1"/>
  <c r="F5542" i="34"/>
  <c r="F5016" i="34"/>
  <c r="E5016" i="34"/>
  <c r="G5016" i="34" s="1"/>
  <c r="F5156" i="34"/>
  <c r="E5156" i="34"/>
  <c r="G5156" i="34" s="1"/>
  <c r="F5666" i="34"/>
  <c r="E5666" i="34"/>
  <c r="G5666" i="34" s="1"/>
  <c r="F5807" i="34"/>
  <c r="E5807" i="34"/>
  <c r="G5807" i="34" s="1"/>
  <c r="E5850" i="34"/>
  <c r="G5850" i="34" s="1"/>
  <c r="F5850" i="34"/>
  <c r="F6163" i="34"/>
  <c r="E6163" i="34"/>
  <c r="G6163" i="34" s="1"/>
  <c r="F7727" i="34"/>
  <c r="E7727" i="34"/>
  <c r="G7727" i="34" s="1"/>
  <c r="F4864" i="34"/>
  <c r="E4864" i="34"/>
  <c r="G4864" i="34" s="1"/>
  <c r="F4924" i="34"/>
  <c r="E4924" i="34"/>
  <c r="G4924" i="34" s="1"/>
  <c r="E5051" i="34"/>
  <c r="G5051" i="34" s="1"/>
  <c r="E5180" i="34"/>
  <c r="G5180" i="34" s="1"/>
  <c r="F5180" i="34"/>
  <c r="F5361" i="34"/>
  <c r="E5361" i="34"/>
  <c r="G5361" i="34" s="1"/>
  <c r="E5823" i="34"/>
  <c r="G5823" i="34" s="1"/>
  <c r="F6684" i="34"/>
  <c r="E6684" i="34"/>
  <c r="G6684" i="34" s="1"/>
  <c r="F6692" i="34"/>
  <c r="E6692" i="34"/>
  <c r="G6692" i="34" s="1"/>
  <c r="E3815" i="34"/>
  <c r="G3815" i="34" s="1"/>
  <c r="F3815" i="34"/>
  <c r="F3945" i="34"/>
  <c r="E3945" i="34"/>
  <c r="G3945" i="34" s="1"/>
  <c r="F4898" i="34"/>
  <c r="E4898" i="34"/>
  <c r="G4898" i="34" s="1"/>
  <c r="E4941" i="34"/>
  <c r="G4941" i="34" s="1"/>
  <c r="F4941" i="34"/>
  <c r="E5104" i="34"/>
  <c r="G5104" i="34" s="1"/>
  <c r="F5198" i="34"/>
  <c r="E5198" i="34"/>
  <c r="G5198" i="34" s="1"/>
  <c r="E5208" i="34"/>
  <c r="G5208" i="34" s="1"/>
  <c r="F5233" i="34"/>
  <c r="E5233" i="34"/>
  <c r="G5233" i="34" s="1"/>
  <c r="E5465" i="34"/>
  <c r="G5465" i="34" s="1"/>
  <c r="F5543" i="34"/>
  <c r="E5543" i="34"/>
  <c r="G5543" i="34" s="1"/>
  <c r="E5560" i="34"/>
  <c r="G5560" i="34" s="1"/>
  <c r="F5560" i="34"/>
  <c r="E5639" i="34"/>
  <c r="G5639" i="34" s="1"/>
  <c r="F5657" i="34"/>
  <c r="E5657" i="34"/>
  <c r="G5657" i="34" s="1"/>
  <c r="F4925" i="34"/>
  <c r="E4925" i="34"/>
  <c r="G4925" i="34" s="1"/>
  <c r="F5095" i="34"/>
  <c r="E5095" i="34"/>
  <c r="G5095" i="34" s="1"/>
  <c r="F5300" i="34"/>
  <c r="E5300" i="34"/>
  <c r="G5300" i="34" s="1"/>
  <c r="F5767" i="34"/>
  <c r="E5767" i="34"/>
  <c r="G5767" i="34" s="1"/>
  <c r="F4116" i="34"/>
  <c r="E4116" i="34"/>
  <c r="G4116" i="34" s="1"/>
  <c r="F4225" i="34"/>
  <c r="E4225" i="34"/>
  <c r="G4225" i="34" s="1"/>
  <c r="F4731" i="34"/>
  <c r="E4731" i="34"/>
  <c r="G4731" i="34" s="1"/>
  <c r="E4764" i="34"/>
  <c r="G4764" i="34" s="1"/>
  <c r="F4764" i="34"/>
  <c r="F4831" i="34"/>
  <c r="F4908" i="34"/>
  <c r="E4908" i="34"/>
  <c r="G4908" i="34" s="1"/>
  <c r="F4958" i="34"/>
  <c r="E4958" i="34"/>
  <c r="G4958" i="34" s="1"/>
  <c r="E4966" i="34"/>
  <c r="G4966" i="34" s="1"/>
  <c r="E5010" i="34"/>
  <c r="G5010" i="34" s="1"/>
  <c r="F5010" i="34"/>
  <c r="E5052" i="34"/>
  <c r="G5052" i="34" s="1"/>
  <c r="E5141" i="34"/>
  <c r="G5141" i="34" s="1"/>
  <c r="F5141" i="34"/>
  <c r="F5173" i="34"/>
  <c r="E5173" i="34"/>
  <c r="G5173" i="34" s="1"/>
  <c r="E5181" i="34"/>
  <c r="G5181" i="34" s="1"/>
  <c r="F5181" i="34"/>
  <c r="F5344" i="34"/>
  <c r="E5731" i="34"/>
  <c r="G5731" i="34" s="1"/>
  <c r="F5731" i="34"/>
  <c r="F5776" i="34"/>
  <c r="E5776" i="34"/>
  <c r="G5776" i="34" s="1"/>
  <c r="F6088" i="34"/>
  <c r="E6088" i="34"/>
  <c r="G6088" i="34" s="1"/>
  <c r="E4163" i="34"/>
  <c r="G4163" i="34" s="1"/>
  <c r="E4171" i="34"/>
  <c r="G4171" i="34" s="1"/>
  <c r="F4171" i="34"/>
  <c r="F4789" i="34"/>
  <c r="F4882" i="34"/>
  <c r="E4890" i="34"/>
  <c r="G4890" i="34" s="1"/>
  <c r="F4926" i="34"/>
  <c r="E4926" i="34"/>
  <c r="G4926" i="34" s="1"/>
  <c r="F4934" i="34"/>
  <c r="E4934" i="34"/>
  <c r="G4934" i="34" s="1"/>
  <c r="F4985" i="34"/>
  <c r="E4985" i="34"/>
  <c r="G4985" i="34" s="1"/>
  <c r="F4994" i="34"/>
  <c r="E4994" i="34"/>
  <c r="G4994" i="34" s="1"/>
  <c r="E5002" i="34"/>
  <c r="G5002" i="34" s="1"/>
  <c r="F5096" i="34"/>
  <c r="E5096" i="34"/>
  <c r="G5096" i="34" s="1"/>
  <c r="F5301" i="34"/>
  <c r="E5301" i="34"/>
  <c r="G5301" i="34" s="1"/>
  <c r="F5327" i="34"/>
  <c r="E5327" i="34"/>
  <c r="G5327" i="34" s="1"/>
  <c r="F5353" i="34"/>
  <c r="E5500" i="34"/>
  <c r="G5500" i="34" s="1"/>
  <c r="F5500" i="34"/>
  <c r="E5527" i="34"/>
  <c r="G5527" i="34" s="1"/>
  <c r="E5760" i="34"/>
  <c r="G5760" i="34" s="1"/>
  <c r="F5760" i="34"/>
  <c r="F6504" i="34"/>
  <c r="E6504" i="34"/>
  <c r="G6504" i="34" s="1"/>
  <c r="E4798" i="34"/>
  <c r="G4798" i="34" s="1"/>
  <c r="F4798" i="34"/>
  <c r="E4858" i="34"/>
  <c r="G4858" i="34" s="1"/>
  <c r="F4858" i="34"/>
  <c r="E5106" i="34"/>
  <c r="G5106" i="34" s="1"/>
  <c r="F5106" i="34"/>
  <c r="F5142" i="34"/>
  <c r="E5142" i="34"/>
  <c r="G5142" i="34" s="1"/>
  <c r="E5425" i="34"/>
  <c r="G5425" i="34" s="1"/>
  <c r="F5425" i="34"/>
  <c r="F5714" i="34"/>
  <c r="E5714" i="34"/>
  <c r="G5714" i="34" s="1"/>
  <c r="F6522" i="34"/>
  <c r="E6522" i="34"/>
  <c r="G6522" i="34" s="1"/>
  <c r="E4666" i="34"/>
  <c r="G4666" i="34" s="1"/>
  <c r="F4666" i="34"/>
  <c r="E4691" i="34"/>
  <c r="G4691" i="34" s="1"/>
  <c r="F4691" i="34"/>
  <c r="F4952" i="34"/>
  <c r="F4967" i="34"/>
  <c r="E4967" i="34"/>
  <c r="G4967" i="34" s="1"/>
  <c r="E5166" i="34"/>
  <c r="G5166" i="34" s="1"/>
  <c r="F5235" i="34"/>
  <c r="E5235" i="34"/>
  <c r="G5235" i="34" s="1"/>
  <c r="F5622" i="34"/>
  <c r="E4977" i="34"/>
  <c r="G4977" i="34" s="1"/>
  <c r="F4977" i="34"/>
  <c r="F5046" i="34"/>
  <c r="E5046" i="34"/>
  <c r="G5046" i="34" s="1"/>
  <c r="E5071" i="34"/>
  <c r="G5071" i="34" s="1"/>
  <c r="F5071" i="34"/>
  <c r="F5346" i="34"/>
  <c r="E5346" i="34"/>
  <c r="G5346" i="34" s="1"/>
  <c r="F5098" i="34"/>
  <c r="E5098" i="34"/>
  <c r="G5098" i="34" s="1"/>
  <c r="E5337" i="34"/>
  <c r="G5337" i="34" s="1"/>
  <c r="F5337" i="34"/>
  <c r="F5450" i="34"/>
  <c r="E5450" i="34"/>
  <c r="G5450" i="34" s="1"/>
  <c r="E6027" i="34"/>
  <c r="G6027" i="34" s="1"/>
  <c r="F6027" i="34"/>
  <c r="F3992" i="34"/>
  <c r="E3992" i="34"/>
  <c r="G3992" i="34" s="1"/>
  <c r="F4426" i="34"/>
  <c r="E4426" i="34"/>
  <c r="G4426" i="34" s="1"/>
  <c r="E4625" i="34"/>
  <c r="G4625" i="34" s="1"/>
  <c r="F4625" i="34"/>
  <c r="F4996" i="34"/>
  <c r="E4996" i="34"/>
  <c r="G4996" i="34" s="1"/>
  <c r="E5012" i="34"/>
  <c r="G5012" i="34" s="1"/>
  <c r="F5012" i="34"/>
  <c r="F5227" i="34"/>
  <c r="E5227" i="34"/>
  <c r="G5227" i="34" s="1"/>
  <c r="F5605" i="34"/>
  <c r="F5698" i="34"/>
  <c r="F3608" i="34"/>
  <c r="E3608" i="34"/>
  <c r="G3608" i="34" s="1"/>
  <c r="F3862" i="34"/>
  <c r="E3862" i="34"/>
  <c r="G3862" i="34" s="1"/>
  <c r="E3941" i="34"/>
  <c r="G3941" i="34" s="1"/>
  <c r="F3941" i="34"/>
  <c r="E4067" i="34"/>
  <c r="G4067" i="34" s="1"/>
  <c r="F4067" i="34"/>
  <c r="E4347" i="34"/>
  <c r="G4347" i="34" s="1"/>
  <c r="E4467" i="34"/>
  <c r="G4467" i="34" s="1"/>
  <c r="F4603" i="34"/>
  <c r="F4725" i="34"/>
  <c r="E4725" i="34"/>
  <c r="G4725" i="34" s="1"/>
  <c r="E4742" i="34"/>
  <c r="G4742" i="34" s="1"/>
  <c r="F4742" i="34"/>
  <c r="F4767" i="34"/>
  <c r="E4791" i="34"/>
  <c r="G4791" i="34" s="1"/>
  <c r="F4876" i="34"/>
  <c r="E4876" i="34"/>
  <c r="G4876" i="34" s="1"/>
  <c r="F4936" i="34"/>
  <c r="E4936" i="34"/>
  <c r="G4936" i="34" s="1"/>
  <c r="E4953" i="34"/>
  <c r="G4953" i="34" s="1"/>
  <c r="E5063" i="34"/>
  <c r="G5063" i="34" s="1"/>
  <c r="E5329" i="34"/>
  <c r="G5329" i="34" s="1"/>
  <c r="F5329" i="34"/>
  <c r="E5589" i="34"/>
  <c r="G5589" i="34" s="1"/>
  <c r="F5597" i="34"/>
  <c r="E5597" i="34"/>
  <c r="G5597" i="34" s="1"/>
  <c r="F6358" i="34"/>
  <c r="E6358" i="34"/>
  <c r="G6358" i="34" s="1"/>
  <c r="F3509" i="34"/>
  <c r="F3523" i="34"/>
  <c r="F3529" i="34"/>
  <c r="F3543" i="34"/>
  <c r="E3564" i="34"/>
  <c r="G3564" i="34" s="1"/>
  <c r="E3577" i="34"/>
  <c r="G3577" i="34" s="1"/>
  <c r="E3699" i="34"/>
  <c r="G3699" i="34" s="1"/>
  <c r="F3772" i="34"/>
  <c r="E3772" i="34"/>
  <c r="G3772" i="34" s="1"/>
  <c r="F3913" i="34"/>
  <c r="F4016" i="34"/>
  <c r="F4076" i="34"/>
  <c r="F4083" i="34"/>
  <c r="F4250" i="34"/>
  <c r="E4250" i="34"/>
  <c r="G4250" i="34" s="1"/>
  <c r="E4317" i="34"/>
  <c r="G4317" i="34" s="1"/>
  <c r="F4317" i="34"/>
  <c r="E4482" i="34"/>
  <c r="G4482" i="34" s="1"/>
  <c r="F4482" i="34"/>
  <c r="E5203" i="34"/>
  <c r="G5203" i="34" s="1"/>
  <c r="F5203" i="34"/>
  <c r="F5237" i="34"/>
  <c r="E5237" i="34"/>
  <c r="G5237" i="34" s="1"/>
  <c r="E5958" i="34"/>
  <c r="G5958" i="34" s="1"/>
  <c r="F5958" i="34"/>
  <c r="E6324" i="34"/>
  <c r="G6324" i="34" s="1"/>
  <c r="F6324" i="34"/>
  <c r="E4001" i="34"/>
  <c r="G4001" i="34" s="1"/>
  <c r="F4001" i="34"/>
  <c r="E4348" i="34"/>
  <c r="G4348" i="34" s="1"/>
  <c r="F4348" i="34"/>
  <c r="F4553" i="34"/>
  <c r="E4553" i="34"/>
  <c r="G4553" i="34" s="1"/>
  <c r="F4717" i="34"/>
  <c r="E4717" i="34"/>
  <c r="G4717" i="34" s="1"/>
  <c r="E5412" i="34"/>
  <c r="G5412" i="34" s="1"/>
  <c r="F5412" i="34"/>
  <c r="E6350" i="34"/>
  <c r="G6350" i="34" s="1"/>
  <c r="F6350" i="34"/>
  <c r="E4358" i="34"/>
  <c r="G4358" i="34" s="1"/>
  <c r="F4358" i="34"/>
  <c r="E4521" i="34"/>
  <c r="G4521" i="34" s="1"/>
  <c r="F4521" i="34"/>
  <c r="F4870" i="34"/>
  <c r="E4870" i="34"/>
  <c r="G4870" i="34" s="1"/>
  <c r="E5358" i="34"/>
  <c r="G5358" i="34" s="1"/>
  <c r="F5358" i="34"/>
  <c r="F6249" i="34"/>
  <c r="E6249" i="34"/>
  <c r="G6249" i="34" s="1"/>
  <c r="F3537" i="34"/>
  <c r="E3537" i="34"/>
  <c r="G3537" i="34" s="1"/>
  <c r="F3871" i="34"/>
  <c r="E3871" i="34"/>
  <c r="G3871" i="34" s="1"/>
  <c r="F4106" i="34"/>
  <c r="F4120" i="34"/>
  <c r="E4205" i="34"/>
  <c r="G4205" i="34" s="1"/>
  <c r="F4205" i="34"/>
  <c r="E4214" i="34"/>
  <c r="G4214" i="34" s="1"/>
  <c r="F4282" i="34"/>
  <c r="E4282" i="34"/>
  <c r="G4282" i="34" s="1"/>
  <c r="E4404" i="34"/>
  <c r="G4404" i="34" s="1"/>
  <c r="F4453" i="34"/>
  <c r="F4498" i="34"/>
  <c r="E4498" i="34"/>
  <c r="G4498" i="34" s="1"/>
  <c r="E4661" i="34"/>
  <c r="G4661" i="34" s="1"/>
  <c r="F4661" i="34"/>
  <c r="E4669" i="34"/>
  <c r="G4669" i="34" s="1"/>
  <c r="F4702" i="34"/>
  <c r="F4753" i="34"/>
  <c r="E4753" i="34"/>
  <c r="G4753" i="34" s="1"/>
  <c r="F4785" i="34"/>
  <c r="E4886" i="34"/>
  <c r="G4886" i="34" s="1"/>
  <c r="F4980" i="34"/>
  <c r="E4980" i="34"/>
  <c r="G4980" i="34" s="1"/>
  <c r="F5023" i="34"/>
  <c r="E5023" i="34"/>
  <c r="G5023" i="34" s="1"/>
  <c r="E5137" i="34"/>
  <c r="G5137" i="34" s="1"/>
  <c r="F5137" i="34"/>
  <c r="E5146" i="34"/>
  <c r="G5146" i="34" s="1"/>
  <c r="F5146" i="34"/>
  <c r="F5195" i="34"/>
  <c r="E5229" i="34"/>
  <c r="G5229" i="34" s="1"/>
  <c r="E5313" i="34"/>
  <c r="G5313" i="34" s="1"/>
  <c r="E5403" i="34"/>
  <c r="G5403" i="34" s="1"/>
  <c r="E5682" i="34"/>
  <c r="G5682" i="34" s="1"/>
  <c r="F6215" i="34"/>
  <c r="E6215" i="34"/>
  <c r="G6215" i="34" s="1"/>
  <c r="F4024" i="34"/>
  <c r="E4078" i="34"/>
  <c r="G4078" i="34" s="1"/>
  <c r="E4190" i="34"/>
  <c r="G4190" i="34" s="1"/>
  <c r="E4221" i="34"/>
  <c r="G4221" i="34" s="1"/>
  <c r="F4221" i="34"/>
  <c r="F4298" i="34"/>
  <c r="E4298" i="34"/>
  <c r="G4298" i="34" s="1"/>
  <c r="E4326" i="34"/>
  <c r="G4326" i="34" s="1"/>
  <c r="F4388" i="34"/>
  <c r="E4388" i="34"/>
  <c r="G4388" i="34" s="1"/>
  <c r="E4445" i="34"/>
  <c r="G4445" i="34" s="1"/>
  <c r="F4461" i="34"/>
  <c r="E4476" i="34"/>
  <c r="G4476" i="34" s="1"/>
  <c r="F4513" i="34"/>
  <c r="E4569" i="34"/>
  <c r="G4569" i="34" s="1"/>
  <c r="E4590" i="34"/>
  <c r="G4590" i="34" s="1"/>
  <c r="F4679" i="34"/>
  <c r="F4687" i="34"/>
  <c r="E4687" i="34"/>
  <c r="G4687" i="34" s="1"/>
  <c r="E4695" i="34"/>
  <c r="G4695" i="34" s="1"/>
  <c r="E4853" i="34"/>
  <c r="G4853" i="34" s="1"/>
  <c r="F4853" i="34"/>
  <c r="E4904" i="34"/>
  <c r="G4904" i="34" s="1"/>
  <c r="F4904" i="34"/>
  <c r="F4938" i="34"/>
  <c r="E4938" i="34"/>
  <c r="G4938" i="34" s="1"/>
  <c r="E5254" i="34"/>
  <c r="G5254" i="34" s="1"/>
  <c r="F5395" i="34"/>
  <c r="E5395" i="34"/>
  <c r="G5395" i="34" s="1"/>
  <c r="F6234" i="34"/>
  <c r="E6234" i="34"/>
  <c r="G6234" i="34" s="1"/>
  <c r="F3878" i="34"/>
  <c r="E3894" i="34"/>
  <c r="G3894" i="34" s="1"/>
  <c r="E3901" i="34"/>
  <c r="G3901" i="34" s="1"/>
  <c r="E3930" i="34"/>
  <c r="G3930" i="34" s="1"/>
  <c r="E4160" i="34"/>
  <c r="G4160" i="34" s="1"/>
  <c r="F4243" i="34"/>
  <c r="E4252" i="34"/>
  <c r="G4252" i="34" s="1"/>
  <c r="F4260" i="34"/>
  <c r="E4267" i="34"/>
  <c r="G4267" i="34" s="1"/>
  <c r="F4267" i="34"/>
  <c r="F4289" i="34"/>
  <c r="F4305" i="34"/>
  <c r="E4305" i="34"/>
  <c r="G4305" i="34" s="1"/>
  <c r="F4412" i="34"/>
  <c r="F4530" i="34"/>
  <c r="F4547" i="34"/>
  <c r="E4547" i="34"/>
  <c r="G4547" i="34" s="1"/>
  <c r="E4575" i="34"/>
  <c r="G4575" i="34" s="1"/>
  <c r="E4613" i="34"/>
  <c r="G4613" i="34" s="1"/>
  <c r="F4613" i="34"/>
  <c r="E4637" i="34"/>
  <c r="G4637" i="34" s="1"/>
  <c r="E4703" i="34"/>
  <c r="G4703" i="34" s="1"/>
  <c r="F4703" i="34"/>
  <c r="F4736" i="34"/>
  <c r="F4769" i="34"/>
  <c r="E4786" i="34"/>
  <c r="G4786" i="34" s="1"/>
  <c r="F4786" i="34"/>
  <c r="E4811" i="34"/>
  <c r="G4811" i="34" s="1"/>
  <c r="E4913" i="34"/>
  <c r="G4913" i="34" s="1"/>
  <c r="E4922" i="34"/>
  <c r="G4922" i="34" s="1"/>
  <c r="F4922" i="34"/>
  <c r="F4948" i="34"/>
  <c r="E4948" i="34"/>
  <c r="G4948" i="34" s="1"/>
  <c r="E5092" i="34"/>
  <c r="G5092" i="34" s="1"/>
  <c r="F5230" i="34"/>
  <c r="E5230" i="34"/>
  <c r="G5230" i="34" s="1"/>
  <c r="E5314" i="34"/>
  <c r="G5314" i="34" s="1"/>
  <c r="F5314" i="34"/>
  <c r="F5323" i="34"/>
  <c r="E5323" i="34"/>
  <c r="G5323" i="34" s="1"/>
  <c r="F5479" i="34"/>
  <c r="E5479" i="34"/>
  <c r="G5479" i="34" s="1"/>
  <c r="F5488" i="34"/>
  <c r="E5488" i="34"/>
  <c r="G5488" i="34" s="1"/>
  <c r="F5858" i="34"/>
  <c r="E5858" i="34"/>
  <c r="G5858" i="34" s="1"/>
  <c r="F4659" i="34"/>
  <c r="E4659" i="34"/>
  <c r="G4659" i="34" s="1"/>
  <c r="F4730" i="34"/>
  <c r="E4730" i="34"/>
  <c r="G4730" i="34" s="1"/>
  <c r="F5022" i="34"/>
  <c r="E5022" i="34"/>
  <c r="G5022" i="34" s="1"/>
  <c r="F5134" i="34"/>
  <c r="E5134" i="34"/>
  <c r="G5134" i="34" s="1"/>
  <c r="F5282" i="34"/>
  <c r="E5282" i="34"/>
  <c r="G5282" i="34" s="1"/>
  <c r="F5519" i="34"/>
  <c r="E5519" i="34"/>
  <c r="G5519" i="34" s="1"/>
  <c r="F5877" i="34"/>
  <c r="E5877" i="34"/>
  <c r="G5877" i="34" s="1"/>
  <c r="E6053" i="34"/>
  <c r="G6053" i="34" s="1"/>
  <c r="F6053" i="34"/>
  <c r="F6140" i="34"/>
  <c r="E6140" i="34"/>
  <c r="G6140" i="34" s="1"/>
  <c r="E6259" i="34"/>
  <c r="G6259" i="34" s="1"/>
  <c r="F6259" i="34"/>
  <c r="E6411" i="34"/>
  <c r="G6411" i="34" s="1"/>
  <c r="F6411" i="34"/>
  <c r="E6463" i="34"/>
  <c r="G6463" i="34" s="1"/>
  <c r="F6463" i="34"/>
  <c r="F5641" i="34"/>
  <c r="E5641" i="34"/>
  <c r="G5641" i="34" s="1"/>
  <c r="F5918" i="34"/>
  <c r="E5918" i="34"/>
  <c r="G5918" i="34" s="1"/>
  <c r="E6045" i="34"/>
  <c r="G6045" i="34" s="1"/>
  <c r="F6045" i="34"/>
  <c r="E6123" i="34"/>
  <c r="G6123" i="34" s="1"/>
  <c r="F6123" i="34"/>
  <c r="E7746" i="34"/>
  <c r="G7746" i="34" s="1"/>
  <c r="F7746" i="34"/>
  <c r="E5387" i="34"/>
  <c r="G5387" i="34" s="1"/>
  <c r="F5387" i="34"/>
  <c r="F5473" i="34"/>
  <c r="E5473" i="34"/>
  <c r="G5473" i="34" s="1"/>
  <c r="E5520" i="34"/>
  <c r="G5520" i="34" s="1"/>
  <c r="F5520" i="34"/>
  <c r="E5529" i="34"/>
  <c r="G5529" i="34" s="1"/>
  <c r="F5529" i="34"/>
  <c r="E5552" i="34"/>
  <c r="G5552" i="34" s="1"/>
  <c r="F5552" i="34"/>
  <c r="F5658" i="34"/>
  <c r="F5674" i="34"/>
  <c r="E5725" i="34"/>
  <c r="G5725" i="34" s="1"/>
  <c r="F6010" i="34"/>
  <c r="E6090" i="34"/>
  <c r="G6090" i="34" s="1"/>
  <c r="F6090" i="34"/>
  <c r="E6210" i="34"/>
  <c r="G6210" i="34" s="1"/>
  <c r="F6438" i="34"/>
  <c r="E6438" i="34"/>
  <c r="G6438" i="34" s="1"/>
  <c r="E6455" i="34"/>
  <c r="G6455" i="34" s="1"/>
  <c r="F6455" i="34"/>
  <c r="E6464" i="34"/>
  <c r="G6464" i="34" s="1"/>
  <c r="F6464" i="34"/>
  <c r="F4754" i="34"/>
  <c r="E4754" i="34"/>
  <c r="G4754" i="34" s="1"/>
  <c r="F4885" i="34"/>
  <c r="E4885" i="34"/>
  <c r="G4885" i="34" s="1"/>
  <c r="F5001" i="34"/>
  <c r="E5001" i="34"/>
  <c r="G5001" i="34" s="1"/>
  <c r="F5032" i="34"/>
  <c r="E5032" i="34"/>
  <c r="G5032" i="34" s="1"/>
  <c r="F5316" i="34"/>
  <c r="E5316" i="34"/>
  <c r="G5316" i="34" s="1"/>
  <c r="F5584" i="34"/>
  <c r="E5625" i="34"/>
  <c r="G5625" i="34" s="1"/>
  <c r="F5667" i="34"/>
  <c r="E5684" i="34"/>
  <c r="G5684" i="34" s="1"/>
  <c r="F5684" i="34"/>
  <c r="F5817" i="34"/>
  <c r="F6028" i="34"/>
  <c r="E6072" i="34"/>
  <c r="G6072" i="34" s="1"/>
  <c r="E6114" i="34"/>
  <c r="G6114" i="34" s="1"/>
  <c r="E6386" i="34"/>
  <c r="G6386" i="34" s="1"/>
  <c r="E6631" i="34"/>
  <c r="G6631" i="34" s="1"/>
  <c r="F5388" i="34"/>
  <c r="E5388" i="34"/>
  <c r="G5388" i="34" s="1"/>
  <c r="F5513" i="34"/>
  <c r="E5513" i="34"/>
  <c r="G5513" i="34" s="1"/>
  <c r="F5754" i="34"/>
  <c r="E5754" i="34"/>
  <c r="G5754" i="34" s="1"/>
  <c r="E5853" i="34"/>
  <c r="G5853" i="34" s="1"/>
  <c r="F5853" i="34"/>
  <c r="F5879" i="34"/>
  <c r="E5879" i="34"/>
  <c r="G5879" i="34" s="1"/>
  <c r="E6011" i="34"/>
  <c r="G6011" i="34" s="1"/>
  <c r="F6011" i="34"/>
  <c r="E6098" i="34"/>
  <c r="G6098" i="34" s="1"/>
  <c r="F6098" i="34"/>
  <c r="E6201" i="34"/>
  <c r="G6201" i="34" s="1"/>
  <c r="F6201" i="34"/>
  <c r="E6640" i="34"/>
  <c r="G6640" i="34" s="1"/>
  <c r="F6640" i="34"/>
  <c r="E4823" i="34"/>
  <c r="G4823" i="34" s="1"/>
  <c r="F4823" i="34"/>
  <c r="F5024" i="34"/>
  <c r="E5024" i="34"/>
  <c r="G5024" i="34" s="1"/>
  <c r="E5339" i="34"/>
  <c r="G5339" i="34" s="1"/>
  <c r="E5405" i="34"/>
  <c r="G5405" i="34" s="1"/>
  <c r="F5452" i="34"/>
  <c r="F5459" i="34"/>
  <c r="F5482" i="34"/>
  <c r="E5553" i="34"/>
  <c r="G5553" i="34" s="1"/>
  <c r="E5626" i="34"/>
  <c r="G5626" i="34" s="1"/>
  <c r="F5626" i="34"/>
  <c r="E5717" i="34"/>
  <c r="G5717" i="34" s="1"/>
  <c r="F5717" i="34"/>
  <c r="E5786" i="34"/>
  <c r="G5786" i="34" s="1"/>
  <c r="E5962" i="34"/>
  <c r="G5962" i="34" s="1"/>
  <c r="F6029" i="34"/>
  <c r="E6029" i="34"/>
  <c r="G6029" i="34" s="1"/>
  <c r="F6038" i="34"/>
  <c r="E6038" i="34"/>
  <c r="G6038" i="34" s="1"/>
  <c r="E6297" i="34"/>
  <c r="G6297" i="34" s="1"/>
  <c r="F6632" i="34"/>
  <c r="E6632" i="34"/>
  <c r="G6632" i="34" s="1"/>
  <c r="E6888" i="34"/>
  <c r="G6888" i="34" s="1"/>
  <c r="F5284" i="34"/>
  <c r="E5284" i="34"/>
  <c r="G5284" i="34" s="1"/>
  <c r="F5609" i="34"/>
  <c r="E5609" i="34"/>
  <c r="G5609" i="34" s="1"/>
  <c r="F5676" i="34"/>
  <c r="E5676" i="34"/>
  <c r="G5676" i="34" s="1"/>
  <c r="F5836" i="34"/>
  <c r="E5836" i="34"/>
  <c r="G5836" i="34" s="1"/>
  <c r="E5870" i="34"/>
  <c r="G5870" i="34" s="1"/>
  <c r="F5870" i="34"/>
  <c r="F6055" i="34"/>
  <c r="E6055" i="34"/>
  <c r="G6055" i="34" s="1"/>
  <c r="F6065" i="34"/>
  <c r="E6065" i="34"/>
  <c r="G6065" i="34" s="1"/>
  <c r="E6219" i="34"/>
  <c r="G6219" i="34" s="1"/>
  <c r="F6219" i="34"/>
  <c r="F6237" i="34"/>
  <c r="E6237" i="34"/>
  <c r="G6237" i="34" s="1"/>
  <c r="E6345" i="34"/>
  <c r="G6345" i="34" s="1"/>
  <c r="F6345" i="34"/>
  <c r="F6354" i="34"/>
  <c r="E6354" i="34"/>
  <c r="G6354" i="34" s="1"/>
  <c r="E6871" i="34"/>
  <c r="G6871" i="34" s="1"/>
  <c r="F6871" i="34"/>
  <c r="E7254" i="34"/>
  <c r="G7254" i="34" s="1"/>
  <c r="F7254" i="34"/>
  <c r="E5332" i="34"/>
  <c r="G5332" i="34" s="1"/>
  <c r="F5332" i="34"/>
  <c r="E5356" i="34"/>
  <c r="G5356" i="34" s="1"/>
  <c r="F5356" i="34"/>
  <c r="F5372" i="34"/>
  <c r="E5372" i="34"/>
  <c r="G5372" i="34" s="1"/>
  <c r="E5398" i="34"/>
  <c r="G5398" i="34" s="1"/>
  <c r="F5398" i="34"/>
  <c r="F5421" i="34"/>
  <c r="E5421" i="34"/>
  <c r="G5421" i="34" s="1"/>
  <c r="E5554" i="34"/>
  <c r="G5554" i="34" s="1"/>
  <c r="F5554" i="34"/>
  <c r="E5929" i="34"/>
  <c r="G5929" i="34" s="1"/>
  <c r="F5929" i="34"/>
  <c r="F5988" i="34"/>
  <c r="E5988" i="34"/>
  <c r="G5988" i="34" s="1"/>
  <c r="E6021" i="34"/>
  <c r="G6021" i="34" s="1"/>
  <c r="F6388" i="34"/>
  <c r="E6388" i="34"/>
  <c r="G6388" i="34" s="1"/>
  <c r="E6633" i="34"/>
  <c r="G6633" i="34" s="1"/>
  <c r="F6633" i="34"/>
  <c r="F6889" i="34"/>
  <c r="E6889" i="34"/>
  <c r="G6889" i="34" s="1"/>
  <c r="E6908" i="34"/>
  <c r="G6908" i="34" s="1"/>
  <c r="F6908" i="34"/>
  <c r="F4987" i="34"/>
  <c r="E4987" i="34"/>
  <c r="G4987" i="34" s="1"/>
  <c r="F5446" i="34"/>
  <c r="F5460" i="34"/>
  <c r="F5531" i="34"/>
  <c r="E5531" i="34"/>
  <c r="G5531" i="34" s="1"/>
  <c r="F5562" i="34"/>
  <c r="F5578" i="34"/>
  <c r="F5635" i="34"/>
  <c r="F5686" i="34"/>
  <c r="F5702" i="34"/>
  <c r="E5702" i="34"/>
  <c r="G5702" i="34" s="1"/>
  <c r="E5827" i="34"/>
  <c r="G5827" i="34" s="1"/>
  <c r="F5827" i="34"/>
  <c r="F5896" i="34"/>
  <c r="E5896" i="34"/>
  <c r="G5896" i="34" s="1"/>
  <c r="E5980" i="34"/>
  <c r="G5980" i="34" s="1"/>
  <c r="F5980" i="34"/>
  <c r="F6203" i="34"/>
  <c r="E6203" i="34"/>
  <c r="G6203" i="34" s="1"/>
  <c r="E6406" i="34"/>
  <c r="G6406" i="34" s="1"/>
  <c r="F6406" i="34"/>
  <c r="E6616" i="34"/>
  <c r="G6616" i="34" s="1"/>
  <c r="F6616" i="34"/>
  <c r="E7117" i="34"/>
  <c r="G7117" i="34" s="1"/>
  <c r="F7117" i="34"/>
  <c r="E7185" i="34"/>
  <c r="G7185" i="34" s="1"/>
  <c r="F7185" i="34"/>
  <c r="E4633" i="34"/>
  <c r="G4633" i="34" s="1"/>
  <c r="E4697" i="34"/>
  <c r="G4697" i="34" s="1"/>
  <c r="F4910" i="34"/>
  <c r="F4995" i="34"/>
  <c r="E5018" i="34"/>
  <c r="G5018" i="34" s="1"/>
  <c r="F5089" i="34"/>
  <c r="F5105" i="34"/>
  <c r="E5105" i="34"/>
  <c r="G5105" i="34" s="1"/>
  <c r="E5113" i="34"/>
  <c r="G5113" i="34" s="1"/>
  <c r="F5152" i="34"/>
  <c r="F5167" i="34"/>
  <c r="E5167" i="34"/>
  <c r="G5167" i="34" s="1"/>
  <c r="E5318" i="34"/>
  <c r="G5318" i="34" s="1"/>
  <c r="E5373" i="34"/>
  <c r="G5373" i="34" s="1"/>
  <c r="F5373" i="34"/>
  <c r="E5390" i="34"/>
  <c r="G5390" i="34" s="1"/>
  <c r="F5390" i="34"/>
  <c r="F5406" i="34"/>
  <c r="E5415" i="34"/>
  <c r="G5415" i="34" s="1"/>
  <c r="F5491" i="34"/>
  <c r="E5652" i="34"/>
  <c r="G5652" i="34" s="1"/>
  <c r="F5652" i="34"/>
  <c r="F5694" i="34"/>
  <c r="F5719" i="34"/>
  <c r="E5719" i="34"/>
  <c r="G5719" i="34" s="1"/>
  <c r="E5795" i="34"/>
  <c r="G5795" i="34" s="1"/>
  <c r="F5795" i="34"/>
  <c r="E5845" i="34"/>
  <c r="G5845" i="34" s="1"/>
  <c r="F5845" i="34"/>
  <c r="F5855" i="34"/>
  <c r="E5855" i="34"/>
  <c r="G5855" i="34" s="1"/>
  <c r="E5888" i="34"/>
  <c r="G5888" i="34" s="1"/>
  <c r="F5946" i="34"/>
  <c r="F6100" i="34"/>
  <c r="E6100" i="34"/>
  <c r="G6100" i="34" s="1"/>
  <c r="E6262" i="34"/>
  <c r="G6262" i="34" s="1"/>
  <c r="F6414" i="34"/>
  <c r="E6422" i="34"/>
  <c r="G6422" i="34" s="1"/>
  <c r="E6537" i="34"/>
  <c r="G6537" i="34" s="1"/>
  <c r="F6537" i="34"/>
  <c r="E6834" i="34"/>
  <c r="G6834" i="34" s="1"/>
  <c r="F6834" i="34"/>
  <c r="F6853" i="34"/>
  <c r="F4234" i="34"/>
  <c r="E4357" i="34"/>
  <c r="G4357" i="34" s="1"/>
  <c r="E4566" i="34"/>
  <c r="G4566" i="34" s="1"/>
  <c r="F4578" i="34"/>
  <c r="E4647" i="34"/>
  <c r="G4647" i="34" s="1"/>
  <c r="F4668" i="34"/>
  <c r="E4810" i="34"/>
  <c r="G4810" i="34" s="1"/>
  <c r="F4810" i="34"/>
  <c r="F4825" i="34"/>
  <c r="E4825" i="34"/>
  <c r="G4825" i="34" s="1"/>
  <c r="E4887" i="34"/>
  <c r="G4887" i="34" s="1"/>
  <c r="F4979" i="34"/>
  <c r="E5041" i="34"/>
  <c r="G5041" i="34" s="1"/>
  <c r="F5041" i="34"/>
  <c r="E5056" i="34"/>
  <c r="G5056" i="34" s="1"/>
  <c r="F5056" i="34"/>
  <c r="F5081" i="34"/>
  <c r="F5129" i="34"/>
  <c r="F5145" i="34"/>
  <c r="E5200" i="34"/>
  <c r="G5200" i="34" s="1"/>
  <c r="F5232" i="34"/>
  <c r="E5232" i="34"/>
  <c r="G5232" i="34" s="1"/>
  <c r="F5270" i="34"/>
  <c r="E5341" i="34"/>
  <c r="G5341" i="34" s="1"/>
  <c r="F5341" i="34"/>
  <c r="F5484" i="34"/>
  <c r="F5636" i="34"/>
  <c r="E5636" i="34"/>
  <c r="G5636" i="34" s="1"/>
  <c r="F5737" i="34"/>
  <c r="E5737" i="34"/>
  <c r="G5737" i="34" s="1"/>
  <c r="F5820" i="34"/>
  <c r="F5998" i="34"/>
  <c r="E5998" i="34"/>
  <c r="G5998" i="34" s="1"/>
  <c r="F6083" i="34"/>
  <c r="F6168" i="34"/>
  <c r="E6168" i="34"/>
  <c r="G6168" i="34" s="1"/>
  <c r="E6221" i="34"/>
  <c r="G6221" i="34" s="1"/>
  <c r="F6221" i="34"/>
  <c r="E6398" i="34"/>
  <c r="G6398" i="34" s="1"/>
  <c r="F6398" i="34"/>
  <c r="E6556" i="34"/>
  <c r="G6556" i="34" s="1"/>
  <c r="E6881" i="34"/>
  <c r="G6881" i="34" s="1"/>
  <c r="F6881" i="34"/>
  <c r="F7265" i="34"/>
  <c r="E7265" i="34"/>
  <c r="G7265" i="34" s="1"/>
  <c r="F4880" i="34"/>
  <c r="E4880" i="34"/>
  <c r="G4880" i="34" s="1"/>
  <c r="F5090" i="34"/>
  <c r="E5090" i="34"/>
  <c r="G5090" i="34" s="1"/>
  <c r="E5153" i="34"/>
  <c r="G5153" i="34" s="1"/>
  <c r="F5153" i="34"/>
  <c r="E5286" i="34"/>
  <c r="G5286" i="34" s="1"/>
  <c r="F5286" i="34"/>
  <c r="E5391" i="34"/>
  <c r="G5391" i="34" s="1"/>
  <c r="F5391" i="34"/>
  <c r="E5407" i="34"/>
  <c r="G5407" i="34" s="1"/>
  <c r="F5407" i="34"/>
  <c r="F5728" i="34"/>
  <c r="E5728" i="34"/>
  <c r="G5728" i="34" s="1"/>
  <c r="F5882" i="34"/>
  <c r="E5882" i="34"/>
  <c r="G5882" i="34" s="1"/>
  <c r="F6127" i="34"/>
  <c r="E6127" i="34"/>
  <c r="G6127" i="34" s="1"/>
  <c r="E6177" i="34"/>
  <c r="G6177" i="34" s="1"/>
  <c r="F6177" i="34"/>
  <c r="F6282" i="34"/>
  <c r="E6282" i="34"/>
  <c r="G6282" i="34" s="1"/>
  <c r="F6338" i="34"/>
  <c r="E6338" i="34"/>
  <c r="G6338" i="34" s="1"/>
  <c r="F6347" i="34"/>
  <c r="E6347" i="34"/>
  <c r="G6347" i="34" s="1"/>
  <c r="E6854" i="34"/>
  <c r="G6854" i="34" s="1"/>
  <c r="F6854" i="34"/>
  <c r="F7162" i="34"/>
  <c r="E7162" i="34"/>
  <c r="G7162" i="34" s="1"/>
  <c r="F5773" i="34"/>
  <c r="E5773" i="34"/>
  <c r="G5773" i="34" s="1"/>
  <c r="E6153" i="34"/>
  <c r="G6153" i="34" s="1"/>
  <c r="F6153" i="34"/>
  <c r="F6186" i="34"/>
  <c r="E6186" i="34"/>
  <c r="G6186" i="34" s="1"/>
  <c r="F5595" i="34"/>
  <c r="E5637" i="34"/>
  <c r="G5637" i="34" s="1"/>
  <c r="E5679" i="34"/>
  <c r="G5679" i="34" s="1"/>
  <c r="F5679" i="34"/>
  <c r="E5688" i="34"/>
  <c r="G5688" i="34" s="1"/>
  <c r="F5688" i="34"/>
  <c r="F5704" i="34"/>
  <c r="E5704" i="34"/>
  <c r="G5704" i="34" s="1"/>
  <c r="E5974" i="34"/>
  <c r="G5974" i="34" s="1"/>
  <c r="E6033" i="34"/>
  <c r="G6033" i="34" s="1"/>
  <c r="F6033" i="34"/>
  <c r="F6247" i="34"/>
  <c r="E6390" i="34"/>
  <c r="G6390" i="34" s="1"/>
  <c r="F6761" i="34"/>
  <c r="E6761" i="34"/>
  <c r="G6761" i="34" s="1"/>
  <c r="E4928" i="34"/>
  <c r="G4928" i="34" s="1"/>
  <c r="E5028" i="34"/>
  <c r="G5028" i="34" s="1"/>
  <c r="F5028" i="34"/>
  <c r="E5139" i="34"/>
  <c r="G5139" i="34" s="1"/>
  <c r="F5177" i="34"/>
  <c r="E5177" i="34"/>
  <c r="G5177" i="34" s="1"/>
  <c r="E5218" i="34"/>
  <c r="G5218" i="34" s="1"/>
  <c r="E5287" i="34"/>
  <c r="G5287" i="34" s="1"/>
  <c r="F5533" i="34"/>
  <c r="F5548" i="34"/>
  <c r="E5548" i="34"/>
  <c r="G5548" i="34" s="1"/>
  <c r="E5671" i="34"/>
  <c r="G5671" i="34" s="1"/>
  <c r="F5671" i="34"/>
  <c r="E5696" i="34"/>
  <c r="G5696" i="34" s="1"/>
  <c r="E5749" i="34"/>
  <c r="G5749" i="34" s="1"/>
  <c r="F5749" i="34"/>
  <c r="E5765" i="34"/>
  <c r="G5765" i="34" s="1"/>
  <c r="E5790" i="34"/>
  <c r="G5790" i="34" s="1"/>
  <c r="F5790" i="34"/>
  <c r="E5797" i="34"/>
  <c r="G5797" i="34" s="1"/>
  <c r="F5797" i="34"/>
  <c r="E5948" i="34"/>
  <c r="G5948" i="34" s="1"/>
  <c r="E6477" i="34"/>
  <c r="G6477" i="34" s="1"/>
  <c r="F6477" i="34"/>
  <c r="E6743" i="34"/>
  <c r="G6743" i="34" s="1"/>
  <c r="E6781" i="34"/>
  <c r="G6781" i="34" s="1"/>
  <c r="F6781" i="34"/>
  <c r="E4328" i="34"/>
  <c r="G4328" i="34" s="1"/>
  <c r="F4378" i="34"/>
  <c r="F4399" i="34"/>
  <c r="E4413" i="34"/>
  <c r="G4413" i="34" s="1"/>
  <c r="E4527" i="34"/>
  <c r="G4527" i="34" s="1"/>
  <c r="E4593" i="34"/>
  <c r="G4593" i="34" s="1"/>
  <c r="E4635" i="34"/>
  <c r="G4635" i="34" s="1"/>
  <c r="E4712" i="34"/>
  <c r="G4712" i="34" s="1"/>
  <c r="E4820" i="34"/>
  <c r="G4820" i="34" s="1"/>
  <c r="E4843" i="34"/>
  <c r="G4843" i="34" s="1"/>
  <c r="E4859" i="34"/>
  <c r="G4859" i="34" s="1"/>
  <c r="F4881" i="34"/>
  <c r="F4942" i="34"/>
  <c r="E4942" i="34"/>
  <c r="G4942" i="34" s="1"/>
  <c r="F4981" i="34"/>
  <c r="F5020" i="34"/>
  <c r="E5036" i="34"/>
  <c r="G5036" i="34" s="1"/>
  <c r="E5154" i="34"/>
  <c r="G5154" i="34" s="1"/>
  <c r="E5194" i="34"/>
  <c r="G5194" i="34" s="1"/>
  <c r="F5264" i="34"/>
  <c r="E5359" i="34"/>
  <c r="G5359" i="34" s="1"/>
  <c r="F5375" i="34"/>
  <c r="E5509" i="34"/>
  <c r="G5509" i="34" s="1"/>
  <c r="E5541" i="34"/>
  <c r="G5541" i="34" s="1"/>
  <c r="E5557" i="34"/>
  <c r="G5557" i="34" s="1"/>
  <c r="F5557" i="34"/>
  <c r="E5588" i="34"/>
  <c r="G5588" i="34" s="1"/>
  <c r="F5604" i="34"/>
  <c r="E5604" i="34"/>
  <c r="G5604" i="34" s="1"/>
  <c r="E5621" i="34"/>
  <c r="G5621" i="34" s="1"/>
  <c r="E5654" i="34"/>
  <c r="G5654" i="34" s="1"/>
  <c r="E5680" i="34"/>
  <c r="G5680" i="34" s="1"/>
  <c r="F5680" i="34"/>
  <c r="F5713" i="34"/>
  <c r="F5890" i="34"/>
  <c r="E5890" i="34"/>
  <c r="G5890" i="34" s="1"/>
  <c r="F5941" i="34"/>
  <c r="F6077" i="34"/>
  <c r="E6077" i="34"/>
  <c r="G6077" i="34" s="1"/>
  <c r="F6469" i="34"/>
  <c r="E6469" i="34"/>
  <c r="G6469" i="34" s="1"/>
  <c r="E6701" i="34"/>
  <c r="G6701" i="34" s="1"/>
  <c r="F6701" i="34"/>
  <c r="E3653" i="34"/>
  <c r="G3653" i="34" s="1"/>
  <c r="F3716" i="34"/>
  <c r="E3903" i="34"/>
  <c r="G3903" i="34" s="1"/>
  <c r="F3955" i="34"/>
  <c r="F3981" i="34"/>
  <c r="E4022" i="34"/>
  <c r="G4022" i="34" s="1"/>
  <c r="E4055" i="34"/>
  <c r="G4055" i="34" s="1"/>
  <c r="F4216" i="34"/>
  <c r="F4406" i="34"/>
  <c r="F4443" i="34"/>
  <c r="F4486" i="34"/>
  <c r="E4555" i="34"/>
  <c r="G4555" i="34" s="1"/>
  <c r="F4568" i="34"/>
  <c r="E4586" i="34"/>
  <c r="G4586" i="34" s="1"/>
  <c r="F4642" i="34"/>
  <c r="F4685" i="34"/>
  <c r="F4765" i="34"/>
  <c r="E4765" i="34"/>
  <c r="G4765" i="34" s="1"/>
  <c r="F4772" i="34"/>
  <c r="E4780" i="34"/>
  <c r="G4780" i="34" s="1"/>
  <c r="F4780" i="34"/>
  <c r="F4827" i="34"/>
  <c r="E4897" i="34"/>
  <c r="G4897" i="34" s="1"/>
  <c r="E5058" i="34"/>
  <c r="G5058" i="34" s="1"/>
  <c r="F5075" i="34"/>
  <c r="E5257" i="34"/>
  <c r="G5257" i="34" s="1"/>
  <c r="E5280" i="34"/>
  <c r="G5280" i="34" s="1"/>
  <c r="E5296" i="34"/>
  <c r="G5296" i="34" s="1"/>
  <c r="F5335" i="34"/>
  <c r="F5343" i="34"/>
  <c r="E5383" i="34"/>
  <c r="G5383" i="34" s="1"/>
  <c r="E5409" i="34"/>
  <c r="G5409" i="34" s="1"/>
  <c r="F5456" i="34"/>
  <c r="E5463" i="34"/>
  <c r="G5463" i="34" s="1"/>
  <c r="F5493" i="34"/>
  <c r="E5501" i="34"/>
  <c r="G5501" i="34" s="1"/>
  <c r="F5613" i="34"/>
  <c r="E5630" i="34"/>
  <c r="G5630" i="34" s="1"/>
  <c r="E5689" i="34"/>
  <c r="G5689" i="34" s="1"/>
  <c r="E5848" i="34"/>
  <c r="G5848" i="34" s="1"/>
  <c r="F5848" i="34"/>
  <c r="F5975" i="34"/>
  <c r="E5975" i="34"/>
  <c r="G5975" i="34" s="1"/>
  <c r="F6043" i="34"/>
  <c r="E6043" i="34"/>
  <c r="G6043" i="34" s="1"/>
  <c r="F6256" i="34"/>
  <c r="E6256" i="34"/>
  <c r="G6256" i="34" s="1"/>
  <c r="F6349" i="34"/>
  <c r="E6349" i="34"/>
  <c r="G6349" i="34" s="1"/>
  <c r="F6364" i="34"/>
  <c r="E6364" i="34"/>
  <c r="G6364" i="34" s="1"/>
  <c r="F6446" i="34"/>
  <c r="E6446" i="34"/>
  <c r="G6446" i="34" s="1"/>
  <c r="F6529" i="34"/>
  <c r="E6529" i="34"/>
  <c r="G6529" i="34" s="1"/>
  <c r="E6590" i="34"/>
  <c r="G6590" i="34" s="1"/>
  <c r="F6590" i="34"/>
  <c r="E7411" i="34"/>
  <c r="G7411" i="34" s="1"/>
  <c r="F7411" i="34"/>
  <c r="F8361" i="34"/>
  <c r="E8361" i="34"/>
  <c r="G8361" i="34" s="1"/>
  <c r="E5222" i="34"/>
  <c r="G5222" i="34" s="1"/>
  <c r="F5222" i="34"/>
  <c r="F5633" i="34"/>
  <c r="E5633" i="34"/>
  <c r="G5633" i="34" s="1"/>
  <c r="F5722" i="34"/>
  <c r="E5722" i="34"/>
  <c r="G5722" i="34" s="1"/>
  <c r="F6020" i="34"/>
  <c r="E6020" i="34"/>
  <c r="G6020" i="34" s="1"/>
  <c r="E6059" i="34"/>
  <c r="G6059" i="34" s="1"/>
  <c r="F6059" i="34"/>
  <c r="E6488" i="34"/>
  <c r="G6488" i="34" s="1"/>
  <c r="F6488" i="34"/>
  <c r="E6825" i="34"/>
  <c r="G6825" i="34" s="1"/>
  <c r="F6825" i="34"/>
  <c r="F7059" i="34"/>
  <c r="E7059" i="34"/>
  <c r="G7059" i="34" s="1"/>
  <c r="F7154" i="34"/>
  <c r="E7154" i="34"/>
  <c r="G7154" i="34" s="1"/>
  <c r="F7626" i="34"/>
  <c r="E7626" i="34"/>
  <c r="G7626" i="34" s="1"/>
  <c r="F7650" i="34"/>
  <c r="E7650" i="34"/>
  <c r="G7650" i="34" s="1"/>
  <c r="E6489" i="34"/>
  <c r="G6489" i="34" s="1"/>
  <c r="F6489" i="34"/>
  <c r="F6703" i="34"/>
  <c r="E6703" i="34"/>
  <c r="G6703" i="34" s="1"/>
  <c r="F6826" i="34"/>
  <c r="E6826" i="34"/>
  <c r="G6826" i="34" s="1"/>
  <c r="F6988" i="34"/>
  <c r="E6988" i="34"/>
  <c r="G6988" i="34" s="1"/>
  <c r="F7038" i="34"/>
  <c r="E7038" i="34"/>
  <c r="G7038" i="34" s="1"/>
  <c r="E7238" i="34"/>
  <c r="G7238" i="34" s="1"/>
  <c r="F7238" i="34"/>
  <c r="F7627" i="34"/>
  <c r="E7627" i="34"/>
  <c r="G7627" i="34" s="1"/>
  <c r="F8124" i="34"/>
  <c r="E8124" i="34"/>
  <c r="G8124" i="34" s="1"/>
  <c r="F8283" i="34"/>
  <c r="E8283" i="34"/>
  <c r="G8283" i="34" s="1"/>
  <c r="E6497" i="34"/>
  <c r="G6497" i="34" s="1"/>
  <c r="F6505" i="34"/>
  <c r="E6505" i="34"/>
  <c r="G6505" i="34" s="1"/>
  <c r="F6746" i="34"/>
  <c r="E6746" i="34"/>
  <c r="G6746" i="34" s="1"/>
  <c r="F6755" i="34"/>
  <c r="E6755" i="34"/>
  <c r="G6755" i="34" s="1"/>
  <c r="E6901" i="34"/>
  <c r="G6901" i="34" s="1"/>
  <c r="E8015" i="34"/>
  <c r="G8015" i="34" s="1"/>
  <c r="F5619" i="34"/>
  <c r="E5619" i="34"/>
  <c r="G5619" i="34" s="1"/>
  <c r="F5693" i="34"/>
  <c r="E5693" i="34"/>
  <c r="G5693" i="34" s="1"/>
  <c r="E5865" i="34"/>
  <c r="G5865" i="34" s="1"/>
  <c r="F5865" i="34"/>
  <c r="E5999" i="34"/>
  <c r="G5999" i="34" s="1"/>
  <c r="F5999" i="34"/>
  <c r="F6093" i="34"/>
  <c r="E6093" i="34"/>
  <c r="G6093" i="34" s="1"/>
  <c r="F6280" i="34"/>
  <c r="E6280" i="34"/>
  <c r="G6280" i="34" s="1"/>
  <c r="F6523" i="34"/>
  <c r="F6642" i="34"/>
  <c r="E6642" i="34"/>
  <c r="G6642" i="34" s="1"/>
  <c r="F6668" i="34"/>
  <c r="E6668" i="34"/>
  <c r="G6668" i="34" s="1"/>
  <c r="F6837" i="34"/>
  <c r="E7360" i="34"/>
  <c r="G7360" i="34" s="1"/>
  <c r="F6532" i="34"/>
  <c r="E6532" i="34"/>
  <c r="G6532" i="34" s="1"/>
  <c r="F6541" i="34"/>
  <c r="E6541" i="34"/>
  <c r="G6541" i="34" s="1"/>
  <c r="F6550" i="34"/>
  <c r="E6550" i="34"/>
  <c r="G6550" i="34" s="1"/>
  <c r="E6560" i="34"/>
  <c r="G6560" i="34" s="1"/>
  <c r="F6560" i="34"/>
  <c r="E6696" i="34"/>
  <c r="G6696" i="34" s="1"/>
  <c r="F6696" i="34"/>
  <c r="F6917" i="34"/>
  <c r="E6917" i="34"/>
  <c r="G6917" i="34" s="1"/>
  <c r="F7104" i="34"/>
  <c r="E7104" i="34"/>
  <c r="G7104" i="34" s="1"/>
  <c r="E7189" i="34"/>
  <c r="G7189" i="34" s="1"/>
  <c r="F7189" i="34"/>
  <c r="E5819" i="34"/>
  <c r="G5819" i="34" s="1"/>
  <c r="F5819" i="34"/>
  <c r="E6334" i="34"/>
  <c r="G6334" i="34" s="1"/>
  <c r="F6334" i="34"/>
  <c r="F6660" i="34"/>
  <c r="E6669" i="34"/>
  <c r="G6669" i="34" s="1"/>
  <c r="F6669" i="34"/>
  <c r="E6954" i="34"/>
  <c r="G6954" i="34" s="1"/>
  <c r="E7023" i="34"/>
  <c r="G7023" i="34" s="1"/>
  <c r="F7248" i="34"/>
  <c r="E7378" i="34"/>
  <c r="G7378" i="34" s="1"/>
  <c r="F7378" i="34"/>
  <c r="F7578" i="34"/>
  <c r="E7578" i="34"/>
  <c r="G7578" i="34" s="1"/>
  <c r="F6433" i="34"/>
  <c r="E6433" i="34"/>
  <c r="G6433" i="34" s="1"/>
  <c r="F6551" i="34"/>
  <c r="E6551" i="34"/>
  <c r="G6551" i="34" s="1"/>
  <c r="E6359" i="34"/>
  <c r="G6359" i="34" s="1"/>
  <c r="F6359" i="34"/>
  <c r="F7173" i="34"/>
  <c r="E7173" i="34"/>
  <c r="G7173" i="34" s="1"/>
  <c r="F7596" i="34"/>
  <c r="E7596" i="34"/>
  <c r="G7596" i="34" s="1"/>
  <c r="E6039" i="34"/>
  <c r="G6039" i="34" s="1"/>
  <c r="F6039" i="34"/>
  <c r="F6180" i="34"/>
  <c r="E6180" i="34"/>
  <c r="G6180" i="34" s="1"/>
  <c r="F6299" i="34"/>
  <c r="E6328" i="34"/>
  <c r="G6328" i="34" s="1"/>
  <c r="F6401" i="34"/>
  <c r="E6525" i="34"/>
  <c r="G6525" i="34" s="1"/>
  <c r="E6644" i="34"/>
  <c r="G6644" i="34" s="1"/>
  <c r="F6811" i="34"/>
  <c r="E6811" i="34"/>
  <c r="G6811" i="34" s="1"/>
  <c r="E6884" i="34"/>
  <c r="G6884" i="34" s="1"/>
  <c r="F6884" i="34"/>
  <c r="E7081" i="34"/>
  <c r="G7081" i="34" s="1"/>
  <c r="F7081" i="34"/>
  <c r="E5330" i="34"/>
  <c r="G5330" i="34" s="1"/>
  <c r="F5330" i="34"/>
  <c r="E5752" i="34"/>
  <c r="G5752" i="34" s="1"/>
  <c r="F5752" i="34"/>
  <c r="F5843" i="34"/>
  <c r="F5852" i="34"/>
  <c r="E5852" i="34"/>
  <c r="G5852" i="34" s="1"/>
  <c r="F5867" i="34"/>
  <c r="E5899" i="34"/>
  <c r="G5899" i="34" s="1"/>
  <c r="E5969" i="34"/>
  <c r="G5969" i="34" s="1"/>
  <c r="F5969" i="34"/>
  <c r="E6032" i="34"/>
  <c r="G6032" i="34" s="1"/>
  <c r="F6063" i="34"/>
  <c r="F6102" i="34"/>
  <c r="E6102" i="34"/>
  <c r="G6102" i="34" s="1"/>
  <c r="E6117" i="34"/>
  <c r="G6117" i="34" s="1"/>
  <c r="E6125" i="34"/>
  <c r="G6125" i="34" s="1"/>
  <c r="F6125" i="34"/>
  <c r="E6188" i="34"/>
  <c r="G6188" i="34" s="1"/>
  <c r="E6196" i="34"/>
  <c r="G6196" i="34" s="1"/>
  <c r="F6204" i="34"/>
  <c r="F6257" i="34"/>
  <c r="F6321" i="34"/>
  <c r="F6335" i="34"/>
  <c r="E6434" i="34"/>
  <c r="G6434" i="34" s="1"/>
  <c r="F6442" i="34"/>
  <c r="E6442" i="34"/>
  <c r="G6442" i="34" s="1"/>
  <c r="F6492" i="34"/>
  <c r="F6516" i="34"/>
  <c r="E6516" i="34"/>
  <c r="G6516" i="34" s="1"/>
  <c r="F6569" i="34"/>
  <c r="E6569" i="34"/>
  <c r="G6569" i="34" s="1"/>
  <c r="E6577" i="34"/>
  <c r="G6577" i="34" s="1"/>
  <c r="F6619" i="34"/>
  <c r="E6698" i="34"/>
  <c r="G6698" i="34" s="1"/>
  <c r="E6766" i="34"/>
  <c r="G6766" i="34" s="1"/>
  <c r="E6974" i="34"/>
  <c r="G6974" i="34" s="1"/>
  <c r="F6974" i="34"/>
  <c r="E7000" i="34"/>
  <c r="G7000" i="34" s="1"/>
  <c r="F7000" i="34"/>
  <c r="F7250" i="34"/>
  <c r="E7250" i="34"/>
  <c r="G7250" i="34" s="1"/>
  <c r="E7327" i="34"/>
  <c r="G7327" i="34" s="1"/>
  <c r="E7500" i="34"/>
  <c r="G7500" i="34" s="1"/>
  <c r="F7500" i="34"/>
  <c r="F7546" i="34"/>
  <c r="E7546" i="34"/>
  <c r="G7546" i="34" s="1"/>
  <c r="F7866" i="34"/>
  <c r="E5606" i="34"/>
  <c r="G5606" i="34" s="1"/>
  <c r="F5606" i="34"/>
  <c r="F5952" i="34"/>
  <c r="E5952" i="34"/>
  <c r="G5952" i="34" s="1"/>
  <c r="E6024" i="34"/>
  <c r="G6024" i="34" s="1"/>
  <c r="F6024" i="34"/>
  <c r="F6071" i="34"/>
  <c r="E6071" i="34"/>
  <c r="G6071" i="34" s="1"/>
  <c r="F6586" i="34"/>
  <c r="E6586" i="34"/>
  <c r="G6586" i="34" s="1"/>
  <c r="E6681" i="34"/>
  <c r="G6681" i="34" s="1"/>
  <c r="F6681" i="34"/>
  <c r="F6758" i="34"/>
  <c r="E6758" i="34"/>
  <c r="G6758" i="34" s="1"/>
  <c r="F6794" i="34"/>
  <c r="E6794" i="34"/>
  <c r="G6794" i="34" s="1"/>
  <c r="F6812" i="34"/>
  <c r="E6812" i="34"/>
  <c r="G6812" i="34" s="1"/>
  <c r="F6840" i="34"/>
  <c r="E6840" i="34"/>
  <c r="G6840" i="34" s="1"/>
  <c r="F6859" i="34"/>
  <c r="E6859" i="34"/>
  <c r="G6859" i="34" s="1"/>
  <c r="E6911" i="34"/>
  <c r="G6911" i="34" s="1"/>
  <c r="F6911" i="34"/>
  <c r="E6956" i="34"/>
  <c r="G6956" i="34" s="1"/>
  <c r="E7510" i="34"/>
  <c r="G7510" i="34" s="1"/>
  <c r="F5806" i="34"/>
  <c r="E5806" i="34"/>
  <c r="G5806" i="34" s="1"/>
  <c r="E6443" i="34"/>
  <c r="G6443" i="34" s="1"/>
  <c r="F6443" i="34"/>
  <c r="E6620" i="34"/>
  <c r="G6620" i="34" s="1"/>
  <c r="F6620" i="34"/>
  <c r="E7042" i="34"/>
  <c r="G7042" i="34" s="1"/>
  <c r="F7042" i="34"/>
  <c r="E7776" i="34"/>
  <c r="G7776" i="34" s="1"/>
  <c r="F7776" i="34"/>
  <c r="E6732" i="34"/>
  <c r="G6732" i="34" s="1"/>
  <c r="F6732" i="34"/>
  <c r="E6886" i="34"/>
  <c r="G6886" i="34" s="1"/>
  <c r="F6886" i="34"/>
  <c r="F7100" i="34"/>
  <c r="E7100" i="34"/>
  <c r="G7100" i="34" s="1"/>
  <c r="E7304" i="34"/>
  <c r="G7304" i="34" s="1"/>
  <c r="F7304" i="34"/>
  <c r="F6621" i="34"/>
  <c r="E6621" i="34"/>
  <c r="G6621" i="34" s="1"/>
  <c r="F6768" i="34"/>
  <c r="E6768" i="34"/>
  <c r="G6768" i="34" s="1"/>
  <c r="F7297" i="34"/>
  <c r="F7329" i="34"/>
  <c r="E7329" i="34"/>
  <c r="G7329" i="34" s="1"/>
  <c r="F7492" i="34"/>
  <c r="E7492" i="34"/>
  <c r="G7492" i="34" s="1"/>
  <c r="F7777" i="34"/>
  <c r="E7777" i="34"/>
  <c r="G7777" i="34" s="1"/>
  <c r="E7804" i="34"/>
  <c r="G7804" i="34" s="1"/>
  <c r="F7804" i="34"/>
  <c r="F5697" i="34"/>
  <c r="E5697" i="34"/>
  <c r="G5697" i="34" s="1"/>
  <c r="E5745" i="34"/>
  <c r="G5745" i="34" s="1"/>
  <c r="F5745" i="34"/>
  <c r="F5861" i="34"/>
  <c r="E5861" i="34"/>
  <c r="G5861" i="34" s="1"/>
  <c r="E6190" i="34"/>
  <c r="G6190" i="34" s="1"/>
  <c r="F6190" i="34"/>
  <c r="E6206" i="34"/>
  <c r="G6206" i="34" s="1"/>
  <c r="F6206" i="34"/>
  <c r="E6444" i="34"/>
  <c r="G6444" i="34" s="1"/>
  <c r="F6444" i="34"/>
  <c r="F6613" i="34"/>
  <c r="F6869" i="34"/>
  <c r="F6948" i="34"/>
  <c r="E7092" i="34"/>
  <c r="G7092" i="34" s="1"/>
  <c r="F7151" i="34"/>
  <c r="E7151" i="34"/>
  <c r="G7151" i="34" s="1"/>
  <c r="F5037" i="34"/>
  <c r="F5049" i="34"/>
  <c r="E5116" i="34"/>
  <c r="G5116" i="34" s="1"/>
  <c r="E5184" i="34"/>
  <c r="G5184" i="34" s="1"/>
  <c r="E5220" i="34"/>
  <c r="G5220" i="34" s="1"/>
  <c r="F5248" i="34"/>
  <c r="E5268" i="34"/>
  <c r="G5268" i="34" s="1"/>
  <c r="F5268" i="34"/>
  <c r="E5304" i="34"/>
  <c r="G5304" i="34" s="1"/>
  <c r="F5326" i="34"/>
  <c r="E5354" i="34"/>
  <c r="G5354" i="34" s="1"/>
  <c r="F5506" i="34"/>
  <c r="F5586" i="34"/>
  <c r="E5586" i="34"/>
  <c r="G5586" i="34" s="1"/>
  <c r="F5600" i="34"/>
  <c r="E5631" i="34"/>
  <c r="G5631" i="34" s="1"/>
  <c r="F5661" i="34"/>
  <c r="E5705" i="34"/>
  <c r="G5705" i="34" s="1"/>
  <c r="E5727" i="34"/>
  <c r="G5727" i="34" s="1"/>
  <c r="E5785" i="34"/>
  <c r="G5785" i="34" s="1"/>
  <c r="E5909" i="34"/>
  <c r="G5909" i="34" s="1"/>
  <c r="F5909" i="34"/>
  <c r="F5940" i="34"/>
  <c r="E6009" i="34"/>
  <c r="G6009" i="34" s="1"/>
  <c r="F6009" i="34"/>
  <c r="E6089" i="34"/>
  <c r="G6089" i="34" s="1"/>
  <c r="E6119" i="34"/>
  <c r="G6119" i="34" s="1"/>
  <c r="F6198" i="34"/>
  <c r="E6275" i="34"/>
  <c r="G6275" i="34" s="1"/>
  <c r="F6419" i="34"/>
  <c r="E6419" i="34"/>
  <c r="G6419" i="34" s="1"/>
  <c r="F6453" i="34"/>
  <c r="E6453" i="34"/>
  <c r="G6453" i="34" s="1"/>
  <c r="F6502" i="34"/>
  <c r="E6502" i="34"/>
  <c r="G6502" i="34" s="1"/>
  <c r="E6536" i="34"/>
  <c r="G6536" i="34" s="1"/>
  <c r="F6536" i="34"/>
  <c r="E6683" i="34"/>
  <c r="G6683" i="34" s="1"/>
  <c r="E6708" i="34"/>
  <c r="G6708" i="34" s="1"/>
  <c r="E6751" i="34"/>
  <c r="G6751" i="34" s="1"/>
  <c r="F6751" i="34"/>
  <c r="F6805" i="34"/>
  <c r="E6805" i="34"/>
  <c r="G6805" i="34" s="1"/>
  <c r="F6833" i="34"/>
  <c r="E6833" i="34"/>
  <c r="G6833" i="34" s="1"/>
  <c r="E6861" i="34"/>
  <c r="G6861" i="34" s="1"/>
  <c r="F6878" i="34"/>
  <c r="E6878" i="34"/>
  <c r="G6878" i="34" s="1"/>
  <c r="F7019" i="34"/>
  <c r="E7019" i="34"/>
  <c r="G7019" i="34" s="1"/>
  <c r="E7469" i="34"/>
  <c r="G7469" i="34" s="1"/>
  <c r="F7768" i="34"/>
  <c r="E7768" i="34"/>
  <c r="G7768" i="34" s="1"/>
  <c r="E4665" i="34"/>
  <c r="G4665" i="34" s="1"/>
  <c r="E4686" i="34"/>
  <c r="G4686" i="34" s="1"/>
  <c r="E4699" i="34"/>
  <c r="G4699" i="34" s="1"/>
  <c r="F4705" i="34"/>
  <c r="F4794" i="34"/>
  <c r="F4878" i="34"/>
  <c r="F4927" i="34"/>
  <c r="F4961" i="34"/>
  <c r="F5108" i="34"/>
  <c r="F5144" i="34"/>
  <c r="E5171" i="34"/>
  <c r="G5171" i="34" s="1"/>
  <c r="E5241" i="34"/>
  <c r="G5241" i="34" s="1"/>
  <c r="E5255" i="34"/>
  <c r="G5255" i="34" s="1"/>
  <c r="F5290" i="34"/>
  <c r="F5347" i="34"/>
  <c r="F5384" i="34"/>
  <c r="F5429" i="34"/>
  <c r="E5445" i="34"/>
  <c r="G5445" i="34" s="1"/>
  <c r="E5499" i="34"/>
  <c r="G5499" i="34" s="1"/>
  <c r="E5558" i="34"/>
  <c r="G5558" i="34" s="1"/>
  <c r="E5593" i="34"/>
  <c r="G5593" i="34" s="1"/>
  <c r="E5616" i="34"/>
  <c r="G5616" i="34" s="1"/>
  <c r="F5616" i="34"/>
  <c r="F5638" i="34"/>
  <c r="F5653" i="34"/>
  <c r="E5653" i="34"/>
  <c r="G5653" i="34" s="1"/>
  <c r="E5675" i="34"/>
  <c r="G5675" i="34" s="1"/>
  <c r="F5683" i="34"/>
  <c r="E5736" i="34"/>
  <c r="G5736" i="34" s="1"/>
  <c r="F5736" i="34"/>
  <c r="E5815" i="34"/>
  <c r="G5815" i="34" s="1"/>
  <c r="E5916" i="34"/>
  <c r="G5916" i="34" s="1"/>
  <c r="F5916" i="34"/>
  <c r="E6018" i="34"/>
  <c r="G6018" i="34" s="1"/>
  <c r="E6042" i="34"/>
  <c r="G6042" i="34" s="1"/>
  <c r="F6081" i="34"/>
  <c r="E6112" i="34"/>
  <c r="G6112" i="34" s="1"/>
  <c r="E6136" i="34"/>
  <c r="G6136" i="34" s="1"/>
  <c r="F6167" i="34"/>
  <c r="E6175" i="34"/>
  <c r="G6175" i="34" s="1"/>
  <c r="E6355" i="34"/>
  <c r="G6355" i="34" s="1"/>
  <c r="F6355" i="34"/>
  <c r="F6656" i="34"/>
  <c r="E6656" i="34"/>
  <c r="G6656" i="34" s="1"/>
  <c r="E6700" i="34"/>
  <c r="G6700" i="34" s="1"/>
  <c r="F6700" i="34"/>
  <c r="F6717" i="34"/>
  <c r="E6717" i="34"/>
  <c r="G6717" i="34" s="1"/>
  <c r="F6870" i="34"/>
  <c r="E6870" i="34"/>
  <c r="G6870" i="34" s="1"/>
  <c r="F6940" i="34"/>
  <c r="E6940" i="34"/>
  <c r="G6940" i="34" s="1"/>
  <c r="F7084" i="34"/>
  <c r="F7093" i="34"/>
  <c r="E7093" i="34"/>
  <c r="G7093" i="34" s="1"/>
  <c r="F7744" i="34"/>
  <c r="E7744" i="34"/>
  <c r="G7744" i="34" s="1"/>
  <c r="E7796" i="34"/>
  <c r="G7796" i="34" s="1"/>
  <c r="F7796" i="34"/>
  <c r="E7404" i="34"/>
  <c r="G7404" i="34" s="1"/>
  <c r="F7404" i="34"/>
  <c r="F7547" i="34"/>
  <c r="E7547" i="34"/>
  <c r="G7547" i="34" s="1"/>
  <c r="E7595" i="34"/>
  <c r="G7595" i="34" s="1"/>
  <c r="F7595" i="34"/>
  <c r="E7690" i="34"/>
  <c r="G7690" i="34" s="1"/>
  <c r="F7690" i="34"/>
  <c r="F7718" i="34"/>
  <c r="E7718" i="34"/>
  <c r="G7718" i="34" s="1"/>
  <c r="E7795" i="34"/>
  <c r="G7795" i="34" s="1"/>
  <c r="F7795" i="34"/>
  <c r="F6146" i="34"/>
  <c r="E6146" i="34"/>
  <c r="G6146" i="34" s="1"/>
  <c r="E6265" i="34"/>
  <c r="G6265" i="34" s="1"/>
  <c r="F6265" i="34"/>
  <c r="F6460" i="34"/>
  <c r="E6460" i="34"/>
  <c r="G6460" i="34" s="1"/>
  <c r="F6830" i="34"/>
  <c r="E6830" i="34"/>
  <c r="G6830" i="34" s="1"/>
  <c r="F7147" i="34"/>
  <c r="E7147" i="34"/>
  <c r="G7147" i="34" s="1"/>
  <c r="F7186" i="34"/>
  <c r="E7186" i="34"/>
  <c r="G7186" i="34" s="1"/>
  <c r="E7233" i="34"/>
  <c r="G7233" i="34" s="1"/>
  <c r="F7233" i="34"/>
  <c r="E7305" i="34"/>
  <c r="G7305" i="34" s="1"/>
  <c r="F7502" i="34"/>
  <c r="E7502" i="34"/>
  <c r="G7502" i="34" s="1"/>
  <c r="F7520" i="34"/>
  <c r="E7520" i="34"/>
  <c r="G7520" i="34" s="1"/>
  <c r="E7825" i="34"/>
  <c r="G7825" i="34" s="1"/>
  <c r="F7825" i="34"/>
  <c r="F8041" i="34"/>
  <c r="E8041" i="34"/>
  <c r="G8041" i="34" s="1"/>
  <c r="F8107" i="34"/>
  <c r="E8107" i="34"/>
  <c r="G8107" i="34" s="1"/>
  <c r="F6808" i="34"/>
  <c r="E6808" i="34"/>
  <c r="G6808" i="34" s="1"/>
  <c r="E6816" i="34"/>
  <c r="G6816" i="34" s="1"/>
  <c r="F6816" i="34"/>
  <c r="F7195" i="34"/>
  <c r="E7195" i="34"/>
  <c r="G7195" i="34" s="1"/>
  <c r="F7387" i="34"/>
  <c r="E7387" i="34"/>
  <c r="G7387" i="34" s="1"/>
  <c r="E7769" i="34"/>
  <c r="G7769" i="34" s="1"/>
  <c r="F7769" i="34"/>
  <c r="E7956" i="34"/>
  <c r="G7956" i="34" s="1"/>
  <c r="F7956" i="34"/>
  <c r="E6559" i="34"/>
  <c r="G6559" i="34" s="1"/>
  <c r="F6559" i="34"/>
  <c r="E6831" i="34"/>
  <c r="G6831" i="34" s="1"/>
  <c r="E6895" i="34"/>
  <c r="G6895" i="34" s="1"/>
  <c r="E6950" i="34"/>
  <c r="G6950" i="34" s="1"/>
  <c r="E7001" i="34"/>
  <c r="G7001" i="34" s="1"/>
  <c r="F7001" i="34"/>
  <c r="F7025" i="34"/>
  <c r="E7025" i="34"/>
  <c r="G7025" i="34" s="1"/>
  <c r="E7148" i="34"/>
  <c r="G7148" i="34" s="1"/>
  <c r="E7178" i="34"/>
  <c r="G7178" i="34" s="1"/>
  <c r="F7178" i="34"/>
  <c r="F7187" i="34"/>
  <c r="E7429" i="34"/>
  <c r="G7429" i="34" s="1"/>
  <c r="E7668" i="34"/>
  <c r="G7668" i="34" s="1"/>
  <c r="F7668" i="34"/>
  <c r="F7701" i="34"/>
  <c r="E7701" i="34"/>
  <c r="G7701" i="34" s="1"/>
  <c r="E7826" i="34"/>
  <c r="G7826" i="34" s="1"/>
  <c r="E7834" i="34"/>
  <c r="G7834" i="34" s="1"/>
  <c r="E8100" i="34"/>
  <c r="G8100" i="34" s="1"/>
  <c r="F8100" i="34"/>
  <c r="F6061" i="34"/>
  <c r="E6061" i="34"/>
  <c r="G6061" i="34" s="1"/>
  <c r="E6431" i="34"/>
  <c r="G6431" i="34" s="1"/>
  <c r="F6431" i="34"/>
  <c r="F6513" i="34"/>
  <c r="E6714" i="34"/>
  <c r="G6714" i="34" s="1"/>
  <c r="E6785" i="34"/>
  <c r="G6785" i="34" s="1"/>
  <c r="E6801" i="34"/>
  <c r="G6801" i="34" s="1"/>
  <c r="F6801" i="34"/>
  <c r="E6879" i="34"/>
  <c r="G6879" i="34" s="1"/>
  <c r="F7054" i="34"/>
  <c r="F7078" i="34"/>
  <c r="F7109" i="34"/>
  <c r="E7267" i="34"/>
  <c r="G7267" i="34" s="1"/>
  <c r="F7267" i="34"/>
  <c r="F7282" i="34"/>
  <c r="E7282" i="34"/>
  <c r="G7282" i="34" s="1"/>
  <c r="F7485" i="34"/>
  <c r="E7692" i="34"/>
  <c r="G7692" i="34" s="1"/>
  <c r="F7692" i="34"/>
  <c r="F7755" i="34"/>
  <c r="F7947" i="34"/>
  <c r="E7947" i="34"/>
  <c r="G7947" i="34" s="1"/>
  <c r="F7957" i="34"/>
  <c r="E7957" i="34"/>
  <c r="G7957" i="34" s="1"/>
  <c r="E6918" i="34"/>
  <c r="G6918" i="34" s="1"/>
  <c r="F6918" i="34"/>
  <c r="E7033" i="34"/>
  <c r="G7033" i="34" s="1"/>
  <c r="F7033" i="34"/>
  <c r="E6824" i="34"/>
  <c r="G6824" i="34" s="1"/>
  <c r="F6824" i="34"/>
  <c r="F6864" i="34"/>
  <c r="E6985" i="34"/>
  <c r="G6985" i="34" s="1"/>
  <c r="E7026" i="34"/>
  <c r="G7026" i="34" s="1"/>
  <c r="F7062" i="34"/>
  <c r="E7062" i="34"/>
  <c r="G7062" i="34" s="1"/>
  <c r="F7071" i="34"/>
  <c r="E7071" i="34"/>
  <c r="G7071" i="34" s="1"/>
  <c r="F7102" i="34"/>
  <c r="E7102" i="34"/>
  <c r="G7102" i="34" s="1"/>
  <c r="F7141" i="34"/>
  <c r="F7292" i="34"/>
  <c r="E7292" i="34"/>
  <c r="G7292" i="34" s="1"/>
  <c r="F7331" i="34"/>
  <c r="E7331" i="34"/>
  <c r="G7331" i="34" s="1"/>
  <c r="F7355" i="34"/>
  <c r="E7505" i="34"/>
  <c r="G7505" i="34" s="1"/>
  <c r="F7505" i="34"/>
  <c r="F7559" i="34"/>
  <c r="F7693" i="34"/>
  <c r="E7693" i="34"/>
  <c r="G7693" i="34" s="1"/>
  <c r="E7808" i="34"/>
  <c r="G7808" i="34" s="1"/>
  <c r="F7808" i="34"/>
  <c r="E8069" i="34"/>
  <c r="G8069" i="34" s="1"/>
  <c r="F7340" i="34"/>
  <c r="E7340" i="34"/>
  <c r="G7340" i="34" s="1"/>
  <c r="F7463" i="34"/>
  <c r="E7463" i="34"/>
  <c r="G7463" i="34" s="1"/>
  <c r="E7739" i="34"/>
  <c r="G7739" i="34" s="1"/>
  <c r="F7739" i="34"/>
  <c r="F8276" i="34"/>
  <c r="E8276" i="34"/>
  <c r="G8276" i="34" s="1"/>
  <c r="E7496" i="34"/>
  <c r="G7496" i="34" s="1"/>
  <c r="E7550" i="34"/>
  <c r="G7550" i="34" s="1"/>
  <c r="F7771" i="34"/>
  <c r="E7771" i="34"/>
  <c r="G7771" i="34" s="1"/>
  <c r="E8257" i="34"/>
  <c r="G8257" i="34" s="1"/>
  <c r="F8257" i="34"/>
  <c r="F6679" i="34"/>
  <c r="E6679" i="34"/>
  <c r="G6679" i="34" s="1"/>
  <c r="F6780" i="34"/>
  <c r="E6780" i="34"/>
  <c r="G6780" i="34" s="1"/>
  <c r="E6928" i="34"/>
  <c r="G6928" i="34" s="1"/>
  <c r="F6928" i="34"/>
  <c r="F7072" i="34"/>
  <c r="F7133" i="34"/>
  <c r="E7133" i="34"/>
  <c r="G7133" i="34" s="1"/>
  <c r="E7229" i="34"/>
  <c r="G7229" i="34" s="1"/>
  <c r="F7341" i="34"/>
  <c r="E7341" i="34"/>
  <c r="G7341" i="34" s="1"/>
  <c r="E7439" i="34"/>
  <c r="G7439" i="34" s="1"/>
  <c r="E7456" i="34"/>
  <c r="G7456" i="34" s="1"/>
  <c r="F7456" i="34"/>
  <c r="F7646" i="34"/>
  <c r="E7646" i="34"/>
  <c r="G7646" i="34" s="1"/>
  <c r="F7790" i="34"/>
  <c r="E7790" i="34"/>
  <c r="G7790" i="34" s="1"/>
  <c r="F8045" i="34"/>
  <c r="E8045" i="34"/>
  <c r="G8045" i="34" s="1"/>
  <c r="F8214" i="34"/>
  <c r="E8214" i="34"/>
  <c r="G8214" i="34" s="1"/>
  <c r="F6374" i="34"/>
  <c r="E6396" i="34"/>
  <c r="G6396" i="34" s="1"/>
  <c r="E6634" i="34"/>
  <c r="G6634" i="34" s="1"/>
  <c r="F6671" i="34"/>
  <c r="E6671" i="34"/>
  <c r="G6671" i="34" s="1"/>
  <c r="F6686" i="34"/>
  <c r="F6702" i="34"/>
  <c r="F6747" i="34"/>
  <c r="F6819" i="34"/>
  <c r="F6841" i="34"/>
  <c r="E6841" i="34"/>
  <c r="G6841" i="34" s="1"/>
  <c r="F7150" i="34"/>
  <c r="E7150" i="34"/>
  <c r="G7150" i="34" s="1"/>
  <c r="E7205" i="34"/>
  <c r="G7205" i="34" s="1"/>
  <c r="E7237" i="34"/>
  <c r="G7237" i="34" s="1"/>
  <c r="F7253" i="34"/>
  <c r="E7253" i="34"/>
  <c r="G7253" i="34" s="1"/>
  <c r="F7261" i="34"/>
  <c r="E7365" i="34"/>
  <c r="G7365" i="34" s="1"/>
  <c r="F7551" i="34"/>
  <c r="E7551" i="34"/>
  <c r="G7551" i="34" s="1"/>
  <c r="F7050" i="34"/>
  <c r="E7050" i="34"/>
  <c r="G7050" i="34" s="1"/>
  <c r="F7940" i="34"/>
  <c r="E7940" i="34"/>
  <c r="G7940" i="34" s="1"/>
  <c r="F7600" i="34"/>
  <c r="E7600" i="34"/>
  <c r="G7600" i="34" s="1"/>
  <c r="F7724" i="34"/>
  <c r="E7724" i="34"/>
  <c r="G7724" i="34" s="1"/>
  <c r="E7993" i="34"/>
  <c r="G7993" i="34" s="1"/>
  <c r="F7993" i="34"/>
  <c r="F6890" i="34"/>
  <c r="E6890" i="34"/>
  <c r="G6890" i="34" s="1"/>
  <c r="E7074" i="34"/>
  <c r="G7074" i="34" s="1"/>
  <c r="F7074" i="34"/>
  <c r="E7191" i="34"/>
  <c r="G7191" i="34" s="1"/>
  <c r="F7191" i="34"/>
  <c r="E7391" i="34"/>
  <c r="G7391" i="34" s="1"/>
  <c r="F7391" i="34"/>
  <c r="E7498" i="34"/>
  <c r="G7498" i="34" s="1"/>
  <c r="F7498" i="34"/>
  <c r="F7750" i="34"/>
  <c r="E7750" i="34"/>
  <c r="G7750" i="34" s="1"/>
  <c r="F7845" i="34"/>
  <c r="E7845" i="34"/>
  <c r="G7845" i="34" s="1"/>
  <c r="F7898" i="34"/>
  <c r="F7970" i="34"/>
  <c r="E7970" i="34"/>
  <c r="G7970" i="34" s="1"/>
  <c r="E8021" i="34"/>
  <c r="G8021" i="34" s="1"/>
  <c r="E6605" i="34"/>
  <c r="G6605" i="34" s="1"/>
  <c r="F6605" i="34"/>
  <c r="F6875" i="34"/>
  <c r="E6899" i="34"/>
  <c r="G6899" i="34" s="1"/>
  <c r="F6930" i="34"/>
  <c r="E6938" i="34"/>
  <c r="G6938" i="34" s="1"/>
  <c r="F6997" i="34"/>
  <c r="E6997" i="34"/>
  <c r="G6997" i="34" s="1"/>
  <c r="F7013" i="34"/>
  <c r="F7036" i="34"/>
  <c r="F7044" i="34"/>
  <c r="E7112" i="34"/>
  <c r="G7112" i="34" s="1"/>
  <c r="F7112" i="34"/>
  <c r="E7168" i="34"/>
  <c r="G7168" i="34" s="1"/>
  <c r="E7295" i="34"/>
  <c r="G7295" i="34" s="1"/>
  <c r="F7425" i="34"/>
  <c r="E7425" i="34"/>
  <c r="G7425" i="34" s="1"/>
  <c r="E7687" i="34"/>
  <c r="G7687" i="34" s="1"/>
  <c r="E7908" i="34"/>
  <c r="G7908" i="34" s="1"/>
  <c r="E6230" i="34"/>
  <c r="G6230" i="34" s="1"/>
  <c r="F6230" i="34"/>
  <c r="E6539" i="34"/>
  <c r="G6539" i="34" s="1"/>
  <c r="E6583" i="34"/>
  <c r="G6583" i="34" s="1"/>
  <c r="F6636" i="34"/>
  <c r="F6658" i="34"/>
  <c r="E6711" i="34"/>
  <c r="G6711" i="34" s="1"/>
  <c r="E6843" i="34"/>
  <c r="G6843" i="34" s="1"/>
  <c r="F6946" i="34"/>
  <c r="E7057" i="34"/>
  <c r="G7057" i="34" s="1"/>
  <c r="F7098" i="34"/>
  <c r="F7127" i="34"/>
  <c r="E7145" i="34"/>
  <c r="G7145" i="34" s="1"/>
  <c r="F7145" i="34"/>
  <c r="E7160" i="34"/>
  <c r="G7160" i="34" s="1"/>
  <c r="F7160" i="34"/>
  <c r="E7263" i="34"/>
  <c r="G7263" i="34" s="1"/>
  <c r="E7271" i="34"/>
  <c r="G7271" i="34" s="1"/>
  <c r="F7286" i="34"/>
  <c r="E7335" i="34"/>
  <c r="G7335" i="34" s="1"/>
  <c r="F7335" i="34"/>
  <c r="F7467" i="34"/>
  <c r="E7467" i="34"/>
  <c r="G7467" i="34" s="1"/>
  <c r="E7609" i="34"/>
  <c r="G7609" i="34" s="1"/>
  <c r="E7725" i="34"/>
  <c r="G7725" i="34" s="1"/>
  <c r="E7882" i="34"/>
  <c r="G7882" i="34" s="1"/>
  <c r="F7899" i="34"/>
  <c r="E7899" i="34"/>
  <c r="G7899" i="34" s="1"/>
  <c r="F6209" i="34"/>
  <c r="E6209" i="34"/>
  <c r="G6209" i="34" s="1"/>
  <c r="F6244" i="34"/>
  <c r="E6258" i="34"/>
  <c r="G6258" i="34" s="1"/>
  <c r="E6288" i="34"/>
  <c r="G6288" i="34" s="1"/>
  <c r="E6323" i="34"/>
  <c r="G6323" i="34" s="1"/>
  <c r="F6368" i="34"/>
  <c r="F6405" i="34"/>
  <c r="E6435" i="34"/>
  <c r="G6435" i="34" s="1"/>
  <c r="F6526" i="34"/>
  <c r="E6576" i="34"/>
  <c r="G6576" i="34" s="1"/>
  <c r="F6597" i="34"/>
  <c r="F6629" i="34"/>
  <c r="E6682" i="34"/>
  <c r="G6682" i="34" s="1"/>
  <c r="F6765" i="34"/>
  <c r="E6765" i="34"/>
  <c r="G6765" i="34" s="1"/>
  <c r="F6827" i="34"/>
  <c r="E6852" i="34"/>
  <c r="G6852" i="34" s="1"/>
  <c r="F6955" i="34"/>
  <c r="F7029" i="34"/>
  <c r="E7029" i="34"/>
  <c r="G7029" i="34" s="1"/>
  <c r="F7199" i="34"/>
  <c r="E7392" i="34"/>
  <c r="G7392" i="34" s="1"/>
  <c r="F7409" i="34"/>
  <c r="F7536" i="34"/>
  <c r="E7536" i="34"/>
  <c r="G7536" i="34" s="1"/>
  <c r="E7570" i="34"/>
  <c r="G7570" i="34" s="1"/>
  <c r="F7680" i="34"/>
  <c r="E7680" i="34"/>
  <c r="G7680" i="34" s="1"/>
  <c r="F7855" i="34"/>
  <c r="E7855" i="34"/>
  <c r="G7855" i="34" s="1"/>
  <c r="E7986" i="34"/>
  <c r="G7986" i="34" s="1"/>
  <c r="E8405" i="34"/>
  <c r="G8405" i="34" s="1"/>
  <c r="F8405" i="34"/>
  <c r="E8428" i="34"/>
  <c r="G8428" i="34" s="1"/>
  <c r="F8428" i="34"/>
  <c r="F6496" i="34"/>
  <c r="E6496" i="34"/>
  <c r="G6496" i="34" s="1"/>
  <c r="F6547" i="34"/>
  <c r="E6591" i="34"/>
  <c r="G6591" i="34" s="1"/>
  <c r="E6622" i="34"/>
  <c r="G6622" i="34" s="1"/>
  <c r="E6733" i="34"/>
  <c r="G6733" i="34" s="1"/>
  <c r="F6790" i="34"/>
  <c r="F6798" i="34"/>
  <c r="E6798" i="34"/>
  <c r="G6798" i="34" s="1"/>
  <c r="E6806" i="34"/>
  <c r="G6806" i="34" s="1"/>
  <c r="E6821" i="34"/>
  <c r="G6821" i="34" s="1"/>
  <c r="E6939" i="34"/>
  <c r="G6939" i="34" s="1"/>
  <c r="F6965" i="34"/>
  <c r="E6965" i="34"/>
  <c r="G6965" i="34" s="1"/>
  <c r="E7128" i="34"/>
  <c r="G7128" i="34" s="1"/>
  <c r="F7128" i="34"/>
  <c r="E7303" i="34"/>
  <c r="G7303" i="34" s="1"/>
  <c r="F7336" i="34"/>
  <c r="E7336" i="34"/>
  <c r="G7336" i="34" s="1"/>
  <c r="F7482" i="34"/>
  <c r="E7482" i="34"/>
  <c r="G7482" i="34" s="1"/>
  <c r="E7509" i="34"/>
  <c r="G7509" i="34" s="1"/>
  <c r="E7528" i="34"/>
  <c r="G7528" i="34" s="1"/>
  <c r="F7528" i="34"/>
  <c r="E7874" i="34"/>
  <c r="G7874" i="34" s="1"/>
  <c r="F7874" i="34"/>
  <c r="F7962" i="34"/>
  <c r="E7962" i="34"/>
  <c r="G7962" i="34" s="1"/>
  <c r="F7995" i="34"/>
  <c r="E7995" i="34"/>
  <c r="G7995" i="34" s="1"/>
  <c r="F8199" i="34"/>
  <c r="E8199" i="34"/>
  <c r="G8199" i="34" s="1"/>
  <c r="E8376" i="34"/>
  <c r="G8376" i="34" s="1"/>
  <c r="F8274" i="34"/>
  <c r="E8274" i="34"/>
  <c r="G8274" i="34" s="1"/>
  <c r="F8344" i="34"/>
  <c r="E8344" i="34"/>
  <c r="G8344" i="34" s="1"/>
  <c r="E8044" i="34"/>
  <c r="G8044" i="34" s="1"/>
  <c r="F8044" i="34"/>
  <c r="E8163" i="34"/>
  <c r="G8163" i="34" s="1"/>
  <c r="F8163" i="34"/>
  <c r="F8317" i="34"/>
  <c r="E8317" i="34"/>
  <c r="G8317" i="34" s="1"/>
  <c r="F8336" i="34"/>
  <c r="E8336" i="34"/>
  <c r="G8336" i="34" s="1"/>
  <c r="E8548" i="34"/>
  <c r="G8548" i="34" s="1"/>
  <c r="F8629" i="34"/>
  <c r="E8629" i="34"/>
  <c r="G8629" i="34" s="1"/>
  <c r="F7494" i="34"/>
  <c r="E7494" i="34"/>
  <c r="G7494" i="34" s="1"/>
  <c r="F7946" i="34"/>
  <c r="E7946" i="34"/>
  <c r="G7946" i="34" s="1"/>
  <c r="E7972" i="34"/>
  <c r="G7972" i="34" s="1"/>
  <c r="F7972" i="34"/>
  <c r="E8294" i="34"/>
  <c r="G8294" i="34" s="1"/>
  <c r="F8294" i="34"/>
  <c r="F8436" i="34"/>
  <c r="E8436" i="34"/>
  <c r="G8436" i="34" s="1"/>
  <c r="F7346" i="34"/>
  <c r="F7386" i="34"/>
  <c r="E7386" i="34"/>
  <c r="G7386" i="34" s="1"/>
  <c r="E7465" i="34"/>
  <c r="G7465" i="34" s="1"/>
  <c r="E7545" i="34"/>
  <c r="G7545" i="34" s="1"/>
  <c r="F7545" i="34"/>
  <c r="E7604" i="34"/>
  <c r="G7604" i="34" s="1"/>
  <c r="E7648" i="34"/>
  <c r="G7648" i="34" s="1"/>
  <c r="F7648" i="34"/>
  <c r="F7655" i="34"/>
  <c r="E7655" i="34"/>
  <c r="G7655" i="34" s="1"/>
  <c r="E7715" i="34"/>
  <c r="G7715" i="34" s="1"/>
  <c r="E7802" i="34"/>
  <c r="G7802" i="34" s="1"/>
  <c r="E7818" i="34"/>
  <c r="G7818" i="34" s="1"/>
  <c r="F7876" i="34"/>
  <c r="E8013" i="34"/>
  <c r="G8013" i="34" s="1"/>
  <c r="E8062" i="34"/>
  <c r="G8062" i="34" s="1"/>
  <c r="F8062" i="34"/>
  <c r="E8137" i="34"/>
  <c r="G8137" i="34" s="1"/>
  <c r="E8208" i="34"/>
  <c r="G8208" i="34" s="1"/>
  <c r="F8216" i="34"/>
  <c r="E8216" i="34"/>
  <c r="G8216" i="34" s="1"/>
  <c r="E8231" i="34"/>
  <c r="G8231" i="34" s="1"/>
  <c r="F8231" i="34"/>
  <c r="F8369" i="34"/>
  <c r="E8369" i="34"/>
  <c r="G8369" i="34" s="1"/>
  <c r="E8396" i="34"/>
  <c r="G8396" i="34" s="1"/>
  <c r="F8541" i="34"/>
  <c r="E8541" i="34"/>
  <c r="G8541" i="34" s="1"/>
  <c r="E8022" i="34"/>
  <c r="G8022" i="34" s="1"/>
  <c r="F8022" i="34"/>
  <c r="F8071" i="34"/>
  <c r="E8071" i="34"/>
  <c r="G8071" i="34" s="1"/>
  <c r="F8174" i="34"/>
  <c r="E8174" i="34"/>
  <c r="G8174" i="34" s="1"/>
  <c r="F8190" i="34"/>
  <c r="E8190" i="34"/>
  <c r="G8190" i="34" s="1"/>
  <c r="E8241" i="34"/>
  <c r="G8241" i="34" s="1"/>
  <c r="F8241" i="34"/>
  <c r="E8387" i="34"/>
  <c r="G8387" i="34" s="1"/>
  <c r="F8387" i="34"/>
  <c r="E8522" i="34"/>
  <c r="G8522" i="34" s="1"/>
  <c r="F8522" i="34"/>
  <c r="F8632" i="34"/>
  <c r="E8632" i="34"/>
  <c r="G8632" i="34" s="1"/>
  <c r="E7085" i="34"/>
  <c r="G7085" i="34" s="1"/>
  <c r="F7085" i="34"/>
  <c r="E7281" i="34"/>
  <c r="G7281" i="34" s="1"/>
  <c r="F7281" i="34"/>
  <c r="E7318" i="34"/>
  <c r="G7318" i="34" s="1"/>
  <c r="F7318" i="34"/>
  <c r="F7741" i="34"/>
  <c r="E7741" i="34"/>
  <c r="G7741" i="34" s="1"/>
  <c r="E7749" i="34"/>
  <c r="G7749" i="34" s="1"/>
  <c r="F7749" i="34"/>
  <c r="E7910" i="34"/>
  <c r="G7910" i="34" s="1"/>
  <c r="F7910" i="34"/>
  <c r="E8087" i="34"/>
  <c r="G8087" i="34" s="1"/>
  <c r="F8087" i="34"/>
  <c r="F8201" i="34"/>
  <c r="E8542" i="34"/>
  <c r="G8542" i="34" s="1"/>
  <c r="F8278" i="34"/>
  <c r="E8278" i="34"/>
  <c r="G8278" i="34" s="1"/>
  <c r="E8371" i="34"/>
  <c r="G8371" i="34" s="1"/>
  <c r="F8371" i="34"/>
  <c r="E8463" i="34"/>
  <c r="G8463" i="34" s="1"/>
  <c r="F8463" i="34"/>
  <c r="E8226" i="34"/>
  <c r="G8226" i="34" s="1"/>
  <c r="F8226" i="34"/>
  <c r="F8242" i="34"/>
  <c r="E8251" i="34"/>
  <c r="G8251" i="34" s="1"/>
  <c r="F8251" i="34"/>
  <c r="F8348" i="34"/>
  <c r="E8430" i="34"/>
  <c r="G8430" i="34" s="1"/>
  <c r="E8659" i="34"/>
  <c r="G8659" i="34" s="1"/>
  <c r="F8659" i="34"/>
  <c r="E8694" i="34"/>
  <c r="G8694" i="34" s="1"/>
  <c r="F8694" i="34"/>
  <c r="F7239" i="34"/>
  <c r="E7239" i="34"/>
  <c r="G7239" i="34" s="1"/>
  <c r="F7451" i="34"/>
  <c r="E7451" i="34"/>
  <c r="G7451" i="34" s="1"/>
  <c r="F7764" i="34"/>
  <c r="E7764" i="34"/>
  <c r="G7764" i="34" s="1"/>
  <c r="F7975" i="34"/>
  <c r="E7975" i="34"/>
  <c r="G7975" i="34" s="1"/>
  <c r="F8192" i="34"/>
  <c r="F8202" i="34"/>
  <c r="E8202" i="34"/>
  <c r="G8202" i="34" s="1"/>
  <c r="F8481" i="34"/>
  <c r="E8481" i="34"/>
  <c r="G8481" i="34" s="1"/>
  <c r="E8533" i="34"/>
  <c r="G8533" i="34" s="1"/>
  <c r="E8686" i="34"/>
  <c r="G8686" i="34" s="1"/>
  <c r="F6727" i="34"/>
  <c r="E6727" i="34"/>
  <c r="G6727" i="34" s="1"/>
  <c r="E6742" i="34"/>
  <c r="G6742" i="34" s="1"/>
  <c r="E6815" i="34"/>
  <c r="G6815" i="34" s="1"/>
  <c r="E6835" i="34"/>
  <c r="G6835" i="34" s="1"/>
  <c r="E6849" i="34"/>
  <c r="G6849" i="34" s="1"/>
  <c r="E6856" i="34"/>
  <c r="G6856" i="34" s="1"/>
  <c r="E6898" i="34"/>
  <c r="G6898" i="34" s="1"/>
  <c r="F6898" i="34"/>
  <c r="E7004" i="34"/>
  <c r="G7004" i="34" s="1"/>
  <c r="E7032" i="34"/>
  <c r="G7032" i="34" s="1"/>
  <c r="F7073" i="34"/>
  <c r="E7188" i="34"/>
  <c r="G7188" i="34" s="1"/>
  <c r="E7209" i="34"/>
  <c r="G7209" i="34" s="1"/>
  <c r="E7262" i="34"/>
  <c r="G7262" i="34" s="1"/>
  <c r="F7290" i="34"/>
  <c r="E7468" i="34"/>
  <c r="G7468" i="34" s="1"/>
  <c r="E7522" i="34"/>
  <c r="G7522" i="34" s="1"/>
  <c r="F7522" i="34"/>
  <c r="E7658" i="34"/>
  <c r="G7658" i="34" s="1"/>
  <c r="E7709" i="34"/>
  <c r="G7709" i="34" s="1"/>
  <c r="F7743" i="34"/>
  <c r="E7743" i="34"/>
  <c r="G7743" i="34" s="1"/>
  <c r="E7812" i="34"/>
  <c r="G7812" i="34" s="1"/>
  <c r="F7912" i="34"/>
  <c r="E7912" i="34"/>
  <c r="G7912" i="34" s="1"/>
  <c r="E7918" i="34"/>
  <c r="G7918" i="34" s="1"/>
  <c r="F8056" i="34"/>
  <c r="F8243" i="34"/>
  <c r="E8243" i="34"/>
  <c r="G8243" i="34" s="1"/>
  <c r="E8270" i="34"/>
  <c r="G8270" i="34" s="1"/>
  <c r="F8364" i="34"/>
  <c r="E8364" i="34"/>
  <c r="G8364" i="34" s="1"/>
  <c r="F8544" i="34"/>
  <c r="E8544" i="34"/>
  <c r="G8544" i="34" s="1"/>
  <c r="F6720" i="34"/>
  <c r="E6720" i="34"/>
  <c r="G6720" i="34" s="1"/>
  <c r="F7247" i="34"/>
  <c r="E7247" i="34"/>
  <c r="G7247" i="34" s="1"/>
  <c r="E7539" i="34"/>
  <c r="G7539" i="34" s="1"/>
  <c r="F7539" i="34"/>
  <c r="E7548" i="34"/>
  <c r="G7548" i="34" s="1"/>
  <c r="F7548" i="34"/>
  <c r="F7782" i="34"/>
  <c r="F7861" i="34"/>
  <c r="F7871" i="34"/>
  <c r="E7871" i="34"/>
  <c r="G7871" i="34" s="1"/>
  <c r="E7926" i="34"/>
  <c r="G7926" i="34" s="1"/>
  <c r="F7934" i="34"/>
  <c r="F8073" i="34"/>
  <c r="E8073" i="34"/>
  <c r="G8073" i="34" s="1"/>
  <c r="E8149" i="34"/>
  <c r="G8149" i="34" s="1"/>
  <c r="F8149" i="34"/>
  <c r="F8177" i="34"/>
  <c r="E8177" i="34"/>
  <c r="G8177" i="34" s="1"/>
  <c r="E8193" i="34"/>
  <c r="G8193" i="34" s="1"/>
  <c r="F8193" i="34"/>
  <c r="F8203" i="34"/>
  <c r="E8203" i="34"/>
  <c r="G8203" i="34" s="1"/>
  <c r="F8482" i="34"/>
  <c r="E8482" i="34"/>
  <c r="G8482" i="34" s="1"/>
  <c r="F8244" i="34"/>
  <c r="E8244" i="34"/>
  <c r="G8244" i="34" s="1"/>
  <c r="F8262" i="34"/>
  <c r="E8262" i="34"/>
  <c r="G8262" i="34" s="1"/>
  <c r="F8298" i="34"/>
  <c r="E8298" i="34"/>
  <c r="G8298" i="34" s="1"/>
  <c r="E7913" i="34"/>
  <c r="G7913" i="34" s="1"/>
  <c r="F7913" i="34"/>
  <c r="F8178" i="34"/>
  <c r="E8178" i="34"/>
  <c r="G8178" i="34" s="1"/>
  <c r="F8194" i="34"/>
  <c r="E8194" i="34"/>
  <c r="G8194" i="34" s="1"/>
  <c r="F8449" i="34"/>
  <c r="E8449" i="34"/>
  <c r="G8449" i="34" s="1"/>
  <c r="F8563" i="34"/>
  <c r="E8563" i="34"/>
  <c r="G8563" i="34" s="1"/>
  <c r="E8603" i="34"/>
  <c r="G8603" i="34" s="1"/>
  <c r="E8644" i="34"/>
  <c r="G8644" i="34" s="1"/>
  <c r="F8644" i="34"/>
  <c r="F7524" i="34"/>
  <c r="E7524" i="34"/>
  <c r="G7524" i="34" s="1"/>
  <c r="F7660" i="34"/>
  <c r="E7660" i="34"/>
  <c r="G7660" i="34" s="1"/>
  <c r="E7695" i="34"/>
  <c r="G7695" i="34" s="1"/>
  <c r="E7752" i="34"/>
  <c r="G7752" i="34" s="1"/>
  <c r="E7942" i="34"/>
  <c r="G7942" i="34" s="1"/>
  <c r="F8008" i="34"/>
  <c r="E8008" i="34"/>
  <c r="G8008" i="34" s="1"/>
  <c r="E8050" i="34"/>
  <c r="G8050" i="34" s="1"/>
  <c r="F8050" i="34"/>
  <c r="E8074" i="34"/>
  <c r="G8074" i="34" s="1"/>
  <c r="E8315" i="34"/>
  <c r="G8315" i="34" s="1"/>
  <c r="F8350" i="34"/>
  <c r="F8571" i="34"/>
  <c r="E6601" i="34"/>
  <c r="G6601" i="34" s="1"/>
  <c r="F6601" i="34"/>
  <c r="F7414" i="34"/>
  <c r="E7453" i="34"/>
  <c r="G7453" i="34" s="1"/>
  <c r="F7490" i="34"/>
  <c r="F7515" i="34"/>
  <c r="E7585" i="34"/>
  <c r="G7585" i="34" s="1"/>
  <c r="E7614" i="34"/>
  <c r="G7614" i="34" s="1"/>
  <c r="E7674" i="34"/>
  <c r="G7674" i="34" s="1"/>
  <c r="F7766" i="34"/>
  <c r="E7783" i="34"/>
  <c r="G7783" i="34" s="1"/>
  <c r="E7806" i="34"/>
  <c r="G7806" i="34" s="1"/>
  <c r="F7823" i="34"/>
  <c r="F7831" i="34"/>
  <c r="E7838" i="34"/>
  <c r="G7838" i="34" s="1"/>
  <c r="E7863" i="34"/>
  <c r="G7863" i="34" s="1"/>
  <c r="F7863" i="34"/>
  <c r="E7927" i="34"/>
  <c r="G7927" i="34" s="1"/>
  <c r="F7999" i="34"/>
  <c r="F8112" i="34"/>
  <c r="F8151" i="34"/>
  <c r="E8151" i="34"/>
  <c r="G8151" i="34" s="1"/>
  <c r="F8179" i="34"/>
  <c r="E8179" i="34"/>
  <c r="G8179" i="34" s="1"/>
  <c r="E8186" i="34"/>
  <c r="G8186" i="34" s="1"/>
  <c r="F8245" i="34"/>
  <c r="E8272" i="34"/>
  <c r="G8272" i="34" s="1"/>
  <c r="F8299" i="34"/>
  <c r="F8620" i="34"/>
  <c r="E8620" i="34"/>
  <c r="G8620" i="34" s="1"/>
  <c r="E6630" i="34"/>
  <c r="G6630" i="34" s="1"/>
  <c r="E6789" i="34"/>
  <c r="G6789" i="34" s="1"/>
  <c r="E6796" i="34"/>
  <c r="G6796" i="34" s="1"/>
  <c r="E6804" i="34"/>
  <c r="G6804" i="34" s="1"/>
  <c r="F6865" i="34"/>
  <c r="E6865" i="34"/>
  <c r="G6865" i="34" s="1"/>
  <c r="E6892" i="34"/>
  <c r="G6892" i="34" s="1"/>
  <c r="F6892" i="34"/>
  <c r="E6929" i="34"/>
  <c r="G6929" i="34" s="1"/>
  <c r="F6936" i="34"/>
  <c r="E6944" i="34"/>
  <c r="G6944" i="34" s="1"/>
  <c r="F6992" i="34"/>
  <c r="F7153" i="34"/>
  <c r="E7234" i="34"/>
  <c r="G7234" i="34" s="1"/>
  <c r="E7306" i="34"/>
  <c r="G7306" i="34" s="1"/>
  <c r="E7328" i="34"/>
  <c r="G7328" i="34" s="1"/>
  <c r="F7390" i="34"/>
  <c r="F7483" i="34"/>
  <c r="E7558" i="34"/>
  <c r="G7558" i="34" s="1"/>
  <c r="E7601" i="34"/>
  <c r="G7601" i="34" s="1"/>
  <c r="F7601" i="34"/>
  <c r="F7667" i="34"/>
  <c r="E7745" i="34"/>
  <c r="G7745" i="34" s="1"/>
  <c r="E7880" i="34"/>
  <c r="G7880" i="34" s="1"/>
  <c r="E7920" i="34"/>
  <c r="G7920" i="34" s="1"/>
  <c r="F8009" i="34"/>
  <c r="E8009" i="34"/>
  <c r="G8009" i="34" s="1"/>
  <c r="E8034" i="34"/>
  <c r="G8034" i="34" s="1"/>
  <c r="E8082" i="34"/>
  <c r="G8082" i="34" s="1"/>
  <c r="F8264" i="34"/>
  <c r="E8264" i="34"/>
  <c r="G8264" i="34" s="1"/>
  <c r="F8334" i="34"/>
  <c r="E8334" i="34"/>
  <c r="G8334" i="34" s="1"/>
  <c r="E8493" i="34"/>
  <c r="G8493" i="34" s="1"/>
  <c r="E7034" i="34"/>
  <c r="G7034" i="34" s="1"/>
  <c r="F7034" i="34"/>
  <c r="F7415" i="34"/>
  <c r="E7415" i="34"/>
  <c r="G7415" i="34" s="1"/>
  <c r="F7491" i="34"/>
  <c r="E7491" i="34"/>
  <c r="G7491" i="34" s="1"/>
  <c r="F7943" i="34"/>
  <c r="E7943" i="34"/>
  <c r="G7943" i="34" s="1"/>
  <c r="F8000" i="34"/>
  <c r="E8000" i="34"/>
  <c r="G8000" i="34" s="1"/>
  <c r="F8113" i="34"/>
  <c r="E8113" i="34"/>
  <c r="G8113" i="34" s="1"/>
  <c r="E8180" i="34"/>
  <c r="G8180" i="34" s="1"/>
  <c r="F8180" i="34"/>
  <c r="F8383" i="34"/>
  <c r="E8383" i="34"/>
  <c r="G8383" i="34" s="1"/>
  <c r="F8346" i="34"/>
  <c r="E8346" i="34"/>
  <c r="G8346" i="34" s="1"/>
  <c r="F8390" i="34"/>
  <c r="E8390" i="34"/>
  <c r="G8390" i="34" s="1"/>
  <c r="F8400" i="34"/>
  <c r="E8400" i="34"/>
  <c r="G8400" i="34" s="1"/>
  <c r="F8701" i="34"/>
  <c r="E8701" i="34"/>
  <c r="G8701" i="34" s="1"/>
  <c r="F8744" i="34"/>
  <c r="E8744" i="34"/>
  <c r="G8744" i="34" s="1"/>
  <c r="E8043" i="34"/>
  <c r="G8043" i="34" s="1"/>
  <c r="F8043" i="34"/>
  <c r="F8057" i="34"/>
  <c r="E8057" i="34"/>
  <c r="G8057" i="34" s="1"/>
  <c r="F8332" i="34"/>
  <c r="E8332" i="34"/>
  <c r="G8332" i="34" s="1"/>
  <c r="E8452" i="34"/>
  <c r="G8452" i="34" s="1"/>
  <c r="F8452" i="34"/>
  <c r="F8523" i="34"/>
  <c r="E8523" i="34"/>
  <c r="G8523" i="34" s="1"/>
  <c r="F8735" i="34"/>
  <c r="E8735" i="34"/>
  <c r="G8735" i="34" s="1"/>
  <c r="F7503" i="34"/>
  <c r="E7503" i="34"/>
  <c r="G7503" i="34" s="1"/>
  <c r="F7948" i="34"/>
  <c r="E7948" i="34"/>
  <c r="G7948" i="34" s="1"/>
  <c r="F8236" i="34"/>
  <c r="E8236" i="34"/>
  <c r="G8236" i="34" s="1"/>
  <c r="F8333" i="34"/>
  <c r="E8333" i="34"/>
  <c r="G8333" i="34" s="1"/>
  <c r="E8384" i="34"/>
  <c r="G8384" i="34" s="1"/>
  <c r="E8679" i="34"/>
  <c r="G8679" i="34" s="1"/>
  <c r="F8687" i="34"/>
  <c r="E8736" i="34"/>
  <c r="G8736" i="34" s="1"/>
  <c r="F8736" i="34"/>
  <c r="F8223" i="34"/>
  <c r="E8223" i="34"/>
  <c r="G8223" i="34" s="1"/>
  <c r="F8516" i="34"/>
  <c r="E8516" i="34"/>
  <c r="G8516" i="34" s="1"/>
  <c r="F8729" i="34"/>
  <c r="E8729" i="34"/>
  <c r="G8729" i="34" s="1"/>
  <c r="E8147" i="34"/>
  <c r="G8147" i="34" s="1"/>
  <c r="E8210" i="34"/>
  <c r="G8210" i="34" s="1"/>
  <c r="E8254" i="34"/>
  <c r="G8254" i="34" s="1"/>
  <c r="E8325" i="34"/>
  <c r="G8325" i="34" s="1"/>
  <c r="F8377" i="34"/>
  <c r="E8377" i="34"/>
  <c r="G8377" i="34" s="1"/>
  <c r="F8410" i="34"/>
  <c r="F8424" i="34"/>
  <c r="F8550" i="34"/>
  <c r="E8550" i="34"/>
  <c r="G8550" i="34" s="1"/>
  <c r="F8647" i="34"/>
  <c r="E8647" i="34"/>
  <c r="G8647" i="34" s="1"/>
  <c r="E7980" i="34"/>
  <c r="G7980" i="34" s="1"/>
  <c r="E8038" i="34"/>
  <c r="G8038" i="34" s="1"/>
  <c r="E8052" i="34"/>
  <c r="G8052" i="34" s="1"/>
  <c r="F8094" i="34"/>
  <c r="E8094" i="34"/>
  <c r="G8094" i="34" s="1"/>
  <c r="E8120" i="34"/>
  <c r="G8120" i="34" s="1"/>
  <c r="F8224" i="34"/>
  <c r="E8224" i="34"/>
  <c r="G8224" i="34" s="1"/>
  <c r="E8363" i="34"/>
  <c r="G8363" i="34" s="1"/>
  <c r="F8363" i="34"/>
  <c r="F7702" i="34"/>
  <c r="E7702" i="34"/>
  <c r="G7702" i="34" s="1"/>
  <c r="E7813" i="34"/>
  <c r="G7813" i="34" s="1"/>
  <c r="F7813" i="34"/>
  <c r="F7850" i="34"/>
  <c r="E7850" i="34"/>
  <c r="G7850" i="34" s="1"/>
  <c r="F7950" i="34"/>
  <c r="E7974" i="34"/>
  <c r="G7974" i="34" s="1"/>
  <c r="E8066" i="34"/>
  <c r="G8066" i="34" s="1"/>
  <c r="F8173" i="34"/>
  <c r="E8370" i="34"/>
  <c r="G8370" i="34" s="1"/>
  <c r="E8509" i="34"/>
  <c r="G8509" i="34" s="1"/>
  <c r="E8543" i="34"/>
  <c r="G8543" i="34" s="1"/>
  <c r="E8681" i="34"/>
  <c r="G8681" i="34" s="1"/>
  <c r="F8681" i="34"/>
  <c r="F7735" i="34"/>
  <c r="E7735" i="34"/>
  <c r="G7735" i="34" s="1"/>
  <c r="F7930" i="34"/>
  <c r="E7930" i="34"/>
  <c r="G7930" i="34" s="1"/>
  <c r="F8081" i="34"/>
  <c r="E8081" i="34"/>
  <c r="G8081" i="34" s="1"/>
  <c r="F8122" i="34"/>
  <c r="E8122" i="34"/>
  <c r="G8122" i="34" s="1"/>
  <c r="F8212" i="34"/>
  <c r="E8212" i="34"/>
  <c r="G8212" i="34" s="1"/>
  <c r="F8502" i="34"/>
  <c r="E8502" i="34"/>
  <c r="G8502" i="34" s="1"/>
  <c r="F8682" i="34"/>
  <c r="E8682" i="34"/>
  <c r="G8682" i="34" s="1"/>
  <c r="E8707" i="34"/>
  <c r="G8707" i="34" s="1"/>
  <c r="F7613" i="34"/>
  <c r="E7613" i="34"/>
  <c r="G7613" i="34" s="1"/>
  <c r="E7649" i="34"/>
  <c r="G7649" i="34" s="1"/>
  <c r="F7711" i="34"/>
  <c r="E7719" i="34"/>
  <c r="G7719" i="34" s="1"/>
  <c r="F7799" i="34"/>
  <c r="E7860" i="34"/>
  <c r="G7860" i="34" s="1"/>
  <c r="E8017" i="34"/>
  <c r="G8017" i="34" s="1"/>
  <c r="F8017" i="34"/>
  <c r="F8047" i="34"/>
  <c r="F8141" i="34"/>
  <c r="F8167" i="34"/>
  <c r="E8280" i="34"/>
  <c r="G8280" i="34" s="1"/>
  <c r="F8319" i="34"/>
  <c r="E8412" i="34"/>
  <c r="G8412" i="34" s="1"/>
  <c r="F8419" i="34"/>
  <c r="E8456" i="34"/>
  <c r="G8456" i="34" s="1"/>
  <c r="E8613" i="34"/>
  <c r="G8613" i="34" s="1"/>
  <c r="E8634" i="34"/>
  <c r="G8634" i="34" s="1"/>
  <c r="E8699" i="34"/>
  <c r="G8699" i="34" s="1"/>
  <c r="E8716" i="34"/>
  <c r="G8716" i="34" s="1"/>
  <c r="F8528" i="34"/>
  <c r="E8528" i="34"/>
  <c r="G8528" i="34" s="1"/>
  <c r="E8337" i="34"/>
  <c r="G8337" i="34" s="1"/>
  <c r="F8337" i="34"/>
  <c r="E8621" i="34"/>
  <c r="G8621" i="34" s="1"/>
  <c r="E8658" i="34"/>
  <c r="G8658" i="34" s="1"/>
  <c r="F7568" i="34"/>
  <c r="E7568" i="34"/>
  <c r="G7568" i="34" s="1"/>
  <c r="F7878" i="34"/>
  <c r="E7878" i="34"/>
  <c r="G7878" i="34" s="1"/>
  <c r="E7961" i="34"/>
  <c r="G7961" i="34" s="1"/>
  <c r="F7961" i="34"/>
  <c r="E8011" i="34"/>
  <c r="G8011" i="34" s="1"/>
  <c r="F8011" i="34"/>
  <c r="F8441" i="34"/>
  <c r="E8473" i="34"/>
  <c r="G8473" i="34" s="1"/>
  <c r="E8490" i="34"/>
  <c r="G8490" i="34" s="1"/>
  <c r="F8562" i="34"/>
  <c r="E8643" i="34"/>
  <c r="G8643" i="34" s="1"/>
  <c r="E8700" i="34"/>
  <c r="G8700" i="34" s="1"/>
  <c r="E7180" i="34"/>
  <c r="G7180" i="34" s="1"/>
  <c r="F7222" i="34"/>
  <c r="F7256" i="34"/>
  <c r="E7302" i="34"/>
  <c r="G7302" i="34" s="1"/>
  <c r="F7380" i="34"/>
  <c r="E7380" i="34"/>
  <c r="G7380" i="34" s="1"/>
  <c r="F7394" i="34"/>
  <c r="F7480" i="34"/>
  <c r="E7508" i="34"/>
  <c r="G7508" i="34" s="1"/>
  <c r="E7561" i="34"/>
  <c r="G7561" i="34" s="1"/>
  <c r="F7561" i="34"/>
  <c r="F7691" i="34"/>
  <c r="E7698" i="34"/>
  <c r="G7698" i="34" s="1"/>
  <c r="E7751" i="34"/>
  <c r="G7751" i="34" s="1"/>
  <c r="F7794" i="34"/>
  <c r="E7794" i="34"/>
  <c r="G7794" i="34" s="1"/>
  <c r="E7894" i="34"/>
  <c r="G7894" i="34" s="1"/>
  <c r="F7894" i="34"/>
  <c r="E8083" i="34"/>
  <c r="G8083" i="34" s="1"/>
  <c r="E8169" i="34"/>
  <c r="G8169" i="34" s="1"/>
  <c r="F8169" i="34"/>
  <c r="F8250" i="34"/>
  <c r="E8250" i="34"/>
  <c r="G8250" i="34" s="1"/>
  <c r="E8338" i="34"/>
  <c r="G8338" i="34" s="1"/>
  <c r="E8399" i="34"/>
  <c r="G8399" i="34" s="1"/>
  <c r="F8399" i="34"/>
  <c r="E8585" i="34"/>
  <c r="G8585" i="34" s="1"/>
  <c r="F8585" i="34"/>
  <c r="E8636" i="34"/>
  <c r="G8636" i="34" s="1"/>
  <c r="F8743" i="34"/>
  <c r="E8743" i="34"/>
  <c r="G8743" i="34" s="1"/>
  <c r="E8737" i="34"/>
  <c r="G8737" i="34" s="1"/>
  <c r="E8759" i="34"/>
  <c r="G8759" i="34" s="1"/>
  <c r="E8677" i="34"/>
  <c r="G8677" i="34" s="1"/>
  <c r="E8697" i="34"/>
  <c r="G8697" i="34" s="1"/>
  <c r="E8702" i="34"/>
  <c r="G8702" i="34" s="1"/>
  <c r="E8766" i="34"/>
  <c r="G8766" i="34" s="1"/>
  <c r="E8572" i="34"/>
  <c r="G8572" i="34" s="1"/>
  <c r="E8586" i="34"/>
  <c r="G8586" i="34" s="1"/>
  <c r="E8592" i="34"/>
  <c r="G8592" i="34" s="1"/>
  <c r="E8612" i="34"/>
  <c r="G8612" i="34" s="1"/>
  <c r="E8618" i="34"/>
  <c r="G8618" i="34" s="1"/>
  <c r="F8725" i="34"/>
  <c r="E8517" i="34"/>
  <c r="G8517" i="34" s="1"/>
  <c r="E8524" i="34"/>
  <c r="G8524" i="34" s="1"/>
  <c r="E8545" i="34"/>
  <c r="G8545" i="34" s="1"/>
  <c r="E8567" i="34"/>
  <c r="G8567" i="34" s="1"/>
  <c r="E8579" i="34"/>
  <c r="G8579" i="34" s="1"/>
  <c r="E8606" i="34"/>
  <c r="G8606" i="34" s="1"/>
  <c r="E8630" i="34"/>
  <c r="G8630" i="34" s="1"/>
  <c r="E8635" i="34"/>
  <c r="G8635" i="34" s="1"/>
  <c r="F8648" i="34"/>
  <c r="E8663" i="34"/>
  <c r="G8663" i="34" s="1"/>
  <c r="E8671" i="34"/>
  <c r="G8671" i="34" s="1"/>
  <c r="E8678" i="34"/>
  <c r="G8678" i="34" s="1"/>
  <c r="E8739" i="34"/>
  <c r="G8739" i="34" s="1"/>
  <c r="E8511" i="34"/>
  <c r="G8511" i="34" s="1"/>
  <c r="E8531" i="34"/>
  <c r="G8531" i="34" s="1"/>
  <c r="E8600" i="34"/>
  <c r="G8600" i="34" s="1"/>
  <c r="F8624" i="34"/>
  <c r="E8656" i="34"/>
  <c r="G8656" i="34" s="1"/>
  <c r="E8698" i="34"/>
  <c r="G8698" i="34" s="1"/>
  <c r="F8427" i="34"/>
  <c r="F8478" i="34"/>
  <c r="E8498" i="34"/>
  <c r="G8498" i="34" s="1"/>
  <c r="E8552" i="34"/>
  <c r="G8552" i="34" s="1"/>
  <c r="F8559" i="34"/>
  <c r="B7" i="35"/>
  <c r="B19" i="35"/>
  <c r="B22" i="35" s="1"/>
  <c r="F1488" i="34"/>
  <c r="E1488" i="34"/>
  <c r="G1488" i="34" s="1"/>
  <c r="F388" i="34"/>
  <c r="F1023" i="34"/>
  <c r="E1023" i="34"/>
  <c r="G1023" i="34" s="1"/>
  <c r="E177" i="34"/>
  <c r="G177" i="34" s="1"/>
  <c r="F177" i="34"/>
  <c r="F183" i="34"/>
  <c r="E183" i="34"/>
  <c r="G183" i="34" s="1"/>
  <c r="F49" i="34"/>
  <c r="E189" i="34"/>
  <c r="G189" i="34" s="1"/>
  <c r="F225" i="34"/>
  <c r="E292" i="34"/>
  <c r="G292" i="34" s="1"/>
  <c r="F292" i="34"/>
  <c r="J327" i="34"/>
  <c r="F632" i="34"/>
  <c r="E77" i="34"/>
  <c r="G77" i="34" s="1"/>
  <c r="F142" i="34"/>
  <c r="F440" i="34"/>
  <c r="E440" i="34"/>
  <c r="G440" i="34" s="1"/>
  <c r="E516" i="34"/>
  <c r="G516" i="34" s="1"/>
  <c r="J541" i="34"/>
  <c r="H727" i="34"/>
  <c r="J727" i="34" s="1"/>
  <c r="H809" i="34"/>
  <c r="F1300" i="34"/>
  <c r="E1300" i="34"/>
  <c r="G1300" i="34" s="1"/>
  <c r="F115" i="34"/>
  <c r="F13" i="34"/>
  <c r="E366" i="34"/>
  <c r="G366" i="34" s="1"/>
  <c r="F865" i="34"/>
  <c r="E865" i="34"/>
  <c r="G865" i="34" s="1"/>
  <c r="F1108" i="34"/>
  <c r="E1108" i="34"/>
  <c r="G1108" i="34" s="1"/>
  <c r="H142" i="34"/>
  <c r="E153" i="34"/>
  <c r="G153" i="34" s="1"/>
  <c r="F153" i="34"/>
  <c r="H189" i="34"/>
  <c r="E220" i="34"/>
  <c r="G220" i="34" s="1"/>
  <c r="J238" i="34"/>
  <c r="F262" i="34"/>
  <c r="J361" i="34"/>
  <c r="E536" i="34"/>
  <c r="G536" i="34" s="1"/>
  <c r="H549" i="34"/>
  <c r="F569" i="34"/>
  <c r="F699" i="34"/>
  <c r="E699" i="34"/>
  <c r="G699" i="34" s="1"/>
  <c r="F904" i="34"/>
  <c r="E904" i="34"/>
  <c r="G904" i="34" s="1"/>
  <c r="H962" i="34"/>
  <c r="E1024" i="34"/>
  <c r="G1024" i="34" s="1"/>
  <c r="F1024" i="34"/>
  <c r="B10" i="35"/>
  <c r="B9" i="35"/>
  <c r="F383" i="34"/>
  <c r="E383" i="34"/>
  <c r="G383" i="34" s="1"/>
  <c r="H23" i="34"/>
  <c r="J23" i="34" s="1"/>
  <c r="H28" i="34"/>
  <c r="J60" i="34"/>
  <c r="E159" i="34"/>
  <c r="G159" i="34" s="1"/>
  <c r="F159" i="34"/>
  <c r="H226" i="34"/>
  <c r="H233" i="34"/>
  <c r="F299" i="34"/>
  <c r="H344" i="34"/>
  <c r="J344" i="34" s="1"/>
  <c r="E542" i="34"/>
  <c r="G542" i="34" s="1"/>
  <c r="H581" i="34"/>
  <c r="F601" i="34"/>
  <c r="E601" i="34"/>
  <c r="G601" i="34" s="1"/>
  <c r="F795" i="34"/>
  <c r="E982" i="34"/>
  <c r="G982" i="34" s="1"/>
  <c r="F982" i="34"/>
  <c r="F1088" i="34"/>
  <c r="E1088" i="34"/>
  <c r="G1088" i="34" s="1"/>
  <c r="H1410" i="34"/>
  <c r="J1410" i="34" s="1"/>
  <c r="E48" i="34"/>
  <c r="G48" i="34" s="1"/>
  <c r="F48" i="34"/>
  <c r="F263" i="34"/>
  <c r="E263" i="34"/>
  <c r="G263" i="34" s="1"/>
  <c r="F1017" i="34"/>
  <c r="E1017" i="34"/>
  <c r="G1017" i="34" s="1"/>
  <c r="H72" i="34"/>
  <c r="J72" i="34" s="1"/>
  <c r="F208" i="34"/>
  <c r="E208" i="34"/>
  <c r="G208" i="34" s="1"/>
  <c r="H305" i="34"/>
  <c r="E403" i="34"/>
  <c r="G403" i="34" s="1"/>
  <c r="F409" i="34"/>
  <c r="E409" i="34"/>
  <c r="G409" i="34" s="1"/>
  <c r="H459" i="34"/>
  <c r="J459" i="34" s="1"/>
  <c r="H633" i="34"/>
  <c r="F784" i="34"/>
  <c r="E784" i="34"/>
  <c r="G784" i="34" s="1"/>
  <c r="F859" i="34"/>
  <c r="E859" i="34"/>
  <c r="G859" i="34" s="1"/>
  <c r="F427" i="34"/>
  <c r="E427" i="34"/>
  <c r="G427" i="34" s="1"/>
  <c r="F264" i="34"/>
  <c r="E264" i="34"/>
  <c r="G264" i="34" s="1"/>
  <c r="F317" i="34"/>
  <c r="E317" i="34"/>
  <c r="G317" i="34" s="1"/>
  <c r="F912" i="34"/>
  <c r="E912" i="34"/>
  <c r="G912" i="34" s="1"/>
  <c r="F1089" i="34"/>
  <c r="E1089" i="34"/>
  <c r="G1089" i="34" s="1"/>
  <c r="F1209" i="34"/>
  <c r="E1209" i="34"/>
  <c r="G1209" i="34" s="1"/>
  <c r="F1690" i="34"/>
  <c r="E1690" i="34"/>
  <c r="G1690" i="34" s="1"/>
  <c r="H45" i="34"/>
  <c r="J45" i="34" s="1"/>
  <c r="H111" i="34"/>
  <c r="J111" i="34" s="1"/>
  <c r="E123" i="34"/>
  <c r="G123" i="34" s="1"/>
  <c r="E138" i="34"/>
  <c r="G138" i="34" s="1"/>
  <c r="F138" i="34"/>
  <c r="F228" i="34"/>
  <c r="E228" i="34"/>
  <c r="G228" i="34" s="1"/>
  <c r="H234" i="34"/>
  <c r="H276" i="34"/>
  <c r="J276" i="34" s="1"/>
  <c r="H282" i="34"/>
  <c r="F410" i="34"/>
  <c r="E410" i="34"/>
  <c r="G410" i="34" s="1"/>
  <c r="F460" i="34"/>
  <c r="E460" i="34"/>
  <c r="G460" i="34" s="1"/>
  <c r="J357" i="34"/>
  <c r="F668" i="34"/>
  <c r="E668" i="34"/>
  <c r="G668" i="34" s="1"/>
  <c r="F1019" i="34"/>
  <c r="E1019" i="34"/>
  <c r="G1019" i="34" s="1"/>
  <c r="E1691" i="34"/>
  <c r="G1691" i="34" s="1"/>
  <c r="F1691" i="34"/>
  <c r="E146" i="34"/>
  <c r="G146" i="34" s="1"/>
  <c r="J137" i="34"/>
  <c r="F118" i="34"/>
  <c r="E118" i="34"/>
  <c r="G118" i="34" s="1"/>
  <c r="E35" i="34"/>
  <c r="G35" i="34" s="1"/>
  <c r="E57" i="34"/>
  <c r="G57" i="34" s="1"/>
  <c r="F62" i="34"/>
  <c r="E62" i="34"/>
  <c r="G62" i="34" s="1"/>
  <c r="E73" i="34"/>
  <c r="G73" i="34" s="1"/>
  <c r="H83" i="34"/>
  <c r="J83" i="34" s="1"/>
  <c r="H167" i="34"/>
  <c r="J167" i="34" s="1"/>
  <c r="H180" i="34"/>
  <c r="E358" i="34"/>
  <c r="G358" i="34" s="1"/>
  <c r="F358" i="34"/>
  <c r="F423" i="34"/>
  <c r="H557" i="34"/>
  <c r="J557" i="34" s="1"/>
  <c r="F571" i="34"/>
  <c r="E571" i="34"/>
  <c r="G571" i="34" s="1"/>
  <c r="H589" i="34"/>
  <c r="J589" i="34" s="1"/>
  <c r="F687" i="34"/>
  <c r="F785" i="34"/>
  <c r="F791" i="34"/>
  <c r="E791" i="34"/>
  <c r="G791" i="34" s="1"/>
  <c r="E818" i="34"/>
  <c r="G818" i="34" s="1"/>
  <c r="F945" i="34"/>
  <c r="E945" i="34"/>
  <c r="G945" i="34" s="1"/>
  <c r="H1376" i="34"/>
  <c r="B21" i="35"/>
  <c r="E65" i="34"/>
  <c r="G65" i="34" s="1"/>
  <c r="E104" i="34"/>
  <c r="G104" i="34" s="1"/>
  <c r="J154" i="34"/>
  <c r="H374" i="34"/>
  <c r="J374" i="34" s="1"/>
  <c r="F449" i="34"/>
  <c r="E449" i="34"/>
  <c r="G449" i="34" s="1"/>
  <c r="F479" i="34"/>
  <c r="E479" i="34"/>
  <c r="G479" i="34" s="1"/>
  <c r="E756" i="34"/>
  <c r="G756" i="34" s="1"/>
  <c r="F756" i="34"/>
  <c r="H778" i="34"/>
  <c r="J778" i="34" s="1"/>
  <c r="H1147" i="34"/>
  <c r="F1570" i="34"/>
  <c r="E1570" i="34"/>
  <c r="G1570" i="34" s="1"/>
  <c r="J9" i="34"/>
  <c r="J19" i="34"/>
  <c r="F36" i="34"/>
  <c r="E36" i="34"/>
  <c r="G36" i="34" s="1"/>
  <c r="F74" i="34"/>
  <c r="E74" i="34"/>
  <c r="G74" i="34" s="1"/>
  <c r="E96" i="34"/>
  <c r="G96" i="34" s="1"/>
  <c r="H107" i="34"/>
  <c r="E216" i="34"/>
  <c r="G216" i="34" s="1"/>
  <c r="E242" i="34"/>
  <c r="G242" i="34" s="1"/>
  <c r="F242" i="34"/>
  <c r="H258" i="34"/>
  <c r="H500" i="34"/>
  <c r="F558" i="34"/>
  <c r="E558" i="34"/>
  <c r="G558" i="34" s="1"/>
  <c r="H655" i="34"/>
  <c r="F43" i="34"/>
  <c r="E43" i="34"/>
  <c r="G43" i="34" s="1"/>
  <c r="F7" i="34"/>
  <c r="E7" i="34"/>
  <c r="G7" i="34" s="1"/>
  <c r="J76" i="34"/>
  <c r="E304" i="34"/>
  <c r="G304" i="34" s="1"/>
  <c r="J921" i="34"/>
  <c r="F392" i="34"/>
  <c r="E392" i="34"/>
  <c r="G392" i="34" s="1"/>
  <c r="F480" i="34"/>
  <c r="E480" i="34"/>
  <c r="G480" i="34" s="1"/>
  <c r="J7168" i="34"/>
  <c r="J6916" i="34"/>
  <c r="J6195" i="34"/>
  <c r="J4894" i="34"/>
  <c r="J4120" i="34"/>
  <c r="J3888" i="34"/>
  <c r="J3308" i="34"/>
  <c r="J2436" i="34"/>
  <c r="J2438" i="34"/>
  <c r="J3614" i="34"/>
  <c r="J2013" i="34"/>
  <c r="J1716" i="34"/>
  <c r="J1376" i="34"/>
  <c r="J1699" i="34"/>
  <c r="J1888" i="34"/>
  <c r="J1615" i="34"/>
  <c r="J2316" i="34"/>
  <c r="J1074" i="34"/>
  <c r="J1319" i="34"/>
  <c r="J879" i="34"/>
  <c r="J1394" i="34"/>
  <c r="J1857" i="34"/>
  <c r="J1722" i="34"/>
  <c r="J1113" i="34"/>
  <c r="J927" i="34"/>
  <c r="J784" i="34"/>
  <c r="J745" i="34"/>
  <c r="J307" i="34"/>
  <c r="J536" i="34"/>
  <c r="J404" i="34"/>
  <c r="J382" i="34"/>
  <c r="J360" i="34"/>
  <c r="J206" i="34"/>
  <c r="J184" i="34"/>
  <c r="J767" i="34"/>
  <c r="J1147" i="34"/>
  <c r="J802" i="34"/>
  <c r="J737" i="34"/>
  <c r="J1180" i="34"/>
  <c r="J962" i="34"/>
  <c r="J717" i="34"/>
  <c r="J569" i="34"/>
  <c r="J1869" i="34"/>
  <c r="J1066" i="34"/>
  <c r="J515" i="34"/>
  <c r="J500" i="34"/>
  <c r="J249" i="34"/>
  <c r="J202" i="34"/>
  <c r="J84" i="34"/>
  <c r="J141" i="34"/>
  <c r="J282" i="34"/>
  <c r="J255" i="34"/>
  <c r="J218" i="34"/>
  <c r="J198" i="34"/>
  <c r="J171" i="34"/>
  <c r="J99" i="34"/>
  <c r="J809" i="34"/>
  <c r="J644" i="34"/>
  <c r="J443" i="34"/>
  <c r="J428" i="34"/>
  <c r="J1656" i="34"/>
  <c r="J611" i="34"/>
  <c r="J305" i="34"/>
  <c r="J268" i="34"/>
  <c r="J258" i="34"/>
  <c r="J108" i="34"/>
  <c r="J64" i="34"/>
  <c r="J2010" i="34"/>
  <c r="J402" i="34"/>
  <c r="J610" i="34"/>
  <c r="J378" i="34"/>
  <c r="J107" i="34"/>
  <c r="J655" i="34"/>
  <c r="J270" i="34"/>
  <c r="J149" i="34"/>
  <c r="J298" i="34"/>
  <c r="J401" i="34"/>
  <c r="J377" i="34"/>
  <c r="J364" i="34"/>
  <c r="J280" i="34"/>
  <c r="J75" i="34"/>
  <c r="J325" i="34"/>
  <c r="J502" i="34"/>
  <c r="J17" i="34"/>
  <c r="J999" i="34"/>
  <c r="J633" i="34"/>
  <c r="J581" i="34"/>
  <c r="J565" i="34"/>
  <c r="J465" i="34"/>
  <c r="J226" i="34"/>
  <c r="J120" i="34"/>
  <c r="J116" i="34"/>
  <c r="J28" i="34"/>
  <c r="J672" i="34"/>
  <c r="J248" i="34"/>
  <c r="J234" i="34"/>
  <c r="J189" i="34"/>
  <c r="J142" i="34"/>
  <c r="J138" i="34"/>
  <c r="J92" i="34"/>
  <c r="J88" i="34"/>
  <c r="J65" i="34"/>
  <c r="J38" i="34"/>
  <c r="J31" i="34"/>
  <c r="J677" i="34"/>
  <c r="J419" i="34"/>
  <c r="J944" i="34"/>
  <c r="F414" i="34"/>
  <c r="E414" i="34"/>
  <c r="G414" i="34" s="1"/>
  <c r="H10" i="34"/>
  <c r="J10" i="34" s="1"/>
  <c r="F58" i="34"/>
  <c r="E58" i="34"/>
  <c r="G58" i="34" s="1"/>
  <c r="H96" i="34"/>
  <c r="J96" i="34" s="1"/>
  <c r="H119" i="34"/>
  <c r="J119" i="34" s="1"/>
  <c r="F156" i="34"/>
  <c r="E156" i="34"/>
  <c r="G156" i="34" s="1"/>
  <c r="H163" i="34"/>
  <c r="J163" i="34" s="1"/>
  <c r="E193" i="34"/>
  <c r="G193" i="34" s="1"/>
  <c r="E217" i="34"/>
  <c r="G217" i="34" s="1"/>
  <c r="F217" i="34"/>
  <c r="F319" i="34"/>
  <c r="E319" i="34"/>
  <c r="G319" i="34" s="1"/>
  <c r="H335" i="34"/>
  <c r="J335" i="34" s="1"/>
  <c r="E375" i="34"/>
  <c r="G375" i="34" s="1"/>
  <c r="F375" i="34"/>
  <c r="E494" i="34"/>
  <c r="G494" i="34" s="1"/>
  <c r="F559" i="34"/>
  <c r="E559" i="34"/>
  <c r="G559" i="34" s="1"/>
  <c r="H642" i="34"/>
  <c r="J642" i="34" s="1"/>
  <c r="E779" i="34"/>
  <c r="G779" i="34" s="1"/>
  <c r="F848" i="34"/>
  <c r="E848" i="34"/>
  <c r="G848" i="34" s="1"/>
  <c r="E1134" i="34"/>
  <c r="G1134" i="34" s="1"/>
  <c r="F1134" i="34"/>
  <c r="F1204" i="34"/>
  <c r="E1204" i="34"/>
  <c r="G1204" i="34" s="1"/>
  <c r="F150" i="34"/>
  <c r="E150" i="34"/>
  <c r="G150" i="34" s="1"/>
  <c r="J449" i="34"/>
  <c r="J765" i="34"/>
  <c r="F855" i="34"/>
  <c r="E855" i="34"/>
  <c r="G855" i="34" s="1"/>
  <c r="F1255" i="34"/>
  <c r="E1255" i="34"/>
  <c r="G1255" i="34" s="1"/>
  <c r="H1557" i="34"/>
  <c r="J1557" i="34" s="1"/>
  <c r="F54" i="34"/>
  <c r="E54" i="34"/>
  <c r="G54" i="34" s="1"/>
  <c r="F92" i="34"/>
  <c r="E309" i="34"/>
  <c r="G309" i="34" s="1"/>
  <c r="F1107" i="34"/>
  <c r="E1107" i="34"/>
  <c r="G1107" i="34" s="1"/>
  <c r="F50" i="34"/>
  <c r="E50" i="34"/>
  <c r="G50" i="34" s="1"/>
  <c r="F230" i="34"/>
  <c r="E230" i="34"/>
  <c r="G230" i="34" s="1"/>
  <c r="F26" i="34"/>
  <c r="E26" i="34"/>
  <c r="G26" i="34" s="1"/>
  <c r="F69" i="34"/>
  <c r="H175" i="34"/>
  <c r="J175" i="34" s="1"/>
  <c r="H181" i="34"/>
  <c r="J181" i="34" s="1"/>
  <c r="H187" i="34"/>
  <c r="J187" i="34" s="1"/>
  <c r="H210" i="34"/>
  <c r="J210" i="34" s="1"/>
  <c r="F376" i="34"/>
  <c r="E376" i="34"/>
  <c r="G376" i="34" s="1"/>
  <c r="F413" i="34"/>
  <c r="E413" i="34"/>
  <c r="G413" i="34" s="1"/>
  <c r="F432" i="34"/>
  <c r="E432" i="34"/>
  <c r="G432" i="34" s="1"/>
  <c r="E643" i="34"/>
  <c r="G643" i="34" s="1"/>
  <c r="F643" i="34"/>
  <c r="F704" i="34"/>
  <c r="F849" i="34"/>
  <c r="E849" i="34"/>
  <c r="G849" i="34" s="1"/>
  <c r="J41" i="34"/>
  <c r="F285" i="34"/>
  <c r="E285" i="34"/>
  <c r="G285" i="34" s="1"/>
  <c r="F495" i="34"/>
  <c r="E495" i="34"/>
  <c r="G495" i="34" s="1"/>
  <c r="F689" i="34"/>
  <c r="E689" i="34"/>
  <c r="G689" i="34" s="1"/>
  <c r="J1142" i="34"/>
  <c r="F1349" i="34"/>
  <c r="E1349" i="34"/>
  <c r="G1349" i="34" s="1"/>
  <c r="F194" i="34"/>
  <c r="E194" i="34"/>
  <c r="G194" i="34" s="1"/>
  <c r="F711" i="34"/>
  <c r="E711" i="34"/>
  <c r="G711" i="34" s="1"/>
  <c r="F986" i="34"/>
  <c r="E986" i="34"/>
  <c r="G986" i="34" s="1"/>
  <c r="F1185" i="34"/>
  <c r="E1185" i="34"/>
  <c r="G1185" i="34" s="1"/>
  <c r="F84" i="34"/>
  <c r="E84" i="34"/>
  <c r="G84" i="34" s="1"/>
  <c r="F341" i="34"/>
  <c r="E341" i="34"/>
  <c r="G341" i="34" s="1"/>
  <c r="E42" i="34"/>
  <c r="G42" i="34" s="1"/>
  <c r="F42" i="34"/>
  <c r="F237" i="34"/>
  <c r="E237" i="34"/>
  <c r="G237" i="34" s="1"/>
  <c r="J331" i="34"/>
  <c r="F527" i="34"/>
  <c r="E527" i="34"/>
  <c r="G527" i="34" s="1"/>
  <c r="H8756" i="34"/>
  <c r="J8756" i="34" s="1"/>
  <c r="H8734" i="34"/>
  <c r="J8734" i="34" s="1"/>
  <c r="H8712" i="34"/>
  <c r="J8712" i="34" s="1"/>
  <c r="H8690" i="34"/>
  <c r="J8690" i="34" s="1"/>
  <c r="H8668" i="34"/>
  <c r="J8668" i="34" s="1"/>
  <c r="H8646" i="34"/>
  <c r="J8646" i="34" s="1"/>
  <c r="H8624" i="34"/>
  <c r="J8624" i="34" s="1"/>
  <c r="H8602" i="34"/>
  <c r="J8602" i="34" s="1"/>
  <c r="H8580" i="34"/>
  <c r="J8580" i="34" s="1"/>
  <c r="H8558" i="34"/>
  <c r="J8558" i="34" s="1"/>
  <c r="H8536" i="34"/>
  <c r="J8536" i="34" s="1"/>
  <c r="H8514" i="34"/>
  <c r="J8514" i="34" s="1"/>
  <c r="H8492" i="34"/>
  <c r="J8492" i="34" s="1"/>
  <c r="H8470" i="34"/>
  <c r="J8470" i="34" s="1"/>
  <c r="H8448" i="34"/>
  <c r="J8448" i="34" s="1"/>
  <c r="H8426" i="34"/>
  <c r="H8404" i="34"/>
  <c r="J8404" i="34" s="1"/>
  <c r="H8759" i="34"/>
  <c r="J8759" i="34" s="1"/>
  <c r="H8737" i="34"/>
  <c r="J8737" i="34" s="1"/>
  <c r="H8715" i="34"/>
  <c r="J8715" i="34" s="1"/>
  <c r="H8693" i="34"/>
  <c r="J8693" i="34" s="1"/>
  <c r="H8671" i="34"/>
  <c r="J8671" i="34" s="1"/>
  <c r="H8649" i="34"/>
  <c r="J8649" i="34" s="1"/>
  <c r="H8762" i="34"/>
  <c r="J8762" i="34" s="1"/>
  <c r="H8740" i="34"/>
  <c r="J8740" i="34" s="1"/>
  <c r="H8718" i="34"/>
  <c r="J8718" i="34" s="1"/>
  <c r="H8696" i="34"/>
  <c r="J8696" i="34" s="1"/>
  <c r="H8674" i="34"/>
  <c r="J8674" i="34" s="1"/>
  <c r="H8652" i="34"/>
  <c r="J8652" i="34" s="1"/>
  <c r="H8765" i="34"/>
  <c r="J8765" i="34" s="1"/>
  <c r="H8743" i="34"/>
  <c r="J8743" i="34" s="1"/>
  <c r="H8721" i="34"/>
  <c r="J8721" i="34" s="1"/>
  <c r="H8699" i="34"/>
  <c r="J8699" i="34" s="1"/>
  <c r="H8677" i="34"/>
  <c r="J8677" i="34" s="1"/>
  <c r="H8655" i="34"/>
  <c r="J8655" i="34" s="1"/>
  <c r="H8633" i="34"/>
  <c r="J8633" i="34" s="1"/>
  <c r="H8611" i="34"/>
  <c r="J8611" i="34" s="1"/>
  <c r="H8589" i="34"/>
  <c r="H8567" i="34"/>
  <c r="J8567" i="34" s="1"/>
  <c r="H8545" i="34"/>
  <c r="J8545" i="34" s="1"/>
  <c r="H8523" i="34"/>
  <c r="J8523" i="34" s="1"/>
  <c r="H8501" i="34"/>
  <c r="J8501" i="34" s="1"/>
  <c r="H8479" i="34"/>
  <c r="J8479" i="34" s="1"/>
  <c r="H8457" i="34"/>
  <c r="J8457" i="34" s="1"/>
  <c r="H8435" i="34"/>
  <c r="J8435" i="34" s="1"/>
  <c r="H8413" i="34"/>
  <c r="J8413" i="34" s="1"/>
  <c r="H8755" i="34"/>
  <c r="J8755" i="34" s="1"/>
  <c r="H8733" i="34"/>
  <c r="J8733" i="34" s="1"/>
  <c r="H8711" i="34"/>
  <c r="J8711" i="34" s="1"/>
  <c r="H8689" i="34"/>
  <c r="J8689" i="34" s="1"/>
  <c r="H8667" i="34"/>
  <c r="J8667" i="34" s="1"/>
  <c r="H8645" i="34"/>
  <c r="J8645" i="34" s="1"/>
  <c r="H8623" i="34"/>
  <c r="J8623" i="34" s="1"/>
  <c r="H8601" i="34"/>
  <c r="J8601" i="34" s="1"/>
  <c r="H8579" i="34"/>
  <c r="J8579" i="34" s="1"/>
  <c r="H8557" i="34"/>
  <c r="J8557" i="34" s="1"/>
  <c r="H8535" i="34"/>
  <c r="J8535" i="34" s="1"/>
  <c r="H8513" i="34"/>
  <c r="J8513" i="34" s="1"/>
  <c r="H8491" i="34"/>
  <c r="J8491" i="34" s="1"/>
  <c r="H8758" i="34"/>
  <c r="H8736" i="34"/>
  <c r="J8736" i="34" s="1"/>
  <c r="H8714" i="34"/>
  <c r="J8714" i="34" s="1"/>
  <c r="H8692" i="34"/>
  <c r="J8692" i="34" s="1"/>
  <c r="H8670" i="34"/>
  <c r="J8670" i="34" s="1"/>
  <c r="H8648" i="34"/>
  <c r="J8648" i="34" s="1"/>
  <c r="H8626" i="34"/>
  <c r="J8626" i="34" s="1"/>
  <c r="H8604" i="34"/>
  <c r="J8604" i="34" s="1"/>
  <c r="H8582" i="34"/>
  <c r="J8582" i="34" s="1"/>
  <c r="H8560" i="34"/>
  <c r="J8560" i="34" s="1"/>
  <c r="H8538" i="34"/>
  <c r="J8538" i="34" s="1"/>
  <c r="H8516" i="34"/>
  <c r="J8516" i="34" s="1"/>
  <c r="H8494" i="34"/>
  <c r="J8494" i="34" s="1"/>
  <c r="H8472" i="34"/>
  <c r="J8472" i="34" s="1"/>
  <c r="H8450" i="34"/>
  <c r="J8450" i="34" s="1"/>
  <c r="H8428" i="34"/>
  <c r="J8428" i="34" s="1"/>
  <c r="H8406" i="34"/>
  <c r="J8406" i="34" s="1"/>
  <c r="H8745" i="34"/>
  <c r="J8745" i="34" s="1"/>
  <c r="H8723" i="34"/>
  <c r="J8723" i="34" s="1"/>
  <c r="H8701" i="34"/>
  <c r="J8701" i="34" s="1"/>
  <c r="H8679" i="34"/>
  <c r="J8679" i="34" s="1"/>
  <c r="H8657" i="34"/>
  <c r="J8657" i="34" s="1"/>
  <c r="H8635" i="34"/>
  <c r="H8763" i="34"/>
  <c r="J8763" i="34" s="1"/>
  <c r="H8741" i="34"/>
  <c r="J8741" i="34" s="1"/>
  <c r="H8719" i="34"/>
  <c r="J8719" i="34" s="1"/>
  <c r="H8697" i="34"/>
  <c r="J8697" i="34" s="1"/>
  <c r="H8675" i="34"/>
  <c r="J8675" i="34" s="1"/>
  <c r="H8653" i="34"/>
  <c r="J8653" i="34" s="1"/>
  <c r="H8631" i="34"/>
  <c r="J8631" i="34" s="1"/>
  <c r="H8747" i="34"/>
  <c r="J8747" i="34" s="1"/>
  <c r="H8725" i="34"/>
  <c r="J8725" i="34" s="1"/>
  <c r="H8754" i="34"/>
  <c r="J8754" i="34" s="1"/>
  <c r="H8750" i="34"/>
  <c r="J8750" i="34" s="1"/>
  <c r="H8720" i="34"/>
  <c r="J8720" i="34" s="1"/>
  <c r="H8707" i="34"/>
  <c r="J8707" i="34" s="1"/>
  <c r="H8703" i="34"/>
  <c r="J8703" i="34" s="1"/>
  <c r="H8695" i="34"/>
  <c r="J8695" i="34" s="1"/>
  <c r="H8592" i="34"/>
  <c r="J8592" i="34" s="1"/>
  <c r="H8585" i="34"/>
  <c r="J8585" i="34" s="1"/>
  <c r="H8549" i="34"/>
  <c r="J8549" i="34" s="1"/>
  <c r="H8481" i="34"/>
  <c r="J8481" i="34" s="1"/>
  <c r="H8474" i="34"/>
  <c r="J8474" i="34" s="1"/>
  <c r="H8467" i="34"/>
  <c r="J8467" i="34" s="1"/>
  <c r="H8453" i="34"/>
  <c r="H8446" i="34"/>
  <c r="J8446" i="34" s="1"/>
  <c r="H8439" i="34"/>
  <c r="J8439" i="34" s="1"/>
  <c r="H8418" i="34"/>
  <c r="J8418" i="34" s="1"/>
  <c r="H8394" i="34"/>
  <c r="J8394" i="34" s="1"/>
  <c r="H8372" i="34"/>
  <c r="J8372" i="34" s="1"/>
  <c r="H8350" i="34"/>
  <c r="J8350" i="34" s="1"/>
  <c r="H8328" i="34"/>
  <c r="J8328" i="34" s="1"/>
  <c r="H8306" i="34"/>
  <c r="J8306" i="34" s="1"/>
  <c r="H8284" i="34"/>
  <c r="J8284" i="34" s="1"/>
  <c r="H8262" i="34"/>
  <c r="J8262" i="34" s="1"/>
  <c r="H8240" i="34"/>
  <c r="J8240" i="34" s="1"/>
  <c r="H8218" i="34"/>
  <c r="J8218" i="34" s="1"/>
  <c r="H8196" i="34"/>
  <c r="J8196" i="34" s="1"/>
  <c r="H8174" i="34"/>
  <c r="J8174" i="34" s="1"/>
  <c r="H8152" i="34"/>
  <c r="J8152" i="34" s="1"/>
  <c r="H8130" i="34"/>
  <c r="J8130" i="34" s="1"/>
  <c r="H8108" i="34"/>
  <c r="J8108" i="34" s="1"/>
  <c r="H8086" i="34"/>
  <c r="J8086" i="34" s="1"/>
  <c r="H8064" i="34"/>
  <c r="J8064" i="34" s="1"/>
  <c r="H8042" i="34"/>
  <c r="J8042" i="34" s="1"/>
  <c r="H8020" i="34"/>
  <c r="J8020" i="34" s="1"/>
  <c r="H7998" i="34"/>
  <c r="H7976" i="34"/>
  <c r="J7976" i="34" s="1"/>
  <c r="H7954" i="34"/>
  <c r="J7954" i="34" s="1"/>
  <c r="H7932" i="34"/>
  <c r="J7932" i="34" s="1"/>
  <c r="H8732" i="34"/>
  <c r="J8732" i="34" s="1"/>
  <c r="H8728" i="34"/>
  <c r="J8728" i="34" s="1"/>
  <c r="H8749" i="34"/>
  <c r="J8749" i="34" s="1"/>
  <c r="H8665" i="34"/>
  <c r="J8665" i="34" s="1"/>
  <c r="H8753" i="34"/>
  <c r="J8753" i="34" s="1"/>
  <c r="H8702" i="34"/>
  <c r="J8702" i="34" s="1"/>
  <c r="H8644" i="34"/>
  <c r="J8644" i="34" s="1"/>
  <c r="H8636" i="34"/>
  <c r="J8636" i="34" s="1"/>
  <c r="H8552" i="34"/>
  <c r="J8552" i="34" s="1"/>
  <c r="H8534" i="34"/>
  <c r="J8534" i="34" s="1"/>
  <c r="H8414" i="34"/>
  <c r="J8414" i="34" s="1"/>
  <c r="H8400" i="34"/>
  <c r="J8400" i="34" s="1"/>
  <c r="H8387" i="34"/>
  <c r="J8387" i="34" s="1"/>
  <c r="H8757" i="34"/>
  <c r="J8757" i="34" s="1"/>
  <c r="H8660" i="34"/>
  <c r="J8660" i="34" s="1"/>
  <c r="H8620" i="34"/>
  <c r="J8620" i="34" s="1"/>
  <c r="H8609" i="34"/>
  <c r="J8609" i="34" s="1"/>
  <c r="H8530" i="34"/>
  <c r="J8530" i="34" s="1"/>
  <c r="H8512" i="34"/>
  <c r="H8462" i="34"/>
  <c r="J8462" i="34" s="1"/>
  <c r="H8410" i="34"/>
  <c r="J8410" i="34" s="1"/>
  <c r="H8403" i="34"/>
  <c r="J8403" i="34" s="1"/>
  <c r="H8374" i="34"/>
  <c r="J8374" i="34" s="1"/>
  <c r="H8352" i="34"/>
  <c r="J8352" i="34" s="1"/>
  <c r="H8330" i="34"/>
  <c r="J8330" i="34" s="1"/>
  <c r="H8308" i="34"/>
  <c r="J8308" i="34" s="1"/>
  <c r="H8286" i="34"/>
  <c r="J8286" i="34" s="1"/>
  <c r="H8766" i="34"/>
  <c r="J8766" i="34" s="1"/>
  <c r="H8748" i="34"/>
  <c r="J8748" i="34" s="1"/>
  <c r="H8761" i="34"/>
  <c r="J8761" i="34" s="1"/>
  <c r="H8744" i="34"/>
  <c r="J8744" i="34" s="1"/>
  <c r="H8735" i="34"/>
  <c r="J8735" i="34" s="1"/>
  <c r="H8664" i="34"/>
  <c r="J8664" i="34" s="1"/>
  <c r="H8656" i="34"/>
  <c r="J8656" i="34" s="1"/>
  <c r="H8639" i="34"/>
  <c r="J8639" i="34" s="1"/>
  <c r="H8569" i="34"/>
  <c r="J8569" i="34" s="1"/>
  <c r="H8562" i="34"/>
  <c r="J8562" i="34" s="1"/>
  <c r="H8551" i="34"/>
  <c r="J8551" i="34" s="1"/>
  <c r="H8544" i="34"/>
  <c r="J8544" i="34" s="1"/>
  <c r="H8537" i="34"/>
  <c r="J8537" i="34" s="1"/>
  <c r="H8476" i="34"/>
  <c r="H8455" i="34"/>
  <c r="J8455" i="34" s="1"/>
  <c r="H8434" i="34"/>
  <c r="J8434" i="34" s="1"/>
  <c r="H8380" i="34"/>
  <c r="J8380" i="34" s="1"/>
  <c r="H8358" i="34"/>
  <c r="J8358" i="34" s="1"/>
  <c r="H8336" i="34"/>
  <c r="J8336" i="34" s="1"/>
  <c r="H8751" i="34"/>
  <c r="J8751" i="34" s="1"/>
  <c r="H8717" i="34"/>
  <c r="J8717" i="34" s="1"/>
  <c r="H8638" i="34"/>
  <c r="J8638" i="34" s="1"/>
  <c r="H8760" i="34"/>
  <c r="J8760" i="34" s="1"/>
  <c r="H8704" i="34"/>
  <c r="J8704" i="34" s="1"/>
  <c r="H8593" i="34"/>
  <c r="J8593" i="34" s="1"/>
  <c r="H8525" i="34"/>
  <c r="J8525" i="34" s="1"/>
  <c r="H8518" i="34"/>
  <c r="J8518" i="34" s="1"/>
  <c r="H8764" i="34"/>
  <c r="J8764" i="34" s="1"/>
  <c r="H8746" i="34"/>
  <c r="J8746" i="34" s="1"/>
  <c r="H8687" i="34"/>
  <c r="J8687" i="34" s="1"/>
  <c r="H8724" i="34"/>
  <c r="J8724" i="34" s="1"/>
  <c r="H8716" i="34"/>
  <c r="J8716" i="34" s="1"/>
  <c r="H8691" i="34"/>
  <c r="J8691" i="34" s="1"/>
  <c r="H8662" i="34"/>
  <c r="J8662" i="34" s="1"/>
  <c r="H8654" i="34"/>
  <c r="J8654" i="34" s="1"/>
  <c r="H8641" i="34"/>
  <c r="H8637" i="34"/>
  <c r="J8637" i="34" s="1"/>
  <c r="H8596" i="34"/>
  <c r="J8596" i="34" s="1"/>
  <c r="H8578" i="34"/>
  <c r="J8578" i="34" s="1"/>
  <c r="H8510" i="34"/>
  <c r="J8510" i="34" s="1"/>
  <c r="H8739" i="34"/>
  <c r="J8739" i="34" s="1"/>
  <c r="H8634" i="34"/>
  <c r="J8634" i="34" s="1"/>
  <c r="H8600" i="34"/>
  <c r="J8600" i="34" s="1"/>
  <c r="H8553" i="34"/>
  <c r="J8553" i="34" s="1"/>
  <c r="H8506" i="34"/>
  <c r="J8506" i="34" s="1"/>
  <c r="H8478" i="34"/>
  <c r="J8478" i="34" s="1"/>
  <c r="H8458" i="34"/>
  <c r="J8458" i="34" s="1"/>
  <c r="H8442" i="34"/>
  <c r="J8442" i="34" s="1"/>
  <c r="H8391" i="34"/>
  <c r="J8391" i="34" s="1"/>
  <c r="H8373" i="34"/>
  <c r="J8373" i="34" s="1"/>
  <c r="H8366" i="34"/>
  <c r="J8366" i="34" s="1"/>
  <c r="H8345" i="34"/>
  <c r="J8345" i="34" s="1"/>
  <c r="H8321" i="34"/>
  <c r="J8321" i="34" s="1"/>
  <c r="H8311" i="34"/>
  <c r="J8311" i="34" s="1"/>
  <c r="H8251" i="34"/>
  <c r="J8251" i="34" s="1"/>
  <c r="H8186" i="34"/>
  <c r="J8186" i="34" s="1"/>
  <c r="H8131" i="34"/>
  <c r="J8131" i="34" s="1"/>
  <c r="H8105" i="34"/>
  <c r="H8686" i="34"/>
  <c r="J8686" i="34" s="1"/>
  <c r="H8681" i="34"/>
  <c r="J8681" i="34" s="1"/>
  <c r="H8666" i="34"/>
  <c r="J8666" i="34" s="1"/>
  <c r="H8583" i="34"/>
  <c r="J8583" i="34" s="1"/>
  <c r="H8570" i="34"/>
  <c r="J8570" i="34" s="1"/>
  <c r="H8527" i="34"/>
  <c r="J8527" i="34" s="1"/>
  <c r="H8502" i="34"/>
  <c r="J8502" i="34" s="1"/>
  <c r="H8486" i="34"/>
  <c r="J8486" i="34" s="1"/>
  <c r="H8359" i="34"/>
  <c r="J8359" i="34" s="1"/>
  <c r="H8338" i="34"/>
  <c r="J8338" i="34" s="1"/>
  <c r="H8294" i="34"/>
  <c r="J8294" i="34" s="1"/>
  <c r="H8264" i="34"/>
  <c r="J8264" i="34" s="1"/>
  <c r="H8238" i="34"/>
  <c r="J8238" i="34" s="1"/>
  <c r="H8225" i="34"/>
  <c r="J8225" i="34" s="1"/>
  <c r="H8212" i="34"/>
  <c r="J8212" i="34" s="1"/>
  <c r="H8199" i="34"/>
  <c r="J8199" i="34" s="1"/>
  <c r="H8173" i="34"/>
  <c r="J8173" i="34" s="1"/>
  <c r="H8160" i="34"/>
  <c r="J8160" i="34" s="1"/>
  <c r="H8147" i="34"/>
  <c r="J8147" i="34" s="1"/>
  <c r="H8134" i="34"/>
  <c r="J8134" i="34" s="1"/>
  <c r="H8706" i="34"/>
  <c r="J8706" i="34" s="1"/>
  <c r="H8625" i="34"/>
  <c r="H8616" i="34"/>
  <c r="J8616" i="34" s="1"/>
  <c r="H8591" i="34"/>
  <c r="J8591" i="34" s="1"/>
  <c r="H8587" i="34"/>
  <c r="J8587" i="34" s="1"/>
  <c r="H8574" i="34"/>
  <c r="J8574" i="34" s="1"/>
  <c r="H8566" i="34"/>
  <c r="J8566" i="34" s="1"/>
  <c r="H8548" i="34"/>
  <c r="J8548" i="34" s="1"/>
  <c r="H8531" i="34"/>
  <c r="J8531" i="34" s="1"/>
  <c r="H8612" i="34"/>
  <c r="J8612" i="34" s="1"/>
  <c r="H8608" i="34"/>
  <c r="J8608" i="34" s="1"/>
  <c r="H8498" i="34"/>
  <c r="J8498" i="34" s="1"/>
  <c r="H8727" i="34"/>
  <c r="J8727" i="34" s="1"/>
  <c r="H8700" i="34"/>
  <c r="J8700" i="34" s="1"/>
  <c r="H8615" i="34"/>
  <c r="J8615" i="34" s="1"/>
  <c r="H8556" i="34"/>
  <c r="J8556" i="34" s="1"/>
  <c r="H8526" i="34"/>
  <c r="J8526" i="34" s="1"/>
  <c r="H8509" i="34"/>
  <c r="J8509" i="34" s="1"/>
  <c r="H8505" i="34"/>
  <c r="J8505" i="34" s="1"/>
  <c r="H8485" i="34"/>
  <c r="J8485" i="34" s="1"/>
  <c r="H8477" i="34"/>
  <c r="J8477" i="34" s="1"/>
  <c r="H8722" i="34"/>
  <c r="J8722" i="34" s="1"/>
  <c r="H8710" i="34"/>
  <c r="J8710" i="34" s="1"/>
  <c r="H8607" i="34"/>
  <c r="H8603" i="34"/>
  <c r="J8603" i="34" s="1"/>
  <c r="H8599" i="34"/>
  <c r="J8599" i="34" s="1"/>
  <c r="H8590" i="34"/>
  <c r="J8590" i="34" s="1"/>
  <c r="H8573" i="34"/>
  <c r="J8573" i="34" s="1"/>
  <c r="H8565" i="34"/>
  <c r="J8565" i="34" s="1"/>
  <c r="H8658" i="34"/>
  <c r="J8658" i="34" s="1"/>
  <c r="H8647" i="34"/>
  <c r="J8647" i="34" s="1"/>
  <c r="H8619" i="34"/>
  <c r="J8619" i="34" s="1"/>
  <c r="H8709" i="34"/>
  <c r="J8709" i="34" s="1"/>
  <c r="H8694" i="34"/>
  <c r="J8694" i="34" s="1"/>
  <c r="H8684" i="34"/>
  <c r="J8684" i="34" s="1"/>
  <c r="H8669" i="34"/>
  <c r="J8669" i="34" s="1"/>
  <c r="H8663" i="34"/>
  <c r="J8663" i="34" s="1"/>
  <c r="H8632" i="34"/>
  <c r="J8632" i="34" s="1"/>
  <c r="H8480" i="34"/>
  <c r="J8480" i="34" s="1"/>
  <c r="H8742" i="34"/>
  <c r="J8742" i="34" s="1"/>
  <c r="H8683" i="34"/>
  <c r="J8683" i="34" s="1"/>
  <c r="H8627" i="34"/>
  <c r="J8627" i="34" s="1"/>
  <c r="H8610" i="34"/>
  <c r="J8610" i="34" s="1"/>
  <c r="H8729" i="34"/>
  <c r="J8729" i="34" s="1"/>
  <c r="H8713" i="34"/>
  <c r="J8713" i="34" s="1"/>
  <c r="H8661" i="34"/>
  <c r="H8595" i="34"/>
  <c r="J8595" i="34" s="1"/>
  <c r="H8555" i="34"/>
  <c r="J8555" i="34" s="1"/>
  <c r="H8515" i="34"/>
  <c r="J8515" i="34" s="1"/>
  <c r="H8493" i="34"/>
  <c r="J8493" i="34" s="1"/>
  <c r="H8489" i="34"/>
  <c r="J8489" i="34" s="1"/>
  <c r="H8461" i="34"/>
  <c r="J8461" i="34" s="1"/>
  <c r="H8432" i="34"/>
  <c r="J8432" i="34" s="1"/>
  <c r="H8407" i="34"/>
  <c r="J8407" i="34" s="1"/>
  <c r="H8331" i="34"/>
  <c r="J8331" i="34" s="1"/>
  <c r="H8270" i="34"/>
  <c r="J8270" i="34" s="1"/>
  <c r="H8239" i="34"/>
  <c r="J8239" i="34" s="1"/>
  <c r="H8232" i="34"/>
  <c r="J8232" i="34" s="1"/>
  <c r="H8177" i="34"/>
  <c r="J8177" i="34" s="1"/>
  <c r="H8163" i="34"/>
  <c r="J8163" i="34" s="1"/>
  <c r="H8125" i="34"/>
  <c r="J8125" i="34" s="1"/>
  <c r="H8115" i="34"/>
  <c r="J8115" i="34" s="1"/>
  <c r="H8095" i="34"/>
  <c r="J8095" i="34" s="1"/>
  <c r="H8082" i="34"/>
  <c r="J8082" i="34" s="1"/>
  <c r="H8069" i="34"/>
  <c r="J8069" i="34" s="1"/>
  <c r="H8056" i="34"/>
  <c r="J8056" i="34" s="1"/>
  <c r="H8030" i="34"/>
  <c r="J8030" i="34" s="1"/>
  <c r="H8004" i="34"/>
  <c r="H7991" i="34"/>
  <c r="J7991" i="34" s="1"/>
  <c r="H7965" i="34"/>
  <c r="J7965" i="34" s="1"/>
  <c r="H8730" i="34"/>
  <c r="J8730" i="34" s="1"/>
  <c r="H8651" i="34"/>
  <c r="J8651" i="34" s="1"/>
  <c r="H8605" i="34"/>
  <c r="J8605" i="34" s="1"/>
  <c r="H8575" i="34"/>
  <c r="J8575" i="34" s="1"/>
  <c r="H8497" i="34"/>
  <c r="J8497" i="34" s="1"/>
  <c r="H8465" i="34"/>
  <c r="J8465" i="34" s="1"/>
  <c r="H8411" i="34"/>
  <c r="J8411" i="34" s="1"/>
  <c r="H8379" i="34"/>
  <c r="J8379" i="34" s="1"/>
  <c r="H8295" i="34"/>
  <c r="J8295" i="34" s="1"/>
  <c r="H8288" i="34"/>
  <c r="J8288" i="34" s="1"/>
  <c r="H8281" i="34"/>
  <c r="J8281" i="34" s="1"/>
  <c r="H8277" i="34"/>
  <c r="J8277" i="34" s="1"/>
  <c r="H8211" i="34"/>
  <c r="J8211" i="34" s="1"/>
  <c r="H8201" i="34"/>
  <c r="J8201" i="34" s="1"/>
  <c r="H8170" i="34"/>
  <c r="J8170" i="34" s="1"/>
  <c r="H8156" i="34"/>
  <c r="J8156" i="34" s="1"/>
  <c r="H8142" i="34"/>
  <c r="J8142" i="34" s="1"/>
  <c r="H8132" i="34"/>
  <c r="J8132" i="34" s="1"/>
  <c r="H8098" i="34"/>
  <c r="J8098" i="34" s="1"/>
  <c r="H8043" i="34"/>
  <c r="H8017" i="34"/>
  <c r="J8017" i="34" s="1"/>
  <c r="H7978" i="34"/>
  <c r="J7978" i="34" s="1"/>
  <c r="H7952" i="34"/>
  <c r="J7952" i="34" s="1"/>
  <c r="H7939" i="34"/>
  <c r="J7939" i="34" s="1"/>
  <c r="H7926" i="34"/>
  <c r="J7926" i="34" s="1"/>
  <c r="H7910" i="34"/>
  <c r="J7910" i="34" s="1"/>
  <c r="H7888" i="34"/>
  <c r="J7888" i="34" s="1"/>
  <c r="H7866" i="34"/>
  <c r="J7866" i="34" s="1"/>
  <c r="H7844" i="34"/>
  <c r="J7844" i="34" s="1"/>
  <c r="H7822" i="34"/>
  <c r="J7822" i="34" s="1"/>
  <c r="H7800" i="34"/>
  <c r="J7800" i="34" s="1"/>
  <c r="H7778" i="34"/>
  <c r="J7778" i="34" s="1"/>
  <c r="H7756" i="34"/>
  <c r="J7756" i="34" s="1"/>
  <c r="H7734" i="34"/>
  <c r="J7734" i="34" s="1"/>
  <c r="H8698" i="34"/>
  <c r="J8698" i="34" s="1"/>
  <c r="H8629" i="34"/>
  <c r="J8629" i="34" s="1"/>
  <c r="H8614" i="34"/>
  <c r="J8614" i="34" s="1"/>
  <c r="H8529" i="34"/>
  <c r="J8529" i="34" s="1"/>
  <c r="H8520" i="34"/>
  <c r="J8520" i="34" s="1"/>
  <c r="H8452" i="34"/>
  <c r="J8452" i="34" s="1"/>
  <c r="H8680" i="34"/>
  <c r="J8680" i="34" s="1"/>
  <c r="H8676" i="34"/>
  <c r="H8483" i="34"/>
  <c r="J8483" i="34" s="1"/>
  <c r="H8469" i="34"/>
  <c r="J8469" i="34" s="1"/>
  <c r="H8427" i="34"/>
  <c r="J8427" i="34" s="1"/>
  <c r="H8398" i="34"/>
  <c r="J8398" i="34" s="1"/>
  <c r="H8371" i="34"/>
  <c r="J8371" i="34" s="1"/>
  <c r="H8349" i="34"/>
  <c r="J8349" i="34" s="1"/>
  <c r="H8323" i="34"/>
  <c r="J8323" i="34" s="1"/>
  <c r="H8316" i="34"/>
  <c r="J8316" i="34" s="1"/>
  <c r="H8298" i="34"/>
  <c r="J8298" i="34" s="1"/>
  <c r="H8273" i="34"/>
  <c r="J8273" i="34" s="1"/>
  <c r="H8266" i="34"/>
  <c r="J8266" i="34" s="1"/>
  <c r="H8235" i="34"/>
  <c r="J8235" i="34" s="1"/>
  <c r="H8221" i="34"/>
  <c r="J8221" i="34" s="1"/>
  <c r="H8214" i="34"/>
  <c r="J8214" i="34" s="1"/>
  <c r="H8207" i="34"/>
  <c r="J8207" i="34" s="1"/>
  <c r="H8128" i="34"/>
  <c r="J8128" i="34" s="1"/>
  <c r="H8121" i="34"/>
  <c r="J8121" i="34" s="1"/>
  <c r="H8650" i="34"/>
  <c r="J8650" i="34" s="1"/>
  <c r="H8559" i="34"/>
  <c r="J8559" i="34" s="1"/>
  <c r="H8524" i="34"/>
  <c r="J8524" i="34" s="1"/>
  <c r="H8685" i="34"/>
  <c r="J8685" i="34" s="1"/>
  <c r="H8628" i="34"/>
  <c r="H8584" i="34"/>
  <c r="J8584" i="34" s="1"/>
  <c r="H8564" i="34"/>
  <c r="J8564" i="34" s="1"/>
  <c r="H8500" i="34"/>
  <c r="J8500" i="34" s="1"/>
  <c r="H8708" i="34"/>
  <c r="J8708" i="34" s="1"/>
  <c r="H8643" i="34"/>
  <c r="J8643" i="34" s="1"/>
  <c r="H8613" i="34"/>
  <c r="J8613" i="34" s="1"/>
  <c r="H8543" i="34"/>
  <c r="J8543" i="34" s="1"/>
  <c r="H8487" i="34"/>
  <c r="J8487" i="34" s="1"/>
  <c r="H8482" i="34"/>
  <c r="J8482" i="34" s="1"/>
  <c r="H8468" i="34"/>
  <c r="J8468" i="34" s="1"/>
  <c r="H8430" i="34"/>
  <c r="J8430" i="34" s="1"/>
  <c r="H8409" i="34"/>
  <c r="J8409" i="34" s="1"/>
  <c r="H8397" i="34"/>
  <c r="J8397" i="34" s="1"/>
  <c r="H8385" i="34"/>
  <c r="J8385" i="34" s="1"/>
  <c r="H8370" i="34"/>
  <c r="J8370" i="34" s="1"/>
  <c r="H8337" i="34"/>
  <c r="J8337" i="34" s="1"/>
  <c r="H8301" i="34"/>
  <c r="J8301" i="34" s="1"/>
  <c r="H8290" i="34"/>
  <c r="J8290" i="34" s="1"/>
  <c r="H8248" i="34"/>
  <c r="J8248" i="34" s="1"/>
  <c r="H8241" i="34"/>
  <c r="J8241" i="34" s="1"/>
  <c r="H8234" i="34"/>
  <c r="J8234" i="34" s="1"/>
  <c r="H8193" i="34"/>
  <c r="H8127" i="34"/>
  <c r="J8127" i="34" s="1"/>
  <c r="H8084" i="34"/>
  <c r="J8084" i="34" s="1"/>
  <c r="H8071" i="34"/>
  <c r="J8071" i="34" s="1"/>
  <c r="H8058" i="34"/>
  <c r="J8058" i="34" s="1"/>
  <c r="H8622" i="34"/>
  <c r="J8622" i="34" s="1"/>
  <c r="H8568" i="34"/>
  <c r="J8568" i="34" s="1"/>
  <c r="H8572" i="34"/>
  <c r="J8572" i="34" s="1"/>
  <c r="H8547" i="34"/>
  <c r="J8547" i="34" s="1"/>
  <c r="H8463" i="34"/>
  <c r="J8463" i="34" s="1"/>
  <c r="H8459" i="34"/>
  <c r="J8459" i="34" s="1"/>
  <c r="H8738" i="34"/>
  <c r="J8738" i="34" s="1"/>
  <c r="H8617" i="34"/>
  <c r="J8617" i="34" s="1"/>
  <c r="H8577" i="34"/>
  <c r="J8577" i="34" s="1"/>
  <c r="H8532" i="34"/>
  <c r="J8532" i="34" s="1"/>
  <c r="H8517" i="34"/>
  <c r="J8517" i="34" s="1"/>
  <c r="H8503" i="34"/>
  <c r="J8503" i="34" s="1"/>
  <c r="H8441" i="34"/>
  <c r="J8441" i="34" s="1"/>
  <c r="H8421" i="34"/>
  <c r="J8421" i="34" s="1"/>
  <c r="H8392" i="34"/>
  <c r="J8392" i="34" s="1"/>
  <c r="H8381" i="34"/>
  <c r="J8381" i="34" s="1"/>
  <c r="H8377" i="34"/>
  <c r="J8377" i="34" s="1"/>
  <c r="H8351" i="34"/>
  <c r="H8688" i="34"/>
  <c r="J8688" i="34" s="1"/>
  <c r="H8659" i="34"/>
  <c r="J8659" i="34" s="1"/>
  <c r="H8542" i="34"/>
  <c r="J8542" i="34" s="1"/>
  <c r="H8522" i="34"/>
  <c r="J8522" i="34" s="1"/>
  <c r="H8454" i="34"/>
  <c r="J8454" i="34" s="1"/>
  <c r="H8445" i="34"/>
  <c r="J8445" i="34" s="1"/>
  <c r="H8425" i="34"/>
  <c r="J8425" i="34" s="1"/>
  <c r="H8396" i="34"/>
  <c r="J8396" i="34" s="1"/>
  <c r="H8388" i="34"/>
  <c r="J8388" i="34" s="1"/>
  <c r="H8384" i="34"/>
  <c r="J8384" i="34" s="1"/>
  <c r="H8369" i="34"/>
  <c r="J8369" i="34" s="1"/>
  <c r="H8347" i="34"/>
  <c r="J8347" i="34" s="1"/>
  <c r="H8325" i="34"/>
  <c r="J8325" i="34" s="1"/>
  <c r="H8261" i="34"/>
  <c r="J8261" i="34" s="1"/>
  <c r="H8233" i="34"/>
  <c r="J8233" i="34" s="1"/>
  <c r="H8209" i="34"/>
  <c r="J8209" i="34" s="1"/>
  <c r="H8621" i="34"/>
  <c r="J8621" i="34" s="1"/>
  <c r="H8507" i="34"/>
  <c r="J8507" i="34" s="1"/>
  <c r="H8490" i="34"/>
  <c r="J8490" i="34" s="1"/>
  <c r="H8433" i="34"/>
  <c r="J8433" i="34" s="1"/>
  <c r="H8429" i="34"/>
  <c r="J8429" i="34" s="1"/>
  <c r="H8408" i="34"/>
  <c r="H8365" i="34"/>
  <c r="J8365" i="34" s="1"/>
  <c r="H8343" i="34"/>
  <c r="J8343" i="34" s="1"/>
  <c r="H8332" i="34"/>
  <c r="J8332" i="34" s="1"/>
  <c r="H8307" i="34"/>
  <c r="J8307" i="34" s="1"/>
  <c r="H8296" i="34"/>
  <c r="J8296" i="34" s="1"/>
  <c r="H8289" i="34"/>
  <c r="J8289" i="34" s="1"/>
  <c r="H8282" i="34"/>
  <c r="J8282" i="34" s="1"/>
  <c r="H8731" i="34"/>
  <c r="J8731" i="34" s="1"/>
  <c r="H8682" i="34"/>
  <c r="J8682" i="34" s="1"/>
  <c r="H8678" i="34"/>
  <c r="J8678" i="34" s="1"/>
  <c r="H8606" i="34"/>
  <c r="J8606" i="34" s="1"/>
  <c r="H8546" i="34"/>
  <c r="J8546" i="34" s="1"/>
  <c r="H8471" i="34"/>
  <c r="J8471" i="34" s="1"/>
  <c r="H8449" i="34"/>
  <c r="J8449" i="34" s="1"/>
  <c r="H8705" i="34"/>
  <c r="J8705" i="34" s="1"/>
  <c r="H8672" i="34"/>
  <c r="J8672" i="34" s="1"/>
  <c r="H8581" i="34"/>
  <c r="J8581" i="34" s="1"/>
  <c r="H8576" i="34"/>
  <c r="J8576" i="34" s="1"/>
  <c r="H8571" i="34"/>
  <c r="J8571" i="34" s="1"/>
  <c r="H8440" i="34"/>
  <c r="J8440" i="34" s="1"/>
  <c r="H8376" i="34"/>
  <c r="J8376" i="34" s="1"/>
  <c r="H8361" i="34"/>
  <c r="H8339" i="34"/>
  <c r="J8339" i="34" s="1"/>
  <c r="H8278" i="34"/>
  <c r="J8278" i="34" s="1"/>
  <c r="H8271" i="34"/>
  <c r="J8271" i="34" s="1"/>
  <c r="H8243" i="34"/>
  <c r="J8243" i="34" s="1"/>
  <c r="H8618" i="34"/>
  <c r="J8618" i="34" s="1"/>
  <c r="H8488" i="34"/>
  <c r="J8488" i="34" s="1"/>
  <c r="H8412" i="34"/>
  <c r="J8412" i="34" s="1"/>
  <c r="H8386" i="34"/>
  <c r="J8386" i="34" s="1"/>
  <c r="H8326" i="34"/>
  <c r="J8326" i="34" s="1"/>
  <c r="H8309" i="34"/>
  <c r="J8309" i="34" s="1"/>
  <c r="H8269" i="34"/>
  <c r="J8269" i="34" s="1"/>
  <c r="H8260" i="34"/>
  <c r="J8260" i="34" s="1"/>
  <c r="H8247" i="34"/>
  <c r="J8247" i="34" s="1"/>
  <c r="H8230" i="34"/>
  <c r="J8230" i="34" s="1"/>
  <c r="H8206" i="34"/>
  <c r="J8206" i="34" s="1"/>
  <c r="H8178" i="34"/>
  <c r="J8178" i="34" s="1"/>
  <c r="H8155" i="34"/>
  <c r="J8155" i="34" s="1"/>
  <c r="H8143" i="34"/>
  <c r="J8143" i="34" s="1"/>
  <c r="H8102" i="34"/>
  <c r="J8102" i="34" s="1"/>
  <c r="H8091" i="34"/>
  <c r="J8091" i="34" s="1"/>
  <c r="H8059" i="34"/>
  <c r="J8059" i="34" s="1"/>
  <c r="H8028" i="34"/>
  <c r="H7997" i="34"/>
  <c r="J7997" i="34" s="1"/>
  <c r="H7990" i="34"/>
  <c r="J7990" i="34" s="1"/>
  <c r="H8588" i="34"/>
  <c r="J8588" i="34" s="1"/>
  <c r="H8540" i="34"/>
  <c r="J8540" i="34" s="1"/>
  <c r="H8521" i="34"/>
  <c r="J8521" i="34" s="1"/>
  <c r="H8431" i="34"/>
  <c r="J8431" i="34" s="1"/>
  <c r="H8367" i="34"/>
  <c r="J8367" i="34" s="1"/>
  <c r="H8344" i="34"/>
  <c r="J8344" i="34" s="1"/>
  <c r="H8300" i="34"/>
  <c r="J8300" i="34" s="1"/>
  <c r="H8222" i="34"/>
  <c r="J8222" i="34" s="1"/>
  <c r="H8210" i="34"/>
  <c r="J8210" i="34" s="1"/>
  <c r="H8194" i="34"/>
  <c r="J8194" i="34" s="1"/>
  <c r="H8139" i="34"/>
  <c r="J8139" i="34" s="1"/>
  <c r="H8135" i="34"/>
  <c r="J8135" i="34" s="1"/>
  <c r="H8045" i="34"/>
  <c r="J8045" i="34" s="1"/>
  <c r="H8038" i="34"/>
  <c r="J8038" i="34" s="1"/>
  <c r="H7966" i="34"/>
  <c r="J7966" i="34" s="1"/>
  <c r="H7959" i="34"/>
  <c r="J7959" i="34" s="1"/>
  <c r="H7949" i="34"/>
  <c r="J7949" i="34" s="1"/>
  <c r="H7909" i="34"/>
  <c r="J7909" i="34" s="1"/>
  <c r="H7896" i="34"/>
  <c r="J7896" i="34" s="1"/>
  <c r="H7883" i="34"/>
  <c r="H7870" i="34"/>
  <c r="J7870" i="34" s="1"/>
  <c r="H7857" i="34"/>
  <c r="J7857" i="34" s="1"/>
  <c r="H7831" i="34"/>
  <c r="J7831" i="34" s="1"/>
  <c r="H7818" i="34"/>
  <c r="J7818" i="34" s="1"/>
  <c r="H7805" i="34"/>
  <c r="J7805" i="34" s="1"/>
  <c r="H7792" i="34"/>
  <c r="J7792" i="34" s="1"/>
  <c r="H7766" i="34"/>
  <c r="J7766" i="34" s="1"/>
  <c r="H7740" i="34"/>
  <c r="J7740" i="34" s="1"/>
  <c r="H7721" i="34"/>
  <c r="J7721" i="34" s="1"/>
  <c r="H7699" i="34"/>
  <c r="J7699" i="34" s="1"/>
  <c r="H7677" i="34"/>
  <c r="J7677" i="34" s="1"/>
  <c r="H8673" i="34"/>
  <c r="J8673" i="34" s="1"/>
  <c r="H8508" i="34"/>
  <c r="J8508" i="34" s="1"/>
  <c r="H8475" i="34"/>
  <c r="J8475" i="34" s="1"/>
  <c r="H8390" i="34"/>
  <c r="J8390" i="34" s="1"/>
  <c r="H8313" i="34"/>
  <c r="J8313" i="34" s="1"/>
  <c r="H8299" i="34"/>
  <c r="J8299" i="34" s="1"/>
  <c r="H8291" i="34"/>
  <c r="J8291" i="34" s="1"/>
  <c r="H8198" i="34"/>
  <c r="J8198" i="34" s="1"/>
  <c r="H8189" i="34"/>
  <c r="J8189" i="34" s="1"/>
  <c r="H8185" i="34"/>
  <c r="J8185" i="34" s="1"/>
  <c r="H8181" i="34"/>
  <c r="H8112" i="34"/>
  <c r="J8112" i="34" s="1"/>
  <c r="H8451" i="34"/>
  <c r="J8451" i="34" s="1"/>
  <c r="H8401" i="34"/>
  <c r="J8401" i="34" s="1"/>
  <c r="H8268" i="34"/>
  <c r="J8268" i="34" s="1"/>
  <c r="H8259" i="34"/>
  <c r="J8259" i="34" s="1"/>
  <c r="H8246" i="34"/>
  <c r="J8246" i="34" s="1"/>
  <c r="H8242" i="34"/>
  <c r="J8242" i="34" s="1"/>
  <c r="H8519" i="34"/>
  <c r="J8519" i="34" s="1"/>
  <c r="H8752" i="34"/>
  <c r="J8752" i="34" s="1"/>
  <c r="H8395" i="34"/>
  <c r="J8395" i="34" s="1"/>
  <c r="H8312" i="34"/>
  <c r="J8312" i="34" s="1"/>
  <c r="H8303" i="34"/>
  <c r="J8303" i="34" s="1"/>
  <c r="H8267" i="34"/>
  <c r="J8267" i="34" s="1"/>
  <c r="H8263" i="34"/>
  <c r="J8263" i="34" s="1"/>
  <c r="H8237" i="34"/>
  <c r="J8237" i="34" s="1"/>
  <c r="H8511" i="34"/>
  <c r="J8511" i="34" s="1"/>
  <c r="H8443" i="34"/>
  <c r="J8443" i="34" s="1"/>
  <c r="H8383" i="34"/>
  <c r="J8383" i="34" s="1"/>
  <c r="H8378" i="34"/>
  <c r="J8378" i="34" s="1"/>
  <c r="H8364" i="34"/>
  <c r="J8364" i="34" s="1"/>
  <c r="H8341" i="34"/>
  <c r="J8341" i="34" s="1"/>
  <c r="H8315" i="34"/>
  <c r="H8297" i="34"/>
  <c r="J8297" i="34" s="1"/>
  <c r="H8257" i="34"/>
  <c r="J8257" i="34" s="1"/>
  <c r="H8244" i="34"/>
  <c r="J8244" i="34" s="1"/>
  <c r="H8642" i="34"/>
  <c r="J8642" i="34" s="1"/>
  <c r="H8528" i="34"/>
  <c r="J8528" i="34" s="1"/>
  <c r="H8499" i="34"/>
  <c r="J8499" i="34" s="1"/>
  <c r="H8368" i="34"/>
  <c r="J8368" i="34" s="1"/>
  <c r="H8327" i="34"/>
  <c r="J8327" i="34" s="1"/>
  <c r="H8310" i="34"/>
  <c r="J8310" i="34" s="1"/>
  <c r="H8279" i="34"/>
  <c r="J8279" i="34" s="1"/>
  <c r="H8223" i="34"/>
  <c r="J8223" i="34" s="1"/>
  <c r="H8215" i="34"/>
  <c r="J8215" i="34" s="1"/>
  <c r="H8195" i="34"/>
  <c r="J8195" i="34" s="1"/>
  <c r="H8191" i="34"/>
  <c r="J8191" i="34" s="1"/>
  <c r="H8187" i="34"/>
  <c r="J8187" i="34" s="1"/>
  <c r="H8175" i="34"/>
  <c r="J8175" i="34" s="1"/>
  <c r="H8144" i="34"/>
  <c r="J8144" i="34" s="1"/>
  <c r="H8136" i="34"/>
  <c r="J8136" i="34" s="1"/>
  <c r="H8110" i="34"/>
  <c r="J8110" i="34" s="1"/>
  <c r="H8092" i="34"/>
  <c r="J8092" i="34" s="1"/>
  <c r="H8085" i="34"/>
  <c r="J8085" i="34" s="1"/>
  <c r="H8067" i="34"/>
  <c r="H8039" i="34"/>
  <c r="J8039" i="34" s="1"/>
  <c r="H8022" i="34"/>
  <c r="J8022" i="34" s="1"/>
  <c r="H7984" i="34"/>
  <c r="J7984" i="34" s="1"/>
  <c r="H7967" i="34"/>
  <c r="J7967" i="34" s="1"/>
  <c r="H7940" i="34"/>
  <c r="J7940" i="34" s="1"/>
  <c r="H8726" i="34"/>
  <c r="J8726" i="34" s="1"/>
  <c r="H8597" i="34"/>
  <c r="J8597" i="34" s="1"/>
  <c r="H8533" i="34"/>
  <c r="J8533" i="34" s="1"/>
  <c r="H8447" i="34"/>
  <c r="J8447" i="34" s="1"/>
  <c r="H8329" i="34"/>
  <c r="J8329" i="34" s="1"/>
  <c r="H8318" i="34"/>
  <c r="J8318" i="34" s="1"/>
  <c r="H8287" i="34"/>
  <c r="J8287" i="34" s="1"/>
  <c r="H8255" i="34"/>
  <c r="J8255" i="34" s="1"/>
  <c r="H8250" i="34"/>
  <c r="J8250" i="34" s="1"/>
  <c r="H8200" i="34"/>
  <c r="J8200" i="34" s="1"/>
  <c r="H8176" i="34"/>
  <c r="J8176" i="34" s="1"/>
  <c r="H8172" i="34"/>
  <c r="J8172" i="34" s="1"/>
  <c r="H8150" i="34"/>
  <c r="J8150" i="34" s="1"/>
  <c r="H8063" i="34"/>
  <c r="J8063" i="34" s="1"/>
  <c r="H8055" i="34"/>
  <c r="J8055" i="34" s="1"/>
  <c r="H8048" i="34"/>
  <c r="J8048" i="34" s="1"/>
  <c r="H8018" i="34"/>
  <c r="H7988" i="34"/>
  <c r="J7988" i="34" s="1"/>
  <c r="H8541" i="34"/>
  <c r="J8541" i="34" s="1"/>
  <c r="H8424" i="34"/>
  <c r="J8424" i="34" s="1"/>
  <c r="H8419" i="34"/>
  <c r="J8419" i="34" s="1"/>
  <c r="H8354" i="34"/>
  <c r="J8354" i="34" s="1"/>
  <c r="H8314" i="34"/>
  <c r="J8314" i="34" s="1"/>
  <c r="H8245" i="34"/>
  <c r="J8245" i="34" s="1"/>
  <c r="H8217" i="34"/>
  <c r="J8217" i="34" s="1"/>
  <c r="H8208" i="34"/>
  <c r="J8208" i="34" s="1"/>
  <c r="H8204" i="34"/>
  <c r="J8204" i="34" s="1"/>
  <c r="H8159" i="34"/>
  <c r="J8159" i="34" s="1"/>
  <c r="H8145" i="34"/>
  <c r="J8145" i="34" s="1"/>
  <c r="H8079" i="34"/>
  <c r="J8079" i="34" s="1"/>
  <c r="H8075" i="34"/>
  <c r="J8075" i="34" s="1"/>
  <c r="H8029" i="34"/>
  <c r="J8029" i="34" s="1"/>
  <c r="H8025" i="34"/>
  <c r="J8025" i="34" s="1"/>
  <c r="H8014" i="34"/>
  <c r="J8014" i="34" s="1"/>
  <c r="H8010" i="34"/>
  <c r="J8010" i="34" s="1"/>
  <c r="H7999" i="34"/>
  <c r="J7999" i="34" s="1"/>
  <c r="H7992" i="34"/>
  <c r="J7992" i="34" s="1"/>
  <c r="H7973" i="34"/>
  <c r="J7973" i="34" s="1"/>
  <c r="H7944" i="34"/>
  <c r="H7899" i="34"/>
  <c r="J7899" i="34" s="1"/>
  <c r="H7889" i="34"/>
  <c r="J7889" i="34" s="1"/>
  <c r="H7872" i="34"/>
  <c r="J7872" i="34" s="1"/>
  <c r="H7855" i="34"/>
  <c r="J7855" i="34" s="1"/>
  <c r="H7798" i="34"/>
  <c r="J7798" i="34" s="1"/>
  <c r="H7781" i="34"/>
  <c r="J7781" i="34" s="1"/>
  <c r="H8484" i="34"/>
  <c r="J8484" i="34" s="1"/>
  <c r="H8226" i="34"/>
  <c r="J8226" i="34" s="1"/>
  <c r="H7962" i="34"/>
  <c r="J7962" i="34" s="1"/>
  <c r="H7951" i="34"/>
  <c r="J7951" i="34" s="1"/>
  <c r="H7937" i="34"/>
  <c r="J7937" i="34" s="1"/>
  <c r="H7919" i="34"/>
  <c r="J7919" i="34" s="1"/>
  <c r="H7882" i="34"/>
  <c r="J7882" i="34" s="1"/>
  <c r="H7845" i="34"/>
  <c r="J7845" i="34" s="1"/>
  <c r="H7835" i="34"/>
  <c r="J7835" i="34" s="1"/>
  <c r="H7825" i="34"/>
  <c r="J7825" i="34" s="1"/>
  <c r="H7808" i="34"/>
  <c r="J7808" i="34" s="1"/>
  <c r="H7791" i="34"/>
  <c r="J7791" i="34" s="1"/>
  <c r="H7764" i="34"/>
  <c r="J7764" i="34" s="1"/>
  <c r="H8496" i="34"/>
  <c r="J8496" i="34" s="1"/>
  <c r="H8363" i="34"/>
  <c r="J8363" i="34" s="1"/>
  <c r="H8348" i="34"/>
  <c r="H8333" i="34"/>
  <c r="J8333" i="34" s="1"/>
  <c r="H8276" i="34"/>
  <c r="J8276" i="34" s="1"/>
  <c r="H8254" i="34"/>
  <c r="J8254" i="34" s="1"/>
  <c r="H8180" i="34"/>
  <c r="J8180" i="34" s="1"/>
  <c r="H8154" i="34"/>
  <c r="J8154" i="34" s="1"/>
  <c r="H8140" i="34"/>
  <c r="J8140" i="34" s="1"/>
  <c r="H8119" i="34"/>
  <c r="J8119" i="34" s="1"/>
  <c r="H8353" i="34"/>
  <c r="J8353" i="34" s="1"/>
  <c r="H8322" i="34"/>
  <c r="J8322" i="34" s="1"/>
  <c r="H8317" i="34"/>
  <c r="J8317" i="34" s="1"/>
  <c r="H8229" i="34"/>
  <c r="J8229" i="34" s="1"/>
  <c r="H8203" i="34"/>
  <c r="J8203" i="34" s="1"/>
  <c r="H8158" i="34"/>
  <c r="J8158" i="34" s="1"/>
  <c r="H8149" i="34"/>
  <c r="J8149" i="34" s="1"/>
  <c r="H8078" i="34"/>
  <c r="J8078" i="34" s="1"/>
  <c r="H8066" i="34"/>
  <c r="J8066" i="34" s="1"/>
  <c r="H8054" i="34"/>
  <c r="J8054" i="34" s="1"/>
  <c r="H8006" i="34"/>
  <c r="J8006" i="34" s="1"/>
  <c r="H8002" i="34"/>
  <c r="J8002" i="34" s="1"/>
  <c r="H7972" i="34"/>
  <c r="J7972" i="34" s="1"/>
  <c r="H7929" i="34"/>
  <c r="J7929" i="34" s="1"/>
  <c r="H7915" i="34"/>
  <c r="H7895" i="34"/>
  <c r="J7895" i="34" s="1"/>
  <c r="H7868" i="34"/>
  <c r="J7868" i="34" s="1"/>
  <c r="H7814" i="34"/>
  <c r="J7814" i="34" s="1"/>
  <c r="H8594" i="34"/>
  <c r="J8594" i="34" s="1"/>
  <c r="H8495" i="34"/>
  <c r="J8495" i="34" s="1"/>
  <c r="H8389" i="34"/>
  <c r="J8389" i="34" s="1"/>
  <c r="H8280" i="34"/>
  <c r="J8280" i="34" s="1"/>
  <c r="H8220" i="34"/>
  <c r="J8220" i="34" s="1"/>
  <c r="H8216" i="34"/>
  <c r="J8216" i="34" s="1"/>
  <c r="H8563" i="34"/>
  <c r="J8563" i="34" s="1"/>
  <c r="H8550" i="34"/>
  <c r="J8550" i="34" s="1"/>
  <c r="H8362" i="34"/>
  <c r="J8362" i="34" s="1"/>
  <c r="H8342" i="34"/>
  <c r="J8342" i="34" s="1"/>
  <c r="H8285" i="34"/>
  <c r="J8285" i="34" s="1"/>
  <c r="H8153" i="34"/>
  <c r="J8153" i="34" s="1"/>
  <c r="H8504" i="34"/>
  <c r="J8504" i="34" s="1"/>
  <c r="H8357" i="34"/>
  <c r="J8357" i="34" s="1"/>
  <c r="H8148" i="34"/>
  <c r="J8148" i="34" s="1"/>
  <c r="H8106" i="34"/>
  <c r="J8106" i="34" s="1"/>
  <c r="H8416" i="34"/>
  <c r="J8416" i="34" s="1"/>
  <c r="H8405" i="34"/>
  <c r="J8405" i="34" s="1"/>
  <c r="H8320" i="34"/>
  <c r="H8305" i="34"/>
  <c r="J8305" i="34" s="1"/>
  <c r="H8252" i="34"/>
  <c r="J8252" i="34" s="1"/>
  <c r="H8640" i="34"/>
  <c r="J8640" i="34" s="1"/>
  <c r="H8219" i="34"/>
  <c r="J8219" i="34" s="1"/>
  <c r="H8182" i="34"/>
  <c r="J8182" i="34" s="1"/>
  <c r="H8165" i="34"/>
  <c r="J8165" i="34" s="1"/>
  <c r="H8598" i="34"/>
  <c r="J8598" i="34" s="1"/>
  <c r="H8554" i="34"/>
  <c r="J8554" i="34" s="1"/>
  <c r="H8275" i="34"/>
  <c r="J8275" i="34" s="1"/>
  <c r="H8256" i="34"/>
  <c r="J8256" i="34" s="1"/>
  <c r="H8179" i="34"/>
  <c r="J8179" i="34" s="1"/>
  <c r="H8164" i="34"/>
  <c r="J8164" i="34" s="1"/>
  <c r="H8146" i="34"/>
  <c r="J8146" i="34" s="1"/>
  <c r="H8035" i="34"/>
  <c r="J8035" i="34" s="1"/>
  <c r="H7936" i="34"/>
  <c r="J7936" i="34" s="1"/>
  <c r="H7924" i="34"/>
  <c r="J7924" i="34" s="1"/>
  <c r="H7898" i="34"/>
  <c r="J7898" i="34" s="1"/>
  <c r="H7864" i="34"/>
  <c r="J7864" i="34" s="1"/>
  <c r="H7849" i="34"/>
  <c r="J7849" i="34" s="1"/>
  <c r="H7842" i="34"/>
  <c r="J7842" i="34" s="1"/>
  <c r="H7773" i="34"/>
  <c r="J7773" i="34" s="1"/>
  <c r="H7762" i="34"/>
  <c r="H7745" i="34"/>
  <c r="J7745" i="34" s="1"/>
  <c r="H7689" i="34"/>
  <c r="J7689" i="34" s="1"/>
  <c r="H7660" i="34"/>
  <c r="J7660" i="34" s="1"/>
  <c r="H7638" i="34"/>
  <c r="J7638" i="34" s="1"/>
  <c r="H7616" i="34"/>
  <c r="J7616" i="34" s="1"/>
  <c r="H7594" i="34"/>
  <c r="J7594" i="34" s="1"/>
  <c r="H7572" i="34"/>
  <c r="J7572" i="34" s="1"/>
  <c r="H8420" i="34"/>
  <c r="J8420" i="34" s="1"/>
  <c r="H8126" i="34"/>
  <c r="J8126" i="34" s="1"/>
  <c r="H8117" i="34"/>
  <c r="J8117" i="34" s="1"/>
  <c r="H8073" i="34"/>
  <c r="J8073" i="34" s="1"/>
  <c r="H8060" i="34"/>
  <c r="J8060" i="34" s="1"/>
  <c r="H8051" i="34"/>
  <c r="J8051" i="34" s="1"/>
  <c r="H8047" i="34"/>
  <c r="J8047" i="34" s="1"/>
  <c r="H8001" i="34"/>
  <c r="J8001" i="34" s="1"/>
  <c r="H7993" i="34"/>
  <c r="J7993" i="34" s="1"/>
  <c r="H7964" i="34"/>
  <c r="J7964" i="34" s="1"/>
  <c r="H7960" i="34"/>
  <c r="J7960" i="34" s="1"/>
  <c r="H7920" i="34"/>
  <c r="J7920" i="34" s="1"/>
  <c r="H7913" i="34"/>
  <c r="J7913" i="34" s="1"/>
  <c r="H7894" i="34"/>
  <c r="J7894" i="34" s="1"/>
  <c r="H7879" i="34"/>
  <c r="H7860" i="34"/>
  <c r="J7860" i="34" s="1"/>
  <c r="H7838" i="34"/>
  <c r="J7838" i="34" s="1"/>
  <c r="H7794" i="34"/>
  <c r="J7794" i="34" s="1"/>
  <c r="H7787" i="34"/>
  <c r="J7787" i="34" s="1"/>
  <c r="H7780" i="34"/>
  <c r="J7780" i="34" s="1"/>
  <c r="H7769" i="34"/>
  <c r="J7769" i="34" s="1"/>
  <c r="H7755" i="34"/>
  <c r="J7755" i="34" s="1"/>
  <c r="H7738" i="34"/>
  <c r="J7738" i="34" s="1"/>
  <c r="H7715" i="34"/>
  <c r="J7715" i="34" s="1"/>
  <c r="H7702" i="34"/>
  <c r="J7702" i="34" s="1"/>
  <c r="H7676" i="34"/>
  <c r="J7676" i="34" s="1"/>
  <c r="H7663" i="34"/>
  <c r="J7663" i="34" s="1"/>
  <c r="H7641" i="34"/>
  <c r="J7641" i="34" s="1"/>
  <c r="H7619" i="34"/>
  <c r="J7619" i="34" s="1"/>
  <c r="H7597" i="34"/>
  <c r="J7597" i="34" s="1"/>
  <c r="H7575" i="34"/>
  <c r="J7575" i="34" s="1"/>
  <c r="H7553" i="34"/>
  <c r="J7553" i="34" s="1"/>
  <c r="H7531" i="34"/>
  <c r="J7531" i="34" s="1"/>
  <c r="H7509" i="34"/>
  <c r="J7509" i="34" s="1"/>
  <c r="H7487" i="34"/>
  <c r="J7487" i="34" s="1"/>
  <c r="H7465" i="34"/>
  <c r="J7465" i="34" s="1"/>
  <c r="H7443" i="34"/>
  <c r="H7421" i="34"/>
  <c r="J7421" i="34" s="1"/>
  <c r="H7399" i="34"/>
  <c r="J7399" i="34" s="1"/>
  <c r="H7377" i="34"/>
  <c r="J7377" i="34" s="1"/>
  <c r="H7355" i="34"/>
  <c r="J7355" i="34" s="1"/>
  <c r="H7333" i="34"/>
  <c r="J7333" i="34" s="1"/>
  <c r="H8444" i="34"/>
  <c r="J8444" i="34" s="1"/>
  <c r="H8324" i="34"/>
  <c r="J8324" i="34" s="1"/>
  <c r="H8249" i="34"/>
  <c r="J8249" i="34" s="1"/>
  <c r="H8231" i="34"/>
  <c r="J8231" i="34" s="1"/>
  <c r="H8099" i="34"/>
  <c r="J8099" i="34" s="1"/>
  <c r="H8090" i="34"/>
  <c r="J8090" i="34" s="1"/>
  <c r="H8026" i="34"/>
  <c r="J8026" i="34" s="1"/>
  <c r="H8304" i="34"/>
  <c r="J8304" i="34" s="1"/>
  <c r="H8188" i="34"/>
  <c r="J8188" i="34" s="1"/>
  <c r="H8168" i="34"/>
  <c r="J8168" i="34" s="1"/>
  <c r="H8103" i="34"/>
  <c r="J8103" i="34" s="1"/>
  <c r="H8094" i="34"/>
  <c r="J8094" i="34" s="1"/>
  <c r="H7980" i="34"/>
  <c r="J7980" i="34" s="1"/>
  <c r="H7968" i="34"/>
  <c r="J7968" i="34" s="1"/>
  <c r="H7890" i="34"/>
  <c r="J7890" i="34" s="1"/>
  <c r="H7886" i="34"/>
  <c r="J7886" i="34" s="1"/>
  <c r="H7776" i="34"/>
  <c r="H7765" i="34"/>
  <c r="J7765" i="34" s="1"/>
  <c r="H8630" i="34"/>
  <c r="J8630" i="34" s="1"/>
  <c r="H8561" i="34"/>
  <c r="J8561" i="34" s="1"/>
  <c r="H8151" i="34"/>
  <c r="J8151" i="34" s="1"/>
  <c r="H8034" i="34"/>
  <c r="J8034" i="34" s="1"/>
  <c r="H8009" i="34"/>
  <c r="J8009" i="34" s="1"/>
  <c r="H8000" i="34"/>
  <c r="J8000" i="34" s="1"/>
  <c r="H7996" i="34"/>
  <c r="J7996" i="34" s="1"/>
  <c r="H7943" i="34"/>
  <c r="J7943" i="34" s="1"/>
  <c r="H7935" i="34"/>
  <c r="J7935" i="34" s="1"/>
  <c r="H7931" i="34"/>
  <c r="J7931" i="34" s="1"/>
  <c r="H7927" i="34"/>
  <c r="J7927" i="34" s="1"/>
  <c r="H7901" i="34"/>
  <c r="J7901" i="34" s="1"/>
  <c r="H7867" i="34"/>
  <c r="J7867" i="34" s="1"/>
  <c r="H7852" i="34"/>
  <c r="J7852" i="34" s="1"/>
  <c r="H7841" i="34"/>
  <c r="J7841" i="34" s="1"/>
  <c r="H7823" i="34"/>
  <c r="J7823" i="34" s="1"/>
  <c r="H8375" i="34"/>
  <c r="J8375" i="34" s="1"/>
  <c r="H8586" i="34"/>
  <c r="J8586" i="34" s="1"/>
  <c r="H8192" i="34"/>
  <c r="J8192" i="34" s="1"/>
  <c r="H8138" i="34"/>
  <c r="J8138" i="34" s="1"/>
  <c r="H8120" i="34"/>
  <c r="H8089" i="34"/>
  <c r="J8089" i="34" s="1"/>
  <c r="H8021" i="34"/>
  <c r="J8021" i="34" s="1"/>
  <c r="H7983" i="34"/>
  <c r="J7983" i="34" s="1"/>
  <c r="H7979" i="34"/>
  <c r="J7979" i="34" s="1"/>
  <c r="H7971" i="34"/>
  <c r="J7971" i="34" s="1"/>
  <c r="H7950" i="34"/>
  <c r="J7950" i="34" s="1"/>
  <c r="H7904" i="34"/>
  <c r="J7904" i="34" s="1"/>
  <c r="H8473" i="34"/>
  <c r="J8473" i="34" s="1"/>
  <c r="H8283" i="34"/>
  <c r="J8283" i="34" s="1"/>
  <c r="H8228" i="34"/>
  <c r="J8228" i="34" s="1"/>
  <c r="H8133" i="34"/>
  <c r="J8133" i="34" s="1"/>
  <c r="H8114" i="34"/>
  <c r="J8114" i="34" s="1"/>
  <c r="H8003" i="34"/>
  <c r="J8003" i="34" s="1"/>
  <c r="H8539" i="34"/>
  <c r="J8539" i="34" s="1"/>
  <c r="H8466" i="34"/>
  <c r="J8466" i="34" s="1"/>
  <c r="H8422" i="34"/>
  <c r="J8422" i="34" s="1"/>
  <c r="H8356" i="34"/>
  <c r="J8356" i="34" s="1"/>
  <c r="H8258" i="34"/>
  <c r="J8258" i="34" s="1"/>
  <c r="H8319" i="34"/>
  <c r="J8319" i="34" s="1"/>
  <c r="H8202" i="34"/>
  <c r="J8202" i="34" s="1"/>
  <c r="H8123" i="34"/>
  <c r="J8123" i="34" s="1"/>
  <c r="H8088" i="34"/>
  <c r="H8070" i="34"/>
  <c r="J8070" i="34" s="1"/>
  <c r="H8065" i="34"/>
  <c r="J8065" i="34" s="1"/>
  <c r="H8032" i="34"/>
  <c r="J8032" i="34" s="1"/>
  <c r="H7994" i="34"/>
  <c r="J7994" i="34" s="1"/>
  <c r="H7974" i="34"/>
  <c r="J7974" i="34" s="1"/>
  <c r="H7970" i="34"/>
  <c r="J7970" i="34" s="1"/>
  <c r="H8464" i="34"/>
  <c r="J8464" i="34" s="1"/>
  <c r="H8438" i="34"/>
  <c r="J8438" i="34" s="1"/>
  <c r="H8415" i="34"/>
  <c r="J8415" i="34" s="1"/>
  <c r="H8355" i="34"/>
  <c r="J8355" i="34" s="1"/>
  <c r="H8227" i="34"/>
  <c r="J8227" i="34" s="1"/>
  <c r="H8184" i="34"/>
  <c r="J8184" i="34" s="1"/>
  <c r="H8169" i="34"/>
  <c r="J8169" i="34" s="1"/>
  <c r="H8122" i="34"/>
  <c r="J8122" i="34" s="1"/>
  <c r="H8113" i="34"/>
  <c r="J8113" i="34" s="1"/>
  <c r="H8104" i="34"/>
  <c r="J8104" i="34" s="1"/>
  <c r="H8360" i="34"/>
  <c r="J8360" i="34" s="1"/>
  <c r="H8437" i="34"/>
  <c r="J8437" i="34" s="1"/>
  <c r="H8081" i="34"/>
  <c r="J8081" i="34" s="1"/>
  <c r="H8036" i="34"/>
  <c r="J8036" i="34" s="1"/>
  <c r="H7922" i="34"/>
  <c r="J7922" i="34" s="1"/>
  <c r="H7914" i="34"/>
  <c r="J7914" i="34" s="1"/>
  <c r="H7906" i="34"/>
  <c r="J7906" i="34" s="1"/>
  <c r="H7892" i="34"/>
  <c r="J7892" i="34" s="1"/>
  <c r="H7862" i="34"/>
  <c r="J7862" i="34" s="1"/>
  <c r="H7789" i="34"/>
  <c r="J7789" i="34" s="1"/>
  <c r="H7758" i="34"/>
  <c r="J7758" i="34" s="1"/>
  <c r="H7732" i="34"/>
  <c r="J7732" i="34" s="1"/>
  <c r="H7697" i="34"/>
  <c r="J7697" i="34" s="1"/>
  <c r="H7680" i="34"/>
  <c r="J7680" i="34" s="1"/>
  <c r="H7656" i="34"/>
  <c r="J7656" i="34" s="1"/>
  <c r="H7606" i="34"/>
  <c r="J7606" i="34" s="1"/>
  <c r="H7566" i="34"/>
  <c r="J7566" i="34" s="1"/>
  <c r="H7556" i="34"/>
  <c r="J7556" i="34" s="1"/>
  <c r="H7530" i="34"/>
  <c r="J7530" i="34" s="1"/>
  <c r="H7517" i="34"/>
  <c r="J7517" i="34" s="1"/>
  <c r="H7504" i="34"/>
  <c r="J7504" i="34" s="1"/>
  <c r="H7491" i="34"/>
  <c r="J7491" i="34" s="1"/>
  <c r="H7478" i="34"/>
  <c r="J7478" i="34" s="1"/>
  <c r="H7452" i="34"/>
  <c r="J7452" i="34" s="1"/>
  <c r="H7439" i="34"/>
  <c r="J7439" i="34" s="1"/>
  <c r="H7426" i="34"/>
  <c r="J7426" i="34" s="1"/>
  <c r="H7413" i="34"/>
  <c r="J7413" i="34" s="1"/>
  <c r="H7387" i="34"/>
  <c r="J7387" i="34" s="1"/>
  <c r="H7361" i="34"/>
  <c r="J7361" i="34" s="1"/>
  <c r="H7348" i="34"/>
  <c r="J7348" i="34" s="1"/>
  <c r="H7316" i="34"/>
  <c r="J7316" i="34" s="1"/>
  <c r="H7294" i="34"/>
  <c r="J7294" i="34" s="1"/>
  <c r="H7272" i="34"/>
  <c r="J7272" i="34" s="1"/>
  <c r="H7250" i="34"/>
  <c r="J7250" i="34" s="1"/>
  <c r="H8302" i="34"/>
  <c r="J8302" i="34" s="1"/>
  <c r="H8107" i="34"/>
  <c r="J8107" i="34" s="1"/>
  <c r="H8097" i="34"/>
  <c r="J8097" i="34" s="1"/>
  <c r="H8050" i="34"/>
  <c r="J8050" i="34" s="1"/>
  <c r="H8005" i="34"/>
  <c r="J8005" i="34" s="1"/>
  <c r="H7955" i="34"/>
  <c r="J7955" i="34" s="1"/>
  <c r="H7875" i="34"/>
  <c r="J7875" i="34" s="1"/>
  <c r="H7837" i="34"/>
  <c r="J7837" i="34" s="1"/>
  <c r="H7743" i="34"/>
  <c r="J7743" i="34" s="1"/>
  <c r="H7707" i="34"/>
  <c r="J7707" i="34" s="1"/>
  <c r="H7683" i="34"/>
  <c r="J7683" i="34" s="1"/>
  <c r="H7673" i="34"/>
  <c r="J7673" i="34" s="1"/>
  <c r="H7666" i="34"/>
  <c r="J7666" i="34" s="1"/>
  <c r="H7646" i="34"/>
  <c r="J7646" i="34" s="1"/>
  <c r="H7636" i="34"/>
  <c r="J7636" i="34" s="1"/>
  <c r="H7626" i="34"/>
  <c r="J7626" i="34" s="1"/>
  <c r="H7609" i="34"/>
  <c r="J7609" i="34" s="1"/>
  <c r="H7596" i="34"/>
  <c r="J7596" i="34" s="1"/>
  <c r="H7576" i="34"/>
  <c r="J7576" i="34" s="1"/>
  <c r="H7546" i="34"/>
  <c r="J7546" i="34" s="1"/>
  <c r="H7520" i="34"/>
  <c r="J7520" i="34" s="1"/>
  <c r="H7455" i="34"/>
  <c r="J7455" i="34" s="1"/>
  <c r="H7400" i="34"/>
  <c r="J7400" i="34" s="1"/>
  <c r="H7374" i="34"/>
  <c r="J7374" i="34" s="1"/>
  <c r="H7335" i="34"/>
  <c r="J7335" i="34" s="1"/>
  <c r="H7319" i="34"/>
  <c r="J7319" i="34" s="1"/>
  <c r="H7297" i="34"/>
  <c r="J7297" i="34" s="1"/>
  <c r="H7275" i="34"/>
  <c r="J7275" i="34" s="1"/>
  <c r="H7253" i="34"/>
  <c r="J7253" i="34" s="1"/>
  <c r="H7231" i="34"/>
  <c r="J7231" i="34" s="1"/>
  <c r="H7209" i="34"/>
  <c r="J7209" i="34" s="1"/>
  <c r="H7187" i="34"/>
  <c r="J7187" i="34" s="1"/>
  <c r="H7165" i="34"/>
  <c r="J7165" i="34" s="1"/>
  <c r="H7143" i="34"/>
  <c r="J7143" i="34" s="1"/>
  <c r="H7121" i="34"/>
  <c r="J7121" i="34" s="1"/>
  <c r="H7099" i="34"/>
  <c r="J7099" i="34" s="1"/>
  <c r="H7077" i="34"/>
  <c r="J7077" i="34" s="1"/>
  <c r="H7055" i="34"/>
  <c r="J7055" i="34" s="1"/>
  <c r="H7033" i="34"/>
  <c r="J7033" i="34" s="1"/>
  <c r="H7011" i="34"/>
  <c r="J7011" i="34" s="1"/>
  <c r="H8399" i="34"/>
  <c r="J8399" i="34" s="1"/>
  <c r="H8015" i="34"/>
  <c r="J8015" i="34" s="1"/>
  <c r="H7989" i="34"/>
  <c r="J7989" i="34" s="1"/>
  <c r="H7975" i="34"/>
  <c r="J7975" i="34" s="1"/>
  <c r="H7941" i="34"/>
  <c r="J7941" i="34" s="1"/>
  <c r="H7833" i="34"/>
  <c r="J7833" i="34" s="1"/>
  <c r="H7812" i="34"/>
  <c r="J7812" i="34" s="1"/>
  <c r="H7804" i="34"/>
  <c r="J7804" i="34" s="1"/>
  <c r="H7785" i="34"/>
  <c r="J7785" i="34" s="1"/>
  <c r="H7754" i="34"/>
  <c r="J7754" i="34" s="1"/>
  <c r="H7739" i="34"/>
  <c r="J7739" i="34" s="1"/>
  <c r="H7717" i="34"/>
  <c r="J7717" i="34" s="1"/>
  <c r="H7710" i="34"/>
  <c r="J7710" i="34" s="1"/>
  <c r="H7690" i="34"/>
  <c r="J7690" i="34" s="1"/>
  <c r="H7629" i="34"/>
  <c r="J7629" i="34" s="1"/>
  <c r="H7589" i="34"/>
  <c r="J7589" i="34" s="1"/>
  <c r="H7559" i="34"/>
  <c r="J7559" i="34" s="1"/>
  <c r="H7533" i="34"/>
  <c r="J7533" i="34" s="1"/>
  <c r="H7507" i="34"/>
  <c r="J7507" i="34" s="1"/>
  <c r="H7494" i="34"/>
  <c r="J7494" i="34" s="1"/>
  <c r="H7481" i="34"/>
  <c r="J7481" i="34" s="1"/>
  <c r="H7468" i="34"/>
  <c r="J7468" i="34" s="1"/>
  <c r="H7442" i="34"/>
  <c r="J7442" i="34" s="1"/>
  <c r="H7429" i="34"/>
  <c r="J7429" i="34" s="1"/>
  <c r="H7416" i="34"/>
  <c r="J7416" i="34" s="1"/>
  <c r="H7403" i="34"/>
  <c r="J7403" i="34" s="1"/>
  <c r="H7390" i="34"/>
  <c r="J7390" i="34" s="1"/>
  <c r="H7364" i="34"/>
  <c r="J7364" i="34" s="1"/>
  <c r="H7351" i="34"/>
  <c r="J7351" i="34" s="1"/>
  <c r="H7338" i="34"/>
  <c r="J7338" i="34" s="1"/>
  <c r="H7322" i="34"/>
  <c r="J7322" i="34" s="1"/>
  <c r="H7300" i="34"/>
  <c r="J7300" i="34" s="1"/>
  <c r="H8335" i="34"/>
  <c r="J8335" i="34" s="1"/>
  <c r="H8274" i="34"/>
  <c r="J8274" i="34" s="1"/>
  <c r="H8040" i="34"/>
  <c r="J8040" i="34" s="1"/>
  <c r="H8436" i="34"/>
  <c r="J8436" i="34" s="1"/>
  <c r="H8340" i="34"/>
  <c r="J8340" i="34" s="1"/>
  <c r="H8253" i="34"/>
  <c r="J8253" i="34" s="1"/>
  <c r="H8111" i="34"/>
  <c r="J8111" i="34" s="1"/>
  <c r="H8096" i="34"/>
  <c r="J8096" i="34" s="1"/>
  <c r="H8080" i="34"/>
  <c r="J8080" i="34" s="1"/>
  <c r="H7900" i="34"/>
  <c r="J7900" i="34" s="1"/>
  <c r="H7887" i="34"/>
  <c r="J7887" i="34" s="1"/>
  <c r="H7874" i="34"/>
  <c r="J7874" i="34" s="1"/>
  <c r="H7861" i="34"/>
  <c r="J7861" i="34" s="1"/>
  <c r="H7820" i="34"/>
  <c r="J7820" i="34" s="1"/>
  <c r="H7761" i="34"/>
  <c r="J7761" i="34" s="1"/>
  <c r="H7746" i="34"/>
  <c r="J7746" i="34" s="1"/>
  <c r="H7693" i="34"/>
  <c r="J7693" i="34" s="1"/>
  <c r="H7686" i="34"/>
  <c r="J7686" i="34" s="1"/>
  <c r="H7632" i="34"/>
  <c r="J7632" i="34" s="1"/>
  <c r="H7622" i="34"/>
  <c r="J7622" i="34" s="1"/>
  <c r="H7602" i="34"/>
  <c r="J7602" i="34" s="1"/>
  <c r="H7592" i="34"/>
  <c r="J7592" i="34" s="1"/>
  <c r="H7582" i="34"/>
  <c r="J7582" i="34" s="1"/>
  <c r="H7565" i="34"/>
  <c r="J7565" i="34" s="1"/>
  <c r="H7552" i="34"/>
  <c r="J7552" i="34" s="1"/>
  <c r="H7539" i="34"/>
  <c r="J7539" i="34" s="1"/>
  <c r="H7526" i="34"/>
  <c r="J7526" i="34" s="1"/>
  <c r="H8456" i="34"/>
  <c r="J8456" i="34" s="1"/>
  <c r="H8293" i="34"/>
  <c r="J8293" i="34" s="1"/>
  <c r="H8053" i="34"/>
  <c r="J8053" i="34" s="1"/>
  <c r="H8044" i="34"/>
  <c r="J8044" i="34" s="1"/>
  <c r="H7963" i="34"/>
  <c r="J7963" i="34" s="1"/>
  <c r="H7953" i="34"/>
  <c r="J7953" i="34" s="1"/>
  <c r="H7930" i="34"/>
  <c r="J7930" i="34" s="1"/>
  <c r="H7836" i="34"/>
  <c r="J7836" i="34" s="1"/>
  <c r="H7811" i="34"/>
  <c r="J7811" i="34" s="1"/>
  <c r="H7784" i="34"/>
  <c r="J7784" i="34" s="1"/>
  <c r="H7772" i="34"/>
  <c r="J7772" i="34" s="1"/>
  <c r="H7768" i="34"/>
  <c r="J7768" i="34" s="1"/>
  <c r="H7749" i="34"/>
  <c r="J7749" i="34" s="1"/>
  <c r="H7742" i="34"/>
  <c r="J7742" i="34" s="1"/>
  <c r="H7706" i="34"/>
  <c r="J7706" i="34" s="1"/>
  <c r="H7682" i="34"/>
  <c r="J7682" i="34" s="1"/>
  <c r="H7665" i="34"/>
  <c r="J7665" i="34" s="1"/>
  <c r="H7645" i="34"/>
  <c r="J7645" i="34" s="1"/>
  <c r="H7635" i="34"/>
  <c r="J7635" i="34" s="1"/>
  <c r="H7608" i="34"/>
  <c r="J7608" i="34" s="1"/>
  <c r="H7595" i="34"/>
  <c r="J7595" i="34" s="1"/>
  <c r="H7568" i="34"/>
  <c r="J7568" i="34" s="1"/>
  <c r="H7545" i="34"/>
  <c r="J7545" i="34" s="1"/>
  <c r="H7519" i="34"/>
  <c r="J7519" i="34" s="1"/>
  <c r="H7493" i="34"/>
  <c r="J7493" i="34" s="1"/>
  <c r="H7480" i="34"/>
  <c r="J7480" i="34" s="1"/>
  <c r="H7454" i="34"/>
  <c r="J7454" i="34" s="1"/>
  <c r="H8141" i="34"/>
  <c r="J8141" i="34" s="1"/>
  <c r="H8100" i="34"/>
  <c r="J8100" i="34" s="1"/>
  <c r="H7987" i="34"/>
  <c r="J7987" i="34" s="1"/>
  <c r="H7958" i="34"/>
  <c r="J7958" i="34" s="1"/>
  <c r="H7856" i="34"/>
  <c r="J7856" i="34" s="1"/>
  <c r="H7832" i="34"/>
  <c r="J7832" i="34" s="1"/>
  <c r="H7828" i="34"/>
  <c r="J7828" i="34" s="1"/>
  <c r="H7819" i="34"/>
  <c r="J7819" i="34" s="1"/>
  <c r="H7815" i="34"/>
  <c r="J7815" i="34" s="1"/>
  <c r="H7807" i="34"/>
  <c r="J7807" i="34" s="1"/>
  <c r="H7803" i="34"/>
  <c r="J7803" i="34" s="1"/>
  <c r="H7753" i="34"/>
  <c r="J7753" i="34" s="1"/>
  <c r="H7716" i="34"/>
  <c r="J7716" i="34" s="1"/>
  <c r="H7709" i="34"/>
  <c r="J7709" i="34" s="1"/>
  <c r="H8382" i="34"/>
  <c r="J8382" i="34" s="1"/>
  <c r="H8272" i="34"/>
  <c r="J8272" i="34" s="1"/>
  <c r="H8460" i="34"/>
  <c r="J8460" i="34" s="1"/>
  <c r="H8124" i="34"/>
  <c r="J8124" i="34" s="1"/>
  <c r="H7986" i="34"/>
  <c r="J7986" i="34" s="1"/>
  <c r="H7977" i="34"/>
  <c r="J7977" i="34" s="1"/>
  <c r="H7843" i="34"/>
  <c r="J7843" i="34" s="1"/>
  <c r="H7810" i="34"/>
  <c r="J7810" i="34" s="1"/>
  <c r="H7779" i="34"/>
  <c r="J7779" i="34" s="1"/>
  <c r="H7771" i="34"/>
  <c r="J7771" i="34" s="1"/>
  <c r="H7767" i="34"/>
  <c r="J7767" i="34" s="1"/>
  <c r="H7748" i="34"/>
  <c r="J7748" i="34" s="1"/>
  <c r="H7726" i="34"/>
  <c r="J7726" i="34" s="1"/>
  <c r="H7705" i="34"/>
  <c r="J7705" i="34" s="1"/>
  <c r="H8087" i="34"/>
  <c r="J8087" i="34" s="1"/>
  <c r="H7946" i="34"/>
  <c r="J7946" i="34" s="1"/>
  <c r="H8076" i="34"/>
  <c r="J8076" i="34" s="1"/>
  <c r="H8046" i="34"/>
  <c r="J8046" i="34" s="1"/>
  <c r="H8041" i="34"/>
  <c r="J8041" i="34" s="1"/>
  <c r="H8031" i="34"/>
  <c r="J8031" i="34" s="1"/>
  <c r="H8011" i="34"/>
  <c r="J8011" i="34" s="1"/>
  <c r="H7995" i="34"/>
  <c r="J7995" i="34" s="1"/>
  <c r="H7985" i="34"/>
  <c r="J7985" i="34" s="1"/>
  <c r="H8183" i="34"/>
  <c r="J8183" i="34" s="1"/>
  <c r="H8016" i="34"/>
  <c r="J8016" i="34" s="1"/>
  <c r="H7801" i="34"/>
  <c r="J7801" i="34" s="1"/>
  <c r="H7796" i="34"/>
  <c r="J7796" i="34" s="1"/>
  <c r="H7782" i="34"/>
  <c r="J7782" i="34" s="1"/>
  <c r="H7737" i="34"/>
  <c r="J7737" i="34" s="1"/>
  <c r="H7685" i="34"/>
  <c r="J7685" i="34" s="1"/>
  <c r="H7652" i="34"/>
  <c r="J7652" i="34" s="1"/>
  <c r="H7633" i="34"/>
  <c r="J7633" i="34" s="1"/>
  <c r="H7621" i="34"/>
  <c r="J7621" i="34" s="1"/>
  <c r="H7516" i="34"/>
  <c r="J7516" i="34" s="1"/>
  <c r="H7475" i="34"/>
  <c r="J7475" i="34" s="1"/>
  <c r="H7457" i="34"/>
  <c r="J7457" i="34" s="1"/>
  <c r="H7431" i="34"/>
  <c r="J7431" i="34" s="1"/>
  <c r="H7327" i="34"/>
  <c r="J7327" i="34" s="1"/>
  <c r="H7266" i="34"/>
  <c r="J7266" i="34" s="1"/>
  <c r="H7256" i="34"/>
  <c r="J7256" i="34" s="1"/>
  <c r="H7236" i="34"/>
  <c r="J7236" i="34" s="1"/>
  <c r="H7223" i="34"/>
  <c r="J7223" i="34" s="1"/>
  <c r="H7197" i="34"/>
  <c r="J7197" i="34" s="1"/>
  <c r="H7171" i="34"/>
  <c r="J7171" i="34" s="1"/>
  <c r="H7158" i="34"/>
  <c r="J7158" i="34" s="1"/>
  <c r="H7132" i="34"/>
  <c r="J7132" i="34" s="1"/>
  <c r="H7067" i="34"/>
  <c r="J7067" i="34" s="1"/>
  <c r="H8068" i="34"/>
  <c r="J8068" i="34" s="1"/>
  <c r="H8171" i="34"/>
  <c r="J8171" i="34" s="1"/>
  <c r="H8027" i="34"/>
  <c r="J8027" i="34" s="1"/>
  <c r="H7911" i="34"/>
  <c r="J7911" i="34" s="1"/>
  <c r="H7865" i="34"/>
  <c r="J7865" i="34" s="1"/>
  <c r="H7854" i="34"/>
  <c r="J7854" i="34" s="1"/>
  <c r="H7741" i="34"/>
  <c r="J7741" i="34" s="1"/>
  <c r="H7681" i="34"/>
  <c r="J7681" i="34" s="1"/>
  <c r="H7648" i="34"/>
  <c r="J7648" i="34" s="1"/>
  <c r="H8402" i="34"/>
  <c r="J8402" i="34" s="1"/>
  <c r="H8033" i="34"/>
  <c r="J8033" i="34" s="1"/>
  <c r="H7859" i="34"/>
  <c r="J7859" i="34" s="1"/>
  <c r="H7786" i="34"/>
  <c r="J7786" i="34" s="1"/>
  <c r="H7728" i="34"/>
  <c r="J7728" i="34" s="1"/>
  <c r="H7719" i="34"/>
  <c r="J7719" i="34" s="1"/>
  <c r="H7668" i="34"/>
  <c r="J7668" i="34" s="1"/>
  <c r="H7664" i="34"/>
  <c r="J7664" i="34" s="1"/>
  <c r="H7640" i="34"/>
  <c r="J7640" i="34" s="1"/>
  <c r="H7527" i="34"/>
  <c r="J7527" i="34" s="1"/>
  <c r="H7523" i="34"/>
  <c r="J7523" i="34" s="1"/>
  <c r="H7497" i="34"/>
  <c r="J7497" i="34" s="1"/>
  <c r="H7482" i="34"/>
  <c r="J7482" i="34" s="1"/>
  <c r="H7471" i="34"/>
  <c r="J7471" i="34" s="1"/>
  <c r="H7460" i="34"/>
  <c r="J7460" i="34" s="1"/>
  <c r="H7434" i="34"/>
  <c r="J7434" i="34" s="1"/>
  <c r="H7394" i="34"/>
  <c r="J7394" i="34" s="1"/>
  <c r="H7383" i="34"/>
  <c r="J7383" i="34" s="1"/>
  <c r="H8118" i="34"/>
  <c r="J8118" i="34" s="1"/>
  <c r="H8393" i="34"/>
  <c r="J8393" i="34" s="1"/>
  <c r="H8072" i="34"/>
  <c r="J8072" i="34" s="1"/>
  <c r="H8049" i="34"/>
  <c r="J8049" i="34" s="1"/>
  <c r="H7969" i="34"/>
  <c r="J7969" i="34" s="1"/>
  <c r="H7853" i="34"/>
  <c r="J7853" i="34" s="1"/>
  <c r="H7848" i="34"/>
  <c r="J7848" i="34" s="1"/>
  <c r="H8129" i="34"/>
  <c r="J8129" i="34" s="1"/>
  <c r="H8083" i="34"/>
  <c r="J8083" i="34" s="1"/>
  <c r="H7945" i="34"/>
  <c r="J7945" i="34" s="1"/>
  <c r="H7863" i="34"/>
  <c r="J7863" i="34" s="1"/>
  <c r="H7829" i="34"/>
  <c r="J7829" i="34" s="1"/>
  <c r="H8334" i="34"/>
  <c r="J8334" i="34" s="1"/>
  <c r="H8346" i="34"/>
  <c r="J8346" i="34" s="1"/>
  <c r="H8292" i="34"/>
  <c r="J8292" i="34" s="1"/>
  <c r="H8205" i="34"/>
  <c r="J8205" i="34" s="1"/>
  <c r="H8116" i="34"/>
  <c r="J8116" i="34" s="1"/>
  <c r="H7948" i="34"/>
  <c r="J7948" i="34" s="1"/>
  <c r="H7877" i="34"/>
  <c r="J7877" i="34" s="1"/>
  <c r="H7817" i="34"/>
  <c r="J7817" i="34" s="1"/>
  <c r="H7752" i="34"/>
  <c r="J7752" i="34" s="1"/>
  <c r="H7730" i="34"/>
  <c r="J7730" i="34" s="1"/>
  <c r="H7695" i="34"/>
  <c r="J7695" i="34" s="1"/>
  <c r="H7691" i="34"/>
  <c r="J7691" i="34" s="1"/>
  <c r="H7662" i="34"/>
  <c r="J7662" i="34" s="1"/>
  <c r="H7642" i="34"/>
  <c r="J7642" i="34" s="1"/>
  <c r="H7623" i="34"/>
  <c r="J7623" i="34" s="1"/>
  <c r="H7529" i="34"/>
  <c r="J7529" i="34" s="1"/>
  <c r="H7525" i="34"/>
  <c r="J7525" i="34" s="1"/>
  <c r="H7510" i="34"/>
  <c r="J7510" i="34" s="1"/>
  <c r="H7488" i="34"/>
  <c r="J7488" i="34" s="1"/>
  <c r="H7484" i="34"/>
  <c r="J7484" i="34" s="1"/>
  <c r="H7466" i="34"/>
  <c r="J7466" i="34" s="1"/>
  <c r="H7447" i="34"/>
  <c r="J7447" i="34" s="1"/>
  <c r="H7425" i="34"/>
  <c r="J7425" i="34" s="1"/>
  <c r="H7414" i="34"/>
  <c r="J7414" i="34" s="1"/>
  <c r="H8167" i="34"/>
  <c r="J8167" i="34" s="1"/>
  <c r="H8052" i="34"/>
  <c r="J8052" i="34" s="1"/>
  <c r="H7933" i="34"/>
  <c r="J7933" i="34" s="1"/>
  <c r="H7917" i="34"/>
  <c r="J7917" i="34" s="1"/>
  <c r="H7908" i="34"/>
  <c r="J7908" i="34" s="1"/>
  <c r="H7897" i="34"/>
  <c r="J7897" i="34" s="1"/>
  <c r="H8161" i="34"/>
  <c r="J8161" i="34" s="1"/>
  <c r="H8007" i="34"/>
  <c r="J8007" i="34" s="1"/>
  <c r="H7938" i="34"/>
  <c r="J7938" i="34" s="1"/>
  <c r="H7881" i="34"/>
  <c r="J7881" i="34" s="1"/>
  <c r="H7851" i="34"/>
  <c r="J7851" i="34" s="1"/>
  <c r="H7827" i="34"/>
  <c r="J7827" i="34" s="1"/>
  <c r="H7760" i="34"/>
  <c r="J7760" i="34" s="1"/>
  <c r="H8423" i="34"/>
  <c r="J8423" i="34" s="1"/>
  <c r="H8417" i="34"/>
  <c r="J8417" i="34" s="1"/>
  <c r="H8093" i="34"/>
  <c r="J8093" i="34" s="1"/>
  <c r="H8074" i="34"/>
  <c r="J8074" i="34" s="1"/>
  <c r="H7893" i="34"/>
  <c r="J7893" i="34" s="1"/>
  <c r="H7858" i="34"/>
  <c r="J7858" i="34" s="1"/>
  <c r="H7840" i="34"/>
  <c r="J7840" i="34" s="1"/>
  <c r="H7747" i="34"/>
  <c r="J7747" i="34" s="1"/>
  <c r="H7703" i="34"/>
  <c r="J7703" i="34" s="1"/>
  <c r="H7694" i="34"/>
  <c r="J7694" i="34" s="1"/>
  <c r="H7631" i="34"/>
  <c r="J7631" i="34" s="1"/>
  <c r="H7581" i="34"/>
  <c r="J7581" i="34" s="1"/>
  <c r="H7577" i="34"/>
  <c r="J7577" i="34" s="1"/>
  <c r="H7569" i="34"/>
  <c r="J7569" i="34" s="1"/>
  <c r="H7467" i="34"/>
  <c r="J7467" i="34" s="1"/>
  <c r="H7463" i="34"/>
  <c r="J7463" i="34" s="1"/>
  <c r="H8024" i="34"/>
  <c r="J8024" i="34" s="1"/>
  <c r="H7982" i="34"/>
  <c r="J7982" i="34" s="1"/>
  <c r="H7921" i="34"/>
  <c r="J7921" i="34" s="1"/>
  <c r="H7876" i="34"/>
  <c r="J7876" i="34" s="1"/>
  <c r="H7802" i="34"/>
  <c r="J7802" i="34" s="1"/>
  <c r="H7712" i="34"/>
  <c r="J7712" i="34" s="1"/>
  <c r="H7658" i="34"/>
  <c r="J7658" i="34" s="1"/>
  <c r="H7653" i="34"/>
  <c r="J7653" i="34" s="1"/>
  <c r="H7649" i="34"/>
  <c r="J7649" i="34" s="1"/>
  <c r="H7573" i="34"/>
  <c r="J7573" i="34" s="1"/>
  <c r="H7535" i="34"/>
  <c r="J7535" i="34" s="1"/>
  <c r="H7522" i="34"/>
  <c r="J7522" i="34" s="1"/>
  <c r="H7514" i="34"/>
  <c r="J7514" i="34" s="1"/>
  <c r="H7422" i="34"/>
  <c r="J7422" i="34" s="1"/>
  <c r="H7391" i="34"/>
  <c r="J7391" i="34" s="1"/>
  <c r="H7324" i="34"/>
  <c r="J7324" i="34" s="1"/>
  <c r="H7313" i="34"/>
  <c r="J7313" i="34" s="1"/>
  <c r="H7299" i="34"/>
  <c r="J7299" i="34" s="1"/>
  <c r="H7285" i="34"/>
  <c r="J7285" i="34" s="1"/>
  <c r="H7268" i="34"/>
  <c r="J7268" i="34" s="1"/>
  <c r="H7258" i="34"/>
  <c r="J7258" i="34" s="1"/>
  <c r="H7244" i="34"/>
  <c r="J7244" i="34" s="1"/>
  <c r="H7227" i="34"/>
  <c r="J7227" i="34" s="1"/>
  <c r="H7193" i="34"/>
  <c r="J7193" i="34" s="1"/>
  <c r="H7163" i="34"/>
  <c r="J7163" i="34" s="1"/>
  <c r="H7146" i="34"/>
  <c r="J7146" i="34" s="1"/>
  <c r="H7069" i="34"/>
  <c r="J7069" i="34" s="1"/>
  <c r="H7049" i="34"/>
  <c r="J7049" i="34" s="1"/>
  <c r="H8061" i="34"/>
  <c r="J8061" i="34" s="1"/>
  <c r="H8037" i="34"/>
  <c r="J8037" i="34" s="1"/>
  <c r="H7957" i="34"/>
  <c r="J7957" i="34" s="1"/>
  <c r="H7905" i="34"/>
  <c r="J7905" i="34" s="1"/>
  <c r="H7824" i="34"/>
  <c r="J7824" i="34" s="1"/>
  <c r="H7727" i="34"/>
  <c r="J7727" i="34" s="1"/>
  <c r="H7698" i="34"/>
  <c r="J7698" i="34" s="1"/>
  <c r="H7667" i="34"/>
  <c r="J7667" i="34" s="1"/>
  <c r="H7564" i="34"/>
  <c r="J7564" i="34" s="1"/>
  <c r="H7518" i="34"/>
  <c r="J7518" i="34" s="1"/>
  <c r="H7502" i="34"/>
  <c r="J7502" i="34" s="1"/>
  <c r="H7474" i="34"/>
  <c r="J7474" i="34" s="1"/>
  <c r="H7446" i="34"/>
  <c r="J7446" i="34" s="1"/>
  <c r="H7379" i="34"/>
  <c r="J7379" i="34" s="1"/>
  <c r="H7349" i="34"/>
  <c r="J7349" i="34" s="1"/>
  <c r="H7309" i="34"/>
  <c r="J7309" i="34" s="1"/>
  <c r="H7292" i="34"/>
  <c r="J7292" i="34" s="1"/>
  <c r="H8162" i="34"/>
  <c r="J8162" i="34" s="1"/>
  <c r="H7981" i="34"/>
  <c r="J7981" i="34" s="1"/>
  <c r="H7850" i="34"/>
  <c r="J7850" i="34" s="1"/>
  <c r="H7834" i="34"/>
  <c r="J7834" i="34" s="1"/>
  <c r="H7751" i="34"/>
  <c r="J7751" i="34" s="1"/>
  <c r="H7731" i="34"/>
  <c r="J7731" i="34" s="1"/>
  <c r="H7627" i="34"/>
  <c r="J7627" i="34" s="1"/>
  <c r="H7560" i="34"/>
  <c r="J7560" i="34" s="1"/>
  <c r="H7543" i="34"/>
  <c r="J7543" i="34" s="1"/>
  <c r="H7490" i="34"/>
  <c r="J7490" i="34" s="1"/>
  <c r="H7458" i="34"/>
  <c r="J7458" i="34" s="1"/>
  <c r="H7438" i="34"/>
  <c r="J7438" i="34" s="1"/>
  <c r="H7430" i="34"/>
  <c r="J7430" i="34" s="1"/>
  <c r="H7418" i="34"/>
  <c r="J7418" i="34" s="1"/>
  <c r="H7302" i="34"/>
  <c r="J7302" i="34" s="1"/>
  <c r="H7271" i="34"/>
  <c r="J7271" i="34" s="1"/>
  <c r="H7264" i="34"/>
  <c r="J7264" i="34" s="1"/>
  <c r="H7736" i="34"/>
  <c r="J7736" i="34" s="1"/>
  <c r="H7722" i="34"/>
  <c r="J7722" i="34" s="1"/>
  <c r="H7711" i="34"/>
  <c r="J7711" i="34" s="1"/>
  <c r="H7675" i="34"/>
  <c r="J7675" i="34" s="1"/>
  <c r="H7644" i="34"/>
  <c r="J7644" i="34" s="1"/>
  <c r="H7618" i="34"/>
  <c r="J7618" i="34" s="1"/>
  <c r="H7601" i="34"/>
  <c r="J7601" i="34" s="1"/>
  <c r="H8109" i="34"/>
  <c r="J8109" i="34" s="1"/>
  <c r="H7903" i="34"/>
  <c r="J7903" i="34" s="1"/>
  <c r="H7795" i="34"/>
  <c r="J7795" i="34" s="1"/>
  <c r="H7790" i="34"/>
  <c r="J7790" i="34" s="1"/>
  <c r="H7775" i="34"/>
  <c r="J7775" i="34" s="1"/>
  <c r="H7670" i="34"/>
  <c r="J7670" i="34" s="1"/>
  <c r="H7661" i="34"/>
  <c r="J7661" i="34" s="1"/>
  <c r="H7634" i="34"/>
  <c r="J7634" i="34" s="1"/>
  <c r="H7563" i="34"/>
  <c r="J7563" i="34" s="1"/>
  <c r="H7501" i="34"/>
  <c r="J7501" i="34" s="1"/>
  <c r="H7473" i="34"/>
  <c r="J7473" i="34" s="1"/>
  <c r="H7449" i="34"/>
  <c r="J7449" i="34" s="1"/>
  <c r="H7445" i="34"/>
  <c r="J7445" i="34" s="1"/>
  <c r="H7433" i="34"/>
  <c r="J7433" i="34" s="1"/>
  <c r="H7409" i="34"/>
  <c r="J7409" i="34" s="1"/>
  <c r="H7402" i="34"/>
  <c r="J7402" i="34" s="1"/>
  <c r="H7378" i="34"/>
  <c r="J7378" i="34" s="1"/>
  <c r="H7925" i="34"/>
  <c r="J7925" i="34" s="1"/>
  <c r="H7816" i="34"/>
  <c r="J7816" i="34" s="1"/>
  <c r="H7750" i="34"/>
  <c r="J7750" i="34" s="1"/>
  <c r="H7735" i="34"/>
  <c r="J7735" i="34" s="1"/>
  <c r="H7701" i="34"/>
  <c r="J7701" i="34" s="1"/>
  <c r="H7692" i="34"/>
  <c r="J7692" i="34" s="1"/>
  <c r="H7679" i="34"/>
  <c r="J7679" i="34" s="1"/>
  <c r="H7613" i="34"/>
  <c r="J7613" i="34" s="1"/>
  <c r="H8224" i="34"/>
  <c r="J8224" i="34" s="1"/>
  <c r="H8137" i="34"/>
  <c r="J8137" i="34" s="1"/>
  <c r="H8166" i="34"/>
  <c r="J8166" i="34" s="1"/>
  <c r="H8101" i="34"/>
  <c r="J8101" i="34" s="1"/>
  <c r="H8190" i="34"/>
  <c r="J8190" i="34" s="1"/>
  <c r="H7918" i="34"/>
  <c r="J7918" i="34" s="1"/>
  <c r="H7847" i="34"/>
  <c r="J7847" i="34" s="1"/>
  <c r="H8057" i="34"/>
  <c r="J8057" i="34" s="1"/>
  <c r="H7809" i="34"/>
  <c r="J7809" i="34" s="1"/>
  <c r="H7783" i="34"/>
  <c r="J7783" i="34" s="1"/>
  <c r="H7724" i="34"/>
  <c r="J7724" i="34" s="1"/>
  <c r="H8062" i="34"/>
  <c r="J8062" i="34" s="1"/>
  <c r="H7846" i="34"/>
  <c r="J7846" i="34" s="1"/>
  <c r="H7777" i="34"/>
  <c r="J7777" i="34" s="1"/>
  <c r="H7718" i="34"/>
  <c r="J7718" i="34" s="1"/>
  <c r="H7708" i="34"/>
  <c r="J7708" i="34" s="1"/>
  <c r="H8213" i="34"/>
  <c r="J8213" i="34" s="1"/>
  <c r="H7700" i="34"/>
  <c r="J7700" i="34" s="1"/>
  <c r="H7557" i="34"/>
  <c r="J7557" i="34" s="1"/>
  <c r="H7547" i="34"/>
  <c r="J7547" i="34" s="1"/>
  <c r="H7542" i="34"/>
  <c r="J7542" i="34" s="1"/>
  <c r="H7528" i="34"/>
  <c r="J7528" i="34" s="1"/>
  <c r="H7486" i="34"/>
  <c r="J7486" i="34" s="1"/>
  <c r="H7464" i="34"/>
  <c r="J7464" i="34" s="1"/>
  <c r="H7459" i="34"/>
  <c r="J7459" i="34" s="1"/>
  <c r="H7450" i="34"/>
  <c r="J7450" i="34" s="1"/>
  <c r="H7441" i="34"/>
  <c r="J7441" i="34" s="1"/>
  <c r="H7432" i="34"/>
  <c r="J7432" i="34" s="1"/>
  <c r="H7423" i="34"/>
  <c r="J7423" i="34" s="1"/>
  <c r="H7307" i="34"/>
  <c r="J7307" i="34" s="1"/>
  <c r="H7284" i="34"/>
  <c r="J7284" i="34" s="1"/>
  <c r="H7270" i="34"/>
  <c r="J7270" i="34" s="1"/>
  <c r="H7259" i="34"/>
  <c r="J7259" i="34" s="1"/>
  <c r="H7248" i="34"/>
  <c r="J7248" i="34" s="1"/>
  <c r="H7234" i="34"/>
  <c r="J7234" i="34" s="1"/>
  <c r="H7192" i="34"/>
  <c r="J7192" i="34" s="1"/>
  <c r="H7182" i="34"/>
  <c r="J7182" i="34" s="1"/>
  <c r="H7137" i="34"/>
  <c r="J7137" i="34" s="1"/>
  <c r="H7130" i="34"/>
  <c r="J7130" i="34" s="1"/>
  <c r="H7113" i="34"/>
  <c r="J7113" i="34" s="1"/>
  <c r="H7106" i="34"/>
  <c r="J7106" i="34" s="1"/>
  <c r="H7085" i="34"/>
  <c r="J7085" i="34" s="1"/>
  <c r="H7027" i="34"/>
  <c r="J7027" i="34" s="1"/>
  <c r="H7001" i="34"/>
  <c r="J7001" i="34" s="1"/>
  <c r="H6979" i="34"/>
  <c r="J6979" i="34" s="1"/>
  <c r="H6957" i="34"/>
  <c r="J6957" i="34" s="1"/>
  <c r="H6935" i="34"/>
  <c r="J6935" i="34" s="1"/>
  <c r="H6913" i="34"/>
  <c r="J6913" i="34" s="1"/>
  <c r="H6891" i="34"/>
  <c r="J6891" i="34" s="1"/>
  <c r="H6869" i="34"/>
  <c r="J6869" i="34" s="1"/>
  <c r="H6847" i="34"/>
  <c r="J6847" i="34" s="1"/>
  <c r="H7733" i="34"/>
  <c r="J7733" i="34" s="1"/>
  <c r="H7617" i="34"/>
  <c r="J7617" i="34" s="1"/>
  <c r="H7603" i="34"/>
  <c r="J7603" i="34" s="1"/>
  <c r="H7598" i="34"/>
  <c r="J7598" i="34" s="1"/>
  <c r="H7561" i="34"/>
  <c r="J7561" i="34" s="1"/>
  <c r="H7551" i="34"/>
  <c r="J7551" i="34" s="1"/>
  <c r="H7334" i="34"/>
  <c r="J7334" i="34" s="1"/>
  <c r="H7277" i="34"/>
  <c r="J7277" i="34" s="1"/>
  <c r="H7206" i="34"/>
  <c r="J7206" i="34" s="1"/>
  <c r="H7175" i="34"/>
  <c r="J7175" i="34" s="1"/>
  <c r="H7161" i="34"/>
  <c r="J7161" i="34" s="1"/>
  <c r="H7154" i="34"/>
  <c r="J7154" i="34" s="1"/>
  <c r="H7144" i="34"/>
  <c r="J7144" i="34" s="1"/>
  <c r="H7123" i="34"/>
  <c r="J7123" i="34" s="1"/>
  <c r="H7869" i="34"/>
  <c r="J7869" i="34" s="1"/>
  <c r="H7684" i="34"/>
  <c r="J7684" i="34" s="1"/>
  <c r="H7678" i="34"/>
  <c r="J7678" i="34" s="1"/>
  <c r="H7607" i="34"/>
  <c r="J7607" i="34" s="1"/>
  <c r="H7584" i="34"/>
  <c r="J7584" i="34" s="1"/>
  <c r="H7401" i="34"/>
  <c r="J7401" i="34" s="1"/>
  <c r="H7357" i="34"/>
  <c r="J7357" i="34" s="1"/>
  <c r="H7345" i="34"/>
  <c r="J7345" i="34" s="1"/>
  <c r="H7330" i="34"/>
  <c r="J7330" i="34" s="1"/>
  <c r="H7303" i="34"/>
  <c r="J7303" i="34" s="1"/>
  <c r="H7295" i="34"/>
  <c r="J7295" i="34" s="1"/>
  <c r="H7255" i="34"/>
  <c r="J7255" i="34" s="1"/>
  <c r="H7237" i="34"/>
  <c r="J7237" i="34" s="1"/>
  <c r="H7216" i="34"/>
  <c r="J7216" i="34" s="1"/>
  <c r="H7185" i="34"/>
  <c r="J7185" i="34" s="1"/>
  <c r="H7168" i="34"/>
  <c r="H7133" i="34"/>
  <c r="J7133" i="34" s="1"/>
  <c r="H7797" i="34"/>
  <c r="J7797" i="34" s="1"/>
  <c r="H7647" i="34"/>
  <c r="J7647" i="34" s="1"/>
  <c r="H7593" i="34"/>
  <c r="J7593" i="34" s="1"/>
  <c r="H7588" i="34"/>
  <c r="J7588" i="34" s="1"/>
  <c r="H7570" i="34"/>
  <c r="J7570" i="34" s="1"/>
  <c r="H7508" i="34"/>
  <c r="J7508" i="34" s="1"/>
  <c r="H7499" i="34"/>
  <c r="J7499" i="34" s="1"/>
  <c r="H7495" i="34"/>
  <c r="J7495" i="34" s="1"/>
  <c r="H7472" i="34"/>
  <c r="J7472" i="34" s="1"/>
  <c r="H7396" i="34"/>
  <c r="J7396" i="34" s="1"/>
  <c r="H7369" i="34"/>
  <c r="J7369" i="34" s="1"/>
  <c r="H7353" i="34"/>
  <c r="J7353" i="34" s="1"/>
  <c r="H7326" i="34"/>
  <c r="J7326" i="34" s="1"/>
  <c r="H7291" i="34"/>
  <c r="J7291" i="34" s="1"/>
  <c r="H7287" i="34"/>
  <c r="J7287" i="34" s="1"/>
  <c r="H7230" i="34"/>
  <c r="J7230" i="34" s="1"/>
  <c r="H7202" i="34"/>
  <c r="J7202" i="34" s="1"/>
  <c r="H7178" i="34"/>
  <c r="J7178" i="34" s="1"/>
  <c r="H7147" i="34"/>
  <c r="J7147" i="34" s="1"/>
  <c r="H7078" i="34"/>
  <c r="J7078" i="34" s="1"/>
  <c r="H7071" i="34"/>
  <c r="J7071" i="34" s="1"/>
  <c r="H7050" i="34"/>
  <c r="J7050" i="34" s="1"/>
  <c r="H7043" i="34"/>
  <c r="J7043" i="34" s="1"/>
  <c r="H7023" i="34"/>
  <c r="J7023" i="34" s="1"/>
  <c r="H7010" i="34"/>
  <c r="J7010" i="34" s="1"/>
  <c r="H6988" i="34"/>
  <c r="J6988" i="34" s="1"/>
  <c r="H6966" i="34"/>
  <c r="J6966" i="34" s="1"/>
  <c r="H6944" i="34"/>
  <c r="J6944" i="34" s="1"/>
  <c r="H6922" i="34"/>
  <c r="J6922" i="34" s="1"/>
  <c r="H6900" i="34"/>
  <c r="J6900" i="34" s="1"/>
  <c r="H6878" i="34"/>
  <c r="J6878" i="34" s="1"/>
  <c r="H6856" i="34"/>
  <c r="J6856" i="34" s="1"/>
  <c r="H6834" i="34"/>
  <c r="J6834" i="34" s="1"/>
  <c r="H6812" i="34"/>
  <c r="J6812" i="34" s="1"/>
  <c r="H6790" i="34"/>
  <c r="J6790" i="34" s="1"/>
  <c r="H6768" i="34"/>
  <c r="J6768" i="34" s="1"/>
  <c r="H6746" i="34"/>
  <c r="J6746" i="34" s="1"/>
  <c r="H6724" i="34"/>
  <c r="J6724" i="34" s="1"/>
  <c r="H6702" i="34"/>
  <c r="J6702" i="34" s="1"/>
  <c r="H8008" i="34"/>
  <c r="J8008" i="34" s="1"/>
  <c r="H7956" i="34"/>
  <c r="J7956" i="34" s="1"/>
  <c r="H7657" i="34"/>
  <c r="J7657" i="34" s="1"/>
  <c r="H7637" i="34"/>
  <c r="J7637" i="34" s="1"/>
  <c r="H7579" i="34"/>
  <c r="J7579" i="34" s="1"/>
  <c r="H7537" i="34"/>
  <c r="J7537" i="34" s="1"/>
  <c r="H7512" i="34"/>
  <c r="J7512" i="34" s="1"/>
  <c r="H7476" i="34"/>
  <c r="J7476" i="34" s="1"/>
  <c r="H7436" i="34"/>
  <c r="J7436" i="34" s="1"/>
  <c r="H7427" i="34"/>
  <c r="J7427" i="34" s="1"/>
  <c r="H7405" i="34"/>
  <c r="J7405" i="34" s="1"/>
  <c r="H7382" i="34"/>
  <c r="J7382" i="34" s="1"/>
  <c r="H7373" i="34"/>
  <c r="J7373" i="34" s="1"/>
  <c r="H7341" i="34"/>
  <c r="J7341" i="34" s="1"/>
  <c r="H7314" i="34"/>
  <c r="J7314" i="34" s="1"/>
  <c r="H7280" i="34"/>
  <c r="J7280" i="34" s="1"/>
  <c r="H7880" i="34"/>
  <c r="J7880" i="34" s="1"/>
  <c r="H7688" i="34"/>
  <c r="J7688" i="34" s="1"/>
  <c r="H7611" i="34"/>
  <c r="J7611" i="34" s="1"/>
  <c r="H7555" i="34"/>
  <c r="J7555" i="34" s="1"/>
  <c r="H7541" i="34"/>
  <c r="J7541" i="34" s="1"/>
  <c r="H7485" i="34"/>
  <c r="J7485" i="34" s="1"/>
  <c r="H8013" i="34"/>
  <c r="J8013" i="34" s="1"/>
  <c r="H7839" i="34"/>
  <c r="J7839" i="34" s="1"/>
  <c r="H7630" i="34"/>
  <c r="J7630" i="34" s="1"/>
  <c r="H7583" i="34"/>
  <c r="J7583" i="34" s="1"/>
  <c r="H7521" i="34"/>
  <c r="J7521" i="34" s="1"/>
  <c r="H7498" i="34"/>
  <c r="J7498" i="34" s="1"/>
  <c r="H7489" i="34"/>
  <c r="J7489" i="34" s="1"/>
  <c r="H7462" i="34"/>
  <c r="J7462" i="34" s="1"/>
  <c r="H7395" i="34"/>
  <c r="J7395" i="34" s="1"/>
  <c r="H7386" i="34"/>
  <c r="J7386" i="34" s="1"/>
  <c r="H7360" i="34"/>
  <c r="J7360" i="34" s="1"/>
  <c r="H7356" i="34"/>
  <c r="J7356" i="34" s="1"/>
  <c r="H7329" i="34"/>
  <c r="J7329" i="34" s="1"/>
  <c r="H7290" i="34"/>
  <c r="J7290" i="34" s="1"/>
  <c r="H7276" i="34"/>
  <c r="J7276" i="34" s="1"/>
  <c r="H7254" i="34"/>
  <c r="J7254" i="34" s="1"/>
  <c r="H7222" i="34"/>
  <c r="J7222" i="34" s="1"/>
  <c r="H7215" i="34"/>
  <c r="J7215" i="34" s="1"/>
  <c r="H7167" i="34"/>
  <c r="J7167" i="34" s="1"/>
  <c r="H7160" i="34"/>
  <c r="J7160" i="34" s="1"/>
  <c r="H7153" i="34"/>
  <c r="J7153" i="34" s="1"/>
  <c r="H7122" i="34"/>
  <c r="J7122" i="34" s="1"/>
  <c r="H7108" i="34"/>
  <c r="J7108" i="34" s="1"/>
  <c r="H7947" i="34"/>
  <c r="J7947" i="34" s="1"/>
  <c r="H7923" i="34"/>
  <c r="J7923" i="34" s="1"/>
  <c r="H7885" i="34"/>
  <c r="J7885" i="34" s="1"/>
  <c r="H7873" i="34"/>
  <c r="J7873" i="34" s="1"/>
  <c r="H7821" i="34"/>
  <c r="J7821" i="34" s="1"/>
  <c r="H7714" i="34"/>
  <c r="J7714" i="34" s="1"/>
  <c r="H7655" i="34"/>
  <c r="J7655" i="34" s="1"/>
  <c r="H7625" i="34"/>
  <c r="J7625" i="34" s="1"/>
  <c r="H7615" i="34"/>
  <c r="J7615" i="34" s="1"/>
  <c r="H7578" i="34"/>
  <c r="J7578" i="34" s="1"/>
  <c r="H7554" i="34"/>
  <c r="J7554" i="34" s="1"/>
  <c r="H7536" i="34"/>
  <c r="J7536" i="34" s="1"/>
  <c r="H7435" i="34"/>
  <c r="J7435" i="34" s="1"/>
  <c r="H7412" i="34"/>
  <c r="J7412" i="34" s="1"/>
  <c r="H7381" i="34"/>
  <c r="J7381" i="34" s="1"/>
  <c r="H8012" i="34"/>
  <c r="J8012" i="34" s="1"/>
  <c r="H7826" i="34"/>
  <c r="J7826" i="34" s="1"/>
  <c r="H7600" i="34"/>
  <c r="J7600" i="34" s="1"/>
  <c r="H7586" i="34"/>
  <c r="J7586" i="34" s="1"/>
  <c r="H7420" i="34"/>
  <c r="J7420" i="34" s="1"/>
  <c r="H7411" i="34"/>
  <c r="J7411" i="34" s="1"/>
  <c r="H7385" i="34"/>
  <c r="J7385" i="34" s="1"/>
  <c r="H7359" i="34"/>
  <c r="J7359" i="34" s="1"/>
  <c r="H7343" i="34"/>
  <c r="J7343" i="34" s="1"/>
  <c r="H7312" i="34"/>
  <c r="J7312" i="34" s="1"/>
  <c r="H7301" i="34"/>
  <c r="J7301" i="34" s="1"/>
  <c r="H7282" i="34"/>
  <c r="J7282" i="34" s="1"/>
  <c r="H7242" i="34"/>
  <c r="H7211" i="34"/>
  <c r="J7211" i="34" s="1"/>
  <c r="H7190" i="34"/>
  <c r="J7190" i="34" s="1"/>
  <c r="H8023" i="34"/>
  <c r="J8023" i="34" s="1"/>
  <c r="H7793" i="34"/>
  <c r="J7793" i="34" s="1"/>
  <c r="H7643" i="34"/>
  <c r="J7643" i="34" s="1"/>
  <c r="H7496" i="34"/>
  <c r="J7496" i="34" s="1"/>
  <c r="H7470" i="34"/>
  <c r="J7470" i="34" s="1"/>
  <c r="H7415" i="34"/>
  <c r="J7415" i="34" s="1"/>
  <c r="H7362" i="34"/>
  <c r="J7362" i="34" s="1"/>
  <c r="H7332" i="34"/>
  <c r="J7332" i="34" s="1"/>
  <c r="H7205" i="34"/>
  <c r="J7205" i="34" s="1"/>
  <c r="H7188" i="34"/>
  <c r="J7188" i="34" s="1"/>
  <c r="H7180" i="34"/>
  <c r="J7180" i="34" s="1"/>
  <c r="H7128" i="34"/>
  <c r="J7128" i="34" s="1"/>
  <c r="H7090" i="34"/>
  <c r="J7090" i="34" s="1"/>
  <c r="H7580" i="34"/>
  <c r="J7580" i="34" s="1"/>
  <c r="H7448" i="34"/>
  <c r="J7448" i="34" s="1"/>
  <c r="H7437" i="34"/>
  <c r="J7437" i="34" s="1"/>
  <c r="H7393" i="34"/>
  <c r="J7393" i="34" s="1"/>
  <c r="H7346" i="34"/>
  <c r="J7346" i="34" s="1"/>
  <c r="H7246" i="34"/>
  <c r="J7246" i="34" s="1"/>
  <c r="H7238" i="34"/>
  <c r="J7238" i="34" s="1"/>
  <c r="H7226" i="34"/>
  <c r="J7226" i="34" s="1"/>
  <c r="H7156" i="34"/>
  <c r="J7156" i="34" s="1"/>
  <c r="H7152" i="34"/>
  <c r="J7152" i="34" s="1"/>
  <c r="H7124" i="34"/>
  <c r="J7124" i="34" s="1"/>
  <c r="H7086" i="34"/>
  <c r="J7086" i="34" s="1"/>
  <c r="H7082" i="34"/>
  <c r="J7082" i="34" s="1"/>
  <c r="H7074" i="34"/>
  <c r="J7074" i="34" s="1"/>
  <c r="H7070" i="34"/>
  <c r="J7070" i="34" s="1"/>
  <c r="H7066" i="34"/>
  <c r="J7066" i="34" s="1"/>
  <c r="H7005" i="34"/>
  <c r="J7005" i="34" s="1"/>
  <c r="H6995" i="34"/>
  <c r="J6995" i="34" s="1"/>
  <c r="H6978" i="34"/>
  <c r="J6978" i="34" s="1"/>
  <c r="H6968" i="34"/>
  <c r="J6968" i="34" s="1"/>
  <c r="H6958" i="34"/>
  <c r="J6958" i="34" s="1"/>
  <c r="H6931" i="34"/>
  <c r="J6931" i="34" s="1"/>
  <c r="H6921" i="34"/>
  <c r="J6921" i="34" s="1"/>
  <c r="H6814" i="34"/>
  <c r="J6814" i="34" s="1"/>
  <c r="H6788" i="34"/>
  <c r="J6788" i="34" s="1"/>
  <c r="H6775" i="34"/>
  <c r="J6775" i="34" s="1"/>
  <c r="H6762" i="34"/>
  <c r="J6762" i="34" s="1"/>
  <c r="H6749" i="34"/>
  <c r="J6749" i="34" s="1"/>
  <c r="H6723" i="34"/>
  <c r="J6723" i="34" s="1"/>
  <c r="H6710" i="34"/>
  <c r="J6710" i="34" s="1"/>
  <c r="H6694" i="34"/>
  <c r="J6694" i="34" s="1"/>
  <c r="H6672" i="34"/>
  <c r="J6672" i="34" s="1"/>
  <c r="H6650" i="34"/>
  <c r="J6650" i="34" s="1"/>
  <c r="H6628" i="34"/>
  <c r="J6628" i="34" s="1"/>
  <c r="H6606" i="34"/>
  <c r="J6606" i="34" s="1"/>
  <c r="H6584" i="34"/>
  <c r="J6584" i="34" s="1"/>
  <c r="H6562" i="34"/>
  <c r="J6562" i="34" s="1"/>
  <c r="H6540" i="34"/>
  <c r="J6540" i="34" s="1"/>
  <c r="H6518" i="34"/>
  <c r="J6518" i="34" s="1"/>
  <c r="H6496" i="34"/>
  <c r="J6496" i="34" s="1"/>
  <c r="H6474" i="34"/>
  <c r="J6474" i="34" s="1"/>
  <c r="H6452" i="34"/>
  <c r="J6452" i="34" s="1"/>
  <c r="H6430" i="34"/>
  <c r="J6430" i="34" s="1"/>
  <c r="H6408" i="34"/>
  <c r="J6408" i="34" s="1"/>
  <c r="H6386" i="34"/>
  <c r="J6386" i="34" s="1"/>
  <c r="H6364" i="34"/>
  <c r="J6364" i="34" s="1"/>
  <c r="H6342" i="34"/>
  <c r="J6342" i="34" s="1"/>
  <c r="H6320" i="34"/>
  <c r="J6320" i="34" s="1"/>
  <c r="H6298" i="34"/>
  <c r="J6298" i="34" s="1"/>
  <c r="H6276" i="34"/>
  <c r="J6276" i="34" s="1"/>
  <c r="H6254" i="34"/>
  <c r="J6254" i="34" s="1"/>
  <c r="H7687" i="34"/>
  <c r="J7687" i="34" s="1"/>
  <c r="H7612" i="34"/>
  <c r="J7612" i="34" s="1"/>
  <c r="H7591" i="34"/>
  <c r="J7591" i="34" s="1"/>
  <c r="H7558" i="34"/>
  <c r="J7558" i="34" s="1"/>
  <c r="H7524" i="34"/>
  <c r="J7524" i="34" s="1"/>
  <c r="H7213" i="34"/>
  <c r="J7213" i="34" s="1"/>
  <c r="H7184" i="34"/>
  <c r="J7184" i="34" s="1"/>
  <c r="H7176" i="34"/>
  <c r="J7176" i="34" s="1"/>
  <c r="H7164" i="34"/>
  <c r="J7164" i="34" s="1"/>
  <c r="H7140" i="34"/>
  <c r="J7140" i="34" s="1"/>
  <c r="H7136" i="34"/>
  <c r="J7136" i="34" s="1"/>
  <c r="H7109" i="34"/>
  <c r="J7109" i="34" s="1"/>
  <c r="H7105" i="34"/>
  <c r="J7105" i="34" s="1"/>
  <c r="H7062" i="34"/>
  <c r="J7062" i="34" s="1"/>
  <c r="H7040" i="34"/>
  <c r="J7040" i="34" s="1"/>
  <c r="H7022" i="34"/>
  <c r="J7022" i="34" s="1"/>
  <c r="H6941" i="34"/>
  <c r="J6941" i="34" s="1"/>
  <c r="H6904" i="34"/>
  <c r="J6904" i="34" s="1"/>
  <c r="H6894" i="34"/>
  <c r="J6894" i="34" s="1"/>
  <c r="H6867" i="34"/>
  <c r="J6867" i="34" s="1"/>
  <c r="H6857" i="34"/>
  <c r="J6857" i="34" s="1"/>
  <c r="H6840" i="34"/>
  <c r="J6840" i="34" s="1"/>
  <c r="H6830" i="34"/>
  <c r="J6830" i="34" s="1"/>
  <c r="H6817" i="34"/>
  <c r="J6817" i="34" s="1"/>
  <c r="H6804" i="34"/>
  <c r="J6804" i="34" s="1"/>
  <c r="H7934" i="34"/>
  <c r="J7934" i="34" s="1"/>
  <c r="H7902" i="34"/>
  <c r="J7902" i="34" s="1"/>
  <c r="H7624" i="34"/>
  <c r="J7624" i="34" s="1"/>
  <c r="H7585" i="34"/>
  <c r="J7585" i="34" s="1"/>
  <c r="H7506" i="34"/>
  <c r="J7506" i="34" s="1"/>
  <c r="H7388" i="34"/>
  <c r="J7388" i="34" s="1"/>
  <c r="H7371" i="34"/>
  <c r="J7371" i="34" s="1"/>
  <c r="H7366" i="34"/>
  <c r="J7366" i="34" s="1"/>
  <c r="H7350" i="34"/>
  <c r="J7350" i="34" s="1"/>
  <c r="H7263" i="34"/>
  <c r="J7263" i="34" s="1"/>
  <c r="H7148" i="34"/>
  <c r="J7148" i="34" s="1"/>
  <c r="H7120" i="34"/>
  <c r="J7120" i="34" s="1"/>
  <c r="H7097" i="34"/>
  <c r="J7097" i="34" s="1"/>
  <c r="H7051" i="34"/>
  <c r="J7051" i="34" s="1"/>
  <c r="H7047" i="34"/>
  <c r="J7047" i="34" s="1"/>
  <c r="H7029" i="34"/>
  <c r="J7029" i="34" s="1"/>
  <c r="H7015" i="34"/>
  <c r="J7015" i="34" s="1"/>
  <c r="H6998" i="34"/>
  <c r="J6998" i="34" s="1"/>
  <c r="H6971" i="34"/>
  <c r="J6971" i="34" s="1"/>
  <c r="H6961" i="34"/>
  <c r="J6961" i="34" s="1"/>
  <c r="H6951" i="34"/>
  <c r="J6951" i="34" s="1"/>
  <c r="H6934" i="34"/>
  <c r="J6934" i="34" s="1"/>
  <c r="H6924" i="34"/>
  <c r="J6924" i="34" s="1"/>
  <c r="H6914" i="34"/>
  <c r="J6914" i="34" s="1"/>
  <c r="H6887" i="34"/>
  <c r="J6887" i="34" s="1"/>
  <c r="H6877" i="34"/>
  <c r="J6877" i="34" s="1"/>
  <c r="H6791" i="34"/>
  <c r="J6791" i="34" s="1"/>
  <c r="H6765" i="34"/>
  <c r="J6765" i="34" s="1"/>
  <c r="H6726" i="34"/>
  <c r="J6726" i="34" s="1"/>
  <c r="H6700" i="34"/>
  <c r="J6700" i="34" s="1"/>
  <c r="H6678" i="34"/>
  <c r="J6678" i="34" s="1"/>
  <c r="H6656" i="34"/>
  <c r="J6656" i="34" s="1"/>
  <c r="H6634" i="34"/>
  <c r="J6634" i="34" s="1"/>
  <c r="H6612" i="34"/>
  <c r="J6612" i="34" s="1"/>
  <c r="H6590" i="34"/>
  <c r="J6590" i="34" s="1"/>
  <c r="H6568" i="34"/>
  <c r="J6568" i="34" s="1"/>
  <c r="H6546" i="34"/>
  <c r="J6546" i="34" s="1"/>
  <c r="H6524" i="34"/>
  <c r="J6524" i="34" s="1"/>
  <c r="H6502" i="34"/>
  <c r="J6502" i="34" s="1"/>
  <c r="H6480" i="34"/>
  <c r="J6480" i="34" s="1"/>
  <c r="H6458" i="34"/>
  <c r="J6458" i="34" s="1"/>
  <c r="H6436" i="34"/>
  <c r="J6436" i="34" s="1"/>
  <c r="H6414" i="34"/>
  <c r="J6414" i="34" s="1"/>
  <c r="H7659" i="34"/>
  <c r="J7659" i="34" s="1"/>
  <c r="H7511" i="34"/>
  <c r="J7511" i="34" s="1"/>
  <c r="H7479" i="34"/>
  <c r="J7479" i="34" s="1"/>
  <c r="H7376" i="34"/>
  <c r="J7376" i="34" s="1"/>
  <c r="H7331" i="34"/>
  <c r="J7331" i="34" s="1"/>
  <c r="H7317" i="34"/>
  <c r="J7317" i="34" s="1"/>
  <c r="H7289" i="34"/>
  <c r="J7289" i="34" s="1"/>
  <c r="H7267" i="34"/>
  <c r="J7267" i="34" s="1"/>
  <c r="H7221" i="34"/>
  <c r="J7221" i="34" s="1"/>
  <c r="H7200" i="34"/>
  <c r="J7200" i="34" s="1"/>
  <c r="H7196" i="34"/>
  <c r="J7196" i="34" s="1"/>
  <c r="H7172" i="34"/>
  <c r="J7172" i="34" s="1"/>
  <c r="H7101" i="34"/>
  <c r="J7101" i="34" s="1"/>
  <c r="H7058" i="34"/>
  <c r="J7058" i="34" s="1"/>
  <c r="H7036" i="34"/>
  <c r="J7036" i="34" s="1"/>
  <c r="H7008" i="34"/>
  <c r="J7008" i="34" s="1"/>
  <c r="H6991" i="34"/>
  <c r="J6991" i="34" s="1"/>
  <c r="H6981" i="34"/>
  <c r="J6981" i="34" s="1"/>
  <c r="H6897" i="34"/>
  <c r="J6897" i="34" s="1"/>
  <c r="H6860" i="34"/>
  <c r="J6860" i="34" s="1"/>
  <c r="H6850" i="34"/>
  <c r="J6850" i="34" s="1"/>
  <c r="H6820" i="34"/>
  <c r="J6820" i="34" s="1"/>
  <c r="H6807" i="34"/>
  <c r="J6807" i="34" s="1"/>
  <c r="H6794" i="34"/>
  <c r="J6794" i="34" s="1"/>
  <c r="H6781" i="34"/>
  <c r="J6781" i="34" s="1"/>
  <c r="H6755" i="34"/>
  <c r="J6755" i="34" s="1"/>
  <c r="H6742" i="34"/>
  <c r="J6742" i="34" s="1"/>
  <c r="H6729" i="34"/>
  <c r="J6729" i="34" s="1"/>
  <c r="H6716" i="34"/>
  <c r="J6716" i="34" s="1"/>
  <c r="H6681" i="34"/>
  <c r="J6681" i="34" s="1"/>
  <c r="H6659" i="34"/>
  <c r="J6659" i="34" s="1"/>
  <c r="H6637" i="34"/>
  <c r="J6637" i="34" s="1"/>
  <c r="H6615" i="34"/>
  <c r="J6615" i="34" s="1"/>
  <c r="H6593" i="34"/>
  <c r="J6593" i="34" s="1"/>
  <c r="H6571" i="34"/>
  <c r="J6571" i="34" s="1"/>
  <c r="H6549" i="34"/>
  <c r="J6549" i="34" s="1"/>
  <c r="H6527" i="34"/>
  <c r="J6527" i="34" s="1"/>
  <c r="H6505" i="34"/>
  <c r="J6505" i="34" s="1"/>
  <c r="H8236" i="34"/>
  <c r="J8236" i="34" s="1"/>
  <c r="H8157" i="34"/>
  <c r="J8157" i="34" s="1"/>
  <c r="H8019" i="34"/>
  <c r="J8019" i="34" s="1"/>
  <c r="H7759" i="34"/>
  <c r="J7759" i="34" s="1"/>
  <c r="H7729" i="34"/>
  <c r="J7729" i="34" s="1"/>
  <c r="H7669" i="34"/>
  <c r="J7669" i="34" s="1"/>
  <c r="H7590" i="34"/>
  <c r="J7590" i="34" s="1"/>
  <c r="H8265" i="34"/>
  <c r="J8265" i="34" s="1"/>
  <c r="H8077" i="34"/>
  <c r="J8077" i="34" s="1"/>
  <c r="H7674" i="34"/>
  <c r="J7674" i="34" s="1"/>
  <c r="H7628" i="34"/>
  <c r="J7628" i="34" s="1"/>
  <c r="H7505" i="34"/>
  <c r="J7505" i="34" s="1"/>
  <c r="H7408" i="34"/>
  <c r="J7408" i="34" s="1"/>
  <c r="H7344" i="34"/>
  <c r="J7344" i="34" s="1"/>
  <c r="H7340" i="34"/>
  <c r="J7340" i="34" s="1"/>
  <c r="H7311" i="34"/>
  <c r="J7311" i="34" s="1"/>
  <c r="H7293" i="34"/>
  <c r="J7293" i="34" s="1"/>
  <c r="H7212" i="34"/>
  <c r="J7212" i="34" s="1"/>
  <c r="H7208" i="34"/>
  <c r="J7208" i="34" s="1"/>
  <c r="H7183" i="34"/>
  <c r="J7183" i="34" s="1"/>
  <c r="H7104" i="34"/>
  <c r="J7104" i="34" s="1"/>
  <c r="H7061" i="34"/>
  <c r="J7061" i="34" s="1"/>
  <c r="H7830" i="34"/>
  <c r="J7830" i="34" s="1"/>
  <c r="H7540" i="34"/>
  <c r="J7540" i="34" s="1"/>
  <c r="H7483" i="34"/>
  <c r="J7483" i="34" s="1"/>
  <c r="H7375" i="34"/>
  <c r="J7375" i="34" s="1"/>
  <c r="H7354" i="34"/>
  <c r="J7354" i="34" s="1"/>
  <c r="H7325" i="34"/>
  <c r="J7325" i="34" s="1"/>
  <c r="H7262" i="34"/>
  <c r="J7262" i="34" s="1"/>
  <c r="H7199" i="34"/>
  <c r="J7199" i="34" s="1"/>
  <c r="H7195" i="34"/>
  <c r="J7195" i="34" s="1"/>
  <c r="H7119" i="34"/>
  <c r="J7119" i="34" s="1"/>
  <c r="H7046" i="34"/>
  <c r="J7046" i="34" s="1"/>
  <c r="H6997" i="34"/>
  <c r="J6997" i="34" s="1"/>
  <c r="H6987" i="34"/>
  <c r="J6987" i="34" s="1"/>
  <c r="H6866" i="34"/>
  <c r="J6866" i="34" s="1"/>
  <c r="H6839" i="34"/>
  <c r="J6839" i="34" s="1"/>
  <c r="H6829" i="34"/>
  <c r="J6829" i="34" s="1"/>
  <c r="H6816" i="34"/>
  <c r="J6816" i="34" s="1"/>
  <c r="H6803" i="34"/>
  <c r="J6803" i="34" s="1"/>
  <c r="H6777" i="34"/>
  <c r="J6777" i="34" s="1"/>
  <c r="H6764" i="34"/>
  <c r="J6764" i="34" s="1"/>
  <c r="H6751" i="34"/>
  <c r="J6751" i="34" s="1"/>
  <c r="H6738" i="34"/>
  <c r="J6738" i="34" s="1"/>
  <c r="H6712" i="34"/>
  <c r="J6712" i="34" s="1"/>
  <c r="H6696" i="34"/>
  <c r="J6696" i="34" s="1"/>
  <c r="H8197" i="34"/>
  <c r="J8197" i="34" s="1"/>
  <c r="H7605" i="34"/>
  <c r="J7605" i="34" s="1"/>
  <c r="H7907" i="34"/>
  <c r="J7907" i="34" s="1"/>
  <c r="H7878" i="34"/>
  <c r="J7878" i="34" s="1"/>
  <c r="H7891" i="34"/>
  <c r="J7891" i="34" s="1"/>
  <c r="H7884" i="34"/>
  <c r="J7884" i="34" s="1"/>
  <c r="H7515" i="34"/>
  <c r="J7515" i="34" s="1"/>
  <c r="H7477" i="34"/>
  <c r="J7477" i="34" s="1"/>
  <c r="H7440" i="34"/>
  <c r="J7440" i="34" s="1"/>
  <c r="H7320" i="34"/>
  <c r="J7320" i="34" s="1"/>
  <c r="H7310" i="34"/>
  <c r="J7310" i="34" s="1"/>
  <c r="H7257" i="34"/>
  <c r="J7257" i="34" s="1"/>
  <c r="H7240" i="34"/>
  <c r="J7240" i="34" s="1"/>
  <c r="H7232" i="34"/>
  <c r="J7232" i="34" s="1"/>
  <c r="H7224" i="34"/>
  <c r="J7224" i="34" s="1"/>
  <c r="H7871" i="34"/>
  <c r="J7871" i="34" s="1"/>
  <c r="H7639" i="34"/>
  <c r="J7639" i="34" s="1"/>
  <c r="H7252" i="34"/>
  <c r="J7252" i="34" s="1"/>
  <c r="H7219" i="34"/>
  <c r="J7219" i="34" s="1"/>
  <c r="H7207" i="34"/>
  <c r="J7207" i="34" s="1"/>
  <c r="H7162" i="34"/>
  <c r="J7162" i="34" s="1"/>
  <c r="H7107" i="34"/>
  <c r="J7107" i="34" s="1"/>
  <c r="H7095" i="34"/>
  <c r="J7095" i="34" s="1"/>
  <c r="H7068" i="34"/>
  <c r="J7068" i="34" s="1"/>
  <c r="H7038" i="34"/>
  <c r="J7038" i="34" s="1"/>
  <c r="H7031" i="34"/>
  <c r="J7031" i="34" s="1"/>
  <c r="H7003" i="34"/>
  <c r="J7003" i="34" s="1"/>
  <c r="H6919" i="34"/>
  <c r="J6919" i="34" s="1"/>
  <c r="H6882" i="34"/>
  <c r="J6882" i="34" s="1"/>
  <c r="H6872" i="34"/>
  <c r="J6872" i="34" s="1"/>
  <c r="H6845" i="34"/>
  <c r="J6845" i="34" s="1"/>
  <c r="H6835" i="34"/>
  <c r="J6835" i="34" s="1"/>
  <c r="H6825" i="34"/>
  <c r="J6825" i="34" s="1"/>
  <c r="H6799" i="34"/>
  <c r="J6799" i="34" s="1"/>
  <c r="H6786" i="34"/>
  <c r="J6786" i="34" s="1"/>
  <c r="H6773" i="34"/>
  <c r="J6773" i="34" s="1"/>
  <c r="H6760" i="34"/>
  <c r="J6760" i="34" s="1"/>
  <c r="H6734" i="34"/>
  <c r="J6734" i="34" s="1"/>
  <c r="H6708" i="34"/>
  <c r="J6708" i="34" s="1"/>
  <c r="H6689" i="34"/>
  <c r="J6689" i="34" s="1"/>
  <c r="H6667" i="34"/>
  <c r="J6667" i="34" s="1"/>
  <c r="H6645" i="34"/>
  <c r="J6645" i="34" s="1"/>
  <c r="H6623" i="34"/>
  <c r="J6623" i="34" s="1"/>
  <c r="H6601" i="34"/>
  <c r="J6601" i="34" s="1"/>
  <c r="H6579" i="34"/>
  <c r="J6579" i="34" s="1"/>
  <c r="H6557" i="34"/>
  <c r="J6557" i="34" s="1"/>
  <c r="H7912" i="34"/>
  <c r="J7912" i="34" s="1"/>
  <c r="H7961" i="34"/>
  <c r="J7961" i="34" s="1"/>
  <c r="H7774" i="34"/>
  <c r="J7774" i="34" s="1"/>
  <c r="H7744" i="34"/>
  <c r="J7744" i="34" s="1"/>
  <c r="H7671" i="34"/>
  <c r="J7671" i="34" s="1"/>
  <c r="H7444" i="34"/>
  <c r="J7444" i="34" s="1"/>
  <c r="H7406" i="34"/>
  <c r="J7406" i="34" s="1"/>
  <c r="H7389" i="34"/>
  <c r="J7389" i="34" s="1"/>
  <c r="H7342" i="34"/>
  <c r="J7342" i="34" s="1"/>
  <c r="H7549" i="34"/>
  <c r="J7549" i="34" s="1"/>
  <c r="H7544" i="34"/>
  <c r="J7544" i="34" s="1"/>
  <c r="H7532" i="34"/>
  <c r="J7532" i="34" s="1"/>
  <c r="H7461" i="34"/>
  <c r="J7461" i="34" s="1"/>
  <c r="H7407" i="34"/>
  <c r="J7407" i="34" s="1"/>
  <c r="H7352" i="34"/>
  <c r="J7352" i="34" s="1"/>
  <c r="H7149" i="34"/>
  <c r="J7149" i="34" s="1"/>
  <c r="H7096" i="34"/>
  <c r="J7096" i="34" s="1"/>
  <c r="H7041" i="34"/>
  <c r="J7041" i="34" s="1"/>
  <c r="H7028" i="34"/>
  <c r="J7028" i="34" s="1"/>
  <c r="H7024" i="34"/>
  <c r="J7024" i="34" s="1"/>
  <c r="H7012" i="34"/>
  <c r="J7012" i="34" s="1"/>
  <c r="H6970" i="34"/>
  <c r="J6970" i="34" s="1"/>
  <c r="H6953" i="34"/>
  <c r="J6953" i="34" s="1"/>
  <c r="H6945" i="34"/>
  <c r="J6945" i="34" s="1"/>
  <c r="H6901" i="34"/>
  <c r="J6901" i="34" s="1"/>
  <c r="H6893" i="34"/>
  <c r="J6893" i="34" s="1"/>
  <c r="H6752" i="34"/>
  <c r="J6752" i="34" s="1"/>
  <c r="H6744" i="34"/>
  <c r="J6744" i="34" s="1"/>
  <c r="H6709" i="34"/>
  <c r="J6709" i="34" s="1"/>
  <c r="H6705" i="34"/>
  <c r="J6705" i="34" s="1"/>
  <c r="H6679" i="34"/>
  <c r="J6679" i="34" s="1"/>
  <c r="H6668" i="34"/>
  <c r="J6668" i="34" s="1"/>
  <c r="H6632" i="34"/>
  <c r="J6632" i="34" s="1"/>
  <c r="H6621" i="34"/>
  <c r="J6621" i="34" s="1"/>
  <c r="H6614" i="34"/>
  <c r="J6614" i="34" s="1"/>
  <c r="H6585" i="34"/>
  <c r="J6585" i="34" s="1"/>
  <c r="H6574" i="34"/>
  <c r="J6574" i="34" s="1"/>
  <c r="H7614" i="34"/>
  <c r="J7614" i="34" s="1"/>
  <c r="H7567" i="34"/>
  <c r="J7567" i="34" s="1"/>
  <c r="H7503" i="34"/>
  <c r="J7503" i="34" s="1"/>
  <c r="H7424" i="34"/>
  <c r="J7424" i="34" s="1"/>
  <c r="H7318" i="34"/>
  <c r="J7318" i="34" s="1"/>
  <c r="H7306" i="34"/>
  <c r="J7306" i="34" s="1"/>
  <c r="H7296" i="34"/>
  <c r="J7296" i="34" s="1"/>
  <c r="H7233" i="34"/>
  <c r="J7233" i="34" s="1"/>
  <c r="H7218" i="34"/>
  <c r="J7218" i="34" s="1"/>
  <c r="H7032" i="34"/>
  <c r="J7032" i="34" s="1"/>
  <c r="H6974" i="34"/>
  <c r="J6974" i="34" s="1"/>
  <c r="H6889" i="34"/>
  <c r="J6889" i="34" s="1"/>
  <c r="H6881" i="34"/>
  <c r="J6881" i="34" s="1"/>
  <c r="H6854" i="34"/>
  <c r="J6854" i="34" s="1"/>
  <c r="H6826" i="34"/>
  <c r="J6826" i="34" s="1"/>
  <c r="H6740" i="34"/>
  <c r="J6740" i="34" s="1"/>
  <c r="H6736" i="34"/>
  <c r="J6736" i="34" s="1"/>
  <c r="H6732" i="34"/>
  <c r="J6732" i="34" s="1"/>
  <c r="H6713" i="34"/>
  <c r="J6713" i="34" s="1"/>
  <c r="H6701" i="34"/>
  <c r="J6701" i="34" s="1"/>
  <c r="H6686" i="34"/>
  <c r="J6686" i="34" s="1"/>
  <c r="H6639" i="34"/>
  <c r="J6639" i="34" s="1"/>
  <c r="H6603" i="34"/>
  <c r="J6603" i="34" s="1"/>
  <c r="H6556" i="34"/>
  <c r="J6556" i="34" s="1"/>
  <c r="H6545" i="34"/>
  <c r="J6545" i="34" s="1"/>
  <c r="H6538" i="34"/>
  <c r="J6538" i="34" s="1"/>
  <c r="H6517" i="34"/>
  <c r="J6517" i="34" s="1"/>
  <c r="H6493" i="34"/>
  <c r="J6493" i="34" s="1"/>
  <c r="H6486" i="34"/>
  <c r="J6486" i="34" s="1"/>
  <c r="H6466" i="34"/>
  <c r="J6466" i="34" s="1"/>
  <c r="H6456" i="34"/>
  <c r="J6456" i="34" s="1"/>
  <c r="H6429" i="34"/>
  <c r="J6429" i="34" s="1"/>
  <c r="H6409" i="34"/>
  <c r="J6409" i="34" s="1"/>
  <c r="H6389" i="34"/>
  <c r="J6389" i="34" s="1"/>
  <c r="H6363" i="34"/>
  <c r="J6363" i="34" s="1"/>
  <c r="H6350" i="34"/>
  <c r="J6350" i="34" s="1"/>
  <c r="H7358" i="34"/>
  <c r="J7358" i="34" s="1"/>
  <c r="H7177" i="34"/>
  <c r="J7177" i="34" s="1"/>
  <c r="H7114" i="34"/>
  <c r="J7114" i="34" s="1"/>
  <c r="H7110" i="34"/>
  <c r="J7110" i="34" s="1"/>
  <c r="H7091" i="34"/>
  <c r="J7091" i="34" s="1"/>
  <c r="H6999" i="34"/>
  <c r="J6999" i="34" s="1"/>
  <c r="H6912" i="34"/>
  <c r="J6912" i="34" s="1"/>
  <c r="H6885" i="34"/>
  <c r="J6885" i="34" s="1"/>
  <c r="H6846" i="34"/>
  <c r="J6846" i="34" s="1"/>
  <c r="H6838" i="34"/>
  <c r="J6838" i="34" s="1"/>
  <c r="H6822" i="34"/>
  <c r="J6822" i="34" s="1"/>
  <c r="H6810" i="34"/>
  <c r="J6810" i="34" s="1"/>
  <c r="H6806" i="34"/>
  <c r="J6806" i="34" s="1"/>
  <c r="H6802" i="34"/>
  <c r="J6802" i="34" s="1"/>
  <c r="H6779" i="34"/>
  <c r="J6779" i="34" s="1"/>
  <c r="H6763" i="34"/>
  <c r="J6763" i="34" s="1"/>
  <c r="H6728" i="34"/>
  <c r="J6728" i="34" s="1"/>
  <c r="H6657" i="34"/>
  <c r="J6657" i="34" s="1"/>
  <c r="H6646" i="34"/>
  <c r="J6646" i="34" s="1"/>
  <c r="H6610" i="34"/>
  <c r="J6610" i="34" s="1"/>
  <c r="H6599" i="34"/>
  <c r="J6599" i="34" s="1"/>
  <c r="H6592" i="34"/>
  <c r="J6592" i="34" s="1"/>
  <c r="H6563" i="34"/>
  <c r="J6563" i="34" s="1"/>
  <c r="H6552" i="34"/>
  <c r="J6552" i="34" s="1"/>
  <c r="H7770" i="34"/>
  <c r="J7770" i="34" s="1"/>
  <c r="H7720" i="34"/>
  <c r="J7720" i="34" s="1"/>
  <c r="H7713" i="34"/>
  <c r="J7713" i="34" s="1"/>
  <c r="H7283" i="34"/>
  <c r="J7283" i="34" s="1"/>
  <c r="H7247" i="34"/>
  <c r="J7247" i="34" s="1"/>
  <c r="H7228" i="34"/>
  <c r="J7228" i="34" s="1"/>
  <c r="H7138" i="34"/>
  <c r="J7138" i="34" s="1"/>
  <c r="H7081" i="34"/>
  <c r="J7081" i="34" s="1"/>
  <c r="H7053" i="34"/>
  <c r="J7053" i="34" s="1"/>
  <c r="H6928" i="34"/>
  <c r="J6928" i="34" s="1"/>
  <c r="H6920" i="34"/>
  <c r="J6920" i="34" s="1"/>
  <c r="H6916" i="34"/>
  <c r="H6873" i="34"/>
  <c r="J6873" i="34" s="1"/>
  <c r="H6865" i="34"/>
  <c r="J6865" i="34" s="1"/>
  <c r="H6861" i="34"/>
  <c r="J6861" i="34" s="1"/>
  <c r="H7620" i="34"/>
  <c r="J7620" i="34" s="1"/>
  <c r="H7363" i="34"/>
  <c r="J7363" i="34" s="1"/>
  <c r="H7328" i="34"/>
  <c r="J7328" i="34" s="1"/>
  <c r="H7278" i="34"/>
  <c r="J7278" i="34" s="1"/>
  <c r="H7157" i="34"/>
  <c r="J7157" i="34" s="1"/>
  <c r="H7127" i="34"/>
  <c r="J7127" i="34" s="1"/>
  <c r="H7118" i="34"/>
  <c r="J7118" i="34" s="1"/>
  <c r="H7076" i="34"/>
  <c r="J7076" i="34" s="1"/>
  <c r="H7072" i="34"/>
  <c r="J7072" i="34" s="1"/>
  <c r="H7057" i="34"/>
  <c r="J7057" i="34" s="1"/>
  <c r="H7019" i="34"/>
  <c r="J7019" i="34" s="1"/>
  <c r="H6986" i="34"/>
  <c r="J6986" i="34" s="1"/>
  <c r="H6982" i="34"/>
  <c r="J6982" i="34" s="1"/>
  <c r="H6940" i="34"/>
  <c r="J6940" i="34" s="1"/>
  <c r="H6908" i="34"/>
  <c r="J6908" i="34" s="1"/>
  <c r="H6842" i="34"/>
  <c r="J6842" i="34" s="1"/>
  <c r="H6720" i="34"/>
  <c r="J6720" i="34" s="1"/>
  <c r="H6697" i="34"/>
  <c r="J6697" i="34" s="1"/>
  <c r="H6635" i="34"/>
  <c r="J6635" i="34" s="1"/>
  <c r="H6624" i="34"/>
  <c r="J6624" i="34" s="1"/>
  <c r="H6588" i="34"/>
  <c r="J6588" i="34" s="1"/>
  <c r="H6577" i="34"/>
  <c r="J6577" i="34" s="1"/>
  <c r="H6570" i="34"/>
  <c r="J6570" i="34" s="1"/>
  <c r="H6503" i="34"/>
  <c r="J6503" i="34" s="1"/>
  <c r="H6489" i="34"/>
  <c r="J6489" i="34" s="1"/>
  <c r="H6479" i="34"/>
  <c r="J6479" i="34" s="1"/>
  <c r="H6459" i="34"/>
  <c r="J6459" i="34" s="1"/>
  <c r="H6432" i="34"/>
  <c r="J6432" i="34" s="1"/>
  <c r="H6395" i="34"/>
  <c r="J6395" i="34" s="1"/>
  <c r="H6382" i="34"/>
  <c r="J6382" i="34" s="1"/>
  <c r="H6369" i="34"/>
  <c r="J6369" i="34" s="1"/>
  <c r="H6356" i="34"/>
  <c r="J6356" i="34" s="1"/>
  <c r="H6330" i="34"/>
  <c r="J6330" i="34" s="1"/>
  <c r="H6304" i="34"/>
  <c r="J6304" i="34" s="1"/>
  <c r="H6291" i="34"/>
  <c r="J6291" i="34" s="1"/>
  <c r="H6265" i="34"/>
  <c r="J6265" i="34" s="1"/>
  <c r="H6230" i="34"/>
  <c r="J6230" i="34" s="1"/>
  <c r="H6208" i="34"/>
  <c r="J6208" i="34" s="1"/>
  <c r="H6186" i="34"/>
  <c r="J6186" i="34" s="1"/>
  <c r="H6164" i="34"/>
  <c r="J6164" i="34" s="1"/>
  <c r="H6142" i="34"/>
  <c r="J6142" i="34" s="1"/>
  <c r="H6120" i="34"/>
  <c r="J6120" i="34" s="1"/>
  <c r="H7548" i="34"/>
  <c r="J7548" i="34" s="1"/>
  <c r="H7417" i="34"/>
  <c r="J7417" i="34" s="1"/>
  <c r="H7368" i="34"/>
  <c r="J7368" i="34" s="1"/>
  <c r="H7323" i="34"/>
  <c r="J7323" i="34" s="1"/>
  <c r="H7288" i="34"/>
  <c r="J7288" i="34" s="1"/>
  <c r="H7217" i="34"/>
  <c r="J7217" i="34" s="1"/>
  <c r="H7201" i="34"/>
  <c r="J7201" i="34" s="1"/>
  <c r="H7191" i="34"/>
  <c r="J7191" i="34" s="1"/>
  <c r="H7100" i="34"/>
  <c r="J7100" i="34" s="1"/>
  <c r="H7044" i="34"/>
  <c r="J7044" i="34" s="1"/>
  <c r="H7007" i="34"/>
  <c r="J7007" i="34" s="1"/>
  <c r="H6994" i="34"/>
  <c r="J6994" i="34" s="1"/>
  <c r="H6990" i="34"/>
  <c r="J6990" i="34" s="1"/>
  <c r="H6969" i="34"/>
  <c r="J6969" i="34" s="1"/>
  <c r="H6965" i="34"/>
  <c r="J6965" i="34" s="1"/>
  <c r="H6936" i="34"/>
  <c r="J6936" i="34" s="1"/>
  <c r="H6932" i="34"/>
  <c r="J6932" i="34" s="1"/>
  <c r="H6896" i="34"/>
  <c r="J6896" i="34" s="1"/>
  <c r="H6853" i="34"/>
  <c r="J6853" i="34" s="1"/>
  <c r="H6798" i="34"/>
  <c r="J6798" i="34" s="1"/>
  <c r="H6782" i="34"/>
  <c r="J6782" i="34" s="1"/>
  <c r="H6747" i="34"/>
  <c r="J6747" i="34" s="1"/>
  <c r="H6660" i="34"/>
  <c r="J6660" i="34" s="1"/>
  <c r="H6653" i="34"/>
  <c r="J6653" i="34" s="1"/>
  <c r="H6649" i="34"/>
  <c r="J6649" i="34" s="1"/>
  <c r="H6642" i="34"/>
  <c r="J6642" i="34" s="1"/>
  <c r="H6595" i="34"/>
  <c r="J6595" i="34" s="1"/>
  <c r="H7339" i="34"/>
  <c r="J7339" i="34" s="1"/>
  <c r="H7305" i="34"/>
  <c r="J7305" i="34" s="1"/>
  <c r="H7251" i="34"/>
  <c r="J7251" i="34" s="1"/>
  <c r="H7181" i="34"/>
  <c r="J7181" i="34" s="1"/>
  <c r="H7048" i="34"/>
  <c r="J7048" i="34" s="1"/>
  <c r="H7571" i="34"/>
  <c r="J7571" i="34" s="1"/>
  <c r="H7392" i="34"/>
  <c r="J7392" i="34" s="1"/>
  <c r="H7380" i="34"/>
  <c r="J7380" i="34" s="1"/>
  <c r="H7241" i="34"/>
  <c r="J7241" i="34" s="1"/>
  <c r="H7035" i="34"/>
  <c r="J7035" i="34" s="1"/>
  <c r="H6973" i="34"/>
  <c r="J6973" i="34" s="1"/>
  <c r="H6888" i="34"/>
  <c r="J6888" i="34" s="1"/>
  <c r="H6884" i="34"/>
  <c r="J6884" i="34" s="1"/>
  <c r="H7942" i="34"/>
  <c r="J7942" i="34" s="1"/>
  <c r="H7725" i="34"/>
  <c r="J7725" i="34" s="1"/>
  <c r="H7651" i="34"/>
  <c r="J7651" i="34" s="1"/>
  <c r="H7916" i="34"/>
  <c r="J7916" i="34" s="1"/>
  <c r="H7142" i="34"/>
  <c r="J7142" i="34" s="1"/>
  <c r="H7126" i="34"/>
  <c r="J7126" i="34" s="1"/>
  <c r="H7094" i="34"/>
  <c r="J7094" i="34" s="1"/>
  <c r="H7056" i="34"/>
  <c r="J7056" i="34" s="1"/>
  <c r="H7002" i="34"/>
  <c r="J7002" i="34" s="1"/>
  <c r="H6960" i="34"/>
  <c r="J6960" i="34" s="1"/>
  <c r="H6923" i="34"/>
  <c r="J6923" i="34" s="1"/>
  <c r="H6911" i="34"/>
  <c r="J6911" i="34" s="1"/>
  <c r="H6907" i="34"/>
  <c r="J6907" i="34" s="1"/>
  <c r="H6903" i="34"/>
  <c r="J6903" i="34" s="1"/>
  <c r="H7513" i="34"/>
  <c r="J7513" i="34" s="1"/>
  <c r="H7372" i="34"/>
  <c r="J7372" i="34" s="1"/>
  <c r="H7298" i="34"/>
  <c r="J7298" i="34" s="1"/>
  <c r="H7286" i="34"/>
  <c r="J7286" i="34" s="1"/>
  <c r="H7235" i="34"/>
  <c r="J7235" i="34" s="1"/>
  <c r="H7166" i="34"/>
  <c r="J7166" i="34" s="1"/>
  <c r="H7103" i="34"/>
  <c r="J7103" i="34" s="1"/>
  <c r="H6976" i="34"/>
  <c r="J6976" i="34" s="1"/>
  <c r="H6955" i="34"/>
  <c r="J6955" i="34" s="1"/>
  <c r="H6895" i="34"/>
  <c r="J6895" i="34" s="1"/>
  <c r="H6883" i="34"/>
  <c r="J6883" i="34" s="1"/>
  <c r="H7723" i="34"/>
  <c r="J7723" i="34" s="1"/>
  <c r="H7397" i="34"/>
  <c r="J7397" i="34" s="1"/>
  <c r="H7813" i="34"/>
  <c r="J7813" i="34" s="1"/>
  <c r="H7610" i="34"/>
  <c r="J7610" i="34" s="1"/>
  <c r="H7599" i="34"/>
  <c r="J7599" i="34" s="1"/>
  <c r="H7239" i="34"/>
  <c r="J7239" i="34" s="1"/>
  <c r="H7214" i="34"/>
  <c r="J7214" i="34" s="1"/>
  <c r="H7174" i="34"/>
  <c r="J7174" i="34" s="1"/>
  <c r="H7159" i="34"/>
  <c r="J7159" i="34" s="1"/>
  <c r="H7083" i="34"/>
  <c r="J7083" i="34" s="1"/>
  <c r="H7059" i="34"/>
  <c r="J7059" i="34" s="1"/>
  <c r="H7042" i="34"/>
  <c r="J7042" i="34" s="1"/>
  <c r="H7025" i="34"/>
  <c r="J7025" i="34" s="1"/>
  <c r="H7009" i="34"/>
  <c r="J7009" i="34" s="1"/>
  <c r="H6946" i="34"/>
  <c r="J6946" i="34" s="1"/>
  <c r="H6890" i="34"/>
  <c r="J6890" i="34" s="1"/>
  <c r="H6855" i="34"/>
  <c r="J6855" i="34" s="1"/>
  <c r="H6792" i="34"/>
  <c r="J6792" i="34" s="1"/>
  <c r="H6753" i="34"/>
  <c r="J6753" i="34" s="1"/>
  <c r="H6745" i="34"/>
  <c r="J6745" i="34" s="1"/>
  <c r="H6714" i="34"/>
  <c r="J6714" i="34" s="1"/>
  <c r="H6706" i="34"/>
  <c r="J6706" i="34" s="1"/>
  <c r="H6691" i="34"/>
  <c r="J6691" i="34" s="1"/>
  <c r="H6687" i="34"/>
  <c r="J6687" i="34" s="1"/>
  <c r="H6680" i="34"/>
  <c r="J6680" i="34" s="1"/>
  <c r="H6651" i="34"/>
  <c r="J6651" i="34" s="1"/>
  <c r="H6640" i="34"/>
  <c r="J6640" i="34" s="1"/>
  <c r="H6604" i="34"/>
  <c r="J6604" i="34" s="1"/>
  <c r="H7806" i="34"/>
  <c r="J7806" i="34" s="1"/>
  <c r="H7799" i="34"/>
  <c r="J7799" i="34" s="1"/>
  <c r="H7574" i="34"/>
  <c r="J7574" i="34" s="1"/>
  <c r="H7451" i="34"/>
  <c r="J7451" i="34" s="1"/>
  <c r="H7419" i="34"/>
  <c r="J7419" i="34" s="1"/>
  <c r="H7492" i="34"/>
  <c r="J7492" i="34" s="1"/>
  <c r="H7370" i="34"/>
  <c r="J7370" i="34" s="1"/>
  <c r="H7279" i="34"/>
  <c r="J7279" i="34" s="1"/>
  <c r="H7169" i="34"/>
  <c r="J7169" i="34" s="1"/>
  <c r="H7087" i="34"/>
  <c r="J7087" i="34" s="1"/>
  <c r="H7538" i="34"/>
  <c r="J7538" i="34" s="1"/>
  <c r="H7456" i="34"/>
  <c r="J7456" i="34" s="1"/>
  <c r="H7273" i="34"/>
  <c r="J7273" i="34" s="1"/>
  <c r="H7269" i="34"/>
  <c r="J7269" i="34" s="1"/>
  <c r="H7173" i="34"/>
  <c r="J7173" i="34" s="1"/>
  <c r="H7139" i="34"/>
  <c r="J7139" i="34" s="1"/>
  <c r="H7045" i="34"/>
  <c r="J7045" i="34" s="1"/>
  <c r="H7016" i="34"/>
  <c r="J7016" i="34" s="1"/>
  <c r="H6949" i="34"/>
  <c r="J6949" i="34" s="1"/>
  <c r="H6937" i="34"/>
  <c r="J6937" i="34" s="1"/>
  <c r="H7788" i="34"/>
  <c r="J7788" i="34" s="1"/>
  <c r="H7026" i="34"/>
  <c r="J7026" i="34" s="1"/>
  <c r="H7000" i="34"/>
  <c r="J7000" i="34" s="1"/>
  <c r="H6983" i="34"/>
  <c r="J6983" i="34" s="1"/>
  <c r="H6972" i="34"/>
  <c r="J6972" i="34" s="1"/>
  <c r="H6948" i="34"/>
  <c r="J6948" i="34" s="1"/>
  <c r="H6870" i="34"/>
  <c r="J6870" i="34" s="1"/>
  <c r="H6837" i="34"/>
  <c r="J6837" i="34" s="1"/>
  <c r="H6828" i="34"/>
  <c r="J6828" i="34" s="1"/>
  <c r="H6801" i="34"/>
  <c r="J6801" i="34" s="1"/>
  <c r="H6769" i="34"/>
  <c r="J6769" i="34" s="1"/>
  <c r="H6674" i="34"/>
  <c r="J6674" i="34" s="1"/>
  <c r="H6644" i="34"/>
  <c r="J6644" i="34" s="1"/>
  <c r="H6618" i="34"/>
  <c r="J6618" i="34" s="1"/>
  <c r="H6541" i="34"/>
  <c r="J6541" i="34" s="1"/>
  <c r="H6519" i="34"/>
  <c r="J6519" i="34" s="1"/>
  <c r="H6464" i="34"/>
  <c r="J6464" i="34" s="1"/>
  <c r="H6439" i="34"/>
  <c r="J6439" i="34" s="1"/>
  <c r="H6428" i="34"/>
  <c r="J6428" i="34" s="1"/>
  <c r="H6410" i="34"/>
  <c r="J6410" i="34" s="1"/>
  <c r="H6375" i="34"/>
  <c r="J6375" i="34" s="1"/>
  <c r="H6354" i="34"/>
  <c r="J6354" i="34" s="1"/>
  <c r="H6323" i="34"/>
  <c r="J6323" i="34" s="1"/>
  <c r="H6313" i="34"/>
  <c r="J6313" i="34" s="1"/>
  <c r="H6303" i="34"/>
  <c r="J6303" i="34" s="1"/>
  <c r="H6286" i="34"/>
  <c r="J6286" i="34" s="1"/>
  <c r="H6259" i="34"/>
  <c r="J6259" i="34" s="1"/>
  <c r="H6236" i="34"/>
  <c r="J6236" i="34" s="1"/>
  <c r="H6223" i="34"/>
  <c r="J6223" i="34" s="1"/>
  <c r="H6197" i="34"/>
  <c r="J6197" i="34" s="1"/>
  <c r="H6132" i="34"/>
  <c r="J6132" i="34" s="1"/>
  <c r="H6084" i="34"/>
  <c r="J6084" i="34" s="1"/>
  <c r="H6062" i="34"/>
  <c r="J6062" i="34" s="1"/>
  <c r="H6040" i="34"/>
  <c r="J6040" i="34" s="1"/>
  <c r="H6018" i="34"/>
  <c r="J6018" i="34" s="1"/>
  <c r="H5996" i="34"/>
  <c r="J5996" i="34" s="1"/>
  <c r="H7534" i="34"/>
  <c r="J7534" i="34" s="1"/>
  <c r="H7453" i="34"/>
  <c r="J7453" i="34" s="1"/>
  <c r="H7102" i="34"/>
  <c r="J7102" i="34" s="1"/>
  <c r="H7084" i="34"/>
  <c r="J7084" i="34" s="1"/>
  <c r="H7052" i="34"/>
  <c r="J7052" i="34" s="1"/>
  <c r="H6977" i="34"/>
  <c r="J6977" i="34" s="1"/>
  <c r="H6943" i="34"/>
  <c r="J6943" i="34" s="1"/>
  <c r="H6910" i="34"/>
  <c r="J6910" i="34" s="1"/>
  <c r="H6851" i="34"/>
  <c r="J6851" i="34" s="1"/>
  <c r="H6823" i="34"/>
  <c r="J6823" i="34" s="1"/>
  <c r="H6819" i="34"/>
  <c r="J6819" i="34" s="1"/>
  <c r="H6778" i="34"/>
  <c r="J6778" i="34" s="1"/>
  <c r="H6648" i="34"/>
  <c r="J6648" i="34" s="1"/>
  <c r="H6609" i="34"/>
  <c r="J6609" i="34" s="1"/>
  <c r="H6576" i="34"/>
  <c r="J6576" i="34" s="1"/>
  <c r="H6572" i="34"/>
  <c r="J6572" i="34" s="1"/>
  <c r="H6537" i="34"/>
  <c r="J6537" i="34" s="1"/>
  <c r="H6515" i="34"/>
  <c r="J6515" i="34" s="1"/>
  <c r="H6504" i="34"/>
  <c r="J6504" i="34" s="1"/>
  <c r="H6457" i="34"/>
  <c r="J6457" i="34" s="1"/>
  <c r="H6446" i="34"/>
  <c r="J6446" i="34" s="1"/>
  <c r="H6435" i="34"/>
  <c r="J6435" i="34" s="1"/>
  <c r="H6368" i="34"/>
  <c r="J6368" i="34" s="1"/>
  <c r="H6361" i="34"/>
  <c r="J6361" i="34" s="1"/>
  <c r="H6347" i="34"/>
  <c r="J6347" i="34" s="1"/>
  <c r="H6340" i="34"/>
  <c r="J6340" i="34" s="1"/>
  <c r="H6333" i="34"/>
  <c r="J6333" i="34" s="1"/>
  <c r="H6269" i="34"/>
  <c r="J6269" i="34" s="1"/>
  <c r="H6249" i="34"/>
  <c r="J6249" i="34" s="1"/>
  <c r="H6210" i="34"/>
  <c r="J6210" i="34" s="1"/>
  <c r="H6184" i="34"/>
  <c r="J6184" i="34" s="1"/>
  <c r="H6171" i="34"/>
  <c r="J6171" i="34" s="1"/>
  <c r="H6158" i="34"/>
  <c r="J6158" i="34" s="1"/>
  <c r="H6145" i="34"/>
  <c r="J6145" i="34" s="1"/>
  <c r="H7398" i="34"/>
  <c r="J7398" i="34" s="1"/>
  <c r="H7337" i="34"/>
  <c r="J7337" i="34" s="1"/>
  <c r="H7249" i="34"/>
  <c r="J7249" i="34" s="1"/>
  <c r="H7135" i="34"/>
  <c r="J7135" i="34" s="1"/>
  <c r="H6954" i="34"/>
  <c r="J6954" i="34" s="1"/>
  <c r="H6938" i="34"/>
  <c r="J6938" i="34" s="1"/>
  <c r="H6879" i="34"/>
  <c r="J6879" i="34" s="1"/>
  <c r="H6875" i="34"/>
  <c r="J6875" i="34" s="1"/>
  <c r="H7604" i="34"/>
  <c r="J7604" i="34" s="1"/>
  <c r="H7225" i="34"/>
  <c r="J7225" i="34" s="1"/>
  <c r="H7129" i="34"/>
  <c r="J7129" i="34" s="1"/>
  <c r="H7089" i="34"/>
  <c r="J7089" i="34" s="1"/>
  <c r="H7073" i="34"/>
  <c r="J7073" i="34" s="1"/>
  <c r="H6947" i="34"/>
  <c r="J6947" i="34" s="1"/>
  <c r="H6915" i="34"/>
  <c r="J6915" i="34" s="1"/>
  <c r="H6905" i="34"/>
  <c r="J6905" i="34" s="1"/>
  <c r="H7650" i="34"/>
  <c r="J7650" i="34" s="1"/>
  <c r="H7304" i="34"/>
  <c r="J7304" i="34" s="1"/>
  <c r="H7020" i="34"/>
  <c r="J7020" i="34" s="1"/>
  <c r="H6959" i="34"/>
  <c r="J6959" i="34" s="1"/>
  <c r="H6926" i="34"/>
  <c r="J6926" i="34" s="1"/>
  <c r="H6899" i="34"/>
  <c r="J6899" i="34" s="1"/>
  <c r="H6864" i="34"/>
  <c r="J6864" i="34" s="1"/>
  <c r="H6859" i="34"/>
  <c r="J6859" i="34" s="1"/>
  <c r="H6836" i="34"/>
  <c r="J6836" i="34" s="1"/>
  <c r="H6832" i="34"/>
  <c r="J6832" i="34" s="1"/>
  <c r="H6827" i="34"/>
  <c r="J6827" i="34" s="1"/>
  <c r="H6813" i="34"/>
  <c r="J6813" i="34" s="1"/>
  <c r="H6800" i="34"/>
  <c r="J6800" i="34" s="1"/>
  <c r="H6727" i="34"/>
  <c r="J6727" i="34" s="1"/>
  <c r="H6718" i="34"/>
  <c r="J6718" i="34" s="1"/>
  <c r="H6690" i="34"/>
  <c r="J6690" i="34" s="1"/>
  <c r="H6669" i="34"/>
  <c r="J6669" i="34" s="1"/>
  <c r="H6529" i="34"/>
  <c r="J6529" i="34" s="1"/>
  <c r="H6507" i="34"/>
  <c r="J6507" i="34" s="1"/>
  <c r="H6492" i="34"/>
  <c r="J6492" i="34" s="1"/>
  <c r="H6478" i="34"/>
  <c r="J6478" i="34" s="1"/>
  <c r="H6467" i="34"/>
  <c r="J6467" i="34" s="1"/>
  <c r="H6460" i="34"/>
  <c r="J6460" i="34" s="1"/>
  <c r="H6449" i="34"/>
  <c r="J6449" i="34" s="1"/>
  <c r="H6445" i="34"/>
  <c r="J6445" i="34" s="1"/>
  <c r="H6431" i="34"/>
  <c r="J6431" i="34" s="1"/>
  <c r="H6402" i="34"/>
  <c r="J6402" i="34" s="1"/>
  <c r="H7410" i="34"/>
  <c r="J7410" i="34" s="1"/>
  <c r="H7404" i="34"/>
  <c r="J7404" i="34" s="1"/>
  <c r="H7261" i="34"/>
  <c r="J7261" i="34" s="1"/>
  <c r="H7117" i="34"/>
  <c r="J7117" i="34" s="1"/>
  <c r="H7030" i="34"/>
  <c r="J7030" i="34" s="1"/>
  <c r="H6993" i="34"/>
  <c r="J6993" i="34" s="1"/>
  <c r="H6942" i="34"/>
  <c r="J6942" i="34" s="1"/>
  <c r="H6818" i="34"/>
  <c r="J6818" i="34" s="1"/>
  <c r="H6758" i="34"/>
  <c r="J6758" i="34" s="1"/>
  <c r="H6731" i="34"/>
  <c r="J6731" i="34" s="1"/>
  <c r="H7336" i="34"/>
  <c r="J7336" i="34" s="1"/>
  <c r="H7134" i="34"/>
  <c r="J7134" i="34" s="1"/>
  <c r="H6909" i="34"/>
  <c r="J6909" i="34" s="1"/>
  <c r="H6874" i="34"/>
  <c r="J6874" i="34" s="1"/>
  <c r="H6772" i="34"/>
  <c r="J6772" i="34" s="1"/>
  <c r="H6754" i="34"/>
  <c r="J6754" i="34" s="1"/>
  <c r="H6703" i="34"/>
  <c r="J6703" i="34" s="1"/>
  <c r="H6685" i="34"/>
  <c r="J6685" i="34" s="1"/>
  <c r="H6575" i="34"/>
  <c r="J6575" i="34" s="1"/>
  <c r="H6567" i="34"/>
  <c r="J6567" i="34" s="1"/>
  <c r="H7928" i="34"/>
  <c r="J7928" i="34" s="1"/>
  <c r="H7367" i="34"/>
  <c r="J7367" i="34" s="1"/>
  <c r="H7347" i="34"/>
  <c r="J7347" i="34" s="1"/>
  <c r="H6975" i="34"/>
  <c r="J6975" i="34" s="1"/>
  <c r="H6964" i="34"/>
  <c r="J6964" i="34" s="1"/>
  <c r="H6898" i="34"/>
  <c r="J6898" i="34" s="1"/>
  <c r="H6868" i="34"/>
  <c r="J6868" i="34" s="1"/>
  <c r="H6863" i="34"/>
  <c r="J6863" i="34" s="1"/>
  <c r="H6785" i="34"/>
  <c r="J6785" i="34" s="1"/>
  <c r="H7704" i="34"/>
  <c r="J7704" i="34" s="1"/>
  <c r="H7672" i="34"/>
  <c r="J7672" i="34" s="1"/>
  <c r="H7550" i="34"/>
  <c r="J7550" i="34" s="1"/>
  <c r="H7260" i="34"/>
  <c r="J7260" i="34" s="1"/>
  <c r="H7186" i="34"/>
  <c r="J7186" i="34" s="1"/>
  <c r="H7093" i="34"/>
  <c r="J7093" i="34" s="1"/>
  <c r="H6980" i="34"/>
  <c r="J6980" i="34" s="1"/>
  <c r="H6918" i="34"/>
  <c r="J6918" i="34" s="1"/>
  <c r="H6892" i="34"/>
  <c r="J6892" i="34" s="1"/>
  <c r="H6858" i="34"/>
  <c r="J6858" i="34" s="1"/>
  <c r="H6771" i="34"/>
  <c r="J6771" i="34" s="1"/>
  <c r="H6707" i="34"/>
  <c r="J6707" i="34" s="1"/>
  <c r="H7500" i="34"/>
  <c r="J7500" i="34" s="1"/>
  <c r="H7315" i="34"/>
  <c r="J7315" i="34" s="1"/>
  <c r="H7179" i="34"/>
  <c r="J7179" i="34" s="1"/>
  <c r="H7054" i="34"/>
  <c r="J7054" i="34" s="1"/>
  <c r="H6985" i="34"/>
  <c r="J6985" i="34" s="1"/>
  <c r="H6929" i="34"/>
  <c r="J6929" i="34" s="1"/>
  <c r="H7203" i="34"/>
  <c r="J7203" i="34" s="1"/>
  <c r="H7115" i="34"/>
  <c r="J7115" i="34" s="1"/>
  <c r="H7064" i="34"/>
  <c r="J7064" i="34" s="1"/>
  <c r="H6963" i="34"/>
  <c r="J6963" i="34" s="1"/>
  <c r="H6902" i="34"/>
  <c r="J6902" i="34" s="1"/>
  <c r="H6761" i="34"/>
  <c r="J6761" i="34" s="1"/>
  <c r="H6748" i="34"/>
  <c r="J6748" i="34" s="1"/>
  <c r="H7428" i="34"/>
  <c r="J7428" i="34" s="1"/>
  <c r="H7321" i="34"/>
  <c r="J7321" i="34" s="1"/>
  <c r="H7281" i="34"/>
  <c r="J7281" i="34" s="1"/>
  <c r="H7018" i="34"/>
  <c r="J7018" i="34" s="1"/>
  <c r="H7013" i="34"/>
  <c r="J7013" i="34" s="1"/>
  <c r="H6956" i="34"/>
  <c r="J6956" i="34" s="1"/>
  <c r="H6950" i="34"/>
  <c r="J6950" i="34" s="1"/>
  <c r="H6886" i="34"/>
  <c r="J6886" i="34" s="1"/>
  <c r="H6848" i="34"/>
  <c r="J6848" i="34" s="1"/>
  <c r="H6784" i="34"/>
  <c r="J6784" i="34" s="1"/>
  <c r="H6671" i="34"/>
  <c r="J6671" i="34" s="1"/>
  <c r="H6654" i="34"/>
  <c r="J6654" i="34" s="1"/>
  <c r="H6554" i="34"/>
  <c r="J6554" i="34" s="1"/>
  <c r="H6550" i="34"/>
  <c r="J6550" i="34" s="1"/>
  <c r="H6520" i="34"/>
  <c r="J6520" i="34" s="1"/>
  <c r="H6509" i="34"/>
  <c r="J6509" i="34" s="1"/>
  <c r="H6469" i="34"/>
  <c r="J6469" i="34" s="1"/>
  <c r="H6440" i="34"/>
  <c r="J6440" i="34" s="1"/>
  <c r="H6433" i="34"/>
  <c r="J6433" i="34" s="1"/>
  <c r="H6422" i="34"/>
  <c r="J6422" i="34" s="1"/>
  <c r="H7757" i="34"/>
  <c r="J7757" i="34" s="1"/>
  <c r="H7562" i="34"/>
  <c r="J7562" i="34" s="1"/>
  <c r="H7365" i="34"/>
  <c r="J7365" i="34" s="1"/>
  <c r="H7150" i="34"/>
  <c r="J7150" i="34" s="1"/>
  <c r="H7098" i="34"/>
  <c r="J7098" i="34" s="1"/>
  <c r="H7092" i="34"/>
  <c r="J7092" i="34" s="1"/>
  <c r="H7080" i="34"/>
  <c r="J7080" i="34" s="1"/>
  <c r="H7075" i="34"/>
  <c r="J7075" i="34" s="1"/>
  <c r="H6996" i="34"/>
  <c r="J6996" i="34" s="1"/>
  <c r="H6984" i="34"/>
  <c r="J6984" i="34" s="1"/>
  <c r="H6917" i="34"/>
  <c r="J6917" i="34" s="1"/>
  <c r="H6871" i="34"/>
  <c r="J6871" i="34" s="1"/>
  <c r="H6852" i="34"/>
  <c r="J6852" i="34" s="1"/>
  <c r="H6811" i="34"/>
  <c r="J6811" i="34" s="1"/>
  <c r="H6793" i="34"/>
  <c r="J6793" i="34" s="1"/>
  <c r="H6711" i="34"/>
  <c r="J6711" i="34" s="1"/>
  <c r="H7763" i="34"/>
  <c r="J7763" i="34" s="1"/>
  <c r="H7274" i="34"/>
  <c r="J7274" i="34" s="1"/>
  <c r="H7145" i="34"/>
  <c r="J7145" i="34" s="1"/>
  <c r="H7125" i="34"/>
  <c r="J7125" i="34" s="1"/>
  <c r="H7063" i="34"/>
  <c r="J7063" i="34" s="1"/>
  <c r="H6880" i="34"/>
  <c r="J6880" i="34" s="1"/>
  <c r="H6824" i="34"/>
  <c r="J6824" i="34" s="1"/>
  <c r="H6780" i="34"/>
  <c r="J6780" i="34" s="1"/>
  <c r="H6677" i="34"/>
  <c r="J6677" i="34" s="1"/>
  <c r="H6658" i="34"/>
  <c r="J6658" i="34" s="1"/>
  <c r="H6638" i="34"/>
  <c r="J6638" i="34" s="1"/>
  <c r="H6600" i="34"/>
  <c r="J6600" i="34" s="1"/>
  <c r="H6512" i="34"/>
  <c r="J6512" i="34" s="1"/>
  <c r="H6438" i="34"/>
  <c r="J6438" i="34" s="1"/>
  <c r="H6434" i="34"/>
  <c r="J6434" i="34" s="1"/>
  <c r="H6413" i="34"/>
  <c r="J6413" i="34" s="1"/>
  <c r="H6366" i="34"/>
  <c r="J6366" i="34" s="1"/>
  <c r="H6318" i="34"/>
  <c r="J6318" i="34" s="1"/>
  <c r="H6300" i="34"/>
  <c r="J6300" i="34" s="1"/>
  <c r="H6278" i="34"/>
  <c r="J6278" i="34" s="1"/>
  <c r="H6260" i="34"/>
  <c r="J6260" i="34" s="1"/>
  <c r="H6201" i="34"/>
  <c r="J6201" i="34" s="1"/>
  <c r="H6156" i="34"/>
  <c r="J6156" i="34" s="1"/>
  <c r="H6146" i="34"/>
  <c r="J6146" i="34" s="1"/>
  <c r="H6633" i="34"/>
  <c r="J6633" i="34" s="1"/>
  <c r="H6619" i="34"/>
  <c r="J6619" i="34" s="1"/>
  <c r="H6471" i="34"/>
  <c r="J6471" i="34" s="1"/>
  <c r="H6417" i="34"/>
  <c r="J6417" i="34" s="1"/>
  <c r="H6393" i="34"/>
  <c r="J6393" i="34" s="1"/>
  <c r="H6339" i="34"/>
  <c r="J6339" i="34" s="1"/>
  <c r="H6325" i="34"/>
  <c r="J6325" i="34" s="1"/>
  <c r="H6307" i="34"/>
  <c r="J6307" i="34" s="1"/>
  <c r="H6296" i="34"/>
  <c r="J6296" i="34" s="1"/>
  <c r="H6285" i="34"/>
  <c r="J6285" i="34" s="1"/>
  <c r="H6253" i="34"/>
  <c r="J6253" i="34" s="1"/>
  <c r="H6239" i="34"/>
  <c r="J6239" i="34" s="1"/>
  <c r="H6232" i="34"/>
  <c r="J6232" i="34" s="1"/>
  <c r="H6218" i="34"/>
  <c r="J6218" i="34" s="1"/>
  <c r="H6194" i="34"/>
  <c r="J6194" i="34" s="1"/>
  <c r="H6187" i="34"/>
  <c r="J6187" i="34" s="1"/>
  <c r="H6180" i="34"/>
  <c r="J6180" i="34" s="1"/>
  <c r="H6139" i="34"/>
  <c r="J6139" i="34" s="1"/>
  <c r="H6122" i="34"/>
  <c r="J6122" i="34" s="1"/>
  <c r="H6063" i="34"/>
  <c r="J6063" i="34" s="1"/>
  <c r="H6037" i="34"/>
  <c r="J6037" i="34" s="1"/>
  <c r="H7141" i="34"/>
  <c r="J7141" i="34" s="1"/>
  <c r="H7034" i="34"/>
  <c r="J7034" i="34" s="1"/>
  <c r="H7017" i="34"/>
  <c r="J7017" i="34" s="1"/>
  <c r="H6925" i="34"/>
  <c r="J6925" i="34" s="1"/>
  <c r="H6796" i="34"/>
  <c r="J6796" i="34" s="1"/>
  <c r="H6756" i="34"/>
  <c r="J6756" i="34" s="1"/>
  <c r="H6662" i="34"/>
  <c r="J6662" i="34" s="1"/>
  <c r="H6643" i="34"/>
  <c r="J6643" i="34" s="1"/>
  <c r="H6581" i="34"/>
  <c r="J6581" i="34" s="1"/>
  <c r="H6559" i="34"/>
  <c r="J6559" i="34" s="1"/>
  <c r="H7189" i="34"/>
  <c r="J7189" i="34" s="1"/>
  <c r="H6992" i="34"/>
  <c r="J6992" i="34" s="1"/>
  <c r="H6862" i="34"/>
  <c r="J6862" i="34" s="1"/>
  <c r="H6536" i="34"/>
  <c r="J6536" i="34" s="1"/>
  <c r="H6495" i="34"/>
  <c r="J6495" i="34" s="1"/>
  <c r="H6487" i="34"/>
  <c r="J6487" i="34" s="1"/>
  <c r="H6483" i="34"/>
  <c r="J6483" i="34" s="1"/>
  <c r="H6454" i="34"/>
  <c r="J6454" i="34" s="1"/>
  <c r="H7229" i="34"/>
  <c r="J7229" i="34" s="1"/>
  <c r="H7039" i="34"/>
  <c r="J7039" i="34" s="1"/>
  <c r="H6930" i="34"/>
  <c r="J6930" i="34" s="1"/>
  <c r="H6767" i="34"/>
  <c r="J6767" i="34" s="1"/>
  <c r="H6750" i="34"/>
  <c r="J6750" i="34" s="1"/>
  <c r="H6739" i="34"/>
  <c r="J6739" i="34" s="1"/>
  <c r="H6652" i="34"/>
  <c r="J6652" i="34" s="1"/>
  <c r="H6594" i="34"/>
  <c r="J6594" i="34" s="1"/>
  <c r="H6532" i="34"/>
  <c r="J6532" i="34" s="1"/>
  <c r="H6528" i="34"/>
  <c r="J6528" i="34" s="1"/>
  <c r="H6499" i="34"/>
  <c r="J6499" i="34" s="1"/>
  <c r="H6400" i="34"/>
  <c r="J6400" i="34" s="1"/>
  <c r="H6377" i="34"/>
  <c r="J6377" i="34" s="1"/>
  <c r="H6357" i="34"/>
  <c r="J6357" i="34" s="1"/>
  <c r="H7088" i="34"/>
  <c r="J7088" i="34" s="1"/>
  <c r="H7004" i="34"/>
  <c r="J7004" i="34" s="1"/>
  <c r="H6844" i="34"/>
  <c r="J6844" i="34" s="1"/>
  <c r="H6733" i="34"/>
  <c r="J6733" i="34" s="1"/>
  <c r="H6717" i="34"/>
  <c r="J6717" i="34" s="1"/>
  <c r="H6676" i="34"/>
  <c r="J6676" i="34" s="1"/>
  <c r="H6666" i="34"/>
  <c r="J6666" i="34" s="1"/>
  <c r="H6613" i="34"/>
  <c r="J6613" i="34" s="1"/>
  <c r="H6511" i="34"/>
  <c r="J6511" i="34" s="1"/>
  <c r="H6470" i="34"/>
  <c r="J6470" i="34" s="1"/>
  <c r="H7587" i="34"/>
  <c r="J7587" i="34" s="1"/>
  <c r="H7112" i="34"/>
  <c r="J7112" i="34" s="1"/>
  <c r="H7021" i="34"/>
  <c r="J7021" i="34" s="1"/>
  <c r="H6795" i="34"/>
  <c r="J6795" i="34" s="1"/>
  <c r="H6789" i="34"/>
  <c r="J6789" i="34" s="1"/>
  <c r="H6661" i="34"/>
  <c r="J6661" i="34" s="1"/>
  <c r="H6647" i="34"/>
  <c r="J6647" i="34" s="1"/>
  <c r="H6627" i="34"/>
  <c r="J6627" i="34" s="1"/>
  <c r="H6608" i="34"/>
  <c r="J6608" i="34" s="1"/>
  <c r="H6589" i="34"/>
  <c r="J6589" i="34" s="1"/>
  <c r="H6580" i="34"/>
  <c r="J6580" i="34" s="1"/>
  <c r="H6558" i="34"/>
  <c r="J6558" i="34" s="1"/>
  <c r="H6437" i="34"/>
  <c r="J6437" i="34" s="1"/>
  <c r="H6416" i="34"/>
  <c r="J6416" i="34" s="1"/>
  <c r="H6388" i="34"/>
  <c r="J6388" i="34" s="1"/>
  <c r="H7696" i="34"/>
  <c r="J7696" i="34" s="1"/>
  <c r="H6849" i="34"/>
  <c r="J6849" i="34" s="1"/>
  <c r="H6766" i="34"/>
  <c r="J6766" i="34" s="1"/>
  <c r="H6743" i="34"/>
  <c r="J6743" i="34" s="1"/>
  <c r="H6722" i="34"/>
  <c r="J6722" i="34" s="1"/>
  <c r="H6598" i="34"/>
  <c r="J6598" i="34" s="1"/>
  <c r="H6548" i="34"/>
  <c r="J6548" i="34" s="1"/>
  <c r="H6523" i="34"/>
  <c r="J6523" i="34" s="1"/>
  <c r="H6506" i="34"/>
  <c r="J6506" i="34" s="1"/>
  <c r="H6490" i="34"/>
  <c r="J6490" i="34" s="1"/>
  <c r="H6482" i="34"/>
  <c r="J6482" i="34" s="1"/>
  <c r="H6424" i="34"/>
  <c r="J6424" i="34" s="1"/>
  <c r="H6407" i="34"/>
  <c r="J6407" i="34" s="1"/>
  <c r="H6384" i="34"/>
  <c r="J6384" i="34" s="1"/>
  <c r="H6324" i="34"/>
  <c r="J6324" i="34" s="1"/>
  <c r="H6295" i="34"/>
  <c r="J6295" i="34" s="1"/>
  <c r="H6266" i="34"/>
  <c r="J6266" i="34" s="1"/>
  <c r="H6238" i="34"/>
  <c r="J6238" i="34" s="1"/>
  <c r="H6231" i="34"/>
  <c r="J6231" i="34" s="1"/>
  <c r="H6217" i="34"/>
  <c r="J6217" i="34" s="1"/>
  <c r="H6148" i="34"/>
  <c r="J6148" i="34" s="1"/>
  <c r="H6121" i="34"/>
  <c r="J6121" i="34" s="1"/>
  <c r="H6052" i="34"/>
  <c r="J6052" i="34" s="1"/>
  <c r="H5997" i="34"/>
  <c r="J5997" i="34" s="1"/>
  <c r="H7194" i="34"/>
  <c r="J7194" i="34" s="1"/>
  <c r="H7151" i="34"/>
  <c r="J7151" i="34" s="1"/>
  <c r="H7131" i="34"/>
  <c r="J7131" i="34" s="1"/>
  <c r="H6833" i="34"/>
  <c r="J6833" i="34" s="1"/>
  <c r="H6783" i="34"/>
  <c r="J6783" i="34" s="1"/>
  <c r="H6695" i="34"/>
  <c r="J6695" i="34" s="1"/>
  <c r="H6670" i="34"/>
  <c r="J6670" i="34" s="1"/>
  <c r="H6622" i="34"/>
  <c r="J6622" i="34" s="1"/>
  <c r="H6539" i="34"/>
  <c r="J6539" i="34" s="1"/>
  <c r="H6498" i="34"/>
  <c r="J6498" i="34" s="1"/>
  <c r="H6494" i="34"/>
  <c r="J6494" i="34" s="1"/>
  <c r="H6465" i="34"/>
  <c r="J6465" i="34" s="1"/>
  <c r="H6461" i="34"/>
  <c r="J6461" i="34" s="1"/>
  <c r="H6453" i="34"/>
  <c r="J6453" i="34" s="1"/>
  <c r="H6448" i="34"/>
  <c r="J6448" i="34" s="1"/>
  <c r="H6403" i="34"/>
  <c r="J6403" i="34" s="1"/>
  <c r="H6372" i="34"/>
  <c r="J6372" i="34" s="1"/>
  <c r="H6360" i="34"/>
  <c r="J6360" i="34" s="1"/>
  <c r="H6345" i="34"/>
  <c r="J6345" i="34" s="1"/>
  <c r="H6302" i="34"/>
  <c r="J6302" i="34" s="1"/>
  <c r="H6280" i="34"/>
  <c r="J6280" i="34" s="1"/>
  <c r="H6224" i="34"/>
  <c r="J6224" i="34" s="1"/>
  <c r="H6203" i="34"/>
  <c r="J6203" i="34" s="1"/>
  <c r="H6196" i="34"/>
  <c r="J6196" i="34" s="1"/>
  <c r="H6172" i="34"/>
  <c r="J6172" i="34" s="1"/>
  <c r="H6141" i="34"/>
  <c r="J6141" i="34" s="1"/>
  <c r="H6124" i="34"/>
  <c r="J6124" i="34" s="1"/>
  <c r="H6104" i="34"/>
  <c r="J6104" i="34" s="1"/>
  <c r="H6091" i="34"/>
  <c r="J6091" i="34" s="1"/>
  <c r="H6078" i="34"/>
  <c r="J6078" i="34" s="1"/>
  <c r="H6065" i="34"/>
  <c r="J6065" i="34" s="1"/>
  <c r="H6039" i="34"/>
  <c r="J6039" i="34" s="1"/>
  <c r="H6026" i="34"/>
  <c r="J6026" i="34" s="1"/>
  <c r="H7265" i="34"/>
  <c r="J7265" i="34" s="1"/>
  <c r="H7220" i="34"/>
  <c r="J7220" i="34" s="1"/>
  <c r="H7170" i="34"/>
  <c r="J7170" i="34" s="1"/>
  <c r="H7111" i="34"/>
  <c r="J7111" i="34" s="1"/>
  <c r="H6737" i="34"/>
  <c r="J6737" i="34" s="1"/>
  <c r="H6675" i="34"/>
  <c r="J6675" i="34" s="1"/>
  <c r="H6636" i="34"/>
  <c r="J6636" i="34" s="1"/>
  <c r="H6631" i="34"/>
  <c r="J6631" i="34" s="1"/>
  <c r="H6607" i="34"/>
  <c r="J6607" i="34" s="1"/>
  <c r="H6602" i="34"/>
  <c r="J6602" i="34" s="1"/>
  <c r="H6566" i="34"/>
  <c r="J6566" i="34" s="1"/>
  <c r="H6531" i="34"/>
  <c r="J6531" i="34" s="1"/>
  <c r="H6510" i="34"/>
  <c r="J6510" i="34" s="1"/>
  <c r="H6989" i="34"/>
  <c r="J6989" i="34" s="1"/>
  <c r="H6962" i="34"/>
  <c r="J6962" i="34" s="1"/>
  <c r="H6805" i="34"/>
  <c r="J6805" i="34" s="1"/>
  <c r="H6721" i="34"/>
  <c r="J6721" i="34" s="1"/>
  <c r="H6626" i="34"/>
  <c r="J6626" i="34" s="1"/>
  <c r="H6597" i="34"/>
  <c r="J6597" i="34" s="1"/>
  <c r="H6561" i="34"/>
  <c r="J6561" i="34" s="1"/>
  <c r="H6477" i="34"/>
  <c r="J6477" i="34" s="1"/>
  <c r="H6473" i="34"/>
  <c r="J6473" i="34" s="1"/>
  <c r="H6427" i="34"/>
  <c r="J6427" i="34" s="1"/>
  <c r="H6348" i="34"/>
  <c r="J6348" i="34" s="1"/>
  <c r="H6294" i="34"/>
  <c r="J6294" i="34" s="1"/>
  <c r="H6244" i="34"/>
  <c r="J6244" i="34" s="1"/>
  <c r="H6199" i="34"/>
  <c r="J6199" i="34" s="1"/>
  <c r="H6168" i="34"/>
  <c r="J6168" i="34" s="1"/>
  <c r="H7116" i="34"/>
  <c r="J7116" i="34" s="1"/>
  <c r="H7014" i="34"/>
  <c r="J7014" i="34" s="1"/>
  <c r="H6821" i="34"/>
  <c r="J6821" i="34" s="1"/>
  <c r="H6787" i="34"/>
  <c r="J6787" i="34" s="1"/>
  <c r="H6715" i="34"/>
  <c r="J6715" i="34" s="1"/>
  <c r="H6688" i="34"/>
  <c r="J6688" i="34" s="1"/>
  <c r="H6630" i="34"/>
  <c r="J6630" i="34" s="1"/>
  <c r="H6611" i="34"/>
  <c r="J6611" i="34" s="1"/>
  <c r="H6534" i="34"/>
  <c r="J6534" i="34" s="1"/>
  <c r="H6530" i="34"/>
  <c r="J6530" i="34" s="1"/>
  <c r="H6526" i="34"/>
  <c r="J6526" i="34" s="1"/>
  <c r="H6497" i="34"/>
  <c r="J6497" i="34" s="1"/>
  <c r="H6939" i="34"/>
  <c r="J6939" i="34" s="1"/>
  <c r="H6927" i="34"/>
  <c r="J6927" i="34" s="1"/>
  <c r="H6815" i="34"/>
  <c r="J6815" i="34" s="1"/>
  <c r="H6776" i="34"/>
  <c r="J6776" i="34" s="1"/>
  <c r="H6693" i="34"/>
  <c r="J6693" i="34" s="1"/>
  <c r="H6683" i="34"/>
  <c r="J6683" i="34" s="1"/>
  <c r="H6664" i="34"/>
  <c r="J6664" i="34" s="1"/>
  <c r="H6906" i="34"/>
  <c r="J6906" i="34" s="1"/>
  <c r="H7198" i="34"/>
  <c r="J7198" i="34" s="1"/>
  <c r="H7060" i="34"/>
  <c r="J7060" i="34" s="1"/>
  <c r="H6392" i="34"/>
  <c r="J6392" i="34" s="1"/>
  <c r="H6351" i="34"/>
  <c r="J6351" i="34" s="1"/>
  <c r="H6293" i="34"/>
  <c r="J6293" i="34" s="1"/>
  <c r="H6243" i="34"/>
  <c r="J6243" i="34" s="1"/>
  <c r="H6235" i="34"/>
  <c r="J6235" i="34" s="1"/>
  <c r="H6154" i="34"/>
  <c r="J6154" i="34" s="1"/>
  <c r="H6143" i="34"/>
  <c r="J6143" i="34" s="1"/>
  <c r="H6116" i="34"/>
  <c r="J6116" i="34" s="1"/>
  <c r="H6083" i="34"/>
  <c r="J6083" i="34" s="1"/>
  <c r="H6055" i="34"/>
  <c r="J6055" i="34" s="1"/>
  <c r="H6041" i="34"/>
  <c r="J6041" i="34" s="1"/>
  <c r="H6023" i="34"/>
  <c r="J6023" i="34" s="1"/>
  <c r="H6016" i="34"/>
  <c r="J6016" i="34" s="1"/>
  <c r="H5967" i="34"/>
  <c r="J5967" i="34" s="1"/>
  <c r="H5945" i="34"/>
  <c r="J5945" i="34" s="1"/>
  <c r="H5923" i="34"/>
  <c r="J5923" i="34" s="1"/>
  <c r="H5901" i="34"/>
  <c r="J5901" i="34" s="1"/>
  <c r="H5879" i="34"/>
  <c r="J5879" i="34" s="1"/>
  <c r="H5857" i="34"/>
  <c r="J5857" i="34" s="1"/>
  <c r="H5835" i="34"/>
  <c r="J5835" i="34" s="1"/>
  <c r="H5813" i="34"/>
  <c r="J5813" i="34" s="1"/>
  <c r="H5791" i="34"/>
  <c r="J5791" i="34" s="1"/>
  <c r="H5769" i="34"/>
  <c r="J5769" i="34" s="1"/>
  <c r="H5747" i="34"/>
  <c r="J5747" i="34" s="1"/>
  <c r="H5725" i="34"/>
  <c r="J5725" i="34" s="1"/>
  <c r="H5703" i="34"/>
  <c r="J5703" i="34" s="1"/>
  <c r="H5681" i="34"/>
  <c r="J5681" i="34" s="1"/>
  <c r="H7245" i="34"/>
  <c r="J7245" i="34" s="1"/>
  <c r="H7079" i="34"/>
  <c r="J7079" i="34" s="1"/>
  <c r="H6952" i="34"/>
  <c r="J6952" i="34" s="1"/>
  <c r="H6730" i="34"/>
  <c r="J6730" i="34" s="1"/>
  <c r="H6699" i="34"/>
  <c r="J6699" i="34" s="1"/>
  <c r="H6663" i="34"/>
  <c r="J6663" i="34" s="1"/>
  <c r="H6591" i="34"/>
  <c r="J6591" i="34" s="1"/>
  <c r="H6551" i="34"/>
  <c r="J6551" i="34" s="1"/>
  <c r="H6525" i="34"/>
  <c r="J6525" i="34" s="1"/>
  <c r="H6455" i="34"/>
  <c r="J6455" i="34" s="1"/>
  <c r="H6420" i="34"/>
  <c r="J6420" i="34" s="1"/>
  <c r="H6387" i="34"/>
  <c r="J6387" i="34" s="1"/>
  <c r="H6346" i="34"/>
  <c r="J6346" i="34" s="1"/>
  <c r="H6329" i="34"/>
  <c r="J6329" i="34" s="1"/>
  <c r="H6297" i="34"/>
  <c r="J6297" i="34" s="1"/>
  <c r="H6284" i="34"/>
  <c r="J6284" i="34" s="1"/>
  <c r="H6247" i="34"/>
  <c r="J6247" i="34" s="1"/>
  <c r="H6178" i="34"/>
  <c r="J6178" i="34" s="1"/>
  <c r="H6162" i="34"/>
  <c r="J6162" i="34" s="1"/>
  <c r="H6131" i="34"/>
  <c r="J6131" i="34" s="1"/>
  <c r="H6127" i="34"/>
  <c r="J6127" i="34" s="1"/>
  <c r="H6112" i="34"/>
  <c r="J6112" i="34" s="1"/>
  <c r="H6101" i="34"/>
  <c r="J6101" i="34" s="1"/>
  <c r="H6076" i="34"/>
  <c r="J6076" i="34" s="1"/>
  <c r="H6069" i="34"/>
  <c r="J6069" i="34" s="1"/>
  <c r="H6009" i="34"/>
  <c r="J6009" i="34" s="1"/>
  <c r="H5989" i="34"/>
  <c r="J5989" i="34" s="1"/>
  <c r="H5970" i="34"/>
  <c r="J5970" i="34" s="1"/>
  <c r="H5948" i="34"/>
  <c r="J5948" i="34" s="1"/>
  <c r="H5926" i="34"/>
  <c r="J5926" i="34" s="1"/>
  <c r="H5904" i="34"/>
  <c r="J5904" i="34" s="1"/>
  <c r="H5882" i="34"/>
  <c r="J5882" i="34" s="1"/>
  <c r="H5860" i="34"/>
  <c r="J5860" i="34" s="1"/>
  <c r="H5838" i="34"/>
  <c r="J5838" i="34" s="1"/>
  <c r="H6808" i="34"/>
  <c r="J6808" i="34" s="1"/>
  <c r="H6704" i="34"/>
  <c r="J6704" i="34" s="1"/>
  <c r="H6596" i="34"/>
  <c r="J6596" i="34" s="1"/>
  <c r="H6476" i="34"/>
  <c r="J6476" i="34" s="1"/>
  <c r="H6444" i="34"/>
  <c r="J6444" i="34" s="1"/>
  <c r="H6415" i="34"/>
  <c r="J6415" i="34" s="1"/>
  <c r="H6405" i="34"/>
  <c r="J6405" i="34" s="1"/>
  <c r="H6396" i="34"/>
  <c r="J6396" i="34" s="1"/>
  <c r="H6359" i="34"/>
  <c r="J6359" i="34" s="1"/>
  <c r="H6355" i="34"/>
  <c r="J6355" i="34" s="1"/>
  <c r="H6288" i="34"/>
  <c r="J6288" i="34" s="1"/>
  <c r="H6263" i="34"/>
  <c r="J6263" i="34" s="1"/>
  <c r="H6255" i="34"/>
  <c r="J6255" i="34" s="1"/>
  <c r="H6251" i="34"/>
  <c r="J6251" i="34" s="1"/>
  <c r="H6214" i="34"/>
  <c r="J6214" i="34" s="1"/>
  <c r="H6198" i="34"/>
  <c r="J6198" i="34" s="1"/>
  <c r="H6190" i="34"/>
  <c r="J6190" i="34" s="1"/>
  <c r="H6182" i="34"/>
  <c r="J6182" i="34" s="1"/>
  <c r="H6174" i="34"/>
  <c r="J6174" i="34" s="1"/>
  <c r="H6166" i="34"/>
  <c r="J6166" i="34" s="1"/>
  <c r="H6108" i="34"/>
  <c r="J6108" i="34" s="1"/>
  <c r="H6097" i="34"/>
  <c r="J6097" i="34" s="1"/>
  <c r="H6090" i="34"/>
  <c r="J6090" i="34" s="1"/>
  <c r="H6072" i="34"/>
  <c r="J6072" i="34" s="1"/>
  <c r="H6044" i="34"/>
  <c r="J6044" i="34" s="1"/>
  <c r="H6019" i="34"/>
  <c r="J6019" i="34" s="1"/>
  <c r="H5999" i="34"/>
  <c r="J5999" i="34" s="1"/>
  <c r="H5973" i="34"/>
  <c r="J5973" i="34" s="1"/>
  <c r="H5951" i="34"/>
  <c r="J5951" i="34" s="1"/>
  <c r="H5929" i="34"/>
  <c r="J5929" i="34" s="1"/>
  <c r="H5907" i="34"/>
  <c r="J5907" i="34" s="1"/>
  <c r="H5885" i="34"/>
  <c r="J5885" i="34" s="1"/>
  <c r="H5863" i="34"/>
  <c r="J5863" i="34" s="1"/>
  <c r="H7065" i="34"/>
  <c r="J7065" i="34" s="1"/>
  <c r="H6967" i="34"/>
  <c r="J6967" i="34" s="1"/>
  <c r="H6692" i="34"/>
  <c r="J6692" i="34" s="1"/>
  <c r="H6573" i="34"/>
  <c r="J6573" i="34" s="1"/>
  <c r="H6625" i="34"/>
  <c r="J6625" i="34" s="1"/>
  <c r="H6513" i="34"/>
  <c r="J6513" i="34" s="1"/>
  <c r="H6481" i="34"/>
  <c r="J6481" i="34" s="1"/>
  <c r="H6341" i="34"/>
  <c r="J6341" i="34" s="1"/>
  <c r="H6271" i="34"/>
  <c r="J6271" i="34" s="1"/>
  <c r="H6242" i="34"/>
  <c r="J6242" i="34" s="1"/>
  <c r="H6134" i="34"/>
  <c r="J6134" i="34" s="1"/>
  <c r="H6119" i="34"/>
  <c r="J6119" i="34" s="1"/>
  <c r="H6115" i="34"/>
  <c r="J6115" i="34" s="1"/>
  <c r="H6093" i="34"/>
  <c r="J6093" i="34" s="1"/>
  <c r="H6086" i="34"/>
  <c r="J6086" i="34" s="1"/>
  <c r="H6029" i="34"/>
  <c r="J6029" i="34" s="1"/>
  <c r="H6022" i="34"/>
  <c r="J6022" i="34" s="1"/>
  <c r="H6012" i="34"/>
  <c r="J6012" i="34" s="1"/>
  <c r="H6005" i="34"/>
  <c r="J6005" i="34" s="1"/>
  <c r="H5982" i="34"/>
  <c r="J5982" i="34" s="1"/>
  <c r="H5960" i="34"/>
  <c r="J5960" i="34" s="1"/>
  <c r="H5938" i="34"/>
  <c r="J5938" i="34" s="1"/>
  <c r="H5916" i="34"/>
  <c r="J5916" i="34" s="1"/>
  <c r="H5894" i="34"/>
  <c r="J5894" i="34" s="1"/>
  <c r="H5872" i="34"/>
  <c r="J5872" i="34" s="1"/>
  <c r="H5850" i="34"/>
  <c r="J5850" i="34" s="1"/>
  <c r="H5828" i="34"/>
  <c r="J5828" i="34" s="1"/>
  <c r="H5806" i="34"/>
  <c r="J5806" i="34" s="1"/>
  <c r="H5784" i="34"/>
  <c r="J5784" i="34" s="1"/>
  <c r="H7243" i="34"/>
  <c r="J7243" i="34" s="1"/>
  <c r="H6876" i="34"/>
  <c r="J6876" i="34" s="1"/>
  <c r="H6698" i="34"/>
  <c r="J6698" i="34" s="1"/>
  <c r="H6544" i="34"/>
  <c r="J6544" i="34" s="1"/>
  <c r="H6533" i="34"/>
  <c r="J6533" i="34" s="1"/>
  <c r="H6419" i="34"/>
  <c r="J6419" i="34" s="1"/>
  <c r="H6404" i="34"/>
  <c r="J6404" i="34" s="1"/>
  <c r="H6283" i="34"/>
  <c r="J6283" i="34" s="1"/>
  <c r="H6279" i="34"/>
  <c r="J6279" i="34" s="1"/>
  <c r="H6275" i="34"/>
  <c r="J6275" i="34" s="1"/>
  <c r="H6258" i="34"/>
  <c r="J6258" i="34" s="1"/>
  <c r="H6234" i="34"/>
  <c r="J6234" i="34" s="1"/>
  <c r="H6130" i="34"/>
  <c r="J6130" i="34" s="1"/>
  <c r="H6100" i="34"/>
  <c r="J6100" i="34" s="1"/>
  <c r="H6047" i="34"/>
  <c r="J6047" i="34" s="1"/>
  <c r="H5995" i="34"/>
  <c r="J5995" i="34" s="1"/>
  <c r="H5985" i="34"/>
  <c r="J5985" i="34" s="1"/>
  <c r="H5963" i="34"/>
  <c r="J5963" i="34" s="1"/>
  <c r="H5941" i="34"/>
  <c r="J5941" i="34" s="1"/>
  <c r="H7210" i="34"/>
  <c r="J7210" i="34" s="1"/>
  <c r="H6843" i="34"/>
  <c r="J6843" i="34" s="1"/>
  <c r="H6774" i="34"/>
  <c r="J6774" i="34" s="1"/>
  <c r="H6655" i="34"/>
  <c r="J6655" i="34" s="1"/>
  <c r="H6578" i="34"/>
  <c r="J6578" i="34" s="1"/>
  <c r="H6491" i="34"/>
  <c r="J6491" i="34" s="1"/>
  <c r="H6475" i="34"/>
  <c r="J6475" i="34" s="1"/>
  <c r="H7308" i="34"/>
  <c r="J7308" i="34" s="1"/>
  <c r="H6741" i="34"/>
  <c r="J6741" i="34" s="1"/>
  <c r="H6485" i="34"/>
  <c r="J6485" i="34" s="1"/>
  <c r="H6463" i="34"/>
  <c r="J6463" i="34" s="1"/>
  <c r="H6443" i="34"/>
  <c r="J6443" i="34" s="1"/>
  <c r="H6336" i="34"/>
  <c r="J6336" i="34" s="1"/>
  <c r="H6328" i="34"/>
  <c r="J6328" i="34" s="1"/>
  <c r="H6316" i="34"/>
  <c r="J6316" i="34" s="1"/>
  <c r="H6312" i="34"/>
  <c r="J6312" i="34" s="1"/>
  <c r="H6262" i="34"/>
  <c r="J6262" i="34" s="1"/>
  <c r="H6250" i="34"/>
  <c r="J6250" i="34" s="1"/>
  <c r="H6221" i="34"/>
  <c r="J6221" i="34" s="1"/>
  <c r="H6583" i="34"/>
  <c r="J6583" i="34" s="1"/>
  <c r="H6399" i="34"/>
  <c r="J6399" i="34" s="1"/>
  <c r="H6390" i="34"/>
  <c r="J6390" i="34" s="1"/>
  <c r="H6376" i="34"/>
  <c r="J6376" i="34" s="1"/>
  <c r="H6358" i="34"/>
  <c r="J6358" i="34" s="1"/>
  <c r="H6349" i="34"/>
  <c r="J6349" i="34" s="1"/>
  <c r="H6308" i="34"/>
  <c r="J6308" i="34" s="1"/>
  <c r="H6225" i="34"/>
  <c r="J6225" i="34" s="1"/>
  <c r="H6209" i="34"/>
  <c r="J6209" i="34" s="1"/>
  <c r="H6205" i="34"/>
  <c r="J6205" i="34" s="1"/>
  <c r="H6193" i="34"/>
  <c r="J6193" i="34" s="1"/>
  <c r="H6169" i="34"/>
  <c r="J6169" i="34" s="1"/>
  <c r="H6137" i="34"/>
  <c r="J6137" i="34" s="1"/>
  <c r="H6089" i="34"/>
  <c r="J6089" i="34" s="1"/>
  <c r="H6071" i="34"/>
  <c r="J6071" i="34" s="1"/>
  <c r="H6759" i="34"/>
  <c r="J6759" i="34" s="1"/>
  <c r="H6684" i="34"/>
  <c r="J6684" i="34" s="1"/>
  <c r="H6543" i="34"/>
  <c r="J6543" i="34" s="1"/>
  <c r="H6501" i="34"/>
  <c r="J6501" i="34" s="1"/>
  <c r="H6468" i="34"/>
  <c r="J6468" i="34" s="1"/>
  <c r="H6418" i="34"/>
  <c r="J6418" i="34" s="1"/>
  <c r="H6385" i="34"/>
  <c r="J6385" i="34" s="1"/>
  <c r="H6367" i="34"/>
  <c r="J6367" i="34" s="1"/>
  <c r="H6362" i="34"/>
  <c r="J6362" i="34" s="1"/>
  <c r="H6353" i="34"/>
  <c r="J6353" i="34" s="1"/>
  <c r="H7469" i="34"/>
  <c r="J7469" i="34" s="1"/>
  <c r="H6641" i="34"/>
  <c r="J6641" i="34" s="1"/>
  <c r="H6629" i="34"/>
  <c r="J6629" i="34" s="1"/>
  <c r="H6605" i="34"/>
  <c r="J6605" i="34" s="1"/>
  <c r="H6522" i="34"/>
  <c r="J6522" i="34" s="1"/>
  <c r="H6484" i="34"/>
  <c r="J6484" i="34" s="1"/>
  <c r="H6462" i="34"/>
  <c r="J6462" i="34" s="1"/>
  <c r="H6442" i="34"/>
  <c r="J6442" i="34" s="1"/>
  <c r="H6398" i="34"/>
  <c r="J6398" i="34" s="1"/>
  <c r="H6344" i="34"/>
  <c r="J6344" i="34" s="1"/>
  <c r="H6335" i="34"/>
  <c r="J6335" i="34" s="1"/>
  <c r="H6319" i="34"/>
  <c r="J6319" i="34" s="1"/>
  <c r="H6299" i="34"/>
  <c r="J6299" i="34" s="1"/>
  <c r="H7384" i="34"/>
  <c r="J7384" i="34" s="1"/>
  <c r="H6933" i="34"/>
  <c r="J6933" i="34" s="1"/>
  <c r="H6665" i="34"/>
  <c r="J6665" i="34" s="1"/>
  <c r="H6582" i="34"/>
  <c r="J6582" i="34" s="1"/>
  <c r="H6542" i="34"/>
  <c r="J6542" i="34" s="1"/>
  <c r="H6841" i="34"/>
  <c r="J6841" i="34" s="1"/>
  <c r="H6547" i="34"/>
  <c r="J6547" i="34" s="1"/>
  <c r="H6555" i="34"/>
  <c r="J6555" i="34" s="1"/>
  <c r="H6274" i="34"/>
  <c r="J6274" i="34" s="1"/>
  <c r="H6163" i="34"/>
  <c r="J6163" i="34" s="1"/>
  <c r="H6103" i="34"/>
  <c r="J6103" i="34" s="1"/>
  <c r="H6073" i="34"/>
  <c r="J6073" i="34" s="1"/>
  <c r="H5976" i="34"/>
  <c r="J5976" i="34" s="1"/>
  <c r="H5913" i="34"/>
  <c r="J5913" i="34" s="1"/>
  <c r="H5877" i="34"/>
  <c r="J5877" i="34" s="1"/>
  <c r="H5859" i="34"/>
  <c r="J5859" i="34" s="1"/>
  <c r="H5817" i="34"/>
  <c r="J5817" i="34" s="1"/>
  <c r="H5780" i="34"/>
  <c r="J5780" i="34" s="1"/>
  <c r="H5744" i="34"/>
  <c r="J5744" i="34" s="1"/>
  <c r="H5705" i="34"/>
  <c r="J5705" i="34" s="1"/>
  <c r="H5679" i="34"/>
  <c r="J5679" i="34" s="1"/>
  <c r="H5666" i="34"/>
  <c r="J5666" i="34" s="1"/>
  <c r="H5647" i="34"/>
  <c r="J5647" i="34" s="1"/>
  <c r="H5625" i="34"/>
  <c r="J5625" i="34" s="1"/>
  <c r="H5603" i="34"/>
  <c r="J5603" i="34" s="1"/>
  <c r="H5581" i="34"/>
  <c r="J5581" i="34" s="1"/>
  <c r="H5559" i="34"/>
  <c r="J5559" i="34" s="1"/>
  <c r="H5537" i="34"/>
  <c r="J5537" i="34" s="1"/>
  <c r="H5515" i="34"/>
  <c r="J5515" i="34" s="1"/>
  <c r="H5493" i="34"/>
  <c r="J5493" i="34" s="1"/>
  <c r="H5471" i="34"/>
  <c r="J5471" i="34" s="1"/>
  <c r="H5449" i="34"/>
  <c r="J5449" i="34" s="1"/>
  <c r="H5427" i="34"/>
  <c r="J5427" i="34" s="1"/>
  <c r="H5405" i="34"/>
  <c r="J5405" i="34" s="1"/>
  <c r="H5383" i="34"/>
  <c r="J5383" i="34" s="1"/>
  <c r="H5361" i="34"/>
  <c r="J5361" i="34" s="1"/>
  <c r="H5339" i="34"/>
  <c r="J5339" i="34" s="1"/>
  <c r="H5317" i="34"/>
  <c r="J5317" i="34" s="1"/>
  <c r="H5295" i="34"/>
  <c r="J5295" i="34" s="1"/>
  <c r="H6757" i="34"/>
  <c r="J6757" i="34" s="1"/>
  <c r="H6516" i="34"/>
  <c r="J6516" i="34" s="1"/>
  <c r="H6441" i="34"/>
  <c r="J6441" i="34" s="1"/>
  <c r="H6315" i="34"/>
  <c r="J6315" i="34" s="1"/>
  <c r="H6268" i="34"/>
  <c r="J6268" i="34" s="1"/>
  <c r="H6191" i="34"/>
  <c r="J6191" i="34" s="1"/>
  <c r="H6135" i="34"/>
  <c r="J6135" i="34" s="1"/>
  <c r="H6117" i="34"/>
  <c r="J6117" i="34" s="1"/>
  <c r="H6048" i="34"/>
  <c r="J6048" i="34" s="1"/>
  <c r="H6003" i="34"/>
  <c r="J6003" i="34" s="1"/>
  <c r="H5991" i="34"/>
  <c r="J5991" i="34" s="1"/>
  <c r="H5972" i="34"/>
  <c r="J5972" i="34" s="1"/>
  <c r="H5961" i="34"/>
  <c r="J5961" i="34" s="1"/>
  <c r="H5957" i="34"/>
  <c r="J5957" i="34" s="1"/>
  <c r="H5946" i="34"/>
  <c r="J5946" i="34" s="1"/>
  <c r="H5931" i="34"/>
  <c r="J5931" i="34" s="1"/>
  <c r="H5924" i="34"/>
  <c r="J5924" i="34" s="1"/>
  <c r="H5895" i="34"/>
  <c r="J5895" i="34" s="1"/>
  <c r="H5884" i="34"/>
  <c r="J5884" i="34" s="1"/>
  <c r="H5866" i="34"/>
  <c r="J5866" i="34" s="1"/>
  <c r="H5848" i="34"/>
  <c r="J5848" i="34" s="1"/>
  <c r="H5841" i="34"/>
  <c r="J5841" i="34" s="1"/>
  <c r="H5834" i="34"/>
  <c r="J5834" i="34" s="1"/>
  <c r="H5827" i="34"/>
  <c r="J5827" i="34" s="1"/>
  <c r="H5807" i="34"/>
  <c r="J5807" i="34" s="1"/>
  <c r="H6770" i="34"/>
  <c r="J6770" i="34" s="1"/>
  <c r="H6735" i="34"/>
  <c r="J6735" i="34" s="1"/>
  <c r="H6411" i="34"/>
  <c r="J6411" i="34" s="1"/>
  <c r="H6334" i="34"/>
  <c r="J6334" i="34" s="1"/>
  <c r="H6310" i="34"/>
  <c r="J6310" i="34" s="1"/>
  <c r="H6305" i="34"/>
  <c r="J6305" i="34" s="1"/>
  <c r="H6289" i="34"/>
  <c r="J6289" i="34" s="1"/>
  <c r="H6248" i="34"/>
  <c r="J6248" i="34" s="1"/>
  <c r="H6228" i="34"/>
  <c r="J6228" i="34" s="1"/>
  <c r="H6149" i="34"/>
  <c r="J6149" i="34" s="1"/>
  <c r="H6144" i="34"/>
  <c r="J6144" i="34" s="1"/>
  <c r="H6094" i="34"/>
  <c r="J6094" i="34" s="1"/>
  <c r="H6077" i="34"/>
  <c r="J6077" i="34" s="1"/>
  <c r="H5953" i="34"/>
  <c r="J5953" i="34" s="1"/>
  <c r="H5891" i="34"/>
  <c r="J5891" i="34" s="1"/>
  <c r="H5855" i="34"/>
  <c r="J5855" i="34" s="1"/>
  <c r="H5800" i="34"/>
  <c r="J5800" i="34" s="1"/>
  <c r="H5773" i="34"/>
  <c r="J5773" i="34" s="1"/>
  <c r="H5737" i="34"/>
  <c r="J5737" i="34" s="1"/>
  <c r="H5682" i="34"/>
  <c r="J5682" i="34" s="1"/>
  <c r="H5653" i="34"/>
  <c r="J5653" i="34" s="1"/>
  <c r="H5631" i="34"/>
  <c r="J5631" i="34" s="1"/>
  <c r="H5609" i="34"/>
  <c r="J5609" i="34" s="1"/>
  <c r="H5587" i="34"/>
  <c r="J5587" i="34" s="1"/>
  <c r="H5565" i="34"/>
  <c r="J5565" i="34" s="1"/>
  <c r="H5543" i="34"/>
  <c r="J5543" i="34" s="1"/>
  <c r="H5521" i="34"/>
  <c r="J5521" i="34" s="1"/>
  <c r="H5499" i="34"/>
  <c r="J5499" i="34" s="1"/>
  <c r="H6831" i="34"/>
  <c r="J6831" i="34" s="1"/>
  <c r="H6617" i="34"/>
  <c r="J6617" i="34" s="1"/>
  <c r="H6423" i="34"/>
  <c r="J6423" i="34" s="1"/>
  <c r="H6200" i="34"/>
  <c r="J6200" i="34" s="1"/>
  <c r="H6181" i="34"/>
  <c r="J6181" i="34" s="1"/>
  <c r="H6167" i="34"/>
  <c r="J6167" i="34" s="1"/>
  <c r="H6153" i="34"/>
  <c r="J6153" i="34" s="1"/>
  <c r="H6125" i="34"/>
  <c r="J6125" i="34" s="1"/>
  <c r="H6035" i="34"/>
  <c r="J6035" i="34" s="1"/>
  <c r="H6027" i="34"/>
  <c r="J6027" i="34" s="1"/>
  <c r="H5987" i="34"/>
  <c r="J5987" i="34" s="1"/>
  <c r="H6378" i="34"/>
  <c r="J6378" i="34" s="1"/>
  <c r="H6373" i="34"/>
  <c r="J6373" i="34" s="1"/>
  <c r="H6176" i="34"/>
  <c r="J6176" i="34" s="1"/>
  <c r="H6107" i="34"/>
  <c r="J6107" i="34" s="1"/>
  <c r="H6098" i="34"/>
  <c r="J6098" i="34" s="1"/>
  <c r="H6081" i="34"/>
  <c r="J6081" i="34" s="1"/>
  <c r="H6014" i="34"/>
  <c r="J6014" i="34" s="1"/>
  <c r="H6010" i="34"/>
  <c r="J6010" i="34" s="1"/>
  <c r="H6006" i="34"/>
  <c r="J6006" i="34" s="1"/>
  <c r="H5983" i="34"/>
  <c r="J5983" i="34" s="1"/>
  <c r="H5979" i="34"/>
  <c r="J5979" i="34" s="1"/>
  <c r="H5968" i="34"/>
  <c r="J5968" i="34" s="1"/>
  <c r="H5934" i="34"/>
  <c r="J5934" i="34" s="1"/>
  <c r="H5927" i="34"/>
  <c r="J5927" i="34" s="1"/>
  <c r="H5869" i="34"/>
  <c r="J5869" i="34" s="1"/>
  <c r="H5844" i="34"/>
  <c r="J5844" i="34" s="1"/>
  <c r="H5803" i="34"/>
  <c r="J5803" i="34" s="1"/>
  <c r="H5793" i="34"/>
  <c r="J5793" i="34" s="1"/>
  <c r="H5753" i="34"/>
  <c r="J5753" i="34" s="1"/>
  <c r="H5740" i="34"/>
  <c r="J5740" i="34" s="1"/>
  <c r="H5714" i="34"/>
  <c r="J5714" i="34" s="1"/>
  <c r="H5659" i="34"/>
  <c r="J5659" i="34" s="1"/>
  <c r="H5637" i="34"/>
  <c r="J5637" i="34" s="1"/>
  <c r="H5615" i="34"/>
  <c r="J5615" i="34" s="1"/>
  <c r="H5593" i="34"/>
  <c r="J5593" i="34" s="1"/>
  <c r="H5571" i="34"/>
  <c r="J5571" i="34" s="1"/>
  <c r="H5549" i="34"/>
  <c r="J5549" i="34" s="1"/>
  <c r="H5527" i="34"/>
  <c r="J5527" i="34" s="1"/>
  <c r="H5505" i="34"/>
  <c r="J5505" i="34" s="1"/>
  <c r="H5483" i="34"/>
  <c r="J5483" i="34" s="1"/>
  <c r="H5461" i="34"/>
  <c r="J5461" i="34" s="1"/>
  <c r="H5439" i="34"/>
  <c r="J5439" i="34" s="1"/>
  <c r="H5417" i="34"/>
  <c r="J5417" i="34" s="1"/>
  <c r="H5395" i="34"/>
  <c r="J5395" i="34" s="1"/>
  <c r="H5373" i="34"/>
  <c r="J5373" i="34" s="1"/>
  <c r="H5351" i="34"/>
  <c r="J5351" i="34" s="1"/>
  <c r="H5329" i="34"/>
  <c r="J5329" i="34" s="1"/>
  <c r="H5307" i="34"/>
  <c r="J5307" i="34" s="1"/>
  <c r="H7037" i="34"/>
  <c r="J7037" i="34" s="1"/>
  <c r="H7006" i="34"/>
  <c r="J7006" i="34" s="1"/>
  <c r="H6451" i="34"/>
  <c r="J6451" i="34" s="1"/>
  <c r="H6394" i="34"/>
  <c r="J6394" i="34" s="1"/>
  <c r="H6383" i="34"/>
  <c r="J6383" i="34" s="1"/>
  <c r="H6309" i="34"/>
  <c r="J6309" i="34" s="1"/>
  <c r="H6273" i="34"/>
  <c r="J6273" i="34" s="1"/>
  <c r="H6233" i="34"/>
  <c r="J6233" i="34" s="1"/>
  <c r="H6085" i="34"/>
  <c r="J6085" i="34" s="1"/>
  <c r="H6060" i="34"/>
  <c r="J6060" i="34" s="1"/>
  <c r="H6056" i="34"/>
  <c r="J6056" i="34" s="1"/>
  <c r="H6043" i="34"/>
  <c r="J6043" i="34" s="1"/>
  <c r="H6031" i="34"/>
  <c r="J6031" i="34" s="1"/>
  <c r="H6267" i="34"/>
  <c r="J6267" i="34" s="1"/>
  <c r="H6195" i="34"/>
  <c r="H6185" i="34"/>
  <c r="J6185" i="34" s="1"/>
  <c r="H6111" i="34"/>
  <c r="J6111" i="34" s="1"/>
  <c r="H6102" i="34"/>
  <c r="J6102" i="34" s="1"/>
  <c r="H6068" i="34"/>
  <c r="J6068" i="34" s="1"/>
  <c r="H6064" i="34"/>
  <c r="J6064" i="34" s="1"/>
  <c r="H6002" i="34"/>
  <c r="J6002" i="34" s="1"/>
  <c r="H5964" i="34"/>
  <c r="J5964" i="34" s="1"/>
  <c r="H5956" i="34"/>
  <c r="J5956" i="34" s="1"/>
  <c r="H5912" i="34"/>
  <c r="J5912" i="34" s="1"/>
  <c r="H5905" i="34"/>
  <c r="J5905" i="34" s="1"/>
  <c r="H5786" i="34"/>
  <c r="J5786" i="34" s="1"/>
  <c r="H5756" i="34"/>
  <c r="J5756" i="34" s="1"/>
  <c r="H5743" i="34"/>
  <c r="J5743" i="34" s="1"/>
  <c r="H5730" i="34"/>
  <c r="J5730" i="34" s="1"/>
  <c r="H5717" i="34"/>
  <c r="J5717" i="34" s="1"/>
  <c r="H5691" i="34"/>
  <c r="J5691" i="34" s="1"/>
  <c r="H5665" i="34"/>
  <c r="J5665" i="34" s="1"/>
  <c r="H5643" i="34"/>
  <c r="J5643" i="34" s="1"/>
  <c r="H6682" i="34"/>
  <c r="J6682" i="34" s="1"/>
  <c r="H6616" i="34"/>
  <c r="J6616" i="34" s="1"/>
  <c r="H6560" i="34"/>
  <c r="J6560" i="34" s="1"/>
  <c r="H6553" i="34"/>
  <c r="J6553" i="34" s="1"/>
  <c r="H6282" i="34"/>
  <c r="J6282" i="34" s="1"/>
  <c r="H6222" i="34"/>
  <c r="J6222" i="34" s="1"/>
  <c r="H6213" i="34"/>
  <c r="J6213" i="34" s="1"/>
  <c r="H6204" i="34"/>
  <c r="J6204" i="34" s="1"/>
  <c r="H6129" i="34"/>
  <c r="J6129" i="34" s="1"/>
  <c r="H6051" i="34"/>
  <c r="J6051" i="34" s="1"/>
  <c r="H5998" i="34"/>
  <c r="J5998" i="34" s="1"/>
  <c r="H5994" i="34"/>
  <c r="J5994" i="34" s="1"/>
  <c r="H5919" i="34"/>
  <c r="J5919" i="34" s="1"/>
  <c r="H5876" i="34"/>
  <c r="J5876" i="34" s="1"/>
  <c r="H5865" i="34"/>
  <c r="J5865" i="34" s="1"/>
  <c r="H5858" i="34"/>
  <c r="J5858" i="34" s="1"/>
  <c r="H5847" i="34"/>
  <c r="J5847" i="34" s="1"/>
  <c r="H5840" i="34"/>
  <c r="J5840" i="34" s="1"/>
  <c r="H5816" i="34"/>
  <c r="H5779" i="34"/>
  <c r="J5779" i="34" s="1"/>
  <c r="H5759" i="34"/>
  <c r="J5759" i="34" s="1"/>
  <c r="H6514" i="34"/>
  <c r="J6514" i="34" s="1"/>
  <c r="H6508" i="34"/>
  <c r="J6508" i="34" s="1"/>
  <c r="H6338" i="34"/>
  <c r="J6338" i="34" s="1"/>
  <c r="H6314" i="34"/>
  <c r="J6314" i="34" s="1"/>
  <c r="H6257" i="34"/>
  <c r="J6257" i="34" s="1"/>
  <c r="H6237" i="34"/>
  <c r="J6237" i="34" s="1"/>
  <c r="H6227" i="34"/>
  <c r="J6227" i="34" s="1"/>
  <c r="H6157" i="34"/>
  <c r="J6157" i="34" s="1"/>
  <c r="H6138" i="34"/>
  <c r="J6138" i="34" s="1"/>
  <c r="H5990" i="34"/>
  <c r="J5990" i="34" s="1"/>
  <c r="H5971" i="34"/>
  <c r="J5971" i="34" s="1"/>
  <c r="H7155" i="34"/>
  <c r="J7155" i="34" s="1"/>
  <c r="H6797" i="34"/>
  <c r="J6797" i="34" s="1"/>
  <c r="H6521" i="34"/>
  <c r="J6521" i="34" s="1"/>
  <c r="H6287" i="34"/>
  <c r="J6287" i="34" s="1"/>
  <c r="H6272" i="34"/>
  <c r="J6272" i="34" s="1"/>
  <c r="H6152" i="34"/>
  <c r="J6152" i="34" s="1"/>
  <c r="H6133" i="34"/>
  <c r="J6133" i="34" s="1"/>
  <c r="H6110" i="34"/>
  <c r="J6110" i="34" s="1"/>
  <c r="H6046" i="34"/>
  <c r="J6046" i="34" s="1"/>
  <c r="H5986" i="34"/>
  <c r="J5986" i="34" s="1"/>
  <c r="H5978" i="34"/>
  <c r="J5978" i="34" s="1"/>
  <c r="H5952" i="34"/>
  <c r="J5952" i="34" s="1"/>
  <c r="H6565" i="34"/>
  <c r="J6565" i="34" s="1"/>
  <c r="H6426" i="34"/>
  <c r="J6426" i="34" s="1"/>
  <c r="H6421" i="34"/>
  <c r="J6421" i="34" s="1"/>
  <c r="H6365" i="34"/>
  <c r="J6365" i="34" s="1"/>
  <c r="H6343" i="34"/>
  <c r="J6343" i="34" s="1"/>
  <c r="H6292" i="34"/>
  <c r="J6292" i="34" s="1"/>
  <c r="H6226" i="34"/>
  <c r="J6226" i="34" s="1"/>
  <c r="H6212" i="34"/>
  <c r="J6212" i="34" s="1"/>
  <c r="H6809" i="34"/>
  <c r="J6809" i="34" s="1"/>
  <c r="H6337" i="34"/>
  <c r="J6337" i="34" s="1"/>
  <c r="H6327" i="34"/>
  <c r="J6327" i="34" s="1"/>
  <c r="H6322" i="34"/>
  <c r="J6322" i="34" s="1"/>
  <c r="H6261" i="34"/>
  <c r="J6261" i="34" s="1"/>
  <c r="H6246" i="34"/>
  <c r="J6246" i="34" s="1"/>
  <c r="H6241" i="34"/>
  <c r="J6241" i="34" s="1"/>
  <c r="H6179" i="34"/>
  <c r="J6179" i="34" s="1"/>
  <c r="H6569" i="34"/>
  <c r="J6569" i="34" s="1"/>
  <c r="H6564" i="34"/>
  <c r="J6564" i="34" s="1"/>
  <c r="H6397" i="34"/>
  <c r="J6397" i="34" s="1"/>
  <c r="H6331" i="34"/>
  <c r="J6331" i="34" s="1"/>
  <c r="H6270" i="34"/>
  <c r="J6270" i="34" s="1"/>
  <c r="H6245" i="34"/>
  <c r="J6245" i="34" s="1"/>
  <c r="H6220" i="34"/>
  <c r="J6220" i="34" s="1"/>
  <c r="H6725" i="34"/>
  <c r="J6725" i="34" s="1"/>
  <c r="H6500" i="34"/>
  <c r="J6500" i="34" s="1"/>
  <c r="H6425" i="34"/>
  <c r="J6425" i="34" s="1"/>
  <c r="H6391" i="34"/>
  <c r="J6391" i="34" s="1"/>
  <c r="H6183" i="34"/>
  <c r="J6183" i="34" s="1"/>
  <c r="H6105" i="34"/>
  <c r="J6105" i="34" s="1"/>
  <c r="H6020" i="34"/>
  <c r="J6020" i="34" s="1"/>
  <c r="H6004" i="34"/>
  <c r="J6004" i="34" s="1"/>
  <c r="H5977" i="34"/>
  <c r="J5977" i="34" s="1"/>
  <c r="H5962" i="34"/>
  <c r="J5962" i="34" s="1"/>
  <c r="H5947" i="34"/>
  <c r="J5947" i="34" s="1"/>
  <c r="H5925" i="34"/>
  <c r="J5925" i="34" s="1"/>
  <c r="H5896" i="34"/>
  <c r="J5896" i="34" s="1"/>
  <c r="H5849" i="34"/>
  <c r="J5849" i="34" s="1"/>
  <c r="H5808" i="34"/>
  <c r="J5808" i="34" s="1"/>
  <c r="H5781" i="34"/>
  <c r="J5781" i="34" s="1"/>
  <c r="H5771" i="34"/>
  <c r="J5771" i="34" s="1"/>
  <c r="H5761" i="34"/>
  <c r="J5761" i="34" s="1"/>
  <c r="H5735" i="34"/>
  <c r="J5735" i="34" s="1"/>
  <c r="H5709" i="34"/>
  <c r="J5709" i="34" s="1"/>
  <c r="H5696" i="34"/>
  <c r="J5696" i="34" s="1"/>
  <c r="H5670" i="34"/>
  <c r="J5670" i="34" s="1"/>
  <c r="H5651" i="34"/>
  <c r="J5651" i="34" s="1"/>
  <c r="H5629" i="34"/>
  <c r="J5629" i="34" s="1"/>
  <c r="H5607" i="34"/>
  <c r="J5607" i="34" s="1"/>
  <c r="H5585" i="34"/>
  <c r="J5585" i="34" s="1"/>
  <c r="H6128" i="34"/>
  <c r="J6128" i="34" s="1"/>
  <c r="H6058" i="34"/>
  <c r="J6058" i="34" s="1"/>
  <c r="H6042" i="34"/>
  <c r="J6042" i="34" s="1"/>
  <c r="H5939" i="34"/>
  <c r="J5939" i="34" s="1"/>
  <c r="H5910" i="34"/>
  <c r="J5910" i="34" s="1"/>
  <c r="H5874" i="34"/>
  <c r="J5874" i="34" s="1"/>
  <c r="H5861" i="34"/>
  <c r="J5861" i="34" s="1"/>
  <c r="H5811" i="34"/>
  <c r="J5811" i="34" s="1"/>
  <c r="H5782" i="34"/>
  <c r="J5782" i="34" s="1"/>
  <c r="H5774" i="34"/>
  <c r="J5774" i="34" s="1"/>
  <c r="H5766" i="34"/>
  <c r="J5766" i="34" s="1"/>
  <c r="H5742" i="34"/>
  <c r="J5742" i="34" s="1"/>
  <c r="H5687" i="34"/>
  <c r="J5687" i="34" s="1"/>
  <c r="H5676" i="34"/>
  <c r="J5676" i="34" s="1"/>
  <c r="H5654" i="34"/>
  <c r="J5654" i="34" s="1"/>
  <c r="H5639" i="34"/>
  <c r="J5639" i="34" s="1"/>
  <c r="H5628" i="34"/>
  <c r="J5628" i="34" s="1"/>
  <c r="H5617" i="34"/>
  <c r="J5617" i="34" s="1"/>
  <c r="H5610" i="34"/>
  <c r="J5610" i="34" s="1"/>
  <c r="H5578" i="34"/>
  <c r="J5578" i="34" s="1"/>
  <c r="H5519" i="34"/>
  <c r="J5519" i="34" s="1"/>
  <c r="H5488" i="34"/>
  <c r="J5488" i="34" s="1"/>
  <c r="H5478" i="34"/>
  <c r="J5478" i="34" s="1"/>
  <c r="H5468" i="34"/>
  <c r="J5468" i="34" s="1"/>
  <c r="H5451" i="34"/>
  <c r="J5451" i="34" s="1"/>
  <c r="H5441" i="34"/>
  <c r="J5441" i="34" s="1"/>
  <c r="H6587" i="34"/>
  <c r="J6587" i="34" s="1"/>
  <c r="H6450" i="34"/>
  <c r="J6450" i="34" s="1"/>
  <c r="H6380" i="34"/>
  <c r="J6380" i="34" s="1"/>
  <c r="H6106" i="34"/>
  <c r="J6106" i="34" s="1"/>
  <c r="H5984" i="34"/>
  <c r="J5984" i="34" s="1"/>
  <c r="H5974" i="34"/>
  <c r="J5974" i="34" s="1"/>
  <c r="H5969" i="34"/>
  <c r="J5969" i="34" s="1"/>
  <c r="H5958" i="34"/>
  <c r="J5958" i="34" s="1"/>
  <c r="H5900" i="34"/>
  <c r="J5900" i="34" s="1"/>
  <c r="H5887" i="34"/>
  <c r="J5887" i="34" s="1"/>
  <c r="H5778" i="34"/>
  <c r="J5778" i="34" s="1"/>
  <c r="H5770" i="34"/>
  <c r="J5770" i="34" s="1"/>
  <c r="H5746" i="34"/>
  <c r="J5746" i="34" s="1"/>
  <c r="H5722" i="34"/>
  <c r="J5722" i="34" s="1"/>
  <c r="H5718" i="34"/>
  <c r="J5718" i="34" s="1"/>
  <c r="H5710" i="34"/>
  <c r="J5710" i="34" s="1"/>
  <c r="H5695" i="34"/>
  <c r="J5695" i="34" s="1"/>
  <c r="H5635" i="34"/>
  <c r="J5635" i="34" s="1"/>
  <c r="H5624" i="34"/>
  <c r="J5624" i="34" s="1"/>
  <c r="H5557" i="34"/>
  <c r="J5557" i="34" s="1"/>
  <c r="H6240" i="34"/>
  <c r="J6240" i="34" s="1"/>
  <c r="H6025" i="34"/>
  <c r="J6025" i="34" s="1"/>
  <c r="H6015" i="34"/>
  <c r="J6015" i="34" s="1"/>
  <c r="H5943" i="34"/>
  <c r="H5933" i="34"/>
  <c r="J5933" i="34" s="1"/>
  <c r="H5878" i="34"/>
  <c r="J5878" i="34" s="1"/>
  <c r="H5852" i="34"/>
  <c r="J5852" i="34" s="1"/>
  <c r="H5832" i="34"/>
  <c r="J5832" i="34" s="1"/>
  <c r="H5802" i="34"/>
  <c r="J5802" i="34" s="1"/>
  <c r="H5790" i="34"/>
  <c r="J5790" i="34" s="1"/>
  <c r="H5758" i="34"/>
  <c r="J5758" i="34" s="1"/>
  <c r="H5754" i="34"/>
  <c r="J5754" i="34" s="1"/>
  <c r="H5750" i="34"/>
  <c r="J5750" i="34" s="1"/>
  <c r="H5733" i="34"/>
  <c r="J5733" i="34" s="1"/>
  <c r="H5729" i="34"/>
  <c r="J5729" i="34" s="1"/>
  <c r="H5706" i="34"/>
  <c r="J5706" i="34" s="1"/>
  <c r="H5672" i="34"/>
  <c r="J5672" i="34" s="1"/>
  <c r="H5661" i="34"/>
  <c r="J5661" i="34" s="1"/>
  <c r="H5650" i="34"/>
  <c r="J5650" i="34" s="1"/>
  <c r="H5613" i="34"/>
  <c r="J5613" i="34" s="1"/>
  <c r="H5606" i="34"/>
  <c r="J5606" i="34" s="1"/>
  <c r="H5574" i="34"/>
  <c r="J5574" i="34" s="1"/>
  <c r="H5550" i="34"/>
  <c r="J5550" i="34" s="1"/>
  <c r="H5536" i="34"/>
  <c r="J5536" i="34" s="1"/>
  <c r="H5512" i="34"/>
  <c r="J5512" i="34" s="1"/>
  <c r="H5481" i="34"/>
  <c r="J5481" i="34" s="1"/>
  <c r="H5454" i="34"/>
  <c r="J5454" i="34" s="1"/>
  <c r="H5444" i="34"/>
  <c r="J5444" i="34" s="1"/>
  <c r="H5434" i="34"/>
  <c r="J5434" i="34" s="1"/>
  <c r="H5424" i="34"/>
  <c r="J5424" i="34" s="1"/>
  <c r="H5407" i="34"/>
  <c r="J5407" i="34" s="1"/>
  <c r="H5397" i="34"/>
  <c r="J5397" i="34" s="1"/>
  <c r="H5360" i="34"/>
  <c r="J5360" i="34" s="1"/>
  <c r="H5323" i="34"/>
  <c r="J5323" i="34" s="1"/>
  <c r="H5277" i="34"/>
  <c r="J5277" i="34" s="1"/>
  <c r="H5255" i="34"/>
  <c r="J5255" i="34" s="1"/>
  <c r="H5233" i="34"/>
  <c r="J5233" i="34" s="1"/>
  <c r="H6290" i="34"/>
  <c r="J6290" i="34" s="1"/>
  <c r="H6586" i="34"/>
  <c r="J6586" i="34" s="1"/>
  <c r="H6379" i="34"/>
  <c r="J6379" i="34" s="1"/>
  <c r="H6332" i="34"/>
  <c r="J6332" i="34" s="1"/>
  <c r="H6277" i="34"/>
  <c r="J6277" i="34" s="1"/>
  <c r="H6215" i="34"/>
  <c r="J6215" i="34" s="1"/>
  <c r="H6151" i="34"/>
  <c r="J6151" i="34" s="1"/>
  <c r="H6099" i="34"/>
  <c r="J6099" i="34" s="1"/>
  <c r="H6079" i="34"/>
  <c r="J6079" i="34" s="1"/>
  <c r="H6057" i="34"/>
  <c r="J6057" i="34" s="1"/>
  <c r="H6008" i="34"/>
  <c r="J6008" i="34" s="1"/>
  <c r="H5856" i="34"/>
  <c r="J5856" i="34" s="1"/>
  <c r="H5823" i="34"/>
  <c r="J5823" i="34" s="1"/>
  <c r="H5815" i="34"/>
  <c r="J5815" i="34" s="1"/>
  <c r="H5765" i="34"/>
  <c r="J5765" i="34" s="1"/>
  <c r="H5702" i="34"/>
  <c r="J5702" i="34" s="1"/>
  <c r="H5668" i="34"/>
  <c r="J5668" i="34" s="1"/>
  <c r="H5642" i="34"/>
  <c r="J5642" i="34" s="1"/>
  <c r="H5627" i="34"/>
  <c r="J5627" i="34" s="1"/>
  <c r="H5602" i="34"/>
  <c r="J5602" i="34" s="1"/>
  <c r="H5577" i="34"/>
  <c r="J5577" i="34" s="1"/>
  <c r="H5553" i="34"/>
  <c r="J5553" i="34" s="1"/>
  <c r="H5539" i="34"/>
  <c r="J5539" i="34" s="1"/>
  <c r="H5522" i="34"/>
  <c r="J5522" i="34" s="1"/>
  <c r="H6326" i="34"/>
  <c r="J6326" i="34" s="1"/>
  <c r="H6150" i="34"/>
  <c r="J6150" i="34" s="1"/>
  <c r="H6067" i="34"/>
  <c r="J6067" i="34" s="1"/>
  <c r="H6045" i="34"/>
  <c r="J6045" i="34" s="1"/>
  <c r="H6024" i="34"/>
  <c r="J6024" i="34" s="1"/>
  <c r="H6013" i="34"/>
  <c r="J6013" i="34" s="1"/>
  <c r="H5942" i="34"/>
  <c r="J5942" i="34" s="1"/>
  <c r="H5932" i="34"/>
  <c r="J5932" i="34" s="1"/>
  <c r="H5922" i="34"/>
  <c r="J5922" i="34" s="1"/>
  <c r="H5864" i="34"/>
  <c r="J5864" i="34" s="1"/>
  <c r="H5851" i="34"/>
  <c r="J5851" i="34" s="1"/>
  <c r="H5839" i="34"/>
  <c r="J5839" i="34" s="1"/>
  <c r="H6189" i="34"/>
  <c r="J6189" i="34" s="1"/>
  <c r="H6177" i="34"/>
  <c r="J6177" i="34" s="1"/>
  <c r="H6371" i="34"/>
  <c r="J6371" i="34" s="1"/>
  <c r="H6202" i="34"/>
  <c r="J6202" i="34" s="1"/>
  <c r="H6126" i="34"/>
  <c r="J6126" i="34" s="1"/>
  <c r="H6109" i="34"/>
  <c r="J6109" i="34" s="1"/>
  <c r="H6034" i="34"/>
  <c r="J6034" i="34" s="1"/>
  <c r="H6007" i="34"/>
  <c r="J6007" i="34" s="1"/>
  <c r="H5908" i="34"/>
  <c r="J5908" i="34" s="1"/>
  <c r="H5881" i="34"/>
  <c r="J5881" i="34" s="1"/>
  <c r="H5822" i="34"/>
  <c r="J5822" i="34" s="1"/>
  <c r="H5814" i="34"/>
  <c r="J5814" i="34" s="1"/>
  <c r="H5809" i="34"/>
  <c r="J5809" i="34" s="1"/>
  <c r="H5805" i="34"/>
  <c r="J5805" i="34" s="1"/>
  <c r="H5772" i="34"/>
  <c r="J5772" i="34" s="1"/>
  <c r="H5768" i="34"/>
  <c r="J5768" i="34" s="1"/>
  <c r="H5764" i="34"/>
  <c r="J5764" i="34" s="1"/>
  <c r="H5701" i="34"/>
  <c r="J5701" i="34" s="1"/>
  <c r="H5678" i="34"/>
  <c r="J5678" i="34" s="1"/>
  <c r="H5656" i="34"/>
  <c r="J5656" i="34" s="1"/>
  <c r="H5645" i="34"/>
  <c r="J5645" i="34" s="1"/>
  <c r="H5641" i="34"/>
  <c r="J5641" i="34" s="1"/>
  <c r="H5594" i="34"/>
  <c r="J5594" i="34" s="1"/>
  <c r="H5583" i="34"/>
  <c r="J5583" i="34" s="1"/>
  <c r="H5566" i="34"/>
  <c r="J5566" i="34" s="1"/>
  <c r="H5552" i="34"/>
  <c r="J5552" i="34" s="1"/>
  <c r="H5528" i="34"/>
  <c r="J5528" i="34" s="1"/>
  <c r="H6256" i="34"/>
  <c r="J6256" i="34" s="1"/>
  <c r="H6114" i="34"/>
  <c r="J6114" i="34" s="1"/>
  <c r="H6088" i="34"/>
  <c r="J6088" i="34" s="1"/>
  <c r="H6050" i="34"/>
  <c r="J6050" i="34" s="1"/>
  <c r="H5955" i="34"/>
  <c r="J5955" i="34" s="1"/>
  <c r="H5752" i="34"/>
  <c r="J5752" i="34" s="1"/>
  <c r="H5724" i="34"/>
  <c r="J5724" i="34" s="1"/>
  <c r="H5720" i="34"/>
  <c r="J5720" i="34" s="1"/>
  <c r="H5716" i="34"/>
  <c r="J5716" i="34" s="1"/>
  <c r="H5712" i="34"/>
  <c r="J5712" i="34" s="1"/>
  <c r="H5697" i="34"/>
  <c r="J5697" i="34" s="1"/>
  <c r="H5693" i="34"/>
  <c r="J5693" i="34" s="1"/>
  <c r="H5689" i="34"/>
  <c r="J5689" i="34" s="1"/>
  <c r="H5674" i="34"/>
  <c r="J5674" i="34" s="1"/>
  <c r="H5667" i="34"/>
  <c r="J5667" i="34" s="1"/>
  <c r="H5652" i="34"/>
  <c r="J5652" i="34" s="1"/>
  <c r="H5626" i="34"/>
  <c r="J5626" i="34" s="1"/>
  <c r="H5608" i="34"/>
  <c r="J5608" i="34" s="1"/>
  <c r="H6401" i="34"/>
  <c r="J6401" i="34" s="1"/>
  <c r="H6370" i="34"/>
  <c r="J6370" i="34" s="1"/>
  <c r="H6281" i="34"/>
  <c r="J6281" i="34" s="1"/>
  <c r="H6207" i="34"/>
  <c r="J6207" i="34" s="1"/>
  <c r="H6188" i="34"/>
  <c r="J6188" i="34" s="1"/>
  <c r="H6165" i="34"/>
  <c r="J6165" i="34" s="1"/>
  <c r="H5950" i="34"/>
  <c r="J5950" i="34" s="1"/>
  <c r="H5936" i="34"/>
  <c r="J5936" i="34" s="1"/>
  <c r="H5917" i="34"/>
  <c r="J5917" i="34" s="1"/>
  <c r="H5898" i="34"/>
  <c r="J5898" i="34" s="1"/>
  <c r="H5893" i="34"/>
  <c r="J5893" i="34" s="1"/>
  <c r="H5889" i="34"/>
  <c r="J5889" i="34" s="1"/>
  <c r="H6719" i="34"/>
  <c r="J6719" i="34" s="1"/>
  <c r="H6488" i="34"/>
  <c r="J6488" i="34" s="1"/>
  <c r="H6301" i="34"/>
  <c r="J6301" i="34" s="1"/>
  <c r="H6136" i="34"/>
  <c r="J6136" i="34" s="1"/>
  <c r="H6033" i="34"/>
  <c r="J6033" i="34" s="1"/>
  <c r="H6017" i="34"/>
  <c r="J6017" i="34" s="1"/>
  <c r="H6001" i="34"/>
  <c r="J6001" i="34" s="1"/>
  <c r="H5981" i="34"/>
  <c r="J5981" i="34" s="1"/>
  <c r="H5921" i="34"/>
  <c r="J5921" i="34" s="1"/>
  <c r="H5867" i="34"/>
  <c r="J5867" i="34" s="1"/>
  <c r="H5854" i="34"/>
  <c r="J5854" i="34" s="1"/>
  <c r="H5748" i="34"/>
  <c r="J5748" i="34" s="1"/>
  <c r="H5739" i="34"/>
  <c r="J5739" i="34" s="1"/>
  <c r="H5731" i="34"/>
  <c r="J5731" i="34" s="1"/>
  <c r="H5727" i="34"/>
  <c r="J5727" i="34" s="1"/>
  <c r="H5704" i="34"/>
  <c r="J5704" i="34" s="1"/>
  <c r="H6219" i="34"/>
  <c r="J6219" i="34" s="1"/>
  <c r="H6032" i="34"/>
  <c r="J6032" i="34" s="1"/>
  <c r="H5954" i="34"/>
  <c r="J5954" i="34" s="1"/>
  <c r="H5903" i="34"/>
  <c r="J5903" i="34" s="1"/>
  <c r="H5830" i="34"/>
  <c r="J5830" i="34" s="1"/>
  <c r="H5785" i="34"/>
  <c r="J5785" i="34" s="1"/>
  <c r="H5588" i="34"/>
  <c r="J5588" i="34" s="1"/>
  <c r="H5584" i="34"/>
  <c r="J5584" i="34" s="1"/>
  <c r="H5580" i="34"/>
  <c r="J5580" i="34" s="1"/>
  <c r="H5576" i="34"/>
  <c r="J5576" i="34" s="1"/>
  <c r="H5456" i="34"/>
  <c r="J5456" i="34" s="1"/>
  <c r="H5416" i="34"/>
  <c r="J5416" i="34" s="1"/>
  <c r="H5402" i="34"/>
  <c r="J5402" i="34" s="1"/>
  <c r="H5367" i="34"/>
  <c r="J5367" i="34" s="1"/>
  <c r="H5332" i="34"/>
  <c r="J5332" i="34" s="1"/>
  <c r="H6620" i="34"/>
  <c r="J6620" i="34" s="1"/>
  <c r="H6412" i="34"/>
  <c r="J6412" i="34" s="1"/>
  <c r="H6352" i="34"/>
  <c r="J6352" i="34" s="1"/>
  <c r="H5897" i="34"/>
  <c r="J5897" i="34" s="1"/>
  <c r="H5845" i="34"/>
  <c r="J5845" i="34" s="1"/>
  <c r="H5824" i="34"/>
  <c r="J5824" i="34" s="1"/>
  <c r="H5745" i="34"/>
  <c r="J5745" i="34" s="1"/>
  <c r="H5634" i="34"/>
  <c r="J5634" i="34" s="1"/>
  <c r="H5564" i="34"/>
  <c r="J5564" i="34" s="1"/>
  <c r="H5509" i="34"/>
  <c r="J5509" i="34" s="1"/>
  <c r="H6206" i="34"/>
  <c r="J6206" i="34" s="1"/>
  <c r="H6161" i="34"/>
  <c r="J6161" i="34" s="1"/>
  <c r="H6096" i="34"/>
  <c r="J6096" i="34" s="1"/>
  <c r="H5966" i="34"/>
  <c r="J5966" i="34" s="1"/>
  <c r="H5959" i="34"/>
  <c r="J5959" i="34" s="1"/>
  <c r="H5930" i="34"/>
  <c r="J5930" i="34" s="1"/>
  <c r="H5819" i="34"/>
  <c r="J5819" i="34" s="1"/>
  <c r="H5804" i="34"/>
  <c r="J5804" i="34" s="1"/>
  <c r="H5794" i="34"/>
  <c r="J5794" i="34" s="1"/>
  <c r="H5789" i="34"/>
  <c r="J5789" i="34" s="1"/>
  <c r="H5734" i="34"/>
  <c r="J5734" i="34" s="1"/>
  <c r="H5711" i="34"/>
  <c r="J5711" i="34" s="1"/>
  <c r="H5688" i="34"/>
  <c r="J5688" i="34" s="1"/>
  <c r="H5638" i="34"/>
  <c r="J5638" i="34" s="1"/>
  <c r="H5568" i="34"/>
  <c r="J5568" i="34" s="1"/>
  <c r="H5498" i="34"/>
  <c r="J5498" i="34" s="1"/>
  <c r="H5473" i="34"/>
  <c r="J5473" i="34" s="1"/>
  <c r="H5419" i="34"/>
  <c r="J5419" i="34" s="1"/>
  <c r="H5370" i="34"/>
  <c r="J5370" i="34" s="1"/>
  <c r="H5342" i="34"/>
  <c r="J5342" i="34" s="1"/>
  <c r="H5328" i="34"/>
  <c r="J5328" i="34" s="1"/>
  <c r="H5274" i="34"/>
  <c r="J5274" i="34" s="1"/>
  <c r="H5235" i="34"/>
  <c r="J5235" i="34" s="1"/>
  <c r="H5206" i="34"/>
  <c r="J5206" i="34" s="1"/>
  <c r="H5184" i="34"/>
  <c r="J5184" i="34" s="1"/>
  <c r="H5162" i="34"/>
  <c r="J5162" i="34" s="1"/>
  <c r="H5140" i="34"/>
  <c r="J5140" i="34" s="1"/>
  <c r="H5118" i="34"/>
  <c r="J5118" i="34" s="1"/>
  <c r="H5096" i="34"/>
  <c r="J5096" i="34" s="1"/>
  <c r="H5074" i="34"/>
  <c r="J5074" i="34" s="1"/>
  <c r="H5052" i="34"/>
  <c r="J5052" i="34" s="1"/>
  <c r="H5030" i="34"/>
  <c r="J5030" i="34" s="1"/>
  <c r="H5008" i="34"/>
  <c r="J5008" i="34" s="1"/>
  <c r="H4986" i="34"/>
  <c r="J4986" i="34" s="1"/>
  <c r="H4964" i="34"/>
  <c r="J4964" i="34" s="1"/>
  <c r="H4942" i="34"/>
  <c r="J4942" i="34" s="1"/>
  <c r="H4920" i="34"/>
  <c r="J4920" i="34" s="1"/>
  <c r="H4898" i="34"/>
  <c r="J4898" i="34" s="1"/>
  <c r="H4876" i="34"/>
  <c r="J4876" i="34" s="1"/>
  <c r="H4854" i="34"/>
  <c r="J4854" i="34" s="1"/>
  <c r="H4832" i="34"/>
  <c r="J4832" i="34" s="1"/>
  <c r="H6252" i="34"/>
  <c r="J6252" i="34" s="1"/>
  <c r="H6192" i="34"/>
  <c r="J6192" i="34" s="1"/>
  <c r="H6049" i="34"/>
  <c r="J6049" i="34" s="1"/>
  <c r="H6000" i="34"/>
  <c r="J6000" i="34" s="1"/>
  <c r="H5886" i="34"/>
  <c r="J5886" i="34" s="1"/>
  <c r="H5715" i="34"/>
  <c r="J5715" i="34" s="1"/>
  <c r="H5692" i="34"/>
  <c r="J5692" i="34" s="1"/>
  <c r="H5604" i="34"/>
  <c r="J5604" i="34" s="1"/>
  <c r="H5591" i="34"/>
  <c r="J5591" i="34" s="1"/>
  <c r="H5544" i="34"/>
  <c r="J5544" i="34" s="1"/>
  <c r="H5532" i="34"/>
  <c r="J5532" i="34" s="1"/>
  <c r="H5520" i="34"/>
  <c r="J5520" i="34" s="1"/>
  <c r="H5491" i="34"/>
  <c r="J5491" i="34" s="1"/>
  <c r="H5484" i="34"/>
  <c r="J5484" i="34" s="1"/>
  <c r="H5448" i="34"/>
  <c r="J5448" i="34" s="1"/>
  <c r="H5437" i="34"/>
  <c r="J5437" i="34" s="1"/>
  <c r="H5426" i="34"/>
  <c r="J5426" i="34" s="1"/>
  <c r="H5412" i="34"/>
  <c r="J5412" i="34" s="1"/>
  <c r="H6173" i="34"/>
  <c r="J6173" i="34" s="1"/>
  <c r="H6061" i="34"/>
  <c r="J6061" i="34" s="1"/>
  <c r="H6054" i="34"/>
  <c r="J6054" i="34" s="1"/>
  <c r="H5902" i="34"/>
  <c r="J5902" i="34" s="1"/>
  <c r="H5829" i="34"/>
  <c r="J5829" i="34" s="1"/>
  <c r="H5728" i="34"/>
  <c r="J5728" i="34" s="1"/>
  <c r="H5683" i="34"/>
  <c r="J5683" i="34" s="1"/>
  <c r="H5600" i="34"/>
  <c r="J5600" i="34" s="1"/>
  <c r="H5563" i="34"/>
  <c r="J5563" i="34" s="1"/>
  <c r="H5555" i="34"/>
  <c r="J5555" i="34" s="1"/>
  <c r="H5540" i="34"/>
  <c r="J5540" i="34" s="1"/>
  <c r="H5516" i="34"/>
  <c r="J5516" i="34" s="1"/>
  <c r="H5401" i="34"/>
  <c r="J5401" i="34" s="1"/>
  <c r="H5394" i="34"/>
  <c r="J5394" i="34" s="1"/>
  <c r="H5387" i="34"/>
  <c r="J5387" i="34" s="1"/>
  <c r="H5380" i="34"/>
  <c r="J5380" i="34" s="1"/>
  <c r="H5366" i="34"/>
  <c r="J5366" i="34" s="1"/>
  <c r="H5345" i="34"/>
  <c r="J5345" i="34" s="1"/>
  <c r="H5314" i="34"/>
  <c r="J5314" i="34" s="1"/>
  <c r="H5267" i="34"/>
  <c r="J5267" i="34" s="1"/>
  <c r="H5212" i="34"/>
  <c r="J5212" i="34" s="1"/>
  <c r="H5190" i="34"/>
  <c r="J5190" i="34" s="1"/>
  <c r="H5168" i="34"/>
  <c r="J5168" i="34" s="1"/>
  <c r="H5146" i="34"/>
  <c r="J5146" i="34" s="1"/>
  <c r="H5124" i="34"/>
  <c r="J5124" i="34" s="1"/>
  <c r="H5102" i="34"/>
  <c r="J5102" i="34" s="1"/>
  <c r="H5080" i="34"/>
  <c r="J5080" i="34" s="1"/>
  <c r="H5058" i="34"/>
  <c r="J5058" i="34" s="1"/>
  <c r="H5036" i="34"/>
  <c r="J5036" i="34" s="1"/>
  <c r="H5014" i="34"/>
  <c r="J5014" i="34" s="1"/>
  <c r="H4992" i="34"/>
  <c r="J4992" i="34" s="1"/>
  <c r="H4970" i="34"/>
  <c r="J4970" i="34" s="1"/>
  <c r="H4948" i="34"/>
  <c r="J4948" i="34" s="1"/>
  <c r="H4926" i="34"/>
  <c r="J4926" i="34" s="1"/>
  <c r="H4904" i="34"/>
  <c r="J4904" i="34" s="1"/>
  <c r="H6155" i="34"/>
  <c r="J6155" i="34" s="1"/>
  <c r="H6011" i="34"/>
  <c r="J6011" i="34" s="1"/>
  <c r="H5988" i="34"/>
  <c r="J5988" i="34" s="1"/>
  <c r="H5918" i="34"/>
  <c r="J5918" i="34" s="1"/>
  <c r="H5749" i="34"/>
  <c r="J5749" i="34" s="1"/>
  <c r="H5738" i="34"/>
  <c r="J5738" i="34" s="1"/>
  <c r="H5669" i="34"/>
  <c r="J5669" i="34" s="1"/>
  <c r="H5633" i="34"/>
  <c r="J5633" i="34" s="1"/>
  <c r="H5579" i="34"/>
  <c r="J5579" i="34" s="1"/>
  <c r="H5551" i="34"/>
  <c r="J5551" i="34" s="1"/>
  <c r="H5547" i="34"/>
  <c r="J5547" i="34" s="1"/>
  <c r="H5524" i="34"/>
  <c r="J5524" i="34" s="1"/>
  <c r="H5494" i="34"/>
  <c r="J5494" i="34" s="1"/>
  <c r="H5487" i="34"/>
  <c r="J5487" i="34" s="1"/>
  <c r="H5480" i="34"/>
  <c r="J5480" i="34" s="1"/>
  <c r="H5469" i="34"/>
  <c r="J5469" i="34" s="1"/>
  <c r="H5462" i="34"/>
  <c r="J5462" i="34" s="1"/>
  <c r="H5455" i="34"/>
  <c r="J5455" i="34" s="1"/>
  <c r="H5433" i="34"/>
  <c r="J5433" i="34" s="1"/>
  <c r="H5422" i="34"/>
  <c r="J5422" i="34" s="1"/>
  <c r="H5408" i="34"/>
  <c r="J5408" i="34" s="1"/>
  <c r="H5359" i="34"/>
  <c r="J5359" i="34" s="1"/>
  <c r="H5352" i="34"/>
  <c r="J5352" i="34" s="1"/>
  <c r="H5338" i="34"/>
  <c r="J5338" i="34" s="1"/>
  <c r="H6306" i="34"/>
  <c r="J6306" i="34" s="1"/>
  <c r="H6160" i="34"/>
  <c r="J6160" i="34" s="1"/>
  <c r="H6030" i="34"/>
  <c r="J6030" i="34" s="1"/>
  <c r="H5965" i="34"/>
  <c r="J5965" i="34" s="1"/>
  <c r="H5935" i="34"/>
  <c r="J5935" i="34" s="1"/>
  <c r="H5875" i="34"/>
  <c r="J5875" i="34" s="1"/>
  <c r="H5870" i="34"/>
  <c r="J5870" i="34" s="1"/>
  <c r="H5798" i="34"/>
  <c r="J5798" i="34" s="1"/>
  <c r="H5673" i="34"/>
  <c r="J5673" i="34" s="1"/>
  <c r="H5655" i="34"/>
  <c r="J5655" i="34" s="1"/>
  <c r="H5620" i="34"/>
  <c r="J5620" i="34" s="1"/>
  <c r="H5616" i="34"/>
  <c r="J5616" i="34" s="1"/>
  <c r="H5595" i="34"/>
  <c r="J5595" i="34" s="1"/>
  <c r="H5575" i="34"/>
  <c r="J5575" i="34" s="1"/>
  <c r="H5508" i="34"/>
  <c r="J5508" i="34" s="1"/>
  <c r="H5501" i="34"/>
  <c r="J5501" i="34" s="1"/>
  <c r="H5476" i="34"/>
  <c r="J5476" i="34" s="1"/>
  <c r="H5415" i="34"/>
  <c r="J5415" i="34" s="1"/>
  <c r="H5376" i="34"/>
  <c r="J5376" i="34" s="1"/>
  <c r="H5331" i="34"/>
  <c r="J5331" i="34" s="1"/>
  <c r="H5310" i="34"/>
  <c r="J5310" i="34" s="1"/>
  <c r="H5293" i="34"/>
  <c r="J5293" i="34" s="1"/>
  <c r="H5283" i="34"/>
  <c r="J5283" i="34" s="1"/>
  <c r="H5270" i="34"/>
  <c r="J5270" i="34" s="1"/>
  <c r="H5244" i="34"/>
  <c r="J5244" i="34" s="1"/>
  <c r="H5196" i="34"/>
  <c r="J5196" i="34" s="1"/>
  <c r="H6535" i="34"/>
  <c r="J6535" i="34" s="1"/>
  <c r="H6472" i="34"/>
  <c r="J6472" i="34" s="1"/>
  <c r="H6211" i="34"/>
  <c r="J6211" i="34" s="1"/>
  <c r="H6095" i="34"/>
  <c r="J6095" i="34" s="1"/>
  <c r="H6036" i="34"/>
  <c r="J6036" i="34" s="1"/>
  <c r="H5818" i="34"/>
  <c r="J5818" i="34" s="1"/>
  <c r="H5719" i="34"/>
  <c r="J5719" i="34" s="1"/>
  <c r="H5700" i="34"/>
  <c r="J5700" i="34" s="1"/>
  <c r="H5664" i="34"/>
  <c r="J5664" i="34" s="1"/>
  <c r="H5660" i="34"/>
  <c r="J5660" i="34" s="1"/>
  <c r="H5612" i="34"/>
  <c r="J5612" i="34" s="1"/>
  <c r="H5567" i="34"/>
  <c r="J5567" i="34" s="1"/>
  <c r="H5465" i="34"/>
  <c r="J5465" i="34" s="1"/>
  <c r="H5429" i="34"/>
  <c r="J5429" i="34" s="1"/>
  <c r="H5390" i="34"/>
  <c r="J5390" i="34" s="1"/>
  <c r="H5324" i="34"/>
  <c r="J5324" i="34" s="1"/>
  <c r="H5303" i="34"/>
  <c r="J5303" i="34" s="1"/>
  <c r="H5257" i="34"/>
  <c r="J5257" i="34" s="1"/>
  <c r="H5231" i="34"/>
  <c r="J5231" i="34" s="1"/>
  <c r="H5218" i="34"/>
  <c r="J5218" i="34" s="1"/>
  <c r="H5199" i="34"/>
  <c r="J5199" i="34" s="1"/>
  <c r="H5177" i="34"/>
  <c r="J5177" i="34" s="1"/>
  <c r="H5155" i="34"/>
  <c r="J5155" i="34" s="1"/>
  <c r="H5133" i="34"/>
  <c r="J5133" i="34" s="1"/>
  <c r="H5111" i="34"/>
  <c r="J5111" i="34" s="1"/>
  <c r="H5089" i="34"/>
  <c r="J5089" i="34" s="1"/>
  <c r="H6140" i="34"/>
  <c r="J6140" i="34" s="1"/>
  <c r="H5993" i="34"/>
  <c r="J5993" i="34" s="1"/>
  <c r="H5890" i="34"/>
  <c r="J5890" i="34" s="1"/>
  <c r="H5833" i="34"/>
  <c r="J5833" i="34" s="1"/>
  <c r="H5788" i="34"/>
  <c r="J5788" i="34" s="1"/>
  <c r="H5763" i="34"/>
  <c r="J5763" i="34" s="1"/>
  <c r="H5646" i="34"/>
  <c r="J5646" i="34" s="1"/>
  <c r="H5599" i="34"/>
  <c r="J5599" i="34" s="1"/>
  <c r="H5586" i="34"/>
  <c r="J5586" i="34" s="1"/>
  <c r="H5535" i="34"/>
  <c r="J5535" i="34" s="1"/>
  <c r="H5504" i="34"/>
  <c r="J5504" i="34" s="1"/>
  <c r="H5497" i="34"/>
  <c r="J5497" i="34" s="1"/>
  <c r="H5458" i="34"/>
  <c r="J5458" i="34" s="1"/>
  <c r="H5440" i="34"/>
  <c r="J5440" i="34" s="1"/>
  <c r="H6311" i="34"/>
  <c r="J6311" i="34" s="1"/>
  <c r="H6066" i="34"/>
  <c r="J6066" i="34" s="1"/>
  <c r="H5843" i="34"/>
  <c r="J5843" i="34" s="1"/>
  <c r="H5812" i="34"/>
  <c r="J5812" i="34" s="1"/>
  <c r="H5723" i="34"/>
  <c r="J5723" i="34" s="1"/>
  <c r="H5677" i="34"/>
  <c r="J5677" i="34" s="1"/>
  <c r="H5590" i="34"/>
  <c r="J5590" i="34" s="1"/>
  <c r="H6673" i="34"/>
  <c r="J6673" i="34" s="1"/>
  <c r="H6317" i="34"/>
  <c r="J6317" i="34" s="1"/>
  <c r="H6147" i="34"/>
  <c r="J6147" i="34" s="1"/>
  <c r="H6113" i="34"/>
  <c r="J6113" i="34" s="1"/>
  <c r="H6059" i="34"/>
  <c r="J6059" i="34" s="1"/>
  <c r="H6053" i="34"/>
  <c r="J6053" i="34" s="1"/>
  <c r="H5940" i="34"/>
  <c r="J5940" i="34" s="1"/>
  <c r="H5911" i="34"/>
  <c r="J5911" i="34" s="1"/>
  <c r="H5906" i="34"/>
  <c r="J5906" i="34" s="1"/>
  <c r="H5880" i="34"/>
  <c r="J5880" i="34" s="1"/>
  <c r="H5853" i="34"/>
  <c r="J5853" i="34" s="1"/>
  <c r="H5797" i="34"/>
  <c r="J5797" i="34" s="1"/>
  <c r="H5783" i="34"/>
  <c r="J5783" i="34" s="1"/>
  <c r="H5686" i="34"/>
  <c r="J5686" i="34" s="1"/>
  <c r="H5582" i="34"/>
  <c r="J5582" i="34" s="1"/>
  <c r="H6229" i="34"/>
  <c r="J6229" i="34" s="1"/>
  <c r="H6216" i="34"/>
  <c r="J6216" i="34" s="1"/>
  <c r="H6082" i="34"/>
  <c r="J6082" i="34" s="1"/>
  <c r="H6028" i="34"/>
  <c r="J6028" i="34" s="1"/>
  <c r="H5992" i="34"/>
  <c r="J5992" i="34" s="1"/>
  <c r="H5777" i="34"/>
  <c r="J5777" i="34" s="1"/>
  <c r="H5757" i="34"/>
  <c r="J5757" i="34" s="1"/>
  <c r="H5736" i="34"/>
  <c r="J5736" i="34" s="1"/>
  <c r="H5690" i="34"/>
  <c r="J5690" i="34" s="1"/>
  <c r="H5649" i="34"/>
  <c r="J5649" i="34" s="1"/>
  <c r="H5640" i="34"/>
  <c r="J5640" i="34" s="1"/>
  <c r="H5623" i="34"/>
  <c r="J5623" i="34" s="1"/>
  <c r="H5542" i="34"/>
  <c r="J5542" i="34" s="1"/>
  <c r="H5538" i="34"/>
  <c r="J5538" i="34" s="1"/>
  <c r="H5507" i="34"/>
  <c r="J5507" i="34" s="1"/>
  <c r="H5500" i="34"/>
  <c r="J5500" i="34" s="1"/>
  <c r="H5475" i="34"/>
  <c r="J5475" i="34" s="1"/>
  <c r="H7654" i="34"/>
  <c r="J7654" i="34" s="1"/>
  <c r="H6447" i="34"/>
  <c r="J6447" i="34" s="1"/>
  <c r="H6321" i="34"/>
  <c r="J6321" i="34" s="1"/>
  <c r="H6123" i="34"/>
  <c r="J6123" i="34" s="1"/>
  <c r="H6074" i="34"/>
  <c r="J6074" i="34" s="1"/>
  <c r="H5888" i="34"/>
  <c r="J5888" i="34" s="1"/>
  <c r="H5846" i="34"/>
  <c r="J5846" i="34" s="1"/>
  <c r="H5825" i="34"/>
  <c r="J5825" i="34" s="1"/>
  <c r="H5795" i="34"/>
  <c r="J5795" i="34" s="1"/>
  <c r="H5776" i="34"/>
  <c r="J5776" i="34" s="1"/>
  <c r="H5707" i="34"/>
  <c r="J5707" i="34" s="1"/>
  <c r="H5698" i="34"/>
  <c r="J5698" i="34" s="1"/>
  <c r="H5662" i="34"/>
  <c r="J5662" i="34" s="1"/>
  <c r="H5644" i="34"/>
  <c r="J5644" i="34" s="1"/>
  <c r="H5622" i="34"/>
  <c r="J5622" i="34" s="1"/>
  <c r="H6406" i="34"/>
  <c r="J6406" i="34" s="1"/>
  <c r="H6381" i="34"/>
  <c r="J6381" i="34" s="1"/>
  <c r="H6087" i="34"/>
  <c r="J6087" i="34" s="1"/>
  <c r="H5694" i="34"/>
  <c r="J5694" i="34" s="1"/>
  <c r="H5831" i="34"/>
  <c r="J5831" i="34" s="1"/>
  <c r="H5611" i="34"/>
  <c r="J5611" i="34" s="1"/>
  <c r="H5569" i="34"/>
  <c r="J5569" i="34" s="1"/>
  <c r="H5534" i="34"/>
  <c r="J5534" i="34" s="1"/>
  <c r="H5513" i="34"/>
  <c r="J5513" i="34" s="1"/>
  <c r="H5369" i="34"/>
  <c r="J5369" i="34" s="1"/>
  <c r="H5356" i="34"/>
  <c r="J5356" i="34" s="1"/>
  <c r="H5335" i="34"/>
  <c r="J5335" i="34" s="1"/>
  <c r="H5306" i="34"/>
  <c r="J5306" i="34" s="1"/>
  <c r="H5280" i="34"/>
  <c r="J5280" i="34" s="1"/>
  <c r="H5276" i="34"/>
  <c r="J5276" i="34" s="1"/>
  <c r="H5254" i="34"/>
  <c r="J5254" i="34" s="1"/>
  <c r="H5225" i="34"/>
  <c r="J5225" i="34" s="1"/>
  <c r="H5200" i="34"/>
  <c r="J5200" i="34" s="1"/>
  <c r="H5182" i="34"/>
  <c r="J5182" i="34" s="1"/>
  <c r="H5175" i="34"/>
  <c r="J5175" i="34" s="1"/>
  <c r="H5154" i="34"/>
  <c r="J5154" i="34" s="1"/>
  <c r="H5071" i="34"/>
  <c r="J5071" i="34" s="1"/>
  <c r="H5064" i="34"/>
  <c r="J5064" i="34" s="1"/>
  <c r="H5044" i="34"/>
  <c r="J5044" i="34" s="1"/>
  <c r="H5034" i="34"/>
  <c r="J5034" i="34" s="1"/>
  <c r="H5007" i="34"/>
  <c r="J5007" i="34" s="1"/>
  <c r="H4987" i="34"/>
  <c r="J4987" i="34" s="1"/>
  <c r="H4950" i="34"/>
  <c r="J4950" i="34" s="1"/>
  <c r="H4893" i="34"/>
  <c r="J4893" i="34" s="1"/>
  <c r="H4880" i="34"/>
  <c r="J4880" i="34" s="1"/>
  <c r="H4867" i="34"/>
  <c r="J4867" i="34" s="1"/>
  <c r="H4841" i="34"/>
  <c r="J4841" i="34" s="1"/>
  <c r="H4828" i="34"/>
  <c r="J4828" i="34" s="1"/>
  <c r="H4812" i="34"/>
  <c r="J4812" i="34" s="1"/>
  <c r="H6118" i="34"/>
  <c r="J6118" i="34" s="1"/>
  <c r="H5621" i="34"/>
  <c r="J5621" i="34" s="1"/>
  <c r="H5605" i="34"/>
  <c r="J5605" i="34" s="1"/>
  <c r="H5573" i="34"/>
  <c r="J5573" i="34" s="1"/>
  <c r="H5474" i="34"/>
  <c r="J5474" i="34" s="1"/>
  <c r="H6374" i="34"/>
  <c r="J6374" i="34" s="1"/>
  <c r="H5980" i="34"/>
  <c r="J5980" i="34" s="1"/>
  <c r="H5554" i="34"/>
  <c r="J5554" i="34" s="1"/>
  <c r="H5529" i="34"/>
  <c r="J5529" i="34" s="1"/>
  <c r="H5517" i="34"/>
  <c r="J5517" i="34" s="1"/>
  <c r="H5479" i="34"/>
  <c r="J5479" i="34" s="1"/>
  <c r="H5460" i="34"/>
  <c r="J5460" i="34" s="1"/>
  <c r="H5438" i="34"/>
  <c r="J5438" i="34" s="1"/>
  <c r="H5347" i="34"/>
  <c r="J5347" i="34" s="1"/>
  <c r="H5272" i="34"/>
  <c r="J5272" i="34" s="1"/>
  <c r="H5250" i="34"/>
  <c r="J5250" i="34" s="1"/>
  <c r="H5119" i="34"/>
  <c r="J5119" i="34" s="1"/>
  <c r="H5112" i="34"/>
  <c r="J5112" i="34" s="1"/>
  <c r="H5105" i="34"/>
  <c r="J5105" i="34" s="1"/>
  <c r="H5098" i="34"/>
  <c r="J5098" i="34" s="1"/>
  <c r="H5091" i="34"/>
  <c r="J5091" i="34" s="1"/>
  <c r="H5084" i="34"/>
  <c r="J5084" i="34" s="1"/>
  <c r="H5047" i="34"/>
  <c r="J5047" i="34" s="1"/>
  <c r="H5027" i="34"/>
  <c r="J5027" i="34" s="1"/>
  <c r="H5020" i="34"/>
  <c r="J5020" i="34" s="1"/>
  <c r="H5000" i="34"/>
  <c r="J5000" i="34" s="1"/>
  <c r="H4990" i="34"/>
  <c r="J4990" i="34" s="1"/>
  <c r="H4963" i="34"/>
  <c r="J4963" i="34" s="1"/>
  <c r="H4943" i="34"/>
  <c r="J4943" i="34" s="1"/>
  <c r="H6038" i="34"/>
  <c r="J6038" i="34" s="1"/>
  <c r="H5868" i="34"/>
  <c r="J5868" i="34" s="1"/>
  <c r="H5862" i="34"/>
  <c r="J5862" i="34" s="1"/>
  <c r="H5799" i="34"/>
  <c r="J5799" i="34" s="1"/>
  <c r="H5775" i="34"/>
  <c r="J5775" i="34" s="1"/>
  <c r="H5762" i="34"/>
  <c r="J5762" i="34" s="1"/>
  <c r="H5699" i="34"/>
  <c r="J5699" i="34" s="1"/>
  <c r="H5671" i="34"/>
  <c r="J5671" i="34" s="1"/>
  <c r="H5632" i="34"/>
  <c r="J5632" i="34" s="1"/>
  <c r="H5523" i="34"/>
  <c r="J5523" i="34" s="1"/>
  <c r="H5411" i="34"/>
  <c r="J5411" i="34" s="1"/>
  <c r="H5377" i="34"/>
  <c r="J5377" i="34" s="1"/>
  <c r="H6092" i="34"/>
  <c r="J6092" i="34" s="1"/>
  <c r="H5837" i="34"/>
  <c r="J5837" i="34" s="1"/>
  <c r="H5787" i="34"/>
  <c r="J5787" i="34" s="1"/>
  <c r="H5589" i="34"/>
  <c r="J5589" i="34" s="1"/>
  <c r="H5533" i="34"/>
  <c r="J5533" i="34" s="1"/>
  <c r="H5464" i="34"/>
  <c r="J5464" i="34" s="1"/>
  <c r="H5899" i="34"/>
  <c r="J5899" i="34" s="1"/>
  <c r="H5892" i="34"/>
  <c r="J5892" i="34" s="1"/>
  <c r="H5548" i="34"/>
  <c r="J5548" i="34" s="1"/>
  <c r="H5442" i="34"/>
  <c r="J5442" i="34" s="1"/>
  <c r="H5389" i="34"/>
  <c r="J5389" i="34" s="1"/>
  <c r="H5372" i="34"/>
  <c r="J5372" i="34" s="1"/>
  <c r="H5309" i="34"/>
  <c r="J5309" i="34" s="1"/>
  <c r="H5294" i="34"/>
  <c r="J5294" i="34" s="1"/>
  <c r="H5290" i="34"/>
  <c r="J5290" i="34" s="1"/>
  <c r="H5279" i="34"/>
  <c r="J5279" i="34" s="1"/>
  <c r="H5260" i="34"/>
  <c r="J5260" i="34" s="1"/>
  <c r="H5253" i="34"/>
  <c r="J5253" i="34" s="1"/>
  <c r="H5242" i="34"/>
  <c r="J5242" i="34" s="1"/>
  <c r="H5944" i="34"/>
  <c r="J5944" i="34" s="1"/>
  <c r="H5648" i="34"/>
  <c r="J5648" i="34" s="1"/>
  <c r="H5502" i="34"/>
  <c r="J5502" i="34" s="1"/>
  <c r="H5450" i="34"/>
  <c r="J5450" i="34" s="1"/>
  <c r="H5428" i="34"/>
  <c r="J5428" i="34" s="1"/>
  <c r="H5406" i="34"/>
  <c r="J5406" i="34" s="1"/>
  <c r="H5393" i="34"/>
  <c r="J5393" i="34" s="1"/>
  <c r="H5313" i="34"/>
  <c r="J5313" i="34" s="1"/>
  <c r="H5286" i="34"/>
  <c r="J5286" i="34" s="1"/>
  <c r="H5224" i="34"/>
  <c r="J5224" i="34" s="1"/>
  <c r="H5188" i="34"/>
  <c r="J5188" i="34" s="1"/>
  <c r="H5160" i="34"/>
  <c r="J5160" i="34" s="1"/>
  <c r="H5139" i="34"/>
  <c r="J5139" i="34" s="1"/>
  <c r="H5087" i="34"/>
  <c r="J5087" i="34" s="1"/>
  <c r="H5060" i="34"/>
  <c r="J5060" i="34" s="1"/>
  <c r="H4996" i="34"/>
  <c r="J4996" i="34" s="1"/>
  <c r="H4959" i="34"/>
  <c r="J4959" i="34" s="1"/>
  <c r="H5842" i="34"/>
  <c r="J5842" i="34" s="1"/>
  <c r="H5792" i="34"/>
  <c r="J5792" i="34" s="1"/>
  <c r="H5767" i="34"/>
  <c r="J5767" i="34" s="1"/>
  <c r="H5755" i="34"/>
  <c r="J5755" i="34" s="1"/>
  <c r="H5741" i="34"/>
  <c r="J5741" i="34" s="1"/>
  <c r="H5572" i="34"/>
  <c r="J5572" i="34" s="1"/>
  <c r="H5558" i="34"/>
  <c r="J5558" i="34" s="1"/>
  <c r="H5511" i="34"/>
  <c r="J5511" i="34" s="1"/>
  <c r="H5492" i="34"/>
  <c r="J5492" i="34" s="1"/>
  <c r="H5432" i="34"/>
  <c r="J5432" i="34" s="1"/>
  <c r="H5410" i="34"/>
  <c r="J5410" i="34" s="1"/>
  <c r="H5368" i="34"/>
  <c r="J5368" i="34" s="1"/>
  <c r="H5305" i="34"/>
  <c r="J5305" i="34" s="1"/>
  <c r="H5301" i="34"/>
  <c r="J5301" i="34" s="1"/>
  <c r="H5275" i="34"/>
  <c r="J5275" i="34" s="1"/>
  <c r="H5195" i="34"/>
  <c r="J5195" i="34" s="1"/>
  <c r="H5181" i="34"/>
  <c r="J5181" i="34" s="1"/>
  <c r="H5153" i="34"/>
  <c r="J5153" i="34" s="1"/>
  <c r="H5132" i="34"/>
  <c r="J5132" i="34" s="1"/>
  <c r="H5063" i="34"/>
  <c r="J5063" i="34" s="1"/>
  <c r="H5043" i="34"/>
  <c r="J5043" i="34" s="1"/>
  <c r="H5033" i="34"/>
  <c r="J5033" i="34" s="1"/>
  <c r="H5026" i="34"/>
  <c r="J5026" i="34" s="1"/>
  <c r="H5006" i="34"/>
  <c r="J5006" i="34" s="1"/>
  <c r="H4979" i="34"/>
  <c r="J4979" i="34" s="1"/>
  <c r="H4969" i="34"/>
  <c r="J4969" i="34" s="1"/>
  <c r="H5937" i="34"/>
  <c r="J5937" i="34" s="1"/>
  <c r="H5873" i="34"/>
  <c r="J5873" i="34" s="1"/>
  <c r="H5675" i="34"/>
  <c r="J5675" i="34" s="1"/>
  <c r="H5619" i="34"/>
  <c r="J5619" i="34" s="1"/>
  <c r="H5562" i="34"/>
  <c r="J5562" i="34" s="1"/>
  <c r="H6264" i="34"/>
  <c r="J6264" i="34" s="1"/>
  <c r="H6159" i="34"/>
  <c r="J6159" i="34" s="1"/>
  <c r="H5636" i="34"/>
  <c r="J5636" i="34" s="1"/>
  <c r="H5614" i="34"/>
  <c r="J5614" i="34" s="1"/>
  <c r="H5496" i="34"/>
  <c r="J5496" i="34" s="1"/>
  <c r="H5472" i="34"/>
  <c r="J5472" i="34" s="1"/>
  <c r="H5467" i="34"/>
  <c r="J5467" i="34" s="1"/>
  <c r="H5436" i="34"/>
  <c r="J5436" i="34" s="1"/>
  <c r="H5384" i="34"/>
  <c r="J5384" i="34" s="1"/>
  <c r="H5354" i="34"/>
  <c r="J5354" i="34" s="1"/>
  <c r="H5325" i="34"/>
  <c r="J5325" i="34" s="1"/>
  <c r="H5297" i="34"/>
  <c r="J5297" i="34" s="1"/>
  <c r="H5263" i="34"/>
  <c r="J5263" i="34" s="1"/>
  <c r="H5245" i="34"/>
  <c r="J5245" i="34" s="1"/>
  <c r="H5234" i="34"/>
  <c r="J5234" i="34" s="1"/>
  <c r="H5209" i="34"/>
  <c r="J5209" i="34" s="1"/>
  <c r="H5163" i="34"/>
  <c r="J5163" i="34" s="1"/>
  <c r="H5156" i="34"/>
  <c r="J5156" i="34" s="1"/>
  <c r="H5149" i="34"/>
  <c r="J5149" i="34" s="1"/>
  <c r="H5142" i="34"/>
  <c r="J5142" i="34" s="1"/>
  <c r="H5135" i="34"/>
  <c r="J5135" i="34" s="1"/>
  <c r="H5128" i="34"/>
  <c r="J5128" i="34" s="1"/>
  <c r="H5114" i="34"/>
  <c r="J5114" i="34" s="1"/>
  <c r="H5107" i="34"/>
  <c r="J5107" i="34" s="1"/>
  <c r="H6075" i="34"/>
  <c r="J6075" i="34" s="1"/>
  <c r="H5949" i="34"/>
  <c r="J5949" i="34" s="1"/>
  <c r="H5915" i="34"/>
  <c r="J5915" i="34" s="1"/>
  <c r="H5597" i="34"/>
  <c r="J5597" i="34" s="1"/>
  <c r="H5796" i="34"/>
  <c r="J5796" i="34" s="1"/>
  <c r="H5658" i="34"/>
  <c r="J5658" i="34" s="1"/>
  <c r="H5630" i="34"/>
  <c r="J5630" i="34" s="1"/>
  <c r="H5531" i="34"/>
  <c r="J5531" i="34" s="1"/>
  <c r="H5526" i="34"/>
  <c r="J5526" i="34" s="1"/>
  <c r="H5510" i="34"/>
  <c r="J5510" i="34" s="1"/>
  <c r="H5486" i="34"/>
  <c r="J5486" i="34" s="1"/>
  <c r="H5445" i="34"/>
  <c r="J5445" i="34" s="1"/>
  <c r="H5392" i="34"/>
  <c r="J5392" i="34" s="1"/>
  <c r="H5680" i="34"/>
  <c r="J5680" i="34" s="1"/>
  <c r="H5618" i="34"/>
  <c r="J5618" i="34" s="1"/>
  <c r="H5561" i="34"/>
  <c r="J5561" i="34" s="1"/>
  <c r="H5431" i="34"/>
  <c r="J5431" i="34" s="1"/>
  <c r="H5409" i="34"/>
  <c r="J5409" i="34" s="1"/>
  <c r="H5400" i="34"/>
  <c r="J5400" i="34" s="1"/>
  <c r="H5396" i="34"/>
  <c r="J5396" i="34" s="1"/>
  <c r="H5320" i="34"/>
  <c r="J5320" i="34" s="1"/>
  <c r="H5304" i="34"/>
  <c r="J5304" i="34" s="1"/>
  <c r="H5296" i="34"/>
  <c r="J5296" i="34" s="1"/>
  <c r="H5292" i="34"/>
  <c r="J5292" i="34" s="1"/>
  <c r="H5237" i="34"/>
  <c r="J5237" i="34" s="1"/>
  <c r="H5194" i="34"/>
  <c r="J5194" i="34" s="1"/>
  <c r="H7204" i="34"/>
  <c r="J7204" i="34" s="1"/>
  <c r="H6021" i="34"/>
  <c r="J6021" i="34" s="1"/>
  <c r="H5928" i="34"/>
  <c r="J5928" i="34" s="1"/>
  <c r="H5871" i="34"/>
  <c r="J5871" i="34" s="1"/>
  <c r="H5826" i="34"/>
  <c r="J5826" i="34" s="1"/>
  <c r="H5726" i="34"/>
  <c r="J5726" i="34" s="1"/>
  <c r="H5721" i="34"/>
  <c r="J5721" i="34" s="1"/>
  <c r="H5685" i="34"/>
  <c r="J5685" i="34" s="1"/>
  <c r="H5663" i="34"/>
  <c r="J5663" i="34" s="1"/>
  <c r="H5592" i="34"/>
  <c r="J5592" i="34" s="1"/>
  <c r="H5546" i="34"/>
  <c r="J5546" i="34" s="1"/>
  <c r="H5514" i="34"/>
  <c r="J5514" i="34" s="1"/>
  <c r="H5495" i="34"/>
  <c r="J5495" i="34" s="1"/>
  <c r="H5453" i="34"/>
  <c r="J5453" i="34" s="1"/>
  <c r="H5530" i="34"/>
  <c r="J5530" i="34" s="1"/>
  <c r="H5349" i="34"/>
  <c r="J5349" i="34" s="1"/>
  <c r="H5258" i="34"/>
  <c r="J5258" i="34" s="1"/>
  <c r="H5249" i="34"/>
  <c r="J5249" i="34" s="1"/>
  <c r="H5240" i="34"/>
  <c r="J5240" i="34" s="1"/>
  <c r="H5148" i="34"/>
  <c r="J5148" i="34" s="1"/>
  <c r="H5144" i="34"/>
  <c r="J5144" i="34" s="1"/>
  <c r="H5099" i="34"/>
  <c r="J5099" i="34" s="1"/>
  <c r="H5082" i="34"/>
  <c r="J5082" i="34" s="1"/>
  <c r="H5040" i="34"/>
  <c r="J5040" i="34" s="1"/>
  <c r="H5029" i="34"/>
  <c r="J5029" i="34" s="1"/>
  <c r="H4975" i="34"/>
  <c r="J4975" i="34" s="1"/>
  <c r="H4968" i="34"/>
  <c r="J4968" i="34" s="1"/>
  <c r="H4931" i="34"/>
  <c r="J4931" i="34" s="1"/>
  <c r="H4921" i="34"/>
  <c r="J4921" i="34" s="1"/>
  <c r="H4914" i="34"/>
  <c r="J4914" i="34" s="1"/>
  <c r="H4873" i="34"/>
  <c r="J4873" i="34" s="1"/>
  <c r="H4866" i="34"/>
  <c r="J4866" i="34" s="1"/>
  <c r="H4826" i="34"/>
  <c r="J4826" i="34" s="1"/>
  <c r="H4816" i="34"/>
  <c r="J4816" i="34" s="1"/>
  <c r="H4803" i="34"/>
  <c r="J4803" i="34" s="1"/>
  <c r="H4781" i="34"/>
  <c r="J4781" i="34" s="1"/>
  <c r="H4759" i="34"/>
  <c r="J4759" i="34" s="1"/>
  <c r="H4737" i="34"/>
  <c r="J4737" i="34" s="1"/>
  <c r="H4715" i="34"/>
  <c r="J4715" i="34" s="1"/>
  <c r="H4693" i="34"/>
  <c r="J4693" i="34" s="1"/>
  <c r="H4671" i="34"/>
  <c r="J4671" i="34" s="1"/>
  <c r="H4649" i="34"/>
  <c r="J4649" i="34" s="1"/>
  <c r="H4627" i="34"/>
  <c r="J4627" i="34" s="1"/>
  <c r="H4605" i="34"/>
  <c r="J4605" i="34" s="1"/>
  <c r="H4583" i="34"/>
  <c r="J4583" i="34" s="1"/>
  <c r="H4561" i="34"/>
  <c r="J4561" i="34" s="1"/>
  <c r="H4539" i="34"/>
  <c r="J4539" i="34" s="1"/>
  <c r="H4517" i="34"/>
  <c r="J4517" i="34" s="1"/>
  <c r="H4495" i="34"/>
  <c r="J4495" i="34" s="1"/>
  <c r="H4473" i="34"/>
  <c r="J4473" i="34" s="1"/>
  <c r="H4451" i="34"/>
  <c r="J4451" i="34" s="1"/>
  <c r="H4429" i="34"/>
  <c r="J4429" i="34" s="1"/>
  <c r="H4407" i="34"/>
  <c r="J4407" i="34" s="1"/>
  <c r="H4385" i="34"/>
  <c r="J4385" i="34" s="1"/>
  <c r="H4363" i="34"/>
  <c r="J4363" i="34" s="1"/>
  <c r="H5414" i="34"/>
  <c r="J5414" i="34" s="1"/>
  <c r="H5334" i="34"/>
  <c r="J5334" i="34" s="1"/>
  <c r="H5281" i="34"/>
  <c r="J5281" i="34" s="1"/>
  <c r="H5236" i="34"/>
  <c r="J5236" i="34" s="1"/>
  <c r="H5227" i="34"/>
  <c r="J5227" i="34" s="1"/>
  <c r="H5210" i="34"/>
  <c r="J5210" i="34" s="1"/>
  <c r="H5193" i="34"/>
  <c r="J5193" i="34" s="1"/>
  <c r="H5103" i="34"/>
  <c r="J5103" i="34" s="1"/>
  <c r="H5059" i="34"/>
  <c r="J5059" i="34" s="1"/>
  <c r="H5025" i="34"/>
  <c r="J5025" i="34" s="1"/>
  <c r="H4949" i="34"/>
  <c r="J4949" i="34" s="1"/>
  <c r="H4907" i="34"/>
  <c r="J4907" i="34" s="1"/>
  <c r="H4900" i="34"/>
  <c r="J4900" i="34" s="1"/>
  <c r="H4883" i="34"/>
  <c r="J4883" i="34" s="1"/>
  <c r="H4856" i="34"/>
  <c r="J4856" i="34" s="1"/>
  <c r="H4846" i="34"/>
  <c r="J4846" i="34" s="1"/>
  <c r="H4836" i="34"/>
  <c r="J4836" i="34" s="1"/>
  <c r="H4784" i="34"/>
  <c r="J4784" i="34" s="1"/>
  <c r="H4762" i="34"/>
  <c r="J4762" i="34" s="1"/>
  <c r="H4740" i="34"/>
  <c r="J4740" i="34" s="1"/>
  <c r="H4718" i="34"/>
  <c r="J4718" i="34" s="1"/>
  <c r="H4696" i="34"/>
  <c r="J4696" i="34" s="1"/>
  <c r="H4674" i="34"/>
  <c r="J4674" i="34" s="1"/>
  <c r="H5560" i="34"/>
  <c r="J5560" i="34" s="1"/>
  <c r="H5398" i="34"/>
  <c r="J5398" i="34" s="1"/>
  <c r="H5319" i="34"/>
  <c r="J5319" i="34" s="1"/>
  <c r="H5299" i="34"/>
  <c r="J5299" i="34" s="1"/>
  <c r="H5289" i="34"/>
  <c r="J5289" i="34" s="1"/>
  <c r="H5285" i="34"/>
  <c r="J5285" i="34" s="1"/>
  <c r="H5271" i="34"/>
  <c r="J5271" i="34" s="1"/>
  <c r="H5266" i="34"/>
  <c r="J5266" i="34" s="1"/>
  <c r="H5090" i="34"/>
  <c r="J5090" i="34" s="1"/>
  <c r="H5078" i="34"/>
  <c r="J5078" i="34" s="1"/>
  <c r="H5010" i="34"/>
  <c r="J5010" i="34" s="1"/>
  <c r="H5002" i="34"/>
  <c r="J5002" i="34" s="1"/>
  <c r="H4998" i="34"/>
  <c r="J4998" i="34" s="1"/>
  <c r="H4945" i="34"/>
  <c r="J4945" i="34" s="1"/>
  <c r="H4924" i="34"/>
  <c r="J4924" i="34" s="1"/>
  <c r="H4910" i="34"/>
  <c r="J4910" i="34" s="1"/>
  <c r="H4819" i="34"/>
  <c r="J4819" i="34" s="1"/>
  <c r="H4806" i="34"/>
  <c r="J4806" i="34" s="1"/>
  <c r="H4787" i="34"/>
  <c r="J4787" i="34" s="1"/>
  <c r="H4765" i="34"/>
  <c r="J4765" i="34" s="1"/>
  <c r="H4743" i="34"/>
  <c r="J4743" i="34" s="1"/>
  <c r="H4721" i="34"/>
  <c r="J4721" i="34" s="1"/>
  <c r="H4699" i="34"/>
  <c r="J4699" i="34" s="1"/>
  <c r="H4677" i="34"/>
  <c r="J4677" i="34" s="1"/>
  <c r="H4655" i="34"/>
  <c r="J4655" i="34" s="1"/>
  <c r="H4633" i="34"/>
  <c r="J4633" i="34" s="1"/>
  <c r="H4611" i="34"/>
  <c r="J4611" i="34" s="1"/>
  <c r="H4589" i="34"/>
  <c r="J4589" i="34" s="1"/>
  <c r="H4567" i="34"/>
  <c r="J4567" i="34" s="1"/>
  <c r="H4545" i="34"/>
  <c r="J4545" i="34" s="1"/>
  <c r="H4523" i="34"/>
  <c r="J4523" i="34" s="1"/>
  <c r="H4501" i="34"/>
  <c r="J4501" i="34" s="1"/>
  <c r="H4479" i="34"/>
  <c r="J4479" i="34" s="1"/>
  <c r="H4457" i="34"/>
  <c r="J4457" i="34" s="1"/>
  <c r="H5447" i="34"/>
  <c r="J5447" i="34" s="1"/>
  <c r="H5435" i="34"/>
  <c r="J5435" i="34" s="1"/>
  <c r="H5381" i="34"/>
  <c r="J5381" i="34" s="1"/>
  <c r="H5375" i="34"/>
  <c r="J5375" i="34" s="1"/>
  <c r="H5308" i="34"/>
  <c r="J5308" i="34" s="1"/>
  <c r="H5214" i="34"/>
  <c r="J5214" i="34" s="1"/>
  <c r="H5197" i="34"/>
  <c r="J5197" i="34" s="1"/>
  <c r="H5159" i="34"/>
  <c r="J5159" i="34" s="1"/>
  <c r="H5151" i="34"/>
  <c r="J5151" i="34" s="1"/>
  <c r="H5070" i="34"/>
  <c r="J5070" i="34" s="1"/>
  <c r="H5021" i="34"/>
  <c r="J5021" i="34" s="1"/>
  <c r="H4982" i="34"/>
  <c r="J4982" i="34" s="1"/>
  <c r="H4960" i="34"/>
  <c r="J4960" i="34" s="1"/>
  <c r="H4956" i="34"/>
  <c r="J4956" i="34" s="1"/>
  <c r="H4941" i="34"/>
  <c r="J4941" i="34" s="1"/>
  <c r="H4934" i="34"/>
  <c r="J4934" i="34" s="1"/>
  <c r="H4917" i="34"/>
  <c r="J4917" i="34" s="1"/>
  <c r="H4886" i="34"/>
  <c r="J4886" i="34" s="1"/>
  <c r="H4869" i="34"/>
  <c r="J4869" i="34" s="1"/>
  <c r="H4859" i="34"/>
  <c r="J4859" i="34" s="1"/>
  <c r="H4849" i="34"/>
  <c r="J4849" i="34" s="1"/>
  <c r="H4829" i="34"/>
  <c r="J4829" i="34" s="1"/>
  <c r="H4822" i="34"/>
  <c r="J4822" i="34" s="1"/>
  <c r="H4790" i="34"/>
  <c r="J4790" i="34" s="1"/>
  <c r="H4768" i="34"/>
  <c r="J4768" i="34" s="1"/>
  <c r="H4746" i="34"/>
  <c r="J4746" i="34" s="1"/>
  <c r="H4724" i="34"/>
  <c r="J4724" i="34" s="1"/>
  <c r="H4702" i="34"/>
  <c r="J4702" i="34" s="1"/>
  <c r="H4680" i="34"/>
  <c r="J4680" i="34" s="1"/>
  <c r="H4658" i="34"/>
  <c r="J4658" i="34" s="1"/>
  <c r="H4636" i="34"/>
  <c r="J4636" i="34" s="1"/>
  <c r="H4614" i="34"/>
  <c r="J4614" i="34" s="1"/>
  <c r="H4592" i="34"/>
  <c r="J4592" i="34" s="1"/>
  <c r="H4570" i="34"/>
  <c r="J4570" i="34" s="1"/>
  <c r="H4548" i="34"/>
  <c r="J4548" i="34" s="1"/>
  <c r="H4526" i="34"/>
  <c r="J4526" i="34" s="1"/>
  <c r="H4504" i="34"/>
  <c r="J4504" i="34" s="1"/>
  <c r="H4482" i="34"/>
  <c r="J4482" i="34" s="1"/>
  <c r="H4460" i="34"/>
  <c r="J4460" i="34" s="1"/>
  <c r="H4438" i="34"/>
  <c r="J4438" i="34" s="1"/>
  <c r="H4416" i="34"/>
  <c r="J4416" i="34" s="1"/>
  <c r="H4394" i="34"/>
  <c r="J4394" i="34" s="1"/>
  <c r="H4372" i="34"/>
  <c r="J4372" i="34" s="1"/>
  <c r="H4350" i="34"/>
  <c r="J4350" i="34" s="1"/>
  <c r="H4328" i="34"/>
  <c r="J4328" i="34" s="1"/>
  <c r="H4306" i="34"/>
  <c r="J4306" i="34" s="1"/>
  <c r="H6080" i="34"/>
  <c r="J6080" i="34" s="1"/>
  <c r="H5810" i="34"/>
  <c r="J5810" i="34" s="1"/>
  <c r="H5732" i="34"/>
  <c r="J5732" i="34" s="1"/>
  <c r="H5457" i="34"/>
  <c r="J5457" i="34" s="1"/>
  <c r="H5452" i="34"/>
  <c r="J5452" i="34" s="1"/>
  <c r="H5423" i="34"/>
  <c r="J5423" i="34" s="1"/>
  <c r="H5418" i="34"/>
  <c r="J5418" i="34" s="1"/>
  <c r="H5403" i="34"/>
  <c r="J5403" i="34" s="1"/>
  <c r="H5364" i="34"/>
  <c r="J5364" i="34" s="1"/>
  <c r="H5262" i="34"/>
  <c r="J5262" i="34" s="1"/>
  <c r="H5201" i="34"/>
  <c r="J5201" i="34" s="1"/>
  <c r="H5192" i="34"/>
  <c r="J5192" i="34" s="1"/>
  <c r="H5183" i="34"/>
  <c r="J5183" i="34" s="1"/>
  <c r="H5179" i="34"/>
  <c r="J5179" i="34" s="1"/>
  <c r="H5167" i="34"/>
  <c r="J5167" i="34" s="1"/>
  <c r="H5115" i="34"/>
  <c r="J5115" i="34" s="1"/>
  <c r="H5094" i="34"/>
  <c r="J5094" i="34" s="1"/>
  <c r="H5055" i="34"/>
  <c r="J5055" i="34" s="1"/>
  <c r="H4994" i="34"/>
  <c r="J4994" i="34" s="1"/>
  <c r="H4952" i="34"/>
  <c r="J4952" i="34" s="1"/>
  <c r="H4903" i="34"/>
  <c r="J4903" i="34" s="1"/>
  <c r="H4896" i="34"/>
  <c r="J4896" i="34" s="1"/>
  <c r="H4839" i="34"/>
  <c r="J4839" i="34" s="1"/>
  <c r="H4809" i="34"/>
  <c r="J4809" i="34" s="1"/>
  <c r="H4793" i="34"/>
  <c r="J4793" i="34" s="1"/>
  <c r="H4771" i="34"/>
  <c r="J4771" i="34" s="1"/>
  <c r="H4749" i="34"/>
  <c r="J4749" i="34" s="1"/>
  <c r="H4727" i="34"/>
  <c r="J4727" i="34" s="1"/>
  <c r="H4705" i="34"/>
  <c r="J4705" i="34" s="1"/>
  <c r="H4683" i="34"/>
  <c r="J4683" i="34" s="1"/>
  <c r="H4661" i="34"/>
  <c r="J4661" i="34" s="1"/>
  <c r="H5596" i="34"/>
  <c r="J5596" i="34" s="1"/>
  <c r="H5343" i="34"/>
  <c r="J5343" i="34" s="1"/>
  <c r="H5243" i="34"/>
  <c r="J5243" i="34" s="1"/>
  <c r="H5239" i="34"/>
  <c r="J5239" i="34" s="1"/>
  <c r="H5226" i="34"/>
  <c r="J5226" i="34" s="1"/>
  <c r="H5187" i="34"/>
  <c r="J5187" i="34" s="1"/>
  <c r="H5127" i="34"/>
  <c r="J5127" i="34" s="1"/>
  <c r="H5062" i="34"/>
  <c r="J5062" i="34" s="1"/>
  <c r="H5013" i="34"/>
  <c r="J5013" i="34" s="1"/>
  <c r="H5836" i="34"/>
  <c r="J5836" i="34" s="1"/>
  <c r="H5541" i="34"/>
  <c r="J5541" i="34" s="1"/>
  <c r="H5353" i="34"/>
  <c r="J5353" i="34" s="1"/>
  <c r="H5318" i="34"/>
  <c r="J5318" i="34" s="1"/>
  <c r="H5298" i="34"/>
  <c r="J5298" i="34" s="1"/>
  <c r="H5288" i="34"/>
  <c r="J5288" i="34" s="1"/>
  <c r="H5252" i="34"/>
  <c r="J5252" i="34" s="1"/>
  <c r="H5147" i="34"/>
  <c r="J5147" i="34" s="1"/>
  <c r="H5110" i="34"/>
  <c r="J5110" i="34" s="1"/>
  <c r="H5106" i="34"/>
  <c r="J5106" i="34" s="1"/>
  <c r="H5081" i="34"/>
  <c r="J5081" i="34" s="1"/>
  <c r="H5039" i="34"/>
  <c r="J5039" i="34" s="1"/>
  <c r="H5028" i="34"/>
  <c r="J5028" i="34" s="1"/>
  <c r="H4974" i="34"/>
  <c r="J4974" i="34" s="1"/>
  <c r="H4967" i="34"/>
  <c r="J4967" i="34" s="1"/>
  <c r="H4930" i="34"/>
  <c r="J4930" i="34" s="1"/>
  <c r="H4906" i="34"/>
  <c r="J4906" i="34" s="1"/>
  <c r="H4899" i="34"/>
  <c r="J4899" i="34" s="1"/>
  <c r="H4882" i="34"/>
  <c r="J4882" i="34" s="1"/>
  <c r="H4865" i="34"/>
  <c r="J4865" i="34" s="1"/>
  <c r="H4815" i="34"/>
  <c r="J4815" i="34" s="1"/>
  <c r="H4802" i="34"/>
  <c r="J4802" i="34" s="1"/>
  <c r="H4780" i="34"/>
  <c r="J4780" i="34" s="1"/>
  <c r="H4758" i="34"/>
  <c r="J4758" i="34" s="1"/>
  <c r="H4736" i="34"/>
  <c r="J4736" i="34" s="1"/>
  <c r="H4714" i="34"/>
  <c r="J4714" i="34" s="1"/>
  <c r="H4692" i="34"/>
  <c r="J4692" i="34" s="1"/>
  <c r="H4670" i="34"/>
  <c r="J4670" i="34" s="1"/>
  <c r="H5975" i="34"/>
  <c r="J5975" i="34" s="1"/>
  <c r="H5821" i="34"/>
  <c r="J5821" i="34" s="1"/>
  <c r="H5684" i="34"/>
  <c r="J5684" i="34" s="1"/>
  <c r="H5570" i="34"/>
  <c r="J5570" i="34" s="1"/>
  <c r="H5490" i="34"/>
  <c r="J5490" i="34" s="1"/>
  <c r="H5446" i="34"/>
  <c r="J5446" i="34" s="1"/>
  <c r="H5391" i="34"/>
  <c r="J5391" i="34" s="1"/>
  <c r="H5358" i="34"/>
  <c r="J5358" i="34" s="1"/>
  <c r="H5302" i="34"/>
  <c r="J5302" i="34" s="1"/>
  <c r="H5284" i="34"/>
  <c r="J5284" i="34" s="1"/>
  <c r="H5265" i="34"/>
  <c r="J5265" i="34" s="1"/>
  <c r="H5230" i="34"/>
  <c r="J5230" i="34" s="1"/>
  <c r="H5217" i="34"/>
  <c r="J5217" i="34" s="1"/>
  <c r="H5213" i="34"/>
  <c r="J5213" i="34" s="1"/>
  <c r="H5166" i="34"/>
  <c r="J5166" i="34" s="1"/>
  <c r="H5158" i="34"/>
  <c r="J5158" i="34" s="1"/>
  <c r="H6170" i="34"/>
  <c r="J6170" i="34" s="1"/>
  <c r="H5883" i="34"/>
  <c r="J5883" i="34" s="1"/>
  <c r="H5385" i="34"/>
  <c r="J5385" i="34" s="1"/>
  <c r="H5374" i="34"/>
  <c r="J5374" i="34" s="1"/>
  <c r="H5363" i="34"/>
  <c r="J5363" i="34" s="1"/>
  <c r="H5327" i="34"/>
  <c r="J5327" i="34" s="1"/>
  <c r="H5312" i="34"/>
  <c r="J5312" i="34" s="1"/>
  <c r="H5269" i="34"/>
  <c r="J5269" i="34" s="1"/>
  <c r="H5247" i="34"/>
  <c r="J5247" i="34" s="1"/>
  <c r="H5221" i="34"/>
  <c r="J5221" i="34" s="1"/>
  <c r="H5191" i="34"/>
  <c r="J5191" i="34" s="1"/>
  <c r="H5174" i="34"/>
  <c r="J5174" i="34" s="1"/>
  <c r="H5138" i="34"/>
  <c r="J5138" i="34" s="1"/>
  <c r="H5801" i="34"/>
  <c r="J5801" i="34" s="1"/>
  <c r="H5760" i="34"/>
  <c r="J5760" i="34" s="1"/>
  <c r="H5466" i="34"/>
  <c r="J5466" i="34" s="1"/>
  <c r="H5337" i="34"/>
  <c r="J5337" i="34" s="1"/>
  <c r="H5261" i="34"/>
  <c r="J5261" i="34" s="1"/>
  <c r="H5170" i="34"/>
  <c r="J5170" i="34" s="1"/>
  <c r="H5150" i="34"/>
  <c r="J5150" i="34" s="1"/>
  <c r="H5130" i="34"/>
  <c r="J5130" i="34" s="1"/>
  <c r="H5122" i="34"/>
  <c r="J5122" i="34" s="1"/>
  <c r="H5101" i="34"/>
  <c r="J5101" i="34" s="1"/>
  <c r="H5097" i="34"/>
  <c r="J5097" i="34" s="1"/>
  <c r="H5054" i="34"/>
  <c r="J5054" i="34" s="1"/>
  <c r="H5046" i="34"/>
  <c r="J5046" i="34" s="1"/>
  <c r="H5042" i="34"/>
  <c r="J5042" i="34" s="1"/>
  <c r="H5035" i="34"/>
  <c r="J5035" i="34" s="1"/>
  <c r="H5016" i="34"/>
  <c r="J5016" i="34" s="1"/>
  <c r="H4993" i="34"/>
  <c r="J4993" i="34" s="1"/>
  <c r="H4981" i="34"/>
  <c r="J4981" i="34" s="1"/>
  <c r="H4940" i="34"/>
  <c r="J4940" i="34" s="1"/>
  <c r="H4933" i="34"/>
  <c r="J4933" i="34" s="1"/>
  <c r="H4902" i="34"/>
  <c r="J4902" i="34" s="1"/>
  <c r="H4885" i="34"/>
  <c r="J4885" i="34" s="1"/>
  <c r="H4868" i="34"/>
  <c r="J4868" i="34" s="1"/>
  <c r="H4858" i="34"/>
  <c r="J4858" i="34" s="1"/>
  <c r="H4848" i="34"/>
  <c r="J4848" i="34" s="1"/>
  <c r="H4838" i="34"/>
  <c r="J4838" i="34" s="1"/>
  <c r="H4821" i="34"/>
  <c r="J4821" i="34" s="1"/>
  <c r="H4808" i="34"/>
  <c r="J4808" i="34" s="1"/>
  <c r="H4789" i="34"/>
  <c r="J4789" i="34" s="1"/>
  <c r="H6175" i="34"/>
  <c r="J6175" i="34" s="1"/>
  <c r="H6070" i="34"/>
  <c r="J6070" i="34" s="1"/>
  <c r="H5489" i="34"/>
  <c r="J5489" i="34" s="1"/>
  <c r="H5477" i="34"/>
  <c r="J5477" i="34" s="1"/>
  <c r="H5362" i="34"/>
  <c r="J5362" i="34" s="1"/>
  <c r="H5273" i="34"/>
  <c r="J5273" i="34" s="1"/>
  <c r="H5909" i="34"/>
  <c r="J5909" i="34" s="1"/>
  <c r="H5820" i="34"/>
  <c r="J5820" i="34" s="1"/>
  <c r="H5657" i="34"/>
  <c r="J5657" i="34" s="1"/>
  <c r="H5545" i="34"/>
  <c r="J5545" i="34" s="1"/>
  <c r="H5346" i="34"/>
  <c r="J5346" i="34" s="1"/>
  <c r="H5341" i="34"/>
  <c r="J5341" i="34" s="1"/>
  <c r="H5311" i="34"/>
  <c r="J5311" i="34" s="1"/>
  <c r="H5287" i="34"/>
  <c r="J5287" i="34" s="1"/>
  <c r="H5264" i="34"/>
  <c r="J5264" i="34" s="1"/>
  <c r="H5246" i="34"/>
  <c r="J5246" i="34" s="1"/>
  <c r="H5220" i="34"/>
  <c r="J5220" i="34" s="1"/>
  <c r="H5113" i="34"/>
  <c r="J5113" i="34" s="1"/>
  <c r="H5109" i="34"/>
  <c r="J5109" i="34" s="1"/>
  <c r="H5072" i="34"/>
  <c r="J5072" i="34" s="1"/>
  <c r="H5038" i="34"/>
  <c r="J5038" i="34" s="1"/>
  <c r="H5378" i="34"/>
  <c r="J5378" i="34" s="1"/>
  <c r="H5336" i="34"/>
  <c r="J5336" i="34" s="1"/>
  <c r="H5326" i="34"/>
  <c r="J5326" i="34" s="1"/>
  <c r="H5291" i="34"/>
  <c r="J5291" i="34" s="1"/>
  <c r="H5278" i="34"/>
  <c r="J5278" i="34" s="1"/>
  <c r="H5165" i="34"/>
  <c r="J5165" i="34" s="1"/>
  <c r="H5161" i="34"/>
  <c r="J5161" i="34" s="1"/>
  <c r="H5157" i="34"/>
  <c r="J5157" i="34" s="1"/>
  <c r="H5145" i="34"/>
  <c r="J5145" i="34" s="1"/>
  <c r="H5121" i="34"/>
  <c r="J5121" i="34" s="1"/>
  <c r="H5100" i="34"/>
  <c r="J5100" i="34" s="1"/>
  <c r="H5068" i="34"/>
  <c r="J5068" i="34" s="1"/>
  <c r="H5053" i="34"/>
  <c r="J5053" i="34" s="1"/>
  <c r="H5708" i="34"/>
  <c r="J5708" i="34" s="1"/>
  <c r="H5556" i="34"/>
  <c r="J5556" i="34" s="1"/>
  <c r="H5525" i="34"/>
  <c r="J5525" i="34" s="1"/>
  <c r="H5470" i="34"/>
  <c r="J5470" i="34" s="1"/>
  <c r="H5388" i="34"/>
  <c r="J5388" i="34" s="1"/>
  <c r="H5350" i="34"/>
  <c r="J5350" i="34" s="1"/>
  <c r="H5300" i="34"/>
  <c r="J5300" i="34" s="1"/>
  <c r="H5207" i="34"/>
  <c r="J5207" i="34" s="1"/>
  <c r="H5189" i="34"/>
  <c r="J5189" i="34" s="1"/>
  <c r="H5108" i="34"/>
  <c r="J5108" i="34" s="1"/>
  <c r="H5022" i="34"/>
  <c r="J5022" i="34" s="1"/>
  <c r="H5011" i="34"/>
  <c r="J5011" i="34" s="1"/>
  <c r="H4965" i="34"/>
  <c r="J4965" i="34" s="1"/>
  <c r="H4946" i="34"/>
  <c r="J4946" i="34" s="1"/>
  <c r="H4935" i="34"/>
  <c r="J4935" i="34" s="1"/>
  <c r="H4918" i="34"/>
  <c r="J4918" i="34" s="1"/>
  <c r="H4887" i="34"/>
  <c r="J4887" i="34" s="1"/>
  <c r="H4860" i="34"/>
  <c r="J4860" i="34" s="1"/>
  <c r="H4850" i="34"/>
  <c r="J4850" i="34" s="1"/>
  <c r="H5920" i="34"/>
  <c r="J5920" i="34" s="1"/>
  <c r="H5443" i="34"/>
  <c r="J5443" i="34" s="1"/>
  <c r="H5425" i="34"/>
  <c r="J5425" i="34" s="1"/>
  <c r="H5357" i="34"/>
  <c r="J5357" i="34" s="1"/>
  <c r="H5344" i="34"/>
  <c r="J5344" i="34" s="1"/>
  <c r="H5229" i="34"/>
  <c r="J5229" i="34" s="1"/>
  <c r="H5404" i="34"/>
  <c r="J5404" i="34" s="1"/>
  <c r="H5256" i="34"/>
  <c r="J5256" i="34" s="1"/>
  <c r="H5211" i="34"/>
  <c r="J5211" i="34" s="1"/>
  <c r="H5178" i="34"/>
  <c r="J5178" i="34" s="1"/>
  <c r="H5085" i="34"/>
  <c r="J5085" i="34" s="1"/>
  <c r="H5019" i="34"/>
  <c r="J5019" i="34" s="1"/>
  <c r="H5009" i="34"/>
  <c r="J5009" i="34" s="1"/>
  <c r="H4878" i="34"/>
  <c r="J4878" i="34" s="1"/>
  <c r="H4861" i="34"/>
  <c r="J4861" i="34" s="1"/>
  <c r="H4840" i="34"/>
  <c r="J4840" i="34" s="1"/>
  <c r="H4827" i="34"/>
  <c r="J4827" i="34" s="1"/>
  <c r="H4823" i="34"/>
  <c r="J4823" i="34" s="1"/>
  <c r="H4767" i="34"/>
  <c r="J4767" i="34" s="1"/>
  <c r="H4687" i="34"/>
  <c r="J4687" i="34" s="1"/>
  <c r="H4622" i="34"/>
  <c r="J4622" i="34" s="1"/>
  <c r="H4591" i="34"/>
  <c r="J4591" i="34" s="1"/>
  <c r="H4584" i="34"/>
  <c r="J4584" i="34" s="1"/>
  <c r="H4532" i="34"/>
  <c r="J4532" i="34" s="1"/>
  <c r="H4508" i="34"/>
  <c r="J4508" i="34" s="1"/>
  <c r="H4456" i="34"/>
  <c r="J4456" i="34" s="1"/>
  <c r="H4449" i="34"/>
  <c r="J4449" i="34" s="1"/>
  <c r="H4439" i="34"/>
  <c r="J4439" i="34" s="1"/>
  <c r="H4422" i="34"/>
  <c r="J4422" i="34" s="1"/>
  <c r="H4412" i="34"/>
  <c r="J4412" i="34" s="1"/>
  <c r="H4402" i="34"/>
  <c r="J4402" i="34" s="1"/>
  <c r="H4392" i="34"/>
  <c r="J4392" i="34" s="1"/>
  <c r="H4375" i="34"/>
  <c r="J4375" i="34" s="1"/>
  <c r="H4365" i="34"/>
  <c r="J4365" i="34" s="1"/>
  <c r="H4296" i="34"/>
  <c r="J4296" i="34" s="1"/>
  <c r="H4274" i="34"/>
  <c r="J4274" i="34" s="1"/>
  <c r="H4252" i="34"/>
  <c r="J4252" i="34" s="1"/>
  <c r="H4230" i="34"/>
  <c r="J4230" i="34" s="1"/>
  <c r="H4208" i="34"/>
  <c r="J4208" i="34" s="1"/>
  <c r="H4186" i="34"/>
  <c r="J4186" i="34" s="1"/>
  <c r="H4164" i="34"/>
  <c r="J4164" i="34" s="1"/>
  <c r="H4142" i="34"/>
  <c r="J4142" i="34" s="1"/>
  <c r="H4120" i="34"/>
  <c r="H4098" i="34"/>
  <c r="J4098" i="34" s="1"/>
  <c r="H4076" i="34"/>
  <c r="J4076" i="34" s="1"/>
  <c r="H4054" i="34"/>
  <c r="J4054" i="34" s="1"/>
  <c r="H4032" i="34"/>
  <c r="J4032" i="34" s="1"/>
  <c r="H4010" i="34"/>
  <c r="J4010" i="34" s="1"/>
  <c r="H3988" i="34"/>
  <c r="J3988" i="34" s="1"/>
  <c r="H3966" i="34"/>
  <c r="J3966" i="34" s="1"/>
  <c r="H3944" i="34"/>
  <c r="J3944" i="34" s="1"/>
  <c r="H3922" i="34"/>
  <c r="J3922" i="34" s="1"/>
  <c r="H3900" i="34"/>
  <c r="J3900" i="34" s="1"/>
  <c r="H3878" i="34"/>
  <c r="J3878" i="34" s="1"/>
  <c r="H5914" i="34"/>
  <c r="J5914" i="34" s="1"/>
  <c r="H5129" i="34"/>
  <c r="J5129" i="34" s="1"/>
  <c r="H5049" i="34"/>
  <c r="J5049" i="34" s="1"/>
  <c r="H4954" i="34"/>
  <c r="J4954" i="34" s="1"/>
  <c r="H4927" i="34"/>
  <c r="J4927" i="34" s="1"/>
  <c r="H4913" i="34"/>
  <c r="J4913" i="34" s="1"/>
  <c r="H4831" i="34"/>
  <c r="J4831" i="34" s="1"/>
  <c r="H4798" i="34"/>
  <c r="J4798" i="34" s="1"/>
  <c r="H4763" i="34"/>
  <c r="J4763" i="34" s="1"/>
  <c r="H4725" i="34"/>
  <c r="J4725" i="34" s="1"/>
  <c r="H4717" i="34"/>
  <c r="J4717" i="34" s="1"/>
  <c r="H4706" i="34"/>
  <c r="J4706" i="34" s="1"/>
  <c r="H4698" i="34"/>
  <c r="J4698" i="34" s="1"/>
  <c r="H4664" i="34"/>
  <c r="J4664" i="34" s="1"/>
  <c r="H4657" i="34"/>
  <c r="J4657" i="34" s="1"/>
  <c r="H4639" i="34"/>
  <c r="J4639" i="34" s="1"/>
  <c r="H4615" i="34"/>
  <c r="J4615" i="34" s="1"/>
  <c r="H4601" i="34"/>
  <c r="J4601" i="34" s="1"/>
  <c r="H4577" i="34"/>
  <c r="J4577" i="34" s="1"/>
  <c r="H4563" i="34"/>
  <c r="J4563" i="34" s="1"/>
  <c r="H4546" i="34"/>
  <c r="J4546" i="34" s="1"/>
  <c r="H4487" i="34"/>
  <c r="J4487" i="34" s="1"/>
  <c r="H4335" i="34"/>
  <c r="J4335" i="34" s="1"/>
  <c r="H4322" i="34"/>
  <c r="J4322" i="34" s="1"/>
  <c r="H4309" i="34"/>
  <c r="J4309" i="34" s="1"/>
  <c r="H4277" i="34"/>
  <c r="J4277" i="34" s="1"/>
  <c r="H4255" i="34"/>
  <c r="J4255" i="34" s="1"/>
  <c r="H4233" i="34"/>
  <c r="J4233" i="34" s="1"/>
  <c r="H5223" i="34"/>
  <c r="J5223" i="34" s="1"/>
  <c r="H5172" i="34"/>
  <c r="J5172" i="34" s="1"/>
  <c r="H5095" i="34"/>
  <c r="J5095" i="34" s="1"/>
  <c r="H5330" i="34"/>
  <c r="J5330" i="34" s="1"/>
  <c r="H5079" i="34"/>
  <c r="J5079" i="34" s="1"/>
  <c r="H5023" i="34"/>
  <c r="J5023" i="34" s="1"/>
  <c r="H4988" i="34"/>
  <c r="J4988" i="34" s="1"/>
  <c r="H4983" i="34"/>
  <c r="J4983" i="34" s="1"/>
  <c r="H4818" i="34"/>
  <c r="J4818" i="34" s="1"/>
  <c r="H4810" i="34"/>
  <c r="J4810" i="34" s="1"/>
  <c r="H4794" i="34"/>
  <c r="J4794" i="34" s="1"/>
  <c r="H4774" i="34"/>
  <c r="J4774" i="34" s="1"/>
  <c r="H4732" i="34"/>
  <c r="J4732" i="34" s="1"/>
  <c r="H5506" i="34"/>
  <c r="J5506" i="34" s="1"/>
  <c r="H5421" i="34"/>
  <c r="J5421" i="34" s="1"/>
  <c r="H5382" i="34"/>
  <c r="J5382" i="34" s="1"/>
  <c r="H5601" i="34"/>
  <c r="J5601" i="34" s="1"/>
  <c r="H5485" i="34"/>
  <c r="J5485" i="34" s="1"/>
  <c r="H5238" i="34"/>
  <c r="J5238" i="34" s="1"/>
  <c r="H5228" i="34"/>
  <c r="J5228" i="34" s="1"/>
  <c r="H5222" i="34"/>
  <c r="J5222" i="34" s="1"/>
  <c r="H5216" i="34"/>
  <c r="J5216" i="34" s="1"/>
  <c r="H4978" i="34"/>
  <c r="J4978" i="34" s="1"/>
  <c r="H4939" i="34"/>
  <c r="J4939" i="34" s="1"/>
  <c r="H4912" i="34"/>
  <c r="J4912" i="34" s="1"/>
  <c r="H4908" i="34"/>
  <c r="J4908" i="34" s="1"/>
  <c r="H4843" i="34"/>
  <c r="J4843" i="34" s="1"/>
  <c r="H4801" i="34"/>
  <c r="J4801" i="34" s="1"/>
  <c r="H4709" i="34"/>
  <c r="J4709" i="34" s="1"/>
  <c r="H4686" i="34"/>
  <c r="J4686" i="34" s="1"/>
  <c r="H4597" i="34"/>
  <c r="J4597" i="34" s="1"/>
  <c r="H4538" i="34"/>
  <c r="J4538" i="34" s="1"/>
  <c r="H4521" i="34"/>
  <c r="J4521" i="34" s="1"/>
  <c r="H4514" i="34"/>
  <c r="J4514" i="34" s="1"/>
  <c r="H4507" i="34"/>
  <c r="J4507" i="34" s="1"/>
  <c r="H4483" i="34"/>
  <c r="J4483" i="34" s="1"/>
  <c r="H4469" i="34"/>
  <c r="J4469" i="34" s="1"/>
  <c r="H4445" i="34"/>
  <c r="J4445" i="34" s="1"/>
  <c r="H4428" i="34"/>
  <c r="J4428" i="34" s="1"/>
  <c r="H4418" i="34"/>
  <c r="J4418" i="34" s="1"/>
  <c r="H4408" i="34"/>
  <c r="J4408" i="34" s="1"/>
  <c r="H4381" i="34"/>
  <c r="J4381" i="34" s="1"/>
  <c r="H4371" i="34"/>
  <c r="J4371" i="34" s="1"/>
  <c r="H4318" i="34"/>
  <c r="J4318" i="34" s="1"/>
  <c r="H5355" i="34"/>
  <c r="J5355" i="34" s="1"/>
  <c r="H5205" i="34"/>
  <c r="J5205" i="34" s="1"/>
  <c r="H5751" i="34"/>
  <c r="J5751" i="34" s="1"/>
  <c r="H5459" i="34"/>
  <c r="J5459" i="34" s="1"/>
  <c r="H5420" i="34"/>
  <c r="J5420" i="34" s="1"/>
  <c r="H5348" i="34"/>
  <c r="J5348" i="34" s="1"/>
  <c r="H5259" i="34"/>
  <c r="J5259" i="34" s="1"/>
  <c r="H5171" i="34"/>
  <c r="J5171" i="34" s="1"/>
  <c r="H5057" i="34"/>
  <c r="J5057" i="34" s="1"/>
  <c r="H5012" i="34"/>
  <c r="J5012" i="34" s="1"/>
  <c r="H4953" i="34"/>
  <c r="J4953" i="34" s="1"/>
  <c r="H4894" i="34"/>
  <c r="H4872" i="34"/>
  <c r="J4872" i="34" s="1"/>
  <c r="H4851" i="34"/>
  <c r="J4851" i="34" s="1"/>
  <c r="H4830" i="34"/>
  <c r="J4830" i="34" s="1"/>
  <c r="H4797" i="34"/>
  <c r="J4797" i="34" s="1"/>
  <c r="H4785" i="34"/>
  <c r="J4785" i="34" s="1"/>
  <c r="H4754" i="34"/>
  <c r="J4754" i="34" s="1"/>
  <c r="H4716" i="34"/>
  <c r="J4716" i="34" s="1"/>
  <c r="H4697" i="34"/>
  <c r="J4697" i="34" s="1"/>
  <c r="H4663" i="34"/>
  <c r="J4663" i="34" s="1"/>
  <c r="H4656" i="34"/>
  <c r="J4656" i="34" s="1"/>
  <c r="H4638" i="34"/>
  <c r="J4638" i="34" s="1"/>
  <c r="H4600" i="34"/>
  <c r="J4600" i="34" s="1"/>
  <c r="H4569" i="34"/>
  <c r="J4569" i="34" s="1"/>
  <c r="H4562" i="34"/>
  <c r="J4562" i="34" s="1"/>
  <c r="H4510" i="34"/>
  <c r="J4510" i="34" s="1"/>
  <c r="H4486" i="34"/>
  <c r="J4486" i="34" s="1"/>
  <c r="H4441" i="34"/>
  <c r="J4441" i="34" s="1"/>
  <c r="H4431" i="34"/>
  <c r="J4431" i="34" s="1"/>
  <c r="H4347" i="34"/>
  <c r="J4347" i="34" s="1"/>
  <c r="H4308" i="34"/>
  <c r="H4276" i="34"/>
  <c r="J4276" i="34" s="1"/>
  <c r="H4254" i="34"/>
  <c r="J4254" i="34" s="1"/>
  <c r="H4232" i="34"/>
  <c r="J4232" i="34" s="1"/>
  <c r="H4210" i="34"/>
  <c r="J4210" i="34" s="1"/>
  <c r="H4188" i="34"/>
  <c r="J4188" i="34" s="1"/>
  <c r="H4166" i="34"/>
  <c r="J4166" i="34" s="1"/>
  <c r="H4144" i="34"/>
  <c r="J4144" i="34" s="1"/>
  <c r="H4122" i="34"/>
  <c r="J4122" i="34" s="1"/>
  <c r="H4100" i="34"/>
  <c r="J4100" i="34" s="1"/>
  <c r="H5713" i="34"/>
  <c r="J5713" i="34" s="1"/>
  <c r="H5518" i="34"/>
  <c r="J5518" i="34" s="1"/>
  <c r="H5248" i="34"/>
  <c r="J5248" i="34" s="1"/>
  <c r="H5204" i="34"/>
  <c r="J5204" i="34" s="1"/>
  <c r="H5176" i="34"/>
  <c r="J5176" i="34" s="1"/>
  <c r="H5143" i="34"/>
  <c r="J5143" i="34" s="1"/>
  <c r="H5116" i="34"/>
  <c r="J5116" i="34" s="1"/>
  <c r="H5093" i="34"/>
  <c r="J5093" i="34" s="1"/>
  <c r="H5067" i="34"/>
  <c r="J5067" i="34" s="1"/>
  <c r="H5503" i="34"/>
  <c r="J5503" i="34" s="1"/>
  <c r="H5322" i="34"/>
  <c r="J5322" i="34" s="1"/>
  <c r="H5316" i="34"/>
  <c r="J5316" i="34" s="1"/>
  <c r="H5186" i="34"/>
  <c r="J5186" i="34" s="1"/>
  <c r="H5180" i="34"/>
  <c r="J5180" i="34" s="1"/>
  <c r="H5032" i="34"/>
  <c r="J5032" i="34" s="1"/>
  <c r="H4957" i="34"/>
  <c r="J4957" i="34" s="1"/>
  <c r="H4911" i="34"/>
  <c r="J4911" i="34" s="1"/>
  <c r="H4804" i="34"/>
  <c r="J4804" i="34" s="1"/>
  <c r="H4800" i="34"/>
  <c r="J4800" i="34" s="1"/>
  <c r="H4757" i="34"/>
  <c r="J4757" i="34" s="1"/>
  <c r="H4723" i="34"/>
  <c r="J4723" i="34" s="1"/>
  <c r="H5056" i="34"/>
  <c r="J5056" i="34" s="1"/>
  <c r="H5051" i="34"/>
  <c r="J5051" i="34" s="1"/>
  <c r="H5037" i="34"/>
  <c r="J5037" i="34" s="1"/>
  <c r="H4915" i="34"/>
  <c r="J4915" i="34" s="1"/>
  <c r="H4796" i="34"/>
  <c r="J4796" i="34" s="1"/>
  <c r="H4792" i="34"/>
  <c r="J4792" i="34" s="1"/>
  <c r="H4776" i="34"/>
  <c r="J4776" i="34" s="1"/>
  <c r="H4738" i="34"/>
  <c r="J4738" i="34" s="1"/>
  <c r="H4719" i="34"/>
  <c r="J4719" i="34" s="1"/>
  <c r="H4681" i="34"/>
  <c r="J4681" i="34" s="1"/>
  <c r="H4673" i="34"/>
  <c r="J4673" i="34" s="1"/>
  <c r="H4634" i="34"/>
  <c r="J4634" i="34" s="1"/>
  <c r="H4575" i="34"/>
  <c r="J4575" i="34" s="1"/>
  <c r="H5598" i="34"/>
  <c r="J5598" i="34" s="1"/>
  <c r="H5463" i="34"/>
  <c r="J5463" i="34" s="1"/>
  <c r="H5413" i="34"/>
  <c r="J5413" i="34" s="1"/>
  <c r="H5386" i="34"/>
  <c r="J5386" i="34" s="1"/>
  <c r="H5340" i="34"/>
  <c r="J5340" i="34" s="1"/>
  <c r="H5137" i="34"/>
  <c r="J5137" i="34" s="1"/>
  <c r="H5126" i="34"/>
  <c r="J5126" i="34" s="1"/>
  <c r="H5076" i="34"/>
  <c r="J5076" i="34" s="1"/>
  <c r="H5066" i="34"/>
  <c r="J5066" i="34" s="1"/>
  <c r="H5061" i="34"/>
  <c r="J5061" i="34" s="1"/>
  <c r="H4947" i="34"/>
  <c r="J4947" i="34" s="1"/>
  <c r="H4937" i="34"/>
  <c r="J4937" i="34" s="1"/>
  <c r="H4919" i="34"/>
  <c r="J4919" i="34" s="1"/>
  <c r="H4897" i="34"/>
  <c r="J4897" i="34" s="1"/>
  <c r="H4871" i="34"/>
  <c r="J4871" i="34" s="1"/>
  <c r="H4837" i="34"/>
  <c r="J4837" i="34" s="1"/>
  <c r="H4833" i="34"/>
  <c r="J4833" i="34" s="1"/>
  <c r="H4734" i="34"/>
  <c r="J4734" i="34" s="1"/>
  <c r="H4711" i="34"/>
  <c r="J4711" i="34" s="1"/>
  <c r="H4700" i="34"/>
  <c r="J4700" i="34" s="1"/>
  <c r="H4669" i="34"/>
  <c r="J4669" i="34" s="1"/>
  <c r="H4651" i="34"/>
  <c r="J4651" i="34" s="1"/>
  <c r="H4644" i="34"/>
  <c r="J4644" i="34" s="1"/>
  <c r="H4613" i="34"/>
  <c r="J4613" i="34" s="1"/>
  <c r="H4606" i="34"/>
  <c r="J4606" i="34" s="1"/>
  <c r="H4554" i="34"/>
  <c r="J4554" i="34" s="1"/>
  <c r="H4530" i="34"/>
  <c r="J4530" i="34" s="1"/>
  <c r="H4478" i="34"/>
  <c r="J4478" i="34" s="1"/>
  <c r="H4471" i="34"/>
  <c r="J4471" i="34" s="1"/>
  <c r="H5379" i="34"/>
  <c r="J5379" i="34" s="1"/>
  <c r="H5365" i="34"/>
  <c r="J5365" i="34" s="1"/>
  <c r="H5333" i="34"/>
  <c r="J5333" i="34" s="1"/>
  <c r="H5208" i="34"/>
  <c r="J5208" i="34" s="1"/>
  <c r="H5203" i="34"/>
  <c r="J5203" i="34" s="1"/>
  <c r="H5164" i="34"/>
  <c r="J5164" i="34" s="1"/>
  <c r="H5092" i="34"/>
  <c r="J5092" i="34" s="1"/>
  <c r="H5041" i="34"/>
  <c r="J5041" i="34" s="1"/>
  <c r="H4995" i="34"/>
  <c r="J4995" i="34" s="1"/>
  <c r="H4985" i="34"/>
  <c r="J4985" i="34" s="1"/>
  <c r="H4976" i="34"/>
  <c r="J4976" i="34" s="1"/>
  <c r="H4966" i="34"/>
  <c r="J4966" i="34" s="1"/>
  <c r="H4888" i="34"/>
  <c r="J4888" i="34" s="1"/>
  <c r="H4875" i="34"/>
  <c r="J4875" i="34" s="1"/>
  <c r="H4845" i="34"/>
  <c r="J4845" i="34" s="1"/>
  <c r="H4824" i="34"/>
  <c r="J4824" i="34" s="1"/>
  <c r="H4788" i="34"/>
  <c r="J4788" i="34" s="1"/>
  <c r="H4753" i="34"/>
  <c r="J4753" i="34" s="1"/>
  <c r="H4730" i="34"/>
  <c r="J4730" i="34" s="1"/>
  <c r="H4688" i="34"/>
  <c r="J4688" i="34" s="1"/>
  <c r="H4662" i="34"/>
  <c r="J4662" i="34" s="1"/>
  <c r="H4637" i="34"/>
  <c r="J4637" i="34" s="1"/>
  <c r="H4623" i="34"/>
  <c r="J4623" i="34" s="1"/>
  <c r="H4599" i="34"/>
  <c r="J4599" i="34" s="1"/>
  <c r="H4585" i="34"/>
  <c r="J4585" i="34" s="1"/>
  <c r="H4568" i="34"/>
  <c r="J4568" i="34" s="1"/>
  <c r="H4509" i="34"/>
  <c r="J4509" i="34" s="1"/>
  <c r="H4450" i="34"/>
  <c r="J4450" i="34" s="1"/>
  <c r="H4440" i="34"/>
  <c r="J4440" i="34" s="1"/>
  <c r="H4430" i="34"/>
  <c r="J4430" i="34" s="1"/>
  <c r="H4403" i="34"/>
  <c r="J4403" i="34" s="1"/>
  <c r="H4393" i="34"/>
  <c r="J4393" i="34" s="1"/>
  <c r="H4307" i="34"/>
  <c r="J4307" i="34" s="1"/>
  <c r="H4275" i="34"/>
  <c r="J4275" i="34" s="1"/>
  <c r="H4253" i="34"/>
  <c r="J4253" i="34" s="1"/>
  <c r="H4231" i="34"/>
  <c r="J4231" i="34" s="1"/>
  <c r="H5482" i="34"/>
  <c r="J5482" i="34" s="1"/>
  <c r="H5251" i="34"/>
  <c r="J5251" i="34" s="1"/>
  <c r="H5120" i="34"/>
  <c r="J5120" i="34" s="1"/>
  <c r="H5075" i="34"/>
  <c r="J5075" i="34" s="1"/>
  <c r="H4999" i="34"/>
  <c r="J4999" i="34" s="1"/>
  <c r="H4844" i="34"/>
  <c r="J4844" i="34" s="1"/>
  <c r="H4782" i="34"/>
  <c r="J4782" i="34" s="1"/>
  <c r="H4735" i="34"/>
  <c r="J4735" i="34" s="1"/>
  <c r="H4630" i="34"/>
  <c r="J4630" i="34" s="1"/>
  <c r="H4574" i="34"/>
  <c r="J4574" i="34" s="1"/>
  <c r="H4549" i="34"/>
  <c r="J4549" i="34" s="1"/>
  <c r="H4524" i="34"/>
  <c r="J4524" i="34" s="1"/>
  <c r="H4494" i="34"/>
  <c r="J4494" i="34" s="1"/>
  <c r="H4453" i="34"/>
  <c r="J4453" i="34" s="1"/>
  <c r="H4424" i="34"/>
  <c r="J4424" i="34" s="1"/>
  <c r="H4399" i="34"/>
  <c r="J4399" i="34" s="1"/>
  <c r="H4395" i="34"/>
  <c r="J4395" i="34" s="1"/>
  <c r="H4387" i="34"/>
  <c r="J4387" i="34" s="1"/>
  <c r="H4383" i="34"/>
  <c r="J4383" i="34" s="1"/>
  <c r="H4367" i="34"/>
  <c r="J4367" i="34" s="1"/>
  <c r="H4359" i="34"/>
  <c r="J4359" i="34" s="1"/>
  <c r="H4343" i="34"/>
  <c r="J4343" i="34" s="1"/>
  <c r="H4339" i="34"/>
  <c r="J4339" i="34" s="1"/>
  <c r="H4332" i="34"/>
  <c r="J4332" i="34" s="1"/>
  <c r="H4313" i="34"/>
  <c r="J4313" i="34" s="1"/>
  <c r="H4291" i="34"/>
  <c r="J4291" i="34" s="1"/>
  <c r="H4226" i="34"/>
  <c r="J4226" i="34" s="1"/>
  <c r="H4209" i="34"/>
  <c r="J4209" i="34" s="1"/>
  <c r="H4192" i="34"/>
  <c r="J4192" i="34" s="1"/>
  <c r="H4182" i="34"/>
  <c r="J4182" i="34" s="1"/>
  <c r="H4155" i="34"/>
  <c r="J4155" i="34" s="1"/>
  <c r="H4108" i="34"/>
  <c r="J4108" i="34" s="1"/>
  <c r="H4088" i="34"/>
  <c r="J4088" i="34" s="1"/>
  <c r="H4033" i="34"/>
  <c r="J4033" i="34" s="1"/>
  <c r="H5069" i="34"/>
  <c r="J5069" i="34" s="1"/>
  <c r="H4971" i="34"/>
  <c r="J4971" i="34" s="1"/>
  <c r="H4807" i="34"/>
  <c r="J4807" i="34" s="1"/>
  <c r="H4791" i="34"/>
  <c r="J4791" i="34" s="1"/>
  <c r="H4777" i="34"/>
  <c r="J4777" i="34" s="1"/>
  <c r="H4621" i="34"/>
  <c r="J4621" i="34" s="1"/>
  <c r="H4608" i="34"/>
  <c r="J4608" i="34" s="1"/>
  <c r="H4578" i="34"/>
  <c r="J4578" i="34" s="1"/>
  <c r="H4557" i="34"/>
  <c r="J4557" i="34" s="1"/>
  <c r="H4553" i="34"/>
  <c r="J4553" i="34" s="1"/>
  <c r="H4515" i="34"/>
  <c r="J4515" i="34" s="1"/>
  <c r="H4511" i="34"/>
  <c r="J4511" i="34" s="1"/>
  <c r="H4490" i="34"/>
  <c r="J4490" i="34" s="1"/>
  <c r="H4391" i="34"/>
  <c r="J4391" i="34" s="1"/>
  <c r="H4379" i="34"/>
  <c r="J4379" i="34" s="1"/>
  <c r="H4355" i="34"/>
  <c r="J4355" i="34" s="1"/>
  <c r="H4351" i="34"/>
  <c r="J4351" i="34" s="1"/>
  <c r="H4324" i="34"/>
  <c r="J4324" i="34" s="1"/>
  <c r="H4287" i="34"/>
  <c r="J4287" i="34" s="1"/>
  <c r="H4280" i="34"/>
  <c r="J4280" i="34" s="1"/>
  <c r="H4273" i="34"/>
  <c r="J4273" i="34" s="1"/>
  <c r="H5371" i="34"/>
  <c r="J5371" i="34" s="1"/>
  <c r="H5088" i="34"/>
  <c r="J5088" i="34" s="1"/>
  <c r="H5050" i="34"/>
  <c r="J5050" i="34" s="1"/>
  <c r="H5045" i="34"/>
  <c r="J5045" i="34" s="1"/>
  <c r="H5232" i="34"/>
  <c r="J5232" i="34" s="1"/>
  <c r="H5004" i="34"/>
  <c r="J5004" i="34" s="1"/>
  <c r="H4884" i="34"/>
  <c r="J4884" i="34" s="1"/>
  <c r="H4879" i="34"/>
  <c r="J4879" i="34" s="1"/>
  <c r="H4786" i="34"/>
  <c r="J4786" i="34" s="1"/>
  <c r="H4772" i="34"/>
  <c r="J4772" i="34" s="1"/>
  <c r="H4720" i="34"/>
  <c r="J4720" i="34" s="1"/>
  <c r="H4678" i="34"/>
  <c r="J4678" i="34" s="1"/>
  <c r="H4642" i="34"/>
  <c r="J4642" i="34" s="1"/>
  <c r="H4616" i="34"/>
  <c r="J4616" i="34" s="1"/>
  <c r="H4586" i="34"/>
  <c r="J4586" i="34" s="1"/>
  <c r="H4565" i="34"/>
  <c r="J4565" i="34" s="1"/>
  <c r="H5268" i="34"/>
  <c r="J5268" i="34" s="1"/>
  <c r="H5219" i="34"/>
  <c r="J5219" i="34" s="1"/>
  <c r="H5173" i="34"/>
  <c r="J5173" i="34" s="1"/>
  <c r="H5125" i="34"/>
  <c r="J5125" i="34" s="1"/>
  <c r="H5015" i="34"/>
  <c r="J5015" i="34" s="1"/>
  <c r="H4980" i="34"/>
  <c r="J4980" i="34" s="1"/>
  <c r="H4909" i="34"/>
  <c r="J4909" i="34" s="1"/>
  <c r="H4811" i="34"/>
  <c r="J4811" i="34" s="1"/>
  <c r="H4795" i="34"/>
  <c r="J4795" i="34" s="1"/>
  <c r="H4710" i="34"/>
  <c r="J4710" i="34" s="1"/>
  <c r="H4701" i="34"/>
  <c r="J4701" i="34" s="1"/>
  <c r="H4682" i="34"/>
  <c r="J4682" i="34" s="1"/>
  <c r="H4659" i="34"/>
  <c r="J4659" i="34" s="1"/>
  <c r="H4646" i="34"/>
  <c r="J4646" i="34" s="1"/>
  <c r="H4629" i="34"/>
  <c r="J4629" i="34" s="1"/>
  <c r="H4620" i="34"/>
  <c r="J4620" i="34" s="1"/>
  <c r="H4607" i="34"/>
  <c r="J4607" i="34" s="1"/>
  <c r="H4594" i="34"/>
  <c r="J4594" i="34" s="1"/>
  <c r="H4590" i="34"/>
  <c r="J4590" i="34" s="1"/>
  <c r="H4581" i="34"/>
  <c r="J4581" i="34" s="1"/>
  <c r="H4544" i="34"/>
  <c r="J4544" i="34" s="1"/>
  <c r="H4531" i="34"/>
  <c r="J4531" i="34" s="1"/>
  <c r="H4493" i="34"/>
  <c r="J4493" i="34" s="1"/>
  <c r="H4477" i="34"/>
  <c r="J4477" i="34" s="1"/>
  <c r="H4362" i="34"/>
  <c r="J4362" i="34" s="1"/>
  <c r="H4331" i="34"/>
  <c r="J4331" i="34" s="1"/>
  <c r="H4327" i="34"/>
  <c r="J4327" i="34" s="1"/>
  <c r="H4294" i="34"/>
  <c r="J4294" i="34" s="1"/>
  <c r="H4283" i="34"/>
  <c r="J4283" i="34" s="1"/>
  <c r="H5282" i="34"/>
  <c r="J5282" i="34" s="1"/>
  <c r="H5131" i="34"/>
  <c r="J5131" i="34" s="1"/>
  <c r="H4991" i="34"/>
  <c r="J4991" i="34" s="1"/>
  <c r="H4958" i="34"/>
  <c r="J4958" i="34" s="1"/>
  <c r="H4739" i="34"/>
  <c r="J4739" i="34" s="1"/>
  <c r="H4729" i="34"/>
  <c r="J4729" i="34" s="1"/>
  <c r="H5399" i="34"/>
  <c r="J5399" i="34" s="1"/>
  <c r="H5003" i="34"/>
  <c r="J5003" i="34" s="1"/>
  <c r="H4997" i="34"/>
  <c r="J4997" i="34" s="1"/>
  <c r="H5086" i="34"/>
  <c r="J5086" i="34" s="1"/>
  <c r="H4925" i="34"/>
  <c r="J4925" i="34" s="1"/>
  <c r="H4857" i="34"/>
  <c r="J4857" i="34" s="1"/>
  <c r="H4842" i="34"/>
  <c r="J4842" i="34" s="1"/>
  <c r="H4744" i="34"/>
  <c r="J4744" i="34" s="1"/>
  <c r="H4624" i="34"/>
  <c r="J4624" i="34" s="1"/>
  <c r="H4602" i="34"/>
  <c r="J4602" i="34" s="1"/>
  <c r="H4518" i="34"/>
  <c r="J4518" i="34" s="1"/>
  <c r="H5198" i="34"/>
  <c r="J5198" i="34" s="1"/>
  <c r="H5073" i="34"/>
  <c r="J5073" i="34" s="1"/>
  <c r="H4892" i="34"/>
  <c r="J4892" i="34" s="1"/>
  <c r="H4862" i="34"/>
  <c r="J4862" i="34" s="1"/>
  <c r="H4852" i="34"/>
  <c r="J4852" i="34" s="1"/>
  <c r="H4805" i="34"/>
  <c r="J4805" i="34" s="1"/>
  <c r="H4799" i="34"/>
  <c r="J4799" i="34" s="1"/>
  <c r="H4748" i="34"/>
  <c r="J4748" i="34" s="1"/>
  <c r="H4733" i="34"/>
  <c r="J4733" i="34" s="1"/>
  <c r="H4695" i="34"/>
  <c r="J4695" i="34" s="1"/>
  <c r="H4654" i="34"/>
  <c r="J4654" i="34" s="1"/>
  <c r="H4641" i="34"/>
  <c r="J4641" i="34" s="1"/>
  <c r="H4619" i="34"/>
  <c r="J4619" i="34" s="1"/>
  <c r="H4572" i="34"/>
  <c r="J4572" i="34" s="1"/>
  <c r="H4564" i="34"/>
  <c r="J4564" i="34" s="1"/>
  <c r="H4505" i="34"/>
  <c r="J4505" i="34" s="1"/>
  <c r="H4443" i="34"/>
  <c r="J4443" i="34" s="1"/>
  <c r="H4414" i="34"/>
  <c r="J4414" i="34" s="1"/>
  <c r="H4410" i="34"/>
  <c r="J4410" i="34" s="1"/>
  <c r="H4319" i="34"/>
  <c r="J4319" i="34" s="1"/>
  <c r="H4315" i="34"/>
  <c r="J4315" i="34" s="1"/>
  <c r="H4264" i="34"/>
  <c r="J4264" i="34" s="1"/>
  <c r="H4250" i="34"/>
  <c r="J4250" i="34" s="1"/>
  <c r="H4239" i="34"/>
  <c r="J4239" i="34" s="1"/>
  <c r="H4211" i="34"/>
  <c r="J4211" i="34" s="1"/>
  <c r="H4194" i="34"/>
  <c r="J4194" i="34" s="1"/>
  <c r="H4184" i="34"/>
  <c r="J4184" i="34" s="1"/>
  <c r="H4157" i="34"/>
  <c r="J4157" i="34" s="1"/>
  <c r="H4147" i="34"/>
  <c r="J4147" i="34" s="1"/>
  <c r="H5315" i="34"/>
  <c r="J5315" i="34" s="1"/>
  <c r="H5185" i="34"/>
  <c r="J5185" i="34" s="1"/>
  <c r="H5048" i="34"/>
  <c r="J5048" i="34" s="1"/>
  <c r="H4929" i="34"/>
  <c r="J4929" i="34" s="1"/>
  <c r="H4775" i="34"/>
  <c r="J4775" i="34" s="1"/>
  <c r="H4766" i="34"/>
  <c r="J4766" i="34" s="1"/>
  <c r="H4752" i="34"/>
  <c r="J4752" i="34" s="1"/>
  <c r="H4690" i="34"/>
  <c r="J4690" i="34" s="1"/>
  <c r="H4645" i="34"/>
  <c r="J4645" i="34" s="1"/>
  <c r="H4632" i="34"/>
  <c r="J4632" i="34" s="1"/>
  <c r="H4628" i="34"/>
  <c r="J4628" i="34" s="1"/>
  <c r="H5136" i="34"/>
  <c r="J5136" i="34" s="1"/>
  <c r="H5104" i="34"/>
  <c r="J5104" i="34" s="1"/>
  <c r="H5321" i="34"/>
  <c r="J5321" i="34" s="1"/>
  <c r="H5123" i="34"/>
  <c r="J5123" i="34" s="1"/>
  <c r="H5117" i="34"/>
  <c r="J5117" i="34" s="1"/>
  <c r="H5065" i="34"/>
  <c r="J5065" i="34" s="1"/>
  <c r="H5031" i="34"/>
  <c r="J5031" i="34" s="1"/>
  <c r="H4984" i="34"/>
  <c r="J4984" i="34" s="1"/>
  <c r="H4820" i="34"/>
  <c r="J4820" i="34" s="1"/>
  <c r="H4779" i="34"/>
  <c r="J4779" i="34" s="1"/>
  <c r="H4770" i="34"/>
  <c r="J4770" i="34" s="1"/>
  <c r="H4761" i="34"/>
  <c r="J4761" i="34" s="1"/>
  <c r="H4756" i="34"/>
  <c r="J4756" i="34" s="1"/>
  <c r="H4704" i="34"/>
  <c r="J4704" i="34" s="1"/>
  <c r="H4576" i="34"/>
  <c r="J4576" i="34" s="1"/>
  <c r="H4559" i="34"/>
  <c r="J4559" i="34" s="1"/>
  <c r="H4534" i="34"/>
  <c r="J4534" i="34" s="1"/>
  <c r="H4496" i="34"/>
  <c r="J4496" i="34" s="1"/>
  <c r="H4488" i="34"/>
  <c r="J4488" i="34" s="1"/>
  <c r="H4484" i="34"/>
  <c r="J4484" i="34" s="1"/>
  <c r="H4480" i="34"/>
  <c r="J4480" i="34" s="1"/>
  <c r="H4455" i="34"/>
  <c r="J4455" i="34" s="1"/>
  <c r="H4434" i="34"/>
  <c r="J4434" i="34" s="1"/>
  <c r="H4426" i="34"/>
  <c r="J4426" i="34" s="1"/>
  <c r="H4405" i="34"/>
  <c r="J4405" i="34" s="1"/>
  <c r="H4401" i="34"/>
  <c r="J4401" i="34" s="1"/>
  <c r="H4389" i="34"/>
  <c r="J4389" i="34" s="1"/>
  <c r="H4377" i="34"/>
  <c r="J4377" i="34" s="1"/>
  <c r="H4357" i="34"/>
  <c r="J4357" i="34" s="1"/>
  <c r="H4349" i="34"/>
  <c r="J4349" i="34" s="1"/>
  <c r="H5241" i="34"/>
  <c r="J5241" i="34" s="1"/>
  <c r="H5152" i="34"/>
  <c r="J5152" i="34" s="1"/>
  <c r="H4989" i="34"/>
  <c r="J4989" i="34" s="1"/>
  <c r="H4962" i="34"/>
  <c r="J4962" i="34" s="1"/>
  <c r="H4944" i="34"/>
  <c r="J4944" i="34" s="1"/>
  <c r="H4938" i="34"/>
  <c r="J4938" i="34" s="1"/>
  <c r="H4855" i="34"/>
  <c r="J4855" i="34" s="1"/>
  <c r="H4814" i="34"/>
  <c r="J4814" i="34" s="1"/>
  <c r="H4751" i="34"/>
  <c r="J4751" i="34" s="1"/>
  <c r="H4694" i="34"/>
  <c r="J4694" i="34" s="1"/>
  <c r="H4689" i="34"/>
  <c r="J4689" i="34" s="1"/>
  <c r="H4653" i="34"/>
  <c r="J4653" i="34" s="1"/>
  <c r="H4648" i="34"/>
  <c r="J4648" i="34" s="1"/>
  <c r="H4640" i="34"/>
  <c r="J4640" i="34" s="1"/>
  <c r="H4618" i="34"/>
  <c r="J4618" i="34" s="1"/>
  <c r="H4571" i="34"/>
  <c r="J4571" i="34" s="1"/>
  <c r="H5141" i="34"/>
  <c r="J5141" i="34" s="1"/>
  <c r="H4905" i="34"/>
  <c r="J4905" i="34" s="1"/>
  <c r="H4813" i="34"/>
  <c r="J4813" i="34" s="1"/>
  <c r="H4707" i="34"/>
  <c r="J4707" i="34" s="1"/>
  <c r="H4691" i="34"/>
  <c r="J4691" i="34" s="1"/>
  <c r="H4675" i="34"/>
  <c r="J4675" i="34" s="1"/>
  <c r="H4668" i="34"/>
  <c r="J4668" i="34" s="1"/>
  <c r="H4550" i="34"/>
  <c r="J4550" i="34" s="1"/>
  <c r="H4535" i="34"/>
  <c r="J4535" i="34" s="1"/>
  <c r="H4525" i="34"/>
  <c r="J4525" i="34" s="1"/>
  <c r="H4467" i="34"/>
  <c r="J4467" i="34" s="1"/>
  <c r="H4444" i="34"/>
  <c r="J4444" i="34" s="1"/>
  <c r="H4420" i="34"/>
  <c r="J4420" i="34" s="1"/>
  <c r="H4400" i="34"/>
  <c r="J4400" i="34" s="1"/>
  <c r="H4373" i="34"/>
  <c r="J4373" i="34" s="1"/>
  <c r="H5215" i="34"/>
  <c r="J5215" i="34" s="1"/>
  <c r="H5134" i="34"/>
  <c r="J5134" i="34" s="1"/>
  <c r="H4742" i="34"/>
  <c r="J4742" i="34" s="1"/>
  <c r="H4647" i="34"/>
  <c r="J4647" i="34" s="1"/>
  <c r="H5024" i="34"/>
  <c r="J5024" i="34" s="1"/>
  <c r="H4631" i="34"/>
  <c r="J4631" i="34" s="1"/>
  <c r="H4625" i="34"/>
  <c r="J4625" i="34" s="1"/>
  <c r="H4604" i="34"/>
  <c r="J4604" i="34" s="1"/>
  <c r="H4540" i="34"/>
  <c r="J4540" i="34" s="1"/>
  <c r="H4462" i="34"/>
  <c r="J4462" i="34" s="1"/>
  <c r="H4458" i="34"/>
  <c r="J4458" i="34" s="1"/>
  <c r="H4448" i="34"/>
  <c r="J4448" i="34" s="1"/>
  <c r="H4386" i="34"/>
  <c r="J4386" i="34" s="1"/>
  <c r="H4354" i="34"/>
  <c r="J4354" i="34" s="1"/>
  <c r="H4311" i="34"/>
  <c r="J4311" i="34" s="1"/>
  <c r="H4303" i="34"/>
  <c r="J4303" i="34" s="1"/>
  <c r="H5018" i="34"/>
  <c r="J5018" i="34" s="1"/>
  <c r="H4961" i="34"/>
  <c r="J4961" i="34" s="1"/>
  <c r="H4870" i="34"/>
  <c r="J4870" i="34" s="1"/>
  <c r="H4881" i="34"/>
  <c r="J4881" i="34" s="1"/>
  <c r="H4835" i="34"/>
  <c r="J4835" i="34" s="1"/>
  <c r="H4764" i="34"/>
  <c r="J4764" i="34" s="1"/>
  <c r="H4712" i="34"/>
  <c r="J4712" i="34" s="1"/>
  <c r="H4685" i="34"/>
  <c r="J4685" i="34" s="1"/>
  <c r="H4609" i="34"/>
  <c r="J4609" i="34" s="1"/>
  <c r="H4588" i="34"/>
  <c r="J4588" i="34" s="1"/>
  <c r="H4573" i="34"/>
  <c r="J4573" i="34" s="1"/>
  <c r="H4433" i="34"/>
  <c r="J4433" i="34" s="1"/>
  <c r="H4419" i="34"/>
  <c r="J4419" i="34" s="1"/>
  <c r="H4409" i="34"/>
  <c r="J4409" i="34" s="1"/>
  <c r="H4358" i="34"/>
  <c r="J4358" i="34" s="1"/>
  <c r="H4295" i="34"/>
  <c r="J4295" i="34" s="1"/>
  <c r="H4206" i="34"/>
  <c r="J4206" i="34" s="1"/>
  <c r="H4174" i="34"/>
  <c r="J4174" i="34" s="1"/>
  <c r="H4163" i="34"/>
  <c r="J4163" i="34" s="1"/>
  <c r="H4149" i="34"/>
  <c r="J4149" i="34" s="1"/>
  <c r="H4131" i="34"/>
  <c r="J4131" i="34" s="1"/>
  <c r="H4083" i="34"/>
  <c r="J4083" i="34" s="1"/>
  <c r="H4023" i="34"/>
  <c r="J4023" i="34" s="1"/>
  <c r="H5077" i="34"/>
  <c r="J5077" i="34" s="1"/>
  <c r="H4864" i="34"/>
  <c r="J4864" i="34" s="1"/>
  <c r="H4679" i="34"/>
  <c r="J4679" i="34" s="1"/>
  <c r="H4667" i="34"/>
  <c r="J4667" i="34" s="1"/>
  <c r="H4593" i="34"/>
  <c r="J4593" i="34" s="1"/>
  <c r="H4519" i="34"/>
  <c r="J4519" i="34" s="1"/>
  <c r="H4466" i="34"/>
  <c r="J4466" i="34" s="1"/>
  <c r="H4404" i="34"/>
  <c r="J4404" i="34" s="1"/>
  <c r="H4390" i="34"/>
  <c r="J4390" i="34" s="1"/>
  <c r="H4336" i="34"/>
  <c r="J4336" i="34" s="1"/>
  <c r="H4290" i="34"/>
  <c r="J4290" i="34" s="1"/>
  <c r="H4282" i="34"/>
  <c r="J4282" i="34" s="1"/>
  <c r="H4266" i="34"/>
  <c r="J4266" i="34" s="1"/>
  <c r="H4247" i="34"/>
  <c r="J4247" i="34" s="1"/>
  <c r="H4243" i="34"/>
  <c r="J4243" i="34" s="1"/>
  <c r="H4228" i="34"/>
  <c r="J4228" i="34" s="1"/>
  <c r="H4224" i="34"/>
  <c r="J4224" i="34" s="1"/>
  <c r="H4220" i="34"/>
  <c r="J4220" i="34" s="1"/>
  <c r="H4170" i="34"/>
  <c r="J4170" i="34" s="1"/>
  <c r="H4138" i="34"/>
  <c r="J4138" i="34" s="1"/>
  <c r="H4110" i="34"/>
  <c r="J4110" i="34" s="1"/>
  <c r="H4093" i="34"/>
  <c r="J4093" i="34" s="1"/>
  <c r="H4073" i="34"/>
  <c r="J4073" i="34" s="1"/>
  <c r="H4066" i="34"/>
  <c r="J4066" i="34" s="1"/>
  <c r="H4000" i="34"/>
  <c r="J4000" i="34" s="1"/>
  <c r="H3945" i="34"/>
  <c r="J3945" i="34" s="1"/>
  <c r="H3919" i="34"/>
  <c r="J3919" i="34" s="1"/>
  <c r="H3880" i="34"/>
  <c r="J3880" i="34" s="1"/>
  <c r="H3864" i="34"/>
  <c r="J3864" i="34" s="1"/>
  <c r="H3842" i="34"/>
  <c r="J3842" i="34" s="1"/>
  <c r="H3820" i="34"/>
  <c r="J3820" i="34" s="1"/>
  <c r="H3798" i="34"/>
  <c r="J3798" i="34" s="1"/>
  <c r="H3776" i="34"/>
  <c r="J3776" i="34" s="1"/>
  <c r="H3754" i="34"/>
  <c r="J3754" i="34" s="1"/>
  <c r="H3732" i="34"/>
  <c r="J3732" i="34" s="1"/>
  <c r="H3710" i="34"/>
  <c r="J3710" i="34" s="1"/>
  <c r="H3688" i="34"/>
  <c r="J3688" i="34" s="1"/>
  <c r="H3666" i="34"/>
  <c r="J3666" i="34" s="1"/>
  <c r="H3644" i="34"/>
  <c r="J3644" i="34" s="1"/>
  <c r="H4973" i="34"/>
  <c r="J4973" i="34" s="1"/>
  <c r="H4923" i="34"/>
  <c r="J4923" i="34" s="1"/>
  <c r="H4853" i="34"/>
  <c r="J4853" i="34" s="1"/>
  <c r="H4747" i="34"/>
  <c r="J4747" i="34" s="1"/>
  <c r="H4741" i="34"/>
  <c r="J4741" i="34" s="1"/>
  <c r="H4652" i="34"/>
  <c r="J4652" i="34" s="1"/>
  <c r="H4582" i="34"/>
  <c r="J4582" i="34" s="1"/>
  <c r="H4558" i="34"/>
  <c r="J4558" i="34" s="1"/>
  <c r="H4528" i="34"/>
  <c r="J4528" i="34" s="1"/>
  <c r="H4485" i="34"/>
  <c r="J4485" i="34" s="1"/>
  <c r="H5005" i="34"/>
  <c r="J5005" i="34" s="1"/>
  <c r="H4916" i="34"/>
  <c r="J4916" i="34" s="1"/>
  <c r="H4834" i="34"/>
  <c r="J4834" i="34" s="1"/>
  <c r="H4817" i="34"/>
  <c r="J4817" i="34" s="1"/>
  <c r="H4769" i="34"/>
  <c r="J4769" i="34" s="1"/>
  <c r="H4603" i="34"/>
  <c r="J4603" i="34" s="1"/>
  <c r="H4461" i="34"/>
  <c r="J4461" i="34" s="1"/>
  <c r="H4452" i="34"/>
  <c r="J4452" i="34" s="1"/>
  <c r="H4314" i="34"/>
  <c r="J4314" i="34" s="1"/>
  <c r="H4302" i="34"/>
  <c r="J4302" i="34" s="1"/>
  <c r="H4278" i="34"/>
  <c r="J4278" i="34" s="1"/>
  <c r="H4202" i="34"/>
  <c r="J4202" i="34" s="1"/>
  <c r="H4117" i="34"/>
  <c r="J4117" i="34" s="1"/>
  <c r="H4016" i="34"/>
  <c r="J4016" i="34" s="1"/>
  <c r="H4003" i="34"/>
  <c r="J4003" i="34" s="1"/>
  <c r="H3977" i="34"/>
  <c r="J3977" i="34" s="1"/>
  <c r="H3912" i="34"/>
  <c r="J3912" i="34" s="1"/>
  <c r="H3870" i="34"/>
  <c r="J3870" i="34" s="1"/>
  <c r="H3848" i="34"/>
  <c r="J3848" i="34" s="1"/>
  <c r="H3826" i="34"/>
  <c r="J3826" i="34" s="1"/>
  <c r="H3804" i="34"/>
  <c r="J3804" i="34" s="1"/>
  <c r="H3782" i="34"/>
  <c r="J3782" i="34" s="1"/>
  <c r="H3760" i="34"/>
  <c r="J3760" i="34" s="1"/>
  <c r="H3738" i="34"/>
  <c r="J3738" i="34" s="1"/>
  <c r="H3716" i="34"/>
  <c r="J3716" i="34" s="1"/>
  <c r="H3694" i="34"/>
  <c r="J3694" i="34" s="1"/>
  <c r="H3672" i="34"/>
  <c r="J3672" i="34" s="1"/>
  <c r="H3650" i="34"/>
  <c r="J3650" i="34" s="1"/>
  <c r="H4598" i="34"/>
  <c r="J4598" i="34" s="1"/>
  <c r="H4533" i="34"/>
  <c r="J4533" i="34" s="1"/>
  <c r="H4513" i="34"/>
  <c r="J4513" i="34" s="1"/>
  <c r="H4489" i="34"/>
  <c r="J4489" i="34" s="1"/>
  <c r="H4475" i="34"/>
  <c r="J4475" i="34" s="1"/>
  <c r="H4470" i="34"/>
  <c r="J4470" i="34" s="1"/>
  <c r="H4447" i="34"/>
  <c r="J4447" i="34" s="1"/>
  <c r="H4423" i="34"/>
  <c r="J4423" i="34" s="1"/>
  <c r="H4380" i="34"/>
  <c r="J4380" i="34" s="1"/>
  <c r="H4376" i="34"/>
  <c r="J4376" i="34" s="1"/>
  <c r="H4348" i="34"/>
  <c r="J4348" i="34" s="1"/>
  <c r="H4262" i="34"/>
  <c r="J4262" i="34" s="1"/>
  <c r="H4258" i="34"/>
  <c r="J4258" i="34" s="1"/>
  <c r="H4198" i="34"/>
  <c r="J4198" i="34" s="1"/>
  <c r="H4191" i="34"/>
  <c r="J4191" i="34" s="1"/>
  <c r="H4145" i="34"/>
  <c r="J4145" i="34" s="1"/>
  <c r="H4096" i="34"/>
  <c r="J4096" i="34" s="1"/>
  <c r="H5083" i="34"/>
  <c r="J5083" i="34" s="1"/>
  <c r="H5017" i="34"/>
  <c r="J5017" i="34" s="1"/>
  <c r="H4928" i="34"/>
  <c r="J4928" i="34" s="1"/>
  <c r="H4891" i="34"/>
  <c r="J4891" i="34" s="1"/>
  <c r="H4847" i="34"/>
  <c r="J4847" i="34" s="1"/>
  <c r="H4684" i="34"/>
  <c r="J4684" i="34" s="1"/>
  <c r="H4672" i="34"/>
  <c r="J4672" i="34" s="1"/>
  <c r="H4635" i="34"/>
  <c r="J4635" i="34" s="1"/>
  <c r="H4587" i="34"/>
  <c r="J4587" i="34" s="1"/>
  <c r="H4499" i="34"/>
  <c r="J4499" i="34" s="1"/>
  <c r="H4442" i="34"/>
  <c r="J4442" i="34" s="1"/>
  <c r="H4413" i="34"/>
  <c r="J4413" i="34" s="1"/>
  <c r="H4310" i="34"/>
  <c r="J4310" i="34" s="1"/>
  <c r="H4298" i="34"/>
  <c r="J4298" i="34" s="1"/>
  <c r="H4289" i="34"/>
  <c r="J4289" i="34" s="1"/>
  <c r="H4235" i="34"/>
  <c r="J4235" i="34" s="1"/>
  <c r="H4216" i="34"/>
  <c r="J4216" i="34" s="1"/>
  <c r="H4180" i="34"/>
  <c r="J4180" i="34" s="1"/>
  <c r="H4127" i="34"/>
  <c r="J4127" i="34" s="1"/>
  <c r="H4113" i="34"/>
  <c r="J4113" i="34" s="1"/>
  <c r="H4106" i="34"/>
  <c r="J4106" i="34" s="1"/>
  <c r="H4089" i="34"/>
  <c r="J4089" i="34" s="1"/>
  <c r="H4042" i="34"/>
  <c r="J4042" i="34" s="1"/>
  <c r="H4922" i="34"/>
  <c r="J4922" i="34" s="1"/>
  <c r="H4874" i="34"/>
  <c r="J4874" i="34" s="1"/>
  <c r="H4728" i="34"/>
  <c r="J4728" i="34" s="1"/>
  <c r="H4543" i="34"/>
  <c r="J4543" i="34" s="1"/>
  <c r="H4972" i="34"/>
  <c r="J4972" i="34" s="1"/>
  <c r="H4863" i="34"/>
  <c r="J4863" i="34" s="1"/>
  <c r="H4773" i="34"/>
  <c r="J4773" i="34" s="1"/>
  <c r="H4666" i="34"/>
  <c r="J4666" i="34" s="1"/>
  <c r="H4503" i="34"/>
  <c r="J4503" i="34" s="1"/>
  <c r="H4427" i="34"/>
  <c r="J4427" i="34" s="1"/>
  <c r="H4417" i="34"/>
  <c r="J4417" i="34" s="1"/>
  <c r="H4366" i="34"/>
  <c r="J4366" i="34" s="1"/>
  <c r="H4361" i="34"/>
  <c r="J4361" i="34" s="1"/>
  <c r="H4352" i="34"/>
  <c r="J4352" i="34" s="1"/>
  <c r="H4330" i="34"/>
  <c r="J4330" i="34" s="1"/>
  <c r="H4326" i="34"/>
  <c r="J4326" i="34" s="1"/>
  <c r="H4281" i="34"/>
  <c r="J4281" i="34" s="1"/>
  <c r="H4269" i="34"/>
  <c r="J4269" i="34" s="1"/>
  <c r="H4265" i="34"/>
  <c r="J4265" i="34" s="1"/>
  <c r="H4722" i="34"/>
  <c r="J4722" i="34" s="1"/>
  <c r="H4650" i="34"/>
  <c r="J4650" i="34" s="1"/>
  <c r="H4617" i="34"/>
  <c r="J4617" i="34" s="1"/>
  <c r="H4552" i="34"/>
  <c r="J4552" i="34" s="1"/>
  <c r="H4527" i="34"/>
  <c r="J4527" i="34" s="1"/>
  <c r="H4317" i="34"/>
  <c r="J4317" i="34" s="1"/>
  <c r="H4293" i="34"/>
  <c r="J4293" i="34" s="1"/>
  <c r="H4219" i="34"/>
  <c r="J4219" i="34" s="1"/>
  <c r="H4212" i="34"/>
  <c r="J4212" i="34" s="1"/>
  <c r="H4176" i="34"/>
  <c r="J4176" i="34" s="1"/>
  <c r="H4169" i="34"/>
  <c r="J4169" i="34" s="1"/>
  <c r="H4109" i="34"/>
  <c r="J4109" i="34" s="1"/>
  <c r="H4092" i="34"/>
  <c r="J4092" i="34" s="1"/>
  <c r="H4055" i="34"/>
  <c r="J4055" i="34" s="1"/>
  <c r="H4045" i="34"/>
  <c r="J4045" i="34" s="1"/>
  <c r="H4025" i="34"/>
  <c r="J4025" i="34" s="1"/>
  <c r="H3999" i="34"/>
  <c r="J3999" i="34" s="1"/>
  <c r="H3934" i="34"/>
  <c r="J3934" i="34" s="1"/>
  <c r="H3879" i="34"/>
  <c r="J3879" i="34" s="1"/>
  <c r="H3863" i="34"/>
  <c r="J3863" i="34" s="1"/>
  <c r="H5169" i="34"/>
  <c r="J5169" i="34" s="1"/>
  <c r="H4890" i="34"/>
  <c r="J4890" i="34" s="1"/>
  <c r="H4778" i="34"/>
  <c r="J4778" i="34" s="1"/>
  <c r="H4745" i="34"/>
  <c r="J4745" i="34" s="1"/>
  <c r="H4596" i="34"/>
  <c r="J4596" i="34" s="1"/>
  <c r="H4580" i="34"/>
  <c r="J4580" i="34" s="1"/>
  <c r="H4547" i="34"/>
  <c r="J4547" i="34" s="1"/>
  <c r="H4464" i="34"/>
  <c r="J4464" i="34" s="1"/>
  <c r="H4436" i="34"/>
  <c r="J4436" i="34" s="1"/>
  <c r="H4342" i="34"/>
  <c r="J4342" i="34" s="1"/>
  <c r="H4297" i="34"/>
  <c r="J4297" i="34" s="1"/>
  <c r="H4288" i="34"/>
  <c r="J4288" i="34" s="1"/>
  <c r="H4257" i="34"/>
  <c r="J4257" i="34" s="1"/>
  <c r="H4215" i="34"/>
  <c r="J4215" i="34" s="1"/>
  <c r="H4179" i="34"/>
  <c r="J4179" i="34" s="1"/>
  <c r="H4755" i="34"/>
  <c r="J4755" i="34" s="1"/>
  <c r="H4665" i="34"/>
  <c r="J4665" i="34" s="1"/>
  <c r="H4660" i="34"/>
  <c r="J4660" i="34" s="1"/>
  <c r="H4556" i="34"/>
  <c r="J4556" i="34" s="1"/>
  <c r="H4551" i="34"/>
  <c r="J4551" i="34" s="1"/>
  <c r="H4542" i="34"/>
  <c r="J4542" i="34" s="1"/>
  <c r="H4421" i="34"/>
  <c r="J4421" i="34" s="1"/>
  <c r="H4388" i="34"/>
  <c r="J4388" i="34" s="1"/>
  <c r="H4321" i="34"/>
  <c r="J4321" i="34" s="1"/>
  <c r="H4245" i="34"/>
  <c r="J4245" i="34" s="1"/>
  <c r="H4234" i="34"/>
  <c r="J4234" i="34" s="1"/>
  <c r="H4222" i="34"/>
  <c r="J4222" i="34" s="1"/>
  <c r="H4204" i="34"/>
  <c r="J4204" i="34" s="1"/>
  <c r="H4172" i="34"/>
  <c r="J4172" i="34" s="1"/>
  <c r="H4895" i="34"/>
  <c r="J4895" i="34" s="1"/>
  <c r="H4889" i="34"/>
  <c r="J4889" i="34" s="1"/>
  <c r="H5202" i="34"/>
  <c r="J5202" i="34" s="1"/>
  <c r="H4955" i="34"/>
  <c r="J4955" i="34" s="1"/>
  <c r="H4536" i="34"/>
  <c r="J4536" i="34" s="1"/>
  <c r="H4382" i="34"/>
  <c r="J4382" i="34" s="1"/>
  <c r="H4279" i="34"/>
  <c r="J4279" i="34" s="1"/>
  <c r="H4268" i="34"/>
  <c r="J4268" i="34" s="1"/>
  <c r="H4249" i="34"/>
  <c r="J4249" i="34" s="1"/>
  <c r="H4244" i="34"/>
  <c r="J4244" i="34" s="1"/>
  <c r="H4240" i="34"/>
  <c r="J4240" i="34" s="1"/>
  <c r="H4136" i="34"/>
  <c r="J4136" i="34" s="1"/>
  <c r="H4132" i="34"/>
  <c r="J4132" i="34" s="1"/>
  <c r="H4128" i="34"/>
  <c r="J4128" i="34" s="1"/>
  <c r="H4115" i="34"/>
  <c r="J4115" i="34" s="1"/>
  <c r="H4107" i="34"/>
  <c r="J4107" i="34" s="1"/>
  <c r="H4079" i="34"/>
  <c r="J4079" i="34" s="1"/>
  <c r="H4026" i="34"/>
  <c r="J4026" i="34" s="1"/>
  <c r="H4022" i="34"/>
  <c r="J4022" i="34" s="1"/>
  <c r="H3982" i="34"/>
  <c r="J3982" i="34" s="1"/>
  <c r="H3964" i="34"/>
  <c r="J3964" i="34" s="1"/>
  <c r="H3957" i="34"/>
  <c r="J3957" i="34" s="1"/>
  <c r="H3950" i="34"/>
  <c r="J3950" i="34" s="1"/>
  <c r="H3943" i="34"/>
  <c r="J3943" i="34" s="1"/>
  <c r="H3936" i="34"/>
  <c r="J3936" i="34" s="1"/>
  <c r="H3929" i="34"/>
  <c r="J3929" i="34" s="1"/>
  <c r="H3897" i="34"/>
  <c r="J3897" i="34" s="1"/>
  <c r="H3841" i="34"/>
  <c r="J3841" i="34" s="1"/>
  <c r="H3821" i="34"/>
  <c r="J3821" i="34" s="1"/>
  <c r="H3784" i="34"/>
  <c r="J3784" i="34" s="1"/>
  <c r="H3720" i="34"/>
  <c r="J3720" i="34" s="1"/>
  <c r="H3683" i="34"/>
  <c r="J3683" i="34" s="1"/>
  <c r="H3663" i="34"/>
  <c r="J3663" i="34" s="1"/>
  <c r="H3656" i="34"/>
  <c r="J3656" i="34" s="1"/>
  <c r="H3624" i="34"/>
  <c r="J3624" i="34" s="1"/>
  <c r="H3602" i="34"/>
  <c r="J3602" i="34" s="1"/>
  <c r="H4936" i="34"/>
  <c r="J4936" i="34" s="1"/>
  <c r="H4506" i="34"/>
  <c r="J4506" i="34" s="1"/>
  <c r="H4325" i="34"/>
  <c r="J4325" i="34" s="1"/>
  <c r="H4320" i="34"/>
  <c r="J4320" i="34" s="1"/>
  <c r="H4263" i="34"/>
  <c r="J4263" i="34" s="1"/>
  <c r="H4197" i="34"/>
  <c r="J4197" i="34" s="1"/>
  <c r="H4161" i="34"/>
  <c r="J4161" i="34" s="1"/>
  <c r="H4119" i="34"/>
  <c r="J4119" i="34" s="1"/>
  <c r="H4075" i="34"/>
  <c r="J4075" i="34" s="1"/>
  <c r="H4071" i="34"/>
  <c r="J4071" i="34" s="1"/>
  <c r="H4056" i="34"/>
  <c r="J4056" i="34" s="1"/>
  <c r="H3996" i="34"/>
  <c r="J3996" i="34" s="1"/>
  <c r="H3989" i="34"/>
  <c r="J3989" i="34" s="1"/>
  <c r="H3978" i="34"/>
  <c r="J3978" i="34" s="1"/>
  <c r="H3971" i="34"/>
  <c r="J3971" i="34" s="1"/>
  <c r="H3886" i="34"/>
  <c r="J3886" i="34" s="1"/>
  <c r="H3814" i="34"/>
  <c r="J3814" i="34" s="1"/>
  <c r="H3787" i="34"/>
  <c r="J3787" i="34" s="1"/>
  <c r="H3767" i="34"/>
  <c r="J3767" i="34" s="1"/>
  <c r="H3757" i="34"/>
  <c r="J3757" i="34" s="1"/>
  <c r="H3750" i="34"/>
  <c r="J3750" i="34" s="1"/>
  <c r="H3730" i="34"/>
  <c r="J3730" i="34" s="1"/>
  <c r="H3703" i="34"/>
  <c r="J3703" i="34" s="1"/>
  <c r="H3693" i="34"/>
  <c r="J3693" i="34" s="1"/>
  <c r="H3673" i="34"/>
  <c r="J3673" i="34" s="1"/>
  <c r="H3646" i="34"/>
  <c r="J3646" i="34" s="1"/>
  <c r="H3627" i="34"/>
  <c r="J3627" i="34" s="1"/>
  <c r="H3605" i="34"/>
  <c r="J3605" i="34" s="1"/>
  <c r="H3583" i="34"/>
  <c r="J3583" i="34" s="1"/>
  <c r="H3561" i="34"/>
  <c r="J3561" i="34" s="1"/>
  <c r="H3539" i="34"/>
  <c r="J3539" i="34" s="1"/>
  <c r="H3517" i="34"/>
  <c r="J3517" i="34" s="1"/>
  <c r="H3495" i="34"/>
  <c r="J3495" i="34" s="1"/>
  <c r="H3473" i="34"/>
  <c r="J3473" i="34" s="1"/>
  <c r="H3451" i="34"/>
  <c r="J3451" i="34" s="1"/>
  <c r="H3429" i="34"/>
  <c r="J3429" i="34" s="1"/>
  <c r="H3407" i="34"/>
  <c r="J3407" i="34" s="1"/>
  <c r="H3385" i="34"/>
  <c r="J3385" i="34" s="1"/>
  <c r="H3363" i="34"/>
  <c r="J3363" i="34" s="1"/>
  <c r="H3341" i="34"/>
  <c r="J3341" i="34" s="1"/>
  <c r="H3319" i="34"/>
  <c r="J3319" i="34" s="1"/>
  <c r="H3297" i="34"/>
  <c r="J3297" i="34" s="1"/>
  <c r="H3275" i="34"/>
  <c r="J3275" i="34" s="1"/>
  <c r="H3253" i="34"/>
  <c r="J3253" i="34" s="1"/>
  <c r="H4676" i="34"/>
  <c r="J4676" i="34" s="1"/>
  <c r="H4643" i="34"/>
  <c r="J4643" i="34" s="1"/>
  <c r="H4612" i="34"/>
  <c r="J4612" i="34" s="1"/>
  <c r="H4877" i="34"/>
  <c r="J4877" i="34" s="1"/>
  <c r="H4726" i="34"/>
  <c r="J4726" i="34" s="1"/>
  <c r="H4529" i="34"/>
  <c r="J4529" i="34" s="1"/>
  <c r="H4500" i="34"/>
  <c r="J4500" i="34" s="1"/>
  <c r="H4472" i="34"/>
  <c r="J4472" i="34" s="1"/>
  <c r="H4353" i="34"/>
  <c r="J4353" i="34" s="1"/>
  <c r="H4346" i="34"/>
  <c r="J4346" i="34" s="1"/>
  <c r="H4183" i="34"/>
  <c r="J4183" i="34" s="1"/>
  <c r="H4178" i="34"/>
  <c r="J4178" i="34" s="1"/>
  <c r="H4094" i="34"/>
  <c r="J4094" i="34" s="1"/>
  <c r="H4086" i="34"/>
  <c r="J4086" i="34" s="1"/>
  <c r="H4082" i="34"/>
  <c r="J4082" i="34" s="1"/>
  <c r="H4067" i="34"/>
  <c r="J4067" i="34" s="1"/>
  <c r="H4037" i="34"/>
  <c r="J4037" i="34" s="1"/>
  <c r="H4018" i="34"/>
  <c r="J4018" i="34" s="1"/>
  <c r="H4011" i="34"/>
  <c r="J4011" i="34" s="1"/>
  <c r="H3967" i="34"/>
  <c r="J3967" i="34" s="1"/>
  <c r="H3939" i="34"/>
  <c r="J3939" i="34" s="1"/>
  <c r="H3932" i="34"/>
  <c r="J3932" i="34" s="1"/>
  <c r="H3925" i="34"/>
  <c r="J3925" i="34" s="1"/>
  <c r="H3914" i="34"/>
  <c r="J3914" i="34" s="1"/>
  <c r="H3907" i="34"/>
  <c r="J3907" i="34" s="1"/>
  <c r="H3893" i="34"/>
  <c r="J3893" i="34" s="1"/>
  <c r="H3889" i="34"/>
  <c r="J3889" i="34" s="1"/>
  <c r="H3865" i="34"/>
  <c r="J3865" i="34" s="1"/>
  <c r="H3844" i="34"/>
  <c r="J3844" i="34" s="1"/>
  <c r="H3807" i="34"/>
  <c r="J3807" i="34" s="1"/>
  <c r="H3770" i="34"/>
  <c r="J3770" i="34" s="1"/>
  <c r="H3743" i="34"/>
  <c r="J3743" i="34" s="1"/>
  <c r="H3723" i="34"/>
  <c r="J3723" i="34" s="1"/>
  <c r="H3713" i="34"/>
  <c r="J3713" i="34" s="1"/>
  <c r="H3706" i="34"/>
  <c r="J3706" i="34" s="1"/>
  <c r="H3686" i="34"/>
  <c r="J3686" i="34" s="1"/>
  <c r="H3659" i="34"/>
  <c r="J3659" i="34" s="1"/>
  <c r="H3649" i="34"/>
  <c r="J3649" i="34" s="1"/>
  <c r="H3633" i="34"/>
  <c r="J3633" i="34" s="1"/>
  <c r="H3611" i="34"/>
  <c r="J3611" i="34" s="1"/>
  <c r="H3589" i="34"/>
  <c r="J3589" i="34" s="1"/>
  <c r="H3567" i="34"/>
  <c r="J3567" i="34" s="1"/>
  <c r="H3545" i="34"/>
  <c r="J3545" i="34" s="1"/>
  <c r="H3523" i="34"/>
  <c r="J3523" i="34" s="1"/>
  <c r="H3501" i="34"/>
  <c r="J3501" i="34" s="1"/>
  <c r="H3479" i="34"/>
  <c r="J3479" i="34" s="1"/>
  <c r="H3457" i="34"/>
  <c r="J3457" i="34" s="1"/>
  <c r="H3435" i="34"/>
  <c r="J3435" i="34" s="1"/>
  <c r="H3413" i="34"/>
  <c r="J3413" i="34" s="1"/>
  <c r="H3391" i="34"/>
  <c r="J3391" i="34" s="1"/>
  <c r="H3369" i="34"/>
  <c r="J3369" i="34" s="1"/>
  <c r="H3347" i="34"/>
  <c r="J3347" i="34" s="1"/>
  <c r="H4267" i="34"/>
  <c r="J4267" i="34" s="1"/>
  <c r="H4201" i="34"/>
  <c r="J4201" i="34" s="1"/>
  <c r="H4165" i="34"/>
  <c r="J4165" i="34" s="1"/>
  <c r="H4152" i="34"/>
  <c r="J4152" i="34" s="1"/>
  <c r="H4090" i="34"/>
  <c r="J4090" i="34" s="1"/>
  <c r="H4063" i="34"/>
  <c r="J4063" i="34" s="1"/>
  <c r="H3974" i="34"/>
  <c r="J3974" i="34" s="1"/>
  <c r="H3960" i="34"/>
  <c r="J3960" i="34" s="1"/>
  <c r="H3875" i="34"/>
  <c r="J3875" i="34" s="1"/>
  <c r="H3854" i="34"/>
  <c r="J3854" i="34" s="1"/>
  <c r="H3837" i="34"/>
  <c r="J3837" i="34" s="1"/>
  <c r="H3817" i="34"/>
  <c r="J3817" i="34" s="1"/>
  <c r="H3810" i="34"/>
  <c r="J3810" i="34" s="1"/>
  <c r="H3790" i="34"/>
  <c r="J3790" i="34" s="1"/>
  <c r="H3780" i="34"/>
  <c r="J3780" i="34" s="1"/>
  <c r="H3753" i="34"/>
  <c r="J3753" i="34" s="1"/>
  <c r="H3733" i="34"/>
  <c r="J3733" i="34" s="1"/>
  <c r="H3696" i="34"/>
  <c r="J3696" i="34" s="1"/>
  <c r="H3636" i="34"/>
  <c r="J3636" i="34" s="1"/>
  <c r="H3614" i="34"/>
  <c r="H3592" i="34"/>
  <c r="J3592" i="34" s="1"/>
  <c r="H3570" i="34"/>
  <c r="J3570" i="34" s="1"/>
  <c r="H3548" i="34"/>
  <c r="J3548" i="34" s="1"/>
  <c r="H3526" i="34"/>
  <c r="J3526" i="34" s="1"/>
  <c r="H3504" i="34"/>
  <c r="J3504" i="34" s="1"/>
  <c r="H3482" i="34"/>
  <c r="J3482" i="34" s="1"/>
  <c r="H3460" i="34"/>
  <c r="J3460" i="34" s="1"/>
  <c r="H3438" i="34"/>
  <c r="J3438" i="34" s="1"/>
  <c r="H3416" i="34"/>
  <c r="J3416" i="34" s="1"/>
  <c r="H3394" i="34"/>
  <c r="J3394" i="34" s="1"/>
  <c r="H3372" i="34"/>
  <c r="J3372" i="34" s="1"/>
  <c r="H3350" i="34"/>
  <c r="J3350" i="34" s="1"/>
  <c r="H3328" i="34"/>
  <c r="J3328" i="34" s="1"/>
  <c r="H3306" i="34"/>
  <c r="J3306" i="34" s="1"/>
  <c r="H3284" i="34"/>
  <c r="J3284" i="34" s="1"/>
  <c r="H3262" i="34"/>
  <c r="J3262" i="34" s="1"/>
  <c r="H4977" i="34"/>
  <c r="J4977" i="34" s="1"/>
  <c r="H4541" i="34"/>
  <c r="J4541" i="34" s="1"/>
  <c r="H4459" i="34"/>
  <c r="J4459" i="34" s="1"/>
  <c r="H4398" i="34"/>
  <c r="J4398" i="34" s="1"/>
  <c r="H4370" i="34"/>
  <c r="J4370" i="34" s="1"/>
  <c r="H4783" i="34"/>
  <c r="J4783" i="34" s="1"/>
  <c r="H4731" i="34"/>
  <c r="J4731" i="34" s="1"/>
  <c r="H4522" i="34"/>
  <c r="J4522" i="34" s="1"/>
  <c r="H4516" i="34"/>
  <c r="J4516" i="34" s="1"/>
  <c r="H4465" i="34"/>
  <c r="J4465" i="34" s="1"/>
  <c r="H4364" i="34"/>
  <c r="J4364" i="34" s="1"/>
  <c r="H4272" i="34"/>
  <c r="J4272" i="34" s="1"/>
  <c r="H4205" i="34"/>
  <c r="J4205" i="34" s="1"/>
  <c r="H4160" i="34"/>
  <c r="J4160" i="34" s="1"/>
  <c r="H4118" i="34"/>
  <c r="J4118" i="34" s="1"/>
  <c r="H3995" i="34"/>
  <c r="J3995" i="34" s="1"/>
  <c r="H3963" i="34"/>
  <c r="J3963" i="34" s="1"/>
  <c r="H3949" i="34"/>
  <c r="J3949" i="34" s="1"/>
  <c r="H3942" i="34"/>
  <c r="J3942" i="34" s="1"/>
  <c r="H3935" i="34"/>
  <c r="J3935" i="34" s="1"/>
  <c r="H3840" i="34"/>
  <c r="J3840" i="34" s="1"/>
  <c r="H3813" i="34"/>
  <c r="J3813" i="34" s="1"/>
  <c r="H3803" i="34"/>
  <c r="J3803" i="34" s="1"/>
  <c r="H3783" i="34"/>
  <c r="J3783" i="34" s="1"/>
  <c r="H3756" i="34"/>
  <c r="J3756" i="34" s="1"/>
  <c r="H3719" i="34"/>
  <c r="J3719" i="34" s="1"/>
  <c r="H3682" i="34"/>
  <c r="J3682" i="34" s="1"/>
  <c r="H3655" i="34"/>
  <c r="J3655" i="34" s="1"/>
  <c r="H4610" i="34"/>
  <c r="J4610" i="34" s="1"/>
  <c r="H4579" i="34"/>
  <c r="J4579" i="34" s="1"/>
  <c r="H4492" i="34"/>
  <c r="J4492" i="34" s="1"/>
  <c r="H4498" i="34"/>
  <c r="J4498" i="34" s="1"/>
  <c r="H4345" i="34"/>
  <c r="J4345" i="34" s="1"/>
  <c r="H4242" i="34"/>
  <c r="J4242" i="34" s="1"/>
  <c r="H4238" i="34"/>
  <c r="J4238" i="34" s="1"/>
  <c r="H4177" i="34"/>
  <c r="J4177" i="34" s="1"/>
  <c r="H4173" i="34"/>
  <c r="J4173" i="34" s="1"/>
  <c r="H4139" i="34"/>
  <c r="J4139" i="34" s="1"/>
  <c r="H4105" i="34"/>
  <c r="J4105" i="34" s="1"/>
  <c r="H4101" i="34"/>
  <c r="J4101" i="34" s="1"/>
  <c r="H4097" i="34"/>
  <c r="J4097" i="34" s="1"/>
  <c r="H4085" i="34"/>
  <c r="J4085" i="34" s="1"/>
  <c r="H4062" i="34"/>
  <c r="J4062" i="34" s="1"/>
  <c r="H4036" i="34"/>
  <c r="J4036" i="34" s="1"/>
  <c r="H4028" i="34"/>
  <c r="J4028" i="34" s="1"/>
  <c r="H4002" i="34"/>
  <c r="J4002" i="34" s="1"/>
  <c r="H3991" i="34"/>
  <c r="J3991" i="34" s="1"/>
  <c r="H3952" i="34"/>
  <c r="J3952" i="34" s="1"/>
  <c r="H3931" i="34"/>
  <c r="J3931" i="34" s="1"/>
  <c r="H3906" i="34"/>
  <c r="J3906" i="34" s="1"/>
  <c r="H3888" i="34"/>
  <c r="H3871" i="34"/>
  <c r="J3871" i="34" s="1"/>
  <c r="H3850" i="34"/>
  <c r="J3850" i="34" s="1"/>
  <c r="H3833" i="34"/>
  <c r="J3833" i="34" s="1"/>
  <c r="H3823" i="34"/>
  <c r="J3823" i="34" s="1"/>
  <c r="H3816" i="34"/>
  <c r="J3816" i="34" s="1"/>
  <c r="H4750" i="34"/>
  <c r="J4750" i="34" s="1"/>
  <c r="H4446" i="34"/>
  <c r="J4446" i="34" s="1"/>
  <c r="H4415" i="34"/>
  <c r="J4415" i="34" s="1"/>
  <c r="H4397" i="34"/>
  <c r="J4397" i="34" s="1"/>
  <c r="H4286" i="34"/>
  <c r="J4286" i="34" s="1"/>
  <c r="H4151" i="34"/>
  <c r="J4151" i="34" s="1"/>
  <c r="H4143" i="34"/>
  <c r="J4143" i="34" s="1"/>
  <c r="H4134" i="34"/>
  <c r="J4134" i="34" s="1"/>
  <c r="H4130" i="34"/>
  <c r="J4130" i="34" s="1"/>
  <c r="H4058" i="34"/>
  <c r="J4058" i="34" s="1"/>
  <c r="H4017" i="34"/>
  <c r="J4017" i="34" s="1"/>
  <c r="H3973" i="34"/>
  <c r="J3973" i="34" s="1"/>
  <c r="H3959" i="34"/>
  <c r="J3959" i="34" s="1"/>
  <c r="H3938" i="34"/>
  <c r="J3938" i="34" s="1"/>
  <c r="H3924" i="34"/>
  <c r="J3924" i="34" s="1"/>
  <c r="H3913" i="34"/>
  <c r="J3913" i="34" s="1"/>
  <c r="H3874" i="34"/>
  <c r="J3874" i="34" s="1"/>
  <c r="H3853" i="34"/>
  <c r="J3853" i="34" s="1"/>
  <c r="H3843" i="34"/>
  <c r="J3843" i="34" s="1"/>
  <c r="H3806" i="34"/>
  <c r="J3806" i="34" s="1"/>
  <c r="H3742" i="34"/>
  <c r="J3742" i="34" s="1"/>
  <c r="H3705" i="34"/>
  <c r="J3705" i="34" s="1"/>
  <c r="H3685" i="34"/>
  <c r="J3685" i="34" s="1"/>
  <c r="H3678" i="34"/>
  <c r="J3678" i="34" s="1"/>
  <c r="H3658" i="34"/>
  <c r="J3658" i="34" s="1"/>
  <c r="H3648" i="34"/>
  <c r="J3648" i="34" s="1"/>
  <c r="H3632" i="34"/>
  <c r="J3632" i="34" s="1"/>
  <c r="H3610" i="34"/>
  <c r="J3610" i="34" s="1"/>
  <c r="H3588" i="34"/>
  <c r="J3588" i="34" s="1"/>
  <c r="H3566" i="34"/>
  <c r="J3566" i="34" s="1"/>
  <c r="H3544" i="34"/>
  <c r="J3544" i="34" s="1"/>
  <c r="H3522" i="34"/>
  <c r="J3522" i="34" s="1"/>
  <c r="H3500" i="34"/>
  <c r="J3500" i="34" s="1"/>
  <c r="H3478" i="34"/>
  <c r="J3478" i="34" s="1"/>
  <c r="H4901" i="34"/>
  <c r="J4901" i="34" s="1"/>
  <c r="H4476" i="34"/>
  <c r="J4476" i="34" s="1"/>
  <c r="H4369" i="34"/>
  <c r="J4369" i="34" s="1"/>
  <c r="H4334" i="34"/>
  <c r="J4334" i="34" s="1"/>
  <c r="H4323" i="34"/>
  <c r="J4323" i="34" s="1"/>
  <c r="H4223" i="34"/>
  <c r="J4223" i="34" s="1"/>
  <c r="H4214" i="34"/>
  <c r="J4214" i="34" s="1"/>
  <c r="H4047" i="34"/>
  <c r="J4047" i="34" s="1"/>
  <c r="H4024" i="34"/>
  <c r="J4024" i="34" s="1"/>
  <c r="H3998" i="34"/>
  <c r="J3998" i="34" s="1"/>
  <c r="H3984" i="34"/>
  <c r="J3984" i="34" s="1"/>
  <c r="H3980" i="34"/>
  <c r="J3980" i="34" s="1"/>
  <c r="H3927" i="34"/>
  <c r="J3927" i="34" s="1"/>
  <c r="H3902" i="34"/>
  <c r="J3902" i="34" s="1"/>
  <c r="H3860" i="34"/>
  <c r="J3860" i="34" s="1"/>
  <c r="H3836" i="34"/>
  <c r="J3836" i="34" s="1"/>
  <c r="H3809" i="34"/>
  <c r="J3809" i="34" s="1"/>
  <c r="H3789" i="34"/>
  <c r="J3789" i="34" s="1"/>
  <c r="H3779" i="34"/>
  <c r="J3779" i="34" s="1"/>
  <c r="H3772" i="34"/>
  <c r="J3772" i="34" s="1"/>
  <c r="H3752" i="34"/>
  <c r="J3752" i="34" s="1"/>
  <c r="H3725" i="34"/>
  <c r="J3725" i="34" s="1"/>
  <c r="H3715" i="34"/>
  <c r="J3715" i="34" s="1"/>
  <c r="H3695" i="34"/>
  <c r="J3695" i="34" s="1"/>
  <c r="H3668" i="34"/>
  <c r="J3668" i="34" s="1"/>
  <c r="H3635" i="34"/>
  <c r="J3635" i="34" s="1"/>
  <c r="H3613" i="34"/>
  <c r="J3613" i="34" s="1"/>
  <c r="H5430" i="34"/>
  <c r="J5430" i="34" s="1"/>
  <c r="H4703" i="34"/>
  <c r="J4703" i="34" s="1"/>
  <c r="H4497" i="34"/>
  <c r="J4497" i="34" s="1"/>
  <c r="H4481" i="34"/>
  <c r="J4481" i="34" s="1"/>
  <c r="H4396" i="34"/>
  <c r="J4396" i="34" s="1"/>
  <c r="H4374" i="34"/>
  <c r="J4374" i="34" s="1"/>
  <c r="H4246" i="34"/>
  <c r="J4246" i="34" s="1"/>
  <c r="H4237" i="34"/>
  <c r="J4237" i="34" s="1"/>
  <c r="H4218" i="34"/>
  <c r="J4218" i="34" s="1"/>
  <c r="H4154" i="34"/>
  <c r="J4154" i="34" s="1"/>
  <c r="H4077" i="34"/>
  <c r="J4077" i="34" s="1"/>
  <c r="H4065" i="34"/>
  <c r="J4065" i="34" s="1"/>
  <c r="H4039" i="34"/>
  <c r="J4039" i="34" s="1"/>
  <c r="H4020" i="34"/>
  <c r="J4020" i="34" s="1"/>
  <c r="H3994" i="34"/>
  <c r="J3994" i="34" s="1"/>
  <c r="H3962" i="34"/>
  <c r="J3962" i="34" s="1"/>
  <c r="H3941" i="34"/>
  <c r="J3941" i="34" s="1"/>
  <c r="H3920" i="34"/>
  <c r="J3920" i="34" s="1"/>
  <c r="H4491" i="34"/>
  <c r="J4491" i="34" s="1"/>
  <c r="H4251" i="34"/>
  <c r="J4251" i="34" s="1"/>
  <c r="H4121" i="34"/>
  <c r="J4121" i="34" s="1"/>
  <c r="H4112" i="34"/>
  <c r="J4112" i="34" s="1"/>
  <c r="H4104" i="34"/>
  <c r="J4104" i="34" s="1"/>
  <c r="H4069" i="34"/>
  <c r="J4069" i="34" s="1"/>
  <c r="H4050" i="34"/>
  <c r="J4050" i="34" s="1"/>
  <c r="H4035" i="34"/>
  <c r="J4035" i="34" s="1"/>
  <c r="H4031" i="34"/>
  <c r="J4031" i="34" s="1"/>
  <c r="H4009" i="34"/>
  <c r="J4009" i="34" s="1"/>
  <c r="H4005" i="34"/>
  <c r="J4005" i="34" s="1"/>
  <c r="H3987" i="34"/>
  <c r="J3987" i="34" s="1"/>
  <c r="H3948" i="34"/>
  <c r="J3948" i="34" s="1"/>
  <c r="H3905" i="34"/>
  <c r="J3905" i="34" s="1"/>
  <c r="H3891" i="34"/>
  <c r="J3891" i="34" s="1"/>
  <c r="H3884" i="34"/>
  <c r="J3884" i="34" s="1"/>
  <c r="H3877" i="34"/>
  <c r="J3877" i="34" s="1"/>
  <c r="H3856" i="34"/>
  <c r="J3856" i="34" s="1"/>
  <c r="H3839" i="34"/>
  <c r="J3839" i="34" s="1"/>
  <c r="H3832" i="34"/>
  <c r="J3832" i="34" s="1"/>
  <c r="H3812" i="34"/>
  <c r="J3812" i="34" s="1"/>
  <c r="H4708" i="34"/>
  <c r="J4708" i="34" s="1"/>
  <c r="H4384" i="34"/>
  <c r="J4384" i="34" s="1"/>
  <c r="H4368" i="34"/>
  <c r="J4368" i="34" s="1"/>
  <c r="H4356" i="34"/>
  <c r="J4356" i="34" s="1"/>
  <c r="H4333" i="34"/>
  <c r="J4333" i="34" s="1"/>
  <c r="H4316" i="34"/>
  <c r="J4316" i="34" s="1"/>
  <c r="H4285" i="34"/>
  <c r="J4285" i="34" s="1"/>
  <c r="H4270" i="34"/>
  <c r="J4270" i="34" s="1"/>
  <c r="H4260" i="34"/>
  <c r="J4260" i="34" s="1"/>
  <c r="H4241" i="34"/>
  <c r="J4241" i="34" s="1"/>
  <c r="H4199" i="34"/>
  <c r="J4199" i="34" s="1"/>
  <c r="H4125" i="34"/>
  <c r="J4125" i="34" s="1"/>
  <c r="H4084" i="34"/>
  <c r="J4084" i="34" s="1"/>
  <c r="H4080" i="34"/>
  <c r="J4080" i="34" s="1"/>
  <c r="H4061" i="34"/>
  <c r="J4061" i="34" s="1"/>
  <c r="H3965" i="34"/>
  <c r="J3965" i="34" s="1"/>
  <c r="H3937" i="34"/>
  <c r="J3937" i="34" s="1"/>
  <c r="H3930" i="34"/>
  <c r="J3930" i="34" s="1"/>
  <c r="H3916" i="34"/>
  <c r="J3916" i="34" s="1"/>
  <c r="H3898" i="34"/>
  <c r="J3898" i="34" s="1"/>
  <c r="H3822" i="34"/>
  <c r="J3822" i="34" s="1"/>
  <c r="H3785" i="34"/>
  <c r="J3785" i="34" s="1"/>
  <c r="H3748" i="34"/>
  <c r="J3748" i="34" s="1"/>
  <c r="H3721" i="34"/>
  <c r="J3721" i="34" s="1"/>
  <c r="H3701" i="34"/>
  <c r="J3701" i="34" s="1"/>
  <c r="H3691" i="34"/>
  <c r="J3691" i="34" s="1"/>
  <c r="H3684" i="34"/>
  <c r="J3684" i="34" s="1"/>
  <c r="H4932" i="34"/>
  <c r="J4932" i="34" s="1"/>
  <c r="H4520" i="34"/>
  <c r="J4520" i="34" s="1"/>
  <c r="H4378" i="34"/>
  <c r="J4378" i="34" s="1"/>
  <c r="H4227" i="34"/>
  <c r="J4227" i="34" s="1"/>
  <c r="H4185" i="34"/>
  <c r="J4185" i="34" s="1"/>
  <c r="H4150" i="34"/>
  <c r="J4150" i="34" s="1"/>
  <c r="H4146" i="34"/>
  <c r="J4146" i="34" s="1"/>
  <c r="H4133" i="34"/>
  <c r="J4133" i="34" s="1"/>
  <c r="H4129" i="34"/>
  <c r="J4129" i="34" s="1"/>
  <c r="H4116" i="34"/>
  <c r="J4116" i="34" s="1"/>
  <c r="H4027" i="34"/>
  <c r="J4027" i="34" s="1"/>
  <c r="H4001" i="34"/>
  <c r="J4001" i="34" s="1"/>
  <c r="H3990" i="34"/>
  <c r="J3990" i="34" s="1"/>
  <c r="H3983" i="34"/>
  <c r="J3983" i="34" s="1"/>
  <c r="H3972" i="34"/>
  <c r="J3972" i="34" s="1"/>
  <c r="H3951" i="34"/>
  <c r="J3951" i="34" s="1"/>
  <c r="H3887" i="34"/>
  <c r="J3887" i="34" s="1"/>
  <c r="H3849" i="34"/>
  <c r="J3849" i="34" s="1"/>
  <c r="H4595" i="34"/>
  <c r="J4595" i="34" s="1"/>
  <c r="H4406" i="34"/>
  <c r="J4406" i="34" s="1"/>
  <c r="H4825" i="34"/>
  <c r="J4825" i="34" s="1"/>
  <c r="H4425" i="34"/>
  <c r="J4425" i="34" s="1"/>
  <c r="H4360" i="34"/>
  <c r="J4360" i="34" s="1"/>
  <c r="H4284" i="34"/>
  <c r="J4284" i="34" s="1"/>
  <c r="H4221" i="34"/>
  <c r="J4221" i="34" s="1"/>
  <c r="H4217" i="34"/>
  <c r="J4217" i="34" s="1"/>
  <c r="H4207" i="34"/>
  <c r="J4207" i="34" s="1"/>
  <c r="H4713" i="34"/>
  <c r="J4713" i="34" s="1"/>
  <c r="H4340" i="34"/>
  <c r="J4340" i="34" s="1"/>
  <c r="H4153" i="34"/>
  <c r="J4153" i="34" s="1"/>
  <c r="H4074" i="34"/>
  <c r="J4074" i="34" s="1"/>
  <c r="H4068" i="34"/>
  <c r="J4068" i="34" s="1"/>
  <c r="H4048" i="34"/>
  <c r="J4048" i="34" s="1"/>
  <c r="H4038" i="34"/>
  <c r="J4038" i="34" s="1"/>
  <c r="H4021" i="34"/>
  <c r="J4021" i="34" s="1"/>
  <c r="H3975" i="34"/>
  <c r="J3975" i="34" s="1"/>
  <c r="H3940" i="34"/>
  <c r="J3940" i="34" s="1"/>
  <c r="H3829" i="34"/>
  <c r="J3829" i="34" s="1"/>
  <c r="H3797" i="34"/>
  <c r="J3797" i="34" s="1"/>
  <c r="H3741" i="34"/>
  <c r="J3741" i="34" s="1"/>
  <c r="H3697" i="34"/>
  <c r="J3697" i="34" s="1"/>
  <c r="H3629" i="34"/>
  <c r="J3629" i="34" s="1"/>
  <c r="H3598" i="34"/>
  <c r="J3598" i="34" s="1"/>
  <c r="H3562" i="34"/>
  <c r="J3562" i="34" s="1"/>
  <c r="H3519" i="34"/>
  <c r="J3519" i="34" s="1"/>
  <c r="H3434" i="34"/>
  <c r="J3434" i="34" s="1"/>
  <c r="H3427" i="34"/>
  <c r="J3427" i="34" s="1"/>
  <c r="H3410" i="34"/>
  <c r="J3410" i="34" s="1"/>
  <c r="H3396" i="34"/>
  <c r="J3396" i="34" s="1"/>
  <c r="H3358" i="34"/>
  <c r="J3358" i="34" s="1"/>
  <c r="H3334" i="34"/>
  <c r="J3334" i="34" s="1"/>
  <c r="H3324" i="34"/>
  <c r="J3324" i="34" s="1"/>
  <c r="H3314" i="34"/>
  <c r="J3314" i="34" s="1"/>
  <c r="H3304" i="34"/>
  <c r="J3304" i="34" s="1"/>
  <c r="H3287" i="34"/>
  <c r="J3287" i="34" s="1"/>
  <c r="H3277" i="34"/>
  <c r="J3277" i="34" s="1"/>
  <c r="H3237" i="34"/>
  <c r="J3237" i="34" s="1"/>
  <c r="H3215" i="34"/>
  <c r="J3215" i="34" s="1"/>
  <c r="H3193" i="34"/>
  <c r="J3193" i="34" s="1"/>
  <c r="H3171" i="34"/>
  <c r="J3171" i="34" s="1"/>
  <c r="H3149" i="34"/>
  <c r="J3149" i="34" s="1"/>
  <c r="H3127" i="34"/>
  <c r="J3127" i="34" s="1"/>
  <c r="H3105" i="34"/>
  <c r="J3105" i="34" s="1"/>
  <c r="H3083" i="34"/>
  <c r="J3083" i="34" s="1"/>
  <c r="H3061" i="34"/>
  <c r="J3061" i="34" s="1"/>
  <c r="H3039" i="34"/>
  <c r="J3039" i="34" s="1"/>
  <c r="H3017" i="34"/>
  <c r="J3017" i="34" s="1"/>
  <c r="H2995" i="34"/>
  <c r="J2995" i="34" s="1"/>
  <c r="H2973" i="34"/>
  <c r="J2973" i="34" s="1"/>
  <c r="H2951" i="34"/>
  <c r="J2951" i="34" s="1"/>
  <c r="H2929" i="34"/>
  <c r="J2929" i="34" s="1"/>
  <c r="H4256" i="34"/>
  <c r="J4256" i="34" s="1"/>
  <c r="H4148" i="34"/>
  <c r="J4148" i="34" s="1"/>
  <c r="H4124" i="34"/>
  <c r="J4124" i="34" s="1"/>
  <c r="H4057" i="34"/>
  <c r="J4057" i="34" s="1"/>
  <c r="H4006" i="34"/>
  <c r="J4006" i="34" s="1"/>
  <c r="H3985" i="34"/>
  <c r="J3985" i="34" s="1"/>
  <c r="H3899" i="34"/>
  <c r="J3899" i="34" s="1"/>
  <c r="H3894" i="34"/>
  <c r="J3894" i="34" s="1"/>
  <c r="H3819" i="34"/>
  <c r="J3819" i="34" s="1"/>
  <c r="H3792" i="34"/>
  <c r="J3792" i="34" s="1"/>
  <c r="H3788" i="34"/>
  <c r="J3788" i="34" s="1"/>
  <c r="H3771" i="34"/>
  <c r="J3771" i="34" s="1"/>
  <c r="H3736" i="34"/>
  <c r="J3736" i="34" s="1"/>
  <c r="H3661" i="34"/>
  <c r="J3661" i="34" s="1"/>
  <c r="H3657" i="34"/>
  <c r="J3657" i="34" s="1"/>
  <c r="H3653" i="34"/>
  <c r="J3653" i="34" s="1"/>
  <c r="H3617" i="34"/>
  <c r="J3617" i="34" s="1"/>
  <c r="H3594" i="34"/>
  <c r="J3594" i="34" s="1"/>
  <c r="H3587" i="34"/>
  <c r="J3587" i="34" s="1"/>
  <c r="H3576" i="34"/>
  <c r="J3576" i="34" s="1"/>
  <c r="H3551" i="34"/>
  <c r="J3551" i="34" s="1"/>
  <c r="H4626" i="34"/>
  <c r="J4626" i="34" s="1"/>
  <c r="H4463" i="34"/>
  <c r="J4463" i="34" s="1"/>
  <c r="H4435" i="34"/>
  <c r="J4435" i="34" s="1"/>
  <c r="H4196" i="34"/>
  <c r="J4196" i="34" s="1"/>
  <c r="H4175" i="34"/>
  <c r="J4175" i="34" s="1"/>
  <c r="H4052" i="34"/>
  <c r="J4052" i="34" s="1"/>
  <c r="H3979" i="34"/>
  <c r="J3979" i="34" s="1"/>
  <c r="H3903" i="34"/>
  <c r="J3903" i="34" s="1"/>
  <c r="H3868" i="34"/>
  <c r="J3868" i="34" s="1"/>
  <c r="H3858" i="34"/>
  <c r="J3858" i="34" s="1"/>
  <c r="H3834" i="34"/>
  <c r="J3834" i="34" s="1"/>
  <c r="H3824" i="34"/>
  <c r="J3824" i="34" s="1"/>
  <c r="H3758" i="34"/>
  <c r="J3758" i="34" s="1"/>
  <c r="H3679" i="34"/>
  <c r="J3679" i="34" s="1"/>
  <c r="H3670" i="34"/>
  <c r="J3670" i="34" s="1"/>
  <c r="H3621" i="34"/>
  <c r="J3621" i="34" s="1"/>
  <c r="H3569" i="34"/>
  <c r="J3569" i="34" s="1"/>
  <c r="H3558" i="34"/>
  <c r="J3558" i="34" s="1"/>
  <c r="H3533" i="34"/>
  <c r="J3533" i="34" s="1"/>
  <c r="H3508" i="34"/>
  <c r="J3508" i="34" s="1"/>
  <c r="H3444" i="34"/>
  <c r="J3444" i="34" s="1"/>
  <c r="H3420" i="34"/>
  <c r="J3420" i="34" s="1"/>
  <c r="H3368" i="34"/>
  <c r="J3368" i="34" s="1"/>
  <c r="H3361" i="34"/>
  <c r="J3361" i="34" s="1"/>
  <c r="H3344" i="34"/>
  <c r="J3344" i="34" s="1"/>
  <c r="H3317" i="34"/>
  <c r="J3317" i="34" s="1"/>
  <c r="H3307" i="34"/>
  <c r="J3307" i="34" s="1"/>
  <c r="H3290" i="34"/>
  <c r="J3290" i="34" s="1"/>
  <c r="H3280" i="34"/>
  <c r="J3280" i="34" s="1"/>
  <c r="H3270" i="34"/>
  <c r="J3270" i="34" s="1"/>
  <c r="H3260" i="34"/>
  <c r="J3260" i="34" s="1"/>
  <c r="H3243" i="34"/>
  <c r="J3243" i="34" s="1"/>
  <c r="H3221" i="34"/>
  <c r="J3221" i="34" s="1"/>
  <c r="H3199" i="34"/>
  <c r="J3199" i="34" s="1"/>
  <c r="H3177" i="34"/>
  <c r="J3177" i="34" s="1"/>
  <c r="H3155" i="34"/>
  <c r="J3155" i="34" s="1"/>
  <c r="H3133" i="34"/>
  <c r="J3133" i="34" s="1"/>
  <c r="H3111" i="34"/>
  <c r="J3111" i="34" s="1"/>
  <c r="H3089" i="34"/>
  <c r="J3089" i="34" s="1"/>
  <c r="H3067" i="34"/>
  <c r="J3067" i="34" s="1"/>
  <c r="H3045" i="34"/>
  <c r="J3045" i="34" s="1"/>
  <c r="H3023" i="34"/>
  <c r="J3023" i="34" s="1"/>
  <c r="H4502" i="34"/>
  <c r="J4502" i="34" s="1"/>
  <c r="H4158" i="34"/>
  <c r="J4158" i="34" s="1"/>
  <c r="H4095" i="34"/>
  <c r="J4095" i="34" s="1"/>
  <c r="H3970" i="34"/>
  <c r="J3970" i="34" s="1"/>
  <c r="H3838" i="34"/>
  <c r="J3838" i="34" s="1"/>
  <c r="H3775" i="34"/>
  <c r="J3775" i="34" s="1"/>
  <c r="H3745" i="34"/>
  <c r="J3745" i="34" s="1"/>
  <c r="H3640" i="34"/>
  <c r="J3640" i="34" s="1"/>
  <c r="H3540" i="34"/>
  <c r="J3540" i="34" s="1"/>
  <c r="H5001" i="34"/>
  <c r="J5001" i="34" s="1"/>
  <c r="H4225" i="34"/>
  <c r="J4225" i="34" s="1"/>
  <c r="H4123" i="34"/>
  <c r="J4123" i="34" s="1"/>
  <c r="H3954" i="34"/>
  <c r="J3954" i="34" s="1"/>
  <c r="H3908" i="34"/>
  <c r="J3908" i="34" s="1"/>
  <c r="H3883" i="34"/>
  <c r="J3883" i="34" s="1"/>
  <c r="H3873" i="34"/>
  <c r="J3873" i="34" s="1"/>
  <c r="H3805" i="34"/>
  <c r="J3805" i="34" s="1"/>
  <c r="H3801" i="34"/>
  <c r="J3801" i="34" s="1"/>
  <c r="H3796" i="34"/>
  <c r="J3796" i="34" s="1"/>
  <c r="H3766" i="34"/>
  <c r="J3766" i="34" s="1"/>
  <c r="H3762" i="34"/>
  <c r="J3762" i="34" s="1"/>
  <c r="H3727" i="34"/>
  <c r="J3727" i="34" s="1"/>
  <c r="H3674" i="34"/>
  <c r="J3674" i="34" s="1"/>
  <c r="H3665" i="34"/>
  <c r="J3665" i="34" s="1"/>
  <c r="H3572" i="34"/>
  <c r="J3572" i="34" s="1"/>
  <c r="H3565" i="34"/>
  <c r="J3565" i="34" s="1"/>
  <c r="H3554" i="34"/>
  <c r="J3554" i="34" s="1"/>
  <c r="H3529" i="34"/>
  <c r="J3529" i="34" s="1"/>
  <c r="H3493" i="34"/>
  <c r="J3493" i="34" s="1"/>
  <c r="H3468" i="34"/>
  <c r="J3468" i="34" s="1"/>
  <c r="H3437" i="34"/>
  <c r="J3437" i="34" s="1"/>
  <c r="H3430" i="34"/>
  <c r="J3430" i="34" s="1"/>
  <c r="H3378" i="34"/>
  <c r="J3378" i="34" s="1"/>
  <c r="H3354" i="34"/>
  <c r="J3354" i="34" s="1"/>
  <c r="H3310" i="34"/>
  <c r="J3310" i="34" s="1"/>
  <c r="H3300" i="34"/>
  <c r="J3300" i="34" s="1"/>
  <c r="H3273" i="34"/>
  <c r="J3273" i="34" s="1"/>
  <c r="H3263" i="34"/>
  <c r="J3263" i="34" s="1"/>
  <c r="H4555" i="34"/>
  <c r="J4555" i="34" s="1"/>
  <c r="H4261" i="34"/>
  <c r="J4261" i="34" s="1"/>
  <c r="H4135" i="34"/>
  <c r="J4135" i="34" s="1"/>
  <c r="H4078" i="34"/>
  <c r="J4078" i="34" s="1"/>
  <c r="H4072" i="34"/>
  <c r="J4072" i="34" s="1"/>
  <c r="H3828" i="34"/>
  <c r="J3828" i="34" s="1"/>
  <c r="H3731" i="34"/>
  <c r="J3731" i="34" s="1"/>
  <c r="H3714" i="34"/>
  <c r="J3714" i="34" s="1"/>
  <c r="H3692" i="34"/>
  <c r="J3692" i="34" s="1"/>
  <c r="H3652" i="34"/>
  <c r="J3652" i="34" s="1"/>
  <c r="H3628" i="34"/>
  <c r="J3628" i="34" s="1"/>
  <c r="H3609" i="34"/>
  <c r="J3609" i="34" s="1"/>
  <c r="H3601" i="34"/>
  <c r="J3601" i="34" s="1"/>
  <c r="H3579" i="34"/>
  <c r="J3579" i="34" s="1"/>
  <c r="H3547" i="34"/>
  <c r="J3547" i="34" s="1"/>
  <c r="H3536" i="34"/>
  <c r="J3536" i="34" s="1"/>
  <c r="H3511" i="34"/>
  <c r="J3511" i="34" s="1"/>
  <c r="H3486" i="34"/>
  <c r="J3486" i="34" s="1"/>
  <c r="H3461" i="34"/>
  <c r="J3461" i="34" s="1"/>
  <c r="H3447" i="34"/>
  <c r="J3447" i="34" s="1"/>
  <c r="H3423" i="34"/>
  <c r="J3423" i="34" s="1"/>
  <c r="H4236" i="34"/>
  <c r="J4236" i="34" s="1"/>
  <c r="H4190" i="34"/>
  <c r="J4190" i="34" s="1"/>
  <c r="H4162" i="34"/>
  <c r="J4162" i="34" s="1"/>
  <c r="H4051" i="34"/>
  <c r="J4051" i="34" s="1"/>
  <c r="H4760" i="34"/>
  <c r="J4760" i="34" s="1"/>
  <c r="H4338" i="34"/>
  <c r="J4338" i="34" s="1"/>
  <c r="H4195" i="34"/>
  <c r="J4195" i="34" s="1"/>
  <c r="H4168" i="34"/>
  <c r="J4168" i="34" s="1"/>
  <c r="H4141" i="34"/>
  <c r="J4141" i="34" s="1"/>
  <c r="H4111" i="34"/>
  <c r="J4111" i="34" s="1"/>
  <c r="H4015" i="34"/>
  <c r="J4015" i="34" s="1"/>
  <c r="H3969" i="34"/>
  <c r="J3969" i="34" s="1"/>
  <c r="H3882" i="34"/>
  <c r="J3882" i="34" s="1"/>
  <c r="H3867" i="34"/>
  <c r="J3867" i="34" s="1"/>
  <c r="H3862" i="34"/>
  <c r="J3862" i="34" s="1"/>
  <c r="H3800" i="34"/>
  <c r="J3800" i="34" s="1"/>
  <c r="H3791" i="34"/>
  <c r="J3791" i="34" s="1"/>
  <c r="H3744" i="34"/>
  <c r="J3744" i="34" s="1"/>
  <c r="H3722" i="34"/>
  <c r="J3722" i="34" s="1"/>
  <c r="H3709" i="34"/>
  <c r="J3709" i="34" s="1"/>
  <c r="H3687" i="34"/>
  <c r="J3687" i="34" s="1"/>
  <c r="H3639" i="34"/>
  <c r="J3639" i="34" s="1"/>
  <c r="H3616" i="34"/>
  <c r="J3616" i="34" s="1"/>
  <c r="H3550" i="34"/>
  <c r="J3550" i="34" s="1"/>
  <c r="H3543" i="34"/>
  <c r="J3543" i="34" s="1"/>
  <c r="H3532" i="34"/>
  <c r="J3532" i="34" s="1"/>
  <c r="H3507" i="34"/>
  <c r="J3507" i="34" s="1"/>
  <c r="H3471" i="34"/>
  <c r="J3471" i="34" s="1"/>
  <c r="H3450" i="34"/>
  <c r="J3450" i="34" s="1"/>
  <c r="H3433" i="34"/>
  <c r="J3433" i="34" s="1"/>
  <c r="H3426" i="34"/>
  <c r="J3426" i="34" s="1"/>
  <c r="H3419" i="34"/>
  <c r="J3419" i="34" s="1"/>
  <c r="H3395" i="34"/>
  <c r="J3395" i="34" s="1"/>
  <c r="H3381" i="34"/>
  <c r="J3381" i="34" s="1"/>
  <c r="H3357" i="34"/>
  <c r="J3357" i="34" s="1"/>
  <c r="H3333" i="34"/>
  <c r="J3333" i="34" s="1"/>
  <c r="H3323" i="34"/>
  <c r="J3323" i="34" s="1"/>
  <c r="H3313" i="34"/>
  <c r="J3313" i="34" s="1"/>
  <c r="H3296" i="34"/>
  <c r="J3296" i="34" s="1"/>
  <c r="H3286" i="34"/>
  <c r="J3286" i="34" s="1"/>
  <c r="H3276" i="34"/>
  <c r="J3276" i="34" s="1"/>
  <c r="H3249" i="34"/>
  <c r="J3249" i="34" s="1"/>
  <c r="H3236" i="34"/>
  <c r="J3236" i="34" s="1"/>
  <c r="H3214" i="34"/>
  <c r="J3214" i="34" s="1"/>
  <c r="H3192" i="34"/>
  <c r="J3192" i="34" s="1"/>
  <c r="H3170" i="34"/>
  <c r="J3170" i="34" s="1"/>
  <c r="H3148" i="34"/>
  <c r="J3148" i="34" s="1"/>
  <c r="H3126" i="34"/>
  <c r="J3126" i="34" s="1"/>
  <c r="H3104" i="34"/>
  <c r="J3104" i="34" s="1"/>
  <c r="H3082" i="34"/>
  <c r="J3082" i="34" s="1"/>
  <c r="H4560" i="34"/>
  <c r="J4560" i="34" s="1"/>
  <c r="H4512" i="34"/>
  <c r="J4512" i="34" s="1"/>
  <c r="H4344" i="34"/>
  <c r="J4344" i="34" s="1"/>
  <c r="H4301" i="34"/>
  <c r="J4301" i="34" s="1"/>
  <c r="H4566" i="34"/>
  <c r="J4566" i="34" s="1"/>
  <c r="H4271" i="34"/>
  <c r="J4271" i="34" s="1"/>
  <c r="H4213" i="34"/>
  <c r="J4213" i="34" s="1"/>
  <c r="H4046" i="34"/>
  <c r="J4046" i="34" s="1"/>
  <c r="H4030" i="34"/>
  <c r="J4030" i="34" s="1"/>
  <c r="H3958" i="34"/>
  <c r="J3958" i="34" s="1"/>
  <c r="H3892" i="34"/>
  <c r="J3892" i="34" s="1"/>
  <c r="H3827" i="34"/>
  <c r="J3827" i="34" s="1"/>
  <c r="H3795" i="34"/>
  <c r="J3795" i="34" s="1"/>
  <c r="H3774" i="34"/>
  <c r="J3774" i="34" s="1"/>
  <c r="H3765" i="34"/>
  <c r="J3765" i="34" s="1"/>
  <c r="H3704" i="34"/>
  <c r="J3704" i="34" s="1"/>
  <c r="H3664" i="34"/>
  <c r="J3664" i="34" s="1"/>
  <c r="H3647" i="34"/>
  <c r="J3647" i="34" s="1"/>
  <c r="H4951" i="34"/>
  <c r="J4951" i="34" s="1"/>
  <c r="H4468" i="34"/>
  <c r="J4468" i="34" s="1"/>
  <c r="H4248" i="34"/>
  <c r="J4248" i="34" s="1"/>
  <c r="H4189" i="34"/>
  <c r="J4189" i="34" s="1"/>
  <c r="H4167" i="34"/>
  <c r="J4167" i="34" s="1"/>
  <c r="H4060" i="34"/>
  <c r="J4060" i="34" s="1"/>
  <c r="H4474" i="34"/>
  <c r="J4474" i="34" s="1"/>
  <c r="H4312" i="34"/>
  <c r="J4312" i="34" s="1"/>
  <c r="H4087" i="34"/>
  <c r="J4087" i="34" s="1"/>
  <c r="H3831" i="34"/>
  <c r="J3831" i="34" s="1"/>
  <c r="H3773" i="34"/>
  <c r="J3773" i="34" s="1"/>
  <c r="H3638" i="34"/>
  <c r="J3638" i="34" s="1"/>
  <c r="H3596" i="34"/>
  <c r="J3596" i="34" s="1"/>
  <c r="H3585" i="34"/>
  <c r="J3585" i="34" s="1"/>
  <c r="H3506" i="34"/>
  <c r="J3506" i="34" s="1"/>
  <c r="H3499" i="34"/>
  <c r="J3499" i="34" s="1"/>
  <c r="H4329" i="34"/>
  <c r="J4329" i="34" s="1"/>
  <c r="H4126" i="34"/>
  <c r="J4126" i="34" s="1"/>
  <c r="H4049" i="34"/>
  <c r="J4049" i="34" s="1"/>
  <c r="H4034" i="34"/>
  <c r="J4034" i="34" s="1"/>
  <c r="H3926" i="34"/>
  <c r="J3926" i="34" s="1"/>
  <c r="H3915" i="34"/>
  <c r="J3915" i="34" s="1"/>
  <c r="H3890" i="34"/>
  <c r="J3890" i="34" s="1"/>
  <c r="H3830" i="34"/>
  <c r="J3830" i="34" s="1"/>
  <c r="H3781" i="34"/>
  <c r="J3781" i="34" s="1"/>
  <c r="H3777" i="34"/>
  <c r="J3777" i="34" s="1"/>
  <c r="H4114" i="34"/>
  <c r="J4114" i="34" s="1"/>
  <c r="H4091" i="34"/>
  <c r="J4091" i="34" s="1"/>
  <c r="H3946" i="34"/>
  <c r="J3946" i="34" s="1"/>
  <c r="H3859" i="34"/>
  <c r="J3859" i="34" s="1"/>
  <c r="H3835" i="34"/>
  <c r="J3835" i="34" s="1"/>
  <c r="H3825" i="34"/>
  <c r="J3825" i="34" s="1"/>
  <c r="H3793" i="34"/>
  <c r="J3793" i="34" s="1"/>
  <c r="H3707" i="34"/>
  <c r="J3707" i="34" s="1"/>
  <c r="H3671" i="34"/>
  <c r="J3671" i="34" s="1"/>
  <c r="H3662" i="34"/>
  <c r="J3662" i="34" s="1"/>
  <c r="H3641" i="34"/>
  <c r="J3641" i="34" s="1"/>
  <c r="H4537" i="34"/>
  <c r="J4537" i="34" s="1"/>
  <c r="H4437" i="34"/>
  <c r="J4437" i="34" s="1"/>
  <c r="H4341" i="34"/>
  <c r="J4341" i="34" s="1"/>
  <c r="H4299" i="34"/>
  <c r="J4299" i="34" s="1"/>
  <c r="H4292" i="34"/>
  <c r="J4292" i="34" s="1"/>
  <c r="H4137" i="34"/>
  <c r="J4137" i="34" s="1"/>
  <c r="H4102" i="34"/>
  <c r="J4102" i="34" s="1"/>
  <c r="H4053" i="34"/>
  <c r="J4053" i="34" s="1"/>
  <c r="H4304" i="34"/>
  <c r="J4304" i="34" s="1"/>
  <c r="H4187" i="34"/>
  <c r="J4187" i="34" s="1"/>
  <c r="H4159" i="34"/>
  <c r="J4159" i="34" s="1"/>
  <c r="H3955" i="34"/>
  <c r="J3955" i="34" s="1"/>
  <c r="H3933" i="34"/>
  <c r="J3933" i="34" s="1"/>
  <c r="H3909" i="34"/>
  <c r="J3909" i="34" s="1"/>
  <c r="H3846" i="34"/>
  <c r="J3846" i="34" s="1"/>
  <c r="H3811" i="34"/>
  <c r="J3811" i="34" s="1"/>
  <c r="H3642" i="34"/>
  <c r="J3642" i="34" s="1"/>
  <c r="H3626" i="34"/>
  <c r="J3626" i="34" s="1"/>
  <c r="H3574" i="34"/>
  <c r="J3574" i="34" s="1"/>
  <c r="H3491" i="34"/>
  <c r="J3491" i="34" s="1"/>
  <c r="H3459" i="34"/>
  <c r="J3459" i="34" s="1"/>
  <c r="H3443" i="34"/>
  <c r="J3443" i="34" s="1"/>
  <c r="H3439" i="34"/>
  <c r="J3439" i="34" s="1"/>
  <c r="H3383" i="34"/>
  <c r="J3383" i="34" s="1"/>
  <c r="H3355" i="34"/>
  <c r="J3355" i="34" s="1"/>
  <c r="H3298" i="34"/>
  <c r="J3298" i="34" s="1"/>
  <c r="H3240" i="34"/>
  <c r="J3240" i="34" s="1"/>
  <c r="H3219" i="34"/>
  <c r="J3219" i="34" s="1"/>
  <c r="H3198" i="34"/>
  <c r="J3198" i="34" s="1"/>
  <c r="H3146" i="34"/>
  <c r="J3146" i="34" s="1"/>
  <c r="H3125" i="34"/>
  <c r="J3125" i="34" s="1"/>
  <c r="H3118" i="34"/>
  <c r="J3118" i="34" s="1"/>
  <c r="H3097" i="34"/>
  <c r="J3097" i="34" s="1"/>
  <c r="H3049" i="34"/>
  <c r="J3049" i="34" s="1"/>
  <c r="H3019" i="34"/>
  <c r="J3019" i="34" s="1"/>
  <c r="H2993" i="34"/>
  <c r="J2993" i="34" s="1"/>
  <c r="H2980" i="34"/>
  <c r="J2980" i="34" s="1"/>
  <c r="H2967" i="34"/>
  <c r="J2967" i="34" s="1"/>
  <c r="H2954" i="34"/>
  <c r="J2954" i="34" s="1"/>
  <c r="H2928" i="34"/>
  <c r="J2928" i="34" s="1"/>
  <c r="H2915" i="34"/>
  <c r="J2915" i="34" s="1"/>
  <c r="H2893" i="34"/>
  <c r="J2893" i="34" s="1"/>
  <c r="H2871" i="34"/>
  <c r="J2871" i="34" s="1"/>
  <c r="H2849" i="34"/>
  <c r="J2849" i="34" s="1"/>
  <c r="H2827" i="34"/>
  <c r="J2827" i="34" s="1"/>
  <c r="H4181" i="34"/>
  <c r="J4181" i="34" s="1"/>
  <c r="H4019" i="34"/>
  <c r="J4019" i="34" s="1"/>
  <c r="H3857" i="34"/>
  <c r="J3857" i="34" s="1"/>
  <c r="H3799" i="34"/>
  <c r="J3799" i="34" s="1"/>
  <c r="H3755" i="34"/>
  <c r="J3755" i="34" s="1"/>
  <c r="H3728" i="34"/>
  <c r="J3728" i="34" s="1"/>
  <c r="H3702" i="34"/>
  <c r="J3702" i="34" s="1"/>
  <c r="H3669" i="34"/>
  <c r="J3669" i="34" s="1"/>
  <c r="H3631" i="34"/>
  <c r="J3631" i="34" s="1"/>
  <c r="H3597" i="34"/>
  <c r="J3597" i="34" s="1"/>
  <c r="H3578" i="34"/>
  <c r="J3578" i="34" s="1"/>
  <c r="H3487" i="34"/>
  <c r="J3487" i="34" s="1"/>
  <c r="H3483" i="34"/>
  <c r="J3483" i="34" s="1"/>
  <c r="H3475" i="34"/>
  <c r="J3475" i="34" s="1"/>
  <c r="H3414" i="34"/>
  <c r="J3414" i="34" s="1"/>
  <c r="H3406" i="34"/>
  <c r="J3406" i="34" s="1"/>
  <c r="H3402" i="34"/>
  <c r="J3402" i="34" s="1"/>
  <c r="H3367" i="34"/>
  <c r="J3367" i="34" s="1"/>
  <c r="H3351" i="34"/>
  <c r="J3351" i="34" s="1"/>
  <c r="H3336" i="34"/>
  <c r="J3336" i="34" s="1"/>
  <c r="H3325" i="34"/>
  <c r="J3325" i="34" s="1"/>
  <c r="H3294" i="34"/>
  <c r="J3294" i="34" s="1"/>
  <c r="H3212" i="34"/>
  <c r="J3212" i="34" s="1"/>
  <c r="H3191" i="34"/>
  <c r="J3191" i="34" s="1"/>
  <c r="H3184" i="34"/>
  <c r="J3184" i="34" s="1"/>
  <c r="H3163" i="34"/>
  <c r="J3163" i="34" s="1"/>
  <c r="H3076" i="34"/>
  <c r="J3076" i="34" s="1"/>
  <c r="H3059" i="34"/>
  <c r="J3059" i="34" s="1"/>
  <c r="H3032" i="34"/>
  <c r="J3032" i="34" s="1"/>
  <c r="H3022" i="34"/>
  <c r="J3022" i="34" s="1"/>
  <c r="H3009" i="34"/>
  <c r="J3009" i="34" s="1"/>
  <c r="H2983" i="34"/>
  <c r="J2983" i="34" s="1"/>
  <c r="H2957" i="34"/>
  <c r="J2957" i="34" s="1"/>
  <c r="H2944" i="34"/>
  <c r="J2944" i="34" s="1"/>
  <c r="H2918" i="34"/>
  <c r="J2918" i="34" s="1"/>
  <c r="H2896" i="34"/>
  <c r="J2896" i="34" s="1"/>
  <c r="H2874" i="34"/>
  <c r="J2874" i="34" s="1"/>
  <c r="H2852" i="34"/>
  <c r="J2852" i="34" s="1"/>
  <c r="H2830" i="34"/>
  <c r="J2830" i="34" s="1"/>
  <c r="H2808" i="34"/>
  <c r="J2808" i="34" s="1"/>
  <c r="H2786" i="34"/>
  <c r="J2786" i="34" s="1"/>
  <c r="H2764" i="34"/>
  <c r="J2764" i="34" s="1"/>
  <c r="H2742" i="34"/>
  <c r="J2742" i="34" s="1"/>
  <c r="H2720" i="34"/>
  <c r="J2720" i="34" s="1"/>
  <c r="H2698" i="34"/>
  <c r="J2698" i="34" s="1"/>
  <c r="H2676" i="34"/>
  <c r="J2676" i="34" s="1"/>
  <c r="H2654" i="34"/>
  <c r="J2654" i="34" s="1"/>
  <c r="H2632" i="34"/>
  <c r="J2632" i="34" s="1"/>
  <c r="H2610" i="34"/>
  <c r="J2610" i="34" s="1"/>
  <c r="H2588" i="34"/>
  <c r="J2588" i="34" s="1"/>
  <c r="H2566" i="34"/>
  <c r="J2566" i="34" s="1"/>
  <c r="H2544" i="34"/>
  <c r="J2544" i="34" s="1"/>
  <c r="H2522" i="34"/>
  <c r="J2522" i="34" s="1"/>
  <c r="H2500" i="34"/>
  <c r="J2500" i="34" s="1"/>
  <c r="H2478" i="34"/>
  <c r="J2478" i="34" s="1"/>
  <c r="H2456" i="34"/>
  <c r="J2456" i="34" s="1"/>
  <c r="H2434" i="34"/>
  <c r="J2434" i="34" s="1"/>
  <c r="H2412" i="34"/>
  <c r="J2412" i="34" s="1"/>
  <c r="H2390" i="34"/>
  <c r="J2390" i="34" s="1"/>
  <c r="H2368" i="34"/>
  <c r="J2368" i="34" s="1"/>
  <c r="H2346" i="34"/>
  <c r="J2346" i="34" s="1"/>
  <c r="H3921" i="34"/>
  <c r="J3921" i="34" s="1"/>
  <c r="H3681" i="34"/>
  <c r="J3681" i="34" s="1"/>
  <c r="H3564" i="34"/>
  <c r="J3564" i="34" s="1"/>
  <c r="H3534" i="34"/>
  <c r="J3534" i="34" s="1"/>
  <c r="H3521" i="34"/>
  <c r="J3521" i="34" s="1"/>
  <c r="H3466" i="34"/>
  <c r="J3466" i="34" s="1"/>
  <c r="H3455" i="34"/>
  <c r="J3455" i="34" s="1"/>
  <c r="H3343" i="34"/>
  <c r="J3343" i="34" s="1"/>
  <c r="H3332" i="34"/>
  <c r="J3332" i="34" s="1"/>
  <c r="H3321" i="34"/>
  <c r="J3321" i="34" s="1"/>
  <c r="H3309" i="34"/>
  <c r="J3309" i="34" s="1"/>
  <c r="H3229" i="34"/>
  <c r="J3229" i="34" s="1"/>
  <c r="H3142" i="34"/>
  <c r="J3142" i="34" s="1"/>
  <c r="H3090" i="34"/>
  <c r="J3090" i="34" s="1"/>
  <c r="H3069" i="34"/>
  <c r="J3069" i="34" s="1"/>
  <c r="H2996" i="34"/>
  <c r="J2996" i="34" s="1"/>
  <c r="H2970" i="34"/>
  <c r="J2970" i="34" s="1"/>
  <c r="H2931" i="34"/>
  <c r="J2931" i="34" s="1"/>
  <c r="H2899" i="34"/>
  <c r="J2899" i="34" s="1"/>
  <c r="H2877" i="34"/>
  <c r="J2877" i="34" s="1"/>
  <c r="H2855" i="34"/>
  <c r="J2855" i="34" s="1"/>
  <c r="H2833" i="34"/>
  <c r="J2833" i="34" s="1"/>
  <c r="H2811" i="34"/>
  <c r="J2811" i="34" s="1"/>
  <c r="H2789" i="34"/>
  <c r="J2789" i="34" s="1"/>
  <c r="H2767" i="34"/>
  <c r="J2767" i="34" s="1"/>
  <c r="H2745" i="34"/>
  <c r="J2745" i="34" s="1"/>
  <c r="H2723" i="34"/>
  <c r="J2723" i="34" s="1"/>
  <c r="H2701" i="34"/>
  <c r="J2701" i="34" s="1"/>
  <c r="H2679" i="34"/>
  <c r="J2679" i="34" s="1"/>
  <c r="H2657" i="34"/>
  <c r="J2657" i="34" s="1"/>
  <c r="H2635" i="34"/>
  <c r="J2635" i="34" s="1"/>
  <c r="H2613" i="34"/>
  <c r="J2613" i="34" s="1"/>
  <c r="H2591" i="34"/>
  <c r="J2591" i="34" s="1"/>
  <c r="H2569" i="34"/>
  <c r="J2569" i="34" s="1"/>
  <c r="H2547" i="34"/>
  <c r="J2547" i="34" s="1"/>
  <c r="H2525" i="34"/>
  <c r="J2525" i="34" s="1"/>
  <c r="H2503" i="34"/>
  <c r="J2503" i="34" s="1"/>
  <c r="H2481" i="34"/>
  <c r="J2481" i="34" s="1"/>
  <c r="H2459" i="34"/>
  <c r="J2459" i="34" s="1"/>
  <c r="H2437" i="34"/>
  <c r="J2437" i="34" s="1"/>
  <c r="H2415" i="34"/>
  <c r="J2415" i="34" s="1"/>
  <c r="H2393" i="34"/>
  <c r="J2393" i="34" s="1"/>
  <c r="H2371" i="34"/>
  <c r="J2371" i="34" s="1"/>
  <c r="H2349" i="34"/>
  <c r="J2349" i="34" s="1"/>
  <c r="H4099" i="34"/>
  <c r="J4099" i="34" s="1"/>
  <c r="H4043" i="34"/>
  <c r="J4043" i="34" s="1"/>
  <c r="H4008" i="34"/>
  <c r="J4008" i="34" s="1"/>
  <c r="H3851" i="34"/>
  <c r="J3851" i="34" s="1"/>
  <c r="H3845" i="34"/>
  <c r="J3845" i="34" s="1"/>
  <c r="H3749" i="34"/>
  <c r="J3749" i="34" s="1"/>
  <c r="H3582" i="34"/>
  <c r="J3582" i="34" s="1"/>
  <c r="H3559" i="34"/>
  <c r="J3559" i="34" s="1"/>
  <c r="H3538" i="34"/>
  <c r="J3538" i="34" s="1"/>
  <c r="H3530" i="34"/>
  <c r="J3530" i="34" s="1"/>
  <c r="H3516" i="34"/>
  <c r="J3516" i="34" s="1"/>
  <c r="H3398" i="34"/>
  <c r="J3398" i="34" s="1"/>
  <c r="H3375" i="34"/>
  <c r="J3375" i="34" s="1"/>
  <c r="H3371" i="34"/>
  <c r="J3371" i="34" s="1"/>
  <c r="H3266" i="34"/>
  <c r="J3266" i="34" s="1"/>
  <c r="H3247" i="34"/>
  <c r="J3247" i="34" s="1"/>
  <c r="H3208" i="34"/>
  <c r="J3208" i="34" s="1"/>
  <c r="H3156" i="34"/>
  <c r="J3156" i="34" s="1"/>
  <c r="H3135" i="34"/>
  <c r="J3135" i="34" s="1"/>
  <c r="H3121" i="34"/>
  <c r="J3121" i="34" s="1"/>
  <c r="H3114" i="34"/>
  <c r="J3114" i="34" s="1"/>
  <c r="H3100" i="34"/>
  <c r="J3100" i="34" s="1"/>
  <c r="H3093" i="34"/>
  <c r="J3093" i="34" s="1"/>
  <c r="H3072" i="34"/>
  <c r="J3072" i="34" s="1"/>
  <c r="H3052" i="34"/>
  <c r="J3052" i="34" s="1"/>
  <c r="H3042" i="34"/>
  <c r="J3042" i="34" s="1"/>
  <c r="H3035" i="34"/>
  <c r="J3035" i="34" s="1"/>
  <c r="H3012" i="34"/>
  <c r="J3012" i="34" s="1"/>
  <c r="H2999" i="34"/>
  <c r="J2999" i="34" s="1"/>
  <c r="H2986" i="34"/>
  <c r="J2986" i="34" s="1"/>
  <c r="H2960" i="34"/>
  <c r="J2960" i="34" s="1"/>
  <c r="H2947" i="34"/>
  <c r="J2947" i="34" s="1"/>
  <c r="H2934" i="34"/>
  <c r="J2934" i="34" s="1"/>
  <c r="H2921" i="34"/>
  <c r="J2921" i="34" s="1"/>
  <c r="H2902" i="34"/>
  <c r="J2902" i="34" s="1"/>
  <c r="H2880" i="34"/>
  <c r="J2880" i="34" s="1"/>
  <c r="H2858" i="34"/>
  <c r="J2858" i="34" s="1"/>
  <c r="H2836" i="34"/>
  <c r="J2836" i="34" s="1"/>
  <c r="H2814" i="34"/>
  <c r="J2814" i="34" s="1"/>
  <c r="H2792" i="34"/>
  <c r="J2792" i="34" s="1"/>
  <c r="H4411" i="34"/>
  <c r="J4411" i="34" s="1"/>
  <c r="H4013" i="34"/>
  <c r="J4013" i="34" s="1"/>
  <c r="H3717" i="34"/>
  <c r="J3717" i="34" s="1"/>
  <c r="H3712" i="34"/>
  <c r="J3712" i="34" s="1"/>
  <c r="H3675" i="34"/>
  <c r="J3675" i="34" s="1"/>
  <c r="H3606" i="34"/>
  <c r="J3606" i="34" s="1"/>
  <c r="H3525" i="34"/>
  <c r="J3525" i="34" s="1"/>
  <c r="H3512" i="34"/>
  <c r="J3512" i="34" s="1"/>
  <c r="H3462" i="34"/>
  <c r="J3462" i="34" s="1"/>
  <c r="H3425" i="34"/>
  <c r="J3425" i="34" s="1"/>
  <c r="H3390" i="34"/>
  <c r="J3390" i="34" s="1"/>
  <c r="H3379" i="34"/>
  <c r="J3379" i="34" s="1"/>
  <c r="H3339" i="34"/>
  <c r="J3339" i="34" s="1"/>
  <c r="H3305" i="34"/>
  <c r="J3305" i="34" s="1"/>
  <c r="H3258" i="34"/>
  <c r="J3258" i="34" s="1"/>
  <c r="H3222" i="34"/>
  <c r="J3222" i="34" s="1"/>
  <c r="H3201" i="34"/>
  <c r="J3201" i="34" s="1"/>
  <c r="H3187" i="34"/>
  <c r="J3187" i="34" s="1"/>
  <c r="H3180" i="34"/>
  <c r="J3180" i="34" s="1"/>
  <c r="H3166" i="34"/>
  <c r="J3166" i="34" s="1"/>
  <c r="H3159" i="34"/>
  <c r="J3159" i="34" s="1"/>
  <c r="H3138" i="34"/>
  <c r="J3138" i="34" s="1"/>
  <c r="H3128" i="34"/>
  <c r="J3128" i="34" s="1"/>
  <c r="H3107" i="34"/>
  <c r="J3107" i="34" s="1"/>
  <c r="H3079" i="34"/>
  <c r="J3079" i="34" s="1"/>
  <c r="H3062" i="34"/>
  <c r="J3062" i="34" s="1"/>
  <c r="H3025" i="34"/>
  <c r="J3025" i="34" s="1"/>
  <c r="H2963" i="34"/>
  <c r="J2963" i="34" s="1"/>
  <c r="H3815" i="34"/>
  <c r="J3815" i="34" s="1"/>
  <c r="H3625" i="34"/>
  <c r="J3625" i="34" s="1"/>
  <c r="H3620" i="34"/>
  <c r="J3620" i="34" s="1"/>
  <c r="H3573" i="34"/>
  <c r="J3573" i="34" s="1"/>
  <c r="H3568" i="34"/>
  <c r="J3568" i="34" s="1"/>
  <c r="H3555" i="34"/>
  <c r="J3555" i="34" s="1"/>
  <c r="H3542" i="34"/>
  <c r="J3542" i="34" s="1"/>
  <c r="H3470" i="34"/>
  <c r="J3470" i="34" s="1"/>
  <c r="H3362" i="34"/>
  <c r="J3362" i="34" s="1"/>
  <c r="H3301" i="34"/>
  <c r="J3301" i="34" s="1"/>
  <c r="H3282" i="34"/>
  <c r="J3282" i="34" s="1"/>
  <c r="H3278" i="34"/>
  <c r="J3278" i="34" s="1"/>
  <c r="H3274" i="34"/>
  <c r="J3274" i="34" s="1"/>
  <c r="H3254" i="34"/>
  <c r="J3254" i="34" s="1"/>
  <c r="H3232" i="34"/>
  <c r="J3232" i="34" s="1"/>
  <c r="H3225" i="34"/>
  <c r="J3225" i="34" s="1"/>
  <c r="H3204" i="34"/>
  <c r="J3204" i="34" s="1"/>
  <c r="H3194" i="34"/>
  <c r="J3194" i="34" s="1"/>
  <c r="H3173" i="34"/>
  <c r="J3173" i="34" s="1"/>
  <c r="H3145" i="34"/>
  <c r="J3145" i="34" s="1"/>
  <c r="H3117" i="34"/>
  <c r="J3117" i="34" s="1"/>
  <c r="H3086" i="34"/>
  <c r="J3086" i="34" s="1"/>
  <c r="H3055" i="34"/>
  <c r="J3055" i="34" s="1"/>
  <c r="H3028" i="34"/>
  <c r="J3028" i="34" s="1"/>
  <c r="H3015" i="34"/>
  <c r="J3015" i="34" s="1"/>
  <c r="H3002" i="34"/>
  <c r="J3002" i="34" s="1"/>
  <c r="H2989" i="34"/>
  <c r="J2989" i="34" s="1"/>
  <c r="H2976" i="34"/>
  <c r="J2976" i="34" s="1"/>
  <c r="H2950" i="34"/>
  <c r="J2950" i="34" s="1"/>
  <c r="H2937" i="34"/>
  <c r="J2937" i="34" s="1"/>
  <c r="H2924" i="34"/>
  <c r="J2924" i="34" s="1"/>
  <c r="H2908" i="34"/>
  <c r="J2908" i="34" s="1"/>
  <c r="H2886" i="34"/>
  <c r="J2886" i="34" s="1"/>
  <c r="H2864" i="34"/>
  <c r="J2864" i="34" s="1"/>
  <c r="H2842" i="34"/>
  <c r="J2842" i="34" s="1"/>
  <c r="H2820" i="34"/>
  <c r="J2820" i="34" s="1"/>
  <c r="H2798" i="34"/>
  <c r="J2798" i="34" s="1"/>
  <c r="H2776" i="34"/>
  <c r="J2776" i="34" s="1"/>
  <c r="H2754" i="34"/>
  <c r="H2732" i="34"/>
  <c r="J2732" i="34" s="1"/>
  <c r="H2710" i="34"/>
  <c r="J2710" i="34" s="1"/>
  <c r="H2688" i="34"/>
  <c r="J2688" i="34" s="1"/>
  <c r="H2666" i="34"/>
  <c r="J2666" i="34" s="1"/>
  <c r="H4007" i="34"/>
  <c r="J4007" i="34" s="1"/>
  <c r="H3976" i="34"/>
  <c r="J3976" i="34" s="1"/>
  <c r="H3885" i="34"/>
  <c r="J3885" i="34" s="1"/>
  <c r="H3861" i="34"/>
  <c r="J3861" i="34" s="1"/>
  <c r="H3764" i="34"/>
  <c r="J3764" i="34" s="1"/>
  <c r="H4432" i="34"/>
  <c r="J4432" i="34" s="1"/>
  <c r="H3769" i="34"/>
  <c r="J3769" i="34" s="1"/>
  <c r="H3737" i="34"/>
  <c r="J3737" i="34" s="1"/>
  <c r="H3726" i="34"/>
  <c r="J3726" i="34" s="1"/>
  <c r="H3680" i="34"/>
  <c r="J3680" i="34" s="1"/>
  <c r="H3577" i="34"/>
  <c r="J3577" i="34" s="1"/>
  <c r="H3563" i="34"/>
  <c r="J3563" i="34" s="1"/>
  <c r="H3546" i="34"/>
  <c r="J3546" i="34" s="1"/>
  <c r="H3503" i="34"/>
  <c r="J3503" i="34" s="1"/>
  <c r="H3458" i="34"/>
  <c r="J3458" i="34" s="1"/>
  <c r="H3446" i="34"/>
  <c r="J3446" i="34" s="1"/>
  <c r="H3442" i="34"/>
  <c r="J3442" i="34" s="1"/>
  <c r="H3786" i="34"/>
  <c r="J3786" i="34" s="1"/>
  <c r="H3759" i="34"/>
  <c r="J3759" i="34" s="1"/>
  <c r="H3700" i="34"/>
  <c r="J3700" i="34" s="1"/>
  <c r="H3690" i="34"/>
  <c r="J3690" i="34" s="1"/>
  <c r="H3651" i="34"/>
  <c r="J3651" i="34" s="1"/>
  <c r="H3600" i="34"/>
  <c r="J3600" i="34" s="1"/>
  <c r="H3591" i="34"/>
  <c r="J3591" i="34" s="1"/>
  <c r="H3586" i="34"/>
  <c r="J3586" i="34" s="1"/>
  <c r="H3581" i="34"/>
  <c r="J3581" i="34" s="1"/>
  <c r="H3520" i="34"/>
  <c r="J3520" i="34" s="1"/>
  <c r="H3494" i="34"/>
  <c r="J3494" i="34" s="1"/>
  <c r="H3397" i="34"/>
  <c r="J3397" i="34" s="1"/>
  <c r="H3374" i="34"/>
  <c r="J3374" i="34" s="1"/>
  <c r="H3366" i="34"/>
  <c r="J3366" i="34" s="1"/>
  <c r="H3335" i="34"/>
  <c r="J3335" i="34" s="1"/>
  <c r="H3331" i="34"/>
  <c r="J3331" i="34" s="1"/>
  <c r="H3320" i="34"/>
  <c r="J3320" i="34" s="1"/>
  <c r="H3265" i="34"/>
  <c r="J3265" i="34" s="1"/>
  <c r="H3242" i="34"/>
  <c r="J3242" i="34" s="1"/>
  <c r="H3190" i="34"/>
  <c r="J3190" i="34" s="1"/>
  <c r="H3169" i="34"/>
  <c r="J3169" i="34" s="1"/>
  <c r="H3162" i="34"/>
  <c r="J3162" i="34" s="1"/>
  <c r="H3141" i="34"/>
  <c r="J3141" i="34" s="1"/>
  <c r="H3058" i="34"/>
  <c r="J3058" i="34" s="1"/>
  <c r="H3051" i="34"/>
  <c r="J3051" i="34" s="1"/>
  <c r="H3031" i="34"/>
  <c r="J3031" i="34" s="1"/>
  <c r="H3021" i="34"/>
  <c r="J3021" i="34" s="1"/>
  <c r="H3008" i="34"/>
  <c r="J3008" i="34" s="1"/>
  <c r="H2982" i="34"/>
  <c r="J2982" i="34" s="1"/>
  <c r="H2969" i="34"/>
  <c r="J2969" i="34" s="1"/>
  <c r="H2956" i="34"/>
  <c r="J2956" i="34" s="1"/>
  <c r="H2943" i="34"/>
  <c r="J2943" i="34" s="1"/>
  <c r="H2917" i="34"/>
  <c r="J2917" i="34" s="1"/>
  <c r="H2895" i="34"/>
  <c r="J2895" i="34" s="1"/>
  <c r="H2873" i="34"/>
  <c r="J2873" i="34" s="1"/>
  <c r="H2851" i="34"/>
  <c r="J2851" i="34" s="1"/>
  <c r="H2829" i="34"/>
  <c r="J2829" i="34" s="1"/>
  <c r="H2807" i="34"/>
  <c r="J2807" i="34" s="1"/>
  <c r="H2785" i="34"/>
  <c r="J2785" i="34" s="1"/>
  <c r="H2763" i="34"/>
  <c r="J2763" i="34" s="1"/>
  <c r="H4203" i="34"/>
  <c r="J4203" i="34" s="1"/>
  <c r="H4029" i="34"/>
  <c r="J4029" i="34" s="1"/>
  <c r="H4012" i="34"/>
  <c r="J4012" i="34" s="1"/>
  <c r="H3981" i="34"/>
  <c r="J3981" i="34" s="1"/>
  <c r="H3901" i="34"/>
  <c r="J3901" i="34" s="1"/>
  <c r="H3855" i="34"/>
  <c r="J3855" i="34" s="1"/>
  <c r="H3711" i="34"/>
  <c r="J3711" i="34" s="1"/>
  <c r="H3595" i="34"/>
  <c r="J3595" i="34" s="1"/>
  <c r="H3537" i="34"/>
  <c r="J3537" i="34" s="1"/>
  <c r="H3515" i="34"/>
  <c r="J3515" i="34" s="1"/>
  <c r="H3465" i="34"/>
  <c r="J3465" i="34" s="1"/>
  <c r="H3370" i="34"/>
  <c r="J3370" i="34" s="1"/>
  <c r="H3353" i="34"/>
  <c r="J3353" i="34" s="1"/>
  <c r="H3342" i="34"/>
  <c r="J3342" i="34" s="1"/>
  <c r="H3308" i="34"/>
  <c r="H3285" i="34"/>
  <c r="J3285" i="34" s="1"/>
  <c r="H3269" i="34"/>
  <c r="J3269" i="34" s="1"/>
  <c r="H3235" i="34"/>
  <c r="J3235" i="34" s="1"/>
  <c r="H3228" i="34"/>
  <c r="J3228" i="34" s="1"/>
  <c r="H3207" i="34"/>
  <c r="J3207" i="34" s="1"/>
  <c r="H3120" i="34"/>
  <c r="J3120" i="34" s="1"/>
  <c r="H3068" i="34"/>
  <c r="J3068" i="34" s="1"/>
  <c r="H3041" i="34"/>
  <c r="J3041" i="34" s="1"/>
  <c r="H2985" i="34"/>
  <c r="J2985" i="34" s="1"/>
  <c r="H2930" i="34"/>
  <c r="J2930" i="34" s="1"/>
  <c r="H2898" i="34"/>
  <c r="J2898" i="34" s="1"/>
  <c r="H2876" i="34"/>
  <c r="J2876" i="34" s="1"/>
  <c r="H2854" i="34"/>
  <c r="J2854" i="34" s="1"/>
  <c r="H2832" i="34"/>
  <c r="J2832" i="34" s="1"/>
  <c r="H2810" i="34"/>
  <c r="J2810" i="34" s="1"/>
  <c r="H4454" i="34"/>
  <c r="J4454" i="34" s="1"/>
  <c r="H4300" i="34"/>
  <c r="J4300" i="34" s="1"/>
  <c r="H4140" i="34"/>
  <c r="J4140" i="34" s="1"/>
  <c r="H3953" i="34"/>
  <c r="J3953" i="34" s="1"/>
  <c r="H3896" i="34"/>
  <c r="J3896" i="34" s="1"/>
  <c r="H3872" i="34"/>
  <c r="J3872" i="34" s="1"/>
  <c r="H3866" i="34"/>
  <c r="J3866" i="34" s="1"/>
  <c r="H3667" i="34"/>
  <c r="H3645" i="34"/>
  <c r="J3645" i="34" s="1"/>
  <c r="H3619" i="34"/>
  <c r="J3619" i="34" s="1"/>
  <c r="H3541" i="34"/>
  <c r="J3541" i="34" s="1"/>
  <c r="H3528" i="34"/>
  <c r="J3528" i="34" s="1"/>
  <c r="H3524" i="34"/>
  <c r="J3524" i="34" s="1"/>
  <c r="H3485" i="34"/>
  <c r="J3485" i="34" s="1"/>
  <c r="H3453" i="34"/>
  <c r="J3453" i="34" s="1"/>
  <c r="H3428" i="34"/>
  <c r="J3428" i="34" s="1"/>
  <c r="H3412" i="34"/>
  <c r="J3412" i="34" s="1"/>
  <c r="H3393" i="34"/>
  <c r="J3393" i="34" s="1"/>
  <c r="H4229" i="34"/>
  <c r="J4229" i="34" s="1"/>
  <c r="H4059" i="34"/>
  <c r="J4059" i="34" s="1"/>
  <c r="H4041" i="34"/>
  <c r="J4041" i="34" s="1"/>
  <c r="H3993" i="34"/>
  <c r="J3993" i="34" s="1"/>
  <c r="H3947" i="34"/>
  <c r="J3947" i="34" s="1"/>
  <c r="H3918" i="34"/>
  <c r="J3918" i="34" s="1"/>
  <c r="H4171" i="34"/>
  <c r="J4171" i="34" s="1"/>
  <c r="H4103" i="34"/>
  <c r="J4103" i="34" s="1"/>
  <c r="H3911" i="34"/>
  <c r="J3911" i="34" s="1"/>
  <c r="H3876" i="34"/>
  <c r="J3876" i="34" s="1"/>
  <c r="H3763" i="34"/>
  <c r="J3763" i="34" s="1"/>
  <c r="H3689" i="34"/>
  <c r="J3689" i="34" s="1"/>
  <c r="H3623" i="34"/>
  <c r="J3623" i="34" s="1"/>
  <c r="H3590" i="34"/>
  <c r="J3590" i="34" s="1"/>
  <c r="H3660" i="34"/>
  <c r="J3660" i="34" s="1"/>
  <c r="H3634" i="34"/>
  <c r="J3634" i="34" s="1"/>
  <c r="H3571" i="34"/>
  <c r="J3571" i="34" s="1"/>
  <c r="H3549" i="34"/>
  <c r="J3549" i="34" s="1"/>
  <c r="H3510" i="34"/>
  <c r="J3510" i="34" s="1"/>
  <c r="H3502" i="34"/>
  <c r="J3502" i="34" s="1"/>
  <c r="H3481" i="34"/>
  <c r="J3481" i="34" s="1"/>
  <c r="H3477" i="34"/>
  <c r="J3477" i="34" s="1"/>
  <c r="H3404" i="34"/>
  <c r="J3404" i="34" s="1"/>
  <c r="H3377" i="34"/>
  <c r="J3377" i="34" s="1"/>
  <c r="H3365" i="34"/>
  <c r="J3365" i="34" s="1"/>
  <c r="H3349" i="34"/>
  <c r="J3349" i="34" s="1"/>
  <c r="H3315" i="34"/>
  <c r="J3315" i="34" s="1"/>
  <c r="H3292" i="34"/>
  <c r="J3292" i="34" s="1"/>
  <c r="H3245" i="34"/>
  <c r="J3245" i="34" s="1"/>
  <c r="H3238" i="34"/>
  <c r="J3238" i="34" s="1"/>
  <c r="H3217" i="34"/>
  <c r="J3217" i="34" s="1"/>
  <c r="H3189" i="34"/>
  <c r="J3189" i="34" s="1"/>
  <c r="H3161" i="34"/>
  <c r="J3161" i="34" s="1"/>
  <c r="H3130" i="34"/>
  <c r="J3130" i="34" s="1"/>
  <c r="H3109" i="34"/>
  <c r="J3109" i="34" s="1"/>
  <c r="H3088" i="34"/>
  <c r="J3088" i="34" s="1"/>
  <c r="H3064" i="34"/>
  <c r="J3064" i="34" s="1"/>
  <c r="H3057" i="34"/>
  <c r="J3057" i="34" s="1"/>
  <c r="H3037" i="34"/>
  <c r="J3037" i="34" s="1"/>
  <c r="H3004" i="34"/>
  <c r="J3004" i="34" s="1"/>
  <c r="H2991" i="34"/>
  <c r="J2991" i="34" s="1"/>
  <c r="H2978" i="34"/>
  <c r="J2978" i="34" s="1"/>
  <c r="H2965" i="34"/>
  <c r="J2965" i="34" s="1"/>
  <c r="H2939" i="34"/>
  <c r="J2939" i="34" s="1"/>
  <c r="H2910" i="34"/>
  <c r="J2910" i="34" s="1"/>
  <c r="H2888" i="34"/>
  <c r="J2888" i="34" s="1"/>
  <c r="H4305" i="34"/>
  <c r="J4305" i="34" s="1"/>
  <c r="H4064" i="34"/>
  <c r="J4064" i="34" s="1"/>
  <c r="H3895" i="34"/>
  <c r="J3895" i="34" s="1"/>
  <c r="H3802" i="34"/>
  <c r="J3802" i="34" s="1"/>
  <c r="H3599" i="34"/>
  <c r="J3599" i="34" s="1"/>
  <c r="H3557" i="34"/>
  <c r="J3557" i="34" s="1"/>
  <c r="H3514" i="34"/>
  <c r="J3514" i="34" s="1"/>
  <c r="H3464" i="34"/>
  <c r="J3464" i="34" s="1"/>
  <c r="H3445" i="34"/>
  <c r="J3445" i="34" s="1"/>
  <c r="H3432" i="34"/>
  <c r="J3432" i="34" s="1"/>
  <c r="H3345" i="34"/>
  <c r="J3345" i="34" s="1"/>
  <c r="H3330" i="34"/>
  <c r="J3330" i="34" s="1"/>
  <c r="H3311" i="34"/>
  <c r="J3311" i="34" s="1"/>
  <c r="H3288" i="34"/>
  <c r="J3288" i="34" s="1"/>
  <c r="H3268" i="34"/>
  <c r="J3268" i="34" s="1"/>
  <c r="H3252" i="34"/>
  <c r="J3252" i="34" s="1"/>
  <c r="H3227" i="34"/>
  <c r="J3227" i="34" s="1"/>
  <c r="H3196" i="34"/>
  <c r="J3196" i="34" s="1"/>
  <c r="H3175" i="34"/>
  <c r="J3175" i="34" s="1"/>
  <c r="H3154" i="34"/>
  <c r="J3154" i="34" s="1"/>
  <c r="H3102" i="34"/>
  <c r="J3102" i="34" s="1"/>
  <c r="H3081" i="34"/>
  <c r="J3081" i="34" s="1"/>
  <c r="H3074" i="34"/>
  <c r="J3074" i="34" s="1"/>
  <c r="H3047" i="34"/>
  <c r="J3047" i="34" s="1"/>
  <c r="H3007" i="34"/>
  <c r="J3007" i="34" s="1"/>
  <c r="H2952" i="34"/>
  <c r="J2952" i="34" s="1"/>
  <c r="H2926" i="34"/>
  <c r="J2926" i="34" s="1"/>
  <c r="H3968" i="34"/>
  <c r="J3968" i="34" s="1"/>
  <c r="H3956" i="34"/>
  <c r="J3956" i="34" s="1"/>
  <c r="H3881" i="34"/>
  <c r="J3881" i="34" s="1"/>
  <c r="H3740" i="34"/>
  <c r="J3740" i="34" s="1"/>
  <c r="H3584" i="34"/>
  <c r="J3584" i="34" s="1"/>
  <c r="H3575" i="34"/>
  <c r="J3575" i="34" s="1"/>
  <c r="H3472" i="34"/>
  <c r="J3472" i="34" s="1"/>
  <c r="H3456" i="34"/>
  <c r="J3456" i="34" s="1"/>
  <c r="H3452" i="34"/>
  <c r="J3452" i="34" s="1"/>
  <c r="H3411" i="34"/>
  <c r="J3411" i="34" s="1"/>
  <c r="H3364" i="34"/>
  <c r="J3364" i="34" s="1"/>
  <c r="H3337" i="34"/>
  <c r="J3337" i="34" s="1"/>
  <c r="H3326" i="34"/>
  <c r="J3326" i="34" s="1"/>
  <c r="H3164" i="34"/>
  <c r="J3164" i="34" s="1"/>
  <c r="H3112" i="34"/>
  <c r="J3112" i="34" s="1"/>
  <c r="H3091" i="34"/>
  <c r="J3091" i="34" s="1"/>
  <c r="H3077" i="34"/>
  <c r="J3077" i="34" s="1"/>
  <c r="H3070" i="34"/>
  <c r="J3070" i="34" s="1"/>
  <c r="H3033" i="34"/>
  <c r="J3033" i="34" s="1"/>
  <c r="H3928" i="34"/>
  <c r="J3928" i="34" s="1"/>
  <c r="H3847" i="34"/>
  <c r="J3847" i="34" s="1"/>
  <c r="H3794" i="34"/>
  <c r="J3794" i="34" s="1"/>
  <c r="H3734" i="34"/>
  <c r="J3734" i="34" s="1"/>
  <c r="H3724" i="34"/>
  <c r="J3724" i="34" s="1"/>
  <c r="H3643" i="34"/>
  <c r="J3643" i="34" s="1"/>
  <c r="H3622" i="34"/>
  <c r="J3622" i="34" s="1"/>
  <c r="H3531" i="34"/>
  <c r="J3531" i="34" s="1"/>
  <c r="H3505" i="34"/>
  <c r="J3505" i="34" s="1"/>
  <c r="H3448" i="34"/>
  <c r="J3448" i="34" s="1"/>
  <c r="H3322" i="34"/>
  <c r="J3322" i="34" s="1"/>
  <c r="H3248" i="34"/>
  <c r="J3248" i="34" s="1"/>
  <c r="H3230" i="34"/>
  <c r="J3230" i="34" s="1"/>
  <c r="H3178" i="34"/>
  <c r="J3178" i="34" s="1"/>
  <c r="H3157" i="34"/>
  <c r="J3157" i="34" s="1"/>
  <c r="H3143" i="34"/>
  <c r="J3143" i="34" s="1"/>
  <c r="H3136" i="34"/>
  <c r="J3136" i="34" s="1"/>
  <c r="H3122" i="34"/>
  <c r="J3122" i="34" s="1"/>
  <c r="H3115" i="34"/>
  <c r="J3115" i="34" s="1"/>
  <c r="H3094" i="34"/>
  <c r="J3094" i="34" s="1"/>
  <c r="H3084" i="34"/>
  <c r="J3084" i="34" s="1"/>
  <c r="H3053" i="34"/>
  <c r="J3053" i="34" s="1"/>
  <c r="H3043" i="34"/>
  <c r="J3043" i="34" s="1"/>
  <c r="H3013" i="34"/>
  <c r="J3013" i="34" s="1"/>
  <c r="H3000" i="34"/>
  <c r="J3000" i="34" s="1"/>
  <c r="H2987" i="34"/>
  <c r="J2987" i="34" s="1"/>
  <c r="H2961" i="34"/>
  <c r="J2961" i="34" s="1"/>
  <c r="H2935" i="34"/>
  <c r="J2935" i="34" s="1"/>
  <c r="H2922" i="34"/>
  <c r="J2922" i="34" s="1"/>
  <c r="H2903" i="34"/>
  <c r="J2903" i="34" s="1"/>
  <c r="H2881" i="34"/>
  <c r="J2881" i="34" s="1"/>
  <c r="H2859" i="34"/>
  <c r="J2859" i="34" s="1"/>
  <c r="H2837" i="34"/>
  <c r="J2837" i="34" s="1"/>
  <c r="H2815" i="34"/>
  <c r="J2815" i="34" s="1"/>
  <c r="H4337" i="34"/>
  <c r="J4337" i="34" s="1"/>
  <c r="H4259" i="34"/>
  <c r="J4259" i="34" s="1"/>
  <c r="H4200" i="34"/>
  <c r="J4200" i="34" s="1"/>
  <c r="H3997" i="34"/>
  <c r="J3997" i="34" s="1"/>
  <c r="H3904" i="34"/>
  <c r="J3904" i="34" s="1"/>
  <c r="H3751" i="34"/>
  <c r="J3751" i="34" s="1"/>
  <c r="H3729" i="34"/>
  <c r="J3729" i="34" s="1"/>
  <c r="H3593" i="34"/>
  <c r="J3593" i="34" s="1"/>
  <c r="H4193" i="34"/>
  <c r="J4193" i="34" s="1"/>
  <c r="H3869" i="34"/>
  <c r="J3869" i="34" s="1"/>
  <c r="H3698" i="34"/>
  <c r="J3698" i="34" s="1"/>
  <c r="H3386" i="34"/>
  <c r="J3386" i="34" s="1"/>
  <c r="H3352" i="34"/>
  <c r="J3352" i="34" s="1"/>
  <c r="H3257" i="34"/>
  <c r="J3257" i="34" s="1"/>
  <c r="H3205" i="34"/>
  <c r="J3205" i="34" s="1"/>
  <c r="H3124" i="34"/>
  <c r="J3124" i="34" s="1"/>
  <c r="H3119" i="34"/>
  <c r="J3119" i="34" s="1"/>
  <c r="H3103" i="34"/>
  <c r="J3103" i="34" s="1"/>
  <c r="H3071" i="34"/>
  <c r="J3071" i="34" s="1"/>
  <c r="H3056" i="34"/>
  <c r="J3056" i="34" s="1"/>
  <c r="H3026" i="34"/>
  <c r="J3026" i="34" s="1"/>
  <c r="H3016" i="34"/>
  <c r="J3016" i="34" s="1"/>
  <c r="H3011" i="34"/>
  <c r="J3011" i="34" s="1"/>
  <c r="H2992" i="34"/>
  <c r="J2992" i="34" s="1"/>
  <c r="H2949" i="34"/>
  <c r="J2949" i="34" s="1"/>
  <c r="H2911" i="34"/>
  <c r="J2911" i="34" s="1"/>
  <c r="H2894" i="34"/>
  <c r="J2894" i="34" s="1"/>
  <c r="H2885" i="34"/>
  <c r="J2885" i="34" s="1"/>
  <c r="H2868" i="34"/>
  <c r="J2868" i="34" s="1"/>
  <c r="H2856" i="34"/>
  <c r="J2856" i="34" s="1"/>
  <c r="H2847" i="34"/>
  <c r="J2847" i="34" s="1"/>
  <c r="H2843" i="34"/>
  <c r="J2843" i="34" s="1"/>
  <c r="H2835" i="34"/>
  <c r="J2835" i="34" s="1"/>
  <c r="H2831" i="34"/>
  <c r="J2831" i="34" s="1"/>
  <c r="H2802" i="34"/>
  <c r="J2802" i="34" s="1"/>
  <c r="H2705" i="34"/>
  <c r="J2705" i="34" s="1"/>
  <c r="H2684" i="34"/>
  <c r="J2684" i="34" s="1"/>
  <c r="H2636" i="34"/>
  <c r="J2636" i="34" s="1"/>
  <c r="H2619" i="34"/>
  <c r="J2619" i="34" s="1"/>
  <c r="H2609" i="34"/>
  <c r="J2609" i="34" s="1"/>
  <c r="H2589" i="34"/>
  <c r="J2589" i="34" s="1"/>
  <c r="H2572" i="34"/>
  <c r="J2572" i="34" s="1"/>
  <c r="H2535" i="34"/>
  <c r="J2535" i="34" s="1"/>
  <c r="H2488" i="34"/>
  <c r="J2488" i="34" s="1"/>
  <c r="H2471" i="34"/>
  <c r="J2471" i="34" s="1"/>
  <c r="H4004" i="34"/>
  <c r="J4004" i="34" s="1"/>
  <c r="H3492" i="34"/>
  <c r="J3492" i="34" s="1"/>
  <c r="H3415" i="34"/>
  <c r="J3415" i="34" s="1"/>
  <c r="H3409" i="34"/>
  <c r="J3409" i="34" s="1"/>
  <c r="H3272" i="34"/>
  <c r="J3272" i="34" s="1"/>
  <c r="H3267" i="34"/>
  <c r="J3267" i="34" s="1"/>
  <c r="H3241" i="34"/>
  <c r="J3241" i="34" s="1"/>
  <c r="H3179" i="34"/>
  <c r="J3179" i="34" s="1"/>
  <c r="H3150" i="34"/>
  <c r="J3150" i="34" s="1"/>
  <c r="H3046" i="34"/>
  <c r="J3046" i="34" s="1"/>
  <c r="H2977" i="34"/>
  <c r="J2977" i="34" s="1"/>
  <c r="H2968" i="34"/>
  <c r="J2968" i="34" s="1"/>
  <c r="H2839" i="34"/>
  <c r="J2839" i="34" s="1"/>
  <c r="H2822" i="34"/>
  <c r="J2822" i="34" s="1"/>
  <c r="H2806" i="34"/>
  <c r="J2806" i="34" s="1"/>
  <c r="H2794" i="34"/>
  <c r="J2794" i="34" s="1"/>
  <c r="H2779" i="34"/>
  <c r="J2779" i="34" s="1"/>
  <c r="H2750" i="34"/>
  <c r="J2750" i="34" s="1"/>
  <c r="H2677" i="34"/>
  <c r="J2677" i="34" s="1"/>
  <c r="H2670" i="34"/>
  <c r="J2670" i="34" s="1"/>
  <c r="H2663" i="34"/>
  <c r="J2663" i="34" s="1"/>
  <c r="H2656" i="34"/>
  <c r="J2656" i="34" s="1"/>
  <c r="H2602" i="34"/>
  <c r="J2602" i="34" s="1"/>
  <c r="H2582" i="34"/>
  <c r="J2582" i="34" s="1"/>
  <c r="H2555" i="34"/>
  <c r="J2555" i="34" s="1"/>
  <c r="H2518" i="34"/>
  <c r="J2518" i="34" s="1"/>
  <c r="H2508" i="34"/>
  <c r="J2508" i="34" s="1"/>
  <c r="H2498" i="34"/>
  <c r="J2498" i="34" s="1"/>
  <c r="H2461" i="34"/>
  <c r="J2461" i="34" s="1"/>
  <c r="H2414" i="34"/>
  <c r="J2414" i="34" s="1"/>
  <c r="H2360" i="34"/>
  <c r="J2360" i="34" s="1"/>
  <c r="H2340" i="34"/>
  <c r="J2340" i="34" s="1"/>
  <c r="H2311" i="34"/>
  <c r="H2289" i="34"/>
  <c r="J2289" i="34" s="1"/>
  <c r="H2267" i="34"/>
  <c r="J2267" i="34" s="1"/>
  <c r="H2245" i="34"/>
  <c r="J2245" i="34" s="1"/>
  <c r="H2223" i="34"/>
  <c r="J2223" i="34" s="1"/>
  <c r="H2201" i="34"/>
  <c r="J2201" i="34" s="1"/>
  <c r="H2179" i="34"/>
  <c r="J2179" i="34" s="1"/>
  <c r="H2157" i="34"/>
  <c r="J2157" i="34" s="1"/>
  <c r="H2135" i="34"/>
  <c r="J2135" i="34" s="1"/>
  <c r="H2113" i="34"/>
  <c r="J2113" i="34" s="1"/>
  <c r="H2091" i="34"/>
  <c r="J2091" i="34" s="1"/>
  <c r="H2069" i="34"/>
  <c r="J2069" i="34" s="1"/>
  <c r="H2047" i="34"/>
  <c r="J2047" i="34" s="1"/>
  <c r="H3553" i="34"/>
  <c r="J3553" i="34" s="1"/>
  <c r="H3498" i="34"/>
  <c r="J3498" i="34" s="1"/>
  <c r="H3431" i="34"/>
  <c r="J3431" i="34" s="1"/>
  <c r="H3403" i="34"/>
  <c r="J3403" i="34" s="1"/>
  <c r="H3380" i="34"/>
  <c r="J3380" i="34" s="1"/>
  <c r="H3299" i="34"/>
  <c r="J3299" i="34" s="1"/>
  <c r="H3283" i="34"/>
  <c r="J3283" i="34" s="1"/>
  <c r="H3210" i="34"/>
  <c r="J3210" i="34" s="1"/>
  <c r="H3200" i="34"/>
  <c r="J3200" i="34" s="1"/>
  <c r="H3129" i="34"/>
  <c r="J3129" i="34" s="1"/>
  <c r="H3108" i="34"/>
  <c r="J3108" i="34" s="1"/>
  <c r="H3030" i="34"/>
  <c r="J3030" i="34" s="1"/>
  <c r="H2997" i="34"/>
  <c r="J2997" i="34" s="1"/>
  <c r="H2958" i="34"/>
  <c r="J2958" i="34" s="1"/>
  <c r="H2953" i="34"/>
  <c r="J2953" i="34" s="1"/>
  <c r="H2889" i="34"/>
  <c r="J2889" i="34" s="1"/>
  <c r="H2872" i="34"/>
  <c r="J2872" i="34" s="1"/>
  <c r="H2826" i="34"/>
  <c r="J2826" i="34" s="1"/>
  <c r="H2818" i="34"/>
  <c r="J2818" i="34" s="1"/>
  <c r="H2783" i="34"/>
  <c r="J2783" i="34" s="1"/>
  <c r="H2775" i="34"/>
  <c r="J2775" i="34" s="1"/>
  <c r="H2768" i="34"/>
  <c r="J2768" i="34" s="1"/>
  <c r="H2761" i="34"/>
  <c r="J2761" i="34" s="1"/>
  <c r="H2757" i="34"/>
  <c r="J2757" i="34" s="1"/>
  <c r="H2743" i="34"/>
  <c r="J2743" i="34" s="1"/>
  <c r="H2736" i="34"/>
  <c r="J2736" i="34" s="1"/>
  <c r="H2729" i="34"/>
  <c r="J2729" i="34" s="1"/>
  <c r="H2722" i="34"/>
  <c r="J2722" i="34" s="1"/>
  <c r="H2715" i="34"/>
  <c r="J2715" i="34" s="1"/>
  <c r="H2694" i="34"/>
  <c r="J2694" i="34" s="1"/>
  <c r="H2649" i="34"/>
  <c r="J2649" i="34" s="1"/>
  <c r="H2639" i="34"/>
  <c r="J2639" i="34" s="1"/>
  <c r="H2629" i="34"/>
  <c r="J2629" i="34" s="1"/>
  <c r="H2622" i="34"/>
  <c r="J2622" i="34" s="1"/>
  <c r="H2592" i="34"/>
  <c r="J2592" i="34" s="1"/>
  <c r="H2575" i="34"/>
  <c r="J2575" i="34" s="1"/>
  <c r="H2565" i="34"/>
  <c r="J2565" i="34" s="1"/>
  <c r="H2545" i="34"/>
  <c r="J2545" i="34" s="1"/>
  <c r="H2528" i="34"/>
  <c r="J2528" i="34" s="1"/>
  <c r="H2491" i="34"/>
  <c r="J2491" i="34" s="1"/>
  <c r="H2444" i="34"/>
  <c r="J2444" i="34" s="1"/>
  <c r="H2427" i="34"/>
  <c r="J2427" i="34" s="1"/>
  <c r="H2407" i="34"/>
  <c r="J2407" i="34" s="1"/>
  <c r="H2397" i="34"/>
  <c r="J2397" i="34" s="1"/>
  <c r="H2387" i="34"/>
  <c r="J2387" i="34" s="1"/>
  <c r="H2380" i="34"/>
  <c r="J2380" i="34" s="1"/>
  <c r="H2350" i="34"/>
  <c r="J2350" i="34" s="1"/>
  <c r="H2333" i="34"/>
  <c r="J2333" i="34" s="1"/>
  <c r="H2314" i="34"/>
  <c r="J2314" i="34" s="1"/>
  <c r="H2292" i="34"/>
  <c r="J2292" i="34" s="1"/>
  <c r="H2270" i="34"/>
  <c r="J2270" i="34" s="1"/>
  <c r="H2248" i="34"/>
  <c r="J2248" i="34" s="1"/>
  <c r="H2226" i="34"/>
  <c r="J2226" i="34" s="1"/>
  <c r="H2204" i="34"/>
  <c r="J2204" i="34" s="1"/>
  <c r="H2182" i="34"/>
  <c r="J2182" i="34" s="1"/>
  <c r="H2160" i="34"/>
  <c r="J2160" i="34" s="1"/>
  <c r="H2138" i="34"/>
  <c r="J2138" i="34" s="1"/>
  <c r="H2116" i="34"/>
  <c r="J2116" i="34" s="1"/>
  <c r="H2094" i="34"/>
  <c r="J2094" i="34" s="1"/>
  <c r="H2072" i="34"/>
  <c r="J2072" i="34" s="1"/>
  <c r="H2050" i="34"/>
  <c r="J2050" i="34" s="1"/>
  <c r="H2028" i="34"/>
  <c r="J2028" i="34" s="1"/>
  <c r="H2006" i="34"/>
  <c r="J2006" i="34" s="1"/>
  <c r="H1984" i="34"/>
  <c r="J1984" i="34" s="1"/>
  <c r="H1962" i="34"/>
  <c r="J1962" i="34" s="1"/>
  <c r="H1940" i="34"/>
  <c r="J1940" i="34" s="1"/>
  <c r="H1918" i="34"/>
  <c r="J1918" i="34" s="1"/>
  <c r="H1896" i="34"/>
  <c r="J1896" i="34" s="1"/>
  <c r="H1874" i="34"/>
  <c r="J1874" i="34" s="1"/>
  <c r="H1852" i="34"/>
  <c r="J1852" i="34" s="1"/>
  <c r="H1830" i="34"/>
  <c r="J1830" i="34" s="1"/>
  <c r="H1808" i="34"/>
  <c r="J1808" i="34" s="1"/>
  <c r="H1786" i="34"/>
  <c r="J1786" i="34" s="1"/>
  <c r="H1764" i="34"/>
  <c r="J1764" i="34" s="1"/>
  <c r="H1742" i="34"/>
  <c r="J1742" i="34" s="1"/>
  <c r="H1720" i="34"/>
  <c r="J1720" i="34" s="1"/>
  <c r="H1698" i="34"/>
  <c r="J1698" i="34" s="1"/>
  <c r="H1676" i="34"/>
  <c r="J1676" i="34" s="1"/>
  <c r="H1654" i="34"/>
  <c r="J1654" i="34" s="1"/>
  <c r="H1632" i="34"/>
  <c r="J1632" i="34" s="1"/>
  <c r="H1610" i="34"/>
  <c r="J1610" i="34" s="1"/>
  <c r="H1588" i="34"/>
  <c r="J1588" i="34" s="1"/>
  <c r="H1566" i="34"/>
  <c r="J1566" i="34" s="1"/>
  <c r="H1544" i="34"/>
  <c r="J1544" i="34" s="1"/>
  <c r="H1522" i="34"/>
  <c r="J1522" i="34" s="1"/>
  <c r="H3637" i="34"/>
  <c r="J3637" i="34" s="1"/>
  <c r="H3630" i="34"/>
  <c r="J3630" i="34" s="1"/>
  <c r="H3604" i="34"/>
  <c r="J3604" i="34" s="1"/>
  <c r="H3474" i="34"/>
  <c r="J3474" i="34" s="1"/>
  <c r="H3346" i="34"/>
  <c r="J3346" i="34" s="1"/>
  <c r="H3340" i="34"/>
  <c r="J3340" i="34" s="1"/>
  <c r="H3144" i="34"/>
  <c r="J3144" i="34" s="1"/>
  <c r="H3139" i="34"/>
  <c r="J3139" i="34" s="1"/>
  <c r="H3113" i="34"/>
  <c r="J3113" i="34" s="1"/>
  <c r="H3066" i="34"/>
  <c r="J3066" i="34" s="1"/>
  <c r="H3050" i="34"/>
  <c r="J3050" i="34" s="1"/>
  <c r="H2972" i="34"/>
  <c r="J2972" i="34" s="1"/>
  <c r="H2863" i="34"/>
  <c r="J2863" i="34" s="1"/>
  <c r="H2790" i="34"/>
  <c r="J2790" i="34" s="1"/>
  <c r="H2708" i="34"/>
  <c r="J2708" i="34" s="1"/>
  <c r="H2687" i="34"/>
  <c r="J2687" i="34" s="1"/>
  <c r="H2612" i="34"/>
  <c r="J2612" i="34" s="1"/>
  <c r="H3293" i="34"/>
  <c r="J3293" i="34" s="1"/>
  <c r="H3261" i="34"/>
  <c r="J3261" i="34" s="1"/>
  <c r="H3256" i="34"/>
  <c r="J3256" i="34" s="1"/>
  <c r="H3246" i="34"/>
  <c r="J3246" i="34" s="1"/>
  <c r="H3183" i="34"/>
  <c r="J3183" i="34" s="1"/>
  <c r="H3174" i="34"/>
  <c r="J3174" i="34" s="1"/>
  <c r="H3123" i="34"/>
  <c r="J3123" i="34" s="1"/>
  <c r="H3040" i="34"/>
  <c r="J3040" i="34" s="1"/>
  <c r="H3006" i="34"/>
  <c r="J3006" i="34" s="1"/>
  <c r="H2906" i="34"/>
  <c r="J2906" i="34" s="1"/>
  <c r="H2867" i="34"/>
  <c r="J2867" i="34" s="1"/>
  <c r="H2753" i="34"/>
  <c r="J2753" i="34" s="1"/>
  <c r="H2680" i="34"/>
  <c r="J2680" i="34" s="1"/>
  <c r="H2659" i="34"/>
  <c r="J2659" i="34" s="1"/>
  <c r="H2642" i="34"/>
  <c r="J2642" i="34" s="1"/>
  <c r="H2625" i="34"/>
  <c r="J2625" i="34" s="1"/>
  <c r="H2605" i="34"/>
  <c r="J2605" i="34" s="1"/>
  <c r="H2595" i="34"/>
  <c r="J2595" i="34" s="1"/>
  <c r="H2585" i="34"/>
  <c r="J2585" i="34" s="1"/>
  <c r="H2578" i="34"/>
  <c r="J2578" i="34" s="1"/>
  <c r="H2548" i="34"/>
  <c r="J2548" i="34" s="1"/>
  <c r="H2531" i="34"/>
  <c r="J2531" i="34" s="1"/>
  <c r="H2521" i="34"/>
  <c r="J2521" i="34" s="1"/>
  <c r="H2501" i="34"/>
  <c r="J2501" i="34" s="1"/>
  <c r="H2484" i="34"/>
  <c r="J2484" i="34" s="1"/>
  <c r="H2447" i="34"/>
  <c r="J2447" i="34" s="1"/>
  <c r="H4081" i="34"/>
  <c r="J4081" i="34" s="1"/>
  <c r="H3768" i="34"/>
  <c r="J3768" i="34" s="1"/>
  <c r="H3480" i="34"/>
  <c r="J3480" i="34" s="1"/>
  <c r="H3408" i="34"/>
  <c r="J3408" i="34" s="1"/>
  <c r="H3251" i="34"/>
  <c r="J3251" i="34" s="1"/>
  <c r="H3188" i="34"/>
  <c r="J3188" i="34" s="1"/>
  <c r="H3134" i="34"/>
  <c r="J3134" i="34" s="1"/>
  <c r="H3096" i="34"/>
  <c r="J3096" i="34" s="1"/>
  <c r="H3075" i="34"/>
  <c r="J3075" i="34" s="1"/>
  <c r="H3034" i="34"/>
  <c r="J3034" i="34" s="1"/>
  <c r="H3020" i="34"/>
  <c r="J3020" i="34" s="1"/>
  <c r="H3010" i="34"/>
  <c r="J3010" i="34" s="1"/>
  <c r="H3001" i="34"/>
  <c r="J3001" i="34" s="1"/>
  <c r="H2962" i="34"/>
  <c r="J2962" i="34" s="1"/>
  <c r="H2948" i="34"/>
  <c r="J2948" i="34" s="1"/>
  <c r="H2919" i="34"/>
  <c r="J2919" i="34" s="1"/>
  <c r="H2801" i="34"/>
  <c r="J2801" i="34" s="1"/>
  <c r="H2797" i="34"/>
  <c r="J2797" i="34" s="1"/>
  <c r="H2782" i="34"/>
  <c r="J2782" i="34" s="1"/>
  <c r="H2746" i="34"/>
  <c r="J2746" i="34" s="1"/>
  <c r="H2725" i="34"/>
  <c r="J2725" i="34" s="1"/>
  <c r="H2673" i="34"/>
  <c r="J2673" i="34" s="1"/>
  <c r="H2652" i="34"/>
  <c r="J2652" i="34" s="1"/>
  <c r="H2615" i="34"/>
  <c r="J2615" i="34" s="1"/>
  <c r="H2568" i="34"/>
  <c r="J2568" i="34" s="1"/>
  <c r="H2514" i="34"/>
  <c r="J2514" i="34" s="1"/>
  <c r="H2494" i="34"/>
  <c r="J2494" i="34" s="1"/>
  <c r="H2467" i="34"/>
  <c r="J2467" i="34" s="1"/>
  <c r="H2430" i="34"/>
  <c r="J2430" i="34" s="1"/>
  <c r="H2420" i="34"/>
  <c r="J2420" i="34" s="1"/>
  <c r="H2410" i="34"/>
  <c r="J2410" i="34" s="1"/>
  <c r="H2373" i="34"/>
  <c r="J2373" i="34" s="1"/>
  <c r="H2323" i="34"/>
  <c r="J2323" i="34" s="1"/>
  <c r="H2301" i="34"/>
  <c r="J2301" i="34" s="1"/>
  <c r="H2279" i="34"/>
  <c r="J2279" i="34" s="1"/>
  <c r="H2257" i="34"/>
  <c r="J2257" i="34" s="1"/>
  <c r="H2235" i="34"/>
  <c r="J2235" i="34" s="1"/>
  <c r="H2213" i="34"/>
  <c r="J2213" i="34" s="1"/>
  <c r="H2191" i="34"/>
  <c r="J2191" i="34" s="1"/>
  <c r="H3677" i="34"/>
  <c r="J3677" i="34" s="1"/>
  <c r="H3603" i="34"/>
  <c r="J3603" i="34" s="1"/>
  <c r="H3497" i="34"/>
  <c r="J3497" i="34" s="1"/>
  <c r="H3467" i="34"/>
  <c r="J3467" i="34" s="1"/>
  <c r="H3436" i="34"/>
  <c r="J3436" i="34" s="1"/>
  <c r="H3329" i="34"/>
  <c r="J3329" i="34" s="1"/>
  <c r="H3220" i="34"/>
  <c r="J3220" i="34" s="1"/>
  <c r="H3209" i="34"/>
  <c r="J3209" i="34" s="1"/>
  <c r="H3085" i="34"/>
  <c r="J3085" i="34" s="1"/>
  <c r="H3065" i="34"/>
  <c r="J3065" i="34" s="1"/>
  <c r="H3060" i="34"/>
  <c r="J3060" i="34" s="1"/>
  <c r="H3735" i="34"/>
  <c r="J3735" i="34" s="1"/>
  <c r="H3615" i="34"/>
  <c r="J3615" i="34" s="1"/>
  <c r="H3552" i="34"/>
  <c r="J3552" i="34" s="1"/>
  <c r="H3424" i="34"/>
  <c r="J3424" i="34" s="1"/>
  <c r="H3356" i="34"/>
  <c r="J3356" i="34" s="1"/>
  <c r="H3303" i="34"/>
  <c r="J3303" i="34" s="1"/>
  <c r="H3271" i="34"/>
  <c r="J3271" i="34" s="1"/>
  <c r="H3234" i="34"/>
  <c r="J3234" i="34" s="1"/>
  <c r="H3808" i="34"/>
  <c r="J3808" i="34" s="1"/>
  <c r="H3761" i="34"/>
  <c r="J3761" i="34" s="1"/>
  <c r="H3527" i="34"/>
  <c r="J3527" i="34" s="1"/>
  <c r="H3509" i="34"/>
  <c r="J3509" i="34" s="1"/>
  <c r="H3449" i="34"/>
  <c r="J3449" i="34" s="1"/>
  <c r="H3401" i="34"/>
  <c r="J3401" i="34" s="1"/>
  <c r="H3384" i="34"/>
  <c r="J3384" i="34" s="1"/>
  <c r="H3373" i="34"/>
  <c r="J3373" i="34" s="1"/>
  <c r="H3318" i="34"/>
  <c r="J3318" i="34" s="1"/>
  <c r="H3255" i="34"/>
  <c r="J3255" i="34" s="1"/>
  <c r="H3250" i="34"/>
  <c r="J3250" i="34" s="1"/>
  <c r="H3239" i="34"/>
  <c r="J3239" i="34" s="1"/>
  <c r="H3224" i="34"/>
  <c r="J3224" i="34" s="1"/>
  <c r="H3168" i="34"/>
  <c r="J3168" i="34" s="1"/>
  <c r="H3158" i="34"/>
  <c r="J3158" i="34" s="1"/>
  <c r="H3101" i="34"/>
  <c r="J3101" i="34" s="1"/>
  <c r="H3095" i="34"/>
  <c r="J3095" i="34" s="1"/>
  <c r="H3080" i="34"/>
  <c r="J3080" i="34" s="1"/>
  <c r="H3044" i="34"/>
  <c r="J3044" i="34" s="1"/>
  <c r="H2990" i="34"/>
  <c r="J2990" i="34" s="1"/>
  <c r="H2923" i="34"/>
  <c r="J2923" i="34" s="1"/>
  <c r="H2901" i="34"/>
  <c r="J2901" i="34" s="1"/>
  <c r="H2892" i="34"/>
  <c r="J2892" i="34" s="1"/>
  <c r="H2817" i="34"/>
  <c r="J2817" i="34" s="1"/>
  <c r="H2793" i="34"/>
  <c r="J2793" i="34" s="1"/>
  <c r="H2756" i="34"/>
  <c r="J2756" i="34" s="1"/>
  <c r="H2749" i="34"/>
  <c r="J2749" i="34" s="1"/>
  <c r="H2728" i="34"/>
  <c r="J2728" i="34" s="1"/>
  <c r="H2655" i="34"/>
  <c r="J2655" i="34" s="1"/>
  <c r="H2638" i="34"/>
  <c r="J2638" i="34" s="1"/>
  <c r="H2601" i="34"/>
  <c r="J2601" i="34" s="1"/>
  <c r="H2554" i="34"/>
  <c r="J2554" i="34" s="1"/>
  <c r="H2537" i="34"/>
  <c r="J2537" i="34" s="1"/>
  <c r="H2517" i="34"/>
  <c r="J2517" i="34" s="1"/>
  <c r="H2507" i="34"/>
  <c r="J2507" i="34" s="1"/>
  <c r="H2497" i="34"/>
  <c r="J2497" i="34" s="1"/>
  <c r="H2490" i="34"/>
  <c r="J2490" i="34" s="1"/>
  <c r="H2460" i="34"/>
  <c r="J2460" i="34" s="1"/>
  <c r="H2443" i="34"/>
  <c r="J2443" i="34" s="1"/>
  <c r="H3676" i="34"/>
  <c r="J3676" i="34" s="1"/>
  <c r="H3496" i="34"/>
  <c r="J3496" i="34" s="1"/>
  <c r="H3490" i="34"/>
  <c r="J3490" i="34" s="1"/>
  <c r="H3281" i="34"/>
  <c r="J3281" i="34" s="1"/>
  <c r="H3203" i="34"/>
  <c r="J3203" i="34" s="1"/>
  <c r="H3182" i="34"/>
  <c r="J3182" i="34" s="1"/>
  <c r="H3054" i="34"/>
  <c r="J3054" i="34" s="1"/>
  <c r="H2971" i="34"/>
  <c r="J2971" i="34" s="1"/>
  <c r="H2966" i="34"/>
  <c r="J2966" i="34" s="1"/>
  <c r="H2875" i="34"/>
  <c r="J2875" i="34" s="1"/>
  <c r="H2866" i="34"/>
  <c r="J2866" i="34" s="1"/>
  <c r="H2850" i="34"/>
  <c r="J2850" i="34" s="1"/>
  <c r="H2774" i="34"/>
  <c r="J2774" i="34" s="1"/>
  <c r="H2721" i="34"/>
  <c r="J2721" i="34" s="1"/>
  <c r="H2714" i="34"/>
  <c r="J2714" i="34" s="1"/>
  <c r="H2707" i="34"/>
  <c r="J2707" i="34" s="1"/>
  <c r="H2700" i="34"/>
  <c r="J2700" i="34" s="1"/>
  <c r="H2693" i="34"/>
  <c r="J2693" i="34" s="1"/>
  <c r="H2672" i="34"/>
  <c r="J2672" i="34" s="1"/>
  <c r="H2648" i="34"/>
  <c r="J2648" i="34" s="1"/>
  <c r="H2621" i="34"/>
  <c r="J2621" i="34" s="1"/>
  <c r="H2584" i="34"/>
  <c r="J2584" i="34" s="1"/>
  <c r="H2574" i="34"/>
  <c r="J2574" i="34" s="1"/>
  <c r="H2564" i="34"/>
  <c r="J2564" i="34" s="1"/>
  <c r="H2527" i="34"/>
  <c r="J2527" i="34" s="1"/>
  <c r="H2480" i="34"/>
  <c r="J2480" i="34" s="1"/>
  <c r="H2426" i="34"/>
  <c r="J2426" i="34" s="1"/>
  <c r="H2406" i="34"/>
  <c r="J2406" i="34" s="1"/>
  <c r="H2379" i="34"/>
  <c r="J2379" i="34" s="1"/>
  <c r="H4040" i="34"/>
  <c r="J4040" i="34" s="1"/>
  <c r="H3747" i="34"/>
  <c r="J3747" i="34" s="1"/>
  <c r="H3708" i="34"/>
  <c r="J3708" i="34" s="1"/>
  <c r="H3389" i="34"/>
  <c r="J3389" i="34" s="1"/>
  <c r="H3556" i="34"/>
  <c r="J3556" i="34" s="1"/>
  <c r="H3484" i="34"/>
  <c r="J3484" i="34" s="1"/>
  <c r="H3441" i="34"/>
  <c r="J3441" i="34" s="1"/>
  <c r="H3418" i="34"/>
  <c r="J3418" i="34" s="1"/>
  <c r="H3302" i="34"/>
  <c r="J3302" i="34" s="1"/>
  <c r="H4014" i="34"/>
  <c r="J4014" i="34" s="1"/>
  <c r="H3961" i="34"/>
  <c r="J3961" i="34" s="1"/>
  <c r="H3917" i="34"/>
  <c r="J3917" i="34" s="1"/>
  <c r="H3654" i="34"/>
  <c r="J3654" i="34" s="1"/>
  <c r="H3608" i="34"/>
  <c r="J3608" i="34" s="1"/>
  <c r="H3513" i="34"/>
  <c r="J3513" i="34" s="1"/>
  <c r="H3489" i="34"/>
  <c r="J3489" i="34" s="1"/>
  <c r="H3264" i="34"/>
  <c r="J3264" i="34" s="1"/>
  <c r="H3259" i="34"/>
  <c r="J3259" i="34" s="1"/>
  <c r="H3223" i="34"/>
  <c r="J3223" i="34" s="1"/>
  <c r="H3218" i="34"/>
  <c r="J3218" i="34" s="1"/>
  <c r="H3181" i="34"/>
  <c r="J3181" i="34" s="1"/>
  <c r="H3172" i="34"/>
  <c r="J3172" i="34" s="1"/>
  <c r="H3132" i="34"/>
  <c r="J3132" i="34" s="1"/>
  <c r="H3018" i="34"/>
  <c r="J3018" i="34" s="1"/>
  <c r="H2984" i="34"/>
  <c r="J2984" i="34" s="1"/>
  <c r="H2946" i="34"/>
  <c r="J2946" i="34" s="1"/>
  <c r="H2932" i="34"/>
  <c r="J2932" i="34" s="1"/>
  <c r="H2891" i="34"/>
  <c r="J2891" i="34" s="1"/>
  <c r="H2816" i="34"/>
  <c r="J2816" i="34" s="1"/>
  <c r="H2717" i="34"/>
  <c r="J2717" i="34" s="1"/>
  <c r="H2696" i="34"/>
  <c r="J2696" i="34" s="1"/>
  <c r="H2689" i="34"/>
  <c r="J2689" i="34" s="1"/>
  <c r="H2682" i="34"/>
  <c r="J2682" i="34" s="1"/>
  <c r="H2675" i="34"/>
  <c r="J2675" i="34" s="1"/>
  <c r="H2668" i="34"/>
  <c r="J2668" i="34" s="1"/>
  <c r="H2634" i="34"/>
  <c r="J2634" i="34" s="1"/>
  <c r="H2580" i="34"/>
  <c r="J2580" i="34" s="1"/>
  <c r="H2560" i="34"/>
  <c r="J2560" i="34" s="1"/>
  <c r="H2533" i="34"/>
  <c r="J2533" i="34" s="1"/>
  <c r="H2496" i="34"/>
  <c r="J2496" i="34" s="1"/>
  <c r="H2486" i="34"/>
  <c r="J2486" i="34" s="1"/>
  <c r="H2476" i="34"/>
  <c r="J2476" i="34" s="1"/>
  <c r="H2439" i="34"/>
  <c r="J2439" i="34" s="1"/>
  <c r="H2392" i="34"/>
  <c r="J2392" i="34" s="1"/>
  <c r="H2338" i="34"/>
  <c r="J2338" i="34" s="1"/>
  <c r="H2325" i="34"/>
  <c r="J2325" i="34" s="1"/>
  <c r="H2303" i="34"/>
  <c r="J2303" i="34" s="1"/>
  <c r="H2281" i="34"/>
  <c r="J2281" i="34" s="1"/>
  <c r="H4070" i="34"/>
  <c r="J4070" i="34" s="1"/>
  <c r="H4044" i="34"/>
  <c r="J4044" i="34" s="1"/>
  <c r="H3699" i="34"/>
  <c r="J3699" i="34" s="1"/>
  <c r="H3607" i="34"/>
  <c r="J3607" i="34" s="1"/>
  <c r="H3580" i="34"/>
  <c r="J3580" i="34" s="1"/>
  <c r="H3422" i="34"/>
  <c r="J3422" i="34" s="1"/>
  <c r="H3399" i="34"/>
  <c r="J3399" i="34" s="1"/>
  <c r="H3348" i="34"/>
  <c r="J3348" i="34" s="1"/>
  <c r="H3316" i="34"/>
  <c r="J3316" i="34" s="1"/>
  <c r="H3295" i="34"/>
  <c r="J3295" i="34" s="1"/>
  <c r="H3279" i="34"/>
  <c r="J3279" i="34" s="1"/>
  <c r="H3027" i="34"/>
  <c r="J3027" i="34" s="1"/>
  <c r="H2988" i="34"/>
  <c r="J2988" i="34" s="1"/>
  <c r="H2941" i="34"/>
  <c r="J2941" i="34" s="1"/>
  <c r="H2936" i="34"/>
  <c r="J2936" i="34" s="1"/>
  <c r="H2882" i="34"/>
  <c r="J2882" i="34" s="1"/>
  <c r="H2848" i="34"/>
  <c r="J2848" i="34" s="1"/>
  <c r="H2840" i="34"/>
  <c r="J2840" i="34" s="1"/>
  <c r="H2819" i="34"/>
  <c r="J2819" i="34" s="1"/>
  <c r="H2799" i="34"/>
  <c r="J2799" i="34" s="1"/>
  <c r="H2784" i="34"/>
  <c r="J2784" i="34" s="1"/>
  <c r="H2769" i="34"/>
  <c r="J2769" i="34" s="1"/>
  <c r="H2762" i="34"/>
  <c r="H2751" i="34"/>
  <c r="J2751" i="34" s="1"/>
  <c r="H2744" i="34"/>
  <c r="J2744" i="34" s="1"/>
  <c r="H2737" i="34"/>
  <c r="J2737" i="34" s="1"/>
  <c r="H2716" i="34"/>
  <c r="J2716" i="34" s="1"/>
  <c r="H3986" i="34"/>
  <c r="J3986" i="34" s="1"/>
  <c r="H3560" i="34"/>
  <c r="J3560" i="34" s="1"/>
  <c r="H3488" i="34"/>
  <c r="J3488" i="34" s="1"/>
  <c r="H3376" i="34"/>
  <c r="J3376" i="34" s="1"/>
  <c r="H3359" i="34"/>
  <c r="J3359" i="34" s="1"/>
  <c r="H3003" i="34"/>
  <c r="J3003" i="34" s="1"/>
  <c r="H2998" i="34"/>
  <c r="J2998" i="34" s="1"/>
  <c r="H2964" i="34"/>
  <c r="J2964" i="34" s="1"/>
  <c r="H2959" i="34"/>
  <c r="J2959" i="34" s="1"/>
  <c r="H2912" i="34"/>
  <c r="J2912" i="34" s="1"/>
  <c r="H2823" i="34"/>
  <c r="J2823" i="34" s="1"/>
  <c r="H2795" i="34"/>
  <c r="J2795" i="34" s="1"/>
  <c r="H2791" i="34"/>
  <c r="J2791" i="34" s="1"/>
  <c r="H2780" i="34"/>
  <c r="J2780" i="34" s="1"/>
  <c r="H2730" i="34"/>
  <c r="J2730" i="34" s="1"/>
  <c r="H2709" i="34"/>
  <c r="J2709" i="34" s="1"/>
  <c r="H2623" i="34"/>
  <c r="J2623" i="34" s="1"/>
  <c r="H2576" i="34"/>
  <c r="J2576" i="34" s="1"/>
  <c r="H2559" i="34"/>
  <c r="J2559" i="34" s="1"/>
  <c r="H2539" i="34"/>
  <c r="J2539" i="34" s="1"/>
  <c r="H2529" i="34"/>
  <c r="J2529" i="34" s="1"/>
  <c r="H2519" i="34"/>
  <c r="J2519" i="34" s="1"/>
  <c r="H2512" i="34"/>
  <c r="J2512" i="34" s="1"/>
  <c r="H2482" i="34"/>
  <c r="J2482" i="34" s="1"/>
  <c r="H2465" i="34"/>
  <c r="J2465" i="34" s="1"/>
  <c r="H2455" i="34"/>
  <c r="J2455" i="34" s="1"/>
  <c r="H2435" i="34"/>
  <c r="J2435" i="34" s="1"/>
  <c r="H2418" i="34"/>
  <c r="J2418" i="34" s="1"/>
  <c r="H2381" i="34"/>
  <c r="J2381" i="34" s="1"/>
  <c r="H2334" i="34"/>
  <c r="J2334" i="34" s="1"/>
  <c r="H2318" i="34"/>
  <c r="J2318" i="34" s="1"/>
  <c r="H3923" i="34"/>
  <c r="J3923" i="34" s="1"/>
  <c r="H3718" i="34"/>
  <c r="J3718" i="34" s="1"/>
  <c r="H3518" i="34"/>
  <c r="J3518" i="34" s="1"/>
  <c r="H3387" i="34"/>
  <c r="J3387" i="34" s="1"/>
  <c r="H3226" i="34"/>
  <c r="J3226" i="34" s="1"/>
  <c r="H3211" i="34"/>
  <c r="J3211" i="34" s="1"/>
  <c r="H3206" i="34"/>
  <c r="J3206" i="34" s="1"/>
  <c r="H3185" i="34"/>
  <c r="J3185" i="34" s="1"/>
  <c r="H3151" i="34"/>
  <c r="J3151" i="34" s="1"/>
  <c r="H3992" i="34"/>
  <c r="J3992" i="34" s="1"/>
  <c r="H3778" i="34"/>
  <c r="J3778" i="34" s="1"/>
  <c r="H3612" i="34"/>
  <c r="J3612" i="34" s="1"/>
  <c r="H3476" i="34"/>
  <c r="J3476" i="34" s="1"/>
  <c r="H3421" i="34"/>
  <c r="J3421" i="34" s="1"/>
  <c r="H3289" i="34"/>
  <c r="J3289" i="34" s="1"/>
  <c r="H3195" i="34"/>
  <c r="J3195" i="34" s="1"/>
  <c r="H3160" i="34"/>
  <c r="J3160" i="34" s="1"/>
  <c r="H3140" i="34"/>
  <c r="J3140" i="34" s="1"/>
  <c r="H3036" i="34"/>
  <c r="J3036" i="34" s="1"/>
  <c r="H2940" i="34"/>
  <c r="J2940" i="34" s="1"/>
  <c r="H3746" i="34"/>
  <c r="J3746" i="34" s="1"/>
  <c r="H3535" i="34"/>
  <c r="J3535" i="34" s="1"/>
  <c r="H3167" i="34"/>
  <c r="J3167" i="34" s="1"/>
  <c r="H3137" i="34"/>
  <c r="J3137" i="34" s="1"/>
  <c r="H3098" i="34"/>
  <c r="J3098" i="34" s="1"/>
  <c r="H2907" i="34"/>
  <c r="J2907" i="34" s="1"/>
  <c r="H2879" i="34"/>
  <c r="J2879" i="34" s="1"/>
  <c r="H2699" i="34"/>
  <c r="J2699" i="34" s="1"/>
  <c r="H2637" i="34"/>
  <c r="J2637" i="34" s="1"/>
  <c r="H2618" i="34"/>
  <c r="J2618" i="34" s="1"/>
  <c r="H2583" i="34"/>
  <c r="J2583" i="34" s="1"/>
  <c r="H2556" i="34"/>
  <c r="J2556" i="34" s="1"/>
  <c r="H2552" i="34"/>
  <c r="J2552" i="34" s="1"/>
  <c r="H2538" i="34"/>
  <c r="J2538" i="34" s="1"/>
  <c r="H2515" i="34"/>
  <c r="J2515" i="34" s="1"/>
  <c r="H2489" i="34"/>
  <c r="J2489" i="34" s="1"/>
  <c r="H2462" i="34"/>
  <c r="J2462" i="34" s="1"/>
  <c r="H2423" i="34"/>
  <c r="J2423" i="34" s="1"/>
  <c r="H2411" i="34"/>
  <c r="J2411" i="34" s="1"/>
  <c r="H2403" i="34"/>
  <c r="J2403" i="34" s="1"/>
  <c r="H2395" i="34"/>
  <c r="J2395" i="34" s="1"/>
  <c r="H2335" i="34"/>
  <c r="J2335" i="34" s="1"/>
  <c r="H2320" i="34"/>
  <c r="J2320" i="34" s="1"/>
  <c r="H2305" i="34"/>
  <c r="J2305" i="34" s="1"/>
  <c r="H2287" i="34"/>
  <c r="J2287" i="34" s="1"/>
  <c r="H2269" i="34"/>
  <c r="J2269" i="34" s="1"/>
  <c r="H2241" i="34"/>
  <c r="J2241" i="34" s="1"/>
  <c r="H2224" i="34"/>
  <c r="J2224" i="34" s="1"/>
  <c r="H2217" i="34"/>
  <c r="J2217" i="34" s="1"/>
  <c r="H2186" i="34"/>
  <c r="J2186" i="34" s="1"/>
  <c r="H2172" i="34"/>
  <c r="J2172" i="34" s="1"/>
  <c r="H2159" i="34"/>
  <c r="J2159" i="34" s="1"/>
  <c r="H2139" i="34"/>
  <c r="J2139" i="34" s="1"/>
  <c r="H2082" i="34"/>
  <c r="J2082" i="34" s="1"/>
  <c r="H2042" i="34"/>
  <c r="J2042" i="34" s="1"/>
  <c r="H2029" i="34"/>
  <c r="J2029" i="34" s="1"/>
  <c r="H2003" i="34"/>
  <c r="J2003" i="34" s="1"/>
  <c r="H1964" i="34"/>
  <c r="J1964" i="34" s="1"/>
  <c r="H1938" i="34"/>
  <c r="J1938" i="34" s="1"/>
  <c r="H1925" i="34"/>
  <c r="J1925" i="34" s="1"/>
  <c r="H1912" i="34"/>
  <c r="J1912" i="34" s="1"/>
  <c r="H1899" i="34"/>
  <c r="J1899" i="34" s="1"/>
  <c r="H1873" i="34"/>
  <c r="J1873" i="34" s="1"/>
  <c r="H1860" i="34"/>
  <c r="J1860" i="34" s="1"/>
  <c r="H1847" i="34"/>
  <c r="J1847" i="34" s="1"/>
  <c r="H1834" i="34"/>
  <c r="J1834" i="34" s="1"/>
  <c r="H1821" i="34"/>
  <c r="J1821" i="34" s="1"/>
  <c r="H1795" i="34"/>
  <c r="J1795" i="34" s="1"/>
  <c r="H1782" i="34"/>
  <c r="J1782" i="34" s="1"/>
  <c r="H3244" i="34"/>
  <c r="J3244" i="34" s="1"/>
  <c r="H3186" i="34"/>
  <c r="J3186" i="34" s="1"/>
  <c r="H2897" i="34"/>
  <c r="J2897" i="34" s="1"/>
  <c r="H2846" i="34"/>
  <c r="J2846" i="34" s="1"/>
  <c r="H2787" i="34"/>
  <c r="J2787" i="34" s="1"/>
  <c r="H2781" i="34"/>
  <c r="J2781" i="34" s="1"/>
  <c r="H2771" i="34"/>
  <c r="J2771" i="34" s="1"/>
  <c r="H2718" i="34"/>
  <c r="J2718" i="34" s="1"/>
  <c r="H2660" i="34"/>
  <c r="J2660" i="34" s="1"/>
  <c r="H2651" i="34"/>
  <c r="J2651" i="34" s="1"/>
  <c r="H2614" i="34"/>
  <c r="J2614" i="34" s="1"/>
  <c r="H2587" i="34"/>
  <c r="J2587" i="34" s="1"/>
  <c r="H2524" i="34"/>
  <c r="J2524" i="34" s="1"/>
  <c r="H2511" i="34"/>
  <c r="J2511" i="34" s="1"/>
  <c r="H2448" i="34"/>
  <c r="J2448" i="34" s="1"/>
  <c r="H2431" i="34"/>
  <c r="J2431" i="34" s="1"/>
  <c r="H2399" i="34"/>
  <c r="J2399" i="34" s="1"/>
  <c r="H2355" i="34"/>
  <c r="J2355" i="34" s="1"/>
  <c r="H2343" i="34"/>
  <c r="J2343" i="34" s="1"/>
  <c r="H2331" i="34"/>
  <c r="J2331" i="34" s="1"/>
  <c r="H2316" i="34"/>
  <c r="H2294" i="34"/>
  <c r="J2294" i="34" s="1"/>
  <c r="H2255" i="34"/>
  <c r="J2255" i="34" s="1"/>
  <c r="H2210" i="34"/>
  <c r="J2210" i="34" s="1"/>
  <c r="H2203" i="34"/>
  <c r="J2203" i="34" s="1"/>
  <c r="H2196" i="34"/>
  <c r="J2196" i="34" s="1"/>
  <c r="H2152" i="34"/>
  <c r="J2152" i="34" s="1"/>
  <c r="H2122" i="34"/>
  <c r="J2122" i="34" s="1"/>
  <c r="H2112" i="34"/>
  <c r="J2112" i="34" s="1"/>
  <c r="H2102" i="34"/>
  <c r="J2102" i="34" s="1"/>
  <c r="H2052" i="34"/>
  <c r="J2052" i="34" s="1"/>
  <c r="H2032" i="34"/>
  <c r="J2032" i="34" s="1"/>
  <c r="H2019" i="34"/>
  <c r="J2019" i="34" s="1"/>
  <c r="H1993" i="34"/>
  <c r="J1993" i="34" s="1"/>
  <c r="H1980" i="34"/>
  <c r="J1980" i="34" s="1"/>
  <c r="H1967" i="34"/>
  <c r="J1967" i="34" s="1"/>
  <c r="H1954" i="34"/>
  <c r="J1954" i="34" s="1"/>
  <c r="H1928" i="34"/>
  <c r="J1928" i="34" s="1"/>
  <c r="H1902" i="34"/>
  <c r="J1902" i="34" s="1"/>
  <c r="H1889" i="34"/>
  <c r="J1889" i="34" s="1"/>
  <c r="H1863" i="34"/>
  <c r="J1863" i="34" s="1"/>
  <c r="H1798" i="34"/>
  <c r="J1798" i="34" s="1"/>
  <c r="H1743" i="34"/>
  <c r="J1743" i="34" s="1"/>
  <c r="H1717" i="34"/>
  <c r="J1717" i="34" s="1"/>
  <c r="H1678" i="34"/>
  <c r="J1678" i="34" s="1"/>
  <c r="H1652" i="34"/>
  <c r="J1652" i="34" s="1"/>
  <c r="H1639" i="34"/>
  <c r="J1639" i="34" s="1"/>
  <c r="H1626" i="34"/>
  <c r="J1626" i="34" s="1"/>
  <c r="H1613" i="34"/>
  <c r="J1613" i="34" s="1"/>
  <c r="H1587" i="34"/>
  <c r="J1587" i="34" s="1"/>
  <c r="H3739" i="34"/>
  <c r="J3739" i="34" s="1"/>
  <c r="H3618" i="34"/>
  <c r="J3618" i="34" s="1"/>
  <c r="H3405" i="34"/>
  <c r="J3405" i="34" s="1"/>
  <c r="H3392" i="34"/>
  <c r="J3392" i="34" s="1"/>
  <c r="H3338" i="34"/>
  <c r="J3338" i="34" s="1"/>
  <c r="H3116" i="34"/>
  <c r="J3116" i="34" s="1"/>
  <c r="H3110" i="34"/>
  <c r="J3110" i="34" s="1"/>
  <c r="H3048" i="34"/>
  <c r="J3048" i="34" s="1"/>
  <c r="H2813" i="34"/>
  <c r="J2813" i="34" s="1"/>
  <c r="H2760" i="34"/>
  <c r="J2760" i="34" s="1"/>
  <c r="H2703" i="34"/>
  <c r="J2703" i="34" s="1"/>
  <c r="H2674" i="34"/>
  <c r="J2674" i="34" s="1"/>
  <c r="H2669" i="34"/>
  <c r="J2669" i="34" s="1"/>
  <c r="H2646" i="34"/>
  <c r="J2646" i="34" s="1"/>
  <c r="H2627" i="34"/>
  <c r="J2627" i="34" s="1"/>
  <c r="H2600" i="34"/>
  <c r="J2600" i="34" s="1"/>
  <c r="H2596" i="34"/>
  <c r="J2596" i="34" s="1"/>
  <c r="H2502" i="34"/>
  <c r="J2502" i="34" s="1"/>
  <c r="H2493" i="34"/>
  <c r="J2493" i="34" s="1"/>
  <c r="H2470" i="34"/>
  <c r="J2470" i="34" s="1"/>
  <c r="H2386" i="34"/>
  <c r="J2386" i="34" s="1"/>
  <c r="H2382" i="34"/>
  <c r="J2382" i="34" s="1"/>
  <c r="H2378" i="34"/>
  <c r="J2378" i="34" s="1"/>
  <c r="H2351" i="34"/>
  <c r="J2351" i="34" s="1"/>
  <c r="H2347" i="34"/>
  <c r="J2347" i="34" s="1"/>
  <c r="H2327" i="34"/>
  <c r="J2327" i="34" s="1"/>
  <c r="H2276" i="34"/>
  <c r="J2276" i="34" s="1"/>
  <c r="H2234" i="34"/>
  <c r="J2234" i="34" s="1"/>
  <c r="H2162" i="34"/>
  <c r="J2162" i="34" s="1"/>
  <c r="H2142" i="34"/>
  <c r="J2142" i="34" s="1"/>
  <c r="H2132" i="34"/>
  <c r="J2132" i="34" s="1"/>
  <c r="H2105" i="34"/>
  <c r="J2105" i="34" s="1"/>
  <c r="H2092" i="34"/>
  <c r="J2092" i="34" s="1"/>
  <c r="H2065" i="34"/>
  <c r="J2065" i="34" s="1"/>
  <c r="H1996" i="34"/>
  <c r="J1996" i="34" s="1"/>
  <c r="H1941" i="34"/>
  <c r="J1941" i="34" s="1"/>
  <c r="H1915" i="34"/>
  <c r="J1915" i="34" s="1"/>
  <c r="H1876" i="34"/>
  <c r="J1876" i="34" s="1"/>
  <c r="H1850" i="34"/>
  <c r="J1850" i="34" s="1"/>
  <c r="H1837" i="34"/>
  <c r="J1837" i="34" s="1"/>
  <c r="H1824" i="34"/>
  <c r="J1824" i="34" s="1"/>
  <c r="H1811" i="34"/>
  <c r="J1811" i="34" s="1"/>
  <c r="H1785" i="34"/>
  <c r="J1785" i="34" s="1"/>
  <c r="H1772" i="34"/>
  <c r="J1772" i="34" s="1"/>
  <c r="H1759" i="34"/>
  <c r="J1759" i="34" s="1"/>
  <c r="H1746" i="34"/>
  <c r="J1746" i="34" s="1"/>
  <c r="H2890" i="34"/>
  <c r="J2890" i="34" s="1"/>
  <c r="H2755" i="34"/>
  <c r="J2755" i="34" s="1"/>
  <c r="H2741" i="34"/>
  <c r="J2741" i="34" s="1"/>
  <c r="H2683" i="34"/>
  <c r="J2683" i="34" s="1"/>
  <c r="H2551" i="34"/>
  <c r="J2551" i="34" s="1"/>
  <c r="H2475" i="34"/>
  <c r="J2475" i="34" s="1"/>
  <c r="H2466" i="34"/>
  <c r="J2466" i="34" s="1"/>
  <c r="H2457" i="34"/>
  <c r="J2457" i="34" s="1"/>
  <c r="H2452" i="34"/>
  <c r="J2452" i="34" s="1"/>
  <c r="H2419" i="34"/>
  <c r="J2419" i="34" s="1"/>
  <c r="H2374" i="34"/>
  <c r="J2374" i="34" s="1"/>
  <c r="H2366" i="34"/>
  <c r="J2366" i="34" s="1"/>
  <c r="H2312" i="34"/>
  <c r="J2312" i="34" s="1"/>
  <c r="H2283" i="34"/>
  <c r="J2283" i="34" s="1"/>
  <c r="H2265" i="34"/>
  <c r="J2265" i="34" s="1"/>
  <c r="H2258" i="34"/>
  <c r="J2258" i="34" s="1"/>
  <c r="H2227" i="34"/>
  <c r="J2227" i="34" s="1"/>
  <c r="H2189" i="34"/>
  <c r="J2189" i="34" s="1"/>
  <c r="H2175" i="34"/>
  <c r="J2175" i="34" s="1"/>
  <c r="H2125" i="34"/>
  <c r="J2125" i="34" s="1"/>
  <c r="H3454" i="34"/>
  <c r="J3454" i="34" s="1"/>
  <c r="H3078" i="34"/>
  <c r="J3078" i="34" s="1"/>
  <c r="H2975" i="34"/>
  <c r="J2975" i="34" s="1"/>
  <c r="H2862" i="34"/>
  <c r="J2862" i="34" s="1"/>
  <c r="H2845" i="34"/>
  <c r="J2845" i="34" s="1"/>
  <c r="H2796" i="34"/>
  <c r="J2796" i="34" s="1"/>
  <c r="H2727" i="34"/>
  <c r="J2727" i="34" s="1"/>
  <c r="H2678" i="34"/>
  <c r="J2678" i="34" s="1"/>
  <c r="H2664" i="34"/>
  <c r="J2664" i="34" s="1"/>
  <c r="H2604" i="34"/>
  <c r="J2604" i="34" s="1"/>
  <c r="H2573" i="34"/>
  <c r="J2573" i="34" s="1"/>
  <c r="H2542" i="34"/>
  <c r="J2542" i="34" s="1"/>
  <c r="H2506" i="34"/>
  <c r="J2506" i="34" s="1"/>
  <c r="H2308" i="34"/>
  <c r="J2308" i="34" s="1"/>
  <c r="H2290" i="34"/>
  <c r="J2290" i="34" s="1"/>
  <c r="H2272" i="34"/>
  <c r="J2272" i="34" s="1"/>
  <c r="H2251" i="34"/>
  <c r="J2251" i="34" s="1"/>
  <c r="H2244" i="34"/>
  <c r="J2244" i="34" s="1"/>
  <c r="H2237" i="34"/>
  <c r="J2237" i="34" s="1"/>
  <c r="H2220" i="34"/>
  <c r="J2220" i="34" s="1"/>
  <c r="H2206" i="34"/>
  <c r="J2206" i="34" s="1"/>
  <c r="H2165" i="34"/>
  <c r="J2165" i="34" s="1"/>
  <c r="H2155" i="34"/>
  <c r="J2155" i="34" s="1"/>
  <c r="H2145" i="34"/>
  <c r="J2145" i="34" s="1"/>
  <c r="H2128" i="34"/>
  <c r="J2128" i="34" s="1"/>
  <c r="H2115" i="34"/>
  <c r="J2115" i="34" s="1"/>
  <c r="H2095" i="34"/>
  <c r="J2095" i="34" s="1"/>
  <c r="H2038" i="34"/>
  <c r="J2038" i="34" s="1"/>
  <c r="H2012" i="34"/>
  <c r="J2012" i="34" s="1"/>
  <c r="H1999" i="34"/>
  <c r="J1999" i="34" s="1"/>
  <c r="H1973" i="34"/>
  <c r="J1973" i="34" s="1"/>
  <c r="H1908" i="34"/>
  <c r="J1908" i="34" s="1"/>
  <c r="H1853" i="34"/>
  <c r="J1853" i="34" s="1"/>
  <c r="H1827" i="34"/>
  <c r="J1827" i="34" s="1"/>
  <c r="H3197" i="34"/>
  <c r="J3197" i="34" s="1"/>
  <c r="H2878" i="34"/>
  <c r="J2878" i="34" s="1"/>
  <c r="H2731" i="34"/>
  <c r="J2731" i="34" s="1"/>
  <c r="H2608" i="34"/>
  <c r="J2608" i="34" s="1"/>
  <c r="H2546" i="34"/>
  <c r="J2546" i="34" s="1"/>
  <c r="H2523" i="34"/>
  <c r="J2523" i="34" s="1"/>
  <c r="H2422" i="34"/>
  <c r="J2422" i="34" s="1"/>
  <c r="H2402" i="34"/>
  <c r="J2402" i="34" s="1"/>
  <c r="H2394" i="34"/>
  <c r="J2394" i="34" s="1"/>
  <c r="H2330" i="34"/>
  <c r="J2330" i="34" s="1"/>
  <c r="H2319" i="34"/>
  <c r="J2319" i="34" s="1"/>
  <c r="H2261" i="34"/>
  <c r="J2261" i="34" s="1"/>
  <c r="H2230" i="34"/>
  <c r="J2230" i="34" s="1"/>
  <c r="H3312" i="34"/>
  <c r="J3312" i="34" s="1"/>
  <c r="H3216" i="34"/>
  <c r="J3216" i="34" s="1"/>
  <c r="H2994" i="34"/>
  <c r="J2994" i="34" s="1"/>
  <c r="H3852" i="34"/>
  <c r="J3852" i="34" s="1"/>
  <c r="H3005" i="34"/>
  <c r="J3005" i="34" s="1"/>
  <c r="H2938" i="34"/>
  <c r="J2938" i="34" s="1"/>
  <c r="H2916" i="34"/>
  <c r="J2916" i="34" s="1"/>
  <c r="H2800" i="34"/>
  <c r="J2800" i="34" s="1"/>
  <c r="H2726" i="34"/>
  <c r="J2726" i="34" s="1"/>
  <c r="H2711" i="34"/>
  <c r="J2711" i="34" s="1"/>
  <c r="H2581" i="34"/>
  <c r="J2581" i="34" s="1"/>
  <c r="H2536" i="34"/>
  <c r="J2536" i="34" s="1"/>
  <c r="H2492" i="34"/>
  <c r="J2492" i="34" s="1"/>
  <c r="H2483" i="34"/>
  <c r="J2483" i="34" s="1"/>
  <c r="H2385" i="34"/>
  <c r="J2385" i="34" s="1"/>
  <c r="H2377" i="34"/>
  <c r="J2377" i="34" s="1"/>
  <c r="H2307" i="34"/>
  <c r="J2307" i="34" s="1"/>
  <c r="H2282" i="34"/>
  <c r="J2282" i="34" s="1"/>
  <c r="H2275" i="34"/>
  <c r="J2275" i="34" s="1"/>
  <c r="H2219" i="34"/>
  <c r="J2219" i="34" s="1"/>
  <c r="H2202" i="34"/>
  <c r="J2202" i="34" s="1"/>
  <c r="H2195" i="34"/>
  <c r="J2195" i="34" s="1"/>
  <c r="H2151" i="34"/>
  <c r="J2151" i="34" s="1"/>
  <c r="H2141" i="34"/>
  <c r="J2141" i="34" s="1"/>
  <c r="H2121" i="34"/>
  <c r="J2121" i="34" s="1"/>
  <c r="H2111" i="34"/>
  <c r="J2111" i="34" s="1"/>
  <c r="H2101" i="34"/>
  <c r="J2101" i="34" s="1"/>
  <c r="H2084" i="34"/>
  <c r="J2084" i="34" s="1"/>
  <c r="H2071" i="34"/>
  <c r="J2071" i="34" s="1"/>
  <c r="H2051" i="34"/>
  <c r="J2051" i="34" s="1"/>
  <c r="H2031" i="34"/>
  <c r="J2031" i="34" s="1"/>
  <c r="H2005" i="34"/>
  <c r="J2005" i="34" s="1"/>
  <c r="H1992" i="34"/>
  <c r="J1992" i="34" s="1"/>
  <c r="H1979" i="34"/>
  <c r="J1979" i="34" s="1"/>
  <c r="H1966" i="34"/>
  <c r="J1966" i="34" s="1"/>
  <c r="H1953" i="34"/>
  <c r="J1953" i="34" s="1"/>
  <c r="H1927" i="34"/>
  <c r="J1927" i="34" s="1"/>
  <c r="H1914" i="34"/>
  <c r="J1914" i="34" s="1"/>
  <c r="H1901" i="34"/>
  <c r="J1901" i="34" s="1"/>
  <c r="H3165" i="34"/>
  <c r="J3165" i="34" s="1"/>
  <c r="H3147" i="34"/>
  <c r="J3147" i="34" s="1"/>
  <c r="H3818" i="34"/>
  <c r="J3818" i="34" s="1"/>
  <c r="H3417" i="34"/>
  <c r="J3417" i="34" s="1"/>
  <c r="H3382" i="34"/>
  <c r="J3382" i="34" s="1"/>
  <c r="H2887" i="34"/>
  <c r="J2887" i="34" s="1"/>
  <c r="H2681" i="34"/>
  <c r="J2681" i="34" s="1"/>
  <c r="H2653" i="34"/>
  <c r="J2653" i="34" s="1"/>
  <c r="H2644" i="34"/>
  <c r="J2644" i="34" s="1"/>
  <c r="H2640" i="34"/>
  <c r="J2640" i="34" s="1"/>
  <c r="H2630" i="34"/>
  <c r="J2630" i="34" s="1"/>
  <c r="H2616" i="34"/>
  <c r="J2616" i="34" s="1"/>
  <c r="H2607" i="34"/>
  <c r="J2607" i="34" s="1"/>
  <c r="H2540" i="34"/>
  <c r="J2540" i="34" s="1"/>
  <c r="H2509" i="34"/>
  <c r="J2509" i="34" s="1"/>
  <c r="H2505" i="34"/>
  <c r="J2505" i="34" s="1"/>
  <c r="H2473" i="34"/>
  <c r="J2473" i="34" s="1"/>
  <c r="H2369" i="34"/>
  <c r="J2369" i="34" s="1"/>
  <c r="H2345" i="34"/>
  <c r="J2345" i="34" s="1"/>
  <c r="H2337" i="34"/>
  <c r="J2337" i="34" s="1"/>
  <c r="H2296" i="34"/>
  <c r="J2296" i="34" s="1"/>
  <c r="H2285" i="34"/>
  <c r="J2285" i="34" s="1"/>
  <c r="H2260" i="34"/>
  <c r="J2260" i="34" s="1"/>
  <c r="H2243" i="34"/>
  <c r="J2243" i="34" s="1"/>
  <c r="H2236" i="34"/>
  <c r="J2236" i="34" s="1"/>
  <c r="H2205" i="34"/>
  <c r="J2205" i="34" s="1"/>
  <c r="H2164" i="34"/>
  <c r="J2164" i="34" s="1"/>
  <c r="H2154" i="34"/>
  <c r="J2154" i="34" s="1"/>
  <c r="H2127" i="34"/>
  <c r="J2127" i="34" s="1"/>
  <c r="H2114" i="34"/>
  <c r="J2114" i="34" s="1"/>
  <c r="H2087" i="34"/>
  <c r="J2087" i="34" s="1"/>
  <c r="H2037" i="34"/>
  <c r="J2037" i="34" s="1"/>
  <c r="H2024" i="34"/>
  <c r="J2024" i="34" s="1"/>
  <c r="H2011" i="34"/>
  <c r="J2011" i="34" s="1"/>
  <c r="H1998" i="34"/>
  <c r="J1998" i="34" s="1"/>
  <c r="H1972" i="34"/>
  <c r="J1972" i="34" s="1"/>
  <c r="H1946" i="34"/>
  <c r="J1946" i="34" s="1"/>
  <c r="H1933" i="34"/>
  <c r="J1933" i="34" s="1"/>
  <c r="H1907" i="34"/>
  <c r="J1907" i="34" s="1"/>
  <c r="H1842" i="34"/>
  <c r="J1842" i="34" s="1"/>
  <c r="H1787" i="34"/>
  <c r="J1787" i="34" s="1"/>
  <c r="H3233" i="34"/>
  <c r="J3233" i="34" s="1"/>
  <c r="H3202" i="34"/>
  <c r="J3202" i="34" s="1"/>
  <c r="H3153" i="34"/>
  <c r="J3153" i="34" s="1"/>
  <c r="H2979" i="34"/>
  <c r="J2979" i="34" s="1"/>
  <c r="H4156" i="34"/>
  <c r="J4156" i="34" s="1"/>
  <c r="H2909" i="34"/>
  <c r="J2909" i="34" s="1"/>
  <c r="H2805" i="34"/>
  <c r="J2805" i="34" s="1"/>
  <c r="H2739" i="34"/>
  <c r="J2739" i="34" s="1"/>
  <c r="H2620" i="34"/>
  <c r="J2620" i="34" s="1"/>
  <c r="H2549" i="34"/>
  <c r="J2549" i="34" s="1"/>
  <c r="H2513" i="34"/>
  <c r="J2513" i="34" s="1"/>
  <c r="H2464" i="34"/>
  <c r="J2464" i="34" s="1"/>
  <c r="H2450" i="34"/>
  <c r="J2450" i="34" s="1"/>
  <c r="H2417" i="34"/>
  <c r="J2417" i="34" s="1"/>
  <c r="H2413" i="34"/>
  <c r="J2413" i="34" s="1"/>
  <c r="H2409" i="34"/>
  <c r="J2409" i="34" s="1"/>
  <c r="H2353" i="34"/>
  <c r="J2353" i="34" s="1"/>
  <c r="H3910" i="34"/>
  <c r="J3910" i="34" s="1"/>
  <c r="H3463" i="34"/>
  <c r="J3463" i="34" s="1"/>
  <c r="H3360" i="34"/>
  <c r="J3360" i="34" s="1"/>
  <c r="H3176" i="34"/>
  <c r="J3176" i="34" s="1"/>
  <c r="H2925" i="34"/>
  <c r="J2925" i="34" s="1"/>
  <c r="H3152" i="34"/>
  <c r="J3152" i="34" s="1"/>
  <c r="H3087" i="34"/>
  <c r="J3087" i="34" s="1"/>
  <c r="H3063" i="34"/>
  <c r="J3063" i="34" s="1"/>
  <c r="H2955" i="34"/>
  <c r="J2955" i="34" s="1"/>
  <c r="H2942" i="34"/>
  <c r="J2942" i="34" s="1"/>
  <c r="H2914" i="34"/>
  <c r="J2914" i="34" s="1"/>
  <c r="H2904" i="34"/>
  <c r="J2904" i="34" s="1"/>
  <c r="H2870" i="34"/>
  <c r="J2870" i="34" s="1"/>
  <c r="H2860" i="34"/>
  <c r="H2611" i="34"/>
  <c r="J2611" i="34" s="1"/>
  <c r="H2553" i="34"/>
  <c r="J2553" i="34" s="1"/>
  <c r="H2530" i="34"/>
  <c r="J2530" i="34" s="1"/>
  <c r="H2477" i="34"/>
  <c r="J2477" i="34" s="1"/>
  <c r="H2441" i="34"/>
  <c r="J2441" i="34" s="1"/>
  <c r="H2388" i="34"/>
  <c r="J2388" i="34" s="1"/>
  <c r="H2384" i="34"/>
  <c r="J2384" i="34" s="1"/>
  <c r="H2364" i="34"/>
  <c r="J2364" i="34" s="1"/>
  <c r="H2306" i="34"/>
  <c r="J2306" i="34" s="1"/>
  <c r="H2299" i="34"/>
  <c r="J2299" i="34" s="1"/>
  <c r="H2232" i="34"/>
  <c r="J2232" i="34" s="1"/>
  <c r="H2225" i="34"/>
  <c r="J2225" i="34" s="1"/>
  <c r="H2218" i="34"/>
  <c r="J2218" i="34" s="1"/>
  <c r="H2187" i="34"/>
  <c r="J2187" i="34" s="1"/>
  <c r="H2140" i="34"/>
  <c r="J2140" i="34" s="1"/>
  <c r="H2120" i="34"/>
  <c r="J2120" i="34" s="1"/>
  <c r="H2110" i="34"/>
  <c r="J2110" i="34" s="1"/>
  <c r="H2083" i="34"/>
  <c r="J2083" i="34" s="1"/>
  <c r="H2070" i="34"/>
  <c r="J2070" i="34" s="1"/>
  <c r="H2043" i="34"/>
  <c r="J2043" i="34" s="1"/>
  <c r="H2030" i="34"/>
  <c r="J2030" i="34" s="1"/>
  <c r="H2004" i="34"/>
  <c r="J2004" i="34" s="1"/>
  <c r="H3469" i="34"/>
  <c r="J3469" i="34" s="1"/>
  <c r="H3388" i="34"/>
  <c r="J3388" i="34" s="1"/>
  <c r="H3291" i="34"/>
  <c r="J3291" i="34" s="1"/>
  <c r="H3038" i="34"/>
  <c r="J3038" i="34" s="1"/>
  <c r="H2804" i="34"/>
  <c r="J2804" i="34" s="1"/>
  <c r="H2788" i="34"/>
  <c r="J2788" i="34" s="1"/>
  <c r="H2624" i="34"/>
  <c r="J2624" i="34" s="1"/>
  <c r="H2606" i="34"/>
  <c r="J2606" i="34" s="1"/>
  <c r="H2557" i="34"/>
  <c r="J2557" i="34" s="1"/>
  <c r="H2445" i="34"/>
  <c r="J2445" i="34" s="1"/>
  <c r="H3099" i="34"/>
  <c r="J3099" i="34" s="1"/>
  <c r="H3014" i="34"/>
  <c r="J3014" i="34" s="1"/>
  <c r="H2752" i="34"/>
  <c r="J2752" i="34" s="1"/>
  <c r="H2738" i="34"/>
  <c r="J2738" i="34" s="1"/>
  <c r="H2690" i="34"/>
  <c r="J2690" i="34" s="1"/>
  <c r="H2671" i="34"/>
  <c r="J2671" i="34" s="1"/>
  <c r="H2661" i="34"/>
  <c r="J2661" i="34" s="1"/>
  <c r="H2647" i="34"/>
  <c r="J2647" i="34" s="1"/>
  <c r="H2643" i="34"/>
  <c r="J2643" i="34" s="1"/>
  <c r="H2570" i="34"/>
  <c r="J2570" i="34" s="1"/>
  <c r="H2562" i="34"/>
  <c r="J2562" i="34" s="1"/>
  <c r="H2534" i="34"/>
  <c r="J2534" i="34" s="1"/>
  <c r="H2499" i="34"/>
  <c r="J2499" i="34" s="1"/>
  <c r="H2472" i="34"/>
  <c r="J2472" i="34" s="1"/>
  <c r="H2463" i="34"/>
  <c r="J2463" i="34" s="1"/>
  <c r="H2454" i="34"/>
  <c r="J2454" i="34" s="1"/>
  <c r="H2449" i="34"/>
  <c r="J2449" i="34" s="1"/>
  <c r="H2432" i="34"/>
  <c r="J2432" i="34" s="1"/>
  <c r="H2408" i="34"/>
  <c r="J2408" i="34" s="1"/>
  <c r="H2404" i="34"/>
  <c r="J2404" i="34" s="1"/>
  <c r="H2396" i="34"/>
  <c r="J2396" i="34" s="1"/>
  <c r="H2356" i="34"/>
  <c r="J2356" i="34" s="1"/>
  <c r="H2344" i="34"/>
  <c r="J2344" i="34" s="1"/>
  <c r="H2328" i="34"/>
  <c r="J2328" i="34" s="1"/>
  <c r="H2317" i="34"/>
  <c r="J2317" i="34" s="1"/>
  <c r="H2295" i="34"/>
  <c r="J2295" i="34" s="1"/>
  <c r="H2249" i="34"/>
  <c r="J2249" i="34" s="1"/>
  <c r="H2211" i="34"/>
  <c r="J2211" i="34" s="1"/>
  <c r="H2173" i="34"/>
  <c r="J2173" i="34" s="1"/>
  <c r="H2163" i="34"/>
  <c r="J2163" i="34" s="1"/>
  <c r="H2143" i="34"/>
  <c r="J2143" i="34" s="1"/>
  <c r="H2133" i="34"/>
  <c r="J2133" i="34" s="1"/>
  <c r="H2123" i="34"/>
  <c r="J2123" i="34" s="1"/>
  <c r="H2106" i="34"/>
  <c r="J2106" i="34" s="1"/>
  <c r="H2093" i="34"/>
  <c r="J2093" i="34" s="1"/>
  <c r="H2073" i="34"/>
  <c r="J2073" i="34" s="1"/>
  <c r="H3231" i="34"/>
  <c r="J3231" i="34" s="1"/>
  <c r="H2920" i="34"/>
  <c r="J2920" i="34" s="1"/>
  <c r="H2645" i="34"/>
  <c r="J2645" i="34" s="1"/>
  <c r="H2633" i="34"/>
  <c r="J2633" i="34" s="1"/>
  <c r="H2485" i="34"/>
  <c r="J2485" i="34" s="1"/>
  <c r="H2468" i="34"/>
  <c r="J2468" i="34" s="1"/>
  <c r="H2363" i="34"/>
  <c r="J2363" i="34" s="1"/>
  <c r="H2315" i="34"/>
  <c r="J2315" i="34" s="1"/>
  <c r="H2844" i="34"/>
  <c r="J2844" i="34" s="1"/>
  <c r="H2697" i="34"/>
  <c r="J2697" i="34" s="1"/>
  <c r="H2429" i="34"/>
  <c r="J2429" i="34" s="1"/>
  <c r="H2291" i="34"/>
  <c r="J2291" i="34" s="1"/>
  <c r="H2221" i="34"/>
  <c r="J2221" i="34" s="1"/>
  <c r="H2207" i="34"/>
  <c r="J2207" i="34" s="1"/>
  <c r="H2176" i="34"/>
  <c r="J2176" i="34" s="1"/>
  <c r="H2149" i="34"/>
  <c r="J2149" i="34" s="1"/>
  <c r="H2131" i="34"/>
  <c r="J2131" i="34" s="1"/>
  <c r="H2117" i="34"/>
  <c r="J2117" i="34" s="1"/>
  <c r="H1997" i="34"/>
  <c r="J1997" i="34" s="1"/>
  <c r="H1981" i="34"/>
  <c r="J1981" i="34" s="1"/>
  <c r="H1957" i="34"/>
  <c r="J1957" i="34" s="1"/>
  <c r="H1945" i="34"/>
  <c r="J1945" i="34" s="1"/>
  <c r="H1937" i="34"/>
  <c r="J1937" i="34" s="1"/>
  <c r="H1856" i="34"/>
  <c r="J1856" i="34" s="1"/>
  <c r="H1841" i="34"/>
  <c r="J1841" i="34" s="1"/>
  <c r="H2933" i="34"/>
  <c r="J2933" i="34" s="1"/>
  <c r="H2825" i="34"/>
  <c r="J2825" i="34" s="1"/>
  <c r="H2809" i="34"/>
  <c r="J2809" i="34" s="1"/>
  <c r="H2777" i="34"/>
  <c r="J2777" i="34" s="1"/>
  <c r="H2772" i="34"/>
  <c r="J2772" i="34" s="1"/>
  <c r="H2748" i="34"/>
  <c r="J2748" i="34" s="1"/>
  <c r="H2662" i="34"/>
  <c r="J2662" i="34" s="1"/>
  <c r="H2567" i="34"/>
  <c r="J2567" i="34" s="1"/>
  <c r="H2474" i="34"/>
  <c r="J2474" i="34" s="1"/>
  <c r="H2341" i="34"/>
  <c r="J2341" i="34" s="1"/>
  <c r="H2310" i="34"/>
  <c r="J2310" i="34" s="1"/>
  <c r="H2253" i="34"/>
  <c r="J2253" i="34" s="1"/>
  <c r="H2158" i="34"/>
  <c r="J2158" i="34" s="1"/>
  <c r="H2108" i="34"/>
  <c r="J2108" i="34" s="1"/>
  <c r="H2056" i="34"/>
  <c r="J2056" i="34" s="1"/>
  <c r="H2034" i="34"/>
  <c r="J2034" i="34" s="1"/>
  <c r="H1867" i="34"/>
  <c r="J1867" i="34" s="1"/>
  <c r="H1833" i="34"/>
  <c r="J1833" i="34" s="1"/>
  <c r="H1796" i="34"/>
  <c r="J1796" i="34" s="1"/>
  <c r="H1789" i="34"/>
  <c r="J1789" i="34" s="1"/>
  <c r="H1771" i="34"/>
  <c r="J1771" i="34" s="1"/>
  <c r="H1757" i="34"/>
  <c r="J1757" i="34" s="1"/>
  <c r="H1740" i="34"/>
  <c r="J1740" i="34" s="1"/>
  <c r="H1730" i="34"/>
  <c r="J1730" i="34" s="1"/>
  <c r="H1713" i="34"/>
  <c r="J1713" i="34" s="1"/>
  <c r="H1703" i="34"/>
  <c r="J1703" i="34" s="1"/>
  <c r="H1643" i="34"/>
  <c r="J1643" i="34" s="1"/>
  <c r="H1573" i="34"/>
  <c r="J1573" i="34" s="1"/>
  <c r="H1560" i="34"/>
  <c r="J1560" i="34" s="1"/>
  <c r="H1547" i="34"/>
  <c r="J1547" i="34" s="1"/>
  <c r="H1521" i="34"/>
  <c r="J1521" i="34" s="1"/>
  <c r="H1499" i="34"/>
  <c r="J1499" i="34" s="1"/>
  <c r="H1477" i="34"/>
  <c r="J1477" i="34" s="1"/>
  <c r="H1455" i="34"/>
  <c r="J1455" i="34" s="1"/>
  <c r="H1433" i="34"/>
  <c r="J1433" i="34" s="1"/>
  <c r="H1411" i="34"/>
  <c r="J1411" i="34" s="1"/>
  <c r="H3400" i="34"/>
  <c r="J3400" i="34" s="1"/>
  <c r="H2913" i="34"/>
  <c r="J2913" i="34" s="1"/>
  <c r="H2838" i="34"/>
  <c r="J2838" i="34" s="1"/>
  <c r="H2759" i="34"/>
  <c r="J2759" i="34" s="1"/>
  <c r="H2702" i="34"/>
  <c r="J2702" i="34" s="1"/>
  <c r="H2691" i="34"/>
  <c r="J2691" i="34" s="1"/>
  <c r="H2561" i="34"/>
  <c r="J2561" i="34" s="1"/>
  <c r="H2438" i="34"/>
  <c r="H2362" i="34"/>
  <c r="J2362" i="34" s="1"/>
  <c r="H2352" i="34"/>
  <c r="J2352" i="34" s="1"/>
  <c r="H2277" i="34"/>
  <c r="J2277" i="34" s="1"/>
  <c r="H2262" i="34"/>
  <c r="J2262" i="34" s="1"/>
  <c r="H2198" i="34"/>
  <c r="J2198" i="34" s="1"/>
  <c r="H2193" i="34"/>
  <c r="J2193" i="34" s="1"/>
  <c r="H2099" i="34"/>
  <c r="J2099" i="34" s="1"/>
  <c r="H2090" i="34"/>
  <c r="J2090" i="34" s="1"/>
  <c r="H2064" i="34"/>
  <c r="J2064" i="34" s="1"/>
  <c r="H1988" i="34"/>
  <c r="J1988" i="34" s="1"/>
  <c r="H1976" i="34"/>
  <c r="J1976" i="34" s="1"/>
  <c r="H1929" i="34"/>
  <c r="J1929" i="34" s="1"/>
  <c r="H1909" i="34"/>
  <c r="J1909" i="34" s="1"/>
  <c r="H1897" i="34"/>
  <c r="J1897" i="34" s="1"/>
  <c r="H1885" i="34"/>
  <c r="J1885" i="34" s="1"/>
  <c r="H1878" i="34"/>
  <c r="J1878" i="34" s="1"/>
  <c r="H1829" i="34"/>
  <c r="J1829" i="34" s="1"/>
  <c r="H1750" i="34"/>
  <c r="J1750" i="34" s="1"/>
  <c r="H1693" i="34"/>
  <c r="J1693" i="34" s="1"/>
  <c r="H1683" i="34"/>
  <c r="J1683" i="34" s="1"/>
  <c r="H1673" i="34"/>
  <c r="J1673" i="34" s="1"/>
  <c r="H1663" i="34"/>
  <c r="J1663" i="34" s="1"/>
  <c r="H1653" i="34"/>
  <c r="J1653" i="34" s="1"/>
  <c r="H1633" i="34"/>
  <c r="J1633" i="34" s="1"/>
  <c r="H1616" i="34"/>
  <c r="J1616" i="34" s="1"/>
  <c r="H1606" i="34"/>
  <c r="J1606" i="34" s="1"/>
  <c r="H1596" i="34"/>
  <c r="J1596" i="34" s="1"/>
  <c r="H1586" i="34"/>
  <c r="J1586" i="34" s="1"/>
  <c r="H1576" i="34"/>
  <c r="J1576" i="34" s="1"/>
  <c r="H1550" i="34"/>
  <c r="J1550" i="34" s="1"/>
  <c r="H1537" i="34"/>
  <c r="J1537" i="34" s="1"/>
  <c r="H1502" i="34"/>
  <c r="J1502" i="34" s="1"/>
  <c r="H1480" i="34"/>
  <c r="J1480" i="34" s="1"/>
  <c r="H1458" i="34"/>
  <c r="J1458" i="34" s="1"/>
  <c r="H1436" i="34"/>
  <c r="J1436" i="34" s="1"/>
  <c r="H1414" i="34"/>
  <c r="J1414" i="34" s="1"/>
  <c r="H1392" i="34"/>
  <c r="J1392" i="34" s="1"/>
  <c r="H1370" i="34"/>
  <c r="J1370" i="34" s="1"/>
  <c r="H2869" i="34"/>
  <c r="J2869" i="34" s="1"/>
  <c r="H2713" i="34"/>
  <c r="J2713" i="34" s="1"/>
  <c r="H2685" i="34"/>
  <c r="J2685" i="34" s="1"/>
  <c r="H2577" i="34"/>
  <c r="J2577" i="34" s="1"/>
  <c r="H2433" i="34"/>
  <c r="J2433" i="34" s="1"/>
  <c r="H2424" i="34"/>
  <c r="J2424" i="34" s="1"/>
  <c r="H2765" i="34"/>
  <c r="J2765" i="34" s="1"/>
  <c r="H2667" i="34"/>
  <c r="J2667" i="34" s="1"/>
  <c r="H2599" i="34"/>
  <c r="J2599" i="34" s="1"/>
  <c r="H2571" i="34"/>
  <c r="J2571" i="34" s="1"/>
  <c r="H2401" i="34"/>
  <c r="J2401" i="34" s="1"/>
  <c r="H2357" i="34"/>
  <c r="J2357" i="34" s="1"/>
  <c r="H2324" i="34"/>
  <c r="J2324" i="34" s="1"/>
  <c r="H2304" i="34"/>
  <c r="J2304" i="34" s="1"/>
  <c r="H2286" i="34"/>
  <c r="J2286" i="34" s="1"/>
  <c r="H2184" i="34"/>
  <c r="J2184" i="34" s="1"/>
  <c r="H2166" i="34"/>
  <c r="J2166" i="34" s="1"/>
  <c r="H2153" i="34"/>
  <c r="J2153" i="34" s="1"/>
  <c r="H2126" i="34"/>
  <c r="J2126" i="34" s="1"/>
  <c r="H2077" i="34"/>
  <c r="J2077" i="34" s="1"/>
  <c r="H2068" i="34"/>
  <c r="J2068" i="34" s="1"/>
  <c r="H2021" i="34"/>
  <c r="J2021" i="34" s="1"/>
  <c r="H2017" i="34"/>
  <c r="J2017" i="34" s="1"/>
  <c r="H2013" i="34"/>
  <c r="H1960" i="34"/>
  <c r="J1960" i="34" s="1"/>
  <c r="H1952" i="34"/>
  <c r="J1952" i="34" s="1"/>
  <c r="H1936" i="34"/>
  <c r="J1936" i="34" s="1"/>
  <c r="H1917" i="34"/>
  <c r="J1917" i="34" s="1"/>
  <c r="H1870" i="34"/>
  <c r="J1870" i="34" s="1"/>
  <c r="H1844" i="34"/>
  <c r="J1844" i="34" s="1"/>
  <c r="H1825" i="34"/>
  <c r="J1825" i="34" s="1"/>
  <c r="H1810" i="34"/>
  <c r="J1810" i="34" s="1"/>
  <c r="H1774" i="34"/>
  <c r="J1774" i="34" s="1"/>
  <c r="H1767" i="34"/>
  <c r="J1767" i="34" s="1"/>
  <c r="H1760" i="34"/>
  <c r="J1760" i="34" s="1"/>
  <c r="H1753" i="34"/>
  <c r="J1753" i="34" s="1"/>
  <c r="H1726" i="34"/>
  <c r="J1726" i="34" s="1"/>
  <c r="H1716" i="34"/>
  <c r="H1706" i="34"/>
  <c r="J1706" i="34" s="1"/>
  <c r="H1696" i="34"/>
  <c r="J1696" i="34" s="1"/>
  <c r="H1666" i="34"/>
  <c r="J1666" i="34" s="1"/>
  <c r="H1636" i="34"/>
  <c r="J1636" i="34" s="1"/>
  <c r="H1619" i="34"/>
  <c r="J1619" i="34" s="1"/>
  <c r="H1609" i="34"/>
  <c r="J1609" i="34" s="1"/>
  <c r="H1599" i="34"/>
  <c r="J1599" i="34" s="1"/>
  <c r="H1579" i="34"/>
  <c r="J1579" i="34" s="1"/>
  <c r="H1553" i="34"/>
  <c r="J1553" i="34" s="1"/>
  <c r="H1540" i="34"/>
  <c r="J1540" i="34" s="1"/>
  <c r="H1527" i="34"/>
  <c r="J1527" i="34" s="1"/>
  <c r="H1508" i="34"/>
  <c r="J1508" i="34" s="1"/>
  <c r="H1486" i="34"/>
  <c r="J1486" i="34" s="1"/>
  <c r="H1464" i="34"/>
  <c r="J1464" i="34" s="1"/>
  <c r="H2747" i="34"/>
  <c r="J2747" i="34" s="1"/>
  <c r="H2650" i="34"/>
  <c r="J2650" i="34" s="1"/>
  <c r="H2594" i="34"/>
  <c r="J2594" i="34" s="1"/>
  <c r="H2361" i="34"/>
  <c r="J2361" i="34" s="1"/>
  <c r="H2309" i="34"/>
  <c r="J2309" i="34" s="1"/>
  <c r="H2271" i="34"/>
  <c r="J2271" i="34" s="1"/>
  <c r="H2215" i="34"/>
  <c r="J2215" i="34" s="1"/>
  <c r="H2170" i="34"/>
  <c r="J2170" i="34" s="1"/>
  <c r="H2148" i="34"/>
  <c r="J2148" i="34" s="1"/>
  <c r="H2103" i="34"/>
  <c r="J2103" i="34" s="1"/>
  <c r="H2098" i="34"/>
  <c r="J2098" i="34" s="1"/>
  <c r="H2085" i="34"/>
  <c r="J2085" i="34" s="1"/>
  <c r="H2059" i="34"/>
  <c r="J2059" i="34" s="1"/>
  <c r="H2046" i="34"/>
  <c r="J2046" i="34" s="1"/>
  <c r="H2009" i="34"/>
  <c r="J2009" i="34" s="1"/>
  <c r="H2000" i="34"/>
  <c r="J2000" i="34" s="1"/>
  <c r="H1956" i="34"/>
  <c r="J1956" i="34" s="1"/>
  <c r="H1948" i="34"/>
  <c r="J1948" i="34" s="1"/>
  <c r="H1893" i="34"/>
  <c r="J1893" i="34" s="1"/>
  <c r="H1817" i="34"/>
  <c r="J1817" i="34" s="1"/>
  <c r="H2945" i="34"/>
  <c r="J2945" i="34" s="1"/>
  <c r="H2857" i="34"/>
  <c r="J2857" i="34" s="1"/>
  <c r="H2770" i="34"/>
  <c r="J2770" i="34" s="1"/>
  <c r="H2758" i="34"/>
  <c r="J2758" i="34" s="1"/>
  <c r="H3073" i="34"/>
  <c r="J3073" i="34" s="1"/>
  <c r="H2824" i="34"/>
  <c r="J2824" i="34" s="1"/>
  <c r="H2735" i="34"/>
  <c r="J2735" i="34" s="1"/>
  <c r="H2631" i="34"/>
  <c r="J2631" i="34" s="1"/>
  <c r="H2598" i="34"/>
  <c r="J2598" i="34" s="1"/>
  <c r="H2383" i="34"/>
  <c r="J2383" i="34" s="1"/>
  <c r="H2266" i="34"/>
  <c r="J2266" i="34" s="1"/>
  <c r="H2252" i="34"/>
  <c r="J2252" i="34" s="1"/>
  <c r="H2192" i="34"/>
  <c r="J2192" i="34" s="1"/>
  <c r="H2107" i="34"/>
  <c r="J2107" i="34" s="1"/>
  <c r="H2089" i="34"/>
  <c r="J2089" i="34" s="1"/>
  <c r="H2055" i="34"/>
  <c r="J2055" i="34" s="1"/>
  <c r="H2041" i="34"/>
  <c r="J2041" i="34" s="1"/>
  <c r="H2033" i="34"/>
  <c r="J2033" i="34" s="1"/>
  <c r="H1975" i="34"/>
  <c r="J1975" i="34" s="1"/>
  <c r="H1932" i="34"/>
  <c r="J1932" i="34" s="1"/>
  <c r="H1924" i="34"/>
  <c r="J1924" i="34" s="1"/>
  <c r="H1900" i="34"/>
  <c r="J1900" i="34" s="1"/>
  <c r="H1866" i="34"/>
  <c r="J1866" i="34" s="1"/>
  <c r="H1862" i="34"/>
  <c r="J1862" i="34" s="1"/>
  <c r="H1855" i="34"/>
  <c r="J1855" i="34" s="1"/>
  <c r="H1820" i="34"/>
  <c r="J1820" i="34" s="1"/>
  <c r="H1788" i="34"/>
  <c r="J1788" i="34" s="1"/>
  <c r="H1777" i="34"/>
  <c r="J1777" i="34" s="1"/>
  <c r="H1770" i="34"/>
  <c r="J1770" i="34" s="1"/>
  <c r="H1763" i="34"/>
  <c r="J1763" i="34" s="1"/>
  <c r="H1739" i="34"/>
  <c r="J1739" i="34" s="1"/>
  <c r="H1729" i="34"/>
  <c r="J1729" i="34" s="1"/>
  <c r="H1719" i="34"/>
  <c r="J1719" i="34" s="1"/>
  <c r="H1679" i="34"/>
  <c r="J1679" i="34" s="1"/>
  <c r="H1612" i="34"/>
  <c r="J1612" i="34" s="1"/>
  <c r="H1602" i="34"/>
  <c r="J1602" i="34" s="1"/>
  <c r="H1592" i="34"/>
  <c r="J1592" i="34" s="1"/>
  <c r="H1572" i="34"/>
  <c r="J1572" i="34" s="1"/>
  <c r="H1559" i="34"/>
  <c r="J1559" i="34" s="1"/>
  <c r="H1533" i="34"/>
  <c r="J1533" i="34" s="1"/>
  <c r="H1517" i="34"/>
  <c r="J1517" i="34" s="1"/>
  <c r="H1495" i="34"/>
  <c r="J1495" i="34" s="1"/>
  <c r="H1473" i="34"/>
  <c r="J1473" i="34" s="1"/>
  <c r="H1451" i="34"/>
  <c r="J1451" i="34" s="1"/>
  <c r="H1429" i="34"/>
  <c r="J1429" i="34" s="1"/>
  <c r="H1407" i="34"/>
  <c r="J1407" i="34" s="1"/>
  <c r="H1385" i="34"/>
  <c r="J1385" i="34" s="1"/>
  <c r="H1363" i="34"/>
  <c r="J1363" i="34" s="1"/>
  <c r="H3092" i="34"/>
  <c r="J3092" i="34" s="1"/>
  <c r="H2719" i="34"/>
  <c r="J2719" i="34" s="1"/>
  <c r="H2495" i="34"/>
  <c r="J2495" i="34" s="1"/>
  <c r="H2389" i="34"/>
  <c r="J2389" i="34" s="1"/>
  <c r="H2313" i="34"/>
  <c r="J2313" i="34" s="1"/>
  <c r="H2280" i="34"/>
  <c r="J2280" i="34" s="1"/>
  <c r="H2900" i="34"/>
  <c r="J2900" i="34" s="1"/>
  <c r="H2712" i="34"/>
  <c r="J2712" i="34" s="1"/>
  <c r="H2603" i="34"/>
  <c r="J2603" i="34" s="1"/>
  <c r="H2841" i="34"/>
  <c r="J2841" i="34" s="1"/>
  <c r="H2724" i="34"/>
  <c r="J2724" i="34" s="1"/>
  <c r="H2695" i="34"/>
  <c r="J2695" i="34" s="1"/>
  <c r="H2593" i="34"/>
  <c r="J2593" i="34" s="1"/>
  <c r="H3106" i="34"/>
  <c r="J3106" i="34" s="1"/>
  <c r="H2884" i="34"/>
  <c r="J2884" i="34" s="1"/>
  <c r="H2812" i="34"/>
  <c r="J2812" i="34" s="1"/>
  <c r="H2734" i="34"/>
  <c r="J2734" i="34" s="1"/>
  <c r="H2706" i="34"/>
  <c r="J2706" i="34" s="1"/>
  <c r="H2665" i="34"/>
  <c r="J2665" i="34" s="1"/>
  <c r="H2516" i="34"/>
  <c r="J2516" i="34" s="1"/>
  <c r="H2442" i="34"/>
  <c r="J2442" i="34" s="1"/>
  <c r="H3440" i="34"/>
  <c r="J3440" i="34" s="1"/>
  <c r="H2905" i="34"/>
  <c r="J2905" i="34" s="1"/>
  <c r="H2453" i="34"/>
  <c r="J2453" i="34" s="1"/>
  <c r="H2376" i="34"/>
  <c r="J2376" i="34" s="1"/>
  <c r="H2246" i="34"/>
  <c r="J2246" i="34" s="1"/>
  <c r="H2228" i="34"/>
  <c r="J2228" i="34" s="1"/>
  <c r="H2209" i="34"/>
  <c r="J2209" i="34" s="1"/>
  <c r="H2169" i="34"/>
  <c r="J2169" i="34" s="1"/>
  <c r="H2147" i="34"/>
  <c r="J2147" i="34" s="1"/>
  <c r="H2062" i="34"/>
  <c r="H2054" i="34"/>
  <c r="J2054" i="34" s="1"/>
  <c r="H2036" i="34"/>
  <c r="J2036" i="34" s="1"/>
  <c r="H1923" i="34"/>
  <c r="J1923" i="34" s="1"/>
  <c r="H1911" i="34"/>
  <c r="J1911" i="34" s="1"/>
  <c r="H1880" i="34"/>
  <c r="J1880" i="34" s="1"/>
  <c r="H1839" i="34"/>
  <c r="J1839" i="34" s="1"/>
  <c r="H1835" i="34"/>
  <c r="J1835" i="34" s="1"/>
  <c r="H1816" i="34"/>
  <c r="J1816" i="34" s="1"/>
  <c r="H1794" i="34"/>
  <c r="J1794" i="34" s="1"/>
  <c r="H1745" i="34"/>
  <c r="J1745" i="34" s="1"/>
  <c r="H1708" i="34"/>
  <c r="J1708" i="34" s="1"/>
  <c r="H1688" i="34"/>
  <c r="J1688" i="34" s="1"/>
  <c r="H1648" i="34"/>
  <c r="J1648" i="34" s="1"/>
  <c r="H1638" i="34"/>
  <c r="J1638" i="34" s="1"/>
  <c r="H1621" i="34"/>
  <c r="J1621" i="34" s="1"/>
  <c r="H1581" i="34"/>
  <c r="J1581" i="34" s="1"/>
  <c r="H1555" i="34"/>
  <c r="J1555" i="34" s="1"/>
  <c r="H2861" i="34"/>
  <c r="J2861" i="34" s="1"/>
  <c r="H2597" i="34"/>
  <c r="J2597" i="34" s="1"/>
  <c r="H2436" i="34"/>
  <c r="H2416" i="34"/>
  <c r="J2416" i="34" s="1"/>
  <c r="H2365" i="34"/>
  <c r="J2365" i="34" s="1"/>
  <c r="H2332" i="34"/>
  <c r="J2332" i="34" s="1"/>
  <c r="H2322" i="34"/>
  <c r="J2322" i="34" s="1"/>
  <c r="H2298" i="34"/>
  <c r="J2298" i="34" s="1"/>
  <c r="H2293" i="34"/>
  <c r="J2293" i="34" s="1"/>
  <c r="H2284" i="34"/>
  <c r="J2284" i="34" s="1"/>
  <c r="H2200" i="34"/>
  <c r="J2200" i="34" s="1"/>
  <c r="H2027" i="34"/>
  <c r="J2027" i="34" s="1"/>
  <c r="H1974" i="34"/>
  <c r="J1974" i="34" s="1"/>
  <c r="H1931" i="34"/>
  <c r="J1931" i="34" s="1"/>
  <c r="H1872" i="34"/>
  <c r="J1872" i="34" s="1"/>
  <c r="H1865" i="34"/>
  <c r="J1865" i="34" s="1"/>
  <c r="H1819" i="34"/>
  <c r="J1819" i="34" s="1"/>
  <c r="H1805" i="34"/>
  <c r="J1805" i="34" s="1"/>
  <c r="H1776" i="34"/>
  <c r="J1776" i="34" s="1"/>
  <c r="H1762" i="34"/>
  <c r="J1762" i="34" s="1"/>
  <c r="H1755" i="34"/>
  <c r="J1755" i="34" s="1"/>
  <c r="H1738" i="34"/>
  <c r="J1738" i="34" s="1"/>
  <c r="H1668" i="34"/>
  <c r="J1668" i="34" s="1"/>
  <c r="H1658" i="34"/>
  <c r="J1658" i="34" s="1"/>
  <c r="H1568" i="34"/>
  <c r="J1568" i="34" s="1"/>
  <c r="H1542" i="34"/>
  <c r="J1542" i="34" s="1"/>
  <c r="H1529" i="34"/>
  <c r="J1529" i="34" s="1"/>
  <c r="H1513" i="34"/>
  <c r="J1513" i="34" s="1"/>
  <c r="H1491" i="34"/>
  <c r="J1491" i="34" s="1"/>
  <c r="H1469" i="34"/>
  <c r="J1469" i="34" s="1"/>
  <c r="H1447" i="34"/>
  <c r="J1447" i="34" s="1"/>
  <c r="H1425" i="34"/>
  <c r="J1425" i="34" s="1"/>
  <c r="H1403" i="34"/>
  <c r="J1403" i="34" s="1"/>
  <c r="H2828" i="34"/>
  <c r="J2828" i="34" s="1"/>
  <c r="H2740" i="34"/>
  <c r="J2740" i="34" s="1"/>
  <c r="H2586" i="34"/>
  <c r="J2586" i="34" s="1"/>
  <c r="H2558" i="34"/>
  <c r="J2558" i="34" s="1"/>
  <c r="H2532" i="34"/>
  <c r="J2532" i="34" s="1"/>
  <c r="H2510" i="34"/>
  <c r="J2510" i="34" s="1"/>
  <c r="H2421" i="34"/>
  <c r="J2421" i="34" s="1"/>
  <c r="H2250" i="34"/>
  <c r="J2250" i="34" s="1"/>
  <c r="H2124" i="34"/>
  <c r="J2124" i="34" s="1"/>
  <c r="H2119" i="34"/>
  <c r="J2119" i="34" s="1"/>
  <c r="H2079" i="34"/>
  <c r="J2079" i="34" s="1"/>
  <c r="H2049" i="34"/>
  <c r="J2049" i="34" s="1"/>
  <c r="H1950" i="34"/>
  <c r="J1950" i="34" s="1"/>
  <c r="H1903" i="34"/>
  <c r="J1903" i="34" s="1"/>
  <c r="H1895" i="34"/>
  <c r="J1895" i="34" s="1"/>
  <c r="H1861" i="34"/>
  <c r="J1861" i="34" s="1"/>
  <c r="H3327" i="34"/>
  <c r="J3327" i="34" s="1"/>
  <c r="H2834" i="34"/>
  <c r="J2834" i="34" s="1"/>
  <c r="H2359" i="34"/>
  <c r="J2359" i="34" s="1"/>
  <c r="H2348" i="34"/>
  <c r="J2348" i="34" s="1"/>
  <c r="H2302" i="34"/>
  <c r="J2302" i="34" s="1"/>
  <c r="H2274" i="34"/>
  <c r="J2274" i="34" s="1"/>
  <c r="H2259" i="34"/>
  <c r="J2259" i="34" s="1"/>
  <c r="H2168" i="34"/>
  <c r="J2168" i="34" s="1"/>
  <c r="H2137" i="34"/>
  <c r="J2137" i="34" s="1"/>
  <c r="H2096" i="34"/>
  <c r="J2096" i="34" s="1"/>
  <c r="H2075" i="34"/>
  <c r="J2075" i="34" s="1"/>
  <c r="H2066" i="34"/>
  <c r="J2066" i="34" s="1"/>
  <c r="H2061" i="34"/>
  <c r="J2061" i="34" s="1"/>
  <c r="H2023" i="34"/>
  <c r="J2023" i="34" s="1"/>
  <c r="H2015" i="34"/>
  <c r="J2015" i="34" s="1"/>
  <c r="H2007" i="34"/>
  <c r="J2007" i="34" s="1"/>
  <c r="H1986" i="34"/>
  <c r="J1986" i="34" s="1"/>
  <c r="H1978" i="34"/>
  <c r="J1978" i="34" s="1"/>
  <c r="H1970" i="34"/>
  <c r="J1970" i="34" s="1"/>
  <c r="H2853" i="34"/>
  <c r="J2853" i="34" s="1"/>
  <c r="H2821" i="34"/>
  <c r="J2821" i="34" s="1"/>
  <c r="H2617" i="34"/>
  <c r="J2617" i="34" s="1"/>
  <c r="H2579" i="34"/>
  <c r="J2579" i="34" s="1"/>
  <c r="H2504" i="34"/>
  <c r="J2504" i="34" s="1"/>
  <c r="H2487" i="34"/>
  <c r="J2487" i="34" s="1"/>
  <c r="H2446" i="34"/>
  <c r="J2446" i="34" s="1"/>
  <c r="H2375" i="34"/>
  <c r="J2375" i="34" s="1"/>
  <c r="H2354" i="34"/>
  <c r="J2354" i="34" s="1"/>
  <c r="H2342" i="34"/>
  <c r="J2342" i="34" s="1"/>
  <c r="H2326" i="34"/>
  <c r="J2326" i="34" s="1"/>
  <c r="H2297" i="34"/>
  <c r="J2297" i="34" s="1"/>
  <c r="H2264" i="34"/>
  <c r="J2264" i="34" s="1"/>
  <c r="H2177" i="34"/>
  <c r="J2177" i="34" s="1"/>
  <c r="H2150" i="34"/>
  <c r="J2150" i="34" s="1"/>
  <c r="H2044" i="34"/>
  <c r="J2044" i="34" s="1"/>
  <c r="H2039" i="34"/>
  <c r="J2039" i="34" s="1"/>
  <c r="H2002" i="34"/>
  <c r="J2002" i="34" s="1"/>
  <c r="H1994" i="34"/>
  <c r="J1994" i="34" s="1"/>
  <c r="H1990" i="34"/>
  <c r="J1990" i="34" s="1"/>
  <c r="H1982" i="34"/>
  <c r="J1982" i="34" s="1"/>
  <c r="H1958" i="34"/>
  <c r="J1958" i="34" s="1"/>
  <c r="H1919" i="34"/>
  <c r="J1919" i="34" s="1"/>
  <c r="H1857" i="34"/>
  <c r="H1790" i="34"/>
  <c r="J1790" i="34" s="1"/>
  <c r="H1779" i="34"/>
  <c r="J1779" i="34" s="1"/>
  <c r="H1765" i="34"/>
  <c r="J1765" i="34" s="1"/>
  <c r="H2883" i="34"/>
  <c r="J2883" i="34" s="1"/>
  <c r="H2773" i="34"/>
  <c r="J2773" i="34" s="1"/>
  <c r="H2733" i="34"/>
  <c r="J2733" i="34" s="1"/>
  <c r="H2704" i="34"/>
  <c r="J2704" i="34" s="1"/>
  <c r="H2658" i="34"/>
  <c r="J2658" i="34" s="1"/>
  <c r="H2641" i="34"/>
  <c r="J2641" i="34" s="1"/>
  <c r="H2526" i="34"/>
  <c r="J2526" i="34" s="1"/>
  <c r="H2469" i="34"/>
  <c r="J2469" i="34" s="1"/>
  <c r="H2370" i="34"/>
  <c r="J2370" i="34" s="1"/>
  <c r="H2288" i="34"/>
  <c r="J2288" i="34" s="1"/>
  <c r="H2222" i="34"/>
  <c r="J2222" i="34" s="1"/>
  <c r="H2146" i="34"/>
  <c r="J2146" i="34" s="1"/>
  <c r="H2118" i="34"/>
  <c r="J2118" i="34" s="1"/>
  <c r="H2057" i="34"/>
  <c r="J2057" i="34" s="1"/>
  <c r="H2053" i="34"/>
  <c r="J2053" i="34" s="1"/>
  <c r="H2048" i="34"/>
  <c r="J2048" i="34" s="1"/>
  <c r="H1942" i="34"/>
  <c r="J1942" i="34" s="1"/>
  <c r="H1934" i="34"/>
  <c r="J1934" i="34" s="1"/>
  <c r="H1910" i="34"/>
  <c r="J1910" i="34" s="1"/>
  <c r="H1868" i="34"/>
  <c r="J1868" i="34" s="1"/>
  <c r="H1797" i="34"/>
  <c r="J1797" i="34" s="1"/>
  <c r="H1758" i="34"/>
  <c r="J1758" i="34" s="1"/>
  <c r="H1751" i="34"/>
  <c r="H1721" i="34"/>
  <c r="J1721" i="34" s="1"/>
  <c r="H1704" i="34"/>
  <c r="J1704" i="34" s="1"/>
  <c r="H1694" i="34"/>
  <c r="J1694" i="34" s="1"/>
  <c r="H1684" i="34"/>
  <c r="J1684" i="34" s="1"/>
  <c r="H1674" i="34"/>
  <c r="J1674" i="34" s="1"/>
  <c r="H1664" i="34"/>
  <c r="J1664" i="34" s="1"/>
  <c r="H1634" i="34"/>
  <c r="J1634" i="34" s="1"/>
  <c r="H1577" i="34"/>
  <c r="J1577" i="34" s="1"/>
  <c r="H2974" i="34"/>
  <c r="J2974" i="34" s="1"/>
  <c r="H2336" i="34"/>
  <c r="J2336" i="34" s="1"/>
  <c r="H2256" i="34"/>
  <c r="J2256" i="34" s="1"/>
  <c r="H2156" i="34"/>
  <c r="J2156" i="34" s="1"/>
  <c r="H2018" i="34"/>
  <c r="J2018" i="34" s="1"/>
  <c r="H2008" i="34"/>
  <c r="J2008" i="34" s="1"/>
  <c r="H1905" i="34"/>
  <c r="J1905" i="34" s="1"/>
  <c r="H1869" i="34"/>
  <c r="H1854" i="34"/>
  <c r="J1854" i="34" s="1"/>
  <c r="H1812" i="34"/>
  <c r="J1812" i="34" s="1"/>
  <c r="H1775" i="34"/>
  <c r="J1775" i="34" s="1"/>
  <c r="H1766" i="34"/>
  <c r="J1766" i="34" s="1"/>
  <c r="H1736" i="34"/>
  <c r="J1736" i="34" s="1"/>
  <c r="H1715" i="34"/>
  <c r="J1715" i="34" s="1"/>
  <c r="H1659" i="34"/>
  <c r="J1659" i="34" s="1"/>
  <c r="H1651" i="34"/>
  <c r="J1651" i="34" s="1"/>
  <c r="H1625" i="34"/>
  <c r="J1625" i="34" s="1"/>
  <c r="H1600" i="34"/>
  <c r="J1600" i="34" s="1"/>
  <c r="H1551" i="34"/>
  <c r="J1551" i="34" s="1"/>
  <c r="H1543" i="34"/>
  <c r="J1543" i="34" s="1"/>
  <c r="H1539" i="34"/>
  <c r="J1539" i="34" s="1"/>
  <c r="H1535" i="34"/>
  <c r="J1535" i="34" s="1"/>
  <c r="H1482" i="34"/>
  <c r="J1482" i="34" s="1"/>
  <c r="H1471" i="34"/>
  <c r="J1471" i="34" s="1"/>
  <c r="H1456" i="34"/>
  <c r="J1456" i="34" s="1"/>
  <c r="H1445" i="34"/>
  <c r="J1445" i="34" s="1"/>
  <c r="H1381" i="34"/>
  <c r="J1381" i="34" s="1"/>
  <c r="H1361" i="34"/>
  <c r="J1361" i="34" s="1"/>
  <c r="H1332" i="34"/>
  <c r="J1332" i="34" s="1"/>
  <c r="H1310" i="34"/>
  <c r="J1310" i="34" s="1"/>
  <c r="H1288" i="34"/>
  <c r="J1288" i="34" s="1"/>
  <c r="H1266" i="34"/>
  <c r="J1266" i="34" s="1"/>
  <c r="H1244" i="34"/>
  <c r="J1244" i="34" s="1"/>
  <c r="H1222" i="34"/>
  <c r="J1222" i="34" s="1"/>
  <c r="H1200" i="34"/>
  <c r="J1200" i="34" s="1"/>
  <c r="H1178" i="34"/>
  <c r="J1178" i="34" s="1"/>
  <c r="H1156" i="34"/>
  <c r="J1156" i="34" s="1"/>
  <c r="H1134" i="34"/>
  <c r="J1134" i="34" s="1"/>
  <c r="H1112" i="34"/>
  <c r="J1112" i="34" s="1"/>
  <c r="H1090" i="34"/>
  <c r="J1090" i="34" s="1"/>
  <c r="H1068" i="34"/>
  <c r="J1068" i="34" s="1"/>
  <c r="H1046" i="34"/>
  <c r="J1046" i="34" s="1"/>
  <c r="H1024" i="34"/>
  <c r="J1024" i="34" s="1"/>
  <c r="H1002" i="34"/>
  <c r="J1002" i="34" s="1"/>
  <c r="H980" i="34"/>
  <c r="J980" i="34" s="1"/>
  <c r="H958" i="34"/>
  <c r="H936" i="34"/>
  <c r="J936" i="34" s="1"/>
  <c r="H914" i="34"/>
  <c r="J914" i="34" s="1"/>
  <c r="H892" i="34"/>
  <c r="J892" i="34" s="1"/>
  <c r="H870" i="34"/>
  <c r="J870" i="34" s="1"/>
  <c r="H848" i="34"/>
  <c r="J848" i="34" s="1"/>
  <c r="H826" i="34"/>
  <c r="J826" i="34" s="1"/>
  <c r="H804" i="34"/>
  <c r="J804" i="34" s="1"/>
  <c r="H782" i="34"/>
  <c r="J782" i="34" s="1"/>
  <c r="H760" i="34"/>
  <c r="J760" i="34" s="1"/>
  <c r="H738" i="34"/>
  <c r="J738" i="34" s="1"/>
  <c r="H716" i="34"/>
  <c r="J716" i="34" s="1"/>
  <c r="H3024" i="34"/>
  <c r="J3024" i="34" s="1"/>
  <c r="H2981" i="34"/>
  <c r="J2981" i="34" s="1"/>
  <c r="H2190" i="34"/>
  <c r="J2190" i="34" s="1"/>
  <c r="H2100" i="34"/>
  <c r="J2100" i="34" s="1"/>
  <c r="H2045" i="34"/>
  <c r="J2045" i="34" s="1"/>
  <c r="H1920" i="34"/>
  <c r="J1920" i="34" s="1"/>
  <c r="H1840" i="34"/>
  <c r="J1840" i="34" s="1"/>
  <c r="H1784" i="34"/>
  <c r="J1784" i="34" s="1"/>
  <c r="H1752" i="34"/>
  <c r="J1752" i="34" s="1"/>
  <c r="H1672" i="34"/>
  <c r="J1672" i="34" s="1"/>
  <c r="H1608" i="34"/>
  <c r="J1608" i="34" s="1"/>
  <c r="H1604" i="34"/>
  <c r="J1604" i="34" s="1"/>
  <c r="H1531" i="34"/>
  <c r="J1531" i="34" s="1"/>
  <c r="H1523" i="34"/>
  <c r="J1523" i="34" s="1"/>
  <c r="H1519" i="34"/>
  <c r="J1519" i="34" s="1"/>
  <c r="H1467" i="34"/>
  <c r="J1467" i="34" s="1"/>
  <c r="H1427" i="34"/>
  <c r="J1427" i="34" s="1"/>
  <c r="H1409" i="34"/>
  <c r="J1409" i="34" s="1"/>
  <c r="H1391" i="34"/>
  <c r="J1391" i="34" s="1"/>
  <c r="H1371" i="34"/>
  <c r="J1371" i="34" s="1"/>
  <c r="H1354" i="34"/>
  <c r="J1354" i="34" s="1"/>
  <c r="H1335" i="34"/>
  <c r="H1313" i="34"/>
  <c r="J1313" i="34" s="1"/>
  <c r="H1291" i="34"/>
  <c r="J1291" i="34" s="1"/>
  <c r="H1269" i="34"/>
  <c r="J1269" i="34" s="1"/>
  <c r="H1247" i="34"/>
  <c r="J1247" i="34" s="1"/>
  <c r="H1225" i="34"/>
  <c r="J1225" i="34" s="1"/>
  <c r="H1203" i="34"/>
  <c r="J1203" i="34" s="1"/>
  <c r="H1181" i="34"/>
  <c r="J1181" i="34" s="1"/>
  <c r="H1159" i="34"/>
  <c r="J1159" i="34" s="1"/>
  <c r="H1137" i="34"/>
  <c r="J1137" i="34" s="1"/>
  <c r="H1115" i="34"/>
  <c r="J1115" i="34" s="1"/>
  <c r="H1093" i="34"/>
  <c r="J1093" i="34" s="1"/>
  <c r="H1071" i="34"/>
  <c r="J1071" i="34" s="1"/>
  <c r="H1049" i="34"/>
  <c r="J1049" i="34" s="1"/>
  <c r="H1027" i="34"/>
  <c r="J1027" i="34" s="1"/>
  <c r="H1005" i="34"/>
  <c r="J1005" i="34" s="1"/>
  <c r="H983" i="34"/>
  <c r="J983" i="34" s="1"/>
  <c r="H961" i="34"/>
  <c r="J961" i="34" s="1"/>
  <c r="H939" i="34"/>
  <c r="J939" i="34" s="1"/>
  <c r="H917" i="34"/>
  <c r="J917" i="34" s="1"/>
  <c r="H895" i="34"/>
  <c r="J895" i="34" s="1"/>
  <c r="H873" i="34"/>
  <c r="J873" i="34" s="1"/>
  <c r="H851" i="34"/>
  <c r="J851" i="34" s="1"/>
  <c r="H829" i="34"/>
  <c r="J829" i="34" s="1"/>
  <c r="H3029" i="34"/>
  <c r="J3029" i="34" s="1"/>
  <c r="H2268" i="34"/>
  <c r="J2268" i="34" s="1"/>
  <c r="H2216" i="34"/>
  <c r="J2216" i="34" s="1"/>
  <c r="H2067" i="34"/>
  <c r="J2067" i="34" s="1"/>
  <c r="H1943" i="34"/>
  <c r="J1943" i="34" s="1"/>
  <c r="H1849" i="34"/>
  <c r="J1849" i="34" s="1"/>
  <c r="H1761" i="34"/>
  <c r="J1761" i="34" s="1"/>
  <c r="H1710" i="34"/>
  <c r="J1710" i="34" s="1"/>
  <c r="H1697" i="34"/>
  <c r="J1697" i="34" s="1"/>
  <c r="H1655" i="34"/>
  <c r="J1655" i="34" s="1"/>
  <c r="H1646" i="34"/>
  <c r="J1646" i="34" s="1"/>
  <c r="H1642" i="34"/>
  <c r="J1642" i="34" s="1"/>
  <c r="H1629" i="34"/>
  <c r="J1629" i="34" s="1"/>
  <c r="H1504" i="34"/>
  <c r="J1504" i="34" s="1"/>
  <c r="H1493" i="34"/>
  <c r="J1493" i="34" s="1"/>
  <c r="H1478" i="34"/>
  <c r="J1478" i="34" s="1"/>
  <c r="H1463" i="34"/>
  <c r="J1463" i="34" s="1"/>
  <c r="H1452" i="34"/>
  <c r="J1452" i="34" s="1"/>
  <c r="H1441" i="34"/>
  <c r="J1441" i="34" s="1"/>
  <c r="H1434" i="34"/>
  <c r="J1434" i="34" s="1"/>
  <c r="H1416" i="34"/>
  <c r="J1416" i="34" s="1"/>
  <c r="H1398" i="34"/>
  <c r="J1398" i="34" s="1"/>
  <c r="H1374" i="34"/>
  <c r="J1374" i="34" s="1"/>
  <c r="H1338" i="34"/>
  <c r="J1338" i="34" s="1"/>
  <c r="H1316" i="34"/>
  <c r="J1316" i="34" s="1"/>
  <c r="H1294" i="34"/>
  <c r="H2329" i="34"/>
  <c r="J2329" i="34" s="1"/>
  <c r="H2239" i="34"/>
  <c r="J2239" i="34" s="1"/>
  <c r="H2194" i="34"/>
  <c r="J2194" i="34" s="1"/>
  <c r="H2178" i="34"/>
  <c r="J2178" i="34" s="1"/>
  <c r="H2088" i="34"/>
  <c r="J2088" i="34" s="1"/>
  <c r="H2078" i="34"/>
  <c r="J2078" i="34" s="1"/>
  <c r="H2001" i="34"/>
  <c r="J2001" i="34" s="1"/>
  <c r="H1991" i="34"/>
  <c r="J1991" i="34" s="1"/>
  <c r="H1985" i="34"/>
  <c r="J1985" i="34" s="1"/>
  <c r="H1904" i="34"/>
  <c r="J1904" i="34" s="1"/>
  <c r="H1898" i="34"/>
  <c r="J1898" i="34" s="1"/>
  <c r="H1883" i="34"/>
  <c r="J1883" i="34" s="1"/>
  <c r="H1858" i="34"/>
  <c r="J1858" i="34" s="1"/>
  <c r="H1802" i="34"/>
  <c r="J1802" i="34" s="1"/>
  <c r="H1756" i="34"/>
  <c r="J1756" i="34" s="1"/>
  <c r="H1748" i="34"/>
  <c r="J1748" i="34" s="1"/>
  <c r="H1680" i="34"/>
  <c r="J1680" i="34" s="1"/>
  <c r="H1583" i="34"/>
  <c r="J1583" i="34" s="1"/>
  <c r="H1562" i="34"/>
  <c r="J1562" i="34" s="1"/>
  <c r="H1489" i="34"/>
  <c r="J1489" i="34" s="1"/>
  <c r="H1448" i="34"/>
  <c r="J1448" i="34" s="1"/>
  <c r="H1423" i="34"/>
  <c r="J1423" i="34" s="1"/>
  <c r="H1384" i="34"/>
  <c r="J1384" i="34" s="1"/>
  <c r="H1364" i="34"/>
  <c r="J1364" i="34" s="1"/>
  <c r="H1341" i="34"/>
  <c r="J1341" i="34" s="1"/>
  <c r="H1319" i="34"/>
  <c r="H1297" i="34"/>
  <c r="J1297" i="34" s="1"/>
  <c r="H1275" i="34"/>
  <c r="J1275" i="34" s="1"/>
  <c r="H1253" i="34"/>
  <c r="J1253" i="34" s="1"/>
  <c r="H1231" i="34"/>
  <c r="J1231" i="34" s="1"/>
  <c r="H1209" i="34"/>
  <c r="J1209" i="34" s="1"/>
  <c r="H1187" i="34"/>
  <c r="J1187" i="34" s="1"/>
  <c r="H1165" i="34"/>
  <c r="J1165" i="34" s="1"/>
  <c r="H1143" i="34"/>
  <c r="J1143" i="34" s="1"/>
  <c r="H1121" i="34"/>
  <c r="J1121" i="34" s="1"/>
  <c r="H1099" i="34"/>
  <c r="J1099" i="34" s="1"/>
  <c r="H1077" i="34"/>
  <c r="J1077" i="34" s="1"/>
  <c r="H1055" i="34"/>
  <c r="J1055" i="34" s="1"/>
  <c r="H1033" i="34"/>
  <c r="J1033" i="34" s="1"/>
  <c r="H1011" i="34"/>
  <c r="J1011" i="34" s="1"/>
  <c r="H989" i="34"/>
  <c r="J989" i="34" s="1"/>
  <c r="H2865" i="34"/>
  <c r="J2865" i="34" s="1"/>
  <c r="H2803" i="34"/>
  <c r="J2803" i="34" s="1"/>
  <c r="H2104" i="34"/>
  <c r="J2104" i="34" s="1"/>
  <c r="H2022" i="34"/>
  <c r="J2022" i="34" s="1"/>
  <c r="H1963" i="34"/>
  <c r="J1963" i="34" s="1"/>
  <c r="H1735" i="34"/>
  <c r="J1735" i="34" s="1"/>
  <c r="H1731" i="34"/>
  <c r="J1731" i="34" s="1"/>
  <c r="H1727" i="34"/>
  <c r="J1727" i="34" s="1"/>
  <c r="H1714" i="34"/>
  <c r="J1714" i="34" s="1"/>
  <c r="H1701" i="34"/>
  <c r="J1701" i="34" s="1"/>
  <c r="H1692" i="34"/>
  <c r="J1692" i="34" s="1"/>
  <c r="H1650" i="34"/>
  <c r="J1650" i="34" s="1"/>
  <c r="H1637" i="34"/>
  <c r="J1637" i="34" s="1"/>
  <c r="H1591" i="34"/>
  <c r="H1578" i="34"/>
  <c r="J1578" i="34" s="1"/>
  <c r="H1538" i="34"/>
  <c r="J1538" i="34" s="1"/>
  <c r="H1530" i="34"/>
  <c r="J1530" i="34" s="1"/>
  <c r="H1526" i="34"/>
  <c r="J1526" i="34" s="1"/>
  <c r="H1511" i="34"/>
  <c r="J1511" i="34" s="1"/>
  <c r="H1437" i="34"/>
  <c r="J1437" i="34" s="1"/>
  <c r="H1430" i="34"/>
  <c r="J1430" i="34" s="1"/>
  <c r="H1419" i="34"/>
  <c r="J1419" i="34" s="1"/>
  <c r="H1412" i="34"/>
  <c r="J1412" i="34" s="1"/>
  <c r="H1394" i="34"/>
  <c r="H1377" i="34"/>
  <c r="J1377" i="34" s="1"/>
  <c r="H1367" i="34"/>
  <c r="J1367" i="34" s="1"/>
  <c r="H1347" i="34"/>
  <c r="J1347" i="34" s="1"/>
  <c r="H1325" i="34"/>
  <c r="J1325" i="34" s="1"/>
  <c r="H1303" i="34"/>
  <c r="J1303" i="34" s="1"/>
  <c r="H1281" i="34"/>
  <c r="J1281" i="34" s="1"/>
  <c r="H1259" i="34"/>
  <c r="J1259" i="34" s="1"/>
  <c r="H1237" i="34"/>
  <c r="J1237" i="34" s="1"/>
  <c r="H1215" i="34"/>
  <c r="J1215" i="34" s="1"/>
  <c r="H1193" i="34"/>
  <c r="J1193" i="34" s="1"/>
  <c r="H1171" i="34"/>
  <c r="J1171" i="34" s="1"/>
  <c r="H2238" i="34"/>
  <c r="J2238" i="34" s="1"/>
  <c r="H2233" i="34"/>
  <c r="J2233" i="34" s="1"/>
  <c r="H2479" i="34"/>
  <c r="J2479" i="34" s="1"/>
  <c r="H2273" i="34"/>
  <c r="J2273" i="34" s="1"/>
  <c r="H2016" i="34"/>
  <c r="J2016" i="34" s="1"/>
  <c r="H1995" i="34"/>
  <c r="J1995" i="34" s="1"/>
  <c r="H2543" i="34"/>
  <c r="J2543" i="34" s="1"/>
  <c r="H2451" i="34"/>
  <c r="J2451" i="34" s="1"/>
  <c r="H2199" i="34"/>
  <c r="J2199" i="34" s="1"/>
  <c r="H2026" i="34"/>
  <c r="J2026" i="34" s="1"/>
  <c r="H1882" i="34"/>
  <c r="J1882" i="34" s="1"/>
  <c r="H1815" i="34"/>
  <c r="J1815" i="34" s="1"/>
  <c r="H1801" i="34"/>
  <c r="J1801" i="34" s="1"/>
  <c r="H1791" i="34"/>
  <c r="J1791" i="34" s="1"/>
  <c r="H1747" i="34"/>
  <c r="J1747" i="34" s="1"/>
  <c r="H1705" i="34"/>
  <c r="H1662" i="34"/>
  <c r="J1662" i="34" s="1"/>
  <c r="H1645" i="34"/>
  <c r="J1645" i="34" s="1"/>
  <c r="H1641" i="34"/>
  <c r="J1641" i="34" s="1"/>
  <c r="H1615" i="34"/>
  <c r="H1611" i="34"/>
  <c r="J1611" i="34" s="1"/>
  <c r="H1569" i="34"/>
  <c r="J1569" i="34" s="1"/>
  <c r="H1518" i="34"/>
  <c r="J1518" i="34" s="1"/>
  <c r="H1514" i="34"/>
  <c r="J1514" i="34" s="1"/>
  <c r="H1503" i="34"/>
  <c r="J1503" i="34" s="1"/>
  <c r="H1462" i="34"/>
  <c r="J1462" i="34" s="1"/>
  <c r="H1440" i="34"/>
  <c r="J1440" i="34" s="1"/>
  <c r="H1415" i="34"/>
  <c r="J1415" i="34" s="1"/>
  <c r="H1408" i="34"/>
  <c r="J1408" i="34" s="1"/>
  <c r="H1397" i="34"/>
  <c r="J1397" i="34" s="1"/>
  <c r="H1390" i="34"/>
  <c r="J1390" i="34" s="1"/>
  <c r="H1334" i="34"/>
  <c r="J1334" i="34" s="1"/>
  <c r="H3131" i="34"/>
  <c r="J3131" i="34" s="1"/>
  <c r="H2590" i="34"/>
  <c r="J2590" i="34" s="1"/>
  <c r="H2550" i="34"/>
  <c r="J2550" i="34" s="1"/>
  <c r="H2458" i="34"/>
  <c r="J2458" i="34" s="1"/>
  <c r="H2425" i="34"/>
  <c r="J2425" i="34" s="1"/>
  <c r="H2400" i="34"/>
  <c r="J2400" i="34" s="1"/>
  <c r="H2321" i="34"/>
  <c r="J2321" i="34" s="1"/>
  <c r="H2254" i="34"/>
  <c r="J2254" i="34" s="1"/>
  <c r="H2109" i="34"/>
  <c r="J2109" i="34" s="1"/>
  <c r="H1989" i="34"/>
  <c r="J1989" i="34" s="1"/>
  <c r="H1977" i="34"/>
  <c r="J1977" i="34" s="1"/>
  <c r="H1947" i="34"/>
  <c r="J1947" i="34" s="1"/>
  <c r="H1892" i="34"/>
  <c r="J1892" i="34" s="1"/>
  <c r="H1887" i="34"/>
  <c r="J1887" i="34" s="1"/>
  <c r="H1843" i="34"/>
  <c r="J1843" i="34" s="1"/>
  <c r="H1709" i="34"/>
  <c r="J1709" i="34" s="1"/>
  <c r="H1675" i="34"/>
  <c r="J1675" i="34" s="1"/>
  <c r="H1649" i="34"/>
  <c r="J1649" i="34" s="1"/>
  <c r="H1488" i="34"/>
  <c r="J1488" i="34" s="1"/>
  <c r="H1422" i="34"/>
  <c r="J1422" i="34" s="1"/>
  <c r="H1404" i="34"/>
  <c r="J1404" i="34" s="1"/>
  <c r="H1373" i="34"/>
  <c r="J1373" i="34" s="1"/>
  <c r="H1337" i="34"/>
  <c r="J1337" i="34" s="1"/>
  <c r="H3213" i="34"/>
  <c r="J3213" i="34" s="1"/>
  <c r="H2628" i="34"/>
  <c r="J2628" i="34" s="1"/>
  <c r="H2278" i="34"/>
  <c r="J2278" i="34" s="1"/>
  <c r="H2367" i="34"/>
  <c r="J2367" i="34" s="1"/>
  <c r="H2247" i="34"/>
  <c r="J2247" i="34" s="1"/>
  <c r="H2188" i="34"/>
  <c r="J2188" i="34" s="1"/>
  <c r="H2405" i="34"/>
  <c r="J2405" i="34" s="1"/>
  <c r="H2339" i="34"/>
  <c r="J2339" i="34" s="1"/>
  <c r="H2563" i="34"/>
  <c r="J2563" i="34" s="1"/>
  <c r="H2242" i="34"/>
  <c r="J2242" i="34" s="1"/>
  <c r="H2086" i="34"/>
  <c r="J2086" i="34" s="1"/>
  <c r="H2025" i="34"/>
  <c r="J2025" i="34" s="1"/>
  <c r="H2020" i="34"/>
  <c r="J2020" i="34" s="1"/>
  <c r="H2010" i="34"/>
  <c r="H1971" i="34"/>
  <c r="J1971" i="34" s="1"/>
  <c r="H1886" i="34"/>
  <c r="J1886" i="34" s="1"/>
  <c r="H1851" i="34"/>
  <c r="J1851" i="34" s="1"/>
  <c r="H1804" i="34"/>
  <c r="J1804" i="34" s="1"/>
  <c r="H1800" i="34"/>
  <c r="J1800" i="34" s="1"/>
  <c r="H1781" i="34"/>
  <c r="J1781" i="34" s="1"/>
  <c r="H1695" i="34"/>
  <c r="J1695" i="34" s="1"/>
  <c r="H1682" i="34"/>
  <c r="J1682" i="34" s="1"/>
  <c r="H1670" i="34"/>
  <c r="J1670" i="34" s="1"/>
  <c r="H1661" i="34"/>
  <c r="J1661" i="34" s="1"/>
  <c r="H1476" i="34"/>
  <c r="J1476" i="34" s="1"/>
  <c r="H1465" i="34"/>
  <c r="J1465" i="34" s="1"/>
  <c r="H1450" i="34"/>
  <c r="J1450" i="34" s="1"/>
  <c r="H1386" i="34"/>
  <c r="J1386" i="34" s="1"/>
  <c r="H1369" i="34"/>
  <c r="J1369" i="34" s="1"/>
  <c r="H1349" i="34"/>
  <c r="J1349" i="34" s="1"/>
  <c r="H1327" i="34"/>
  <c r="J1327" i="34" s="1"/>
  <c r="H1305" i="34"/>
  <c r="J1305" i="34" s="1"/>
  <c r="H1283" i="34"/>
  <c r="J1283" i="34" s="1"/>
  <c r="H1261" i="34"/>
  <c r="J1261" i="34" s="1"/>
  <c r="H1239" i="34"/>
  <c r="J1239" i="34" s="1"/>
  <c r="H1217" i="34"/>
  <c r="J1217" i="34" s="1"/>
  <c r="H1195" i="34"/>
  <c r="J1195" i="34" s="1"/>
  <c r="H1173" i="34"/>
  <c r="J1173" i="34" s="1"/>
  <c r="H1151" i="34"/>
  <c r="J1151" i="34" s="1"/>
  <c r="H1129" i="34"/>
  <c r="J1129" i="34" s="1"/>
  <c r="H1107" i="34"/>
  <c r="J1107" i="34" s="1"/>
  <c r="H1085" i="34"/>
  <c r="J1085" i="34" s="1"/>
  <c r="H1063" i="34"/>
  <c r="J1063" i="34" s="1"/>
  <c r="H1041" i="34"/>
  <c r="J1041" i="34" s="1"/>
  <c r="H2766" i="34"/>
  <c r="J2766" i="34" s="1"/>
  <c r="H2231" i="34"/>
  <c r="J2231" i="34" s="1"/>
  <c r="H2208" i="34"/>
  <c r="J2208" i="34" s="1"/>
  <c r="H2130" i="34"/>
  <c r="J2130" i="34" s="1"/>
  <c r="H1891" i="34"/>
  <c r="J1891" i="34" s="1"/>
  <c r="H1818" i="34"/>
  <c r="J1818" i="34" s="1"/>
  <c r="H1814" i="34"/>
  <c r="J1814" i="34" s="1"/>
  <c r="H1712" i="34"/>
  <c r="J1712" i="34" s="1"/>
  <c r="H1699" i="34"/>
  <c r="H1644" i="34"/>
  <c r="J1644" i="34" s="1"/>
  <c r="H1640" i="34"/>
  <c r="J1640" i="34" s="1"/>
  <c r="H1631" i="34"/>
  <c r="J1631" i="34" s="1"/>
  <c r="H1461" i="34"/>
  <c r="J1461" i="34" s="1"/>
  <c r="H1439" i="34"/>
  <c r="J1439" i="34" s="1"/>
  <c r="H1432" i="34"/>
  <c r="J1432" i="34" s="1"/>
  <c r="H1396" i="34"/>
  <c r="J1396" i="34" s="1"/>
  <c r="H1379" i="34"/>
  <c r="J1379" i="34" s="1"/>
  <c r="H1352" i="34"/>
  <c r="J1352" i="34" s="1"/>
  <c r="H1330" i="34"/>
  <c r="J1330" i="34" s="1"/>
  <c r="H1308" i="34"/>
  <c r="J1308" i="34" s="1"/>
  <c r="H1286" i="34"/>
  <c r="J1286" i="34" s="1"/>
  <c r="H1264" i="34"/>
  <c r="J1264" i="34" s="1"/>
  <c r="H1242" i="34"/>
  <c r="J1242" i="34" s="1"/>
  <c r="H2686" i="34"/>
  <c r="J2686" i="34" s="1"/>
  <c r="H2181" i="34"/>
  <c r="J2181" i="34" s="1"/>
  <c r="H2174" i="34"/>
  <c r="J2174" i="34" s="1"/>
  <c r="H2014" i="34"/>
  <c r="J2014" i="34" s="1"/>
  <c r="H1922" i="34"/>
  <c r="J1922" i="34" s="1"/>
  <c r="H1846" i="34"/>
  <c r="J1846" i="34" s="1"/>
  <c r="H1832" i="34"/>
  <c r="J1832" i="34" s="1"/>
  <c r="H1737" i="34"/>
  <c r="J1737" i="34" s="1"/>
  <c r="H1725" i="34"/>
  <c r="J1725" i="34" s="1"/>
  <c r="H1690" i="34"/>
  <c r="J1690" i="34" s="1"/>
  <c r="H1618" i="34"/>
  <c r="J1618" i="34" s="1"/>
  <c r="H1614" i="34"/>
  <c r="J1614" i="34" s="1"/>
  <c r="H1585" i="34"/>
  <c r="J1585" i="34" s="1"/>
  <c r="H1564" i="34"/>
  <c r="J1564" i="34" s="1"/>
  <c r="H1536" i="34"/>
  <c r="J1536" i="34" s="1"/>
  <c r="H1498" i="34"/>
  <c r="J1498" i="34" s="1"/>
  <c r="H1487" i="34"/>
  <c r="J1487" i="34" s="1"/>
  <c r="H1472" i="34"/>
  <c r="J1472" i="34" s="1"/>
  <c r="H1457" i="34"/>
  <c r="J1457" i="34" s="1"/>
  <c r="H1446" i="34"/>
  <c r="J1446" i="34" s="1"/>
  <c r="H1421" i="34"/>
  <c r="J1421" i="34" s="1"/>
  <c r="H1389" i="34"/>
  <c r="J1389" i="34" s="1"/>
  <c r="H1362" i="34"/>
  <c r="J1362" i="34" s="1"/>
  <c r="H1333" i="34"/>
  <c r="J1333" i="34" s="1"/>
  <c r="H2541" i="34"/>
  <c r="J2541" i="34" s="1"/>
  <c r="H2391" i="34"/>
  <c r="J2391" i="34" s="1"/>
  <c r="H2358" i="34"/>
  <c r="J2358" i="34" s="1"/>
  <c r="H2300" i="34"/>
  <c r="J2300" i="34" s="1"/>
  <c r="H2197" i="34"/>
  <c r="J2197" i="34" s="1"/>
  <c r="H2080" i="34"/>
  <c r="J2080" i="34" s="1"/>
  <c r="H2058" i="34"/>
  <c r="J2058" i="34" s="1"/>
  <c r="H1961" i="34"/>
  <c r="J1961" i="34" s="1"/>
  <c r="H1939" i="34"/>
  <c r="J1939" i="34" s="1"/>
  <c r="H1906" i="34"/>
  <c r="J1906" i="34" s="1"/>
  <c r="H1875" i="34"/>
  <c r="J1875" i="34" s="1"/>
  <c r="H1822" i="34"/>
  <c r="J1822" i="34" s="1"/>
  <c r="H1799" i="34"/>
  <c r="J1799" i="34" s="1"/>
  <c r="H1741" i="34"/>
  <c r="J1741" i="34" s="1"/>
  <c r="H1733" i="34"/>
  <c r="J1733" i="34" s="1"/>
  <c r="H1669" i="34"/>
  <c r="J1669" i="34" s="1"/>
  <c r="H1665" i="34"/>
  <c r="J1665" i="34" s="1"/>
  <c r="H1635" i="34"/>
  <c r="J1635" i="34" s="1"/>
  <c r="H1622" i="34"/>
  <c r="J1622" i="34" s="1"/>
  <c r="H1605" i="34"/>
  <c r="J1605" i="34" s="1"/>
  <c r="H1601" i="34"/>
  <c r="J1601" i="34" s="1"/>
  <c r="H1597" i="34"/>
  <c r="J1597" i="34" s="1"/>
  <c r="H1580" i="34"/>
  <c r="J1580" i="34" s="1"/>
  <c r="H1532" i="34"/>
  <c r="J1532" i="34" s="1"/>
  <c r="H1528" i="34"/>
  <c r="J1528" i="34" s="1"/>
  <c r="H1483" i="34"/>
  <c r="J1483" i="34" s="1"/>
  <c r="H1468" i="34"/>
  <c r="J1468" i="34" s="1"/>
  <c r="H1428" i="34"/>
  <c r="J1428" i="34" s="1"/>
  <c r="H1382" i="34"/>
  <c r="J1382" i="34" s="1"/>
  <c r="H1372" i="34"/>
  <c r="J1372" i="34" s="1"/>
  <c r="H1336" i="34"/>
  <c r="J1336" i="34" s="1"/>
  <c r="H1314" i="34"/>
  <c r="J1314" i="34" s="1"/>
  <c r="H2927" i="34"/>
  <c r="J2927" i="34" s="1"/>
  <c r="H2398" i="34"/>
  <c r="J2398" i="34" s="1"/>
  <c r="H2040" i="34"/>
  <c r="J2040" i="34" s="1"/>
  <c r="H1987" i="34"/>
  <c r="J1987" i="34" s="1"/>
  <c r="H1965" i="34"/>
  <c r="J1965" i="34" s="1"/>
  <c r="H1813" i="34"/>
  <c r="J1813" i="34" s="1"/>
  <c r="H1959" i="34"/>
  <c r="J1959" i="34" s="1"/>
  <c r="H1806" i="34"/>
  <c r="J1806" i="34" s="1"/>
  <c r="H1793" i="34"/>
  <c r="J1793" i="34" s="1"/>
  <c r="H1783" i="34"/>
  <c r="J1783" i="34" s="1"/>
  <c r="H1718" i="34"/>
  <c r="J1718" i="34" s="1"/>
  <c r="H1707" i="34"/>
  <c r="J1707" i="34" s="1"/>
  <c r="H1689" i="34"/>
  <c r="J1689" i="34" s="1"/>
  <c r="H1628" i="34"/>
  <c r="J1628" i="34" s="1"/>
  <c r="H1595" i="34"/>
  <c r="J1595" i="34" s="1"/>
  <c r="H1512" i="34"/>
  <c r="H1497" i="34"/>
  <c r="J1497" i="34" s="1"/>
  <c r="H1454" i="34"/>
  <c r="J1454" i="34" s="1"/>
  <c r="H1348" i="34"/>
  <c r="J1348" i="34" s="1"/>
  <c r="H1329" i="34"/>
  <c r="J1329" i="34" s="1"/>
  <c r="H1324" i="34"/>
  <c r="J1324" i="34" s="1"/>
  <c r="H1307" i="34"/>
  <c r="J1307" i="34" s="1"/>
  <c r="H1263" i="34"/>
  <c r="J1263" i="34" s="1"/>
  <c r="H1255" i="34"/>
  <c r="J1255" i="34" s="1"/>
  <c r="H1251" i="34"/>
  <c r="J1251" i="34" s="1"/>
  <c r="H1224" i="34"/>
  <c r="J1224" i="34" s="1"/>
  <c r="H1205" i="34"/>
  <c r="J1205" i="34" s="1"/>
  <c r="H1179" i="34"/>
  <c r="J1179" i="34" s="1"/>
  <c r="H1113" i="34"/>
  <c r="H1102" i="34"/>
  <c r="J1102" i="34" s="1"/>
  <c r="H1066" i="34"/>
  <c r="H1048" i="34"/>
  <c r="J1048" i="34" s="1"/>
  <c r="H1037" i="34"/>
  <c r="J1037" i="34" s="1"/>
  <c r="H1009" i="34"/>
  <c r="J1009" i="34" s="1"/>
  <c r="H988" i="34"/>
  <c r="J988" i="34" s="1"/>
  <c r="H971" i="34"/>
  <c r="J971" i="34" s="1"/>
  <c r="H924" i="34"/>
  <c r="J924" i="34" s="1"/>
  <c r="H907" i="34"/>
  <c r="J907" i="34" s="1"/>
  <c r="H887" i="34"/>
  <c r="J887" i="34" s="1"/>
  <c r="H877" i="34"/>
  <c r="J877" i="34" s="1"/>
  <c r="H867" i="34"/>
  <c r="J867" i="34" s="1"/>
  <c r="H860" i="34"/>
  <c r="J860" i="34" s="1"/>
  <c r="H830" i="34"/>
  <c r="J830" i="34" s="1"/>
  <c r="H820" i="34"/>
  <c r="J820" i="34" s="1"/>
  <c r="H807" i="34"/>
  <c r="H781" i="34"/>
  <c r="J781" i="34" s="1"/>
  <c r="H768" i="34"/>
  <c r="J768" i="34" s="1"/>
  <c r="H755" i="34"/>
  <c r="J755" i="34" s="1"/>
  <c r="H742" i="34"/>
  <c r="J742" i="34" s="1"/>
  <c r="H729" i="34"/>
  <c r="J729" i="34" s="1"/>
  <c r="H697" i="34"/>
  <c r="J697" i="34" s="1"/>
  <c r="H675" i="34"/>
  <c r="J675" i="34" s="1"/>
  <c r="H653" i="34"/>
  <c r="J653" i="34" s="1"/>
  <c r="H631" i="34"/>
  <c r="J631" i="34" s="1"/>
  <c r="H609" i="34"/>
  <c r="J609" i="34" s="1"/>
  <c r="H587" i="34"/>
  <c r="J587" i="34" s="1"/>
  <c r="H565" i="34"/>
  <c r="H543" i="34"/>
  <c r="J543" i="34" s="1"/>
  <c r="H521" i="34"/>
  <c r="J521" i="34" s="1"/>
  <c r="H499" i="34"/>
  <c r="J499" i="34" s="1"/>
  <c r="H477" i="34"/>
  <c r="J477" i="34" s="1"/>
  <c r="H455" i="34"/>
  <c r="J455" i="34" s="1"/>
  <c r="H433" i="34"/>
  <c r="J433" i="34" s="1"/>
  <c r="H411" i="34"/>
  <c r="J411" i="34" s="1"/>
  <c r="H389" i="34"/>
  <c r="J389" i="34" s="1"/>
  <c r="H367" i="34"/>
  <c r="J367" i="34" s="1"/>
  <c r="H345" i="34"/>
  <c r="J345" i="34" s="1"/>
  <c r="H323" i="34"/>
  <c r="J323" i="34" s="1"/>
  <c r="H301" i="34"/>
  <c r="J301" i="34" s="1"/>
  <c r="H279" i="34"/>
  <c r="J279" i="34" s="1"/>
  <c r="H257" i="34"/>
  <c r="J257" i="34" s="1"/>
  <c r="H235" i="34"/>
  <c r="J235" i="34" s="1"/>
  <c r="H213" i="34"/>
  <c r="J213" i="34" s="1"/>
  <c r="H191" i="34"/>
  <c r="J191" i="34" s="1"/>
  <c r="H169" i="34"/>
  <c r="J169" i="34" s="1"/>
  <c r="H147" i="34"/>
  <c r="J147" i="34" s="1"/>
  <c r="H2183" i="34"/>
  <c r="J2183" i="34" s="1"/>
  <c r="H1926" i="34"/>
  <c r="J1926" i="34" s="1"/>
  <c r="H1884" i="34"/>
  <c r="J1884" i="34" s="1"/>
  <c r="H1657" i="34"/>
  <c r="J1657" i="34" s="1"/>
  <c r="H1554" i="34"/>
  <c r="J1554" i="34" s="1"/>
  <c r="H1470" i="34"/>
  <c r="J1470" i="34" s="1"/>
  <c r="H1402" i="34"/>
  <c r="J1402" i="34" s="1"/>
  <c r="H1243" i="34"/>
  <c r="J1243" i="34" s="1"/>
  <c r="H1220" i="34"/>
  <c r="J1220" i="34" s="1"/>
  <c r="H1194" i="34"/>
  <c r="J1194" i="34" s="1"/>
  <c r="H1190" i="34"/>
  <c r="J1190" i="34" s="1"/>
  <c r="H1160" i="34"/>
  <c r="J1160" i="34" s="1"/>
  <c r="H1131" i="34"/>
  <c r="J1131" i="34" s="1"/>
  <c r="H1127" i="34"/>
  <c r="J1127" i="34" s="1"/>
  <c r="H1120" i="34"/>
  <c r="J1120" i="34" s="1"/>
  <c r="H1084" i="34"/>
  <c r="J1084" i="34" s="1"/>
  <c r="H1073" i="34"/>
  <c r="J1073" i="34" s="1"/>
  <c r="H954" i="34"/>
  <c r="J954" i="34" s="1"/>
  <c r="H944" i="34"/>
  <c r="H934" i="34"/>
  <c r="J934" i="34" s="1"/>
  <c r="H897" i="34"/>
  <c r="J897" i="34" s="1"/>
  <c r="H850" i="34"/>
  <c r="J850" i="34" s="1"/>
  <c r="H810" i="34"/>
  <c r="J810" i="34" s="1"/>
  <c r="H797" i="34"/>
  <c r="J797" i="34" s="1"/>
  <c r="H771" i="34"/>
  <c r="J771" i="34" s="1"/>
  <c r="H700" i="34"/>
  <c r="J700" i="34" s="1"/>
  <c r="H678" i="34"/>
  <c r="J678" i="34" s="1"/>
  <c r="H656" i="34"/>
  <c r="J656" i="34" s="1"/>
  <c r="H634" i="34"/>
  <c r="J634" i="34" s="1"/>
  <c r="H612" i="34"/>
  <c r="J612" i="34" s="1"/>
  <c r="H590" i="34"/>
  <c r="J590" i="34" s="1"/>
  <c r="H568" i="34"/>
  <c r="J568" i="34" s="1"/>
  <c r="H546" i="34"/>
  <c r="J546" i="34" s="1"/>
  <c r="H524" i="34"/>
  <c r="J524" i="34" s="1"/>
  <c r="H502" i="34"/>
  <c r="H480" i="34"/>
  <c r="J480" i="34" s="1"/>
  <c r="H458" i="34"/>
  <c r="J458" i="34" s="1"/>
  <c r="H436" i="34"/>
  <c r="J436" i="34" s="1"/>
  <c r="H1558" i="34"/>
  <c r="J1558" i="34" s="1"/>
  <c r="H1459" i="34"/>
  <c r="J1459" i="34" s="1"/>
  <c r="H1443" i="34"/>
  <c r="J1443" i="34" s="1"/>
  <c r="H1387" i="34"/>
  <c r="J1387" i="34" s="1"/>
  <c r="H1282" i="34"/>
  <c r="J1282" i="34" s="1"/>
  <c r="H1270" i="34"/>
  <c r="J1270" i="34" s="1"/>
  <c r="H1227" i="34"/>
  <c r="J1227" i="34" s="1"/>
  <c r="H1201" i="34"/>
  <c r="J1201" i="34" s="1"/>
  <c r="H1145" i="34"/>
  <c r="J1145" i="34" s="1"/>
  <c r="H1109" i="34"/>
  <c r="J1109" i="34" s="1"/>
  <c r="H1105" i="34"/>
  <c r="J1105" i="34" s="1"/>
  <c r="H1098" i="34"/>
  <c r="J1098" i="34" s="1"/>
  <c r="H1062" i="34"/>
  <c r="J1062" i="34" s="1"/>
  <c r="H1051" i="34"/>
  <c r="J1051" i="34" s="1"/>
  <c r="H1012" i="34"/>
  <c r="J1012" i="34" s="1"/>
  <c r="H991" i="34"/>
  <c r="J991" i="34" s="1"/>
  <c r="H974" i="34"/>
  <c r="J974" i="34" s="1"/>
  <c r="H947" i="34"/>
  <c r="J947" i="34" s="1"/>
  <c r="H910" i="34"/>
  <c r="J910" i="34" s="1"/>
  <c r="H900" i="34"/>
  <c r="J900" i="34" s="1"/>
  <c r="H890" i="34"/>
  <c r="J890" i="34" s="1"/>
  <c r="H853" i="34"/>
  <c r="J853" i="34" s="1"/>
  <c r="H813" i="34"/>
  <c r="J813" i="34" s="1"/>
  <c r="H800" i="34"/>
  <c r="J800" i="34" s="1"/>
  <c r="H787" i="34"/>
  <c r="J787" i="34" s="1"/>
  <c r="H774" i="34"/>
  <c r="J774" i="34" s="1"/>
  <c r="H748" i="34"/>
  <c r="J748" i="34" s="1"/>
  <c r="H722" i="34"/>
  <c r="J722" i="34" s="1"/>
  <c r="H706" i="34"/>
  <c r="J706" i="34" s="1"/>
  <c r="H684" i="34"/>
  <c r="J684" i="34" s="1"/>
  <c r="H662" i="34"/>
  <c r="J662" i="34" s="1"/>
  <c r="H640" i="34"/>
  <c r="J640" i="34" s="1"/>
  <c r="H618" i="34"/>
  <c r="J618" i="34" s="1"/>
  <c r="H596" i="34"/>
  <c r="J596" i="34" s="1"/>
  <c r="H574" i="34"/>
  <c r="J574" i="34" s="1"/>
  <c r="H552" i="34"/>
  <c r="J552" i="34" s="1"/>
  <c r="H530" i="34"/>
  <c r="J530" i="34" s="1"/>
  <c r="H508" i="34"/>
  <c r="J508" i="34" s="1"/>
  <c r="H486" i="34"/>
  <c r="J486" i="34" s="1"/>
  <c r="H464" i="34"/>
  <c r="J464" i="34" s="1"/>
  <c r="H442" i="34"/>
  <c r="J442" i="34" s="1"/>
  <c r="H420" i="34"/>
  <c r="J420" i="34" s="1"/>
  <c r="H398" i="34"/>
  <c r="J398" i="34" s="1"/>
  <c r="H376" i="34"/>
  <c r="J376" i="34" s="1"/>
  <c r="H354" i="34"/>
  <c r="J354" i="34" s="1"/>
  <c r="H332" i="34"/>
  <c r="J332" i="34" s="1"/>
  <c r="H310" i="34"/>
  <c r="J310" i="34" s="1"/>
  <c r="H288" i="34"/>
  <c r="J288" i="34" s="1"/>
  <c r="H266" i="34"/>
  <c r="J266" i="34" s="1"/>
  <c r="H244" i="34"/>
  <c r="J244" i="34" s="1"/>
  <c r="H222" i="34"/>
  <c r="J222" i="34" s="1"/>
  <c r="H200" i="34"/>
  <c r="J200" i="34" s="1"/>
  <c r="H178" i="34"/>
  <c r="J178" i="34" s="1"/>
  <c r="H156" i="34"/>
  <c r="J156" i="34" s="1"/>
  <c r="H134" i="34"/>
  <c r="J134" i="34" s="1"/>
  <c r="H2778" i="34"/>
  <c r="J2778" i="34" s="1"/>
  <c r="H2212" i="34"/>
  <c r="J2212" i="34" s="1"/>
  <c r="H1890" i="34"/>
  <c r="J1890" i="34" s="1"/>
  <c r="H1723" i="34"/>
  <c r="J1723" i="34" s="1"/>
  <c r="H1711" i="34"/>
  <c r="J1711" i="34" s="1"/>
  <c r="H1667" i="34"/>
  <c r="J1667" i="34" s="1"/>
  <c r="H1627" i="34"/>
  <c r="J1627" i="34" s="1"/>
  <c r="H1501" i="34"/>
  <c r="J1501" i="34" s="1"/>
  <c r="H1453" i="34"/>
  <c r="J1453" i="34" s="1"/>
  <c r="H1438" i="34"/>
  <c r="J1438" i="34" s="1"/>
  <c r="H1357" i="34"/>
  <c r="J1357" i="34" s="1"/>
  <c r="H1302" i="34"/>
  <c r="J1302" i="34" s="1"/>
  <c r="H1216" i="34"/>
  <c r="J1216" i="34" s="1"/>
  <c r="H1212" i="34"/>
  <c r="J1212" i="34" s="1"/>
  <c r="H1182" i="34"/>
  <c r="J1182" i="34" s="1"/>
  <c r="H1167" i="34"/>
  <c r="J1167" i="34" s="1"/>
  <c r="H1152" i="34"/>
  <c r="J1152" i="34" s="1"/>
  <c r="H1116" i="34"/>
  <c r="J1116" i="34" s="1"/>
  <c r="H1069" i="34"/>
  <c r="J1069" i="34" s="1"/>
  <c r="H1058" i="34"/>
  <c r="J1058" i="34" s="1"/>
  <c r="H984" i="34"/>
  <c r="J984" i="34" s="1"/>
  <c r="H967" i="34"/>
  <c r="J967" i="34" s="1"/>
  <c r="H957" i="34"/>
  <c r="J957" i="34" s="1"/>
  <c r="H937" i="34"/>
  <c r="J937" i="34" s="1"/>
  <c r="H920" i="34"/>
  <c r="J920" i="34" s="1"/>
  <c r="H883" i="34"/>
  <c r="J883" i="34" s="1"/>
  <c r="H836" i="34"/>
  <c r="J836" i="34" s="1"/>
  <c r="H816" i="34"/>
  <c r="J816" i="34" s="1"/>
  <c r="H761" i="34"/>
  <c r="J761" i="34" s="1"/>
  <c r="H735" i="34"/>
  <c r="J735" i="34" s="1"/>
  <c r="H709" i="34"/>
  <c r="J709" i="34" s="1"/>
  <c r="H687" i="34"/>
  <c r="J687" i="34" s="1"/>
  <c r="H665" i="34"/>
  <c r="J665" i="34" s="1"/>
  <c r="H643" i="34"/>
  <c r="J643" i="34" s="1"/>
  <c r="H621" i="34"/>
  <c r="J621" i="34" s="1"/>
  <c r="H599" i="34"/>
  <c r="J599" i="34" s="1"/>
  <c r="H577" i="34"/>
  <c r="J577" i="34" s="1"/>
  <c r="H555" i="34"/>
  <c r="J555" i="34" s="1"/>
  <c r="H533" i="34"/>
  <c r="J533" i="34" s="1"/>
  <c r="H511" i="34"/>
  <c r="J511" i="34" s="1"/>
  <c r="H489" i="34"/>
  <c r="J489" i="34" s="1"/>
  <c r="H467" i="34"/>
  <c r="J467" i="34" s="1"/>
  <c r="H445" i="34"/>
  <c r="J445" i="34" s="1"/>
  <c r="H423" i="34"/>
  <c r="J423" i="34" s="1"/>
  <c r="H2263" i="34"/>
  <c r="J2263" i="34" s="1"/>
  <c r="H2144" i="34"/>
  <c r="J2144" i="34" s="1"/>
  <c r="H1951" i="34"/>
  <c r="J1951" i="34" s="1"/>
  <c r="H1838" i="34"/>
  <c r="J1838" i="34" s="1"/>
  <c r="H1744" i="34"/>
  <c r="J1744" i="34" s="1"/>
  <c r="H1700" i="34"/>
  <c r="J1700" i="34" s="1"/>
  <c r="H1574" i="34"/>
  <c r="J1574" i="34" s="1"/>
  <c r="H1563" i="34"/>
  <c r="J1563" i="34" s="1"/>
  <c r="H1548" i="34"/>
  <c r="J1548" i="34" s="1"/>
  <c r="H1496" i="34"/>
  <c r="J1496" i="34" s="1"/>
  <c r="H1366" i="34"/>
  <c r="J1366" i="34" s="1"/>
  <c r="H1328" i="34"/>
  <c r="J1328" i="34" s="1"/>
  <c r="H1323" i="34"/>
  <c r="J1323" i="34" s="1"/>
  <c r="H1306" i="34"/>
  <c r="J1306" i="34" s="1"/>
  <c r="H1262" i="34"/>
  <c r="J1262" i="34" s="1"/>
  <c r="H1258" i="34"/>
  <c r="J1258" i="34" s="1"/>
  <c r="H1254" i="34"/>
  <c r="J1254" i="34" s="1"/>
  <c r="H1208" i="34"/>
  <c r="J1208" i="34" s="1"/>
  <c r="H1197" i="34"/>
  <c r="J1197" i="34" s="1"/>
  <c r="H1163" i="34"/>
  <c r="J1163" i="34" s="1"/>
  <c r="H1141" i="34"/>
  <c r="J1141" i="34" s="1"/>
  <c r="H1123" i="34"/>
  <c r="J1123" i="34" s="1"/>
  <c r="H1087" i="34"/>
  <c r="J1087" i="34" s="1"/>
  <c r="H1083" i="34"/>
  <c r="J1083" i="34" s="1"/>
  <c r="H1076" i="34"/>
  <c r="J1076" i="34" s="1"/>
  <c r="H1040" i="34"/>
  <c r="J1040" i="34" s="1"/>
  <c r="H1029" i="34"/>
  <c r="J1029" i="34" s="1"/>
  <c r="H1022" i="34"/>
  <c r="J1022" i="34" s="1"/>
  <c r="H1015" i="34"/>
  <c r="J1015" i="34" s="1"/>
  <c r="H1001" i="34"/>
  <c r="J1001" i="34" s="1"/>
  <c r="H994" i="34"/>
  <c r="J994" i="34" s="1"/>
  <c r="H950" i="34"/>
  <c r="J950" i="34" s="1"/>
  <c r="H930" i="34"/>
  <c r="J930" i="34" s="1"/>
  <c r="H903" i="34"/>
  <c r="J903" i="34" s="1"/>
  <c r="H866" i="34"/>
  <c r="J866" i="34" s="1"/>
  <c r="H856" i="34"/>
  <c r="J856" i="34" s="1"/>
  <c r="H846" i="34"/>
  <c r="J846" i="34" s="1"/>
  <c r="H803" i="34"/>
  <c r="J803" i="34" s="1"/>
  <c r="H790" i="34"/>
  <c r="J790" i="34" s="1"/>
  <c r="H777" i="34"/>
  <c r="J777" i="34" s="1"/>
  <c r="H764" i="34"/>
  <c r="J764" i="34" s="1"/>
  <c r="H751" i="34"/>
  <c r="J751" i="34" s="1"/>
  <c r="H725" i="34"/>
  <c r="J725" i="34" s="1"/>
  <c r="H712" i="34"/>
  <c r="J712" i="34" s="1"/>
  <c r="H690" i="34"/>
  <c r="J690" i="34" s="1"/>
  <c r="H668" i="34"/>
  <c r="J668" i="34" s="1"/>
  <c r="H646" i="34"/>
  <c r="J646" i="34" s="1"/>
  <c r="H2167" i="34"/>
  <c r="J2167" i="34" s="1"/>
  <c r="H1877" i="34"/>
  <c r="J1877" i="34" s="1"/>
  <c r="H1859" i="34"/>
  <c r="J1859" i="34" s="1"/>
  <c r="H2520" i="34"/>
  <c r="J2520" i="34" s="1"/>
  <c r="H2063" i="34"/>
  <c r="J2063" i="34" s="1"/>
  <c r="H1968" i="34"/>
  <c r="J1968" i="34" s="1"/>
  <c r="H1848" i="34"/>
  <c r="J1848" i="34" s="1"/>
  <c r="H1677" i="34"/>
  <c r="J1677" i="34" s="1"/>
  <c r="H1516" i="34"/>
  <c r="J1516" i="34" s="1"/>
  <c r="H1506" i="34"/>
  <c r="J1506" i="34" s="1"/>
  <c r="H1490" i="34"/>
  <c r="J1490" i="34" s="1"/>
  <c r="H1474" i="34"/>
  <c r="J1474" i="34" s="1"/>
  <c r="H1293" i="34"/>
  <c r="J1293" i="34" s="1"/>
  <c r="H1246" i="34"/>
  <c r="J1246" i="34" s="1"/>
  <c r="H1204" i="34"/>
  <c r="J1204" i="34" s="1"/>
  <c r="H1189" i="34"/>
  <c r="J1189" i="34" s="1"/>
  <c r="H1174" i="34"/>
  <c r="J1174" i="34" s="1"/>
  <c r="H1155" i="34"/>
  <c r="J1155" i="34" s="1"/>
  <c r="H1119" i="34"/>
  <c r="J1119" i="34" s="1"/>
  <c r="H1101" i="34"/>
  <c r="J1101" i="34" s="1"/>
  <c r="H1065" i="34"/>
  <c r="J1065" i="34" s="1"/>
  <c r="H1061" i="34"/>
  <c r="J1061" i="34" s="1"/>
  <c r="H1054" i="34"/>
  <c r="J1054" i="34" s="1"/>
  <c r="H987" i="34"/>
  <c r="J987" i="34" s="1"/>
  <c r="H960" i="34"/>
  <c r="J960" i="34" s="1"/>
  <c r="H906" i="34"/>
  <c r="J906" i="34" s="1"/>
  <c r="H886" i="34"/>
  <c r="J886" i="34" s="1"/>
  <c r="H859" i="34"/>
  <c r="J859" i="34" s="1"/>
  <c r="H806" i="34"/>
  <c r="J806" i="34" s="1"/>
  <c r="H780" i="34"/>
  <c r="J780" i="34" s="1"/>
  <c r="H767" i="34"/>
  <c r="H754" i="34"/>
  <c r="J754" i="34" s="1"/>
  <c r="H741" i="34"/>
  <c r="J741" i="34" s="1"/>
  <c r="H715" i="34"/>
  <c r="J715" i="34" s="1"/>
  <c r="H696" i="34"/>
  <c r="J696" i="34" s="1"/>
  <c r="H674" i="34"/>
  <c r="J674" i="34" s="1"/>
  <c r="H652" i="34"/>
  <c r="J652" i="34" s="1"/>
  <c r="H630" i="34"/>
  <c r="J630" i="34" s="1"/>
  <c r="H608" i="34"/>
  <c r="J608" i="34" s="1"/>
  <c r="H586" i="34"/>
  <c r="J586" i="34" s="1"/>
  <c r="H564" i="34"/>
  <c r="J564" i="34" s="1"/>
  <c r="H542" i="34"/>
  <c r="J542" i="34" s="1"/>
  <c r="H520" i="34"/>
  <c r="J520" i="34" s="1"/>
  <c r="H498" i="34"/>
  <c r="J498" i="34" s="1"/>
  <c r="H476" i="34"/>
  <c r="J476" i="34" s="1"/>
  <c r="H454" i="34"/>
  <c r="J454" i="34" s="1"/>
  <c r="H432" i="34"/>
  <c r="J432" i="34" s="1"/>
  <c r="H410" i="34"/>
  <c r="J410" i="34" s="1"/>
  <c r="H2076" i="34"/>
  <c r="J2076" i="34" s="1"/>
  <c r="H1871" i="34"/>
  <c r="J1871" i="34" s="1"/>
  <c r="H2372" i="34"/>
  <c r="J2372" i="34" s="1"/>
  <c r="H2136" i="34"/>
  <c r="J2136" i="34" s="1"/>
  <c r="H1930" i="34"/>
  <c r="J1930" i="34" s="1"/>
  <c r="H1826" i="34"/>
  <c r="J1826" i="34" s="1"/>
  <c r="H1722" i="34"/>
  <c r="H1620" i="34"/>
  <c r="J1620" i="34" s="1"/>
  <c r="H1479" i="34"/>
  <c r="J1479" i="34" s="1"/>
  <c r="H1426" i="34"/>
  <c r="J1426" i="34" s="1"/>
  <c r="H1365" i="34"/>
  <c r="J1365" i="34" s="1"/>
  <c r="H1346" i="34"/>
  <c r="J1346" i="34" s="1"/>
  <c r="H1301" i="34"/>
  <c r="J1301" i="34" s="1"/>
  <c r="H1265" i="34"/>
  <c r="J1265" i="34" s="1"/>
  <c r="H1238" i="34"/>
  <c r="J1238" i="34" s="1"/>
  <c r="H1144" i="34"/>
  <c r="J1144" i="34" s="1"/>
  <c r="H1133" i="34"/>
  <c r="J1133" i="34" s="1"/>
  <c r="H1097" i="34"/>
  <c r="J1097" i="34" s="1"/>
  <c r="H1079" i="34"/>
  <c r="J1079" i="34" s="1"/>
  <c r="H1043" i="34"/>
  <c r="J1043" i="34" s="1"/>
  <c r="H1039" i="34"/>
  <c r="J1039" i="34" s="1"/>
  <c r="H1032" i="34"/>
  <c r="J1032" i="34" s="1"/>
  <c r="H1025" i="34"/>
  <c r="J1025" i="34" s="1"/>
  <c r="H1018" i="34"/>
  <c r="J1018" i="34" s="1"/>
  <c r="H1004" i="34"/>
  <c r="J1004" i="34" s="1"/>
  <c r="H997" i="34"/>
  <c r="J997" i="34" s="1"/>
  <c r="H963" i="34"/>
  <c r="J963" i="34" s="1"/>
  <c r="H916" i="34"/>
  <c r="J916" i="34" s="1"/>
  <c r="H862" i="34"/>
  <c r="J862" i="34" s="1"/>
  <c r="H842" i="34"/>
  <c r="J842" i="34" s="1"/>
  <c r="H2081" i="34"/>
  <c r="J2081" i="34" s="1"/>
  <c r="H1944" i="34"/>
  <c r="J1944" i="34" s="1"/>
  <c r="H1913" i="34"/>
  <c r="J1913" i="34" s="1"/>
  <c r="H1894" i="34"/>
  <c r="J1894" i="34" s="1"/>
  <c r="H1864" i="34"/>
  <c r="J1864" i="34" s="1"/>
  <c r="H1809" i="34"/>
  <c r="J1809" i="34" s="1"/>
  <c r="H1732" i="34"/>
  <c r="J1732" i="34" s="1"/>
  <c r="H1671" i="34"/>
  <c r="J1671" i="34" s="1"/>
  <c r="H1598" i="34"/>
  <c r="J1598" i="34" s="1"/>
  <c r="H1567" i="34"/>
  <c r="J1567" i="34" s="1"/>
  <c r="H1552" i="34"/>
  <c r="J1552" i="34" s="1"/>
  <c r="H1510" i="34"/>
  <c r="J1510" i="34" s="1"/>
  <c r="H1500" i="34"/>
  <c r="J1500" i="34" s="1"/>
  <c r="H1484" i="34"/>
  <c r="J1484" i="34" s="1"/>
  <c r="H1431" i="34"/>
  <c r="J1431" i="34" s="1"/>
  <c r="H1375" i="34"/>
  <c r="J1375" i="34" s="1"/>
  <c r="H1360" i="34"/>
  <c r="J1360" i="34" s="1"/>
  <c r="H1322" i="34"/>
  <c r="J1322" i="34" s="1"/>
  <c r="H1309" i="34"/>
  <c r="J1309" i="34" s="1"/>
  <c r="H1257" i="34"/>
  <c r="J1257" i="34" s="1"/>
  <c r="H1226" i="34"/>
  <c r="J1226" i="34" s="1"/>
  <c r="H1211" i="34"/>
  <c r="J1211" i="34" s="1"/>
  <c r="H1196" i="34"/>
  <c r="J1196" i="34" s="1"/>
  <c r="H1177" i="34"/>
  <c r="J1177" i="34" s="1"/>
  <c r="H1166" i="34"/>
  <c r="J1166" i="34" s="1"/>
  <c r="H1104" i="34"/>
  <c r="J1104" i="34" s="1"/>
  <c r="H1086" i="34"/>
  <c r="J1086" i="34" s="1"/>
  <c r="H1050" i="34"/>
  <c r="J1050" i="34" s="1"/>
  <c r="H990" i="34"/>
  <c r="J990" i="34" s="1"/>
  <c r="H946" i="34"/>
  <c r="J946" i="34" s="1"/>
  <c r="H929" i="34"/>
  <c r="J929" i="34" s="1"/>
  <c r="H909" i="34"/>
  <c r="J909" i="34" s="1"/>
  <c r="H899" i="34"/>
  <c r="J899" i="34" s="1"/>
  <c r="H889" i="34"/>
  <c r="J889" i="34" s="1"/>
  <c r="H882" i="34"/>
  <c r="J882" i="34" s="1"/>
  <c r="H852" i="34"/>
  <c r="J852" i="34" s="1"/>
  <c r="H835" i="34"/>
  <c r="J835" i="34" s="1"/>
  <c r="H825" i="34"/>
  <c r="J825" i="34" s="1"/>
  <c r="H812" i="34"/>
  <c r="J812" i="34" s="1"/>
  <c r="H799" i="34"/>
  <c r="J799" i="34" s="1"/>
  <c r="H786" i="34"/>
  <c r="J786" i="34" s="1"/>
  <c r="H773" i="34"/>
  <c r="J773" i="34" s="1"/>
  <c r="H747" i="34"/>
  <c r="J747" i="34" s="1"/>
  <c r="H734" i="34"/>
  <c r="J734" i="34" s="1"/>
  <c r="H721" i="34"/>
  <c r="J721" i="34" s="1"/>
  <c r="H705" i="34"/>
  <c r="J705" i="34" s="1"/>
  <c r="H683" i="34"/>
  <c r="J683" i="34" s="1"/>
  <c r="H661" i="34"/>
  <c r="J661" i="34" s="1"/>
  <c r="H639" i="34"/>
  <c r="J639" i="34" s="1"/>
  <c r="H617" i="34"/>
  <c r="J617" i="34" s="1"/>
  <c r="H595" i="34"/>
  <c r="J595" i="34" s="1"/>
  <c r="H573" i="34"/>
  <c r="J573" i="34" s="1"/>
  <c r="H2161" i="34"/>
  <c r="J2161" i="34" s="1"/>
  <c r="H2129" i="34"/>
  <c r="J2129" i="34" s="1"/>
  <c r="H2626" i="34"/>
  <c r="J2626" i="34" s="1"/>
  <c r="H2229" i="34"/>
  <c r="J2229" i="34" s="1"/>
  <c r="H1949" i="34"/>
  <c r="J1949" i="34" s="1"/>
  <c r="H1935" i="34"/>
  <c r="J1935" i="34" s="1"/>
  <c r="H1881" i="34"/>
  <c r="J1881" i="34" s="1"/>
  <c r="H1582" i="34"/>
  <c r="J1582" i="34" s="1"/>
  <c r="H1561" i="34"/>
  <c r="J1561" i="34" s="1"/>
  <c r="H1556" i="34"/>
  <c r="J1556" i="34" s="1"/>
  <c r="H1494" i="34"/>
  <c r="J1494" i="34" s="1"/>
  <c r="H1420" i="34"/>
  <c r="J1420" i="34" s="1"/>
  <c r="H1400" i="34"/>
  <c r="J1400" i="34" s="1"/>
  <c r="H1355" i="34"/>
  <c r="J1355" i="34" s="1"/>
  <c r="H1331" i="34"/>
  <c r="J1331" i="34" s="1"/>
  <c r="H1326" i="34"/>
  <c r="J1326" i="34" s="1"/>
  <c r="H1296" i="34"/>
  <c r="J1296" i="34" s="1"/>
  <c r="H1292" i="34"/>
  <c r="J1292" i="34" s="1"/>
  <c r="H1284" i="34"/>
  <c r="J1284" i="34" s="1"/>
  <c r="H1280" i="34"/>
  <c r="J1280" i="34" s="1"/>
  <c r="H1276" i="34"/>
  <c r="J1276" i="34" s="1"/>
  <c r="H1245" i="34"/>
  <c r="J1245" i="34" s="1"/>
  <c r="H1218" i="34"/>
  <c r="J1218" i="34" s="1"/>
  <c r="H1199" i="34"/>
  <c r="J1199" i="34" s="1"/>
  <c r="H1188" i="34"/>
  <c r="J1188" i="34" s="1"/>
  <c r="H1158" i="34"/>
  <c r="J1158" i="34" s="1"/>
  <c r="H1118" i="34"/>
  <c r="J1118" i="34" s="1"/>
  <c r="H1100" i="34"/>
  <c r="J1100" i="34" s="1"/>
  <c r="H1089" i="34"/>
  <c r="J1089" i="34" s="1"/>
  <c r="H1053" i="34"/>
  <c r="J1053" i="34" s="1"/>
  <c r="H1035" i="34"/>
  <c r="J1035" i="34" s="1"/>
  <c r="H1017" i="34"/>
  <c r="J1017" i="34" s="1"/>
  <c r="H986" i="34"/>
  <c r="J986" i="34" s="1"/>
  <c r="H969" i="34"/>
  <c r="J969" i="34" s="1"/>
  <c r="H932" i="34"/>
  <c r="J932" i="34" s="1"/>
  <c r="H922" i="34"/>
  <c r="J922" i="34" s="1"/>
  <c r="H912" i="34"/>
  <c r="J912" i="34" s="1"/>
  <c r="H875" i="34"/>
  <c r="J875" i="34" s="1"/>
  <c r="H2180" i="34"/>
  <c r="J2180" i="34" s="1"/>
  <c r="H2171" i="34"/>
  <c r="J2171" i="34" s="1"/>
  <c r="H2097" i="34"/>
  <c r="J2097" i="34" s="1"/>
  <c r="H1955" i="34"/>
  <c r="J1955" i="34" s="1"/>
  <c r="H1836" i="34"/>
  <c r="J1836" i="34" s="1"/>
  <c r="H1509" i="34"/>
  <c r="J1509" i="34" s="1"/>
  <c r="H1350" i="34"/>
  <c r="J1350" i="34" s="1"/>
  <c r="H1345" i="34"/>
  <c r="J1345" i="34" s="1"/>
  <c r="H1317" i="34"/>
  <c r="J1317" i="34" s="1"/>
  <c r="H1300" i="34"/>
  <c r="J1300" i="34" s="1"/>
  <c r="H1272" i="34"/>
  <c r="J1272" i="34" s="1"/>
  <c r="H1241" i="34"/>
  <c r="J1241" i="34" s="1"/>
  <c r="H1233" i="34"/>
  <c r="J1233" i="34" s="1"/>
  <c r="H1229" i="34"/>
  <c r="J1229" i="34" s="1"/>
  <c r="H1214" i="34"/>
  <c r="J1214" i="34" s="1"/>
  <c r="H1184" i="34"/>
  <c r="J1184" i="34" s="1"/>
  <c r="H1169" i="34"/>
  <c r="J1169" i="34" s="1"/>
  <c r="H1154" i="34"/>
  <c r="J1154" i="34" s="1"/>
  <c r="H1136" i="34"/>
  <c r="J1136" i="34" s="1"/>
  <c r="H1125" i="34"/>
  <c r="J1125" i="34" s="1"/>
  <c r="H1060" i="34"/>
  <c r="J1060" i="34" s="1"/>
  <c r="H1042" i="34"/>
  <c r="J1042" i="34" s="1"/>
  <c r="H979" i="34"/>
  <c r="J979" i="34" s="1"/>
  <c r="H959" i="34"/>
  <c r="J959" i="34" s="1"/>
  <c r="H942" i="34"/>
  <c r="J942" i="34" s="1"/>
  <c r="H905" i="34"/>
  <c r="J905" i="34" s="1"/>
  <c r="H858" i="34"/>
  <c r="J858" i="34" s="1"/>
  <c r="H841" i="34"/>
  <c r="J841" i="34" s="1"/>
  <c r="H805" i="34"/>
  <c r="J805" i="34" s="1"/>
  <c r="H779" i="34"/>
  <c r="J779" i="34" s="1"/>
  <c r="H740" i="34"/>
  <c r="J740" i="34" s="1"/>
  <c r="H714" i="34"/>
  <c r="J714" i="34" s="1"/>
  <c r="H695" i="34"/>
  <c r="J695" i="34" s="1"/>
  <c r="H673" i="34"/>
  <c r="J673" i="34" s="1"/>
  <c r="H651" i="34"/>
  <c r="J651" i="34" s="1"/>
  <c r="H629" i="34"/>
  <c r="J629" i="34" s="1"/>
  <c r="H607" i="34"/>
  <c r="J607" i="34" s="1"/>
  <c r="H585" i="34"/>
  <c r="J585" i="34" s="1"/>
  <c r="H563" i="34"/>
  <c r="J563" i="34" s="1"/>
  <c r="H2060" i="34"/>
  <c r="J2060" i="34" s="1"/>
  <c r="H1768" i="34"/>
  <c r="J1768" i="34" s="1"/>
  <c r="H1647" i="34"/>
  <c r="J1647" i="34" s="1"/>
  <c r="H1607" i="34"/>
  <c r="J1607" i="34" s="1"/>
  <c r="H1546" i="34"/>
  <c r="J1546" i="34" s="1"/>
  <c r="H1525" i="34"/>
  <c r="J1525" i="34" s="1"/>
  <c r="H1435" i="34"/>
  <c r="J1435" i="34" s="1"/>
  <c r="H1359" i="34"/>
  <c r="J1359" i="34" s="1"/>
  <c r="H1268" i="34"/>
  <c r="J1268" i="34" s="1"/>
  <c r="H1096" i="34"/>
  <c r="J1096" i="34" s="1"/>
  <c r="H1078" i="34"/>
  <c r="J1078" i="34" s="1"/>
  <c r="H1067" i="34"/>
  <c r="J1067" i="34" s="1"/>
  <c r="H1031" i="34"/>
  <c r="J1031" i="34" s="1"/>
  <c r="H1010" i="34"/>
  <c r="J1010" i="34" s="1"/>
  <c r="H972" i="34"/>
  <c r="J972" i="34" s="1"/>
  <c r="H952" i="34"/>
  <c r="J952" i="34" s="1"/>
  <c r="H925" i="34"/>
  <c r="J925" i="34" s="1"/>
  <c r="H888" i="34"/>
  <c r="J888" i="34" s="1"/>
  <c r="H878" i="34"/>
  <c r="J878" i="34" s="1"/>
  <c r="H868" i="34"/>
  <c r="J868" i="34" s="1"/>
  <c r="H831" i="34"/>
  <c r="J831" i="34" s="1"/>
  <c r="H821" i="34"/>
  <c r="J821" i="34" s="1"/>
  <c r="H808" i="34"/>
  <c r="J808" i="34" s="1"/>
  <c r="H795" i="34"/>
  <c r="J795" i="34" s="1"/>
  <c r="H769" i="34"/>
  <c r="J769" i="34" s="1"/>
  <c r="H756" i="34"/>
  <c r="J756" i="34" s="1"/>
  <c r="H743" i="34"/>
  <c r="J743" i="34" s="1"/>
  <c r="H730" i="34"/>
  <c r="J730" i="34" s="1"/>
  <c r="H698" i="34"/>
  <c r="J698" i="34" s="1"/>
  <c r="H676" i="34"/>
  <c r="J676" i="34" s="1"/>
  <c r="H654" i="34"/>
  <c r="J654" i="34" s="1"/>
  <c r="H2185" i="34"/>
  <c r="J2185" i="34" s="1"/>
  <c r="H2134" i="34"/>
  <c r="J2134" i="34" s="1"/>
  <c r="H2074" i="34"/>
  <c r="J2074" i="34" s="1"/>
  <c r="H2035" i="34"/>
  <c r="J2035" i="34" s="1"/>
  <c r="H1807" i="34"/>
  <c r="J1807" i="34" s="1"/>
  <c r="H1691" i="34"/>
  <c r="J1691" i="34" s="1"/>
  <c r="H1630" i="34"/>
  <c r="J1630" i="34" s="1"/>
  <c r="H1624" i="34"/>
  <c r="J1624" i="34" s="1"/>
  <c r="H1571" i="34"/>
  <c r="J1571" i="34" s="1"/>
  <c r="H1541" i="34"/>
  <c r="J1541" i="34" s="1"/>
  <c r="H1399" i="34"/>
  <c r="J1399" i="34" s="1"/>
  <c r="H1340" i="34"/>
  <c r="J1340" i="34" s="1"/>
  <c r="H1321" i="34"/>
  <c r="J1321" i="34" s="1"/>
  <c r="H1304" i="34"/>
  <c r="J1304" i="34" s="1"/>
  <c r="H1256" i="34"/>
  <c r="J1256" i="34" s="1"/>
  <c r="H1252" i="34"/>
  <c r="J1252" i="34" s="1"/>
  <c r="H1221" i="34"/>
  <c r="J1221" i="34" s="1"/>
  <c r="H1210" i="34"/>
  <c r="J1210" i="34" s="1"/>
  <c r="H1180" i="34"/>
  <c r="H1161" i="34"/>
  <c r="J1161" i="34" s="1"/>
  <c r="H1132" i="34"/>
  <c r="J1132" i="34" s="1"/>
  <c r="H1114" i="34"/>
  <c r="J1114" i="34" s="1"/>
  <c r="H1103" i="34"/>
  <c r="J1103" i="34" s="1"/>
  <c r="H1038" i="34"/>
  <c r="J1038" i="34" s="1"/>
  <c r="H1545" i="34"/>
  <c r="J1545" i="34" s="1"/>
  <c r="H1311" i="34"/>
  <c r="J1311" i="34" s="1"/>
  <c r="H1287" i="34"/>
  <c r="J1287" i="34" s="1"/>
  <c r="H1260" i="34"/>
  <c r="J1260" i="34" s="1"/>
  <c r="H1088" i="34"/>
  <c r="J1088" i="34" s="1"/>
  <c r="H1045" i="34"/>
  <c r="J1045" i="34" s="1"/>
  <c r="H1007" i="34"/>
  <c r="J1007" i="34" s="1"/>
  <c r="H996" i="34"/>
  <c r="J996" i="34" s="1"/>
  <c r="H976" i="34"/>
  <c r="J976" i="34" s="1"/>
  <c r="H911" i="34"/>
  <c r="J911" i="34" s="1"/>
  <c r="H901" i="34"/>
  <c r="J901" i="34" s="1"/>
  <c r="H843" i="34"/>
  <c r="J843" i="34" s="1"/>
  <c r="H824" i="34"/>
  <c r="J824" i="34" s="1"/>
  <c r="H801" i="34"/>
  <c r="J801" i="34" s="1"/>
  <c r="H765" i="34"/>
  <c r="H689" i="34"/>
  <c r="J689" i="34" s="1"/>
  <c r="H663" i="34"/>
  <c r="J663" i="34" s="1"/>
  <c r="H659" i="34"/>
  <c r="J659" i="34" s="1"/>
  <c r="H650" i="34"/>
  <c r="J650" i="34" s="1"/>
  <c r="H593" i="34"/>
  <c r="J593" i="34" s="1"/>
  <c r="H493" i="34"/>
  <c r="J493" i="34" s="1"/>
  <c r="H478" i="34"/>
  <c r="J478" i="34" s="1"/>
  <c r="H463" i="34"/>
  <c r="J463" i="34" s="1"/>
  <c r="H452" i="34"/>
  <c r="J452" i="34" s="1"/>
  <c r="H448" i="34"/>
  <c r="J448" i="34" s="1"/>
  <c r="H437" i="34"/>
  <c r="J437" i="34" s="1"/>
  <c r="H415" i="34"/>
  <c r="J415" i="34" s="1"/>
  <c r="H408" i="34"/>
  <c r="J408" i="34" s="1"/>
  <c r="H320" i="34"/>
  <c r="J320" i="34" s="1"/>
  <c r="H293" i="34"/>
  <c r="J293" i="34" s="1"/>
  <c r="H283" i="34"/>
  <c r="J283" i="34" s="1"/>
  <c r="H273" i="34"/>
  <c r="J273" i="34" s="1"/>
  <c r="H256" i="34"/>
  <c r="J256" i="34" s="1"/>
  <c r="H246" i="34"/>
  <c r="J246" i="34" s="1"/>
  <c r="H236" i="34"/>
  <c r="J236" i="34" s="1"/>
  <c r="H209" i="34"/>
  <c r="J209" i="34" s="1"/>
  <c r="H199" i="34"/>
  <c r="J199" i="34" s="1"/>
  <c r="H122" i="34"/>
  <c r="J122" i="34" s="1"/>
  <c r="H100" i="34"/>
  <c r="J100" i="34" s="1"/>
  <c r="H78" i="34"/>
  <c r="J78" i="34" s="1"/>
  <c r="H56" i="34"/>
  <c r="J56" i="34" s="1"/>
  <c r="H34" i="34"/>
  <c r="J34" i="34" s="1"/>
  <c r="H12" i="34"/>
  <c r="J12" i="34" s="1"/>
  <c r="H1617" i="34"/>
  <c r="J1617" i="34" s="1"/>
  <c r="H2214" i="34"/>
  <c r="J2214" i="34" s="1"/>
  <c r="H1492" i="34"/>
  <c r="J1492" i="34" s="1"/>
  <c r="H1353" i="34"/>
  <c r="J1353" i="34" s="1"/>
  <c r="H1298" i="34"/>
  <c r="J1298" i="34" s="1"/>
  <c r="H1130" i="34"/>
  <c r="J1130" i="34" s="1"/>
  <c r="H981" i="34"/>
  <c r="J981" i="34" s="1"/>
  <c r="H943" i="34"/>
  <c r="J943" i="34" s="1"/>
  <c r="H857" i="34"/>
  <c r="J857" i="34" s="1"/>
  <c r="H837" i="34"/>
  <c r="J837" i="34" s="1"/>
  <c r="H833" i="34"/>
  <c r="J833" i="34" s="1"/>
  <c r="H828" i="34"/>
  <c r="J828" i="34" s="1"/>
  <c r="H796" i="34"/>
  <c r="J796" i="34" s="1"/>
  <c r="H750" i="34"/>
  <c r="J750" i="34" s="1"/>
  <c r="H746" i="34"/>
  <c r="J746" i="34" s="1"/>
  <c r="H693" i="34"/>
  <c r="J693" i="34" s="1"/>
  <c r="H658" i="34"/>
  <c r="J658" i="34" s="1"/>
  <c r="H645" i="34"/>
  <c r="H641" i="34"/>
  <c r="J641" i="34" s="1"/>
  <c r="H580" i="34"/>
  <c r="J580" i="34" s="1"/>
  <c r="H576" i="34"/>
  <c r="J576" i="34" s="1"/>
  <c r="H560" i="34"/>
  <c r="J560" i="34" s="1"/>
  <c r="H548" i="34"/>
  <c r="J548" i="34" s="1"/>
  <c r="H429" i="34"/>
  <c r="J429" i="34" s="1"/>
  <c r="H397" i="34"/>
  <c r="J397" i="34" s="1"/>
  <c r="H380" i="34"/>
  <c r="J380" i="34" s="1"/>
  <c r="H370" i="34"/>
  <c r="J370" i="34" s="1"/>
  <c r="H343" i="34"/>
  <c r="J343" i="34" s="1"/>
  <c r="H333" i="34"/>
  <c r="J333" i="34" s="1"/>
  <c r="H316" i="34"/>
  <c r="J316" i="34" s="1"/>
  <c r="H306" i="34"/>
  <c r="J306" i="34" s="1"/>
  <c r="H296" i="34"/>
  <c r="J296" i="34" s="1"/>
  <c r="H286" i="34"/>
  <c r="J286" i="34" s="1"/>
  <c r="H269" i="34"/>
  <c r="J269" i="34" s="1"/>
  <c r="H259" i="34"/>
  <c r="J259" i="34" s="1"/>
  <c r="H1702" i="34"/>
  <c r="J1702" i="34" s="1"/>
  <c r="H1549" i="34"/>
  <c r="J1549" i="34" s="1"/>
  <c r="H1505" i="34"/>
  <c r="J1505" i="34" s="1"/>
  <c r="H1466" i="34"/>
  <c r="J1466" i="34" s="1"/>
  <c r="H1460" i="34"/>
  <c r="J1460" i="34" s="1"/>
  <c r="H1315" i="34"/>
  <c r="J1315" i="34" s="1"/>
  <c r="H1248" i="34"/>
  <c r="J1248" i="34" s="1"/>
  <c r="H1236" i="34"/>
  <c r="J1236" i="34" s="1"/>
  <c r="H1157" i="34"/>
  <c r="J1157" i="34" s="1"/>
  <c r="H1082" i="34"/>
  <c r="J1082" i="34" s="1"/>
  <c r="H1059" i="34"/>
  <c r="J1059" i="34" s="1"/>
  <c r="H1016" i="34"/>
  <c r="J1016" i="34" s="1"/>
  <c r="H1006" i="34"/>
  <c r="J1006" i="34" s="1"/>
  <c r="H995" i="34"/>
  <c r="J995" i="34" s="1"/>
  <c r="H966" i="34"/>
  <c r="J966" i="34" s="1"/>
  <c r="H938" i="34"/>
  <c r="J938" i="34" s="1"/>
  <c r="H847" i="34"/>
  <c r="J847" i="34" s="1"/>
  <c r="H724" i="34"/>
  <c r="J724" i="34" s="1"/>
  <c r="H710" i="34"/>
  <c r="J710" i="34" s="1"/>
  <c r="H671" i="34"/>
  <c r="J671" i="34" s="1"/>
  <c r="H637" i="34"/>
  <c r="J637" i="34" s="1"/>
  <c r="H600" i="34"/>
  <c r="J600" i="34" s="1"/>
  <c r="H592" i="34"/>
  <c r="J592" i="34" s="1"/>
  <c r="H588" i="34"/>
  <c r="J588" i="34" s="1"/>
  <c r="H584" i="34"/>
  <c r="J584" i="34" s="1"/>
  <c r="H572" i="34"/>
  <c r="J572" i="34" s="1"/>
  <c r="H537" i="34"/>
  <c r="J537" i="34" s="1"/>
  <c r="H522" i="34"/>
  <c r="J522" i="34" s="1"/>
  <c r="H507" i="34"/>
  <c r="J507" i="34" s="1"/>
  <c r="H496" i="34"/>
  <c r="J496" i="34" s="1"/>
  <c r="H492" i="34"/>
  <c r="J492" i="34" s="1"/>
  <c r="H481" i="34"/>
  <c r="J481" i="34" s="1"/>
  <c r="H466" i="34"/>
  <c r="J466" i="34" s="1"/>
  <c r="H390" i="34"/>
  <c r="J390" i="34" s="1"/>
  <c r="H363" i="34"/>
  <c r="J363" i="34" s="1"/>
  <c r="H353" i="34"/>
  <c r="J353" i="34" s="1"/>
  <c r="H232" i="34"/>
  <c r="J232" i="34" s="1"/>
  <c r="H205" i="34"/>
  <c r="J205" i="34" s="1"/>
  <c r="H195" i="34"/>
  <c r="J195" i="34" s="1"/>
  <c r="H185" i="34"/>
  <c r="J185" i="34" s="1"/>
  <c r="H168" i="34"/>
  <c r="J168" i="34" s="1"/>
  <c r="H158" i="34"/>
  <c r="J158" i="34" s="1"/>
  <c r="H148" i="34"/>
  <c r="J148" i="34" s="1"/>
  <c r="H112" i="34"/>
  <c r="J112" i="34" s="1"/>
  <c r="H90" i="34"/>
  <c r="J90" i="34" s="1"/>
  <c r="H68" i="34"/>
  <c r="J68" i="34" s="1"/>
  <c r="H46" i="34"/>
  <c r="J46" i="34" s="1"/>
  <c r="H2240" i="34"/>
  <c r="J2240" i="34" s="1"/>
  <c r="H1734" i="34"/>
  <c r="J1734" i="34" s="1"/>
  <c r="H1728" i="34"/>
  <c r="J1728" i="34" s="1"/>
  <c r="H1603" i="34"/>
  <c r="J1603" i="34" s="1"/>
  <c r="H1162" i="34"/>
  <c r="J1162" i="34" s="1"/>
  <c r="H985" i="34"/>
  <c r="J985" i="34" s="1"/>
  <c r="H956" i="34"/>
  <c r="J956" i="34" s="1"/>
  <c r="H919" i="34"/>
  <c r="J919" i="34" s="1"/>
  <c r="H896" i="34"/>
  <c r="J896" i="34" s="1"/>
  <c r="H814" i="34"/>
  <c r="J814" i="34" s="1"/>
  <c r="H728" i="34"/>
  <c r="J728" i="34" s="1"/>
  <c r="H688" i="34"/>
  <c r="J688" i="34" s="1"/>
  <c r="H649" i="34"/>
  <c r="J649" i="34" s="1"/>
  <c r="H624" i="34"/>
  <c r="J624" i="34" s="1"/>
  <c r="H620" i="34"/>
  <c r="J620" i="34" s="1"/>
  <c r="H604" i="34"/>
  <c r="J604" i="34" s="1"/>
  <c r="H451" i="34"/>
  <c r="J451" i="34" s="1"/>
  <c r="H440" i="34"/>
  <c r="J440" i="34" s="1"/>
  <c r="H425" i="34"/>
  <c r="J425" i="34" s="1"/>
  <c r="H418" i="34"/>
  <c r="J418" i="34" s="1"/>
  <c r="H400" i="34"/>
  <c r="J400" i="34" s="1"/>
  <c r="H373" i="34"/>
  <c r="J373" i="34" s="1"/>
  <c r="H336" i="34"/>
  <c r="J336" i="34" s="1"/>
  <c r="H326" i="34"/>
  <c r="J326" i="34" s="1"/>
  <c r="H299" i="34"/>
  <c r="J299" i="34" s="1"/>
  <c r="H289" i="34"/>
  <c r="J289" i="34" s="1"/>
  <c r="H272" i="34"/>
  <c r="J272" i="34" s="1"/>
  <c r="H262" i="34"/>
  <c r="J262" i="34" s="1"/>
  <c r="H252" i="34"/>
  <c r="J252" i="34" s="1"/>
  <c r="H242" i="34"/>
  <c r="J242" i="34" s="1"/>
  <c r="H225" i="34"/>
  <c r="J225" i="34" s="1"/>
  <c r="H215" i="34"/>
  <c r="J215" i="34" s="1"/>
  <c r="H131" i="34"/>
  <c r="J131" i="34" s="1"/>
  <c r="H115" i="34"/>
  <c r="J115" i="34" s="1"/>
  <c r="H93" i="34"/>
  <c r="J93" i="34" s="1"/>
  <c r="H71" i="34"/>
  <c r="J71" i="34" s="1"/>
  <c r="H49" i="34"/>
  <c r="J49" i="34" s="1"/>
  <c r="H27" i="34"/>
  <c r="J27" i="34" s="1"/>
  <c r="H1879" i="34"/>
  <c r="J1879" i="34" s="1"/>
  <c r="H1831" i="34"/>
  <c r="J1831" i="34" s="1"/>
  <c r="H1769" i="34"/>
  <c r="J1769" i="34" s="1"/>
  <c r="H1687" i="34"/>
  <c r="J1687" i="34" s="1"/>
  <c r="H1681" i="34"/>
  <c r="J1681" i="34" s="1"/>
  <c r="H1623" i="34"/>
  <c r="J1623" i="34" s="1"/>
  <c r="H1485" i="34"/>
  <c r="J1485" i="34" s="1"/>
  <c r="H1413" i="34"/>
  <c r="J1413" i="34" s="1"/>
  <c r="H1395" i="34"/>
  <c r="J1395" i="34" s="1"/>
  <c r="H1383" i="34"/>
  <c r="J1383" i="34" s="1"/>
  <c r="H1183" i="34"/>
  <c r="J1183" i="34" s="1"/>
  <c r="H1135" i="34"/>
  <c r="J1135" i="34" s="1"/>
  <c r="H1124" i="34"/>
  <c r="J1124" i="34" s="1"/>
  <c r="H1092" i="34"/>
  <c r="J1092" i="34" s="1"/>
  <c r="H1044" i="34"/>
  <c r="J1044" i="34" s="1"/>
  <c r="H975" i="34"/>
  <c r="H951" i="34"/>
  <c r="J951" i="34" s="1"/>
  <c r="H933" i="34"/>
  <c r="J933" i="34" s="1"/>
  <c r="H928" i="34"/>
  <c r="J928" i="34" s="1"/>
  <c r="H872" i="34"/>
  <c r="J872" i="34" s="1"/>
  <c r="H832" i="34"/>
  <c r="J832" i="34" s="1"/>
  <c r="H823" i="34"/>
  <c r="J823" i="34" s="1"/>
  <c r="H759" i="34"/>
  <c r="J759" i="34" s="1"/>
  <c r="H701" i="34"/>
  <c r="J701" i="34" s="1"/>
  <c r="H666" i="34"/>
  <c r="J666" i="34" s="1"/>
  <c r="H628" i="34"/>
  <c r="J628" i="34" s="1"/>
  <c r="H616" i="34"/>
  <c r="J616" i="34" s="1"/>
  <c r="H544" i="34"/>
  <c r="J544" i="34" s="1"/>
  <c r="H529" i="34"/>
  <c r="J529" i="34" s="1"/>
  <c r="H518" i="34"/>
  <c r="J518" i="34" s="1"/>
  <c r="H514" i="34"/>
  <c r="J514" i="34" s="1"/>
  <c r="H503" i="34"/>
  <c r="H488" i="34"/>
  <c r="J488" i="34" s="1"/>
  <c r="H447" i="34"/>
  <c r="J447" i="34" s="1"/>
  <c r="H407" i="34"/>
  <c r="J407" i="34" s="1"/>
  <c r="H393" i="34"/>
  <c r="J393" i="34" s="1"/>
  <c r="H383" i="34"/>
  <c r="J383" i="34" s="1"/>
  <c r="H366" i="34"/>
  <c r="J366" i="34" s="1"/>
  <c r="H356" i="34"/>
  <c r="J356" i="34" s="1"/>
  <c r="H346" i="34"/>
  <c r="J346" i="34" s="1"/>
  <c r="H319" i="34"/>
  <c r="J319" i="34" s="1"/>
  <c r="H309" i="34"/>
  <c r="J309" i="34" s="1"/>
  <c r="H188" i="34"/>
  <c r="J188" i="34" s="1"/>
  <c r="H161" i="34"/>
  <c r="J161" i="34" s="1"/>
  <c r="H151" i="34"/>
  <c r="J151" i="34" s="1"/>
  <c r="H1524" i="34"/>
  <c r="J1524" i="34" s="1"/>
  <c r="H1401" i="34"/>
  <c r="J1401" i="34" s="1"/>
  <c r="H1320" i="34"/>
  <c r="J1320" i="34" s="1"/>
  <c r="H1230" i="34"/>
  <c r="J1230" i="34" s="1"/>
  <c r="H1146" i="34"/>
  <c r="J1146" i="34" s="1"/>
  <c r="H1108" i="34"/>
  <c r="J1108" i="34" s="1"/>
  <c r="H1075" i="34"/>
  <c r="J1075" i="34" s="1"/>
  <c r="H1021" i="34"/>
  <c r="J1021" i="34" s="1"/>
  <c r="H1000" i="34"/>
  <c r="J1000" i="34" s="1"/>
  <c r="H970" i="34"/>
  <c r="J970" i="34" s="1"/>
  <c r="H891" i="34"/>
  <c r="J891" i="34" s="1"/>
  <c r="H736" i="34"/>
  <c r="J736" i="34" s="1"/>
  <c r="H732" i="34"/>
  <c r="J732" i="34" s="1"/>
  <c r="H679" i="34"/>
  <c r="J679" i="34" s="1"/>
  <c r="H636" i="34"/>
  <c r="J636" i="34" s="1"/>
  <c r="H632" i="34"/>
  <c r="J632" i="34" s="1"/>
  <c r="H473" i="34"/>
  <c r="J473" i="34" s="1"/>
  <c r="H462" i="34"/>
  <c r="J462" i="34" s="1"/>
  <c r="H414" i="34"/>
  <c r="J414" i="34" s="1"/>
  <c r="H329" i="34"/>
  <c r="J329" i="34" s="1"/>
  <c r="H1274" i="34"/>
  <c r="J1274" i="34" s="1"/>
  <c r="H1235" i="34"/>
  <c r="J1235" i="34" s="1"/>
  <c r="H1172" i="34"/>
  <c r="J1172" i="34" s="1"/>
  <c r="H1140" i="34"/>
  <c r="J1140" i="34" s="1"/>
  <c r="H1081" i="34"/>
  <c r="J1081" i="34" s="1"/>
  <c r="H1064" i="34"/>
  <c r="J1064" i="34" s="1"/>
  <c r="H904" i="34"/>
  <c r="J904" i="34" s="1"/>
  <c r="H861" i="34"/>
  <c r="J861" i="34" s="1"/>
  <c r="H827" i="34"/>
  <c r="J827" i="34" s="1"/>
  <c r="H818" i="34"/>
  <c r="J818" i="34" s="1"/>
  <c r="H791" i="34"/>
  <c r="J791" i="34" s="1"/>
  <c r="H772" i="34"/>
  <c r="J772" i="34" s="1"/>
  <c r="H763" i="34"/>
  <c r="J763" i="34" s="1"/>
  <c r="H719" i="34"/>
  <c r="J719" i="34" s="1"/>
  <c r="H657" i="34"/>
  <c r="J657" i="34" s="1"/>
  <c r="H579" i="34"/>
  <c r="J579" i="34" s="1"/>
  <c r="H567" i="34"/>
  <c r="J567" i="34" s="1"/>
  <c r="H551" i="34"/>
  <c r="J551" i="34" s="1"/>
  <c r="H540" i="34"/>
  <c r="J540" i="34" s="1"/>
  <c r="H536" i="34"/>
  <c r="H525" i="34"/>
  <c r="J525" i="34" s="1"/>
  <c r="H510" i="34"/>
  <c r="J510" i="34" s="1"/>
  <c r="H469" i="34"/>
  <c r="J469" i="34" s="1"/>
  <c r="H421" i="34"/>
  <c r="J421" i="34" s="1"/>
  <c r="H403" i="34"/>
  <c r="J403" i="34" s="1"/>
  <c r="H386" i="34"/>
  <c r="J386" i="34" s="1"/>
  <c r="H359" i="34"/>
  <c r="J359" i="34" s="1"/>
  <c r="H349" i="34"/>
  <c r="J349" i="34" s="1"/>
  <c r="H339" i="34"/>
  <c r="J339" i="34" s="1"/>
  <c r="H322" i="34"/>
  <c r="J322" i="34" s="1"/>
  <c r="H312" i="34"/>
  <c r="J312" i="34" s="1"/>
  <c r="H302" i="34"/>
  <c r="J302" i="34" s="1"/>
  <c r="H275" i="34"/>
  <c r="J275" i="34" s="1"/>
  <c r="H265" i="34"/>
  <c r="J265" i="34" s="1"/>
  <c r="H144" i="34"/>
  <c r="J144" i="34" s="1"/>
  <c r="H124" i="34"/>
  <c r="J124" i="34" s="1"/>
  <c r="H102" i="34"/>
  <c r="J102" i="34" s="1"/>
  <c r="H80" i="34"/>
  <c r="J80" i="34" s="1"/>
  <c r="H58" i="34"/>
  <c r="J58" i="34" s="1"/>
  <c r="H36" i="34"/>
  <c r="J36" i="34" s="1"/>
  <c r="H14" i="34"/>
  <c r="J14" i="34" s="1"/>
  <c r="H1780" i="34"/>
  <c r="J1780" i="34" s="1"/>
  <c r="H1686" i="34"/>
  <c r="J1686" i="34" s="1"/>
  <c r="H1590" i="34"/>
  <c r="J1590" i="34" s="1"/>
  <c r="H1656" i="34"/>
  <c r="H1983" i="34"/>
  <c r="J1983" i="34" s="1"/>
  <c r="H1792" i="34"/>
  <c r="J1792" i="34" s="1"/>
  <c r="H1584" i="34"/>
  <c r="J1584" i="34" s="1"/>
  <c r="H2428" i="34"/>
  <c r="J2428" i="34" s="1"/>
  <c r="H1969" i="34"/>
  <c r="J1969" i="34" s="1"/>
  <c r="H1823" i="34"/>
  <c r="J1823" i="34" s="1"/>
  <c r="H1660" i="34"/>
  <c r="J1660" i="34" s="1"/>
  <c r="H1565" i="34"/>
  <c r="J1565" i="34" s="1"/>
  <c r="H1444" i="34"/>
  <c r="J1444" i="34" s="1"/>
  <c r="H1290" i="34"/>
  <c r="J1290" i="34" s="1"/>
  <c r="H1273" i="34"/>
  <c r="J1273" i="34" s="1"/>
  <c r="H1240" i="34"/>
  <c r="J1240" i="34" s="1"/>
  <c r="H1234" i="34"/>
  <c r="J1234" i="34" s="1"/>
  <c r="H1176" i="34"/>
  <c r="J1176" i="34" s="1"/>
  <c r="H1139" i="34"/>
  <c r="J1139" i="34" s="1"/>
  <c r="H1122" i="34"/>
  <c r="J1122" i="34" s="1"/>
  <c r="H1080" i="34"/>
  <c r="J1080" i="34" s="1"/>
  <c r="H1057" i="34"/>
  <c r="J1057" i="34" s="1"/>
  <c r="H1047" i="34"/>
  <c r="J1047" i="34" s="1"/>
  <c r="H817" i="34"/>
  <c r="J817" i="34" s="1"/>
  <c r="H794" i="34"/>
  <c r="J794" i="34" s="1"/>
  <c r="H762" i="34"/>
  <c r="J762" i="34" s="1"/>
  <c r="H558" i="34"/>
  <c r="J558" i="34" s="1"/>
  <c r="H554" i="34"/>
  <c r="J554" i="34" s="1"/>
  <c r="H539" i="34"/>
  <c r="J539" i="34" s="1"/>
  <c r="H528" i="34"/>
  <c r="J528" i="34" s="1"/>
  <c r="H487" i="34"/>
  <c r="J487" i="34" s="1"/>
  <c r="H472" i="34"/>
  <c r="J472" i="34" s="1"/>
  <c r="H461" i="34"/>
  <c r="J461" i="34" s="1"/>
  <c r="H457" i="34"/>
  <c r="J457" i="34" s="1"/>
  <c r="H446" i="34"/>
  <c r="J446" i="34" s="1"/>
  <c r="H431" i="34"/>
  <c r="J431" i="34" s="1"/>
  <c r="H392" i="34"/>
  <c r="J392" i="34" s="1"/>
  <c r="H365" i="34"/>
  <c r="J365" i="34" s="1"/>
  <c r="H355" i="34"/>
  <c r="J355" i="34" s="1"/>
  <c r="H338" i="34"/>
  <c r="J338" i="34" s="1"/>
  <c r="H328" i="34"/>
  <c r="J328" i="34" s="1"/>
  <c r="H318" i="34"/>
  <c r="J318" i="34" s="1"/>
  <c r="H308" i="34"/>
  <c r="J308" i="34" s="1"/>
  <c r="H291" i="34"/>
  <c r="J291" i="34" s="1"/>
  <c r="H281" i="34"/>
  <c r="J281" i="34" s="1"/>
  <c r="H197" i="34"/>
  <c r="J197" i="34" s="1"/>
  <c r="H160" i="34"/>
  <c r="J160" i="34" s="1"/>
  <c r="H150" i="34"/>
  <c r="J150" i="34" s="1"/>
  <c r="H117" i="34"/>
  <c r="J117" i="34" s="1"/>
  <c r="H95" i="34"/>
  <c r="J95" i="34" s="1"/>
  <c r="H73" i="34"/>
  <c r="J73" i="34" s="1"/>
  <c r="H51" i="34"/>
  <c r="J51" i="34" s="1"/>
  <c r="H29" i="34"/>
  <c r="J29" i="34" s="1"/>
  <c r="H7" i="34"/>
  <c r="J7" i="34" s="1"/>
  <c r="H2440" i="34"/>
  <c r="J2440" i="34" s="1"/>
  <c r="H1685" i="34"/>
  <c r="J1685" i="34" s="1"/>
  <c r="H1594" i="34"/>
  <c r="J1594" i="34" s="1"/>
  <c r="H1515" i="34"/>
  <c r="J1515" i="34" s="1"/>
  <c r="H1417" i="34"/>
  <c r="J1417" i="34" s="1"/>
  <c r="H1405" i="34"/>
  <c r="J1405" i="34" s="1"/>
  <c r="H1278" i="34"/>
  <c r="J1278" i="34" s="1"/>
  <c r="H1111" i="34"/>
  <c r="J1111" i="34" s="1"/>
  <c r="H1036" i="34"/>
  <c r="J1036" i="34" s="1"/>
  <c r="H978" i="34"/>
  <c r="J978" i="34" s="1"/>
  <c r="H949" i="34"/>
  <c r="J949" i="34" s="1"/>
  <c r="H945" i="34"/>
  <c r="J945" i="34" s="1"/>
  <c r="H908" i="34"/>
  <c r="J908" i="34" s="1"/>
  <c r="H894" i="34"/>
  <c r="J894" i="34" s="1"/>
  <c r="H854" i="34"/>
  <c r="J854" i="34" s="1"/>
  <c r="H785" i="34"/>
  <c r="J785" i="34" s="1"/>
  <c r="H713" i="34"/>
  <c r="J713" i="34" s="1"/>
  <c r="H708" i="34"/>
  <c r="J708" i="34" s="1"/>
  <c r="H704" i="34"/>
  <c r="J704" i="34" s="1"/>
  <c r="H691" i="34"/>
  <c r="J691" i="34" s="1"/>
  <c r="H578" i="34"/>
  <c r="J578" i="34" s="1"/>
  <c r="H570" i="34"/>
  <c r="J570" i="34" s="1"/>
  <c r="H566" i="34"/>
  <c r="J566" i="34" s="1"/>
  <c r="H562" i="34"/>
  <c r="J562" i="34" s="1"/>
  <c r="H535" i="34"/>
  <c r="J535" i="34" s="1"/>
  <c r="H385" i="34"/>
  <c r="J385" i="34" s="1"/>
  <c r="H375" i="34"/>
  <c r="J375" i="34" s="1"/>
  <c r="H1828" i="34"/>
  <c r="J1828" i="34" s="1"/>
  <c r="H1589" i="34"/>
  <c r="J1589" i="34" s="1"/>
  <c r="H1380" i="34"/>
  <c r="J1380" i="34" s="1"/>
  <c r="H1318" i="34"/>
  <c r="J1318" i="34" s="1"/>
  <c r="H1228" i="34"/>
  <c r="J1228" i="34" s="1"/>
  <c r="H1223" i="34"/>
  <c r="J1223" i="34" s="1"/>
  <c r="H1207" i="34"/>
  <c r="J1207" i="34" s="1"/>
  <c r="H1149" i="34"/>
  <c r="J1149" i="34" s="1"/>
  <c r="H1106" i="34"/>
  <c r="J1106" i="34" s="1"/>
  <c r="H1095" i="34"/>
  <c r="J1095" i="34" s="1"/>
  <c r="H998" i="34"/>
  <c r="J998" i="34" s="1"/>
  <c r="H973" i="34"/>
  <c r="J973" i="34" s="1"/>
  <c r="H931" i="34"/>
  <c r="J931" i="34" s="1"/>
  <c r="H884" i="34"/>
  <c r="J884" i="34" s="1"/>
  <c r="H880" i="34"/>
  <c r="J880" i="34" s="1"/>
  <c r="H865" i="34"/>
  <c r="J865" i="34" s="1"/>
  <c r="H798" i="34"/>
  <c r="J798" i="34" s="1"/>
  <c r="H775" i="34"/>
  <c r="J775" i="34" s="1"/>
  <c r="H757" i="34"/>
  <c r="J757" i="34" s="1"/>
  <c r="H739" i="34"/>
  <c r="J739" i="34" s="1"/>
  <c r="H686" i="34"/>
  <c r="J686" i="34" s="1"/>
  <c r="H682" i="34"/>
  <c r="J682" i="34" s="1"/>
  <c r="H669" i="34"/>
  <c r="J669" i="34" s="1"/>
  <c r="H602" i="34"/>
  <c r="J602" i="34" s="1"/>
  <c r="H598" i="34"/>
  <c r="J598" i="34" s="1"/>
  <c r="H582" i="34"/>
  <c r="J582" i="34" s="1"/>
  <c r="H550" i="34"/>
  <c r="J550" i="34" s="1"/>
  <c r="H509" i="34"/>
  <c r="J509" i="34" s="1"/>
  <c r="H494" i="34"/>
  <c r="J494" i="34" s="1"/>
  <c r="H483" i="34"/>
  <c r="J483" i="34" s="1"/>
  <c r="H479" i="34"/>
  <c r="J479" i="34" s="1"/>
  <c r="H468" i="34"/>
  <c r="J468" i="34" s="1"/>
  <c r="H453" i="34"/>
  <c r="J453" i="34" s="1"/>
  <c r="H438" i="34"/>
  <c r="J438" i="34" s="1"/>
  <c r="H416" i="34"/>
  <c r="J416" i="34" s="1"/>
  <c r="H409" i="34"/>
  <c r="J409" i="34" s="1"/>
  <c r="H402" i="34"/>
  <c r="H358" i="34"/>
  <c r="J358" i="34" s="1"/>
  <c r="H348" i="34"/>
  <c r="J348" i="34" s="1"/>
  <c r="H321" i="34"/>
  <c r="J321" i="34" s="1"/>
  <c r="H311" i="34"/>
  <c r="J311" i="34" s="1"/>
  <c r="H294" i="34"/>
  <c r="J294" i="34" s="1"/>
  <c r="H284" i="34"/>
  <c r="J284" i="34" s="1"/>
  <c r="H274" i="34"/>
  <c r="J274" i="34" s="1"/>
  <c r="H264" i="34"/>
  <c r="J264" i="34" s="1"/>
  <c r="H247" i="34"/>
  <c r="J247" i="34" s="1"/>
  <c r="H237" i="34"/>
  <c r="J237" i="34" s="1"/>
  <c r="H153" i="34"/>
  <c r="J153" i="34" s="1"/>
  <c r="H123" i="34"/>
  <c r="J123" i="34" s="1"/>
  <c r="H101" i="34"/>
  <c r="J101" i="34" s="1"/>
  <c r="H79" i="34"/>
  <c r="J79" i="34" s="1"/>
  <c r="H57" i="34"/>
  <c r="J57" i="34" s="1"/>
  <c r="H2692" i="34"/>
  <c r="H1916" i="34"/>
  <c r="J1916" i="34" s="1"/>
  <c r="H1475" i="34"/>
  <c r="J1475" i="34" s="1"/>
  <c r="H1449" i="34"/>
  <c r="J1449" i="34" s="1"/>
  <c r="H1393" i="34"/>
  <c r="J1393" i="34" s="1"/>
  <c r="H1368" i="34"/>
  <c r="J1368" i="34" s="1"/>
  <c r="H1312" i="34"/>
  <c r="J1312" i="34" s="1"/>
  <c r="H1289" i="34"/>
  <c r="J1289" i="34" s="1"/>
  <c r="H1267" i="34"/>
  <c r="J1267" i="34" s="1"/>
  <c r="H1202" i="34"/>
  <c r="J1202" i="34" s="1"/>
  <c r="H1170" i="34"/>
  <c r="J1170" i="34" s="1"/>
  <c r="H1003" i="34"/>
  <c r="J1003" i="34" s="1"/>
  <c r="H964" i="34"/>
  <c r="J964" i="34" s="1"/>
  <c r="H1921" i="34"/>
  <c r="J1921" i="34" s="1"/>
  <c r="H1778" i="34"/>
  <c r="J1778" i="34" s="1"/>
  <c r="H1773" i="34"/>
  <c r="J1773" i="34" s="1"/>
  <c r="H1754" i="34"/>
  <c r="J1754" i="34" s="1"/>
  <c r="H1749" i="34"/>
  <c r="J1749" i="34" s="1"/>
  <c r="H1724" i="34"/>
  <c r="J1724" i="34" s="1"/>
  <c r="H1356" i="34"/>
  <c r="J1356" i="34" s="1"/>
  <c r="H1343" i="34"/>
  <c r="J1343" i="34" s="1"/>
  <c r="H1295" i="34"/>
  <c r="J1295" i="34" s="1"/>
  <c r="H1250" i="34"/>
  <c r="J1250" i="34" s="1"/>
  <c r="H1191" i="34"/>
  <c r="J1191" i="34" s="1"/>
  <c r="H1186" i="34"/>
  <c r="J1186" i="34" s="1"/>
  <c r="H1030" i="34"/>
  <c r="J1030" i="34" s="1"/>
  <c r="H1019" i="34"/>
  <c r="J1019" i="34" s="1"/>
  <c r="H968" i="34"/>
  <c r="J968" i="34" s="1"/>
  <c r="H940" i="34"/>
  <c r="J940" i="34" s="1"/>
  <c r="H935" i="34"/>
  <c r="J935" i="34" s="1"/>
  <c r="H926" i="34"/>
  <c r="J926" i="34" s="1"/>
  <c r="H802" i="34"/>
  <c r="H766" i="34"/>
  <c r="J766" i="34" s="1"/>
  <c r="H752" i="34"/>
  <c r="J752" i="34" s="1"/>
  <c r="H699" i="34"/>
  <c r="J699" i="34" s="1"/>
  <c r="H647" i="34"/>
  <c r="J647" i="34" s="1"/>
  <c r="H626" i="34"/>
  <c r="J626" i="34" s="1"/>
  <c r="H531" i="34"/>
  <c r="J531" i="34" s="1"/>
  <c r="H516" i="34"/>
  <c r="J516" i="34" s="1"/>
  <c r="H505" i="34"/>
  <c r="J505" i="34" s="1"/>
  <c r="H501" i="34"/>
  <c r="J501" i="34" s="1"/>
  <c r="H490" i="34"/>
  <c r="J490" i="34" s="1"/>
  <c r="H475" i="34"/>
  <c r="J475" i="34" s="1"/>
  <c r="H460" i="34"/>
  <c r="J460" i="34" s="1"/>
  <c r="H351" i="34"/>
  <c r="J351" i="34" s="1"/>
  <c r="H314" i="34"/>
  <c r="J314" i="34" s="1"/>
  <c r="H304" i="34"/>
  <c r="J304" i="34" s="1"/>
  <c r="H277" i="34"/>
  <c r="J277" i="34" s="1"/>
  <c r="H267" i="34"/>
  <c r="J267" i="34" s="1"/>
  <c r="H250" i="34"/>
  <c r="J250" i="34" s="1"/>
  <c r="H240" i="34"/>
  <c r="J240" i="34" s="1"/>
  <c r="H230" i="34"/>
  <c r="J230" i="34" s="1"/>
  <c r="H220" i="34"/>
  <c r="J220" i="34" s="1"/>
  <c r="H203" i="34"/>
  <c r="J203" i="34" s="1"/>
  <c r="H193" i="34"/>
  <c r="J193" i="34" s="1"/>
  <c r="H1232" i="34"/>
  <c r="J1232" i="34" s="1"/>
  <c r="H1126" i="34"/>
  <c r="J1126" i="34" s="1"/>
  <c r="H955" i="34"/>
  <c r="J955" i="34" s="1"/>
  <c r="H915" i="34"/>
  <c r="J915" i="34" s="1"/>
  <c r="H840" i="34"/>
  <c r="J840" i="34" s="1"/>
  <c r="H731" i="34"/>
  <c r="J731" i="34" s="1"/>
  <c r="H726" i="34"/>
  <c r="J726" i="34" s="1"/>
  <c r="H703" i="34"/>
  <c r="J703" i="34" s="1"/>
  <c r="H692" i="34"/>
  <c r="J692" i="34" s="1"/>
  <c r="H648" i="34"/>
  <c r="J648" i="34" s="1"/>
  <c r="H504" i="34"/>
  <c r="J504" i="34" s="1"/>
  <c r="H482" i="34"/>
  <c r="J482" i="34" s="1"/>
  <c r="H412" i="34"/>
  <c r="H391" i="34"/>
  <c r="J391" i="34" s="1"/>
  <c r="H369" i="34"/>
  <c r="J369" i="34" s="1"/>
  <c r="H352" i="34"/>
  <c r="J352" i="34" s="1"/>
  <c r="H303" i="34"/>
  <c r="J303" i="34" s="1"/>
  <c r="H271" i="34"/>
  <c r="J271" i="34" s="1"/>
  <c r="H261" i="34"/>
  <c r="J261" i="34" s="1"/>
  <c r="H201" i="34"/>
  <c r="J201" i="34" s="1"/>
  <c r="H162" i="34"/>
  <c r="J162" i="34" s="1"/>
  <c r="H30" i="34"/>
  <c r="J30" i="34" s="1"/>
  <c r="H1575" i="34"/>
  <c r="J1575" i="34" s="1"/>
  <c r="H1299" i="34"/>
  <c r="J1299" i="34" s="1"/>
  <c r="H1285" i="34"/>
  <c r="J1285" i="34" s="1"/>
  <c r="H1164" i="34"/>
  <c r="J1164" i="34" s="1"/>
  <c r="H864" i="34"/>
  <c r="J864" i="34" s="1"/>
  <c r="H783" i="34"/>
  <c r="J783" i="34" s="1"/>
  <c r="H753" i="34"/>
  <c r="J753" i="34" s="1"/>
  <c r="H681" i="34"/>
  <c r="J681" i="34" s="1"/>
  <c r="H660" i="34"/>
  <c r="J660" i="34" s="1"/>
  <c r="H594" i="34"/>
  <c r="J594" i="34" s="1"/>
  <c r="H519" i="34"/>
  <c r="J519" i="34" s="1"/>
  <c r="H422" i="34"/>
  <c r="J422" i="34" s="1"/>
  <c r="H285" i="34"/>
  <c r="J285" i="34" s="1"/>
  <c r="H228" i="34"/>
  <c r="J228" i="34" s="1"/>
  <c r="H214" i="34"/>
  <c r="J214" i="34" s="1"/>
  <c r="H192" i="34"/>
  <c r="J192" i="34" s="1"/>
  <c r="H183" i="34"/>
  <c r="J183" i="34" s="1"/>
  <c r="H179" i="34"/>
  <c r="J179" i="34" s="1"/>
  <c r="H174" i="34"/>
  <c r="J174" i="34" s="1"/>
  <c r="H166" i="34"/>
  <c r="J166" i="34" s="1"/>
  <c r="H118" i="34"/>
  <c r="J118" i="34" s="1"/>
  <c r="H114" i="34"/>
  <c r="H110" i="34"/>
  <c r="J110" i="34" s="1"/>
  <c r="H106" i="34"/>
  <c r="J106" i="34" s="1"/>
  <c r="H87" i="34"/>
  <c r="J87" i="34" s="1"/>
  <c r="H37" i="34"/>
  <c r="J37" i="34" s="1"/>
  <c r="H26" i="34"/>
  <c r="J26" i="34" s="1"/>
  <c r="H1388" i="34"/>
  <c r="J1388" i="34" s="1"/>
  <c r="H1271" i="34"/>
  <c r="J1271" i="34" s="1"/>
  <c r="H1014" i="34"/>
  <c r="J1014" i="34" s="1"/>
  <c r="H893" i="34"/>
  <c r="J893" i="34" s="1"/>
  <c r="H871" i="34"/>
  <c r="J871" i="34" s="1"/>
  <c r="H788" i="34"/>
  <c r="J788" i="34" s="1"/>
  <c r="H615" i="34"/>
  <c r="J615" i="34" s="1"/>
  <c r="H427" i="34"/>
  <c r="J427" i="34" s="1"/>
  <c r="H417" i="34"/>
  <c r="J417" i="34" s="1"/>
  <c r="H396" i="34"/>
  <c r="J396" i="34" s="1"/>
  <c r="H334" i="34"/>
  <c r="J334" i="34" s="1"/>
  <c r="H317" i="34"/>
  <c r="J317" i="34" s="1"/>
  <c r="H298" i="34"/>
  <c r="H223" i="34"/>
  <c r="J223" i="34" s="1"/>
  <c r="H157" i="34"/>
  <c r="J157" i="34" s="1"/>
  <c r="H133" i="34"/>
  <c r="J133" i="34" s="1"/>
  <c r="H129" i="34"/>
  <c r="J129" i="34" s="1"/>
  <c r="H52" i="34"/>
  <c r="J52" i="34" s="1"/>
  <c r="H48" i="34"/>
  <c r="J48" i="34" s="1"/>
  <c r="H44" i="34"/>
  <c r="J44" i="34" s="1"/>
  <c r="H8" i="34"/>
  <c r="J8" i="34" s="1"/>
  <c r="H1213" i="34"/>
  <c r="J1213" i="34" s="1"/>
  <c r="H1028" i="34"/>
  <c r="J1028" i="34" s="1"/>
  <c r="H948" i="34"/>
  <c r="J948" i="34" s="1"/>
  <c r="H776" i="34"/>
  <c r="J776" i="34" s="1"/>
  <c r="H758" i="34"/>
  <c r="J758" i="34" s="1"/>
  <c r="H720" i="34"/>
  <c r="J720" i="34" s="1"/>
  <c r="H702" i="34"/>
  <c r="J702" i="34" s="1"/>
  <c r="H670" i="34"/>
  <c r="J670" i="34" s="1"/>
  <c r="H664" i="34"/>
  <c r="J664" i="34" s="1"/>
  <c r="H625" i="34"/>
  <c r="J625" i="34" s="1"/>
  <c r="H583" i="34"/>
  <c r="J583" i="34" s="1"/>
  <c r="H545" i="34"/>
  <c r="J545" i="34" s="1"/>
  <c r="H513" i="34"/>
  <c r="J513" i="34" s="1"/>
  <c r="H497" i="34"/>
  <c r="J497" i="34" s="1"/>
  <c r="H347" i="34"/>
  <c r="J347" i="34" s="1"/>
  <c r="H342" i="34"/>
  <c r="J342" i="34" s="1"/>
  <c r="H330" i="34"/>
  <c r="J330" i="34" s="1"/>
  <c r="H251" i="34"/>
  <c r="J251" i="34" s="1"/>
  <c r="H196" i="34"/>
  <c r="J196" i="34" s="1"/>
  <c r="H170" i="34"/>
  <c r="J170" i="34" s="1"/>
  <c r="H140" i="34"/>
  <c r="J140" i="34" s="1"/>
  <c r="H67" i="34"/>
  <c r="J67" i="34" s="1"/>
  <c r="H63" i="34"/>
  <c r="J63" i="34" s="1"/>
  <c r="H40" i="34"/>
  <c r="J40" i="34" s="1"/>
  <c r="H33" i="34"/>
  <c r="J33" i="34" s="1"/>
  <c r="H22" i="34"/>
  <c r="J22" i="34" s="1"/>
  <c r="H15" i="34"/>
  <c r="J15" i="34" s="1"/>
  <c r="H1277" i="34"/>
  <c r="J1277" i="34" s="1"/>
  <c r="H1034" i="34"/>
  <c r="J1034" i="34" s="1"/>
  <c r="H1008" i="34"/>
  <c r="J1008" i="34" s="1"/>
  <c r="H898" i="34"/>
  <c r="J898" i="34" s="1"/>
  <c r="H845" i="34"/>
  <c r="J845" i="34" s="1"/>
  <c r="H834" i="34"/>
  <c r="J834" i="34" s="1"/>
  <c r="H822" i="34"/>
  <c r="J822" i="34" s="1"/>
  <c r="H770" i="34"/>
  <c r="J770" i="34" s="1"/>
  <c r="H707" i="34"/>
  <c r="J707" i="34" s="1"/>
  <c r="H680" i="34"/>
  <c r="J680" i="34" s="1"/>
  <c r="H556" i="34"/>
  <c r="J556" i="34" s="1"/>
  <c r="H1593" i="34"/>
  <c r="J1593" i="34" s="1"/>
  <c r="H1520" i="34"/>
  <c r="J1520" i="34" s="1"/>
  <c r="H1507" i="34"/>
  <c r="J1507" i="34" s="1"/>
  <c r="H1339" i="34"/>
  <c r="J1339" i="34" s="1"/>
  <c r="H1150" i="34"/>
  <c r="J1150" i="34" s="1"/>
  <c r="H1072" i="34"/>
  <c r="J1072" i="34" s="1"/>
  <c r="H977" i="34"/>
  <c r="J977" i="34" s="1"/>
  <c r="H965" i="34"/>
  <c r="J965" i="34" s="1"/>
  <c r="H902" i="34"/>
  <c r="J902" i="34" s="1"/>
  <c r="H863" i="34"/>
  <c r="J863" i="34" s="1"/>
  <c r="H839" i="34"/>
  <c r="J839" i="34" s="1"/>
  <c r="H811" i="34"/>
  <c r="J811" i="34" s="1"/>
  <c r="H793" i="34"/>
  <c r="J793" i="34" s="1"/>
  <c r="H685" i="34"/>
  <c r="J685" i="34" s="1"/>
  <c r="H635" i="34"/>
  <c r="J635" i="34" s="1"/>
  <c r="H614" i="34"/>
  <c r="J614" i="34" s="1"/>
  <c r="H534" i="34"/>
  <c r="J534" i="34" s="1"/>
  <c r="H523" i="34"/>
  <c r="J523" i="34" s="1"/>
  <c r="H381" i="34"/>
  <c r="J381" i="34" s="1"/>
  <c r="H325" i="34"/>
  <c r="H136" i="34"/>
  <c r="J136" i="34" s="1"/>
  <c r="H125" i="34"/>
  <c r="J125" i="34" s="1"/>
  <c r="H98" i="34"/>
  <c r="J98" i="34" s="1"/>
  <c r="H94" i="34"/>
  <c r="J94" i="34" s="1"/>
  <c r="H86" i="34"/>
  <c r="J86" i="34" s="1"/>
  <c r="H18" i="34"/>
  <c r="J18" i="34" s="1"/>
  <c r="H11" i="34"/>
  <c r="J11" i="34" s="1"/>
  <c r="H1803" i="34"/>
  <c r="J1803" i="34" s="1"/>
  <c r="H1219" i="34"/>
  <c r="J1219" i="34" s="1"/>
  <c r="H1168" i="34"/>
  <c r="J1168" i="34" s="1"/>
  <c r="H1013" i="34"/>
  <c r="J1013" i="34" s="1"/>
  <c r="H881" i="34"/>
  <c r="J881" i="34" s="1"/>
  <c r="H876" i="34"/>
  <c r="J876" i="34" s="1"/>
  <c r="H619" i="34"/>
  <c r="J619" i="34" s="1"/>
  <c r="H512" i="34"/>
  <c r="J512" i="34" s="1"/>
  <c r="H491" i="34"/>
  <c r="J491" i="34" s="1"/>
  <c r="H471" i="34"/>
  <c r="J471" i="34" s="1"/>
  <c r="H426" i="34"/>
  <c r="J426" i="34" s="1"/>
  <c r="H241" i="34"/>
  <c r="J241" i="34" s="1"/>
  <c r="H165" i="34"/>
  <c r="J165" i="34" s="1"/>
  <c r="H121" i="34"/>
  <c r="J121" i="34" s="1"/>
  <c r="H113" i="34"/>
  <c r="J113" i="34" s="1"/>
  <c r="H105" i="34"/>
  <c r="J105" i="34" s="1"/>
  <c r="H82" i="34"/>
  <c r="J82" i="34" s="1"/>
  <c r="H59" i="34"/>
  <c r="J59" i="34" s="1"/>
  <c r="H1534" i="34"/>
  <c r="J1534" i="34" s="1"/>
  <c r="H1442" i="34"/>
  <c r="J1442" i="34" s="1"/>
  <c r="H1206" i="34"/>
  <c r="J1206" i="34" s="1"/>
  <c r="H1175" i="34"/>
  <c r="J1175" i="34" s="1"/>
  <c r="H1138" i="34"/>
  <c r="J1138" i="34" s="1"/>
  <c r="H1052" i="34"/>
  <c r="J1052" i="34" s="1"/>
  <c r="H1020" i="34"/>
  <c r="J1020" i="34" s="1"/>
  <c r="H953" i="34"/>
  <c r="J953" i="34" s="1"/>
  <c r="H561" i="34"/>
  <c r="J561" i="34" s="1"/>
  <c r="H456" i="34"/>
  <c r="J456" i="34" s="1"/>
  <c r="H441" i="34"/>
  <c r="J441" i="34" s="1"/>
  <c r="H405" i="34"/>
  <c r="J405" i="34" s="1"/>
  <c r="H395" i="34"/>
  <c r="J395" i="34" s="1"/>
  <c r="H372" i="34"/>
  <c r="J372" i="34" s="1"/>
  <c r="H368" i="34"/>
  <c r="J368" i="34" s="1"/>
  <c r="H227" i="34"/>
  <c r="J227" i="34" s="1"/>
  <c r="H182" i="34"/>
  <c r="J182" i="34" s="1"/>
  <c r="H152" i="34"/>
  <c r="J152" i="34" s="1"/>
  <c r="H55" i="34"/>
  <c r="J55" i="34" s="1"/>
  <c r="H47" i="34"/>
  <c r="J47" i="34" s="1"/>
  <c r="H25" i="34"/>
  <c r="J25" i="34" s="1"/>
  <c r="H1344" i="34"/>
  <c r="J1344" i="34" s="1"/>
  <c r="H1117" i="34"/>
  <c r="J1117" i="34" s="1"/>
  <c r="H1110" i="34"/>
  <c r="J1110" i="34" s="1"/>
  <c r="H993" i="34"/>
  <c r="J993" i="34" s="1"/>
  <c r="H844" i="34"/>
  <c r="J844" i="34" s="1"/>
  <c r="H718" i="34"/>
  <c r="J718" i="34" s="1"/>
  <c r="H603" i="34"/>
  <c r="J603" i="34" s="1"/>
  <c r="H337" i="34"/>
  <c r="J337" i="34" s="1"/>
  <c r="H315" i="34"/>
  <c r="J315" i="34" s="1"/>
  <c r="H297" i="34"/>
  <c r="J297" i="34" s="1"/>
  <c r="H231" i="34"/>
  <c r="J231" i="34" s="1"/>
  <c r="H204" i="34"/>
  <c r="J204" i="34" s="1"/>
  <c r="H186" i="34"/>
  <c r="J186" i="34" s="1"/>
  <c r="H173" i="34"/>
  <c r="J173" i="34" s="1"/>
  <c r="H132" i="34"/>
  <c r="J132" i="34" s="1"/>
  <c r="H109" i="34"/>
  <c r="J109" i="34" s="1"/>
  <c r="H1351" i="34"/>
  <c r="J1351" i="34" s="1"/>
  <c r="H1026" i="34"/>
  <c r="J1026" i="34" s="1"/>
  <c r="H982" i="34"/>
  <c r="J982" i="34" s="1"/>
  <c r="H941" i="34"/>
  <c r="J941" i="34" s="1"/>
  <c r="H838" i="34"/>
  <c r="J838" i="34" s="1"/>
  <c r="H815" i="34"/>
  <c r="J815" i="34" s="1"/>
  <c r="H613" i="34"/>
  <c r="J613" i="34" s="1"/>
  <c r="H597" i="34"/>
  <c r="J597" i="34" s="1"/>
  <c r="H435" i="34"/>
  <c r="J435" i="34" s="1"/>
  <c r="H341" i="34"/>
  <c r="J341" i="34" s="1"/>
  <c r="H245" i="34"/>
  <c r="J245" i="34" s="1"/>
  <c r="H212" i="34"/>
  <c r="J212" i="34" s="1"/>
  <c r="H208" i="34"/>
  <c r="J208" i="34" s="1"/>
  <c r="H139" i="34"/>
  <c r="J139" i="34" s="1"/>
  <c r="H128" i="34"/>
  <c r="J128" i="34" s="1"/>
  <c r="H74" i="34"/>
  <c r="J74" i="34" s="1"/>
  <c r="H70" i="34"/>
  <c r="J70" i="34" s="1"/>
  <c r="H66" i="34"/>
  <c r="J66" i="34" s="1"/>
  <c r="H62" i="34"/>
  <c r="J62" i="34" s="1"/>
  <c r="H43" i="34"/>
  <c r="J43" i="34" s="1"/>
  <c r="H39" i="34"/>
  <c r="J39" i="34" s="1"/>
  <c r="H32" i="34"/>
  <c r="J32" i="34" s="1"/>
  <c r="H1406" i="34"/>
  <c r="J1406" i="34" s="1"/>
  <c r="H1091" i="34"/>
  <c r="J1091" i="34" s="1"/>
  <c r="H918" i="34"/>
  <c r="J918" i="34" s="1"/>
  <c r="H913" i="34"/>
  <c r="J913" i="34" s="1"/>
  <c r="H885" i="34"/>
  <c r="J885" i="34" s="1"/>
  <c r="H869" i="34"/>
  <c r="J869" i="34" s="1"/>
  <c r="H792" i="34"/>
  <c r="J792" i="34" s="1"/>
  <c r="H745" i="34"/>
  <c r="H623" i="34"/>
  <c r="J623" i="34" s="1"/>
  <c r="H571" i="34"/>
  <c r="J571" i="34" s="1"/>
  <c r="H538" i="34"/>
  <c r="J538" i="34" s="1"/>
  <c r="H527" i="34"/>
  <c r="J527" i="34" s="1"/>
  <c r="H517" i="34"/>
  <c r="J517" i="34" s="1"/>
  <c r="H485" i="34"/>
  <c r="J485" i="34" s="1"/>
  <c r="H470" i="34"/>
  <c r="J470" i="34" s="1"/>
  <c r="H350" i="34"/>
  <c r="J350" i="34" s="1"/>
  <c r="H292" i="34"/>
  <c r="J292" i="34" s="1"/>
  <c r="H254" i="34"/>
  <c r="J254" i="34" s="1"/>
  <c r="H217" i="34"/>
  <c r="J217" i="34" s="1"/>
  <c r="H177" i="34"/>
  <c r="J177" i="34" s="1"/>
  <c r="H143" i="34"/>
  <c r="J143" i="34" s="1"/>
  <c r="H89" i="34"/>
  <c r="J89" i="34" s="1"/>
  <c r="H85" i="34"/>
  <c r="J85" i="34" s="1"/>
  <c r="H21" i="34"/>
  <c r="J21" i="34" s="1"/>
  <c r="H1070" i="34"/>
  <c r="J1070" i="34" s="1"/>
  <c r="H923" i="34"/>
  <c r="J923" i="34" s="1"/>
  <c r="H855" i="34"/>
  <c r="J855" i="34" s="1"/>
  <c r="H723" i="34"/>
  <c r="J723" i="34" s="1"/>
  <c r="H711" i="34"/>
  <c r="J711" i="34" s="1"/>
  <c r="H591" i="34"/>
  <c r="J591" i="34" s="1"/>
  <c r="H575" i="34"/>
  <c r="J575" i="34" s="1"/>
  <c r="H532" i="34"/>
  <c r="J532" i="34" s="1"/>
  <c r="H430" i="34"/>
  <c r="J430" i="34" s="1"/>
  <c r="H399" i="34"/>
  <c r="J399" i="34" s="1"/>
  <c r="H394" i="34"/>
  <c r="J394" i="34" s="1"/>
  <c r="H324" i="34"/>
  <c r="J324" i="34" s="1"/>
  <c r="H278" i="34"/>
  <c r="J278" i="34" s="1"/>
  <c r="H221" i="34"/>
  <c r="J221" i="34" s="1"/>
  <c r="H190" i="34"/>
  <c r="J190" i="34" s="1"/>
  <c r="H164" i="34"/>
  <c r="J164" i="34" s="1"/>
  <c r="H97" i="34"/>
  <c r="J97" i="34" s="1"/>
  <c r="H1358" i="34"/>
  <c r="J1358" i="34" s="1"/>
  <c r="H1192" i="34"/>
  <c r="J1192" i="34" s="1"/>
  <c r="H1845" i="34"/>
  <c r="J1845" i="34" s="1"/>
  <c r="H1378" i="34"/>
  <c r="J1378" i="34" s="1"/>
  <c r="H1198" i="34"/>
  <c r="J1198" i="34" s="1"/>
  <c r="H1148" i="34"/>
  <c r="J1148" i="34" s="1"/>
  <c r="H992" i="34"/>
  <c r="J992" i="34" s="1"/>
  <c r="H744" i="34"/>
  <c r="J744" i="34" s="1"/>
  <c r="H733" i="34"/>
  <c r="J733" i="34" s="1"/>
  <c r="H694" i="34"/>
  <c r="J694" i="34" s="1"/>
  <c r="H495" i="34"/>
  <c r="J495" i="34" s="1"/>
  <c r="H484" i="34"/>
  <c r="J484" i="34" s="1"/>
  <c r="H424" i="34"/>
  <c r="J424" i="34" s="1"/>
  <c r="H371" i="34"/>
  <c r="J371" i="34" s="1"/>
  <c r="H211" i="34"/>
  <c r="J211" i="34" s="1"/>
  <c r="H159" i="34"/>
  <c r="J159" i="34" s="1"/>
  <c r="H127" i="34"/>
  <c r="J127" i="34" s="1"/>
  <c r="H104" i="34"/>
  <c r="J104" i="34" s="1"/>
  <c r="H81" i="34"/>
  <c r="J81" i="34" s="1"/>
  <c r="H54" i="34"/>
  <c r="J54" i="34" s="1"/>
  <c r="H50" i="34"/>
  <c r="J50" i="34" s="1"/>
  <c r="H42" i="34"/>
  <c r="J42" i="34" s="1"/>
  <c r="H35" i="34"/>
  <c r="J35" i="34" s="1"/>
  <c r="H24" i="34"/>
  <c r="J24" i="34" s="1"/>
  <c r="H1418" i="34"/>
  <c r="J1418" i="34" s="1"/>
  <c r="H1153" i="34"/>
  <c r="J1153" i="34" s="1"/>
  <c r="H1142" i="34"/>
  <c r="H1056" i="34"/>
  <c r="J1056" i="34" s="1"/>
  <c r="H874" i="34"/>
  <c r="J874" i="34" s="1"/>
  <c r="H849" i="34"/>
  <c r="J849" i="34" s="1"/>
  <c r="H749" i="34"/>
  <c r="J749" i="34" s="1"/>
  <c r="H667" i="34"/>
  <c r="J667" i="34" s="1"/>
  <c r="H526" i="34"/>
  <c r="J526" i="34" s="1"/>
  <c r="H506" i="34"/>
  <c r="J506" i="34" s="1"/>
  <c r="H439" i="34"/>
  <c r="J439" i="34" s="1"/>
  <c r="H384" i="34"/>
  <c r="J384" i="34" s="1"/>
  <c r="H379" i="34"/>
  <c r="J379" i="34" s="1"/>
  <c r="H287" i="34"/>
  <c r="J287" i="34" s="1"/>
  <c r="H263" i="34"/>
  <c r="J263" i="34" s="1"/>
  <c r="H194" i="34"/>
  <c r="J194" i="34" s="1"/>
  <c r="H176" i="34"/>
  <c r="J176" i="34" s="1"/>
  <c r="H172" i="34"/>
  <c r="J172" i="34" s="1"/>
  <c r="H155" i="34"/>
  <c r="J155" i="34" s="1"/>
  <c r="H146" i="34"/>
  <c r="J146" i="34" s="1"/>
  <c r="H77" i="34"/>
  <c r="J77" i="34" s="1"/>
  <c r="H69" i="34"/>
  <c r="J69" i="34" s="1"/>
  <c r="H61" i="34"/>
  <c r="J61" i="34" s="1"/>
  <c r="H1424" i="34"/>
  <c r="J1424" i="34" s="1"/>
  <c r="H1342" i="34"/>
  <c r="J1342" i="34" s="1"/>
  <c r="H1249" i="34"/>
  <c r="J1249" i="34" s="1"/>
  <c r="H819" i="34"/>
  <c r="J819" i="34" s="1"/>
  <c r="H627" i="34"/>
  <c r="J627" i="34" s="1"/>
  <c r="H622" i="34"/>
  <c r="J622" i="34" s="1"/>
  <c r="H606" i="34"/>
  <c r="J606" i="34" s="1"/>
  <c r="H601" i="34"/>
  <c r="J601" i="34" s="1"/>
  <c r="H559" i="34"/>
  <c r="J559" i="34" s="1"/>
  <c r="H553" i="34"/>
  <c r="J553" i="34" s="1"/>
  <c r="H474" i="34"/>
  <c r="J474" i="34" s="1"/>
  <c r="H444" i="34"/>
  <c r="J444" i="34" s="1"/>
  <c r="H434" i="34"/>
  <c r="J434" i="34" s="1"/>
  <c r="H388" i="34"/>
  <c r="J388" i="34" s="1"/>
  <c r="H362" i="34"/>
  <c r="J362" i="34" s="1"/>
  <c r="H340" i="34"/>
  <c r="J340" i="34" s="1"/>
  <c r="H300" i="34"/>
  <c r="J300" i="34" s="1"/>
  <c r="H239" i="34"/>
  <c r="J239" i="34" s="1"/>
  <c r="H216" i="34"/>
  <c r="J216" i="34" s="1"/>
  <c r="H207" i="34"/>
  <c r="J207" i="34" s="1"/>
  <c r="H20" i="34"/>
  <c r="J20" i="34" s="1"/>
  <c r="H13" i="34"/>
  <c r="J13" i="34" s="1"/>
  <c r="H1570" i="34"/>
  <c r="J1570" i="34" s="1"/>
  <c r="H1279" i="34"/>
  <c r="J1279" i="34" s="1"/>
  <c r="H1023" i="34"/>
  <c r="J1023" i="34" s="1"/>
  <c r="J16" i="34"/>
  <c r="J53" i="34"/>
  <c r="J91" i="34"/>
  <c r="J103" i="34"/>
  <c r="J114" i="34"/>
  <c r="H130" i="34"/>
  <c r="J130" i="34" s="1"/>
  <c r="H135" i="34"/>
  <c r="J135" i="34" s="1"/>
  <c r="J145" i="34"/>
  <c r="F176" i="34"/>
  <c r="H224" i="34"/>
  <c r="J224" i="34" s="1"/>
  <c r="J243" i="34"/>
  <c r="H260" i="34"/>
  <c r="J260" i="34" s="1"/>
  <c r="F286" i="34"/>
  <c r="E286" i="34"/>
  <c r="G286" i="34" s="1"/>
  <c r="J290" i="34"/>
  <c r="E327" i="34"/>
  <c r="G327" i="34" s="1"/>
  <c r="J387" i="34"/>
  <c r="H406" i="34"/>
  <c r="J406" i="34" s="1"/>
  <c r="J413" i="34"/>
  <c r="H450" i="34"/>
  <c r="J450" i="34" s="1"/>
  <c r="H605" i="34"/>
  <c r="J605" i="34" s="1"/>
  <c r="H638" i="34"/>
  <c r="J638" i="34" s="1"/>
  <c r="E677" i="34"/>
  <c r="G677" i="34" s="1"/>
  <c r="J807" i="34"/>
  <c r="H1128" i="34"/>
  <c r="J1128" i="34" s="1"/>
  <c r="H1185" i="34"/>
  <c r="J1185" i="34" s="1"/>
  <c r="J1335" i="34"/>
  <c r="F939" i="34"/>
  <c r="E939" i="34"/>
  <c r="G939" i="34" s="1"/>
  <c r="F1030" i="34"/>
  <c r="E1030" i="34"/>
  <c r="G1030" i="34" s="1"/>
  <c r="F1061" i="34"/>
  <c r="E1061" i="34"/>
  <c r="G1061" i="34" s="1"/>
  <c r="F1314" i="34"/>
  <c r="E1314" i="34"/>
  <c r="G1314" i="34" s="1"/>
  <c r="F296" i="34"/>
  <c r="E296" i="34"/>
  <c r="G296" i="34" s="1"/>
  <c r="F867" i="34"/>
  <c r="E867" i="34"/>
  <c r="G867" i="34" s="1"/>
  <c r="F874" i="34"/>
  <c r="E874" i="34"/>
  <c r="G874" i="34" s="1"/>
  <c r="E1142" i="34"/>
  <c r="G1142" i="34" s="1"/>
  <c r="F1142" i="34"/>
  <c r="F1198" i="34"/>
  <c r="E1198" i="34"/>
  <c r="G1198" i="34" s="1"/>
  <c r="F1432" i="34"/>
  <c r="E1432" i="34"/>
  <c r="G1432" i="34" s="1"/>
  <c r="F185" i="34"/>
  <c r="E185" i="34"/>
  <c r="G185" i="34" s="1"/>
  <c r="F802" i="34"/>
  <c r="E802" i="34"/>
  <c r="G802" i="34" s="1"/>
  <c r="F906" i="34"/>
  <c r="E906" i="34"/>
  <c r="G906" i="34" s="1"/>
  <c r="F1005" i="34"/>
  <c r="E1005" i="34"/>
  <c r="G1005" i="34" s="1"/>
  <c r="F1018" i="34"/>
  <c r="E1018" i="34"/>
  <c r="G1018" i="34" s="1"/>
  <c r="F1618" i="34"/>
  <c r="E1618" i="34"/>
  <c r="G1618" i="34" s="1"/>
  <c r="E1684" i="34"/>
  <c r="G1684" i="34" s="1"/>
  <c r="F1684" i="34"/>
  <c r="F2197" i="34"/>
  <c r="E2197" i="34"/>
  <c r="G2197" i="34" s="1"/>
  <c r="E151" i="34"/>
  <c r="G151" i="34" s="1"/>
  <c r="F221" i="34"/>
  <c r="F226" i="34"/>
  <c r="E235" i="34"/>
  <c r="G235" i="34" s="1"/>
  <c r="F235" i="34"/>
  <c r="F278" i="34"/>
  <c r="F354" i="34"/>
  <c r="F549" i="34"/>
  <c r="E549" i="34"/>
  <c r="G549" i="34" s="1"/>
  <c r="E554" i="34"/>
  <c r="G554" i="34" s="1"/>
  <c r="F554" i="34"/>
  <c r="F581" i="34"/>
  <c r="E581" i="34"/>
  <c r="G581" i="34" s="1"/>
  <c r="F602" i="34"/>
  <c r="E602" i="34"/>
  <c r="G602" i="34" s="1"/>
  <c r="F761" i="34"/>
  <c r="E809" i="34"/>
  <c r="G809" i="34" s="1"/>
  <c r="F843" i="34"/>
  <c r="E843" i="34"/>
  <c r="G843" i="34" s="1"/>
  <c r="F1070" i="34"/>
  <c r="E1070" i="34"/>
  <c r="G1070" i="34" s="1"/>
  <c r="E1096" i="34"/>
  <c r="G1096" i="34" s="1"/>
  <c r="F1180" i="34"/>
  <c r="E1250" i="34"/>
  <c r="G1250" i="34" s="1"/>
  <c r="F1250" i="34"/>
  <c r="F1392" i="34"/>
  <c r="E1392" i="34"/>
  <c r="G1392" i="34" s="1"/>
  <c r="E1498" i="34"/>
  <c r="G1498" i="34" s="1"/>
  <c r="F1174" i="34"/>
  <c r="E1174" i="34"/>
  <c r="G1174" i="34" s="1"/>
  <c r="F1289" i="34"/>
  <c r="E1289" i="34"/>
  <c r="G1289" i="34" s="1"/>
  <c r="F1552" i="34"/>
  <c r="E1552" i="34"/>
  <c r="G1552" i="34" s="1"/>
  <c r="E160" i="34"/>
  <c r="G160" i="34" s="1"/>
  <c r="F160" i="34"/>
  <c r="F745" i="34"/>
  <c r="E745" i="34"/>
  <c r="G745" i="34" s="1"/>
  <c r="F869" i="34"/>
  <c r="E869" i="34"/>
  <c r="G869" i="34" s="1"/>
  <c r="F875" i="34"/>
  <c r="E875" i="34"/>
  <c r="G875" i="34" s="1"/>
  <c r="F885" i="34"/>
  <c r="E885" i="34"/>
  <c r="G885" i="34" s="1"/>
  <c r="F1077" i="34"/>
  <c r="E1077" i="34"/>
  <c r="G1077" i="34" s="1"/>
  <c r="F1456" i="34"/>
  <c r="E1456" i="34"/>
  <c r="G1456" i="34" s="1"/>
  <c r="F2152" i="34"/>
  <c r="E2152" i="34"/>
  <c r="G2152" i="34" s="1"/>
  <c r="F70" i="34"/>
  <c r="F128" i="34"/>
  <c r="E128" i="34"/>
  <c r="G128" i="34" s="1"/>
  <c r="E132" i="34"/>
  <c r="G132" i="34" s="1"/>
  <c r="E173" i="34"/>
  <c r="G173" i="34" s="1"/>
  <c r="F186" i="34"/>
  <c r="E204" i="34"/>
  <c r="G204" i="34" s="1"/>
  <c r="F204" i="34"/>
  <c r="F231" i="34"/>
  <c r="F259" i="34"/>
  <c r="E259" i="34"/>
  <c r="G259" i="34" s="1"/>
  <c r="F269" i="34"/>
  <c r="E269" i="34"/>
  <c r="G269" i="34" s="1"/>
  <c r="E274" i="34"/>
  <c r="G274" i="34" s="1"/>
  <c r="F306" i="34"/>
  <c r="E306" i="34"/>
  <c r="G306" i="34" s="1"/>
  <c r="F315" i="34"/>
  <c r="E337" i="34"/>
  <c r="G337" i="34" s="1"/>
  <c r="F385" i="34"/>
  <c r="F425" i="34"/>
  <c r="E425" i="34"/>
  <c r="G425" i="34" s="1"/>
  <c r="E679" i="34"/>
  <c r="G679" i="34" s="1"/>
  <c r="E844" i="34"/>
  <c r="G844" i="34" s="1"/>
  <c r="F1026" i="34"/>
  <c r="E1026" i="34"/>
  <c r="G1026" i="34" s="1"/>
  <c r="E1143" i="34"/>
  <c r="G1143" i="34" s="1"/>
  <c r="F1379" i="34"/>
  <c r="E1379" i="34"/>
  <c r="G1379" i="34" s="1"/>
  <c r="E1612" i="34"/>
  <c r="G1612" i="34" s="1"/>
  <c r="F1612" i="34"/>
  <c r="F1671" i="34"/>
  <c r="E1671" i="34"/>
  <c r="G1671" i="34" s="1"/>
  <c r="E169" i="34"/>
  <c r="G169" i="34" s="1"/>
  <c r="F169" i="34"/>
  <c r="F222" i="34"/>
  <c r="E222" i="34"/>
  <c r="G222" i="34" s="1"/>
  <c r="E279" i="34"/>
  <c r="G279" i="34" s="1"/>
  <c r="F279" i="34"/>
  <c r="F798" i="34"/>
  <c r="E798" i="34"/>
  <c r="G798" i="34" s="1"/>
  <c r="F827" i="34"/>
  <c r="E827" i="34"/>
  <c r="G827" i="34" s="1"/>
  <c r="F1123" i="34"/>
  <c r="E1123" i="34"/>
  <c r="G1123" i="34" s="1"/>
  <c r="E29" i="34"/>
  <c r="G29" i="34" s="1"/>
  <c r="F113" i="34"/>
  <c r="E117" i="34"/>
  <c r="G117" i="34" s="1"/>
  <c r="E121" i="34"/>
  <c r="G121" i="34" s="1"/>
  <c r="E136" i="34"/>
  <c r="G136" i="34" s="1"/>
  <c r="E200" i="34"/>
  <c r="G200" i="34" s="1"/>
  <c r="F227" i="34"/>
  <c r="E302" i="34"/>
  <c r="G302" i="34" s="1"/>
  <c r="E346" i="34"/>
  <c r="G346" i="34" s="1"/>
  <c r="E395" i="34"/>
  <c r="G395" i="34" s="1"/>
  <c r="F400" i="34"/>
  <c r="E400" i="34"/>
  <c r="G400" i="34" s="1"/>
  <c r="F539" i="34"/>
  <c r="E539" i="34"/>
  <c r="G539" i="34" s="1"/>
  <c r="E544" i="34"/>
  <c r="G544" i="34" s="1"/>
  <c r="F566" i="34"/>
  <c r="F582" i="34"/>
  <c r="F646" i="34"/>
  <c r="E646" i="34"/>
  <c r="G646" i="34" s="1"/>
  <c r="E690" i="34"/>
  <c r="G690" i="34" s="1"/>
  <c r="E701" i="34"/>
  <c r="G701" i="34" s="1"/>
  <c r="E712" i="34"/>
  <c r="G712" i="34" s="1"/>
  <c r="F804" i="34"/>
  <c r="E804" i="34"/>
  <c r="G804" i="34" s="1"/>
  <c r="F821" i="34"/>
  <c r="F1007" i="34"/>
  <c r="E1007" i="34"/>
  <c r="G1007" i="34" s="1"/>
  <c r="F1138" i="34"/>
  <c r="E1138" i="34"/>
  <c r="G1138" i="34" s="1"/>
  <c r="E1317" i="34"/>
  <c r="G1317" i="34" s="1"/>
  <c r="E11" i="34"/>
  <c r="G11" i="34" s="1"/>
  <c r="F18" i="34"/>
  <c r="F86" i="34"/>
  <c r="E94" i="34"/>
  <c r="G94" i="34" s="1"/>
  <c r="E98" i="34"/>
  <c r="G98" i="34" s="1"/>
  <c r="E102" i="34"/>
  <c r="G102" i="34" s="1"/>
  <c r="F191" i="34"/>
  <c r="F241" i="34"/>
  <c r="E265" i="34"/>
  <c r="G265" i="34" s="1"/>
  <c r="E284" i="34"/>
  <c r="G284" i="34" s="1"/>
  <c r="E416" i="34"/>
  <c r="G416" i="34" s="1"/>
  <c r="E426" i="34"/>
  <c r="G426" i="34" s="1"/>
  <c r="E462" i="34"/>
  <c r="G462" i="34" s="1"/>
  <c r="F523" i="34"/>
  <c r="E740" i="34"/>
  <c r="G740" i="34" s="1"/>
  <c r="F763" i="34"/>
  <c r="E763" i="34"/>
  <c r="G763" i="34" s="1"/>
  <c r="E851" i="34"/>
  <c r="G851" i="34" s="1"/>
  <c r="F1058" i="34"/>
  <c r="F1238" i="34"/>
  <c r="E1238" i="34"/>
  <c r="G1238" i="34" s="1"/>
  <c r="E1374" i="34"/>
  <c r="G1374" i="34" s="1"/>
  <c r="F1374" i="34"/>
  <c r="E1599" i="34"/>
  <c r="G1599" i="34" s="1"/>
  <c r="F1599" i="34"/>
  <c r="E63" i="34"/>
  <c r="G63" i="34" s="1"/>
  <c r="E75" i="34"/>
  <c r="G75" i="34" s="1"/>
  <c r="E161" i="34"/>
  <c r="G161" i="34" s="1"/>
  <c r="F178" i="34"/>
  <c r="F213" i="34"/>
  <c r="E218" i="34"/>
  <c r="G218" i="34" s="1"/>
  <c r="E255" i="34"/>
  <c r="G255" i="34" s="1"/>
  <c r="E275" i="34"/>
  <c r="G275" i="34" s="1"/>
  <c r="E280" i="34"/>
  <c r="G280" i="34" s="1"/>
  <c r="F316" i="34"/>
  <c r="E316" i="34"/>
  <c r="G316" i="34" s="1"/>
  <c r="E321" i="34"/>
  <c r="G321" i="34" s="1"/>
  <c r="E351" i="34"/>
  <c r="G351" i="34" s="1"/>
  <c r="E593" i="34"/>
  <c r="G593" i="34" s="1"/>
  <c r="E598" i="34"/>
  <c r="G598" i="34" s="1"/>
  <c r="F598" i="34"/>
  <c r="E614" i="34"/>
  <c r="G614" i="34" s="1"/>
  <c r="F635" i="34"/>
  <c r="E635" i="34"/>
  <c r="G635" i="34" s="1"/>
  <c r="F659" i="34"/>
  <c r="E659" i="34"/>
  <c r="G659" i="34" s="1"/>
  <c r="F696" i="34"/>
  <c r="F719" i="34"/>
  <c r="E719" i="34"/>
  <c r="G719" i="34" s="1"/>
  <c r="E725" i="34"/>
  <c r="G725" i="34" s="1"/>
  <c r="F782" i="34"/>
  <c r="E782" i="34"/>
  <c r="G782" i="34" s="1"/>
  <c r="F816" i="34"/>
  <c r="F834" i="34"/>
  <c r="F863" i="34"/>
  <c r="E863" i="34"/>
  <c r="G863" i="34" s="1"/>
  <c r="E898" i="34"/>
  <c r="G898" i="34" s="1"/>
  <c r="F942" i="34"/>
  <c r="E942" i="34"/>
  <c r="G942" i="34" s="1"/>
  <c r="F977" i="34"/>
  <c r="E977" i="34"/>
  <c r="G977" i="34" s="1"/>
  <c r="F1332" i="34"/>
  <c r="E1332" i="34"/>
  <c r="G1332" i="34" s="1"/>
  <c r="F406" i="34"/>
  <c r="E406" i="34"/>
  <c r="G406" i="34" s="1"/>
  <c r="F647" i="34"/>
  <c r="E647" i="34"/>
  <c r="G647" i="34" s="1"/>
  <c r="F691" i="34"/>
  <c r="E691" i="34"/>
  <c r="G691" i="34" s="1"/>
  <c r="F752" i="34"/>
  <c r="E752" i="34"/>
  <c r="G752" i="34" s="1"/>
  <c r="E822" i="34"/>
  <c r="G822" i="34" s="1"/>
  <c r="F960" i="34"/>
  <c r="E960" i="34"/>
  <c r="G960" i="34" s="1"/>
  <c r="F1053" i="34"/>
  <c r="E1053" i="34"/>
  <c r="G1053" i="34" s="1"/>
  <c r="F1239" i="34"/>
  <c r="E1239" i="34"/>
  <c r="G1239" i="34" s="1"/>
  <c r="F1493" i="34"/>
  <c r="E1493" i="34"/>
  <c r="G1493" i="34" s="1"/>
  <c r="F1513" i="34"/>
  <c r="E1513" i="34"/>
  <c r="G1513" i="34" s="1"/>
  <c r="E467" i="34"/>
  <c r="G467" i="34" s="1"/>
  <c r="F467" i="34"/>
  <c r="F513" i="34"/>
  <c r="E513" i="34"/>
  <c r="G513" i="34" s="1"/>
  <c r="F106" i="34"/>
  <c r="E106" i="34"/>
  <c r="G106" i="34" s="1"/>
  <c r="F524" i="34"/>
  <c r="E524" i="34"/>
  <c r="G524" i="34" s="1"/>
  <c r="E529" i="34"/>
  <c r="G529" i="34" s="1"/>
  <c r="E594" i="34"/>
  <c r="G594" i="34" s="1"/>
  <c r="F630" i="34"/>
  <c r="E660" i="34"/>
  <c r="G660" i="34" s="1"/>
  <c r="F806" i="34"/>
  <c r="E806" i="34"/>
  <c r="G806" i="34" s="1"/>
  <c r="F864" i="34"/>
  <c r="E864" i="34"/>
  <c r="G864" i="34" s="1"/>
  <c r="E925" i="34"/>
  <c r="G925" i="34" s="1"/>
  <c r="F937" i="34"/>
  <c r="E1002" i="34"/>
  <c r="G1002" i="34" s="1"/>
  <c r="F1002" i="34"/>
  <c r="F1041" i="34"/>
  <c r="E1041" i="34"/>
  <c r="G1041" i="34" s="1"/>
  <c r="E1112" i="34"/>
  <c r="G1112" i="34" s="1"/>
  <c r="F1112" i="34"/>
  <c r="F1325" i="34"/>
  <c r="F1333" i="34"/>
  <c r="E1354" i="34"/>
  <c r="G1354" i="34" s="1"/>
  <c r="F1354" i="34"/>
  <c r="F1494" i="34"/>
  <c r="E1494" i="34"/>
  <c r="G1494" i="34" s="1"/>
  <c r="E12" i="34"/>
  <c r="G12" i="34" s="1"/>
  <c r="E19" i="34"/>
  <c r="G19" i="34" s="1"/>
  <c r="E30" i="34"/>
  <c r="G30" i="34" s="1"/>
  <c r="E60" i="34"/>
  <c r="G60" i="34" s="1"/>
  <c r="E87" i="34"/>
  <c r="G87" i="34" s="1"/>
  <c r="F114" i="34"/>
  <c r="E162" i="34"/>
  <c r="G162" i="34" s="1"/>
  <c r="F214" i="34"/>
  <c r="E322" i="34"/>
  <c r="G322" i="34" s="1"/>
  <c r="E356" i="34"/>
  <c r="G356" i="34" s="1"/>
  <c r="F391" i="34"/>
  <c r="F412" i="34"/>
  <c r="F482" i="34"/>
  <c r="F493" i="34"/>
  <c r="E493" i="34"/>
  <c r="G493" i="34" s="1"/>
  <c r="F599" i="34"/>
  <c r="E636" i="34"/>
  <c r="G636" i="34" s="1"/>
  <c r="E714" i="34"/>
  <c r="G714" i="34" s="1"/>
  <c r="F765" i="34"/>
  <c r="E765" i="34"/>
  <c r="G765" i="34" s="1"/>
  <c r="E888" i="34"/>
  <c r="G888" i="34" s="1"/>
  <c r="E1132" i="34"/>
  <c r="G1132" i="34" s="1"/>
  <c r="E1164" i="34"/>
  <c r="G1164" i="34" s="1"/>
  <c r="F1164" i="34"/>
  <c r="F1382" i="34"/>
  <c r="E1382" i="34"/>
  <c r="G1382" i="34" s="1"/>
  <c r="F91" i="34"/>
  <c r="E95" i="34"/>
  <c r="G95" i="34" s="1"/>
  <c r="E99" i="34"/>
  <c r="G99" i="34" s="1"/>
  <c r="E126" i="34"/>
  <c r="G126" i="34" s="1"/>
  <c r="F141" i="34"/>
  <c r="E141" i="34"/>
  <c r="G141" i="34" s="1"/>
  <c r="F261" i="34"/>
  <c r="F271" i="34"/>
  <c r="E294" i="34"/>
  <c r="G294" i="34" s="1"/>
  <c r="E361" i="34"/>
  <c r="G361" i="34" s="1"/>
  <c r="E402" i="34"/>
  <c r="G402" i="34" s="1"/>
  <c r="F402" i="34"/>
  <c r="F407" i="34"/>
  <c r="E407" i="34"/>
  <c r="G407" i="34" s="1"/>
  <c r="F498" i="34"/>
  <c r="E498" i="34"/>
  <c r="G498" i="34" s="1"/>
  <c r="F535" i="34"/>
  <c r="E557" i="34"/>
  <c r="G557" i="34" s="1"/>
  <c r="F589" i="34"/>
  <c r="E589" i="34"/>
  <c r="G589" i="34" s="1"/>
  <c r="E610" i="34"/>
  <c r="G610" i="34" s="1"/>
  <c r="E692" i="34"/>
  <c r="G692" i="34" s="1"/>
  <c r="F703" i="34"/>
  <c r="E703" i="34"/>
  <c r="G703" i="34" s="1"/>
  <c r="F984" i="34"/>
  <c r="F996" i="34"/>
  <c r="E996" i="34"/>
  <c r="G996" i="34" s="1"/>
  <c r="F1126" i="34"/>
  <c r="E1126" i="34"/>
  <c r="G1126" i="34" s="1"/>
  <c r="F1355" i="34"/>
  <c r="E1355" i="34"/>
  <c r="G1355" i="34" s="1"/>
  <c r="F348" i="34"/>
  <c r="E348" i="34"/>
  <c r="G348" i="34" s="1"/>
  <c r="F418" i="34"/>
  <c r="E418" i="34"/>
  <c r="G418" i="34" s="1"/>
  <c r="F458" i="34"/>
  <c r="E458" i="34"/>
  <c r="G458" i="34" s="1"/>
  <c r="F514" i="34"/>
  <c r="E514" i="34"/>
  <c r="G514" i="34" s="1"/>
  <c r="F546" i="34"/>
  <c r="E546" i="34"/>
  <c r="G546" i="34" s="1"/>
  <c r="F789" i="34"/>
  <c r="E789" i="34"/>
  <c r="G789" i="34" s="1"/>
  <c r="F1060" i="34"/>
  <c r="E1060" i="34"/>
  <c r="G1060" i="34" s="1"/>
  <c r="F1158" i="34"/>
  <c r="E1158" i="34"/>
  <c r="G1158" i="34" s="1"/>
  <c r="F1214" i="34"/>
  <c r="E1214" i="34"/>
  <c r="G1214" i="34" s="1"/>
  <c r="F1569" i="34"/>
  <c r="E1569" i="34"/>
  <c r="G1569" i="34" s="1"/>
  <c r="F1772" i="34"/>
  <c r="E1772" i="34"/>
  <c r="G1772" i="34" s="1"/>
  <c r="F590" i="34"/>
  <c r="E590" i="34"/>
  <c r="G590" i="34" s="1"/>
  <c r="F669" i="34"/>
  <c r="E669" i="34"/>
  <c r="G669" i="34" s="1"/>
  <c r="F917" i="34"/>
  <c r="E917" i="34"/>
  <c r="G917" i="34" s="1"/>
  <c r="F931" i="34"/>
  <c r="E931" i="34"/>
  <c r="G931" i="34" s="1"/>
  <c r="F964" i="34"/>
  <c r="E964" i="34"/>
  <c r="G964" i="34" s="1"/>
  <c r="F1170" i="34"/>
  <c r="E1170" i="34"/>
  <c r="G1170" i="34" s="1"/>
  <c r="F1218" i="34"/>
  <c r="E1218" i="34"/>
  <c r="G1218" i="34" s="1"/>
  <c r="F1245" i="34"/>
  <c r="E1245" i="34"/>
  <c r="G1245" i="34" s="1"/>
  <c r="F1404" i="34"/>
  <c r="E1404" i="34"/>
  <c r="G1404" i="34" s="1"/>
  <c r="F1423" i="34"/>
  <c r="E1423" i="34"/>
  <c r="G1423" i="34" s="1"/>
  <c r="F1502" i="34"/>
  <c r="E1502" i="34"/>
  <c r="G1502" i="34" s="1"/>
  <c r="F908" i="34"/>
  <c r="E908" i="34"/>
  <c r="G908" i="34" s="1"/>
  <c r="F998" i="34"/>
  <c r="E998" i="34"/>
  <c r="G998" i="34" s="1"/>
  <c r="E1338" i="34"/>
  <c r="G1338" i="34" s="1"/>
  <c r="F1338" i="34"/>
  <c r="F1589" i="34"/>
  <c r="E1589" i="34"/>
  <c r="G1589" i="34" s="1"/>
  <c r="F713" i="34"/>
  <c r="E713" i="34"/>
  <c r="G713" i="34" s="1"/>
  <c r="E1085" i="34"/>
  <c r="G1085" i="34" s="1"/>
  <c r="F1246" i="34"/>
  <c r="E1246" i="34"/>
  <c r="G1246" i="34" s="1"/>
  <c r="F1284" i="34"/>
  <c r="E1284" i="34"/>
  <c r="G1284" i="34" s="1"/>
  <c r="F1357" i="34"/>
  <c r="E1357" i="34"/>
  <c r="G1357" i="34" s="1"/>
  <c r="F1405" i="34"/>
  <c r="E1405" i="34"/>
  <c r="G1405" i="34" s="1"/>
  <c r="E1797" i="34"/>
  <c r="G1797" i="34" s="1"/>
  <c r="F1797" i="34"/>
  <c r="F502" i="34"/>
  <c r="E502" i="34"/>
  <c r="G502" i="34" s="1"/>
  <c r="F1080" i="34"/>
  <c r="E1080" i="34"/>
  <c r="G1080" i="34" s="1"/>
  <c r="F1128" i="34"/>
  <c r="E1128" i="34"/>
  <c r="G1128" i="34" s="1"/>
  <c r="F1234" i="34"/>
  <c r="E1234" i="34"/>
  <c r="G1234" i="34" s="1"/>
  <c r="F1290" i="34"/>
  <c r="E1290" i="34"/>
  <c r="G1290" i="34" s="1"/>
  <c r="F1522" i="34"/>
  <c r="E1522" i="34"/>
  <c r="G1522" i="34" s="1"/>
  <c r="E1565" i="34"/>
  <c r="G1565" i="34" s="1"/>
  <c r="F1725" i="34"/>
  <c r="E1725" i="34"/>
  <c r="G1725" i="34" s="1"/>
  <c r="F603" i="34"/>
  <c r="E603" i="34"/>
  <c r="G603" i="34" s="1"/>
  <c r="E615" i="34"/>
  <c r="G615" i="34" s="1"/>
  <c r="F652" i="34"/>
  <c r="E731" i="34"/>
  <c r="G731" i="34" s="1"/>
  <c r="E753" i="34"/>
  <c r="G753" i="34" s="1"/>
  <c r="F758" i="34"/>
  <c r="E758" i="34"/>
  <c r="G758" i="34" s="1"/>
  <c r="E790" i="34"/>
  <c r="G790" i="34" s="1"/>
  <c r="E969" i="34"/>
  <c r="G969" i="34" s="1"/>
  <c r="E1042" i="34"/>
  <c r="G1042" i="34" s="1"/>
  <c r="F1069" i="34"/>
  <c r="F1091" i="34"/>
  <c r="E1091" i="34"/>
  <c r="G1091" i="34" s="1"/>
  <c r="F1145" i="34"/>
  <c r="E1145" i="34"/>
  <c r="G1145" i="34" s="1"/>
  <c r="F1150" i="34"/>
  <c r="E1150" i="34"/>
  <c r="G1150" i="34" s="1"/>
  <c r="F1155" i="34"/>
  <c r="E1155" i="34"/>
  <c r="G1155" i="34" s="1"/>
  <c r="F1182" i="34"/>
  <c r="E1208" i="34"/>
  <c r="G1208" i="34" s="1"/>
  <c r="F1208" i="34"/>
  <c r="F1319" i="34"/>
  <c r="E1319" i="34"/>
  <c r="G1319" i="34" s="1"/>
  <c r="F1450" i="34"/>
  <c r="E1450" i="34"/>
  <c r="G1450" i="34" s="1"/>
  <c r="F1798" i="34"/>
  <c r="E1798" i="34"/>
  <c r="G1798" i="34" s="1"/>
  <c r="E1464" i="34"/>
  <c r="G1464" i="34" s="1"/>
  <c r="F1464" i="34"/>
  <c r="E1477" i="34"/>
  <c r="G1477" i="34" s="1"/>
  <c r="F1477" i="34"/>
  <c r="E1566" i="34"/>
  <c r="G1566" i="34" s="1"/>
  <c r="F1566" i="34"/>
  <c r="F1911" i="34"/>
  <c r="E1911" i="34"/>
  <c r="G1911" i="34" s="1"/>
  <c r="E1739" i="34"/>
  <c r="G1739" i="34" s="1"/>
  <c r="F1739" i="34"/>
  <c r="F1806" i="34"/>
  <c r="E1806" i="34"/>
  <c r="G1806" i="34" s="1"/>
  <c r="F2004" i="34"/>
  <c r="E2004" i="34"/>
  <c r="G2004" i="34" s="1"/>
  <c r="E1629" i="34"/>
  <c r="G1629" i="34" s="1"/>
  <c r="F1629" i="34"/>
  <c r="F1713" i="34"/>
  <c r="E1733" i="34"/>
  <c r="G1733" i="34" s="1"/>
  <c r="F1733" i="34"/>
  <c r="F436" i="34"/>
  <c r="E436" i="34"/>
  <c r="G436" i="34" s="1"/>
  <c r="F951" i="34"/>
  <c r="E951" i="34"/>
  <c r="G951" i="34" s="1"/>
  <c r="F1000" i="34"/>
  <c r="E1000" i="34"/>
  <c r="G1000" i="34" s="1"/>
  <c r="F1124" i="34"/>
  <c r="E1124" i="34"/>
  <c r="G1124" i="34" s="1"/>
  <c r="F1135" i="34"/>
  <c r="E1135" i="34"/>
  <c r="G1135" i="34" s="1"/>
  <c r="F1694" i="34"/>
  <c r="E1694" i="34"/>
  <c r="G1694" i="34" s="1"/>
  <c r="F612" i="34"/>
  <c r="E612" i="34"/>
  <c r="G612" i="34" s="1"/>
  <c r="F1033" i="34"/>
  <c r="E1033" i="34"/>
  <c r="G1033" i="34" s="1"/>
  <c r="F1044" i="34"/>
  <c r="E1044" i="34"/>
  <c r="G1044" i="34" s="1"/>
  <c r="F1119" i="34"/>
  <c r="E1119" i="34"/>
  <c r="G1119" i="34" s="1"/>
  <c r="F1292" i="34"/>
  <c r="E1292" i="34"/>
  <c r="G1292" i="34" s="1"/>
  <c r="F1485" i="34"/>
  <c r="E1485" i="34"/>
  <c r="G1485" i="34" s="1"/>
  <c r="F2417" i="34"/>
  <c r="E2417" i="34"/>
  <c r="G2417" i="34" s="1"/>
  <c r="E343" i="34"/>
  <c r="G343" i="34" s="1"/>
  <c r="E397" i="34"/>
  <c r="G397" i="34" s="1"/>
  <c r="E492" i="34"/>
  <c r="G492" i="34" s="1"/>
  <c r="F533" i="34"/>
  <c r="F537" i="34"/>
  <c r="E537" i="34"/>
  <c r="G537" i="34" s="1"/>
  <c r="E548" i="34"/>
  <c r="G548" i="34" s="1"/>
  <c r="E592" i="34"/>
  <c r="G592" i="34" s="1"/>
  <c r="F608" i="34"/>
  <c r="F724" i="34"/>
  <c r="E724" i="34"/>
  <c r="G724" i="34" s="1"/>
  <c r="F741" i="34"/>
  <c r="E746" i="34"/>
  <c r="G746" i="34" s="1"/>
  <c r="E769" i="34"/>
  <c r="G769" i="34" s="1"/>
  <c r="E805" i="34"/>
  <c r="G805" i="34" s="1"/>
  <c r="F847" i="34"/>
  <c r="E847" i="34"/>
  <c r="G847" i="34" s="1"/>
  <c r="E896" i="34"/>
  <c r="G896" i="34" s="1"/>
  <c r="F980" i="34"/>
  <c r="E980" i="34"/>
  <c r="G980" i="34" s="1"/>
  <c r="F995" i="34"/>
  <c r="E995" i="34"/>
  <c r="G995" i="34" s="1"/>
  <c r="E1011" i="34"/>
  <c r="G1011" i="34" s="1"/>
  <c r="F1016" i="34"/>
  <c r="E1016" i="34"/>
  <c r="G1016" i="34" s="1"/>
  <c r="E1038" i="34"/>
  <c r="G1038" i="34" s="1"/>
  <c r="E1049" i="34"/>
  <c r="G1049" i="34" s="1"/>
  <c r="F1071" i="34"/>
  <c r="E1071" i="34"/>
  <c r="G1071" i="34" s="1"/>
  <c r="E1114" i="34"/>
  <c r="G1114" i="34" s="1"/>
  <c r="E1178" i="34"/>
  <c r="G1178" i="34" s="1"/>
  <c r="F1178" i="34"/>
  <c r="F1199" i="34"/>
  <c r="E1199" i="34"/>
  <c r="G1199" i="34" s="1"/>
  <c r="F1215" i="34"/>
  <c r="E1215" i="34"/>
  <c r="G1215" i="34" s="1"/>
  <c r="F1242" i="34"/>
  <c r="E1242" i="34"/>
  <c r="G1242" i="34" s="1"/>
  <c r="F1389" i="34"/>
  <c r="E1389" i="34"/>
  <c r="G1389" i="34" s="1"/>
  <c r="E1440" i="34"/>
  <c r="G1440" i="34" s="1"/>
  <c r="F1675" i="34"/>
  <c r="E1675" i="34"/>
  <c r="G1675" i="34" s="1"/>
  <c r="F1801" i="34"/>
  <c r="E1801" i="34"/>
  <c r="G1801" i="34" s="1"/>
  <c r="E155" i="34"/>
  <c r="G155" i="34" s="1"/>
  <c r="E165" i="34"/>
  <c r="G165" i="34" s="1"/>
  <c r="E175" i="34"/>
  <c r="G175" i="34" s="1"/>
  <c r="E192" i="34"/>
  <c r="G192" i="34" s="1"/>
  <c r="E202" i="34"/>
  <c r="G202" i="34" s="1"/>
  <c r="E212" i="34"/>
  <c r="G212" i="34" s="1"/>
  <c r="E239" i="34"/>
  <c r="G239" i="34" s="1"/>
  <c r="E249" i="34"/>
  <c r="G249" i="34" s="1"/>
  <c r="E370" i="34"/>
  <c r="G370" i="34" s="1"/>
  <c r="F380" i="34"/>
  <c r="E429" i="34"/>
  <c r="G429" i="34" s="1"/>
  <c r="E444" i="34"/>
  <c r="G444" i="34" s="1"/>
  <c r="E459" i="34"/>
  <c r="G459" i="34" s="1"/>
  <c r="E485" i="34"/>
  <c r="G485" i="34" s="1"/>
  <c r="E500" i="34"/>
  <c r="G500" i="34" s="1"/>
  <c r="E560" i="34"/>
  <c r="G560" i="34" s="1"/>
  <c r="F568" i="34"/>
  <c r="E568" i="34"/>
  <c r="G568" i="34" s="1"/>
  <c r="F576" i="34"/>
  <c r="E580" i="34"/>
  <c r="G580" i="34" s="1"/>
  <c r="F637" i="34"/>
  <c r="E637" i="34"/>
  <c r="G637" i="34" s="1"/>
  <c r="E645" i="34"/>
  <c r="G645" i="34" s="1"/>
  <c r="E654" i="34"/>
  <c r="G654" i="34" s="1"/>
  <c r="E658" i="34"/>
  <c r="G658" i="34" s="1"/>
  <c r="F715" i="34"/>
  <c r="E720" i="34"/>
  <c r="G720" i="34" s="1"/>
  <c r="E764" i="34"/>
  <c r="G764" i="34" s="1"/>
  <c r="F773" i="34"/>
  <c r="F857" i="34"/>
  <c r="E857" i="34"/>
  <c r="G857" i="34" s="1"/>
  <c r="E868" i="34"/>
  <c r="G868" i="34" s="1"/>
  <c r="E1076" i="34"/>
  <c r="G1076" i="34" s="1"/>
  <c r="F1076" i="34"/>
  <c r="E1098" i="34"/>
  <c r="G1098" i="34" s="1"/>
  <c r="F1098" i="34"/>
  <c r="F1173" i="34"/>
  <c r="E1173" i="34"/>
  <c r="G1173" i="34" s="1"/>
  <c r="E1236" i="34"/>
  <c r="G1236" i="34" s="1"/>
  <c r="F1259" i="34"/>
  <c r="E1259" i="34"/>
  <c r="G1259" i="34" s="1"/>
  <c r="E1275" i="34"/>
  <c r="G1275" i="34" s="1"/>
  <c r="F1321" i="34"/>
  <c r="E1321" i="34"/>
  <c r="G1321" i="34" s="1"/>
  <c r="F1408" i="34"/>
  <c r="E1408" i="34"/>
  <c r="G1408" i="34" s="1"/>
  <c r="F1453" i="34"/>
  <c r="F1466" i="34"/>
  <c r="E1466" i="34"/>
  <c r="G1466" i="34" s="1"/>
  <c r="E1472" i="34"/>
  <c r="G1472" i="34" s="1"/>
  <c r="E1609" i="34"/>
  <c r="G1609" i="34" s="1"/>
  <c r="F1609" i="34"/>
  <c r="F1722" i="34"/>
  <c r="E1722" i="34"/>
  <c r="G1722" i="34" s="1"/>
  <c r="E1788" i="34"/>
  <c r="G1788" i="34" s="1"/>
  <c r="F1788" i="34"/>
  <c r="F515" i="34"/>
  <c r="E515" i="34"/>
  <c r="G515" i="34" s="1"/>
  <c r="F737" i="34"/>
  <c r="E737" i="34"/>
  <c r="G737" i="34" s="1"/>
  <c r="F778" i="34"/>
  <c r="E778" i="34"/>
  <c r="G778" i="34" s="1"/>
  <c r="F833" i="34"/>
  <c r="E833" i="34"/>
  <c r="G833" i="34" s="1"/>
  <c r="F981" i="34"/>
  <c r="E981" i="34"/>
  <c r="G981" i="34" s="1"/>
  <c r="E1200" i="34"/>
  <c r="G1200" i="34" s="1"/>
  <c r="F1200" i="34"/>
  <c r="F1310" i="34"/>
  <c r="E1310" i="34"/>
  <c r="G1310" i="34" s="1"/>
  <c r="F1372" i="34"/>
  <c r="E1372" i="34"/>
  <c r="G1372" i="34" s="1"/>
  <c r="F1414" i="34"/>
  <c r="E1414" i="34"/>
  <c r="G1414" i="34" s="1"/>
  <c r="F1597" i="34"/>
  <c r="E1597" i="34"/>
  <c r="G1597" i="34" s="1"/>
  <c r="F2085" i="34"/>
  <c r="E2085" i="34"/>
  <c r="G2085" i="34" s="1"/>
  <c r="F625" i="34"/>
  <c r="E625" i="34"/>
  <c r="G625" i="34" s="1"/>
  <c r="F667" i="34"/>
  <c r="E667" i="34"/>
  <c r="G667" i="34" s="1"/>
  <c r="F842" i="34"/>
  <c r="E842" i="34"/>
  <c r="G842" i="34" s="1"/>
  <c r="F952" i="34"/>
  <c r="E952" i="34"/>
  <c r="G952" i="34" s="1"/>
  <c r="F1028" i="34"/>
  <c r="E1028" i="34"/>
  <c r="G1028" i="34" s="1"/>
  <c r="F1216" i="34"/>
  <c r="E1216" i="34"/>
  <c r="G1216" i="34" s="1"/>
  <c r="E1696" i="34"/>
  <c r="G1696" i="34" s="1"/>
  <c r="F1696" i="34"/>
  <c r="F1747" i="34"/>
  <c r="E1747" i="34"/>
  <c r="G1747" i="34" s="1"/>
  <c r="F2073" i="34"/>
  <c r="E2073" i="34"/>
  <c r="G2073" i="34" s="1"/>
  <c r="F1260" i="34"/>
  <c r="E1260" i="34"/>
  <c r="G1260" i="34" s="1"/>
  <c r="F1632" i="34"/>
  <c r="E1632" i="34"/>
  <c r="G1632" i="34" s="1"/>
  <c r="F1941" i="34"/>
  <c r="E1941" i="34"/>
  <c r="G1941" i="34" s="1"/>
  <c r="F471" i="34"/>
  <c r="E471" i="34"/>
  <c r="G471" i="34" s="1"/>
  <c r="F681" i="34"/>
  <c r="E681" i="34"/>
  <c r="G681" i="34" s="1"/>
  <c r="E751" i="34"/>
  <c r="G751" i="34" s="1"/>
  <c r="F751" i="34"/>
  <c r="F838" i="34"/>
  <c r="E838" i="34"/>
  <c r="G838" i="34" s="1"/>
  <c r="F921" i="34"/>
  <c r="E921" i="34"/>
  <c r="G921" i="34" s="1"/>
  <c r="F987" i="34"/>
  <c r="E987" i="34"/>
  <c r="G987" i="34" s="1"/>
  <c r="F1137" i="34"/>
  <c r="E1137" i="34"/>
  <c r="G1137" i="34" s="1"/>
  <c r="F1336" i="34"/>
  <c r="E1336" i="34"/>
  <c r="G1336" i="34" s="1"/>
  <c r="E1442" i="34"/>
  <c r="G1442" i="34" s="1"/>
  <c r="F1442" i="34"/>
  <c r="E1633" i="34"/>
  <c r="G1633" i="34" s="1"/>
  <c r="F1633" i="34"/>
  <c r="F1683" i="34"/>
  <c r="E1683" i="34"/>
  <c r="G1683" i="34" s="1"/>
  <c r="E1689" i="34"/>
  <c r="G1689" i="34" s="1"/>
  <c r="F1689" i="34"/>
  <c r="E1868" i="34"/>
  <c r="G1868" i="34" s="1"/>
  <c r="F1233" i="34"/>
  <c r="E1233" i="34"/>
  <c r="G1233" i="34" s="1"/>
  <c r="F1350" i="34"/>
  <c r="E1350" i="34"/>
  <c r="G1350" i="34" s="1"/>
  <c r="F1364" i="34"/>
  <c r="E1364" i="34"/>
  <c r="G1364" i="34" s="1"/>
  <c r="F1369" i="34"/>
  <c r="E1369" i="34"/>
  <c r="G1369" i="34" s="1"/>
  <c r="F1467" i="34"/>
  <c r="E1467" i="34"/>
  <c r="G1467" i="34" s="1"/>
  <c r="F1654" i="34"/>
  <c r="E1654" i="34"/>
  <c r="G1654" i="34" s="1"/>
  <c r="F1714" i="34"/>
  <c r="E1714" i="34"/>
  <c r="G1714" i="34" s="1"/>
  <c r="E1887" i="34"/>
  <c r="G1887" i="34" s="1"/>
  <c r="F1887" i="34"/>
  <c r="E1035" i="34"/>
  <c r="G1035" i="34" s="1"/>
  <c r="E1064" i="34"/>
  <c r="G1064" i="34" s="1"/>
  <c r="E1118" i="34"/>
  <c r="G1118" i="34" s="1"/>
  <c r="E1129" i="34"/>
  <c r="G1129" i="34" s="1"/>
  <c r="F1184" i="34"/>
  <c r="E1237" i="34"/>
  <c r="G1237" i="34" s="1"/>
  <c r="F1272" i="34"/>
  <c r="F1288" i="34"/>
  <c r="E1288" i="34"/>
  <c r="G1288" i="34" s="1"/>
  <c r="F1478" i="34"/>
  <c r="F1499" i="34"/>
  <c r="E1514" i="34"/>
  <c r="G1514" i="34" s="1"/>
  <c r="F1551" i="34"/>
  <c r="E1551" i="34"/>
  <c r="G1551" i="34" s="1"/>
  <c r="E1556" i="34"/>
  <c r="G1556" i="34" s="1"/>
  <c r="F1619" i="34"/>
  <c r="F1703" i="34"/>
  <c r="E1709" i="34"/>
  <c r="G1709" i="34" s="1"/>
  <c r="E1785" i="34"/>
  <c r="G1785" i="34" s="1"/>
  <c r="F1790" i="34"/>
  <c r="E1790" i="34"/>
  <c r="G1790" i="34" s="1"/>
  <c r="F1836" i="34"/>
  <c r="F1852" i="34"/>
  <c r="E1852" i="34"/>
  <c r="G1852" i="34" s="1"/>
  <c r="E2080" i="34"/>
  <c r="G2080" i="34" s="1"/>
  <c r="F2080" i="34"/>
  <c r="E2111" i="34"/>
  <c r="G2111" i="34" s="1"/>
  <c r="F2111" i="34"/>
  <c r="F2180" i="34"/>
  <c r="E2180" i="34"/>
  <c r="G2180" i="34" s="1"/>
  <c r="E776" i="34"/>
  <c r="G776" i="34" s="1"/>
  <c r="E1093" i="34"/>
  <c r="G1093" i="34" s="1"/>
  <c r="E1280" i="34"/>
  <c r="G1280" i="34" s="1"/>
  <c r="E1331" i="34"/>
  <c r="G1331" i="34" s="1"/>
  <c r="E1410" i="34"/>
  <c r="G1410" i="34" s="1"/>
  <c r="E1430" i="34"/>
  <c r="G1430" i="34" s="1"/>
  <c r="F1451" i="34"/>
  <c r="E1451" i="34"/>
  <c r="G1451" i="34" s="1"/>
  <c r="F1489" i="34"/>
  <c r="E1489" i="34"/>
  <c r="G1489" i="34" s="1"/>
  <c r="E1520" i="34"/>
  <c r="G1520" i="34" s="1"/>
  <c r="E1676" i="34"/>
  <c r="G1676" i="34" s="1"/>
  <c r="F1676" i="34"/>
  <c r="F1726" i="34"/>
  <c r="F1985" i="34"/>
  <c r="E1985" i="34"/>
  <c r="G1985" i="34" s="1"/>
  <c r="E2048" i="34"/>
  <c r="G2048" i="34" s="1"/>
  <c r="F2075" i="34"/>
  <c r="E2075" i="34"/>
  <c r="G2075" i="34" s="1"/>
  <c r="F1515" i="34"/>
  <c r="E1515" i="34"/>
  <c r="G1515" i="34" s="1"/>
  <c r="E1631" i="34"/>
  <c r="G1631" i="34" s="1"/>
  <c r="F1631" i="34"/>
  <c r="F1655" i="34"/>
  <c r="E1655" i="34"/>
  <c r="G1655" i="34" s="1"/>
  <c r="F1665" i="34"/>
  <c r="E1665" i="34"/>
  <c r="G1665" i="34" s="1"/>
  <c r="E1721" i="34"/>
  <c r="G1721" i="34" s="1"/>
  <c r="E1758" i="34"/>
  <c r="G1758" i="34" s="1"/>
  <c r="F1929" i="34"/>
  <c r="E1929" i="34"/>
  <c r="G1929" i="34" s="1"/>
  <c r="F1978" i="34"/>
  <c r="E1978" i="34"/>
  <c r="G1978" i="34" s="1"/>
  <c r="E1936" i="34"/>
  <c r="G1936" i="34" s="1"/>
  <c r="F1936" i="34"/>
  <c r="F2007" i="34"/>
  <c r="E2007" i="34"/>
  <c r="G2007" i="34" s="1"/>
  <c r="F2113" i="34"/>
  <c r="E2113" i="34"/>
  <c r="G2113" i="34" s="1"/>
  <c r="F1277" i="34"/>
  <c r="E1277" i="34"/>
  <c r="G1277" i="34" s="1"/>
  <c r="F1327" i="34"/>
  <c r="E1327" i="34"/>
  <c r="G1327" i="34" s="1"/>
  <c r="F1660" i="34"/>
  <c r="E1660" i="34"/>
  <c r="G1660" i="34" s="1"/>
  <c r="F1687" i="34"/>
  <c r="E1687" i="34"/>
  <c r="G1687" i="34" s="1"/>
  <c r="F1705" i="34"/>
  <c r="E1705" i="34"/>
  <c r="G1705" i="34" s="1"/>
  <c r="E1930" i="34"/>
  <c r="G1930" i="34" s="1"/>
  <c r="F886" i="34"/>
  <c r="E886" i="34"/>
  <c r="G886" i="34" s="1"/>
  <c r="F1381" i="34"/>
  <c r="E1381" i="34"/>
  <c r="G1381" i="34" s="1"/>
  <c r="F1578" i="34"/>
  <c r="E1578" i="34"/>
  <c r="G1578" i="34" s="1"/>
  <c r="F1626" i="34"/>
  <c r="E1626" i="34"/>
  <c r="G1626" i="34" s="1"/>
  <c r="F1644" i="34"/>
  <c r="E1644" i="34"/>
  <c r="G1644" i="34" s="1"/>
  <c r="F1699" i="34"/>
  <c r="E1699" i="34"/>
  <c r="G1699" i="34" s="1"/>
  <c r="E1865" i="34"/>
  <c r="G1865" i="34" s="1"/>
  <c r="F1865" i="34"/>
  <c r="F2063" i="34"/>
  <c r="E2063" i="34"/>
  <c r="G2063" i="34" s="1"/>
  <c r="F930" i="34"/>
  <c r="E930" i="34"/>
  <c r="G930" i="34" s="1"/>
  <c r="F1040" i="34"/>
  <c r="E1040" i="34"/>
  <c r="G1040" i="34" s="1"/>
  <c r="F1328" i="34"/>
  <c r="E1328" i="34"/>
  <c r="G1328" i="34" s="1"/>
  <c r="F1650" i="34"/>
  <c r="E1650" i="34"/>
  <c r="G1650" i="34" s="1"/>
  <c r="F1700" i="34"/>
  <c r="E1700" i="34"/>
  <c r="G1700" i="34" s="1"/>
  <c r="F2031" i="34"/>
  <c r="F2174" i="34"/>
  <c r="E2174" i="34"/>
  <c r="G2174" i="34" s="1"/>
  <c r="F2144" i="34"/>
  <c r="E2144" i="34"/>
  <c r="G2144" i="34" s="1"/>
  <c r="F974" i="34"/>
  <c r="E974" i="34"/>
  <c r="G974" i="34" s="1"/>
  <c r="F1062" i="34"/>
  <c r="E1062" i="34"/>
  <c r="G1062" i="34" s="1"/>
  <c r="F1387" i="34"/>
  <c r="E1387" i="34"/>
  <c r="G1387" i="34" s="1"/>
  <c r="F1544" i="34"/>
  <c r="E1544" i="34"/>
  <c r="G1544" i="34" s="1"/>
  <c r="F2107" i="34"/>
  <c r="E2107" i="34"/>
  <c r="G2107" i="34" s="1"/>
  <c r="F2257" i="34"/>
  <c r="E2257" i="34"/>
  <c r="G2257" i="34" s="1"/>
  <c r="E634" i="34"/>
  <c r="G634" i="34" s="1"/>
  <c r="E656" i="34"/>
  <c r="G656" i="34" s="1"/>
  <c r="E678" i="34"/>
  <c r="G678" i="34" s="1"/>
  <c r="E700" i="34"/>
  <c r="G700" i="34" s="1"/>
  <c r="E732" i="34"/>
  <c r="G732" i="34" s="1"/>
  <c r="E771" i="34"/>
  <c r="G771" i="34" s="1"/>
  <c r="E797" i="34"/>
  <c r="G797" i="34" s="1"/>
  <c r="E810" i="34"/>
  <c r="G810" i="34" s="1"/>
  <c r="E823" i="34"/>
  <c r="G823" i="34" s="1"/>
  <c r="E850" i="34"/>
  <c r="G850" i="34" s="1"/>
  <c r="E870" i="34"/>
  <c r="G870" i="34" s="1"/>
  <c r="E897" i="34"/>
  <c r="G897" i="34" s="1"/>
  <c r="E934" i="34"/>
  <c r="G934" i="34" s="1"/>
  <c r="E944" i="34"/>
  <c r="G944" i="34" s="1"/>
  <c r="E954" i="34"/>
  <c r="G954" i="34" s="1"/>
  <c r="E1127" i="34"/>
  <c r="G1127" i="34" s="1"/>
  <c r="F1156" i="34"/>
  <c r="E1160" i="34"/>
  <c r="G1160" i="34" s="1"/>
  <c r="E1171" i="34"/>
  <c r="G1171" i="34" s="1"/>
  <c r="F1186" i="34"/>
  <c r="E1220" i="34"/>
  <c r="G1220" i="34" s="1"/>
  <c r="E1231" i="34"/>
  <c r="G1231" i="34" s="1"/>
  <c r="E1243" i="34"/>
  <c r="G1243" i="34" s="1"/>
  <c r="E1278" i="34"/>
  <c r="G1278" i="34" s="1"/>
  <c r="E1286" i="34"/>
  <c r="G1286" i="34" s="1"/>
  <c r="E1311" i="34"/>
  <c r="G1311" i="34" s="1"/>
  <c r="E1352" i="34"/>
  <c r="G1352" i="34" s="1"/>
  <c r="E1397" i="34"/>
  <c r="G1397" i="34" s="1"/>
  <c r="F1481" i="34"/>
  <c r="E1481" i="34"/>
  <c r="G1481" i="34" s="1"/>
  <c r="F1616" i="34"/>
  <c r="E1616" i="34"/>
  <c r="G1616" i="34" s="1"/>
  <c r="F1902" i="34"/>
  <c r="F1981" i="34"/>
  <c r="E1981" i="34"/>
  <c r="G1981" i="34" s="1"/>
  <c r="F2009" i="34"/>
  <c r="F2168" i="34"/>
  <c r="E2168" i="34"/>
  <c r="G2168" i="34" s="1"/>
  <c r="E2270" i="34"/>
  <c r="G2270" i="34" s="1"/>
  <c r="F2270" i="34"/>
  <c r="F1084" i="34"/>
  <c r="E1084" i="34"/>
  <c r="G1084" i="34" s="1"/>
  <c r="F1120" i="34"/>
  <c r="F1194" i="34"/>
  <c r="E1194" i="34"/>
  <c r="G1194" i="34" s="1"/>
  <c r="F1294" i="34"/>
  <c r="E1433" i="34"/>
  <c r="G1433" i="34" s="1"/>
  <c r="E1523" i="34"/>
  <c r="G1523" i="34" s="1"/>
  <c r="F1523" i="34"/>
  <c r="E1622" i="34"/>
  <c r="G1622" i="34" s="1"/>
  <c r="F1701" i="34"/>
  <c r="E1701" i="34"/>
  <c r="G1701" i="34" s="1"/>
  <c r="E1782" i="34"/>
  <c r="G1782" i="34" s="1"/>
  <c r="E1799" i="34"/>
  <c r="G1799" i="34" s="1"/>
  <c r="F1799" i="34"/>
  <c r="E2157" i="34"/>
  <c r="G2157" i="34" s="1"/>
  <c r="F2157" i="34"/>
  <c r="F1106" i="34"/>
  <c r="E1106" i="34"/>
  <c r="G1106" i="34" s="1"/>
  <c r="E1718" i="34"/>
  <c r="G1718" i="34" s="1"/>
  <c r="F1718" i="34"/>
  <c r="F1783" i="34"/>
  <c r="E1783" i="34"/>
  <c r="G1783" i="34" s="1"/>
  <c r="F817" i="34"/>
  <c r="F1172" i="34"/>
  <c r="E1172" i="34"/>
  <c r="G1172" i="34" s="1"/>
  <c r="F1299" i="34"/>
  <c r="E1299" i="34"/>
  <c r="G1299" i="34" s="1"/>
  <c r="E1353" i="34"/>
  <c r="G1353" i="34" s="1"/>
  <c r="F1476" i="34"/>
  <c r="E1476" i="34"/>
  <c r="G1476" i="34" s="1"/>
  <c r="F1540" i="34"/>
  <c r="F1635" i="34"/>
  <c r="E1635" i="34"/>
  <c r="G1635" i="34" s="1"/>
  <c r="F1663" i="34"/>
  <c r="E1663" i="34"/>
  <c r="G1663" i="34" s="1"/>
  <c r="E1751" i="34"/>
  <c r="G1751" i="34" s="1"/>
  <c r="F1767" i="34"/>
  <c r="E1921" i="34"/>
  <c r="G1921" i="34" s="1"/>
  <c r="F1921" i="34"/>
  <c r="F1970" i="34"/>
  <c r="E1970" i="34"/>
  <c r="G1970" i="34" s="1"/>
  <c r="F1808" i="34"/>
  <c r="E1808" i="34"/>
  <c r="G1808" i="34" s="1"/>
  <c r="F1885" i="34"/>
  <c r="E1885" i="34"/>
  <c r="G1885" i="34" s="1"/>
  <c r="F2135" i="34"/>
  <c r="E2135" i="34"/>
  <c r="G2135" i="34" s="1"/>
  <c r="F1912" i="34"/>
  <c r="E1912" i="34"/>
  <c r="G1912" i="34" s="1"/>
  <c r="F2102" i="34"/>
  <c r="E2102" i="34"/>
  <c r="G2102" i="34" s="1"/>
  <c r="F2213" i="34"/>
  <c r="E2213" i="34"/>
  <c r="G2213" i="34" s="1"/>
  <c r="F2283" i="34"/>
  <c r="E2283" i="34"/>
  <c r="G2283" i="34" s="1"/>
  <c r="F2435" i="34"/>
  <c r="E2435" i="34"/>
  <c r="G2435" i="34" s="1"/>
  <c r="E2496" i="34"/>
  <c r="G2496" i="34" s="1"/>
  <c r="F2496" i="34"/>
  <c r="F1814" i="34"/>
  <c r="E1814" i="34"/>
  <c r="G1814" i="34" s="1"/>
  <c r="F1891" i="34"/>
  <c r="E1891" i="34"/>
  <c r="G1891" i="34" s="1"/>
  <c r="F1988" i="34"/>
  <c r="E1988" i="34"/>
  <c r="G1988" i="34" s="1"/>
  <c r="E2130" i="34"/>
  <c r="G2130" i="34" s="1"/>
  <c r="F2130" i="34"/>
  <c r="E1343" i="34"/>
  <c r="G1343" i="34" s="1"/>
  <c r="E1366" i="34"/>
  <c r="G1366" i="34" s="1"/>
  <c r="E1393" i="34"/>
  <c r="G1393" i="34" s="1"/>
  <c r="E1400" i="34"/>
  <c r="G1400" i="34" s="1"/>
  <c r="E1418" i="34"/>
  <c r="G1418" i="34" s="1"/>
  <c r="E1425" i="34"/>
  <c r="G1425" i="34" s="1"/>
  <c r="E1436" i="34"/>
  <c r="G1436" i="34" s="1"/>
  <c r="E1454" i="34"/>
  <c r="G1454" i="34" s="1"/>
  <c r="E1480" i="34"/>
  <c r="G1480" i="34" s="1"/>
  <c r="E1491" i="34"/>
  <c r="G1491" i="34" s="1"/>
  <c r="E1525" i="34"/>
  <c r="G1525" i="34" s="1"/>
  <c r="E1648" i="34"/>
  <c r="G1648" i="34" s="1"/>
  <c r="E1653" i="34"/>
  <c r="G1653" i="34" s="1"/>
  <c r="F1670" i="34"/>
  <c r="E1670" i="34"/>
  <c r="G1670" i="34" s="1"/>
  <c r="F1695" i="34"/>
  <c r="E1695" i="34"/>
  <c r="G1695" i="34" s="1"/>
  <c r="F1800" i="34"/>
  <c r="E1800" i="34"/>
  <c r="G1800" i="34" s="1"/>
  <c r="F1809" i="34"/>
  <c r="E1809" i="34"/>
  <c r="G1809" i="34" s="1"/>
  <c r="F1861" i="34"/>
  <c r="E1861" i="34"/>
  <c r="G1861" i="34" s="1"/>
  <c r="E1982" i="34"/>
  <c r="G1982" i="34" s="1"/>
  <c r="F2041" i="34"/>
  <c r="E2041" i="34"/>
  <c r="G2041" i="34" s="1"/>
  <c r="E2392" i="34"/>
  <c r="G2392" i="34" s="1"/>
  <c r="F2392" i="34"/>
  <c r="F2449" i="34"/>
  <c r="E2449" i="34"/>
  <c r="G2449" i="34" s="1"/>
  <c r="F1376" i="34"/>
  <c r="F1521" i="34"/>
  <c r="F1553" i="34"/>
  <c r="E1606" i="34"/>
  <c r="G1606" i="34" s="1"/>
  <c r="E1746" i="34"/>
  <c r="G1746" i="34" s="1"/>
  <c r="F1759" i="34"/>
  <c r="E1759" i="34"/>
  <c r="G1759" i="34" s="1"/>
  <c r="E1773" i="34"/>
  <c r="G1773" i="34" s="1"/>
  <c r="F1777" i="34"/>
  <c r="E1940" i="34"/>
  <c r="G1940" i="34" s="1"/>
  <c r="F1940" i="34"/>
  <c r="F1957" i="34"/>
  <c r="E1957" i="34"/>
  <c r="G1957" i="34" s="1"/>
  <c r="F2015" i="34"/>
  <c r="E2015" i="34"/>
  <c r="G2015" i="34" s="1"/>
  <c r="F2175" i="34"/>
  <c r="E2175" i="34"/>
  <c r="G2175" i="34" s="1"/>
  <c r="F2295" i="34"/>
  <c r="E2295" i="34"/>
  <c r="G2295" i="34" s="1"/>
  <c r="F2386" i="34"/>
  <c r="E2386" i="34"/>
  <c r="G2386" i="34" s="1"/>
  <c r="E2443" i="34"/>
  <c r="G2443" i="34" s="1"/>
  <c r="F2443" i="34"/>
  <c r="E2272" i="34"/>
  <c r="G2272" i="34" s="1"/>
  <c r="F2272" i="34"/>
  <c r="F2204" i="34"/>
  <c r="E2232" i="34"/>
  <c r="G2232" i="34" s="1"/>
  <c r="F2232" i="34"/>
  <c r="F3213" i="34"/>
  <c r="E3213" i="34"/>
  <c r="G3213" i="34" s="1"/>
  <c r="F2340" i="34"/>
  <c r="E2340" i="34"/>
  <c r="G2340" i="34" s="1"/>
  <c r="F1882" i="34"/>
  <c r="E1882" i="34"/>
  <c r="G1882" i="34" s="1"/>
  <c r="F1897" i="34"/>
  <c r="E1897" i="34"/>
  <c r="G1897" i="34" s="1"/>
  <c r="F1903" i="34"/>
  <c r="E1903" i="34"/>
  <c r="G1903" i="34" s="1"/>
  <c r="E1401" i="34"/>
  <c r="G1401" i="34" s="1"/>
  <c r="E1507" i="34"/>
  <c r="G1507" i="34" s="1"/>
  <c r="E1582" i="34"/>
  <c r="G1582" i="34" s="1"/>
  <c r="E1624" i="34"/>
  <c r="G1624" i="34" s="1"/>
  <c r="E1628" i="34"/>
  <c r="G1628" i="34" s="1"/>
  <c r="F1824" i="34"/>
  <c r="E1824" i="34"/>
  <c r="G1824" i="34" s="1"/>
  <c r="F1829" i="34"/>
  <c r="E1829" i="34"/>
  <c r="G1829" i="34" s="1"/>
  <c r="E1924" i="34"/>
  <c r="G1924" i="34" s="1"/>
  <c r="F1952" i="34"/>
  <c r="F2098" i="34"/>
  <c r="E2098" i="34"/>
  <c r="G2098" i="34" s="1"/>
  <c r="E2215" i="34"/>
  <c r="G2215" i="34" s="1"/>
  <c r="F2215" i="34"/>
  <c r="F2551" i="34"/>
  <c r="E2551" i="34"/>
  <c r="G2551" i="34" s="1"/>
  <c r="E2591" i="34"/>
  <c r="G2591" i="34" s="1"/>
  <c r="F2591" i="34"/>
  <c r="F1583" i="34"/>
  <c r="E1583" i="34"/>
  <c r="G1583" i="34" s="1"/>
  <c r="F1748" i="34"/>
  <c r="E1748" i="34"/>
  <c r="G1748" i="34" s="1"/>
  <c r="E2017" i="34"/>
  <c r="G2017" i="34" s="1"/>
  <c r="F2017" i="34"/>
  <c r="E2310" i="34"/>
  <c r="G2310" i="34" s="1"/>
  <c r="F2310" i="34"/>
  <c r="E2348" i="34"/>
  <c r="G2348" i="34" s="1"/>
  <c r="F2348" i="34"/>
  <c r="E2389" i="34"/>
  <c r="G2389" i="34" s="1"/>
  <c r="F2389" i="34"/>
  <c r="E2644" i="34"/>
  <c r="G2644" i="34" s="1"/>
  <c r="F2644" i="34"/>
  <c r="F2329" i="34"/>
  <c r="E2329" i="34"/>
  <c r="G2329" i="34" s="1"/>
  <c r="F1427" i="34"/>
  <c r="E1427" i="34"/>
  <c r="G1427" i="34" s="1"/>
  <c r="F1531" i="34"/>
  <c r="E1531" i="34"/>
  <c r="G1531" i="34" s="1"/>
  <c r="F2409" i="34"/>
  <c r="E2409" i="34"/>
  <c r="G2409" i="34" s="1"/>
  <c r="F2415" i="34"/>
  <c r="E2415" i="34"/>
  <c r="G2415" i="34" s="1"/>
  <c r="E2493" i="34"/>
  <c r="G2493" i="34" s="1"/>
  <c r="F2493" i="34"/>
  <c r="F2690" i="34"/>
  <c r="E2690" i="34"/>
  <c r="G2690" i="34" s="1"/>
  <c r="F1471" i="34"/>
  <c r="E1471" i="34"/>
  <c r="G1471" i="34" s="1"/>
  <c r="F1736" i="34"/>
  <c r="E1736" i="34"/>
  <c r="G1736" i="34" s="1"/>
  <c r="E1889" i="34"/>
  <c r="G1889" i="34" s="1"/>
  <c r="F1889" i="34"/>
  <c r="F2061" i="34"/>
  <c r="E2061" i="34"/>
  <c r="G2061" i="34" s="1"/>
  <c r="E2292" i="34"/>
  <c r="G2292" i="34" s="1"/>
  <c r="F2292" i="34"/>
  <c r="F2486" i="34"/>
  <c r="E2486" i="34"/>
  <c r="G2486" i="34" s="1"/>
  <c r="E1282" i="34"/>
  <c r="G1282" i="34" s="1"/>
  <c r="E1304" i="34"/>
  <c r="G1304" i="34" s="1"/>
  <c r="E1326" i="34"/>
  <c r="G1326" i="34" s="1"/>
  <c r="E1348" i="34"/>
  <c r="G1348" i="34" s="1"/>
  <c r="E1368" i="34"/>
  <c r="G1368" i="34" s="1"/>
  <c r="E1378" i="34"/>
  <c r="G1378" i="34" s="1"/>
  <c r="F1420" i="34"/>
  <c r="E1431" i="34"/>
  <c r="G1431" i="34" s="1"/>
  <c r="F1438" i="34"/>
  <c r="F1527" i="34"/>
  <c r="E1539" i="34"/>
  <c r="G1539" i="34" s="1"/>
  <c r="E1559" i="34"/>
  <c r="G1559" i="34" s="1"/>
  <c r="E1588" i="34"/>
  <c r="G1588" i="34" s="1"/>
  <c r="E1596" i="34"/>
  <c r="G1596" i="34" s="1"/>
  <c r="E1617" i="34"/>
  <c r="G1617" i="34" s="1"/>
  <c r="E1621" i="34"/>
  <c r="G1621" i="34" s="1"/>
  <c r="E1634" i="34"/>
  <c r="G1634" i="34" s="1"/>
  <c r="F1651" i="34"/>
  <c r="E1715" i="34"/>
  <c r="G1715" i="34" s="1"/>
  <c r="F1728" i="34"/>
  <c r="E1812" i="34"/>
  <c r="G1812" i="34" s="1"/>
  <c r="F1905" i="34"/>
  <c r="E1905" i="34"/>
  <c r="G1905" i="34" s="1"/>
  <c r="E1954" i="34"/>
  <c r="G1954" i="34" s="1"/>
  <c r="F1954" i="34"/>
  <c r="E1997" i="34"/>
  <c r="G1997" i="34" s="1"/>
  <c r="F1997" i="34"/>
  <c r="F2089" i="34"/>
  <c r="E2089" i="34"/>
  <c r="G2089" i="34" s="1"/>
  <c r="E2304" i="34"/>
  <c r="G2304" i="34" s="1"/>
  <c r="F2304" i="34"/>
  <c r="E2377" i="34"/>
  <c r="G2377" i="34" s="1"/>
  <c r="F2481" i="34"/>
  <c r="E2481" i="34"/>
  <c r="G2481" i="34" s="1"/>
  <c r="F1449" i="34"/>
  <c r="E1449" i="34"/>
  <c r="G1449" i="34" s="1"/>
  <c r="F1460" i="34"/>
  <c r="F1486" i="34"/>
  <c r="E1563" i="34"/>
  <c r="G1563" i="34" s="1"/>
  <c r="F1571" i="34"/>
  <c r="F1584" i="34"/>
  <c r="E1584" i="34"/>
  <c r="G1584" i="34" s="1"/>
  <c r="F1630" i="34"/>
  <c r="E1630" i="34"/>
  <c r="G1630" i="34" s="1"/>
  <c r="E1711" i="34"/>
  <c r="G1711" i="34" s="1"/>
  <c r="F1711" i="34"/>
  <c r="E1817" i="34"/>
  <c r="G1817" i="34" s="1"/>
  <c r="F1874" i="34"/>
  <c r="E1874" i="34"/>
  <c r="G1874" i="34" s="1"/>
  <c r="E1986" i="34"/>
  <c r="G1986" i="34" s="1"/>
  <c r="F1986" i="34"/>
  <c r="E2002" i="34"/>
  <c r="G2002" i="34" s="1"/>
  <c r="F2084" i="34"/>
  <c r="F2112" i="34"/>
  <c r="E2112" i="34"/>
  <c r="G2112" i="34" s="1"/>
  <c r="F2440" i="34"/>
  <c r="E2440" i="34"/>
  <c r="G2440" i="34" s="1"/>
  <c r="E2745" i="34"/>
  <c r="G2745" i="34" s="1"/>
  <c r="F2745" i="34"/>
  <c r="F2785" i="34"/>
  <c r="F1990" i="34"/>
  <c r="E1990" i="34"/>
  <c r="G1990" i="34" s="1"/>
  <c r="F2044" i="34"/>
  <c r="E2044" i="34"/>
  <c r="G2044" i="34" s="1"/>
  <c r="F2264" i="34"/>
  <c r="E2264" i="34"/>
  <c r="G2264" i="34" s="1"/>
  <c r="F2487" i="34"/>
  <c r="E2487" i="34"/>
  <c r="G2487" i="34" s="1"/>
  <c r="F1831" i="34"/>
  <c r="E1831" i="34"/>
  <c r="G1831" i="34" s="1"/>
  <c r="F2195" i="34"/>
  <c r="E2195" i="34"/>
  <c r="G2195" i="34" s="1"/>
  <c r="F2545" i="34"/>
  <c r="E2545" i="34"/>
  <c r="G2545" i="34" s="1"/>
  <c r="F2635" i="34"/>
  <c r="E2635" i="34"/>
  <c r="G2635" i="34" s="1"/>
  <c r="F2804" i="34"/>
  <c r="E2804" i="34"/>
  <c r="G2804" i="34" s="1"/>
  <c r="F2878" i="34"/>
  <c r="E2878" i="34"/>
  <c r="G2878" i="34" s="1"/>
  <c r="F3044" i="34"/>
  <c r="E3044" i="34"/>
  <c r="G3044" i="34" s="1"/>
  <c r="F3476" i="34"/>
  <c r="E3476" i="34"/>
  <c r="G3476" i="34" s="1"/>
  <c r="F2049" i="34"/>
  <c r="E2049" i="34"/>
  <c r="G2049" i="34" s="1"/>
  <c r="E2393" i="34"/>
  <c r="G2393" i="34" s="1"/>
  <c r="F2393" i="34"/>
  <c r="F2404" i="34"/>
  <c r="E2404" i="34"/>
  <c r="G2404" i="34" s="1"/>
  <c r="F2558" i="34"/>
  <c r="E2558" i="34"/>
  <c r="G2558" i="34" s="1"/>
  <c r="E2969" i="34"/>
  <c r="G2969" i="34" s="1"/>
  <c r="F2969" i="34"/>
  <c r="F3112" i="34"/>
  <c r="E3112" i="34"/>
  <c r="G3112" i="34" s="1"/>
  <c r="F1931" i="34"/>
  <c r="E1939" i="34"/>
  <c r="G1939" i="34" s="1"/>
  <c r="F2003" i="34"/>
  <c r="E2003" i="34"/>
  <c r="G2003" i="34" s="1"/>
  <c r="E2054" i="34"/>
  <c r="G2054" i="34" s="1"/>
  <c r="F2147" i="34"/>
  <c r="F2151" i="34"/>
  <c r="E2151" i="34"/>
  <c r="G2151" i="34" s="1"/>
  <c r="F2173" i="34"/>
  <c r="E2173" i="34"/>
  <c r="G2173" i="34" s="1"/>
  <c r="E2187" i="34"/>
  <c r="G2187" i="34" s="1"/>
  <c r="F2279" i="34"/>
  <c r="F2307" i="34"/>
  <c r="E2322" i="34"/>
  <c r="G2322" i="34" s="1"/>
  <c r="F2365" i="34"/>
  <c r="E2365" i="34"/>
  <c r="G2365" i="34" s="1"/>
  <c r="F2505" i="34"/>
  <c r="E2505" i="34"/>
  <c r="G2505" i="34" s="1"/>
  <c r="E2762" i="34"/>
  <c r="G2762" i="34" s="1"/>
  <c r="F3018" i="34"/>
  <c r="E3018" i="34"/>
  <c r="G3018" i="34" s="1"/>
  <c r="F1766" i="34"/>
  <c r="E1766" i="34"/>
  <c r="G1766" i="34" s="1"/>
  <c r="E1869" i="34"/>
  <c r="G1869" i="34" s="1"/>
  <c r="E1916" i="34"/>
  <c r="G1916" i="34" s="1"/>
  <c r="E1943" i="34"/>
  <c r="G1943" i="34" s="1"/>
  <c r="F1947" i="34"/>
  <c r="E1955" i="34"/>
  <c r="G1955" i="34" s="1"/>
  <c r="E1983" i="34"/>
  <c r="G1983" i="34" s="1"/>
  <c r="E1991" i="34"/>
  <c r="G1991" i="34" s="1"/>
  <c r="F2032" i="34"/>
  <c r="F2040" i="34"/>
  <c r="E2045" i="34"/>
  <c r="G2045" i="34" s="1"/>
  <c r="F2058" i="34"/>
  <c r="F2062" i="34"/>
  <c r="E2062" i="34"/>
  <c r="G2062" i="34" s="1"/>
  <c r="F2071" i="34"/>
  <c r="E2106" i="34"/>
  <c r="G2106" i="34" s="1"/>
  <c r="E2143" i="34"/>
  <c r="G2143" i="34" s="1"/>
  <c r="E2178" i="34"/>
  <c r="G2178" i="34" s="1"/>
  <c r="F2246" i="34"/>
  <c r="F2265" i="34"/>
  <c r="E2317" i="34"/>
  <c r="G2317" i="34" s="1"/>
  <c r="F2376" i="34"/>
  <c r="E2442" i="34"/>
  <c r="G2442" i="34" s="1"/>
  <c r="F2442" i="34"/>
  <c r="F2516" i="34"/>
  <c r="E2516" i="34"/>
  <c r="G2516" i="34" s="1"/>
  <c r="F2546" i="34"/>
  <c r="E2624" i="34"/>
  <c r="G2624" i="34" s="1"/>
  <c r="F2630" i="34"/>
  <c r="E2671" i="34"/>
  <c r="G2671" i="34" s="1"/>
  <c r="F2682" i="34"/>
  <c r="E2682" i="34"/>
  <c r="G2682" i="34" s="1"/>
  <c r="F2717" i="34"/>
  <c r="E2717" i="34"/>
  <c r="G2717" i="34" s="1"/>
  <c r="F1951" i="34"/>
  <c r="E1951" i="34"/>
  <c r="G1951" i="34" s="1"/>
  <c r="F2196" i="34"/>
  <c r="E2196" i="34"/>
  <c r="G2196" i="34" s="1"/>
  <c r="F2251" i="34"/>
  <c r="E2251" i="34"/>
  <c r="G2251" i="34" s="1"/>
  <c r="F2382" i="34"/>
  <c r="E2382" i="34"/>
  <c r="G2382" i="34" s="1"/>
  <c r="F2648" i="34"/>
  <c r="E2648" i="34"/>
  <c r="G2648" i="34" s="1"/>
  <c r="F2706" i="34"/>
  <c r="E2706" i="34"/>
  <c r="G2706" i="34" s="1"/>
  <c r="E2763" i="34"/>
  <c r="G2763" i="34" s="1"/>
  <c r="F2763" i="34"/>
  <c r="E3632" i="34"/>
  <c r="G3632" i="34" s="1"/>
  <c r="F3632" i="34"/>
  <c r="F2540" i="34"/>
  <c r="E2540" i="34"/>
  <c r="G2540" i="34" s="1"/>
  <c r="F2581" i="34"/>
  <c r="E2581" i="34"/>
  <c r="G2581" i="34" s="1"/>
  <c r="F2603" i="34"/>
  <c r="E2603" i="34"/>
  <c r="G2603" i="34" s="1"/>
  <c r="E2855" i="34"/>
  <c r="G2855" i="34" s="1"/>
  <c r="F2855" i="34"/>
  <c r="F2528" i="34"/>
  <c r="E2528" i="34"/>
  <c r="G2528" i="34" s="1"/>
  <c r="F2649" i="34"/>
  <c r="E2649" i="34"/>
  <c r="G2649" i="34" s="1"/>
  <c r="F2683" i="34"/>
  <c r="E2683" i="34"/>
  <c r="G2683" i="34" s="1"/>
  <c r="F2984" i="34"/>
  <c r="E2984" i="34"/>
  <c r="G2984" i="34" s="1"/>
  <c r="F2534" i="34"/>
  <c r="E2534" i="34"/>
  <c r="G2534" i="34" s="1"/>
  <c r="F2666" i="34"/>
  <c r="E2666" i="34"/>
  <c r="G2666" i="34" s="1"/>
  <c r="F2807" i="34"/>
  <c r="E2807" i="34"/>
  <c r="G2807" i="34" s="1"/>
  <c r="F2276" i="34"/>
  <c r="E2276" i="34"/>
  <c r="G2276" i="34" s="1"/>
  <c r="F2428" i="34"/>
  <c r="E2428" i="34"/>
  <c r="G2428" i="34" s="1"/>
  <c r="F2655" i="34"/>
  <c r="E2655" i="34"/>
  <c r="G2655" i="34" s="1"/>
  <c r="F2735" i="34"/>
  <c r="E2735" i="34"/>
  <c r="G2735" i="34" s="1"/>
  <c r="F2849" i="34"/>
  <c r="E2849" i="34"/>
  <c r="G2849" i="34" s="1"/>
  <c r="F3270" i="34"/>
  <c r="E3270" i="34"/>
  <c r="G3270" i="34" s="1"/>
  <c r="F2351" i="34"/>
  <c r="E2351" i="34"/>
  <c r="G2351" i="34" s="1"/>
  <c r="F2406" i="34"/>
  <c r="E2406" i="34"/>
  <c r="G2406" i="34" s="1"/>
  <c r="F2472" i="34"/>
  <c r="E2472" i="34"/>
  <c r="G2472" i="34" s="1"/>
  <c r="E2479" i="34"/>
  <c r="G2479" i="34" s="1"/>
  <c r="F2673" i="34"/>
  <c r="E2673" i="34"/>
  <c r="G2673" i="34" s="1"/>
  <c r="F2758" i="34"/>
  <c r="E2758" i="34"/>
  <c r="G2758" i="34" s="1"/>
  <c r="F2770" i="34"/>
  <c r="E2770" i="34"/>
  <c r="G2770" i="34" s="1"/>
  <c r="F2857" i="34"/>
  <c r="E2857" i="34"/>
  <c r="G2857" i="34" s="1"/>
  <c r="E2850" i="34"/>
  <c r="G2850" i="34" s="1"/>
  <c r="F2850" i="34"/>
  <c r="E1821" i="34"/>
  <c r="G1821" i="34" s="1"/>
  <c r="F1821" i="34"/>
  <c r="F2286" i="34"/>
  <c r="E2286" i="34"/>
  <c r="G2286" i="34" s="1"/>
  <c r="F2357" i="34"/>
  <c r="E2357" i="34"/>
  <c r="G2357" i="34" s="1"/>
  <c r="E2473" i="34"/>
  <c r="G2473" i="34" s="1"/>
  <c r="F2473" i="34"/>
  <c r="F2571" i="34"/>
  <c r="E2571" i="34"/>
  <c r="G2571" i="34" s="1"/>
  <c r="F2599" i="34"/>
  <c r="E2599" i="34"/>
  <c r="G2599" i="34" s="1"/>
  <c r="F2731" i="34"/>
  <c r="E2731" i="34"/>
  <c r="G2731" i="34" s="1"/>
  <c r="E2875" i="34"/>
  <c r="G2875" i="34" s="1"/>
  <c r="F2932" i="34"/>
  <c r="E2932" i="34"/>
  <c r="G2932" i="34" s="1"/>
  <c r="F3001" i="34"/>
  <c r="E3001" i="34"/>
  <c r="G3001" i="34" s="1"/>
  <c r="E1976" i="34"/>
  <c r="G1976" i="34" s="1"/>
  <c r="F2005" i="34"/>
  <c r="E2064" i="34"/>
  <c r="G2064" i="34" s="1"/>
  <c r="E2162" i="34"/>
  <c r="G2162" i="34" s="1"/>
  <c r="F2202" i="34"/>
  <c r="E2225" i="34"/>
  <c r="G2225" i="34" s="1"/>
  <c r="F2239" i="34"/>
  <c r="E2239" i="34"/>
  <c r="G2239" i="34" s="1"/>
  <c r="F2281" i="34"/>
  <c r="F2300" i="34"/>
  <c r="F2319" i="34"/>
  <c r="E2319" i="34"/>
  <c r="G2319" i="34" s="1"/>
  <c r="F2352" i="34"/>
  <c r="E2424" i="34"/>
  <c r="G2424" i="34" s="1"/>
  <c r="F2542" i="34"/>
  <c r="E2542" i="34"/>
  <c r="G2542" i="34" s="1"/>
  <c r="F2685" i="34"/>
  <c r="E2685" i="34"/>
  <c r="G2685" i="34" s="1"/>
  <c r="E2368" i="34"/>
  <c r="G2368" i="34" s="1"/>
  <c r="F2368" i="34"/>
  <c r="F2838" i="34"/>
  <c r="E2838" i="34"/>
  <c r="G2838" i="34" s="1"/>
  <c r="F2851" i="34"/>
  <c r="E2851" i="34"/>
  <c r="G2851" i="34" s="1"/>
  <c r="F3014" i="34"/>
  <c r="E3014" i="34"/>
  <c r="G3014" i="34" s="1"/>
  <c r="E1623" i="34"/>
  <c r="G1623" i="34" s="1"/>
  <c r="F1623" i="34"/>
  <c r="F2122" i="34"/>
  <c r="E2122" i="34"/>
  <c r="G2122" i="34" s="1"/>
  <c r="F2413" i="34"/>
  <c r="F2474" i="34"/>
  <c r="E2474" i="34"/>
  <c r="G2474" i="34" s="1"/>
  <c r="F2530" i="34"/>
  <c r="E2530" i="34"/>
  <c r="G2530" i="34" s="1"/>
  <c r="F2662" i="34"/>
  <c r="E2662" i="34"/>
  <c r="G2662" i="34" s="1"/>
  <c r="F2809" i="34"/>
  <c r="E2809" i="34"/>
  <c r="G2809" i="34" s="1"/>
  <c r="E1937" i="34"/>
  <c r="G1937" i="34" s="1"/>
  <c r="F1993" i="34"/>
  <c r="F2185" i="34"/>
  <c r="E2185" i="34"/>
  <c r="G2185" i="34" s="1"/>
  <c r="F2216" i="34"/>
  <c r="E2369" i="34"/>
  <c r="G2369" i="34" s="1"/>
  <c r="F2369" i="34"/>
  <c r="F2456" i="34"/>
  <c r="E2456" i="34"/>
  <c r="G2456" i="34" s="1"/>
  <c r="E2611" i="34"/>
  <c r="G2611" i="34" s="1"/>
  <c r="F2611" i="34"/>
  <c r="F2888" i="34"/>
  <c r="E2888" i="34"/>
  <c r="G2888" i="34" s="1"/>
  <c r="F2995" i="34"/>
  <c r="E2995" i="34"/>
  <c r="G2995" i="34" s="1"/>
  <c r="F3394" i="34"/>
  <c r="E3394" i="34"/>
  <c r="G3394" i="34" s="1"/>
  <c r="F1886" i="34"/>
  <c r="E1886" i="34"/>
  <c r="G1886" i="34" s="1"/>
  <c r="F1977" i="34"/>
  <c r="E1977" i="34"/>
  <c r="G1977" i="34" s="1"/>
  <c r="F2203" i="34"/>
  <c r="E2203" i="34"/>
  <c r="G2203" i="34" s="1"/>
  <c r="E2226" i="34"/>
  <c r="G2226" i="34" s="1"/>
  <c r="F2226" i="34"/>
  <c r="F2439" i="34"/>
  <c r="E2439" i="34"/>
  <c r="G2439" i="34" s="1"/>
  <c r="F2562" i="34"/>
  <c r="E2562" i="34"/>
  <c r="G2562" i="34" s="1"/>
  <c r="E2590" i="34"/>
  <c r="G2590" i="34" s="1"/>
  <c r="F2590" i="34"/>
  <c r="F2703" i="34"/>
  <c r="E2703" i="34"/>
  <c r="G2703" i="34" s="1"/>
  <c r="F2457" i="34"/>
  <c r="E2457" i="34"/>
  <c r="G2457" i="34" s="1"/>
  <c r="F2509" i="34"/>
  <c r="E2509" i="34"/>
  <c r="G2509" i="34" s="1"/>
  <c r="F2573" i="34"/>
  <c r="E2573" i="34"/>
  <c r="G2573" i="34" s="1"/>
  <c r="F3151" i="34"/>
  <c r="E3151" i="34"/>
  <c r="G3151" i="34" s="1"/>
  <c r="F2477" i="34"/>
  <c r="E2477" i="34"/>
  <c r="G2477" i="34" s="1"/>
  <c r="F2575" i="34"/>
  <c r="E2575" i="34"/>
  <c r="G2575" i="34" s="1"/>
  <c r="F2714" i="34"/>
  <c r="E2714" i="34"/>
  <c r="G2714" i="34" s="1"/>
  <c r="F2743" i="34"/>
  <c r="E2743" i="34"/>
  <c r="G2743" i="34" s="1"/>
  <c r="F2892" i="34"/>
  <c r="E2892" i="34"/>
  <c r="G2892" i="34" s="1"/>
  <c r="F2936" i="34"/>
  <c r="E2936" i="34"/>
  <c r="G2936" i="34" s="1"/>
  <c r="F2966" i="34"/>
  <c r="E2966" i="34"/>
  <c r="G2966" i="34" s="1"/>
  <c r="F2504" i="34"/>
  <c r="E2504" i="34"/>
  <c r="G2504" i="34" s="1"/>
  <c r="F2639" i="34"/>
  <c r="E2639" i="34"/>
  <c r="G2639" i="34" s="1"/>
  <c r="F2848" i="34"/>
  <c r="E2848" i="34"/>
  <c r="G2848" i="34" s="1"/>
  <c r="E2955" i="34"/>
  <c r="G2955" i="34" s="1"/>
  <c r="F2955" i="34"/>
  <c r="F2991" i="34"/>
  <c r="E2991" i="34"/>
  <c r="G2991" i="34" s="1"/>
  <c r="F3069" i="34"/>
  <c r="E3069" i="34"/>
  <c r="G3069" i="34" s="1"/>
  <c r="F3133" i="34"/>
  <c r="E3133" i="34"/>
  <c r="G3133" i="34" s="1"/>
  <c r="F3265" i="34"/>
  <c r="E3265" i="34"/>
  <c r="G3265" i="34" s="1"/>
  <c r="F5497" i="34"/>
  <c r="E5497" i="34"/>
  <c r="G5497" i="34" s="1"/>
  <c r="E2544" i="34"/>
  <c r="G2544" i="34" s="1"/>
  <c r="E2710" i="34"/>
  <c r="G2710" i="34" s="1"/>
  <c r="E2778" i="34"/>
  <c r="G2778" i="34" s="1"/>
  <c r="F2893" i="34"/>
  <c r="E2893" i="34"/>
  <c r="G2893" i="34" s="1"/>
  <c r="F2899" i="34"/>
  <c r="F3075" i="34"/>
  <c r="E3075" i="34"/>
  <c r="G3075" i="34" s="1"/>
  <c r="F3100" i="34"/>
  <c r="E3100" i="34"/>
  <c r="G3100" i="34" s="1"/>
  <c r="F2979" i="34"/>
  <c r="E2979" i="34"/>
  <c r="G2979" i="34" s="1"/>
  <c r="F3182" i="34"/>
  <c r="E3182" i="34"/>
  <c r="G3182" i="34" s="1"/>
  <c r="F3208" i="34"/>
  <c r="E3208" i="34"/>
  <c r="G3208" i="34" s="1"/>
  <c r="F4156" i="34"/>
  <c r="E4156" i="34"/>
  <c r="G4156" i="34" s="1"/>
  <c r="F2478" i="34"/>
  <c r="E2478" i="34"/>
  <c r="G2478" i="34" s="1"/>
  <c r="F2585" i="34"/>
  <c r="E2585" i="34"/>
  <c r="G2585" i="34" s="1"/>
  <c r="E2701" i="34"/>
  <c r="G2701" i="34" s="1"/>
  <c r="F2701" i="34"/>
  <c r="F2715" i="34"/>
  <c r="E2715" i="34"/>
  <c r="G2715" i="34" s="1"/>
  <c r="F2768" i="34"/>
  <c r="E2768" i="34"/>
  <c r="G2768" i="34" s="1"/>
  <c r="F2832" i="34"/>
  <c r="E2832" i="34"/>
  <c r="G2832" i="34" s="1"/>
  <c r="F3082" i="34"/>
  <c r="E3082" i="34"/>
  <c r="G3082" i="34" s="1"/>
  <c r="E3273" i="34"/>
  <c r="G3273" i="34" s="1"/>
  <c r="F3273" i="34"/>
  <c r="F3323" i="34"/>
  <c r="E3323" i="34"/>
  <c r="G3323" i="34" s="1"/>
  <c r="F3538" i="34"/>
  <c r="E3538" i="34"/>
  <c r="G3538" i="34" s="1"/>
  <c r="E3052" i="34"/>
  <c r="G3052" i="34" s="1"/>
  <c r="F3052" i="34"/>
  <c r="E3058" i="34"/>
  <c r="G3058" i="34" s="1"/>
  <c r="F3058" i="34"/>
  <c r="F2697" i="34"/>
  <c r="E2697" i="34"/>
  <c r="G2697" i="34" s="1"/>
  <c r="F2962" i="34"/>
  <c r="E2962" i="34"/>
  <c r="G2962" i="34" s="1"/>
  <c r="F3147" i="34"/>
  <c r="E3147" i="34"/>
  <c r="G3147" i="34" s="1"/>
  <c r="E3190" i="34"/>
  <c r="G3190" i="34" s="1"/>
  <c r="F3190" i="34"/>
  <c r="F2921" i="34"/>
  <c r="E2921" i="34"/>
  <c r="G2921" i="34" s="1"/>
  <c r="E3572" i="34"/>
  <c r="G3572" i="34" s="1"/>
  <c r="F3572" i="34"/>
  <c r="F2261" i="34"/>
  <c r="E2261" i="34"/>
  <c r="G2261" i="34" s="1"/>
  <c r="E3172" i="34"/>
  <c r="G3172" i="34" s="1"/>
  <c r="F3242" i="34"/>
  <c r="E3242" i="34"/>
  <c r="G3242" i="34" s="1"/>
  <c r="F3312" i="34"/>
  <c r="E3312" i="34"/>
  <c r="G3312" i="34" s="1"/>
  <c r="F3800" i="34"/>
  <c r="E3800" i="34"/>
  <c r="G3800" i="34" s="1"/>
  <c r="F3024" i="34"/>
  <c r="E3024" i="34"/>
  <c r="G3024" i="34" s="1"/>
  <c r="F3249" i="34"/>
  <c r="E3249" i="34"/>
  <c r="G3249" i="34" s="1"/>
  <c r="F2497" i="34"/>
  <c r="E2497" i="34"/>
  <c r="G2497" i="34" s="1"/>
  <c r="F2582" i="34"/>
  <c r="E2582" i="34"/>
  <c r="G2582" i="34" s="1"/>
  <c r="F2722" i="34"/>
  <c r="E2722" i="34"/>
  <c r="G2722" i="34" s="1"/>
  <c r="F2727" i="34"/>
  <c r="E2727" i="34"/>
  <c r="G2727" i="34" s="1"/>
  <c r="F2775" i="34"/>
  <c r="E2775" i="34"/>
  <c r="G2775" i="34" s="1"/>
  <c r="F2801" i="34"/>
  <c r="E2801" i="34"/>
  <c r="G2801" i="34" s="1"/>
  <c r="E2828" i="34"/>
  <c r="G2828" i="34" s="1"/>
  <c r="F2828" i="34"/>
  <c r="F2834" i="34"/>
  <c r="E2834" i="34"/>
  <c r="G2834" i="34" s="1"/>
  <c r="F2867" i="34"/>
  <c r="E2867" i="34"/>
  <c r="G2867" i="34" s="1"/>
  <c r="F2901" i="34"/>
  <c r="F2945" i="34"/>
  <c r="E2945" i="34"/>
  <c r="G2945" i="34" s="1"/>
  <c r="E3148" i="34"/>
  <c r="G3148" i="34" s="1"/>
  <c r="F3185" i="34"/>
  <c r="E3185" i="34"/>
  <c r="G3185" i="34" s="1"/>
  <c r="F3343" i="34"/>
  <c r="E3343" i="34"/>
  <c r="G3343" i="34" s="1"/>
  <c r="F2327" i="34"/>
  <c r="E2327" i="34"/>
  <c r="G2327" i="34" s="1"/>
  <c r="F2560" i="34"/>
  <c r="E2560" i="34"/>
  <c r="G2560" i="34" s="1"/>
  <c r="F2622" i="34"/>
  <c r="E2622" i="34"/>
  <c r="G2622" i="34" s="1"/>
  <c r="F2669" i="34"/>
  <c r="E2669" i="34"/>
  <c r="G2669" i="34" s="1"/>
  <c r="F2902" i="34"/>
  <c r="E2902" i="34"/>
  <c r="G2902" i="34" s="1"/>
  <c r="F3054" i="34"/>
  <c r="E3054" i="34"/>
  <c r="G3054" i="34" s="1"/>
  <c r="F3149" i="34"/>
  <c r="E3149" i="34"/>
  <c r="G3149" i="34" s="1"/>
  <c r="F3364" i="34"/>
  <c r="E3364" i="34"/>
  <c r="G3364" i="34" s="1"/>
  <c r="F2565" i="34"/>
  <c r="E2565" i="34"/>
  <c r="G2565" i="34" s="1"/>
  <c r="F2718" i="34"/>
  <c r="E2718" i="34"/>
  <c r="G2718" i="34" s="1"/>
  <c r="F2723" i="34"/>
  <c r="F2771" i="34"/>
  <c r="E2771" i="34"/>
  <c r="G2771" i="34" s="1"/>
  <c r="F2823" i="34"/>
  <c r="E2823" i="34"/>
  <c r="G2823" i="34" s="1"/>
  <c r="F3048" i="34"/>
  <c r="E3048" i="34"/>
  <c r="G3048" i="34" s="1"/>
  <c r="F3156" i="34"/>
  <c r="E3156" i="34"/>
  <c r="G3156" i="34" s="1"/>
  <c r="F3236" i="34"/>
  <c r="E3236" i="34"/>
  <c r="G3236" i="34" s="1"/>
  <c r="E2099" i="34"/>
  <c r="G2099" i="34" s="1"/>
  <c r="E2119" i="34"/>
  <c r="G2119" i="34" s="1"/>
  <c r="E2169" i="34"/>
  <c r="G2169" i="34" s="1"/>
  <c r="E2179" i="34"/>
  <c r="G2179" i="34" s="1"/>
  <c r="F2217" i="34"/>
  <c r="E2217" i="34"/>
  <c r="G2217" i="34" s="1"/>
  <c r="E2231" i="34"/>
  <c r="G2231" i="34" s="1"/>
  <c r="E2262" i="34"/>
  <c r="G2262" i="34" s="1"/>
  <c r="F2305" i="34"/>
  <c r="E2305" i="34"/>
  <c r="G2305" i="34" s="1"/>
  <c r="E2320" i="34"/>
  <c r="G2320" i="34" s="1"/>
  <c r="E2335" i="34"/>
  <c r="G2335" i="34" s="1"/>
  <c r="E2339" i="34"/>
  <c r="G2339" i="34" s="1"/>
  <c r="F2343" i="34"/>
  <c r="E2343" i="34"/>
  <c r="G2343" i="34" s="1"/>
  <c r="E2371" i="34"/>
  <c r="G2371" i="34" s="1"/>
  <c r="F2395" i="34"/>
  <c r="F2407" i="34"/>
  <c r="E2423" i="34"/>
  <c r="G2423" i="34" s="1"/>
  <c r="F2427" i="34"/>
  <c r="E2462" i="34"/>
  <c r="G2462" i="34" s="1"/>
  <c r="F2489" i="34"/>
  <c r="E2511" i="34"/>
  <c r="G2511" i="34" s="1"/>
  <c r="E2524" i="34"/>
  <c r="G2524" i="34" s="1"/>
  <c r="E2533" i="34"/>
  <c r="G2533" i="34" s="1"/>
  <c r="F2547" i="34"/>
  <c r="E2556" i="34"/>
  <c r="G2556" i="34" s="1"/>
  <c r="E2583" i="34"/>
  <c r="G2583" i="34" s="1"/>
  <c r="F2592" i="34"/>
  <c r="E2592" i="34"/>
  <c r="G2592" i="34" s="1"/>
  <c r="E2632" i="34"/>
  <c r="G2632" i="34" s="1"/>
  <c r="F2637" i="34"/>
  <c r="F2651" i="34"/>
  <c r="E2651" i="34"/>
  <c r="G2651" i="34" s="1"/>
  <c r="E2737" i="34"/>
  <c r="G2737" i="34" s="1"/>
  <c r="F2897" i="34"/>
  <c r="E2897" i="34"/>
  <c r="G2897" i="34" s="1"/>
  <c r="F2988" i="34"/>
  <c r="E2988" i="34"/>
  <c r="G2988" i="34" s="1"/>
  <c r="F2129" i="34"/>
  <c r="E2129" i="34"/>
  <c r="G2129" i="34" s="1"/>
  <c r="E2252" i="34"/>
  <c r="G2252" i="34" s="1"/>
  <c r="E2298" i="34"/>
  <c r="G2298" i="34" s="1"/>
  <c r="E2363" i="34"/>
  <c r="G2363" i="34" s="1"/>
  <c r="F2458" i="34"/>
  <c r="E2458" i="34"/>
  <c r="G2458" i="34" s="1"/>
  <c r="E2507" i="34"/>
  <c r="G2507" i="34" s="1"/>
  <c r="E2520" i="34"/>
  <c r="G2520" i="34" s="1"/>
  <c r="F2552" i="34"/>
  <c r="E2552" i="34"/>
  <c r="G2552" i="34" s="1"/>
  <c r="E2618" i="34"/>
  <c r="G2618" i="34" s="1"/>
  <c r="F2694" i="34"/>
  <c r="E2694" i="34"/>
  <c r="G2694" i="34" s="1"/>
  <c r="E2699" i="34"/>
  <c r="G2699" i="34" s="1"/>
  <c r="E2728" i="34"/>
  <c r="G2728" i="34" s="1"/>
  <c r="E2751" i="34"/>
  <c r="G2751" i="34" s="1"/>
  <c r="E2792" i="34"/>
  <c r="G2792" i="34" s="1"/>
  <c r="E2863" i="34"/>
  <c r="G2863" i="34" s="1"/>
  <c r="E2971" i="34"/>
  <c r="G2971" i="34" s="1"/>
  <c r="F2996" i="34"/>
  <c r="E2996" i="34"/>
  <c r="G2996" i="34" s="1"/>
  <c r="E3269" i="34"/>
  <c r="G3269" i="34" s="1"/>
  <c r="F2494" i="34"/>
  <c r="E2494" i="34"/>
  <c r="G2494" i="34" s="1"/>
  <c r="F2561" i="34"/>
  <c r="E2561" i="34"/>
  <c r="G2561" i="34" s="1"/>
  <c r="F2803" i="34"/>
  <c r="E2803" i="34"/>
  <c r="G2803" i="34" s="1"/>
  <c r="E2929" i="34"/>
  <c r="G2929" i="34" s="1"/>
  <c r="F2929" i="34"/>
  <c r="F3218" i="34"/>
  <c r="E3218" i="34"/>
  <c r="G3218" i="34" s="1"/>
  <c r="F3440" i="34"/>
  <c r="E3440" i="34"/>
  <c r="G3440" i="34" s="1"/>
  <c r="E3206" i="34"/>
  <c r="G3206" i="34" s="1"/>
  <c r="F3206" i="34"/>
  <c r="F3518" i="34"/>
  <c r="E3518" i="34"/>
  <c r="G3518" i="34" s="1"/>
  <c r="F3712" i="34"/>
  <c r="E3712" i="34"/>
  <c r="G3712" i="34" s="1"/>
  <c r="F4526" i="34"/>
  <c r="E4526" i="34"/>
  <c r="G4526" i="34" s="1"/>
  <c r="F3446" i="34"/>
  <c r="E3446" i="34"/>
  <c r="G3446" i="34" s="1"/>
  <c r="F3506" i="34"/>
  <c r="E3506" i="34"/>
  <c r="G3506" i="34" s="1"/>
  <c r="F3673" i="34"/>
  <c r="E3673" i="34"/>
  <c r="G3673" i="34" s="1"/>
  <c r="F2692" i="34"/>
  <c r="E2692" i="34"/>
  <c r="G2692" i="34" s="1"/>
  <c r="F2931" i="34"/>
  <c r="E2931" i="34"/>
  <c r="G2931" i="34" s="1"/>
  <c r="F3042" i="34"/>
  <c r="E3042" i="34"/>
  <c r="G3042" i="34" s="1"/>
  <c r="F3131" i="34"/>
  <c r="E3131" i="34"/>
  <c r="G3131" i="34" s="1"/>
  <c r="E3171" i="34"/>
  <c r="G3171" i="34" s="1"/>
  <c r="F3253" i="34"/>
  <c r="E3295" i="34"/>
  <c r="G3295" i="34" s="1"/>
  <c r="E3365" i="34"/>
  <c r="G3365" i="34" s="1"/>
  <c r="F3365" i="34"/>
  <c r="F3371" i="34"/>
  <c r="E3371" i="34"/>
  <c r="G3371" i="34" s="1"/>
  <c r="F3433" i="34"/>
  <c r="E3433" i="34"/>
  <c r="G3433" i="34" s="1"/>
  <c r="F3600" i="34"/>
  <c r="E3600" i="34"/>
  <c r="G3600" i="34" s="1"/>
  <c r="F3812" i="34"/>
  <c r="E3812" i="34"/>
  <c r="G3812" i="34" s="1"/>
  <c r="F3110" i="34"/>
  <c r="E3110" i="34"/>
  <c r="G3110" i="34" s="1"/>
  <c r="F3126" i="34"/>
  <c r="E3126" i="34"/>
  <c r="G3126" i="34" s="1"/>
  <c r="F3243" i="34"/>
  <c r="E3243" i="34"/>
  <c r="G3243" i="34" s="1"/>
  <c r="F2362" i="34"/>
  <c r="E2362" i="34"/>
  <c r="G2362" i="34" s="1"/>
  <c r="F2604" i="34"/>
  <c r="E2604" i="34"/>
  <c r="G2604" i="34" s="1"/>
  <c r="F2845" i="34"/>
  <c r="E2845" i="34"/>
  <c r="G2845" i="34" s="1"/>
  <c r="F3038" i="34"/>
  <c r="E3038" i="34"/>
  <c r="G3038" i="34" s="1"/>
  <c r="F3106" i="34"/>
  <c r="E3106" i="34"/>
  <c r="G3106" i="34" s="1"/>
  <c r="F3116" i="34"/>
  <c r="E3116" i="34"/>
  <c r="G3116" i="34" s="1"/>
  <c r="F3344" i="34"/>
  <c r="E3344" i="34"/>
  <c r="G3344" i="34" s="1"/>
  <c r="F3460" i="34"/>
  <c r="E3460" i="34"/>
  <c r="G3460" i="34" s="1"/>
  <c r="F3575" i="34"/>
  <c r="E3575" i="34"/>
  <c r="G3575" i="34" s="1"/>
  <c r="F4150" i="34"/>
  <c r="E4150" i="34"/>
  <c r="G4150" i="34" s="1"/>
  <c r="F3286" i="34"/>
  <c r="E3286" i="34"/>
  <c r="G3286" i="34" s="1"/>
  <c r="F3466" i="34"/>
  <c r="E3466" i="34"/>
  <c r="G3466" i="34" s="1"/>
  <c r="F3090" i="34"/>
  <c r="E3090" i="34"/>
  <c r="G3090" i="34" s="1"/>
  <c r="F3239" i="34"/>
  <c r="E3239" i="34"/>
  <c r="G3239" i="34" s="1"/>
  <c r="F3384" i="34"/>
  <c r="E3384" i="34"/>
  <c r="G3384" i="34" s="1"/>
  <c r="F3407" i="34"/>
  <c r="E3407" i="34"/>
  <c r="G3407" i="34" s="1"/>
  <c r="F3429" i="34"/>
  <c r="E3429" i="34"/>
  <c r="G3429" i="34" s="1"/>
  <c r="F3449" i="34"/>
  <c r="E3449" i="34"/>
  <c r="G3449" i="34" s="1"/>
  <c r="F2450" i="34"/>
  <c r="E2450" i="34"/>
  <c r="G2450" i="34" s="1"/>
  <c r="F2923" i="34"/>
  <c r="E2923" i="34"/>
  <c r="G2923" i="34" s="1"/>
  <c r="E3095" i="34"/>
  <c r="G3095" i="34" s="1"/>
  <c r="F3095" i="34"/>
  <c r="F3276" i="34"/>
  <c r="E3276" i="34"/>
  <c r="G3276" i="34" s="1"/>
  <c r="F3356" i="34"/>
  <c r="E3356" i="34"/>
  <c r="G3356" i="34" s="1"/>
  <c r="E3636" i="34"/>
  <c r="G3636" i="34" s="1"/>
  <c r="F3636" i="34"/>
  <c r="E3893" i="34"/>
  <c r="G3893" i="34" s="1"/>
  <c r="F3893" i="34"/>
  <c r="F2805" i="34"/>
  <c r="E2805" i="34"/>
  <c r="G2805" i="34" s="1"/>
  <c r="F2871" i="34"/>
  <c r="E2871" i="34"/>
  <c r="G2871" i="34" s="1"/>
  <c r="F2981" i="34"/>
  <c r="F3065" i="34"/>
  <c r="E3065" i="34"/>
  <c r="G3065" i="34" s="1"/>
  <c r="F3085" i="34"/>
  <c r="E3085" i="34"/>
  <c r="G3085" i="34" s="1"/>
  <c r="F3220" i="34"/>
  <c r="E3220" i="34"/>
  <c r="G3220" i="34" s="1"/>
  <c r="F3229" i="34"/>
  <c r="E3229" i="34"/>
  <c r="G3229" i="34" s="1"/>
  <c r="E3368" i="34"/>
  <c r="G3368" i="34" s="1"/>
  <c r="F3436" i="34"/>
  <c r="E3436" i="34"/>
  <c r="G3436" i="34" s="1"/>
  <c r="E3735" i="34"/>
  <c r="G3735" i="34" s="1"/>
  <c r="F3735" i="34"/>
  <c r="F3703" i="34"/>
  <c r="E3703" i="34"/>
  <c r="G3703" i="34" s="1"/>
  <c r="E3096" i="34"/>
  <c r="G3096" i="34" s="1"/>
  <c r="F3096" i="34"/>
  <c r="E3199" i="34"/>
  <c r="G3199" i="34" s="1"/>
  <c r="E3408" i="34"/>
  <c r="G3408" i="34" s="1"/>
  <c r="E3789" i="34"/>
  <c r="G3789" i="34" s="1"/>
  <c r="F3789" i="34"/>
  <c r="E3795" i="34"/>
  <c r="G3795" i="34" s="1"/>
  <c r="F3795" i="34"/>
  <c r="E3957" i="34"/>
  <c r="G3957" i="34" s="1"/>
  <c r="F3957" i="34"/>
  <c r="F2538" i="34"/>
  <c r="E2538" i="34"/>
  <c r="G2538" i="34" s="1"/>
  <c r="E2986" i="34"/>
  <c r="G2986" i="34" s="1"/>
  <c r="F2986" i="34"/>
  <c r="E3040" i="34"/>
  <c r="G3040" i="34" s="1"/>
  <c r="F3050" i="34"/>
  <c r="E3050" i="34"/>
  <c r="G3050" i="34" s="1"/>
  <c r="F3102" i="34"/>
  <c r="F3123" i="34"/>
  <c r="E3123" i="34"/>
  <c r="G3123" i="34" s="1"/>
  <c r="F3144" i="34"/>
  <c r="E3144" i="34"/>
  <c r="G3144" i="34" s="1"/>
  <c r="E3164" i="34"/>
  <c r="G3164" i="34" s="1"/>
  <c r="E3169" i="34"/>
  <c r="G3169" i="34" s="1"/>
  <c r="E3230" i="34"/>
  <c r="G3230" i="34" s="1"/>
  <c r="E3246" i="34"/>
  <c r="G3246" i="34" s="1"/>
  <c r="F3246" i="34"/>
  <c r="F3293" i="34"/>
  <c r="E3293" i="34"/>
  <c r="G3293" i="34" s="1"/>
  <c r="F3319" i="34"/>
  <c r="E3335" i="34"/>
  <c r="G3335" i="34" s="1"/>
  <c r="E3374" i="34"/>
  <c r="G3374" i="34" s="1"/>
  <c r="F3444" i="34"/>
  <c r="E3444" i="34"/>
  <c r="G3444" i="34" s="1"/>
  <c r="F3691" i="34"/>
  <c r="E3691" i="34"/>
  <c r="G3691" i="34" s="1"/>
  <c r="F2736" i="34"/>
  <c r="E2736" i="34"/>
  <c r="G2736" i="34" s="1"/>
  <c r="F2889" i="34"/>
  <c r="E2889" i="34"/>
  <c r="G2889" i="34" s="1"/>
  <c r="F2915" i="34"/>
  <c r="E2915" i="34"/>
  <c r="G2915" i="34" s="1"/>
  <c r="F3200" i="34"/>
  <c r="E3200" i="34"/>
  <c r="G3200" i="34" s="1"/>
  <c r="F3299" i="34"/>
  <c r="E3299" i="34"/>
  <c r="G3299" i="34" s="1"/>
  <c r="F3346" i="34"/>
  <c r="E3346" i="34"/>
  <c r="G3346" i="34" s="1"/>
  <c r="F3611" i="34"/>
  <c r="E3611" i="34"/>
  <c r="G3611" i="34" s="1"/>
  <c r="E3651" i="34"/>
  <c r="G3651" i="34" s="1"/>
  <c r="F3651" i="34"/>
  <c r="F4254" i="34"/>
  <c r="E4254" i="34"/>
  <c r="G4254" i="34" s="1"/>
  <c r="F2670" i="34"/>
  <c r="E2670" i="34"/>
  <c r="G2670" i="34" s="1"/>
  <c r="F2783" i="34"/>
  <c r="E2783" i="34"/>
  <c r="G2783" i="34" s="1"/>
  <c r="F3179" i="34"/>
  <c r="E3179" i="34"/>
  <c r="G3179" i="34" s="1"/>
  <c r="F3241" i="34"/>
  <c r="E3241" i="34"/>
  <c r="G3241" i="34" s="1"/>
  <c r="F3309" i="34"/>
  <c r="E3309" i="34"/>
  <c r="G3309" i="34" s="1"/>
  <c r="F3516" i="34"/>
  <c r="E3516" i="34"/>
  <c r="G3516" i="34" s="1"/>
  <c r="F3534" i="34"/>
  <c r="E3534" i="34"/>
  <c r="G3534" i="34" s="1"/>
  <c r="E2646" i="34"/>
  <c r="G2646" i="34" s="1"/>
  <c r="E2691" i="34"/>
  <c r="G2691" i="34" s="1"/>
  <c r="E2712" i="34"/>
  <c r="G2712" i="34" s="1"/>
  <c r="E2719" i="34"/>
  <c r="G2719" i="34" s="1"/>
  <c r="E2740" i="34"/>
  <c r="G2740" i="34" s="1"/>
  <c r="E2765" i="34"/>
  <c r="G2765" i="34" s="1"/>
  <c r="E2772" i="34"/>
  <c r="G2772" i="34" s="1"/>
  <c r="E2787" i="34"/>
  <c r="G2787" i="34" s="1"/>
  <c r="E2831" i="34"/>
  <c r="G2831" i="34" s="1"/>
  <c r="E2856" i="34"/>
  <c r="G2856" i="34" s="1"/>
  <c r="E2860" i="34"/>
  <c r="G2860" i="34" s="1"/>
  <c r="E2885" i="34"/>
  <c r="G2885" i="34" s="1"/>
  <c r="F2894" i="34"/>
  <c r="F2911" i="34"/>
  <c r="E2911" i="34"/>
  <c r="G2911" i="34" s="1"/>
  <c r="E3021" i="34"/>
  <c r="G3021" i="34" s="1"/>
  <c r="E3035" i="34"/>
  <c r="G3035" i="34" s="1"/>
  <c r="F3119" i="34"/>
  <c r="E3119" i="34"/>
  <c r="G3119" i="34" s="1"/>
  <c r="E3135" i="34"/>
  <c r="G3135" i="34" s="1"/>
  <c r="E3155" i="34"/>
  <c r="G3155" i="34" s="1"/>
  <c r="E3189" i="34"/>
  <c r="G3189" i="34" s="1"/>
  <c r="E3397" i="34"/>
  <c r="G3397" i="34" s="1"/>
  <c r="E3415" i="34"/>
  <c r="G3415" i="34" s="1"/>
  <c r="F2384" i="34"/>
  <c r="E2384" i="34"/>
  <c r="G2384" i="34" s="1"/>
  <c r="F2626" i="34"/>
  <c r="E2626" i="34"/>
  <c r="G2626" i="34" s="1"/>
  <c r="F2992" i="34"/>
  <c r="E2992" i="34"/>
  <c r="G2992" i="34" s="1"/>
  <c r="E3535" i="34"/>
  <c r="G3535" i="34" s="1"/>
  <c r="F3535" i="34"/>
  <c r="E3579" i="34"/>
  <c r="G3579" i="34" s="1"/>
  <c r="F3579" i="34"/>
  <c r="F4200" i="34"/>
  <c r="E4200" i="34"/>
  <c r="G4200" i="34" s="1"/>
  <c r="F2827" i="34"/>
  <c r="E2827" i="34"/>
  <c r="G2827" i="34" s="1"/>
  <c r="F2940" i="34"/>
  <c r="E2940" i="34"/>
  <c r="G2940" i="34" s="1"/>
  <c r="F3098" i="34"/>
  <c r="E3098" i="34"/>
  <c r="G3098" i="34" s="1"/>
  <c r="F3392" i="34"/>
  <c r="E3392" i="34"/>
  <c r="G3392" i="34" s="1"/>
  <c r="E3398" i="34"/>
  <c r="G3398" i="34" s="1"/>
  <c r="F3398" i="34"/>
  <c r="E3928" i="34"/>
  <c r="G3928" i="34" s="1"/>
  <c r="F3928" i="34"/>
  <c r="E4245" i="34"/>
  <c r="G4245" i="34" s="1"/>
  <c r="F4245" i="34"/>
  <c r="E3603" i="34"/>
  <c r="G3603" i="34" s="1"/>
  <c r="F3618" i="34"/>
  <c r="E3618" i="34"/>
  <c r="G3618" i="34" s="1"/>
  <c r="E3638" i="34"/>
  <c r="G3638" i="34" s="1"/>
  <c r="E3671" i="34"/>
  <c r="G3671" i="34" s="1"/>
  <c r="F3677" i="34"/>
  <c r="F3740" i="34"/>
  <c r="E3740" i="34"/>
  <c r="G3740" i="34" s="1"/>
  <c r="F3916" i="34"/>
  <c r="E3916" i="34"/>
  <c r="G3916" i="34" s="1"/>
  <c r="F3923" i="34"/>
  <c r="E4045" i="34"/>
  <c r="G4045" i="34" s="1"/>
  <c r="F4045" i="34"/>
  <c r="E4082" i="34"/>
  <c r="G4082" i="34" s="1"/>
  <c r="F4082" i="34"/>
  <c r="F4137" i="34"/>
  <c r="E4137" i="34"/>
  <c r="G4137" i="34" s="1"/>
  <c r="F4227" i="34"/>
  <c r="E4227" i="34"/>
  <c r="G4227" i="34" s="1"/>
  <c r="F4304" i="34"/>
  <c r="E4304" i="34"/>
  <c r="G4304" i="34" s="1"/>
  <c r="F3497" i="34"/>
  <c r="E3497" i="34"/>
  <c r="G3497" i="34" s="1"/>
  <c r="F3561" i="34"/>
  <c r="E3561" i="34"/>
  <c r="G3561" i="34" s="1"/>
  <c r="F3613" i="34"/>
  <c r="F3665" i="34"/>
  <c r="E3665" i="34"/>
  <c r="G3665" i="34" s="1"/>
  <c r="F3986" i="34"/>
  <c r="E3986" i="34"/>
  <c r="G3986" i="34" s="1"/>
  <c r="F3473" i="34"/>
  <c r="E3473" i="34"/>
  <c r="G3473" i="34" s="1"/>
  <c r="E3773" i="34"/>
  <c r="G3773" i="34" s="1"/>
  <c r="F3773" i="34"/>
  <c r="F4035" i="34"/>
  <c r="E4035" i="34"/>
  <c r="G4035" i="34" s="1"/>
  <c r="F4139" i="34"/>
  <c r="E4139" i="34"/>
  <c r="G4139" i="34" s="1"/>
  <c r="E3193" i="34"/>
  <c r="G3193" i="34" s="1"/>
  <c r="F3385" i="34"/>
  <c r="E3385" i="34"/>
  <c r="G3385" i="34" s="1"/>
  <c r="F3441" i="34"/>
  <c r="E3469" i="34"/>
  <c r="G3469" i="34" s="1"/>
  <c r="F3469" i="34"/>
  <c r="F3590" i="34"/>
  <c r="F3604" i="34"/>
  <c r="E3604" i="34"/>
  <c r="G3604" i="34" s="1"/>
  <c r="E3639" i="34"/>
  <c r="G3639" i="34" s="1"/>
  <c r="F3678" i="34"/>
  <c r="F3768" i="34"/>
  <c r="E3768" i="34"/>
  <c r="G3768" i="34" s="1"/>
  <c r="F3947" i="34"/>
  <c r="E3947" i="34"/>
  <c r="G3947" i="34" s="1"/>
  <c r="F3987" i="34"/>
  <c r="E3987" i="34"/>
  <c r="G3987" i="34" s="1"/>
  <c r="F3645" i="34"/>
  <c r="E3645" i="34"/>
  <c r="G3645" i="34" s="1"/>
  <c r="E3753" i="34"/>
  <c r="G3753" i="34" s="1"/>
  <c r="F3753" i="34"/>
  <c r="F3758" i="34"/>
  <c r="E3758" i="34"/>
  <c r="G3758" i="34" s="1"/>
  <c r="F3796" i="34"/>
  <c r="E3796" i="34"/>
  <c r="G3796" i="34" s="1"/>
  <c r="F4071" i="34"/>
  <c r="E4071" i="34"/>
  <c r="G4071" i="34" s="1"/>
  <c r="F3494" i="34"/>
  <c r="E3494" i="34"/>
  <c r="G3494" i="34" s="1"/>
  <c r="F3931" i="34"/>
  <c r="E3931" i="34"/>
  <c r="G3931" i="34" s="1"/>
  <c r="F4104" i="34"/>
  <c r="E4104" i="34"/>
  <c r="G4104" i="34" s="1"/>
  <c r="F4125" i="34"/>
  <c r="E4125" i="34"/>
  <c r="G4125" i="34" s="1"/>
  <c r="E3350" i="34"/>
  <c r="G3350" i="34" s="1"/>
  <c r="E3366" i="34"/>
  <c r="G3366" i="34" s="1"/>
  <c r="F3378" i="34"/>
  <c r="E3405" i="34"/>
  <c r="G3405" i="34" s="1"/>
  <c r="E3421" i="34"/>
  <c r="G3421" i="34" s="1"/>
  <c r="F3442" i="34"/>
  <c r="E3474" i="34"/>
  <c r="G3474" i="34" s="1"/>
  <c r="E3478" i="34"/>
  <c r="G3478" i="34" s="1"/>
  <c r="E3482" i="34"/>
  <c r="G3482" i="34" s="1"/>
  <c r="E3503" i="34"/>
  <c r="G3503" i="34" s="1"/>
  <c r="E3507" i="34"/>
  <c r="G3507" i="34" s="1"/>
  <c r="E3520" i="34"/>
  <c r="G3520" i="34" s="1"/>
  <c r="E3546" i="34"/>
  <c r="G3546" i="34" s="1"/>
  <c r="E3550" i="34"/>
  <c r="G3550" i="34" s="1"/>
  <c r="E3563" i="34"/>
  <c r="G3563" i="34" s="1"/>
  <c r="F3586" i="34"/>
  <c r="E3586" i="34"/>
  <c r="G3586" i="34" s="1"/>
  <c r="F3635" i="34"/>
  <c r="F3700" i="34"/>
  <c r="E3700" i="34"/>
  <c r="G3700" i="34" s="1"/>
  <c r="E3721" i="34"/>
  <c r="G3721" i="34" s="1"/>
  <c r="E3759" i="34"/>
  <c r="G3759" i="34" s="1"/>
  <c r="F3775" i="34"/>
  <c r="E3775" i="34"/>
  <c r="G3775" i="34" s="1"/>
  <c r="E3833" i="34"/>
  <c r="G3833" i="34" s="1"/>
  <c r="F3833" i="34"/>
  <c r="E3919" i="34"/>
  <c r="G3919" i="34" s="1"/>
  <c r="F3919" i="34"/>
  <c r="E4222" i="34"/>
  <c r="G4222" i="34" s="1"/>
  <c r="F4222" i="34"/>
  <c r="F3124" i="34"/>
  <c r="F3183" i="34"/>
  <c r="E3409" i="34"/>
  <c r="G3409" i="34" s="1"/>
  <c r="F3438" i="34"/>
  <c r="E3486" i="34"/>
  <c r="G3486" i="34" s="1"/>
  <c r="F3486" i="34"/>
  <c r="E3769" i="34"/>
  <c r="G3769" i="34" s="1"/>
  <c r="F3948" i="34"/>
  <c r="E3948" i="34"/>
  <c r="G3948" i="34" s="1"/>
  <c r="F4098" i="34"/>
  <c r="E4098" i="34"/>
  <c r="G4098" i="34" s="1"/>
  <c r="F4105" i="34"/>
  <c r="E4105" i="34"/>
  <c r="G4105" i="34" s="1"/>
  <c r="E4133" i="34"/>
  <c r="G4133" i="34" s="1"/>
  <c r="F4133" i="34"/>
  <c r="F4230" i="34"/>
  <c r="E4230" i="34"/>
  <c r="G4230" i="34" s="1"/>
  <c r="F3454" i="34"/>
  <c r="E3454" i="34"/>
  <c r="G3454" i="34" s="1"/>
  <c r="F3596" i="34"/>
  <c r="E3596" i="34"/>
  <c r="G3596" i="34" s="1"/>
  <c r="F3630" i="34"/>
  <c r="E3630" i="34"/>
  <c r="G3630" i="34" s="1"/>
  <c r="F3646" i="34"/>
  <c r="E3646" i="34"/>
  <c r="G3646" i="34" s="1"/>
  <c r="E3782" i="34"/>
  <c r="G3782" i="34" s="1"/>
  <c r="F3782" i="34"/>
  <c r="E3861" i="34"/>
  <c r="G3861" i="34" s="1"/>
  <c r="F3861" i="34"/>
  <c r="F3885" i="34"/>
  <c r="E3885" i="34"/>
  <c r="G3885" i="34" s="1"/>
  <c r="F4007" i="34"/>
  <c r="E4007" i="34"/>
  <c r="G4007" i="34" s="1"/>
  <c r="F4092" i="34"/>
  <c r="E4092" i="34"/>
  <c r="G4092" i="34" s="1"/>
  <c r="F3972" i="34"/>
  <c r="E3972" i="34"/>
  <c r="G3972" i="34" s="1"/>
  <c r="F3989" i="34"/>
  <c r="E3989" i="34"/>
  <c r="G3989" i="34" s="1"/>
  <c r="F4167" i="34"/>
  <c r="E4167" i="34"/>
  <c r="G4167" i="34" s="1"/>
  <c r="F3495" i="34"/>
  <c r="E3495" i="34"/>
  <c r="G3495" i="34" s="1"/>
  <c r="F3727" i="34"/>
  <c r="E3727" i="34"/>
  <c r="G3727" i="34" s="1"/>
  <c r="E3891" i="34"/>
  <c r="G3891" i="34" s="1"/>
  <c r="F3891" i="34"/>
  <c r="F4127" i="34"/>
  <c r="F4515" i="34"/>
  <c r="E4515" i="34"/>
  <c r="G4515" i="34" s="1"/>
  <c r="F3749" i="34"/>
  <c r="E3749" i="34"/>
  <c r="G3749" i="34" s="1"/>
  <c r="F3777" i="34"/>
  <c r="E3777" i="34"/>
  <c r="G3777" i="34" s="1"/>
  <c r="F3879" i="34"/>
  <c r="E3879" i="34"/>
  <c r="G3879" i="34" s="1"/>
  <c r="F4061" i="34"/>
  <c r="E4061" i="34"/>
  <c r="G4061" i="34" s="1"/>
  <c r="F4349" i="34"/>
  <c r="E4349" i="34"/>
  <c r="G4349" i="34" s="1"/>
  <c r="E2928" i="34"/>
  <c r="G2928" i="34" s="1"/>
  <c r="E2954" i="34"/>
  <c r="G2954" i="34" s="1"/>
  <c r="E2980" i="34"/>
  <c r="G2980" i="34" s="1"/>
  <c r="E2993" i="34"/>
  <c r="G2993" i="34" s="1"/>
  <c r="E3019" i="34"/>
  <c r="G3019" i="34" s="1"/>
  <c r="E3076" i="34"/>
  <c r="G3076" i="34" s="1"/>
  <c r="E3097" i="34"/>
  <c r="G3097" i="34" s="1"/>
  <c r="E3104" i="34"/>
  <c r="G3104" i="34" s="1"/>
  <c r="E3111" i="34"/>
  <c r="G3111" i="34" s="1"/>
  <c r="E3125" i="34"/>
  <c r="G3125" i="34" s="1"/>
  <c r="F3184" i="34"/>
  <c r="E3198" i="34"/>
  <c r="G3198" i="34" s="1"/>
  <c r="E3219" i="34"/>
  <c r="G3219" i="34" s="1"/>
  <c r="E3298" i="34"/>
  <c r="G3298" i="34" s="1"/>
  <c r="E3325" i="34"/>
  <c r="G3325" i="34" s="1"/>
  <c r="E3383" i="34"/>
  <c r="G3383" i="34" s="1"/>
  <c r="E3402" i="34"/>
  <c r="G3402" i="34" s="1"/>
  <c r="F3414" i="34"/>
  <c r="E3443" i="34"/>
  <c r="G3443" i="34" s="1"/>
  <c r="E3447" i="34"/>
  <c r="G3447" i="34" s="1"/>
  <c r="F3455" i="34"/>
  <c r="F3504" i="34"/>
  <c r="E3547" i="34"/>
  <c r="G3547" i="34" s="1"/>
  <c r="F3569" i="34"/>
  <c r="E3569" i="34"/>
  <c r="G3569" i="34" s="1"/>
  <c r="E3578" i="34"/>
  <c r="G3578" i="34" s="1"/>
  <c r="E3631" i="34"/>
  <c r="G3631" i="34" s="1"/>
  <c r="E3647" i="34"/>
  <c r="G3647" i="34" s="1"/>
  <c r="E3663" i="34"/>
  <c r="G3663" i="34" s="1"/>
  <c r="F3663" i="34"/>
  <c r="F3702" i="34"/>
  <c r="E3702" i="34"/>
  <c r="G3702" i="34" s="1"/>
  <c r="F3733" i="34"/>
  <c r="E3738" i="34"/>
  <c r="G3738" i="34" s="1"/>
  <c r="E3765" i="34"/>
  <c r="G3765" i="34" s="1"/>
  <c r="F3805" i="34"/>
  <c r="E3822" i="34"/>
  <c r="G3822" i="34" s="1"/>
  <c r="F3966" i="34"/>
  <c r="E3966" i="34"/>
  <c r="G3966" i="34" s="1"/>
  <c r="F4128" i="34"/>
  <c r="E4128" i="34"/>
  <c r="G4128" i="34" s="1"/>
  <c r="E2780" i="34"/>
  <c r="G2780" i="34" s="1"/>
  <c r="E2802" i="34"/>
  <c r="G2802" i="34" s="1"/>
  <c r="E2824" i="34"/>
  <c r="G2824" i="34" s="1"/>
  <c r="E2846" i="34"/>
  <c r="G2846" i="34" s="1"/>
  <c r="E2868" i="34"/>
  <c r="G2868" i="34" s="1"/>
  <c r="E2890" i="34"/>
  <c r="G2890" i="34" s="1"/>
  <c r="E2912" i="34"/>
  <c r="G2912" i="34" s="1"/>
  <c r="E2941" i="34"/>
  <c r="G2941" i="34" s="1"/>
  <c r="E2967" i="34"/>
  <c r="G2967" i="34" s="1"/>
  <c r="E3006" i="34"/>
  <c r="G3006" i="34" s="1"/>
  <c r="E3039" i="34"/>
  <c r="G3039" i="34" s="1"/>
  <c r="E3046" i="34"/>
  <c r="G3046" i="34" s="1"/>
  <c r="E3066" i="34"/>
  <c r="G3066" i="34" s="1"/>
  <c r="F3118" i="34"/>
  <c r="E3132" i="34"/>
  <c r="G3132" i="34" s="1"/>
  <c r="E3153" i="34"/>
  <c r="G3153" i="34" s="1"/>
  <c r="F3212" i="34"/>
  <c r="E3240" i="34"/>
  <c r="G3240" i="34" s="1"/>
  <c r="E3251" i="34"/>
  <c r="G3251" i="34" s="1"/>
  <c r="E3271" i="34"/>
  <c r="G3271" i="34" s="1"/>
  <c r="F3355" i="34"/>
  <c r="E3359" i="34"/>
  <c r="G3359" i="34" s="1"/>
  <c r="F3363" i="34"/>
  <c r="E3363" i="34"/>
  <c r="G3363" i="34" s="1"/>
  <c r="E3387" i="34"/>
  <c r="G3387" i="34" s="1"/>
  <c r="F3406" i="34"/>
  <c r="E3418" i="34"/>
  <c r="G3418" i="34" s="1"/>
  <c r="E3422" i="34"/>
  <c r="G3422" i="34" s="1"/>
  <c r="F3430" i="34"/>
  <c r="E3475" i="34"/>
  <c r="G3475" i="34" s="1"/>
  <c r="F3491" i="34"/>
  <c r="F3574" i="34"/>
  <c r="F3597" i="34"/>
  <c r="E3616" i="34"/>
  <c r="G3616" i="34" s="1"/>
  <c r="E3669" i="34"/>
  <c r="G3669" i="34" s="1"/>
  <c r="F3669" i="34"/>
  <c r="F3799" i="34"/>
  <c r="F3983" i="34"/>
  <c r="F3146" i="34"/>
  <c r="F3205" i="34"/>
  <c r="F3275" i="34"/>
  <c r="E3283" i="34"/>
  <c r="G3283" i="34" s="1"/>
  <c r="F3552" i="34"/>
  <c r="E3713" i="34"/>
  <c r="G3713" i="34" s="1"/>
  <c r="E3778" i="34"/>
  <c r="G3778" i="34" s="1"/>
  <c r="E3811" i="34"/>
  <c r="G3811" i="34" s="1"/>
  <c r="F3811" i="34"/>
  <c r="E4025" i="34"/>
  <c r="G4025" i="34" s="1"/>
  <c r="F4025" i="34"/>
  <c r="F3517" i="34"/>
  <c r="E3517" i="34"/>
  <c r="G3517" i="34" s="1"/>
  <c r="F3539" i="34"/>
  <c r="E3539" i="34"/>
  <c r="G3539" i="34" s="1"/>
  <c r="F3560" i="34"/>
  <c r="E3560" i="34"/>
  <c r="G3560" i="34" s="1"/>
  <c r="F3648" i="34"/>
  <c r="E3648" i="34"/>
  <c r="G3648" i="34" s="1"/>
  <c r="E3817" i="34"/>
  <c r="G3817" i="34" s="1"/>
  <c r="F3817" i="34"/>
  <c r="F3823" i="34"/>
  <c r="E3823" i="34"/>
  <c r="G3823" i="34" s="1"/>
  <c r="F4081" i="34"/>
  <c r="E4081" i="34"/>
  <c r="G4081" i="34" s="1"/>
  <c r="F4517" i="34"/>
  <c r="E4517" i="34"/>
  <c r="G4517" i="34" s="1"/>
  <c r="E4525" i="34"/>
  <c r="G4525" i="34" s="1"/>
  <c r="F4525" i="34"/>
  <c r="F4628" i="34"/>
  <c r="E4628" i="34"/>
  <c r="G4628" i="34" s="1"/>
  <c r="F4075" i="34"/>
  <c r="E4075" i="34"/>
  <c r="G4075" i="34" s="1"/>
  <c r="F4311" i="34"/>
  <c r="E4311" i="34"/>
  <c r="G4311" i="34" s="1"/>
  <c r="F3626" i="34"/>
  <c r="E3626" i="34"/>
  <c r="G3626" i="34" s="1"/>
  <c r="E3685" i="34"/>
  <c r="G3685" i="34" s="1"/>
  <c r="F3685" i="34"/>
  <c r="F4008" i="34"/>
  <c r="E4008" i="34"/>
  <c r="G4008" i="34" s="1"/>
  <c r="F4126" i="34"/>
  <c r="E4126" i="34"/>
  <c r="G4126" i="34" s="1"/>
  <c r="F4901" i="34"/>
  <c r="E4901" i="34"/>
  <c r="G4901" i="34" s="1"/>
  <c r="E3855" i="34"/>
  <c r="G3855" i="34" s="1"/>
  <c r="F3855" i="34"/>
  <c r="F3905" i="34"/>
  <c r="E3905" i="34"/>
  <c r="G3905" i="34" s="1"/>
  <c r="F4059" i="34"/>
  <c r="E4059" i="34"/>
  <c r="G4059" i="34" s="1"/>
  <c r="F4103" i="34"/>
  <c r="E4103" i="34"/>
  <c r="G4103" i="34" s="1"/>
  <c r="F6369" i="34"/>
  <c r="E6369" i="34"/>
  <c r="G6369" i="34" s="1"/>
  <c r="F3627" i="34"/>
  <c r="E3627" i="34"/>
  <c r="G3627" i="34" s="1"/>
  <c r="F3730" i="34"/>
  <c r="E3730" i="34"/>
  <c r="G3730" i="34" s="1"/>
  <c r="F3911" i="34"/>
  <c r="E3911" i="34"/>
  <c r="G3911" i="34" s="1"/>
  <c r="F3917" i="34"/>
  <c r="E3917" i="34"/>
  <c r="G3917" i="34" s="1"/>
  <c r="F3962" i="34"/>
  <c r="E3962" i="34"/>
  <c r="G3962" i="34" s="1"/>
  <c r="F4009" i="34"/>
  <c r="E4009" i="34"/>
  <c r="G4009" i="34" s="1"/>
  <c r="F4365" i="34"/>
  <c r="E4365" i="34"/>
  <c r="G4365" i="34" s="1"/>
  <c r="F4173" i="34"/>
  <c r="E4173" i="34"/>
  <c r="G4173" i="34" s="1"/>
  <c r="F4213" i="34"/>
  <c r="E4213" i="34"/>
  <c r="G4213" i="34" s="1"/>
  <c r="F4440" i="34"/>
  <c r="E4440" i="34"/>
  <c r="G4440" i="34" s="1"/>
  <c r="E4766" i="34"/>
  <c r="G4766" i="34" s="1"/>
  <c r="F4766" i="34"/>
  <c r="E5352" i="34"/>
  <c r="G5352" i="34" s="1"/>
  <c r="F5352" i="34"/>
  <c r="F3722" i="34"/>
  <c r="E3722" i="34"/>
  <c r="G3722" i="34" s="1"/>
  <c r="F3787" i="34"/>
  <c r="E3787" i="34"/>
  <c r="G3787" i="34" s="1"/>
  <c r="F3918" i="34"/>
  <c r="E3918" i="34"/>
  <c r="G3918" i="34" s="1"/>
  <c r="F3978" i="34"/>
  <c r="E3978" i="34"/>
  <c r="G3978" i="34" s="1"/>
  <c r="E4296" i="34"/>
  <c r="G4296" i="34" s="1"/>
  <c r="E5053" i="34"/>
  <c r="G5053" i="34" s="1"/>
  <c r="F5053" i="34"/>
  <c r="F4249" i="34"/>
  <c r="E4249" i="34"/>
  <c r="G4249" i="34" s="1"/>
  <c r="E4456" i="34"/>
  <c r="G4456" i="34" s="1"/>
  <c r="F4456" i="34"/>
  <c r="F3605" i="34"/>
  <c r="E3605" i="34"/>
  <c r="G3605" i="34" s="1"/>
  <c r="F3692" i="34"/>
  <c r="E3692" i="34"/>
  <c r="G3692" i="34" s="1"/>
  <c r="F3828" i="34"/>
  <c r="E3828" i="34"/>
  <c r="G3828" i="34" s="1"/>
  <c r="F4162" i="34"/>
  <c r="E4333" i="34"/>
  <c r="G4333" i="34" s="1"/>
  <c r="F4333" i="34"/>
  <c r="E4135" i="34"/>
  <c r="G4135" i="34" s="1"/>
  <c r="F4135" i="34"/>
  <c r="F3583" i="34"/>
  <c r="E3583" i="34"/>
  <c r="G3583" i="34" s="1"/>
  <c r="F3640" i="34"/>
  <c r="E3640" i="34"/>
  <c r="G3640" i="34" s="1"/>
  <c r="E3745" i="34"/>
  <c r="G3745" i="34" s="1"/>
  <c r="F3745" i="34"/>
  <c r="F3801" i="34"/>
  <c r="E3801" i="34"/>
  <c r="G3801" i="34" s="1"/>
  <c r="F3883" i="34"/>
  <c r="E3883" i="34"/>
  <c r="G3883" i="34" s="1"/>
  <c r="F4000" i="34"/>
  <c r="E4000" i="34"/>
  <c r="G4000" i="34" s="1"/>
  <c r="E4031" i="34"/>
  <c r="G4031" i="34" s="1"/>
  <c r="E4123" i="34"/>
  <c r="G4123" i="34" s="1"/>
  <c r="F4158" i="34"/>
  <c r="E4158" i="34"/>
  <c r="G4158" i="34" s="1"/>
  <c r="F4334" i="34"/>
  <c r="E4334" i="34"/>
  <c r="G4334" i="34" s="1"/>
  <c r="F3420" i="34"/>
  <c r="F3451" i="34"/>
  <c r="E3451" i="34"/>
  <c r="G3451" i="34" s="1"/>
  <c r="F3508" i="34"/>
  <c r="F3670" i="34"/>
  <c r="E3670" i="34"/>
  <c r="G3670" i="34" s="1"/>
  <c r="E3679" i="34"/>
  <c r="G3679" i="34" s="1"/>
  <c r="F3679" i="34"/>
  <c r="F3723" i="34"/>
  <c r="F3979" i="34"/>
  <c r="F4026" i="34"/>
  <c r="E4026" i="34"/>
  <c r="G4026" i="34" s="1"/>
  <c r="F4062" i="34"/>
  <c r="E4062" i="34"/>
  <c r="G4062" i="34" s="1"/>
  <c r="F4090" i="34"/>
  <c r="E4090" i="34"/>
  <c r="G4090" i="34" s="1"/>
  <c r="E4112" i="34"/>
  <c r="G4112" i="34" s="1"/>
  <c r="F4175" i="34"/>
  <c r="E4175" i="34"/>
  <c r="G4175" i="34" s="1"/>
  <c r="E4508" i="34"/>
  <c r="G4508" i="34" s="1"/>
  <c r="F4508" i="34"/>
  <c r="F4535" i="34"/>
  <c r="E4535" i="34"/>
  <c r="G4535" i="34" s="1"/>
  <c r="F3750" i="34"/>
  <c r="E3750" i="34"/>
  <c r="G3750" i="34" s="1"/>
  <c r="F3819" i="34"/>
  <c r="E3819" i="34"/>
  <c r="G3819" i="34" s="1"/>
  <c r="F4052" i="34"/>
  <c r="E4052" i="34"/>
  <c r="G4052" i="34" s="1"/>
  <c r="F4148" i="34"/>
  <c r="E4148" i="34"/>
  <c r="G4148" i="34" s="1"/>
  <c r="E4208" i="34"/>
  <c r="G4208" i="34" s="1"/>
  <c r="F4208" i="34"/>
  <c r="F4421" i="34"/>
  <c r="E4421" i="34"/>
  <c r="G4421" i="34" s="1"/>
  <c r="F4450" i="34"/>
  <c r="E4450" i="34"/>
  <c r="G4450" i="34" s="1"/>
  <c r="E4912" i="34"/>
  <c r="G4912" i="34" s="1"/>
  <c r="F4912" i="34"/>
  <c r="E3606" i="34"/>
  <c r="G3606" i="34" s="1"/>
  <c r="E3625" i="34"/>
  <c r="G3625" i="34" s="1"/>
  <c r="E3633" i="34"/>
  <c r="G3633" i="34" s="1"/>
  <c r="F3693" i="34"/>
  <c r="E3693" i="34"/>
  <c r="G3693" i="34" s="1"/>
  <c r="F3920" i="34"/>
  <c r="E3920" i="34"/>
  <c r="G3920" i="34" s="1"/>
  <c r="F3985" i="34"/>
  <c r="F4048" i="34"/>
  <c r="E4048" i="34"/>
  <c r="G4048" i="34" s="1"/>
  <c r="F4124" i="34"/>
  <c r="E4124" i="34"/>
  <c r="G4124" i="34" s="1"/>
  <c r="F4153" i="34"/>
  <c r="E4153" i="34"/>
  <c r="G4153" i="34" s="1"/>
  <c r="F4226" i="34"/>
  <c r="E4226" i="34"/>
  <c r="G4226" i="34" s="1"/>
  <c r="E4402" i="34"/>
  <c r="G4402" i="34" s="1"/>
  <c r="F4402" i="34"/>
  <c r="F3666" i="34"/>
  <c r="E3666" i="34"/>
  <c r="G3666" i="34" s="1"/>
  <c r="F3864" i="34"/>
  <c r="E3864" i="34"/>
  <c r="G3864" i="34" s="1"/>
  <c r="F4074" i="34"/>
  <c r="E4074" i="34"/>
  <c r="G4074" i="34" s="1"/>
  <c r="F4085" i="34"/>
  <c r="E4085" i="34"/>
  <c r="G4085" i="34" s="1"/>
  <c r="F4164" i="34"/>
  <c r="E4164" i="34"/>
  <c r="G4164" i="34" s="1"/>
  <c r="E3675" i="34"/>
  <c r="G3675" i="34" s="1"/>
  <c r="F3680" i="34"/>
  <c r="E3680" i="34"/>
  <c r="G3680" i="34" s="1"/>
  <c r="E3728" i="34"/>
  <c r="G3728" i="34" s="1"/>
  <c r="F3869" i="34"/>
  <c r="E3869" i="34"/>
  <c r="G3869" i="34" s="1"/>
  <c r="E3884" i="34"/>
  <c r="G3884" i="34" s="1"/>
  <c r="F3889" i="34"/>
  <c r="F3904" i="34"/>
  <c r="E3904" i="34"/>
  <c r="G3904" i="34" s="1"/>
  <c r="F4322" i="34"/>
  <c r="E4322" i="34"/>
  <c r="G4322" i="34" s="1"/>
  <c r="F4944" i="34"/>
  <c r="E4944" i="34"/>
  <c r="G4944" i="34" s="1"/>
  <c r="F4383" i="34"/>
  <c r="E4383" i="34"/>
  <c r="G4383" i="34" s="1"/>
  <c r="F4444" i="34"/>
  <c r="E4444" i="34"/>
  <c r="G4444" i="34" s="1"/>
  <c r="F4468" i="34"/>
  <c r="E4468" i="34"/>
  <c r="G4468" i="34" s="1"/>
  <c r="F4714" i="34"/>
  <c r="E4714" i="34"/>
  <c r="G4714" i="34" s="1"/>
  <c r="E4779" i="34"/>
  <c r="G4779" i="34" s="1"/>
  <c r="F4779" i="34"/>
  <c r="F4356" i="34"/>
  <c r="E4356" i="34"/>
  <c r="G4356" i="34" s="1"/>
  <c r="F4384" i="34"/>
  <c r="E4384" i="34"/>
  <c r="G4384" i="34" s="1"/>
  <c r="F4451" i="34"/>
  <c r="E4451" i="34"/>
  <c r="G4451" i="34" s="1"/>
  <c r="F4561" i="34"/>
  <c r="E4561" i="34"/>
  <c r="G4561" i="34" s="1"/>
  <c r="F4634" i="34"/>
  <c r="E4634" i="34"/>
  <c r="G4634" i="34" s="1"/>
  <c r="F5833" i="34"/>
  <c r="E5833" i="34"/>
  <c r="G5833" i="34" s="1"/>
  <c r="F3839" i="34"/>
  <c r="E3846" i="34"/>
  <c r="G3846" i="34" s="1"/>
  <c r="E3881" i="34"/>
  <c r="G3881" i="34" s="1"/>
  <c r="E3895" i="34"/>
  <c r="G3895" i="34" s="1"/>
  <c r="E3969" i="34"/>
  <c r="G3969" i="34" s="1"/>
  <c r="F3994" i="34"/>
  <c r="E4065" i="34"/>
  <c r="G4065" i="34" s="1"/>
  <c r="F4069" i="34"/>
  <c r="F4073" i="34"/>
  <c r="E4088" i="34"/>
  <c r="G4088" i="34" s="1"/>
  <c r="E4168" i="34"/>
  <c r="G4168" i="34" s="1"/>
  <c r="E4172" i="34"/>
  <c r="G4172" i="34" s="1"/>
  <c r="E4237" i="34"/>
  <c r="G4237" i="34" s="1"/>
  <c r="F4396" i="34"/>
  <c r="E4532" i="34"/>
  <c r="G4532" i="34" s="1"/>
  <c r="F4246" i="34"/>
  <c r="E4246" i="34"/>
  <c r="G4246" i="34" s="1"/>
  <c r="E4350" i="34"/>
  <c r="G4350" i="34" s="1"/>
  <c r="F4350" i="34"/>
  <c r="F4497" i="34"/>
  <c r="E4497" i="34"/>
  <c r="G4497" i="34" s="1"/>
  <c r="E4556" i="34"/>
  <c r="G4556" i="34" s="1"/>
  <c r="F4556" i="34"/>
  <c r="E4597" i="34"/>
  <c r="G4597" i="34" s="1"/>
  <c r="F4597" i="34"/>
  <c r="F4808" i="34"/>
  <c r="E4808" i="34"/>
  <c r="G4808" i="34" s="1"/>
  <c r="E4043" i="34"/>
  <c r="G4043" i="34" s="1"/>
  <c r="F4043" i="34"/>
  <c r="F4117" i="34"/>
  <c r="E4117" i="34"/>
  <c r="G4117" i="34" s="1"/>
  <c r="E4181" i="34"/>
  <c r="G4181" i="34" s="1"/>
  <c r="F4181" i="34"/>
  <c r="F4195" i="34"/>
  <c r="E4195" i="34"/>
  <c r="G4195" i="34" s="1"/>
  <c r="F4261" i="34"/>
  <c r="E4261" i="34"/>
  <c r="G4261" i="34" s="1"/>
  <c r="F4271" i="34"/>
  <c r="E4271" i="34"/>
  <c r="G4271" i="34" s="1"/>
  <c r="E4463" i="34"/>
  <c r="G4463" i="34" s="1"/>
  <c r="F4238" i="34"/>
  <c r="E4238" i="34"/>
  <c r="G4238" i="34" s="1"/>
  <c r="F4397" i="34"/>
  <c r="E4397" i="34"/>
  <c r="G4397" i="34" s="1"/>
  <c r="F4415" i="34"/>
  <c r="E4415" i="34"/>
  <c r="G4415" i="34" s="1"/>
  <c r="E3776" i="34"/>
  <c r="G3776" i="34" s="1"/>
  <c r="E3857" i="34"/>
  <c r="G3857" i="34" s="1"/>
  <c r="F3906" i="34"/>
  <c r="F4006" i="34"/>
  <c r="F4010" i="34"/>
  <c r="E4032" i="34"/>
  <c r="G4032" i="34" s="1"/>
  <c r="F4036" i="34"/>
  <c r="F4122" i="34"/>
  <c r="F4155" i="34"/>
  <c r="F4210" i="34"/>
  <c r="E4210" i="34"/>
  <c r="G4210" i="34" s="1"/>
  <c r="F4345" i="34"/>
  <c r="E4345" i="34"/>
  <c r="G4345" i="34" s="1"/>
  <c r="F4409" i="34"/>
  <c r="E4409" i="34"/>
  <c r="G4409" i="34" s="1"/>
  <c r="E4464" i="34"/>
  <c r="G4464" i="34" s="1"/>
  <c r="F4464" i="34"/>
  <c r="F4616" i="34"/>
  <c r="E4616" i="34"/>
  <c r="G4616" i="34" s="1"/>
  <c r="F4585" i="34"/>
  <c r="E4585" i="34"/>
  <c r="G4585" i="34" s="1"/>
  <c r="F4592" i="34"/>
  <c r="E4592" i="34"/>
  <c r="G4592" i="34" s="1"/>
  <c r="E4623" i="34"/>
  <c r="G4623" i="34" s="1"/>
  <c r="F4623" i="34"/>
  <c r="E4801" i="34"/>
  <c r="G4801" i="34" s="1"/>
  <c r="F4801" i="34"/>
  <c r="F4844" i="34"/>
  <c r="E4844" i="34"/>
  <c r="G4844" i="34" s="1"/>
  <c r="F4447" i="34"/>
  <c r="E4447" i="34"/>
  <c r="G4447" i="34" s="1"/>
  <c r="E4465" i="34"/>
  <c r="G4465" i="34" s="1"/>
  <c r="F4465" i="34"/>
  <c r="E4969" i="34"/>
  <c r="G4969" i="34" s="1"/>
  <c r="F4969" i="34"/>
  <c r="F4114" i="34"/>
  <c r="E4114" i="34"/>
  <c r="G4114" i="34" s="1"/>
  <c r="F4329" i="34"/>
  <c r="E4329" i="34"/>
  <c r="G4329" i="34" s="1"/>
  <c r="F4422" i="34"/>
  <c r="F4675" i="34"/>
  <c r="E4675" i="34"/>
  <c r="G4675" i="34" s="1"/>
  <c r="F4738" i="34"/>
  <c r="E4738" i="34"/>
  <c r="G4738" i="34" s="1"/>
  <c r="F4435" i="34"/>
  <c r="E4435" i="34"/>
  <c r="G4435" i="34" s="1"/>
  <c r="E4896" i="34"/>
  <c r="G4896" i="34" s="1"/>
  <c r="F4896" i="34"/>
  <c r="F4726" i="34"/>
  <c r="E4726" i="34"/>
  <c r="G4726" i="34" s="1"/>
  <c r="F4732" i="34"/>
  <c r="E4732" i="34"/>
  <c r="G4732" i="34" s="1"/>
  <c r="F4183" i="34"/>
  <c r="E4183" i="34"/>
  <c r="G4183" i="34" s="1"/>
  <c r="F4309" i="34"/>
  <c r="E4309" i="34"/>
  <c r="G4309" i="34" s="1"/>
  <c r="F4472" i="34"/>
  <c r="E4472" i="34"/>
  <c r="G4472" i="34" s="1"/>
  <c r="F4478" i="34"/>
  <c r="E4478" i="34"/>
  <c r="G4478" i="34" s="1"/>
  <c r="F4638" i="34"/>
  <c r="E4638" i="34"/>
  <c r="G4638" i="34" s="1"/>
  <c r="F4971" i="34"/>
  <c r="E4971" i="34"/>
  <c r="G4971" i="34" s="1"/>
  <c r="E4293" i="34"/>
  <c r="G4293" i="34" s="1"/>
  <c r="E4341" i="34"/>
  <c r="G4341" i="34" s="1"/>
  <c r="F4341" i="34"/>
  <c r="F4411" i="34"/>
  <c r="F4542" i="34"/>
  <c r="E4542" i="34"/>
  <c r="G4542" i="34" s="1"/>
  <c r="F4506" i="34"/>
  <c r="E4506" i="34"/>
  <c r="G4506" i="34" s="1"/>
  <c r="F4202" i="34"/>
  <c r="E4202" i="34"/>
  <c r="G4202" i="34" s="1"/>
  <c r="F4268" i="34"/>
  <c r="E4268" i="34"/>
  <c r="G4268" i="34" s="1"/>
  <c r="F4274" i="34"/>
  <c r="E4274" i="34"/>
  <c r="G4274" i="34" s="1"/>
  <c r="F4294" i="34"/>
  <c r="E4294" i="34"/>
  <c r="G4294" i="34" s="1"/>
  <c r="F4366" i="34"/>
  <c r="E4366" i="34"/>
  <c r="G4366" i="34" s="1"/>
  <c r="E4394" i="34"/>
  <c r="G4394" i="34" s="1"/>
  <c r="F4394" i="34"/>
  <c r="E4400" i="34"/>
  <c r="G4400" i="34" s="1"/>
  <c r="F4400" i="34"/>
  <c r="E4431" i="34"/>
  <c r="G4431" i="34" s="1"/>
  <c r="E4455" i="34"/>
  <c r="G4455" i="34" s="1"/>
  <c r="F4473" i="34"/>
  <c r="E4473" i="34"/>
  <c r="G4473" i="34" s="1"/>
  <c r="F4501" i="34"/>
  <c r="E4501" i="34"/>
  <c r="G4501" i="34" s="1"/>
  <c r="E4632" i="34"/>
  <c r="G4632" i="34" s="1"/>
  <c r="F4632" i="34"/>
  <c r="E5102" i="34"/>
  <c r="G5102" i="34" s="1"/>
  <c r="F5102" i="34"/>
  <c r="E4259" i="34"/>
  <c r="G4259" i="34" s="1"/>
  <c r="F4259" i="34"/>
  <c r="E4683" i="34"/>
  <c r="G4683" i="34" s="1"/>
  <c r="F4683" i="34"/>
  <c r="F4919" i="34"/>
  <c r="E4919" i="34"/>
  <c r="G4919" i="34" s="1"/>
  <c r="E4906" i="34"/>
  <c r="G4906" i="34" s="1"/>
  <c r="F4906" i="34"/>
  <c r="E4988" i="34"/>
  <c r="G4988" i="34" s="1"/>
  <c r="F4988" i="34"/>
  <c r="F5444" i="34"/>
  <c r="E5444" i="34"/>
  <c r="G5444" i="34" s="1"/>
  <c r="F4436" i="34"/>
  <c r="E4436" i="34"/>
  <c r="G4436" i="34" s="1"/>
  <c r="F4441" i="34"/>
  <c r="E4441" i="34"/>
  <c r="G4441" i="34" s="1"/>
  <c r="E4815" i="34"/>
  <c r="G4815" i="34" s="1"/>
  <c r="F4815" i="34"/>
  <c r="E4845" i="34"/>
  <c r="G4845" i="34" s="1"/>
  <c r="F4845" i="34"/>
  <c r="F4851" i="34"/>
  <c r="E4851" i="34"/>
  <c r="G4851" i="34" s="1"/>
  <c r="F4856" i="34"/>
  <c r="E4856" i="34"/>
  <c r="G4856" i="34" s="1"/>
  <c r="F5101" i="34"/>
  <c r="E5101" i="34"/>
  <c r="G5101" i="34" s="1"/>
  <c r="E4201" i="34"/>
  <c r="G4201" i="34" s="1"/>
  <c r="F4201" i="34"/>
  <c r="F4446" i="34"/>
  <c r="E4446" i="34"/>
  <c r="G4446" i="34" s="1"/>
  <c r="F4537" i="34"/>
  <c r="E4537" i="34"/>
  <c r="G4537" i="34" s="1"/>
  <c r="E4670" i="34"/>
  <c r="G4670" i="34" s="1"/>
  <c r="E4802" i="34"/>
  <c r="G4802" i="34" s="1"/>
  <c r="F4802" i="34"/>
  <c r="F4484" i="34"/>
  <c r="E4484" i="34"/>
  <c r="G4484" i="34" s="1"/>
  <c r="E4933" i="34"/>
  <c r="G4933" i="34" s="1"/>
  <c r="F4933" i="34"/>
  <c r="F4710" i="34"/>
  <c r="E4710" i="34"/>
  <c r="G4710" i="34" s="1"/>
  <c r="E4915" i="34"/>
  <c r="G4915" i="34" s="1"/>
  <c r="F4915" i="34"/>
  <c r="E4939" i="34"/>
  <c r="G4939" i="34" s="1"/>
  <c r="F4939" i="34"/>
  <c r="E5191" i="34"/>
  <c r="G5191" i="34" s="1"/>
  <c r="F5191" i="34"/>
  <c r="E4538" i="34"/>
  <c r="G4538" i="34" s="1"/>
  <c r="F4538" i="34"/>
  <c r="F4629" i="34"/>
  <c r="E4629" i="34"/>
  <c r="G4629" i="34" s="1"/>
  <c r="F4804" i="34"/>
  <c r="E4804" i="34"/>
  <c r="G4804" i="34" s="1"/>
  <c r="F4847" i="34"/>
  <c r="E4847" i="34"/>
  <c r="G4847" i="34" s="1"/>
  <c r="F5017" i="34"/>
  <c r="E5017" i="34"/>
  <c r="G5017" i="34" s="1"/>
  <c r="E5083" i="34"/>
  <c r="G5083" i="34" s="1"/>
  <c r="F5083" i="34"/>
  <c r="F5110" i="34"/>
  <c r="E5110" i="34"/>
  <c r="G5110" i="34" s="1"/>
  <c r="F4618" i="34"/>
  <c r="F4645" i="34"/>
  <c r="F4651" i="34"/>
  <c r="F4711" i="34"/>
  <c r="E4711" i="34"/>
  <c r="G4711" i="34" s="1"/>
  <c r="E4834" i="34"/>
  <c r="G4834" i="34" s="1"/>
  <c r="E4959" i="34"/>
  <c r="G4959" i="34" s="1"/>
  <c r="F4959" i="34"/>
  <c r="F4344" i="34"/>
  <c r="E4344" i="34"/>
  <c r="G4344" i="34" s="1"/>
  <c r="F4544" i="34"/>
  <c r="E4544" i="34"/>
  <c r="G4544" i="34" s="1"/>
  <c r="F4630" i="34"/>
  <c r="E4630" i="34"/>
  <c r="G4630" i="34" s="1"/>
  <c r="F4662" i="34"/>
  <c r="F4774" i="34"/>
  <c r="E4774" i="34"/>
  <c r="G4774" i="34" s="1"/>
  <c r="F4805" i="34"/>
  <c r="E4805" i="34"/>
  <c r="G4805" i="34" s="1"/>
  <c r="F4841" i="34"/>
  <c r="F5076" i="34"/>
  <c r="E5076" i="34"/>
  <c r="G5076" i="34" s="1"/>
  <c r="F5285" i="34"/>
  <c r="E5285" i="34"/>
  <c r="G5285" i="34" s="1"/>
  <c r="E4138" i="34"/>
  <c r="G4138" i="34" s="1"/>
  <c r="E4224" i="34"/>
  <c r="G4224" i="34" s="1"/>
  <c r="E4247" i="34"/>
  <c r="G4247" i="34" s="1"/>
  <c r="F4290" i="34"/>
  <c r="E4290" i="34"/>
  <c r="G4290" i="34" s="1"/>
  <c r="F4336" i="34"/>
  <c r="E4336" i="34"/>
  <c r="G4336" i="34" s="1"/>
  <c r="F4353" i="34"/>
  <c r="F4372" i="34"/>
  <c r="E4372" i="34"/>
  <c r="G4372" i="34" s="1"/>
  <c r="F4385" i="34"/>
  <c r="F4428" i="34"/>
  <c r="F4466" i="34"/>
  <c r="F4494" i="34"/>
  <c r="E4494" i="34"/>
  <c r="G4494" i="34" s="1"/>
  <c r="F4519" i="34"/>
  <c r="F4539" i="34"/>
  <c r="E4539" i="34"/>
  <c r="G4539" i="34" s="1"/>
  <c r="F4652" i="34"/>
  <c r="E4652" i="34"/>
  <c r="G4652" i="34" s="1"/>
  <c r="F4673" i="34"/>
  <c r="E4673" i="34"/>
  <c r="G4673" i="34" s="1"/>
  <c r="E4792" i="34"/>
  <c r="G4792" i="34" s="1"/>
  <c r="F4892" i="34"/>
  <c r="E4892" i="34"/>
  <c r="G4892" i="34" s="1"/>
  <c r="E4923" i="34"/>
  <c r="G4923" i="34" s="1"/>
  <c r="F5097" i="34"/>
  <c r="E5097" i="34"/>
  <c r="G5097" i="34" s="1"/>
  <c r="F4636" i="34"/>
  <c r="E4636" i="34"/>
  <c r="G4636" i="34" s="1"/>
  <c r="F5070" i="34"/>
  <c r="E5070" i="34"/>
  <c r="G5070" i="34" s="1"/>
  <c r="E4199" i="34"/>
  <c r="G4199" i="34" s="1"/>
  <c r="F4199" i="34"/>
  <c r="F4295" i="34"/>
  <c r="E4295" i="34"/>
  <c r="G4295" i="34" s="1"/>
  <c r="F4419" i="34"/>
  <c r="E4419" i="34"/>
  <c r="G4419" i="34" s="1"/>
  <c r="E4424" i="34"/>
  <c r="G4424" i="34" s="1"/>
  <c r="E4500" i="34"/>
  <c r="G4500" i="34" s="1"/>
  <c r="E4573" i="34"/>
  <c r="G4573" i="34" s="1"/>
  <c r="F4818" i="34"/>
  <c r="E4818" i="34"/>
  <c r="G4818" i="34" s="1"/>
  <c r="E4917" i="34"/>
  <c r="G4917" i="34" s="1"/>
  <c r="F4917" i="34"/>
  <c r="E4992" i="34"/>
  <c r="G4992" i="34" s="1"/>
  <c r="F4992" i="34"/>
  <c r="E4319" i="34"/>
  <c r="G4319" i="34" s="1"/>
  <c r="F4319" i="34"/>
  <c r="F4332" i="34"/>
  <c r="E4332" i="34"/>
  <c r="G4332" i="34" s="1"/>
  <c r="E4354" i="34"/>
  <c r="G4354" i="34" s="1"/>
  <c r="F4354" i="34"/>
  <c r="E4363" i="34"/>
  <c r="G4363" i="34" s="1"/>
  <c r="F4363" i="34"/>
  <c r="E4429" i="34"/>
  <c r="G4429" i="34" s="1"/>
  <c r="F4429" i="34"/>
  <c r="F4495" i="34"/>
  <c r="E4495" i="34"/>
  <c r="G4495" i="34" s="1"/>
  <c r="E4545" i="34"/>
  <c r="G4545" i="34" s="1"/>
  <c r="F4545" i="34"/>
  <c r="F4718" i="34"/>
  <c r="E4718" i="34"/>
  <c r="G4718" i="34" s="1"/>
  <c r="E4793" i="34"/>
  <c r="G4793" i="34" s="1"/>
  <c r="F4793" i="34"/>
  <c r="E4782" i="34"/>
  <c r="G4782" i="34" s="1"/>
  <c r="F4782" i="34"/>
  <c r="F4949" i="34"/>
  <c r="E4949" i="34"/>
  <c r="G4949" i="34" s="1"/>
  <c r="F4248" i="34"/>
  <c r="E4248" i="34"/>
  <c r="G4248" i="34" s="1"/>
  <c r="E4824" i="34"/>
  <c r="G4824" i="34" s="1"/>
  <c r="F4950" i="34"/>
  <c r="E4950" i="34"/>
  <c r="G4950" i="34" s="1"/>
  <c r="F5050" i="34"/>
  <c r="E5050" i="34"/>
  <c r="G5050" i="34" s="1"/>
  <c r="F4449" i="34"/>
  <c r="E4449" i="34"/>
  <c r="G4449" i="34" s="1"/>
  <c r="F4454" i="34"/>
  <c r="E4454" i="34"/>
  <c r="G4454" i="34" s="1"/>
  <c r="F4541" i="34"/>
  <c r="E4541" i="34"/>
  <c r="G4541" i="34" s="1"/>
  <c r="E4783" i="34"/>
  <c r="G4783" i="34" s="1"/>
  <c r="F4871" i="34"/>
  <c r="F4723" i="34"/>
  <c r="E4723" i="34"/>
  <c r="G4723" i="34" s="1"/>
  <c r="E4835" i="34"/>
  <c r="G4835" i="34" s="1"/>
  <c r="F4835" i="34"/>
  <c r="F5103" i="34"/>
  <c r="E5103" i="34"/>
  <c r="G5103" i="34" s="1"/>
  <c r="E5825" i="34"/>
  <c r="G5825" i="34" s="1"/>
  <c r="F5825" i="34"/>
  <c r="F4522" i="34"/>
  <c r="E4522" i="34"/>
  <c r="G4522" i="34" s="1"/>
  <c r="F4743" i="34"/>
  <c r="E4743" i="34"/>
  <c r="G4743" i="34" s="1"/>
  <c r="F4836" i="34"/>
  <c r="E4836" i="34"/>
  <c r="G4836" i="34" s="1"/>
  <c r="F5019" i="34"/>
  <c r="E5019" i="34"/>
  <c r="G5019" i="34" s="1"/>
  <c r="F5266" i="34"/>
  <c r="E5266" i="34"/>
  <c r="G5266" i="34" s="1"/>
  <c r="F5025" i="34"/>
  <c r="E5025" i="34"/>
  <c r="G5025" i="34" s="1"/>
  <c r="F5185" i="34"/>
  <c r="E5185" i="34"/>
  <c r="G5185" i="34" s="1"/>
  <c r="E4940" i="34"/>
  <c r="G4940" i="34" s="1"/>
  <c r="F4940" i="34"/>
  <c r="F5066" i="34"/>
  <c r="E5066" i="34"/>
  <c r="G5066" i="34" s="1"/>
  <c r="F5079" i="34"/>
  <c r="F5118" i="34"/>
  <c r="E5118" i="34"/>
  <c r="G5118" i="34" s="1"/>
  <c r="E5159" i="34"/>
  <c r="G5159" i="34" s="1"/>
  <c r="F5159" i="34"/>
  <c r="F5570" i="34"/>
  <c r="E5570" i="34"/>
  <c r="G5570" i="34" s="1"/>
  <c r="F4598" i="34"/>
  <c r="E4598" i="34"/>
  <c r="G4598" i="34" s="1"/>
  <c r="F4672" i="34"/>
  <c r="E4672" i="34"/>
  <c r="G4672" i="34" s="1"/>
  <c r="F4677" i="34"/>
  <c r="E4677" i="34"/>
  <c r="G4677" i="34" s="1"/>
  <c r="E4719" i="34"/>
  <c r="G4719" i="34" s="1"/>
  <c r="F4744" i="34"/>
  <c r="F4757" i="34"/>
  <c r="E4757" i="34"/>
  <c r="G4757" i="34" s="1"/>
  <c r="E4946" i="34"/>
  <c r="G4946" i="34" s="1"/>
  <c r="E5060" i="34"/>
  <c r="G5060" i="34" s="1"/>
  <c r="E4552" i="34"/>
  <c r="G4552" i="34" s="1"/>
  <c r="F4552" i="34"/>
  <c r="F4883" i="34"/>
  <c r="E4883" i="34"/>
  <c r="G4883" i="34" s="1"/>
  <c r="F4964" i="34"/>
  <c r="E4964" i="34"/>
  <c r="G4964" i="34" s="1"/>
  <c r="E4997" i="34"/>
  <c r="G4997" i="34" s="1"/>
  <c r="F4997" i="34"/>
  <c r="F5003" i="34"/>
  <c r="E5003" i="34"/>
  <c r="G5003" i="34" s="1"/>
  <c r="F5288" i="34"/>
  <c r="E5288" i="34"/>
  <c r="G5288" i="34" s="1"/>
  <c r="E5550" i="34"/>
  <c r="G5550" i="34" s="1"/>
  <c r="F5550" i="34"/>
  <c r="F4920" i="34"/>
  <c r="E4920" i="34"/>
  <c r="G4920" i="34" s="1"/>
  <c r="E5131" i="34"/>
  <c r="G5131" i="34" s="1"/>
  <c r="F5131" i="34"/>
  <c r="F5199" i="34"/>
  <c r="E5199" i="34"/>
  <c r="G5199" i="34" s="1"/>
  <c r="F5212" i="34"/>
  <c r="E5212" i="34"/>
  <c r="G5212" i="34" s="1"/>
  <c r="F4620" i="34"/>
  <c r="E4620" i="34"/>
  <c r="G4620" i="34" s="1"/>
  <c r="E4776" i="34"/>
  <c r="G4776" i="34" s="1"/>
  <c r="F4909" i="34"/>
  <c r="E4909" i="34"/>
  <c r="G4909" i="34" s="1"/>
  <c r="E5087" i="34"/>
  <c r="G5087" i="34" s="1"/>
  <c r="F5087" i="34"/>
  <c r="E5125" i="34"/>
  <c r="G5125" i="34" s="1"/>
  <c r="F5289" i="34"/>
  <c r="E5289" i="34"/>
  <c r="G5289" i="34" s="1"/>
  <c r="E4612" i="34"/>
  <c r="G4612" i="34" s="1"/>
  <c r="E4720" i="34"/>
  <c r="G4720" i="34" s="1"/>
  <c r="F4749" i="34"/>
  <c r="F4758" i="34"/>
  <c r="E4832" i="34"/>
  <c r="G4832" i="34" s="1"/>
  <c r="E4879" i="34"/>
  <c r="G4879" i="34" s="1"/>
  <c r="F4947" i="34"/>
  <c r="F4998" i="34"/>
  <c r="E4998" i="34"/>
  <c r="G4998" i="34" s="1"/>
  <c r="F5213" i="34"/>
  <c r="E5213" i="34"/>
  <c r="G5213" i="34" s="1"/>
  <c r="F5538" i="34"/>
  <c r="E5538" i="34"/>
  <c r="G5538" i="34" s="1"/>
  <c r="F4796" i="34"/>
  <c r="E4796" i="34"/>
  <c r="G4796" i="34" s="1"/>
  <c r="F4812" i="34"/>
  <c r="E4812" i="34"/>
  <c r="G4812" i="34" s="1"/>
  <c r="E4899" i="34"/>
  <c r="G4899" i="34" s="1"/>
  <c r="F4899" i="34"/>
  <c r="F5034" i="34"/>
  <c r="E5034" i="34"/>
  <c r="G5034" i="34" s="1"/>
  <c r="F4692" i="34"/>
  <c r="E4692" i="34"/>
  <c r="G4692" i="34" s="1"/>
  <c r="F4721" i="34"/>
  <c r="E4721" i="34"/>
  <c r="G4721" i="34" s="1"/>
  <c r="E4960" i="34"/>
  <c r="G4960" i="34" s="1"/>
  <c r="F4960" i="34"/>
  <c r="F4976" i="34"/>
  <c r="E4976" i="34"/>
  <c r="G4976" i="34" s="1"/>
  <c r="F5114" i="34"/>
  <c r="E5114" i="34"/>
  <c r="G5114" i="34" s="1"/>
  <c r="E5169" i="34"/>
  <c r="G5169" i="34" s="1"/>
  <c r="F5379" i="34"/>
  <c r="E5379" i="34"/>
  <c r="G5379" i="34" s="1"/>
  <c r="E4306" i="34"/>
  <c r="G4306" i="34" s="1"/>
  <c r="F4420" i="34"/>
  <c r="E4437" i="34"/>
  <c r="G4437" i="34" s="1"/>
  <c r="F4507" i="34"/>
  <c r="E4587" i="34"/>
  <c r="G4587" i="34" s="1"/>
  <c r="F4674" i="34"/>
  <c r="E4674" i="34"/>
  <c r="G4674" i="34" s="1"/>
  <c r="E4828" i="34"/>
  <c r="G4828" i="34" s="1"/>
  <c r="F4839" i="34"/>
  <c r="E4916" i="34"/>
  <c r="G4916" i="34" s="1"/>
  <c r="F4993" i="34"/>
  <c r="E4993" i="34"/>
  <c r="G4993" i="34" s="1"/>
  <c r="E5005" i="34"/>
  <c r="G5005" i="34" s="1"/>
  <c r="F5005" i="34"/>
  <c r="E5100" i="34"/>
  <c r="G5100" i="34" s="1"/>
  <c r="F5100" i="34"/>
  <c r="F4696" i="34"/>
  <c r="E4696" i="34"/>
  <c r="G4696" i="34" s="1"/>
  <c r="F4784" i="34"/>
  <c r="E4784" i="34"/>
  <c r="G4784" i="34" s="1"/>
  <c r="E4867" i="34"/>
  <c r="G4867" i="34" s="1"/>
  <c r="F4867" i="34"/>
  <c r="F5510" i="34"/>
  <c r="E5510" i="34"/>
  <c r="G5510" i="34" s="1"/>
  <c r="F5618" i="34"/>
  <c r="E5618" i="34"/>
  <c r="G5618" i="34" s="1"/>
  <c r="F4596" i="34"/>
  <c r="F4627" i="34"/>
  <c r="E4627" i="34"/>
  <c r="G4627" i="34" s="1"/>
  <c r="E4655" i="34"/>
  <c r="G4655" i="34" s="1"/>
  <c r="E4829" i="34"/>
  <c r="G4829" i="34" s="1"/>
  <c r="E5026" i="34"/>
  <c r="G5026" i="34" s="1"/>
  <c r="F5247" i="34"/>
  <c r="F5253" i="34"/>
  <c r="E5253" i="34"/>
  <c r="G5253" i="34" s="1"/>
  <c r="E5400" i="34"/>
  <c r="G5400" i="34" s="1"/>
  <c r="F5645" i="34"/>
  <c r="E5645" i="34"/>
  <c r="G5645" i="34" s="1"/>
  <c r="F4893" i="34"/>
  <c r="E4893" i="34"/>
  <c r="G4893" i="34" s="1"/>
  <c r="F5303" i="34"/>
  <c r="E5303" i="34"/>
  <c r="G5303" i="34" s="1"/>
  <c r="F5476" i="34"/>
  <c r="E5476" i="34"/>
  <c r="G5476" i="34" s="1"/>
  <c r="F4846" i="34"/>
  <c r="E4846" i="34"/>
  <c r="G4846" i="34" s="1"/>
  <c r="E4889" i="34"/>
  <c r="G4889" i="34" s="1"/>
  <c r="F4889" i="34"/>
  <c r="F4907" i="34"/>
  <c r="E4907" i="34"/>
  <c r="G4907" i="34" s="1"/>
  <c r="F5077" i="34"/>
  <c r="E5077" i="34"/>
  <c r="G5077" i="34" s="1"/>
  <c r="E5432" i="34"/>
  <c r="G5432" i="34" s="1"/>
  <c r="F5432" i="34"/>
  <c r="F5546" i="34"/>
  <c r="E5546" i="34"/>
  <c r="G5546" i="34" s="1"/>
  <c r="F5133" i="34"/>
  <c r="E5133" i="34"/>
  <c r="G5133" i="34" s="1"/>
  <c r="F5149" i="34"/>
  <c r="E5149" i="34"/>
  <c r="G5149" i="34" s="1"/>
  <c r="F5259" i="34"/>
  <c r="E5259" i="34"/>
  <c r="G5259" i="34" s="1"/>
  <c r="F6041" i="34"/>
  <c r="E6041" i="34"/>
  <c r="G6041" i="34" s="1"/>
  <c r="F4583" i="34"/>
  <c r="E4583" i="34"/>
  <c r="G4583" i="34" s="1"/>
  <c r="F4762" i="34"/>
  <c r="E4762" i="34"/>
  <c r="G4762" i="34" s="1"/>
  <c r="E5043" i="34"/>
  <c r="G5043" i="34" s="1"/>
  <c r="F5043" i="34"/>
  <c r="F5073" i="34"/>
  <c r="E5073" i="34"/>
  <c r="G5073" i="34" s="1"/>
  <c r="F5122" i="34"/>
  <c r="E5122" i="34"/>
  <c r="G5122" i="34" s="1"/>
  <c r="F5311" i="34"/>
  <c r="E5311" i="34"/>
  <c r="G5311" i="34" s="1"/>
  <c r="E5299" i="34"/>
  <c r="G5299" i="34" s="1"/>
  <c r="F5299" i="34"/>
  <c r="F5681" i="34"/>
  <c r="E5681" i="34"/>
  <c r="G5681" i="34" s="1"/>
  <c r="F5013" i="34"/>
  <c r="E5013" i="34"/>
  <c r="G5013" i="34" s="1"/>
  <c r="E5123" i="34"/>
  <c r="G5123" i="34" s="1"/>
  <c r="F5123" i="34"/>
  <c r="F5668" i="34"/>
  <c r="F5312" i="34"/>
  <c r="E5312" i="34"/>
  <c r="G5312" i="34" s="1"/>
  <c r="E5582" i="34"/>
  <c r="G5582" i="34" s="1"/>
  <c r="F5582" i="34"/>
  <c r="F4740" i="34"/>
  <c r="E4740" i="34"/>
  <c r="G4740" i="34" s="1"/>
  <c r="F4806" i="34"/>
  <c r="E4806" i="34"/>
  <c r="G4806" i="34" s="1"/>
  <c r="E5261" i="34"/>
  <c r="G5261" i="34" s="1"/>
  <c r="F5261" i="34"/>
  <c r="E5273" i="34"/>
  <c r="G5273" i="34" s="1"/>
  <c r="F5064" i="34"/>
  <c r="E5064" i="34"/>
  <c r="G5064" i="34" s="1"/>
  <c r="F5135" i="34"/>
  <c r="E5135" i="34"/>
  <c r="G5135" i="34" s="1"/>
  <c r="E5294" i="34"/>
  <c r="G5294" i="34" s="1"/>
  <c r="F5294" i="34"/>
  <c r="E5319" i="34"/>
  <c r="G5319" i="34" s="1"/>
  <c r="F5319" i="34"/>
  <c r="E5514" i="34"/>
  <c r="G5514" i="34" s="1"/>
  <c r="E5746" i="34"/>
  <c r="G5746" i="34" s="1"/>
  <c r="F5746" i="34"/>
  <c r="E6008" i="34"/>
  <c r="G6008" i="34" s="1"/>
  <c r="F6008" i="34"/>
  <c r="E4874" i="34"/>
  <c r="G4874" i="34" s="1"/>
  <c r="F4874" i="34"/>
  <c r="F4945" i="34"/>
  <c r="E4945" i="34"/>
  <c r="G4945" i="34" s="1"/>
  <c r="E4984" i="34"/>
  <c r="G4984" i="34" s="1"/>
  <c r="F4984" i="34"/>
  <c r="F5059" i="34"/>
  <c r="E5059" i="34"/>
  <c r="G5059" i="34" s="1"/>
  <c r="E5069" i="34"/>
  <c r="G5069" i="34" s="1"/>
  <c r="E5085" i="34"/>
  <c r="G5085" i="34" s="1"/>
  <c r="E5162" i="34"/>
  <c r="G5162" i="34" s="1"/>
  <c r="E5207" i="34"/>
  <c r="G5207" i="34" s="1"/>
  <c r="E5274" i="34"/>
  <c r="G5274" i="34" s="1"/>
  <c r="F5274" i="34"/>
  <c r="F5350" i="34"/>
  <c r="F4574" i="34"/>
  <c r="F4605" i="34"/>
  <c r="E4605" i="34"/>
  <c r="G4605" i="34" s="1"/>
  <c r="E4752" i="34"/>
  <c r="G4752" i="34" s="1"/>
  <c r="F4771" i="34"/>
  <c r="E4819" i="34"/>
  <c r="G4819" i="34" s="1"/>
  <c r="E4857" i="34"/>
  <c r="G4857" i="34" s="1"/>
  <c r="F4865" i="34"/>
  <c r="E4970" i="34"/>
  <c r="G4970" i="34" s="1"/>
  <c r="E5045" i="34"/>
  <c r="G5045" i="34" s="1"/>
  <c r="F5189" i="34"/>
  <c r="E5224" i="34"/>
  <c r="G5224" i="34" s="1"/>
  <c r="F5224" i="34"/>
  <c r="F5245" i="34"/>
  <c r="E5320" i="34"/>
  <c r="G5320" i="34" s="1"/>
  <c r="F5320" i="34"/>
  <c r="E5431" i="34"/>
  <c r="G5431" i="34" s="1"/>
  <c r="F5431" i="34"/>
  <c r="E5708" i="34"/>
  <c r="G5708" i="34" s="1"/>
  <c r="F5708" i="34"/>
  <c r="E5721" i="34"/>
  <c r="G5721" i="34" s="1"/>
  <c r="F5721" i="34"/>
  <c r="F5832" i="34"/>
  <c r="E5832" i="34"/>
  <c r="G5832" i="34" s="1"/>
  <c r="F5366" i="34"/>
  <c r="E5366" i="34"/>
  <c r="G5366" i="34" s="1"/>
  <c r="F5410" i="34"/>
  <c r="E5454" i="34"/>
  <c r="G5454" i="34" s="1"/>
  <c r="F5464" i="34"/>
  <c r="E5464" i="34"/>
  <c r="G5464" i="34" s="1"/>
  <c r="E5846" i="34"/>
  <c r="G5846" i="34" s="1"/>
  <c r="F5846" i="34"/>
  <c r="F5190" i="34"/>
  <c r="E5190" i="34"/>
  <c r="G5190" i="34" s="1"/>
  <c r="F5389" i="34"/>
  <c r="E5389" i="34"/>
  <c r="G5389" i="34" s="1"/>
  <c r="F5331" i="34"/>
  <c r="F5357" i="34"/>
  <c r="E5362" i="34"/>
  <c r="G5362" i="34" s="1"/>
  <c r="E5483" i="34"/>
  <c r="G5483" i="34" s="1"/>
  <c r="F5494" i="34"/>
  <c r="E5494" i="34"/>
  <c r="G5494" i="34" s="1"/>
  <c r="F5507" i="34"/>
  <c r="E5507" i="34"/>
  <c r="G5507" i="34" s="1"/>
  <c r="E5695" i="34"/>
  <c r="G5695" i="34" s="1"/>
  <c r="F5695" i="34"/>
  <c r="F5401" i="34"/>
  <c r="E5401" i="34"/>
  <c r="G5401" i="34" s="1"/>
  <c r="F5551" i="34"/>
  <c r="E5551" i="34"/>
  <c r="G5551" i="34" s="1"/>
  <c r="E5826" i="34"/>
  <c r="G5826" i="34" s="1"/>
  <c r="F5826" i="34"/>
  <c r="F5174" i="34"/>
  <c r="E5174" i="34"/>
  <c r="G5174" i="34" s="1"/>
  <c r="F5217" i="34"/>
  <c r="E5217" i="34"/>
  <c r="G5217" i="34" s="1"/>
  <c r="F5385" i="34"/>
  <c r="E5385" i="34"/>
  <c r="G5385" i="34" s="1"/>
  <c r="F5369" i="34"/>
  <c r="E5369" i="34"/>
  <c r="G5369" i="34" s="1"/>
  <c r="F5521" i="34"/>
  <c r="E5521" i="34"/>
  <c r="G5521" i="34" s="1"/>
  <c r="E5163" i="34"/>
  <c r="G5163" i="34" s="1"/>
  <c r="E5175" i="34"/>
  <c r="G5175" i="34" s="1"/>
  <c r="F5175" i="34"/>
  <c r="E5183" i="34"/>
  <c r="G5183" i="34" s="1"/>
  <c r="E5201" i="34"/>
  <c r="G5201" i="34" s="1"/>
  <c r="E5205" i="34"/>
  <c r="G5205" i="34" s="1"/>
  <c r="E5262" i="34"/>
  <c r="G5262" i="34" s="1"/>
  <c r="F5275" i="34"/>
  <c r="F5293" i="34"/>
  <c r="E5293" i="34"/>
  <c r="G5293" i="34" s="1"/>
  <c r="F5338" i="34"/>
  <c r="E5338" i="34"/>
  <c r="G5338" i="34" s="1"/>
  <c r="E5348" i="34"/>
  <c r="G5348" i="34" s="1"/>
  <c r="E5386" i="34"/>
  <c r="G5386" i="34" s="1"/>
  <c r="F5386" i="34"/>
  <c r="F5397" i="34"/>
  <c r="F5413" i="34"/>
  <c r="F5428" i="34"/>
  <c r="F5496" i="34"/>
  <c r="E5565" i="34"/>
  <c r="G5565" i="34" s="1"/>
  <c r="E5602" i="34"/>
  <c r="G5602" i="34" s="1"/>
  <c r="E6456" i="34"/>
  <c r="G6456" i="34" s="1"/>
  <c r="F6456" i="34"/>
  <c r="F5192" i="34"/>
  <c r="E5192" i="34"/>
  <c r="G5192" i="34" s="1"/>
  <c r="F5392" i="34"/>
  <c r="E5392" i="34"/>
  <c r="G5392" i="34" s="1"/>
  <c r="F5577" i="34"/>
  <c r="E5577" i="34"/>
  <c r="G5577" i="34" s="1"/>
  <c r="E5685" i="34"/>
  <c r="G5685" i="34" s="1"/>
  <c r="F5685" i="34"/>
  <c r="E5878" i="34"/>
  <c r="G5878" i="34" s="1"/>
  <c r="F5878" i="34"/>
  <c r="F5732" i="34"/>
  <c r="E5732" i="34"/>
  <c r="G5732" i="34" s="1"/>
  <c r="E5748" i="34"/>
  <c r="G5748" i="34" s="1"/>
  <c r="F5748" i="34"/>
  <c r="E5408" i="34"/>
  <c r="G5408" i="34" s="1"/>
  <c r="F5408" i="34"/>
  <c r="F5535" i="34"/>
  <c r="F5990" i="34"/>
  <c r="E5990" i="34"/>
  <c r="G5990" i="34" s="1"/>
  <c r="E4649" i="34"/>
  <c r="G4649" i="34" s="1"/>
  <c r="E4671" i="34"/>
  <c r="G4671" i="34" s="1"/>
  <c r="E4693" i="34"/>
  <c r="G4693" i="34" s="1"/>
  <c r="E4715" i="34"/>
  <c r="G4715" i="34" s="1"/>
  <c r="E4737" i="34"/>
  <c r="G4737" i="34" s="1"/>
  <c r="E4759" i="34"/>
  <c r="G4759" i="34" s="1"/>
  <c r="E4781" i="34"/>
  <c r="G4781" i="34" s="1"/>
  <c r="E4803" i="34"/>
  <c r="G4803" i="34" s="1"/>
  <c r="E4816" i="34"/>
  <c r="G4816" i="34" s="1"/>
  <c r="E4866" i="34"/>
  <c r="G4866" i="34" s="1"/>
  <c r="F4900" i="34"/>
  <c r="E4921" i="34"/>
  <c r="G4921" i="34" s="1"/>
  <c r="E4931" i="34"/>
  <c r="G4931" i="34" s="1"/>
  <c r="E4968" i="34"/>
  <c r="G4968" i="34" s="1"/>
  <c r="E4975" i="34"/>
  <c r="G4975" i="34" s="1"/>
  <c r="E5029" i="34"/>
  <c r="G5029" i="34" s="1"/>
  <c r="E5082" i="34"/>
  <c r="G5082" i="34" s="1"/>
  <c r="E5107" i="34"/>
  <c r="G5107" i="34" s="1"/>
  <c r="F5111" i="34"/>
  <c r="E5148" i="34"/>
  <c r="G5148" i="34" s="1"/>
  <c r="E5240" i="34"/>
  <c r="G5240" i="34" s="1"/>
  <c r="F5271" i="34"/>
  <c r="E5271" i="34"/>
  <c r="G5271" i="34" s="1"/>
  <c r="E5276" i="34"/>
  <c r="G5276" i="34" s="1"/>
  <c r="E5324" i="34"/>
  <c r="G5324" i="34" s="1"/>
  <c r="E5468" i="34"/>
  <c r="G5468" i="34" s="1"/>
  <c r="F5468" i="34"/>
  <c r="E5566" i="34"/>
  <c r="G5566" i="34" s="1"/>
  <c r="F5193" i="34"/>
  <c r="E5193" i="34"/>
  <c r="G5193" i="34" s="1"/>
  <c r="F5334" i="34"/>
  <c r="E5334" i="34"/>
  <c r="G5334" i="34" s="1"/>
  <c r="F5486" i="34"/>
  <c r="E5486" i="34"/>
  <c r="G5486" i="34" s="1"/>
  <c r="E5504" i="34"/>
  <c r="G5504" i="34" s="1"/>
  <c r="F5991" i="34"/>
  <c r="E5991" i="34"/>
  <c r="G5991" i="34" s="1"/>
  <c r="E5223" i="34"/>
  <c r="G5223" i="34" s="1"/>
  <c r="F5315" i="34"/>
  <c r="E5315" i="34"/>
  <c r="G5315" i="34" s="1"/>
  <c r="F5365" i="34"/>
  <c r="E5442" i="34"/>
  <c r="G5442" i="34" s="1"/>
  <c r="F5442" i="34"/>
  <c r="F5880" i="34"/>
  <c r="E5880" i="34"/>
  <c r="G5880" i="34" s="1"/>
  <c r="F4957" i="34"/>
  <c r="E5202" i="34"/>
  <c r="G5202" i="34" s="1"/>
  <c r="F5267" i="34"/>
  <c r="E5267" i="34"/>
  <c r="G5267" i="34" s="1"/>
  <c r="E5309" i="34"/>
  <c r="G5309" i="34" s="1"/>
  <c r="F5376" i="34"/>
  <c r="E5376" i="34"/>
  <c r="G5376" i="34" s="1"/>
  <c r="F5382" i="34"/>
  <c r="E5404" i="34"/>
  <c r="G5404" i="34" s="1"/>
  <c r="E5648" i="34"/>
  <c r="G5648" i="34" s="1"/>
  <c r="F5648" i="34"/>
  <c r="F5778" i="34"/>
  <c r="E5778" i="34"/>
  <c r="G5778" i="34" s="1"/>
  <c r="F6137" i="34"/>
  <c r="E6137" i="34"/>
  <c r="G6137" i="34" s="1"/>
  <c r="F5646" i="34"/>
  <c r="E5646" i="34"/>
  <c r="G5646" i="34" s="1"/>
  <c r="F5996" i="34"/>
  <c r="E5996" i="34"/>
  <c r="G5996" i="34" s="1"/>
  <c r="E6377" i="34"/>
  <c r="G6377" i="34" s="1"/>
  <c r="F6377" i="34"/>
  <c r="F5308" i="34"/>
  <c r="F5367" i="34"/>
  <c r="E5367" i="34"/>
  <c r="G5367" i="34" s="1"/>
  <c r="E5422" i="34"/>
  <c r="G5422" i="34" s="1"/>
  <c r="F5440" i="34"/>
  <c r="F5526" i="34"/>
  <c r="F5796" i="34"/>
  <c r="E5796" i="34"/>
  <c r="G5796" i="34" s="1"/>
  <c r="F5802" i="34"/>
  <c r="E5802" i="34"/>
  <c r="G5802" i="34" s="1"/>
  <c r="F5884" i="34"/>
  <c r="F6287" i="34"/>
  <c r="E6287" i="34"/>
  <c r="G6287" i="34" s="1"/>
  <c r="E7493" i="34"/>
  <c r="G7493" i="34" s="1"/>
  <c r="F7493" i="34"/>
  <c r="F5872" i="34"/>
  <c r="E5872" i="34"/>
  <c r="G5872" i="34" s="1"/>
  <c r="E5997" i="34"/>
  <c r="G5997" i="34" s="1"/>
  <c r="F5997" i="34"/>
  <c r="E6075" i="34"/>
  <c r="G6075" i="34" s="1"/>
  <c r="F6075" i="34"/>
  <c r="F6145" i="34"/>
  <c r="E6145" i="34"/>
  <c r="G6145" i="34" s="1"/>
  <c r="F6303" i="34"/>
  <c r="E6303" i="34"/>
  <c r="G6303" i="34" s="1"/>
  <c r="F6413" i="34"/>
  <c r="E6413" i="34"/>
  <c r="G6413" i="34" s="1"/>
  <c r="E5598" i="34"/>
  <c r="G5598" i="34" s="1"/>
  <c r="F5598" i="34"/>
  <c r="F5659" i="34"/>
  <c r="E5659" i="34"/>
  <c r="G5659" i="34" s="1"/>
  <c r="F6281" i="34"/>
  <c r="E6281" i="34"/>
  <c r="G6281" i="34" s="1"/>
  <c r="E6919" i="34"/>
  <c r="G6919" i="34" s="1"/>
  <c r="F6919" i="34"/>
  <c r="F5741" i="34"/>
  <c r="E5741" i="34"/>
  <c r="G5741" i="34" s="1"/>
  <c r="F6673" i="34"/>
  <c r="E6673" i="34"/>
  <c r="G6673" i="34" s="1"/>
  <c r="E5594" i="34"/>
  <c r="G5594" i="34" s="1"/>
  <c r="F5594" i="34"/>
  <c r="E5931" i="34"/>
  <c r="G5931" i="34" s="1"/>
  <c r="F5931" i="34"/>
  <c r="F6407" i="34"/>
  <c r="E6407" i="34"/>
  <c r="G6407" i="34" s="1"/>
  <c r="E5030" i="34"/>
  <c r="G5030" i="34" s="1"/>
  <c r="F5115" i="34"/>
  <c r="F5246" i="34"/>
  <c r="F5298" i="34"/>
  <c r="E5355" i="34"/>
  <c r="G5355" i="34" s="1"/>
  <c r="F5615" i="34"/>
  <c r="E5805" i="34"/>
  <c r="G5805" i="34" s="1"/>
  <c r="F5805" i="34"/>
  <c r="F6147" i="34"/>
  <c r="E6147" i="34"/>
  <c r="G6147" i="34" s="1"/>
  <c r="F5411" i="34"/>
  <c r="E5411" i="34"/>
  <c r="G5411" i="34" s="1"/>
  <c r="E5523" i="34"/>
  <c r="G5523" i="34" s="1"/>
  <c r="F5523" i="34"/>
  <c r="E5787" i="34"/>
  <c r="G5787" i="34" s="1"/>
  <c r="F5787" i="34"/>
  <c r="F6131" i="34"/>
  <c r="E6131" i="34"/>
  <c r="G6131" i="34" s="1"/>
  <c r="F5469" i="34"/>
  <c r="E5469" i="34"/>
  <c r="G5469" i="34" s="1"/>
  <c r="E5756" i="34"/>
  <c r="G5756" i="34" s="1"/>
  <c r="F5756" i="34"/>
  <c r="F5906" i="34"/>
  <c r="E5906" i="34"/>
  <c r="G5906" i="34" s="1"/>
  <c r="F5438" i="34"/>
  <c r="F5451" i="34"/>
  <c r="E5451" i="34"/>
  <c r="G5451" i="34" s="1"/>
  <c r="E5573" i="34"/>
  <c r="G5573" i="34" s="1"/>
  <c r="F5781" i="34"/>
  <c r="F6105" i="34"/>
  <c r="E6105" i="34"/>
  <c r="G6105" i="34" s="1"/>
  <c r="F6437" i="34"/>
  <c r="E6437" i="34"/>
  <c r="G6437" i="34" s="1"/>
  <c r="E5611" i="34"/>
  <c r="G5611" i="34" s="1"/>
  <c r="F5677" i="34"/>
  <c r="E5718" i="34"/>
  <c r="G5718" i="34" s="1"/>
  <c r="F5718" i="34"/>
  <c r="E5730" i="34"/>
  <c r="G5730" i="34" s="1"/>
  <c r="F6118" i="34"/>
  <c r="E6118" i="34"/>
  <c r="G6118" i="34" s="1"/>
  <c r="E5782" i="34"/>
  <c r="G5782" i="34" s="1"/>
  <c r="F5782" i="34"/>
  <c r="F5800" i="34"/>
  <c r="E5800" i="34"/>
  <c r="G5800" i="34" s="1"/>
  <c r="F6106" i="34"/>
  <c r="E6106" i="34"/>
  <c r="G6106" i="34" s="1"/>
  <c r="F5545" i="34"/>
  <c r="F5579" i="34"/>
  <c r="E5579" i="34"/>
  <c r="G5579" i="34" s="1"/>
  <c r="F5644" i="34"/>
  <c r="F5707" i="34"/>
  <c r="F5981" i="34"/>
  <c r="E5981" i="34"/>
  <c r="G5981" i="34" s="1"/>
  <c r="E5938" i="34"/>
  <c r="G5938" i="34" s="1"/>
  <c r="F5938" i="34"/>
  <c r="E5742" i="34"/>
  <c r="G5742" i="34" s="1"/>
  <c r="F5742" i="34"/>
  <c r="F5762" i="34"/>
  <c r="E5762" i="34"/>
  <c r="G5762" i="34" s="1"/>
  <c r="F5922" i="34"/>
  <c r="E5922" i="34"/>
  <c r="G5922" i="34" s="1"/>
  <c r="F5753" i="34"/>
  <c r="E5753" i="34"/>
  <c r="G5753" i="34" s="1"/>
  <c r="F5758" i="34"/>
  <c r="E5758" i="34"/>
  <c r="G5758" i="34" s="1"/>
  <c r="F6066" i="34"/>
  <c r="E6066" i="34"/>
  <c r="G6066" i="34" s="1"/>
  <c r="F6184" i="34"/>
  <c r="E6184" i="34"/>
  <c r="G6184" i="34" s="1"/>
  <c r="F5599" i="34"/>
  <c r="E5599" i="34"/>
  <c r="G5599" i="34" s="1"/>
  <c r="F5624" i="34"/>
  <c r="E5655" i="34"/>
  <c r="G5655" i="34" s="1"/>
  <c r="F5664" i="34"/>
  <c r="E5700" i="34"/>
  <c r="G5700" i="34" s="1"/>
  <c r="E5743" i="34"/>
  <c r="G5743" i="34" s="1"/>
  <c r="F5768" i="34"/>
  <c r="F5788" i="34"/>
  <c r="E5788" i="34"/>
  <c r="G5788" i="34" s="1"/>
  <c r="F5828" i="34"/>
  <c r="E5828" i="34"/>
  <c r="G5828" i="34" s="1"/>
  <c r="E5875" i="34"/>
  <c r="G5875" i="34" s="1"/>
  <c r="E5901" i="34"/>
  <c r="G5901" i="34" s="1"/>
  <c r="E6133" i="34"/>
  <c r="G6133" i="34" s="1"/>
  <c r="F6133" i="34"/>
  <c r="F6343" i="34"/>
  <c r="E6343" i="34"/>
  <c r="G6343" i="34" s="1"/>
  <c r="F5612" i="34"/>
  <c r="E5612" i="34"/>
  <c r="G5612" i="34" s="1"/>
  <c r="E5660" i="34"/>
  <c r="G5660" i="34" s="1"/>
  <c r="F5660" i="34"/>
  <c r="F5818" i="34"/>
  <c r="E5818" i="34"/>
  <c r="G5818" i="34" s="1"/>
  <c r="E5433" i="34"/>
  <c r="G5433" i="34" s="1"/>
  <c r="E5455" i="34"/>
  <c r="G5455" i="34" s="1"/>
  <c r="F5462" i="34"/>
  <c r="E5480" i="34"/>
  <c r="G5480" i="34" s="1"/>
  <c r="E5487" i="34"/>
  <c r="G5487" i="34" s="1"/>
  <c r="E5524" i="34"/>
  <c r="G5524" i="34" s="1"/>
  <c r="F5528" i="34"/>
  <c r="E5555" i="34"/>
  <c r="G5555" i="34" s="1"/>
  <c r="F5620" i="34"/>
  <c r="E5629" i="34"/>
  <c r="G5629" i="34" s="1"/>
  <c r="E5651" i="34"/>
  <c r="G5651" i="34" s="1"/>
  <c r="F5710" i="34"/>
  <c r="E5733" i="34"/>
  <c r="G5733" i="34" s="1"/>
  <c r="E5798" i="34"/>
  <c r="G5798" i="34" s="1"/>
  <c r="E5849" i="34"/>
  <c r="G5849" i="34" s="1"/>
  <c r="F5854" i="34"/>
  <c r="E5854" i="34"/>
  <c r="G5854" i="34" s="1"/>
  <c r="E5924" i="34"/>
  <c r="G5924" i="34" s="1"/>
  <c r="F5924" i="34"/>
  <c r="F5947" i="34"/>
  <c r="E5971" i="34"/>
  <c r="G5971" i="34" s="1"/>
  <c r="F6030" i="34"/>
  <c r="E6030" i="34"/>
  <c r="G6030" i="34" s="1"/>
  <c r="F6148" i="34"/>
  <c r="E6148" i="34"/>
  <c r="G6148" i="34" s="1"/>
  <c r="E5345" i="34"/>
  <c r="G5345" i="34" s="1"/>
  <c r="F5394" i="34"/>
  <c r="F5512" i="34"/>
  <c r="F5516" i="34"/>
  <c r="E5678" i="34"/>
  <c r="G5678" i="34" s="1"/>
  <c r="F5724" i="34"/>
  <c r="E5744" i="34"/>
  <c r="G5744" i="34" s="1"/>
  <c r="F5744" i="34"/>
  <c r="F5829" i="34"/>
  <c r="E5829" i="34"/>
  <c r="G5829" i="34" s="1"/>
  <c r="E5834" i="34"/>
  <c r="G5834" i="34" s="1"/>
  <c r="F5834" i="34"/>
  <c r="F5907" i="34"/>
  <c r="F6084" i="34"/>
  <c r="E6084" i="34"/>
  <c r="G6084" i="34" s="1"/>
  <c r="F6101" i="34"/>
  <c r="E6101" i="34"/>
  <c r="G6101" i="34" s="1"/>
  <c r="F5587" i="34"/>
  <c r="E5587" i="34"/>
  <c r="G5587" i="34" s="1"/>
  <c r="F5665" i="34"/>
  <c r="E5665" i="34"/>
  <c r="G5665" i="34" s="1"/>
  <c r="F5972" i="34"/>
  <c r="E5972" i="34"/>
  <c r="G5972" i="34" s="1"/>
  <c r="F6079" i="34"/>
  <c r="E6079" i="34"/>
  <c r="G6079" i="34" s="1"/>
  <c r="F6473" i="34"/>
  <c r="E6473" i="34"/>
  <c r="G6473" i="34" s="1"/>
  <c r="F5342" i="34"/>
  <c r="E5441" i="34"/>
  <c r="G5441" i="34" s="1"/>
  <c r="E5498" i="34"/>
  <c r="G5498" i="34" s="1"/>
  <c r="E5505" i="34"/>
  <c r="G5505" i="34" s="1"/>
  <c r="E5536" i="34"/>
  <c r="G5536" i="34" s="1"/>
  <c r="F5692" i="34"/>
  <c r="E5701" i="34"/>
  <c r="G5701" i="34" s="1"/>
  <c r="F5835" i="34"/>
  <c r="E5835" i="34"/>
  <c r="G5835" i="34" s="1"/>
  <c r="E5897" i="34"/>
  <c r="G5897" i="34" s="1"/>
  <c r="E5925" i="34"/>
  <c r="G5925" i="34" s="1"/>
  <c r="E5930" i="34"/>
  <c r="G5930" i="34" s="1"/>
  <c r="E6049" i="34"/>
  <c r="G6049" i="34" s="1"/>
  <c r="F6141" i="34"/>
  <c r="E5656" i="34"/>
  <c r="G5656" i="34" s="1"/>
  <c r="F5656" i="34"/>
  <c r="F5966" i="34"/>
  <c r="E5966" i="34"/>
  <c r="G5966" i="34" s="1"/>
  <c r="E6199" i="34"/>
  <c r="G6199" i="34" s="1"/>
  <c r="F6199" i="34"/>
  <c r="F6269" i="34"/>
  <c r="E6269" i="34"/>
  <c r="G6269" i="34" s="1"/>
  <c r="E5377" i="34"/>
  <c r="G5377" i="34" s="1"/>
  <c r="E5477" i="34"/>
  <c r="G5477" i="34" s="1"/>
  <c r="F5564" i="34"/>
  <c r="E5564" i="34"/>
  <c r="G5564" i="34" s="1"/>
  <c r="F5572" i="34"/>
  <c r="F5706" i="34"/>
  <c r="E5739" i="34"/>
  <c r="G5739" i="34" s="1"/>
  <c r="F5755" i="34"/>
  <c r="E5770" i="34"/>
  <c r="G5770" i="34" s="1"/>
  <c r="F5770" i="34"/>
  <c r="F5775" i="34"/>
  <c r="F5840" i="34"/>
  <c r="E5871" i="34"/>
  <c r="G5871" i="34" s="1"/>
  <c r="E6092" i="34"/>
  <c r="G6092" i="34" s="1"/>
  <c r="F6467" i="34"/>
  <c r="E6467" i="34"/>
  <c r="G6467" i="34" s="1"/>
  <c r="F6646" i="34"/>
  <c r="E6646" i="34"/>
  <c r="G6646" i="34" s="1"/>
  <c r="F5592" i="34"/>
  <c r="E5592" i="34"/>
  <c r="G5592" i="34" s="1"/>
  <c r="E5729" i="34"/>
  <c r="G5729" i="34" s="1"/>
  <c r="F5729" i="34"/>
  <c r="F5887" i="34"/>
  <c r="E5887" i="34"/>
  <c r="G5887" i="34" s="1"/>
  <c r="F5954" i="34"/>
  <c r="E5954" i="34"/>
  <c r="G5954" i="34" s="1"/>
  <c r="F6193" i="34"/>
  <c r="E6193" i="34"/>
  <c r="G6193" i="34" s="1"/>
  <c r="E6598" i="34"/>
  <c r="G6598" i="34" s="1"/>
  <c r="F6598" i="34"/>
  <c r="F6226" i="34"/>
  <c r="E6226" i="34"/>
  <c r="G6226" i="34" s="1"/>
  <c r="F6387" i="34"/>
  <c r="E6387" i="34"/>
  <c r="G6387" i="34" s="1"/>
  <c r="F6271" i="34"/>
  <c r="E6271" i="34"/>
  <c r="G6271" i="34" s="1"/>
  <c r="F5986" i="34"/>
  <c r="E5986" i="34"/>
  <c r="G5986" i="34" s="1"/>
  <c r="F5992" i="34"/>
  <c r="E5992" i="34"/>
  <c r="G5992" i="34" s="1"/>
  <c r="F6076" i="34"/>
  <c r="E6076" i="34"/>
  <c r="G6076" i="34" s="1"/>
  <c r="F6165" i="34"/>
  <c r="E6165" i="34"/>
  <c r="G6165" i="34" s="1"/>
  <c r="F6250" i="34"/>
  <c r="E6250" i="34"/>
  <c r="G6250" i="34" s="1"/>
  <c r="F5876" i="34"/>
  <c r="E5876" i="34"/>
  <c r="G5876" i="34" s="1"/>
  <c r="F6012" i="34"/>
  <c r="E6012" i="34"/>
  <c r="G6012" i="34" s="1"/>
  <c r="F6408" i="34"/>
  <c r="E6408" i="34"/>
  <c r="G6408" i="34" s="1"/>
  <c r="F5740" i="34"/>
  <c r="E5740" i="34"/>
  <c r="G5740" i="34" s="1"/>
  <c r="F5814" i="34"/>
  <c r="E5814" i="34"/>
  <c r="G5814" i="34" s="1"/>
  <c r="F5927" i="34"/>
  <c r="E5927" i="34"/>
  <c r="G5927" i="34" s="1"/>
  <c r="F6202" i="34"/>
  <c r="E6202" i="34"/>
  <c r="G6202" i="34" s="1"/>
  <c r="E5623" i="34"/>
  <c r="G5623" i="34" s="1"/>
  <c r="F5793" i="34"/>
  <c r="E5793" i="34"/>
  <c r="G5793" i="34" s="1"/>
  <c r="E5839" i="34"/>
  <c r="G5839" i="34" s="1"/>
  <c r="E5864" i="34"/>
  <c r="G5864" i="34" s="1"/>
  <c r="F5913" i="34"/>
  <c r="E5913" i="34"/>
  <c r="G5913" i="34" s="1"/>
  <c r="E5932" i="34"/>
  <c r="G5932" i="34" s="1"/>
  <c r="E5982" i="34"/>
  <c r="G5982" i="34" s="1"/>
  <c r="E6208" i="34"/>
  <c r="G6208" i="34" s="1"/>
  <c r="F6296" i="34"/>
  <c r="E6296" i="34"/>
  <c r="G6296" i="34" s="1"/>
  <c r="F5956" i="34"/>
  <c r="E5956" i="34"/>
  <c r="G5956" i="34" s="1"/>
  <c r="E6078" i="34"/>
  <c r="G6078" i="34" s="1"/>
  <c r="F6132" i="34"/>
  <c r="F5994" i="34"/>
  <c r="E5994" i="34"/>
  <c r="G5994" i="34" s="1"/>
  <c r="E6179" i="34"/>
  <c r="G6179" i="34" s="1"/>
  <c r="E6316" i="34"/>
  <c r="G6316" i="34" s="1"/>
  <c r="F6380" i="34"/>
  <c r="E6380" i="34"/>
  <c r="G6380" i="34" s="1"/>
  <c r="F6587" i="34"/>
  <c r="E6587" i="34"/>
  <c r="G6587" i="34" s="1"/>
  <c r="F5766" i="34"/>
  <c r="E5766" i="34"/>
  <c r="G5766" i="34" s="1"/>
  <c r="F6058" i="34"/>
  <c r="E6058" i="34"/>
  <c r="G6058" i="34" s="1"/>
  <c r="F6064" i="34"/>
  <c r="E6064" i="34"/>
  <c r="G6064" i="34" s="1"/>
  <c r="F5540" i="34"/>
  <c r="F5703" i="34"/>
  <c r="F5738" i="34"/>
  <c r="F5934" i="34"/>
  <c r="E5934" i="34"/>
  <c r="G5934" i="34" s="1"/>
  <c r="F6169" i="34"/>
  <c r="E6169" i="34"/>
  <c r="G6169" i="34" s="1"/>
  <c r="E6216" i="34"/>
  <c r="G6216" i="34" s="1"/>
  <c r="E6241" i="34"/>
  <c r="G6241" i="34" s="1"/>
  <c r="F6241" i="34"/>
  <c r="F6285" i="34"/>
  <c r="F6530" i="34"/>
  <c r="E6530" i="34"/>
  <c r="G6530" i="34" s="1"/>
  <c r="E6737" i="34"/>
  <c r="G6737" i="34" s="1"/>
  <c r="F6737" i="34"/>
  <c r="F6331" i="34"/>
  <c r="E6331" i="34"/>
  <c r="G6331" i="34" s="1"/>
  <c r="F6397" i="34"/>
  <c r="E6397" i="34"/>
  <c r="G6397" i="34" s="1"/>
  <c r="F6543" i="34"/>
  <c r="E6543" i="34"/>
  <c r="G6543" i="34" s="1"/>
  <c r="F6231" i="34"/>
  <c r="E6231" i="34"/>
  <c r="G6231" i="34" s="1"/>
  <c r="F6276" i="34"/>
  <c r="E6276" i="34"/>
  <c r="G6276" i="34" s="1"/>
  <c r="F6519" i="34"/>
  <c r="E6519" i="34"/>
  <c r="G6519" i="34" s="1"/>
  <c r="F6558" i="34"/>
  <c r="E6558" i="34"/>
  <c r="G6558" i="34" s="1"/>
  <c r="E6575" i="34"/>
  <c r="G6575" i="34" s="1"/>
  <c r="F6575" i="34"/>
  <c r="F6292" i="34"/>
  <c r="E6292" i="34"/>
  <c r="G6292" i="34" s="1"/>
  <c r="F6189" i="34"/>
  <c r="E6252" i="34"/>
  <c r="G6252" i="34" s="1"/>
  <c r="E6277" i="34"/>
  <c r="G6277" i="34" s="1"/>
  <c r="E6298" i="34"/>
  <c r="G6298" i="34" s="1"/>
  <c r="F6298" i="34"/>
  <c r="E6371" i="34"/>
  <c r="G6371" i="34" s="1"/>
  <c r="F7161" i="34"/>
  <c r="E7161" i="34"/>
  <c r="G7161" i="34" s="1"/>
  <c r="F6521" i="34"/>
  <c r="E6521" i="34"/>
  <c r="G6521" i="34" s="1"/>
  <c r="F6552" i="34"/>
  <c r="E6552" i="34"/>
  <c r="G6552" i="34" s="1"/>
  <c r="F6026" i="34"/>
  <c r="E6026" i="34"/>
  <c r="G6026" i="34" s="1"/>
  <c r="F6051" i="34"/>
  <c r="E6051" i="34"/>
  <c r="G6051" i="34" s="1"/>
  <c r="F6566" i="34"/>
  <c r="E6566" i="34"/>
  <c r="G6566" i="34" s="1"/>
  <c r="F6002" i="34"/>
  <c r="E6002" i="34"/>
  <c r="G6002" i="34" s="1"/>
  <c r="F6129" i="34"/>
  <c r="E6129" i="34"/>
  <c r="G6129" i="34" s="1"/>
  <c r="F6213" i="34"/>
  <c r="E6213" i="34"/>
  <c r="G6213" i="34" s="1"/>
  <c r="F6366" i="34"/>
  <c r="E6366" i="34"/>
  <c r="G6366" i="34" s="1"/>
  <c r="E5960" i="34"/>
  <c r="G5960" i="34" s="1"/>
  <c r="F5964" i="34"/>
  <c r="E5964" i="34"/>
  <c r="G5964" i="34" s="1"/>
  <c r="E5968" i="34"/>
  <c r="G5968" i="34" s="1"/>
  <c r="E6014" i="34"/>
  <c r="G6014" i="34" s="1"/>
  <c r="F6031" i="34"/>
  <c r="E6056" i="34"/>
  <c r="G6056" i="34" s="1"/>
  <c r="E6060" i="34"/>
  <c r="G6060" i="34" s="1"/>
  <c r="F6085" i="34"/>
  <c r="E6085" i="34"/>
  <c r="G6085" i="34" s="1"/>
  <c r="E6111" i="34"/>
  <c r="G6111" i="34" s="1"/>
  <c r="F6111" i="34"/>
  <c r="F6116" i="34"/>
  <c r="E6116" i="34"/>
  <c r="G6116" i="34" s="1"/>
  <c r="E6121" i="34"/>
  <c r="G6121" i="34" s="1"/>
  <c r="F6333" i="34"/>
  <c r="E6451" i="34"/>
  <c r="G6451" i="34" s="1"/>
  <c r="E7275" i="34"/>
  <c r="G7275" i="34" s="1"/>
  <c r="F7275" i="34"/>
  <c r="E5844" i="34"/>
  <c r="G5844" i="34" s="1"/>
  <c r="F5898" i="34"/>
  <c r="E5898" i="34"/>
  <c r="G5898" i="34" s="1"/>
  <c r="E6047" i="34"/>
  <c r="G6047" i="34" s="1"/>
  <c r="F6233" i="34"/>
  <c r="E6233" i="34"/>
  <c r="G6233" i="34" s="1"/>
  <c r="E6278" i="34"/>
  <c r="G6278" i="34" s="1"/>
  <c r="F6394" i="34"/>
  <c r="F6200" i="34"/>
  <c r="E6200" i="34"/>
  <c r="G6200" i="34" s="1"/>
  <c r="F6428" i="34"/>
  <c r="E6428" i="34"/>
  <c r="G6428" i="34" s="1"/>
  <c r="F6458" i="34"/>
  <c r="E6458" i="34"/>
  <c r="G6458" i="34" s="1"/>
  <c r="F6649" i="34"/>
  <c r="E6649" i="34"/>
  <c r="G6649" i="34" s="1"/>
  <c r="F5920" i="34"/>
  <c r="E5920" i="34"/>
  <c r="G5920" i="34" s="1"/>
  <c r="F5942" i="34"/>
  <c r="E5942" i="34"/>
  <c r="G5942" i="34" s="1"/>
  <c r="F6181" i="34"/>
  <c r="E6181" i="34"/>
  <c r="G6181" i="34" s="1"/>
  <c r="F6248" i="34"/>
  <c r="E6294" i="34"/>
  <c r="G6294" i="34" s="1"/>
  <c r="F6305" i="34"/>
  <c r="E6305" i="34"/>
  <c r="G6305" i="34" s="1"/>
  <c r="E6339" i="34"/>
  <c r="G6339" i="34" s="1"/>
  <c r="F6356" i="34"/>
  <c r="E6361" i="34"/>
  <c r="G6361" i="34" s="1"/>
  <c r="F6423" i="34"/>
  <c r="F6478" i="34"/>
  <c r="E6478" i="34"/>
  <c r="G6478" i="34" s="1"/>
  <c r="E6546" i="34"/>
  <c r="G6546" i="34" s="1"/>
  <c r="F6279" i="34"/>
  <c r="E6279" i="34"/>
  <c r="G6279" i="34" s="1"/>
  <c r="E6289" i="34"/>
  <c r="G6289" i="34" s="1"/>
  <c r="F6289" i="34"/>
  <c r="E6429" i="34"/>
  <c r="G6429" i="34" s="1"/>
  <c r="F6429" i="34"/>
  <c r="F6452" i="34"/>
  <c r="E6452" i="34"/>
  <c r="G6452" i="34" s="1"/>
  <c r="F6510" i="34"/>
  <c r="E6510" i="34"/>
  <c r="G6510" i="34" s="1"/>
  <c r="F6664" i="34"/>
  <c r="E6664" i="34"/>
  <c r="G6664" i="34" s="1"/>
  <c r="E5957" i="34"/>
  <c r="G5957" i="34" s="1"/>
  <c r="E5965" i="34"/>
  <c r="G5965" i="34" s="1"/>
  <c r="F5976" i="34"/>
  <c r="E5976" i="34"/>
  <c r="G5976" i="34" s="1"/>
  <c r="F6048" i="34"/>
  <c r="E6048" i="34"/>
  <c r="G6048" i="34" s="1"/>
  <c r="F6073" i="34"/>
  <c r="E6086" i="34"/>
  <c r="G6086" i="34" s="1"/>
  <c r="E6103" i="34"/>
  <c r="G6103" i="34" s="1"/>
  <c r="F6135" i="34"/>
  <c r="E6135" i="34"/>
  <c r="G6135" i="34" s="1"/>
  <c r="E6274" i="34"/>
  <c r="G6274" i="34" s="1"/>
  <c r="F6300" i="34"/>
  <c r="E6300" i="34"/>
  <c r="G6300" i="34" s="1"/>
  <c r="F6320" i="34"/>
  <c r="E6320" i="34"/>
  <c r="G6320" i="34" s="1"/>
  <c r="E6384" i="34"/>
  <c r="G6384" i="34" s="1"/>
  <c r="F6485" i="34"/>
  <c r="E6485" i="34"/>
  <c r="G6485" i="34" s="1"/>
  <c r="E6498" i="34"/>
  <c r="G6498" i="34" s="1"/>
  <c r="F6498" i="34"/>
  <c r="E6793" i="34"/>
  <c r="G6793" i="34" s="1"/>
  <c r="F6793" i="34"/>
  <c r="E6126" i="34"/>
  <c r="G6126" i="34" s="1"/>
  <c r="F6126" i="34"/>
  <c r="F6284" i="34"/>
  <c r="E6284" i="34"/>
  <c r="G6284" i="34" s="1"/>
  <c r="F6325" i="34"/>
  <c r="E6325" i="34"/>
  <c r="G6325" i="34" s="1"/>
  <c r="F6555" i="34"/>
  <c r="E6555" i="34"/>
  <c r="G6555" i="34" s="1"/>
  <c r="E6651" i="34"/>
  <c r="G6651" i="34" s="1"/>
  <c r="F6651" i="34"/>
  <c r="F6678" i="34"/>
  <c r="E6678" i="34"/>
  <c r="G6678" i="34" s="1"/>
  <c r="F5804" i="34"/>
  <c r="F6007" i="34"/>
  <c r="F6099" i="34"/>
  <c r="E6154" i="34"/>
  <c r="G6154" i="34" s="1"/>
  <c r="E6224" i="34"/>
  <c r="G6224" i="34" s="1"/>
  <c r="F6229" i="34"/>
  <c r="E6229" i="34"/>
  <c r="G6229" i="34" s="1"/>
  <c r="F6295" i="34"/>
  <c r="E6295" i="34"/>
  <c r="G6295" i="34" s="1"/>
  <c r="F6301" i="34"/>
  <c r="E6301" i="34"/>
  <c r="G6301" i="34" s="1"/>
  <c r="F6340" i="34"/>
  <c r="F6436" i="34"/>
  <c r="E6436" i="34"/>
  <c r="G6436" i="34" s="1"/>
  <c r="F6447" i="34"/>
  <c r="E6771" i="34"/>
  <c r="G6771" i="34" s="1"/>
  <c r="F6771" i="34"/>
  <c r="E6913" i="34"/>
  <c r="G6913" i="34" s="1"/>
  <c r="F6913" i="34"/>
  <c r="F7398" i="34"/>
  <c r="E7398" i="34"/>
  <c r="G7398" i="34" s="1"/>
  <c r="F6588" i="34"/>
  <c r="E6588" i="34"/>
  <c r="G6588" i="34" s="1"/>
  <c r="F6635" i="34"/>
  <c r="E6635" i="34"/>
  <c r="G6635" i="34" s="1"/>
  <c r="E6641" i="34"/>
  <c r="G6641" i="34" s="1"/>
  <c r="F6641" i="34"/>
  <c r="F6689" i="34"/>
  <c r="F6753" i="34"/>
  <c r="E6753" i="34"/>
  <c r="G6753" i="34" s="1"/>
  <c r="F7170" i="34"/>
  <c r="E7170" i="34"/>
  <c r="G7170" i="34" s="1"/>
  <c r="F6245" i="34"/>
  <c r="E6245" i="34"/>
  <c r="G6245" i="34" s="1"/>
  <c r="F6362" i="34"/>
  <c r="E6362" i="34"/>
  <c r="G6362" i="34" s="1"/>
  <c r="E6385" i="34"/>
  <c r="G6385" i="34" s="1"/>
  <c r="F6385" i="34"/>
  <c r="E6548" i="34"/>
  <c r="G6548" i="34" s="1"/>
  <c r="F6548" i="34"/>
  <c r="F6612" i="34"/>
  <c r="F6403" i="34"/>
  <c r="E6403" i="34"/>
  <c r="G6403" i="34" s="1"/>
  <c r="F6474" i="34"/>
  <c r="E6474" i="34"/>
  <c r="G6474" i="34" s="1"/>
  <c r="F6266" i="34"/>
  <c r="E6266" i="34"/>
  <c r="G6266" i="34" s="1"/>
  <c r="E6680" i="34"/>
  <c r="G6680" i="34" s="1"/>
  <c r="F6680" i="34"/>
  <c r="E6722" i="34"/>
  <c r="G6722" i="34" s="1"/>
  <c r="F6722" i="34"/>
  <c r="F6246" i="34"/>
  <c r="E6246" i="34"/>
  <c r="G6246" i="34" s="1"/>
  <c r="F6283" i="34"/>
  <c r="E6283" i="34"/>
  <c r="G6283" i="34" s="1"/>
  <c r="F6563" i="34"/>
  <c r="E6563" i="34"/>
  <c r="G6563" i="34" s="1"/>
  <c r="F6674" i="34"/>
  <c r="E6674" i="34"/>
  <c r="G6674" i="34" s="1"/>
  <c r="F6507" i="34"/>
  <c r="E6507" i="34"/>
  <c r="G6507" i="34" s="1"/>
  <c r="F6138" i="34"/>
  <c r="E6138" i="34"/>
  <c r="G6138" i="34" s="1"/>
  <c r="E6573" i="34"/>
  <c r="G6573" i="34" s="1"/>
  <c r="E6142" i="34"/>
  <c r="G6142" i="34" s="1"/>
  <c r="E6170" i="34"/>
  <c r="G6170" i="34" s="1"/>
  <c r="E6194" i="34"/>
  <c r="G6194" i="34" s="1"/>
  <c r="F6222" i="34"/>
  <c r="E6222" i="34"/>
  <c r="G6222" i="34" s="1"/>
  <c r="F6267" i="34"/>
  <c r="F6309" i="34"/>
  <c r="E6373" i="34"/>
  <c r="G6373" i="34" s="1"/>
  <c r="E6391" i="34"/>
  <c r="G6391" i="34" s="1"/>
  <c r="F6557" i="34"/>
  <c r="E6557" i="34"/>
  <c r="G6557" i="34" s="1"/>
  <c r="F6579" i="34"/>
  <c r="E6579" i="34"/>
  <c r="G6579" i="34" s="1"/>
  <c r="F6602" i="34"/>
  <c r="E6602" i="34"/>
  <c r="G6602" i="34" s="1"/>
  <c r="E6735" i="34"/>
  <c r="G6735" i="34" s="1"/>
  <c r="F6775" i="34"/>
  <c r="E6775" i="34"/>
  <c r="G6775" i="34" s="1"/>
  <c r="E7211" i="34"/>
  <c r="G7211" i="34" s="1"/>
  <c r="F7211" i="34"/>
  <c r="F6430" i="34"/>
  <c r="E6430" i="34"/>
  <c r="G6430" i="34" s="1"/>
  <c r="F6959" i="34"/>
  <c r="E6959" i="34"/>
  <c r="G6959" i="34" s="1"/>
  <c r="F6143" i="34"/>
  <c r="E6143" i="34"/>
  <c r="G6143" i="34" s="1"/>
  <c r="F6351" i="34"/>
  <c r="E6351" i="34"/>
  <c r="G6351" i="34" s="1"/>
  <c r="E6449" i="34"/>
  <c r="G6449" i="34" s="1"/>
  <c r="F6449" i="34"/>
  <c r="E6465" i="34"/>
  <c r="G6465" i="34" s="1"/>
  <c r="F6465" i="34"/>
  <c r="E6487" i="34"/>
  <c r="G6487" i="34" s="1"/>
  <c r="F6487" i="34"/>
  <c r="E6952" i="34"/>
  <c r="G6952" i="34" s="1"/>
  <c r="F6952" i="34"/>
  <c r="E5851" i="34"/>
  <c r="G5851" i="34" s="1"/>
  <c r="E5873" i="34"/>
  <c r="G5873" i="34" s="1"/>
  <c r="E5895" i="34"/>
  <c r="G5895" i="34" s="1"/>
  <c r="E5917" i="34"/>
  <c r="G5917" i="34" s="1"/>
  <c r="E5939" i="34"/>
  <c r="G5939" i="34" s="1"/>
  <c r="E5961" i="34"/>
  <c r="G5961" i="34" s="1"/>
  <c r="E5983" i="34"/>
  <c r="G5983" i="34" s="1"/>
  <c r="E6013" i="34"/>
  <c r="G6013" i="34" s="1"/>
  <c r="E6023" i="34"/>
  <c r="G6023" i="34" s="1"/>
  <c r="E6087" i="34"/>
  <c r="G6087" i="34" s="1"/>
  <c r="E6120" i="34"/>
  <c r="G6120" i="34" s="1"/>
  <c r="E6171" i="34"/>
  <c r="G6171" i="34" s="1"/>
  <c r="E6195" i="34"/>
  <c r="G6195" i="34" s="1"/>
  <c r="F6272" i="34"/>
  <c r="F6310" i="34"/>
  <c r="E6310" i="34"/>
  <c r="G6310" i="34" s="1"/>
  <c r="F6540" i="34"/>
  <c r="E6540" i="34"/>
  <c r="G6540" i="34" s="1"/>
  <c r="F6693" i="34"/>
  <c r="E6693" i="34"/>
  <c r="G6693" i="34" s="1"/>
  <c r="F6777" i="34"/>
  <c r="E6777" i="34"/>
  <c r="G6777" i="34" s="1"/>
  <c r="F6034" i="34"/>
  <c r="E6034" i="34"/>
  <c r="G6034" i="34" s="1"/>
  <c r="E6227" i="34"/>
  <c r="G6227" i="34" s="1"/>
  <c r="E6314" i="34"/>
  <c r="G6314" i="34" s="1"/>
  <c r="F6365" i="34"/>
  <c r="E6365" i="34"/>
  <c r="G6365" i="34" s="1"/>
  <c r="F6416" i="34"/>
  <c r="E6416" i="34"/>
  <c r="G6416" i="34" s="1"/>
  <c r="E6471" i="34"/>
  <c r="G6471" i="34" s="1"/>
  <c r="F6471" i="34"/>
  <c r="E6493" i="34"/>
  <c r="G6493" i="34" s="1"/>
  <c r="F6493" i="34"/>
  <c r="F6499" i="34"/>
  <c r="E6499" i="34"/>
  <c r="G6499" i="34" s="1"/>
  <c r="F6509" i="34"/>
  <c r="E6535" i="34"/>
  <c r="G6535" i="34" s="1"/>
  <c r="F6535" i="34"/>
  <c r="E6645" i="34"/>
  <c r="G6645" i="34" s="1"/>
  <c r="E6769" i="34"/>
  <c r="G6769" i="34" s="1"/>
  <c r="F6769" i="34"/>
  <c r="E6900" i="34"/>
  <c r="G6900" i="34" s="1"/>
  <c r="F6900" i="34"/>
  <c r="F6606" i="34"/>
  <c r="E6606" i="34"/>
  <c r="G6606" i="34" s="1"/>
  <c r="E6882" i="34"/>
  <c r="G6882" i="34" s="1"/>
  <c r="F6882" i="34"/>
  <c r="F6961" i="34"/>
  <c r="E6961" i="34"/>
  <c r="G6961" i="34" s="1"/>
  <c r="F7122" i="34"/>
  <c r="E7122" i="34"/>
  <c r="G7122" i="34" s="1"/>
  <c r="F6626" i="34"/>
  <c r="E6626" i="34"/>
  <c r="G6626" i="34" s="1"/>
  <c r="F6710" i="34"/>
  <c r="E6710" i="34"/>
  <c r="G6710" i="34" s="1"/>
  <c r="E6770" i="34"/>
  <c r="G6770" i="34" s="1"/>
  <c r="E6848" i="34"/>
  <c r="G6848" i="34" s="1"/>
  <c r="F6848" i="34"/>
  <c r="E7060" i="34"/>
  <c r="G7060" i="34" s="1"/>
  <c r="F7060" i="34"/>
  <c r="E7309" i="34"/>
  <c r="G7309" i="34" s="1"/>
  <c r="F6220" i="34"/>
  <c r="E6220" i="34"/>
  <c r="G6220" i="34" s="1"/>
  <c r="F6432" i="34"/>
  <c r="E6432" i="34"/>
  <c r="G6432" i="34" s="1"/>
  <c r="F6518" i="34"/>
  <c r="E6518" i="34"/>
  <c r="G6518" i="34" s="1"/>
  <c r="E6531" i="34"/>
  <c r="G6531" i="34" s="1"/>
  <c r="F6531" i="34"/>
  <c r="F6788" i="34"/>
  <c r="E6788" i="34"/>
  <c r="G6788" i="34" s="1"/>
  <c r="F6461" i="34"/>
  <c r="E6461" i="34"/>
  <c r="G6461" i="34" s="1"/>
  <c r="E6553" i="34"/>
  <c r="G6553" i="34" s="1"/>
  <c r="F6553" i="34"/>
  <c r="F6670" i="34"/>
  <c r="E6670" i="34"/>
  <c r="G6670" i="34" s="1"/>
  <c r="F6749" i="34"/>
  <c r="E6749" i="34"/>
  <c r="G6749" i="34" s="1"/>
  <c r="E6990" i="34"/>
  <c r="G6990" i="34" s="1"/>
  <c r="F6990" i="34"/>
  <c r="F7599" i="34"/>
  <c r="E7599" i="34"/>
  <c r="G7599" i="34" s="1"/>
  <c r="E7080" i="34"/>
  <c r="G7080" i="34" s="1"/>
  <c r="F7080" i="34"/>
  <c r="F6867" i="34"/>
  <c r="E6867" i="34"/>
  <c r="G6867" i="34" s="1"/>
  <c r="F6873" i="34"/>
  <c r="E6873" i="34"/>
  <c r="G6873" i="34" s="1"/>
  <c r="E6155" i="34"/>
  <c r="G6155" i="34" s="1"/>
  <c r="F6155" i="34"/>
  <c r="E6207" i="34"/>
  <c r="G6207" i="34" s="1"/>
  <c r="E6270" i="34"/>
  <c r="G6270" i="34" s="1"/>
  <c r="E6353" i="34"/>
  <c r="G6353" i="34" s="1"/>
  <c r="F6392" i="34"/>
  <c r="E6392" i="34"/>
  <c r="G6392" i="34" s="1"/>
  <c r="E6580" i="34"/>
  <c r="G6580" i="34" s="1"/>
  <c r="E6608" i="34"/>
  <c r="G6608" i="34" s="1"/>
  <c r="E6738" i="34"/>
  <c r="G6738" i="34" s="1"/>
  <c r="F6828" i="34"/>
  <c r="E6828" i="34"/>
  <c r="G6828" i="34" s="1"/>
  <c r="F7010" i="34"/>
  <c r="E7010" i="34"/>
  <c r="G7010" i="34" s="1"/>
  <c r="E6868" i="34"/>
  <c r="G6868" i="34" s="1"/>
  <c r="F6868" i="34"/>
  <c r="E6984" i="34"/>
  <c r="G6984" i="34" s="1"/>
  <c r="F6984" i="34"/>
  <c r="F7069" i="34"/>
  <c r="E7069" i="34"/>
  <c r="G7069" i="34" s="1"/>
  <c r="F7125" i="34"/>
  <c r="F6744" i="34"/>
  <c r="E6744" i="34"/>
  <c r="G6744" i="34" s="1"/>
  <c r="F6779" i="34"/>
  <c r="E6779" i="34"/>
  <c r="G6779" i="34" s="1"/>
  <c r="F6818" i="34"/>
  <c r="E6818" i="34"/>
  <c r="G6818" i="34" s="1"/>
  <c r="F7088" i="34"/>
  <c r="E7088" i="34"/>
  <c r="G7088" i="34" s="1"/>
  <c r="E6524" i="34"/>
  <c r="G6524" i="34" s="1"/>
  <c r="F6524" i="34"/>
  <c r="F6599" i="34"/>
  <c r="E6599" i="34"/>
  <c r="G6599" i="34" s="1"/>
  <c r="F6739" i="34"/>
  <c r="E6739" i="34"/>
  <c r="G6739" i="34" s="1"/>
  <c r="F6773" i="34"/>
  <c r="E6829" i="34"/>
  <c r="G6829" i="34" s="1"/>
  <c r="F7039" i="34"/>
  <c r="E7039" i="34"/>
  <c r="G7039" i="34" s="1"/>
  <c r="F7215" i="34"/>
  <c r="E7215" i="34"/>
  <c r="G7215" i="34" s="1"/>
  <c r="E6421" i="34"/>
  <c r="G6421" i="34" s="1"/>
  <c r="F6421" i="34"/>
  <c r="F6475" i="34"/>
  <c r="F6479" i="34"/>
  <c r="E6479" i="34"/>
  <c r="G6479" i="34" s="1"/>
  <c r="F6491" i="34"/>
  <c r="E6520" i="34"/>
  <c r="G6520" i="34" s="1"/>
  <c r="E6662" i="34"/>
  <c r="G6662" i="34" s="1"/>
  <c r="F6713" i="34"/>
  <c r="E6713" i="34"/>
  <c r="G6713" i="34" s="1"/>
  <c r="E6943" i="34"/>
  <c r="G6943" i="34" s="1"/>
  <c r="F6943" i="34"/>
  <c r="E7022" i="34"/>
  <c r="G7022" i="34" s="1"/>
  <c r="F7022" i="34"/>
  <c r="E7126" i="34"/>
  <c r="G7126" i="34" s="1"/>
  <c r="F7126" i="34"/>
  <c r="F7294" i="34"/>
  <c r="E7294" i="34"/>
  <c r="G7294" i="34" s="1"/>
  <c r="E6745" i="34"/>
  <c r="G6745" i="34" s="1"/>
  <c r="F6745" i="34"/>
  <c r="F6802" i="34"/>
  <c r="E6802" i="34"/>
  <c r="G6802" i="34" s="1"/>
  <c r="F6972" i="34"/>
  <c r="E6972" i="34"/>
  <c r="G6972" i="34" s="1"/>
  <c r="F6813" i="34"/>
  <c r="E6813" i="34"/>
  <c r="G6813" i="34" s="1"/>
  <c r="F6845" i="34"/>
  <c r="E6845" i="34"/>
  <c r="G6845" i="34" s="1"/>
  <c r="F6508" i="34"/>
  <c r="E6508" i="34"/>
  <c r="G6508" i="34" s="1"/>
  <c r="E6653" i="34"/>
  <c r="G6653" i="34" s="1"/>
  <c r="E6667" i="34"/>
  <c r="G6667" i="34" s="1"/>
  <c r="E6774" i="34"/>
  <c r="G6774" i="34" s="1"/>
  <c r="F6863" i="34"/>
  <c r="E6863" i="34"/>
  <c r="G6863" i="34" s="1"/>
  <c r="E6986" i="34"/>
  <c r="G6986" i="34" s="1"/>
  <c r="F6986" i="34"/>
  <c r="F7184" i="34"/>
  <c r="E7184" i="34"/>
  <c r="G7184" i="34" s="1"/>
  <c r="F6610" i="34"/>
  <c r="E6610" i="34"/>
  <c r="G6610" i="34" s="1"/>
  <c r="E6663" i="34"/>
  <c r="G6663" i="34" s="1"/>
  <c r="F6663" i="34"/>
  <c r="E6719" i="34"/>
  <c r="G6719" i="34" s="1"/>
  <c r="F6719" i="34"/>
  <c r="E6803" i="34"/>
  <c r="G6803" i="34" s="1"/>
  <c r="F6803" i="34"/>
  <c r="F6912" i="34"/>
  <c r="E6912" i="34"/>
  <c r="G6912" i="34" s="1"/>
  <c r="F6993" i="34"/>
  <c r="E6993" i="34"/>
  <c r="G6993" i="34" s="1"/>
  <c r="F7249" i="34"/>
  <c r="E7249" i="34"/>
  <c r="G7249" i="34" s="1"/>
  <c r="E7474" i="34"/>
  <c r="G7474" i="34" s="1"/>
  <c r="F7474" i="34"/>
  <c r="F7521" i="34"/>
  <c r="E7521" i="34"/>
  <c r="G7521" i="34" s="1"/>
  <c r="F7581" i="34"/>
  <c r="E7581" i="34"/>
  <c r="G7581" i="34" s="1"/>
  <c r="F6697" i="34"/>
  <c r="E6697" i="34"/>
  <c r="G6697" i="34" s="1"/>
  <c r="E7018" i="34"/>
  <c r="G7018" i="34" s="1"/>
  <c r="F7018" i="34"/>
  <c r="F7070" i="34"/>
  <c r="E7070" i="34"/>
  <c r="G7070" i="34" s="1"/>
  <c r="F7245" i="34"/>
  <c r="E7245" i="34"/>
  <c r="G7245" i="34" s="1"/>
  <c r="F7287" i="34"/>
  <c r="E7287" i="34"/>
  <c r="G7287" i="34" s="1"/>
  <c r="F6562" i="34"/>
  <c r="E6562" i="34"/>
  <c r="G6562" i="34" s="1"/>
  <c r="F6757" i="34"/>
  <c r="E6757" i="34"/>
  <c r="G6757" i="34" s="1"/>
  <c r="E6963" i="34"/>
  <c r="G6963" i="34" s="1"/>
  <c r="F6963" i="34"/>
  <c r="F7099" i="34"/>
  <c r="E7099" i="34"/>
  <c r="G7099" i="34" s="1"/>
  <c r="E7240" i="34"/>
  <c r="G7240" i="34" s="1"/>
  <c r="F7240" i="34"/>
  <c r="E6980" i="34"/>
  <c r="G6980" i="34" s="1"/>
  <c r="F6980" i="34"/>
  <c r="F7276" i="34"/>
  <c r="E7276" i="34"/>
  <c r="G7276" i="34" s="1"/>
  <c r="F7373" i="34"/>
  <c r="E7373" i="34"/>
  <c r="G7373" i="34" s="1"/>
  <c r="F6924" i="34"/>
  <c r="E6924" i="34"/>
  <c r="G6924" i="34" s="1"/>
  <c r="F6951" i="34"/>
  <c r="E6951" i="34"/>
  <c r="G6951" i="34" s="1"/>
  <c r="F7014" i="34"/>
  <c r="E7014" i="34"/>
  <c r="G7014" i="34" s="1"/>
  <c r="F7140" i="34"/>
  <c r="E7140" i="34"/>
  <c r="G7140" i="34" s="1"/>
  <c r="F7216" i="34"/>
  <c r="E7216" i="34"/>
  <c r="G7216" i="34" s="1"/>
  <c r="E6935" i="34"/>
  <c r="G6935" i="34" s="1"/>
  <c r="F6935" i="34"/>
  <c r="E6964" i="34"/>
  <c r="G6964" i="34" s="1"/>
  <c r="F6964" i="34"/>
  <c r="F7003" i="34"/>
  <c r="E7003" i="34"/>
  <c r="G7003" i="34" s="1"/>
  <c r="F7116" i="34"/>
  <c r="E7116" i="34"/>
  <c r="G7116" i="34" s="1"/>
  <c r="F7488" i="34"/>
  <c r="E7488" i="34"/>
  <c r="G7488" i="34" s="1"/>
  <c r="E6767" i="34"/>
  <c r="G6767" i="34" s="1"/>
  <c r="F6767" i="34"/>
  <c r="F6617" i="34"/>
  <c r="E6617" i="34"/>
  <c r="G6617" i="34" s="1"/>
  <c r="F6763" i="34"/>
  <c r="E6763" i="34"/>
  <c r="G6763" i="34" s="1"/>
  <c r="F6832" i="34"/>
  <c r="E6832" i="34"/>
  <c r="G6832" i="34" s="1"/>
  <c r="F6894" i="34"/>
  <c r="E6894" i="34"/>
  <c r="G6894" i="34" s="1"/>
  <c r="E6904" i="34"/>
  <c r="G6904" i="34" s="1"/>
  <c r="F6904" i="34"/>
  <c r="F7040" i="34"/>
  <c r="E7040" i="34"/>
  <c r="G7040" i="34" s="1"/>
  <c r="E7236" i="34"/>
  <c r="G7236" i="34" s="1"/>
  <c r="F7236" i="34"/>
  <c r="F7466" i="34"/>
  <c r="E7466" i="34"/>
  <c r="G7466" i="34" s="1"/>
  <c r="F6718" i="34"/>
  <c r="E6718" i="34"/>
  <c r="G6718" i="34" s="1"/>
  <c r="F6920" i="34"/>
  <c r="E6920" i="34"/>
  <c r="G6920" i="34" s="1"/>
  <c r="E6926" i="34"/>
  <c r="G6926" i="34" s="1"/>
  <c r="F6926" i="34"/>
  <c r="F6931" i="34"/>
  <c r="E6931" i="34"/>
  <c r="G6931" i="34" s="1"/>
  <c r="E6947" i="34"/>
  <c r="G6947" i="34" s="1"/>
  <c r="F6947" i="34"/>
  <c r="F7291" i="34"/>
  <c r="E7291" i="34"/>
  <c r="G7291" i="34" s="1"/>
  <c r="F7616" i="34"/>
  <c r="E7616" i="34"/>
  <c r="G7616" i="34" s="1"/>
  <c r="E6695" i="34"/>
  <c r="G6695" i="34" s="1"/>
  <c r="F6709" i="34"/>
  <c r="E6709" i="34"/>
  <c r="G6709" i="34" s="1"/>
  <c r="F6723" i="34"/>
  <c r="E6723" i="34"/>
  <c r="G6723" i="34" s="1"/>
  <c r="E6809" i="34"/>
  <c r="G6809" i="34" s="1"/>
  <c r="F6999" i="34"/>
  <c r="E6999" i="34"/>
  <c r="G6999" i="34" s="1"/>
  <c r="F7005" i="34"/>
  <c r="E7005" i="34"/>
  <c r="G7005" i="34" s="1"/>
  <c r="E7142" i="34"/>
  <c r="G7142" i="34" s="1"/>
  <c r="E6994" i="34"/>
  <c r="G6994" i="34" s="1"/>
  <c r="F6994" i="34"/>
  <c r="E7194" i="34"/>
  <c r="G7194" i="34" s="1"/>
  <c r="F7194" i="34"/>
  <c r="F7384" i="34"/>
  <c r="E7384" i="34"/>
  <c r="G7384" i="34" s="1"/>
  <c r="F7438" i="34"/>
  <c r="E7438" i="34"/>
  <c r="G7438" i="34" s="1"/>
  <c r="F6549" i="34"/>
  <c r="E6549" i="34"/>
  <c r="G6549" i="34" s="1"/>
  <c r="F6657" i="34"/>
  <c r="E6657" i="34"/>
  <c r="G6657" i="34" s="1"/>
  <c r="F6860" i="34"/>
  <c r="E7006" i="34"/>
  <c r="G7006" i="34" s="1"/>
  <c r="E7108" i="34"/>
  <c r="G7108" i="34" s="1"/>
  <c r="E7200" i="34"/>
  <c r="G7200" i="34" s="1"/>
  <c r="F7200" i="34"/>
  <c r="F6337" i="34"/>
  <c r="F6344" i="34"/>
  <c r="F6486" i="34"/>
  <c r="F6584" i="34"/>
  <c r="E6584" i="34"/>
  <c r="G6584" i="34" s="1"/>
  <c r="E6614" i="34"/>
  <c r="G6614" i="34" s="1"/>
  <c r="F6614" i="34"/>
  <c r="F6705" i="34"/>
  <c r="E6705" i="34"/>
  <c r="G6705" i="34" s="1"/>
  <c r="E6724" i="34"/>
  <c r="G6724" i="34" s="1"/>
  <c r="F6797" i="34"/>
  <c r="E6842" i="34"/>
  <c r="G6842" i="34" s="1"/>
  <c r="E7257" i="34"/>
  <c r="G7257" i="34" s="1"/>
  <c r="F7257" i="34"/>
  <c r="F6958" i="34"/>
  <c r="E6958" i="34"/>
  <c r="G6958" i="34" s="1"/>
  <c r="E7164" i="34"/>
  <c r="G7164" i="34" s="1"/>
  <c r="F7164" i="34"/>
  <c r="E7224" i="34"/>
  <c r="G7224" i="34" s="1"/>
  <c r="F7224" i="34"/>
  <c r="F7444" i="34"/>
  <c r="E7444" i="34"/>
  <c r="G7444" i="34" s="1"/>
  <c r="F7555" i="34"/>
  <c r="E7555" i="34"/>
  <c r="G7555" i="34" s="1"/>
  <c r="E7068" i="34"/>
  <c r="G7068" i="34" s="1"/>
  <c r="F7068" i="34"/>
  <c r="F7124" i="34"/>
  <c r="E7124" i="34"/>
  <c r="G7124" i="34" s="1"/>
  <c r="F7353" i="34"/>
  <c r="E7353" i="34"/>
  <c r="G7353" i="34" s="1"/>
  <c r="F7820" i="34"/>
  <c r="E7820" i="34"/>
  <c r="G7820" i="34" s="1"/>
  <c r="F7827" i="34"/>
  <c r="E7827" i="34"/>
  <c r="G7827" i="34" s="1"/>
  <c r="F7347" i="34"/>
  <c r="F7408" i="34"/>
  <c r="E7408" i="34"/>
  <c r="G7408" i="34" s="1"/>
  <c r="F7064" i="34"/>
  <c r="E7064" i="34"/>
  <c r="G7064" i="34" s="1"/>
  <c r="F7135" i="34"/>
  <c r="E7135" i="34"/>
  <c r="G7135" i="34" s="1"/>
  <c r="F7155" i="34"/>
  <c r="E7155" i="34"/>
  <c r="G7155" i="34" s="1"/>
  <c r="F7822" i="34"/>
  <c r="E7822" i="34"/>
  <c r="G7822" i="34" s="1"/>
  <c r="F7506" i="34"/>
  <c r="E7506" i="34"/>
  <c r="G7506" i="34" s="1"/>
  <c r="F7679" i="34"/>
  <c r="E7679" i="34"/>
  <c r="G7679" i="34" s="1"/>
  <c r="F7856" i="34"/>
  <c r="E7856" i="34"/>
  <c r="G7856" i="34" s="1"/>
  <c r="F6968" i="34"/>
  <c r="E6968" i="34"/>
  <c r="G6968" i="34" s="1"/>
  <c r="F7440" i="34"/>
  <c r="E7440" i="34"/>
  <c r="G7440" i="34" s="1"/>
  <c r="E7645" i="34"/>
  <c r="G7645" i="34" s="1"/>
  <c r="F7645" i="34"/>
  <c r="F7489" i="34"/>
  <c r="E7489" i="34"/>
  <c r="G7489" i="34" s="1"/>
  <c r="F7911" i="34"/>
  <c r="E7911" i="34"/>
  <c r="G7911" i="34" s="1"/>
  <c r="F7181" i="34"/>
  <c r="E7181" i="34"/>
  <c r="G7181" i="34" s="1"/>
  <c r="F7206" i="34"/>
  <c r="E7206" i="34"/>
  <c r="G7206" i="34" s="1"/>
  <c r="F7344" i="34"/>
  <c r="E7344" i="34"/>
  <c r="G7344" i="34" s="1"/>
  <c r="F7442" i="34"/>
  <c r="F7143" i="34"/>
  <c r="E7143" i="34"/>
  <c r="G7143" i="34" s="1"/>
  <c r="F7530" i="34"/>
  <c r="E7530" i="34"/>
  <c r="G7530" i="34" s="1"/>
  <c r="E6759" i="34"/>
  <c r="G6759" i="34" s="1"/>
  <c r="F6759" i="34"/>
  <c r="F6916" i="34"/>
  <c r="E6916" i="34"/>
  <c r="G6916" i="34" s="1"/>
  <c r="E7095" i="34"/>
  <c r="G7095" i="34" s="1"/>
  <c r="E7114" i="34"/>
  <c r="G7114" i="34" s="1"/>
  <c r="E7138" i="34"/>
  <c r="G7138" i="34" s="1"/>
  <c r="E7212" i="34"/>
  <c r="G7212" i="34" s="1"/>
  <c r="F7334" i="34"/>
  <c r="E7334" i="34"/>
  <c r="G7334" i="34" s="1"/>
  <c r="E7357" i="34"/>
  <c r="G7357" i="34" s="1"/>
  <c r="E7460" i="34"/>
  <c r="G7460" i="34" s="1"/>
  <c r="F6592" i="34"/>
  <c r="F6628" i="34"/>
  <c r="E6628" i="34"/>
  <c r="G6628" i="34" s="1"/>
  <c r="E6675" i="34"/>
  <c r="G6675" i="34" s="1"/>
  <c r="F6728" i="34"/>
  <c r="F6810" i="34"/>
  <c r="F6814" i="34"/>
  <c r="E6814" i="34"/>
  <c r="G6814" i="34" s="1"/>
  <c r="F6838" i="34"/>
  <c r="E6846" i="34"/>
  <c r="G6846" i="34" s="1"/>
  <c r="E6885" i="34"/>
  <c r="G6885" i="34" s="1"/>
  <c r="E7091" i="34"/>
  <c r="G7091" i="34" s="1"/>
  <c r="E7105" i="34"/>
  <c r="G7105" i="34" s="1"/>
  <c r="F7105" i="34"/>
  <c r="E7228" i="34"/>
  <c r="G7228" i="34" s="1"/>
  <c r="F7283" i="34"/>
  <c r="E7283" i="34"/>
  <c r="G7283" i="34" s="1"/>
  <c r="E7412" i="34"/>
  <c r="G7412" i="34" s="1"/>
  <c r="F7412" i="34"/>
  <c r="F7543" i="34"/>
  <c r="E7543" i="34"/>
  <c r="G7543" i="34" s="1"/>
  <c r="F7659" i="34"/>
  <c r="E7659" i="34"/>
  <c r="G7659" i="34" s="1"/>
  <c r="F7720" i="34"/>
  <c r="E7720" i="34"/>
  <c r="G7720" i="34" s="1"/>
  <c r="E6957" i="34"/>
  <c r="G6957" i="34" s="1"/>
  <c r="F6957" i="34"/>
  <c r="F6978" i="34"/>
  <c r="E6978" i="34"/>
  <c r="G6978" i="34" s="1"/>
  <c r="F7182" i="34"/>
  <c r="E7182" i="34"/>
  <c r="G7182" i="34" s="1"/>
  <c r="F7358" i="34"/>
  <c r="E7358" i="34"/>
  <c r="G7358" i="34" s="1"/>
  <c r="F7634" i="34"/>
  <c r="E7634" i="34"/>
  <c r="G7634" i="34" s="1"/>
  <c r="F6650" i="34"/>
  <c r="E6650" i="34"/>
  <c r="G6650" i="34" s="1"/>
  <c r="E6850" i="34"/>
  <c r="G6850" i="34" s="1"/>
  <c r="E6858" i="34"/>
  <c r="G6858" i="34" s="1"/>
  <c r="E6893" i="34"/>
  <c r="G6893" i="34" s="1"/>
  <c r="E6905" i="34"/>
  <c r="G6905" i="34" s="1"/>
  <c r="E6949" i="34"/>
  <c r="G6949" i="34" s="1"/>
  <c r="F6953" i="34"/>
  <c r="F6970" i="34"/>
  <c r="E6991" i="34"/>
  <c r="G6991" i="34" s="1"/>
  <c r="E7008" i="34"/>
  <c r="G7008" i="34" s="1"/>
  <c r="E7045" i="34"/>
  <c r="G7045" i="34" s="1"/>
  <c r="E7049" i="34"/>
  <c r="G7049" i="34" s="1"/>
  <c r="E7067" i="34"/>
  <c r="G7067" i="34" s="1"/>
  <c r="E7144" i="34"/>
  <c r="G7144" i="34" s="1"/>
  <c r="E7163" i="34"/>
  <c r="G7163" i="34" s="1"/>
  <c r="E7202" i="34"/>
  <c r="G7202" i="34" s="1"/>
  <c r="F7369" i="34"/>
  <c r="F7424" i="34"/>
  <c r="E7424" i="34"/>
  <c r="G7424" i="34" s="1"/>
  <c r="E6596" i="34"/>
  <c r="G6596" i="34" s="1"/>
  <c r="E6607" i="34"/>
  <c r="G6607" i="34" s="1"/>
  <c r="E6643" i="34"/>
  <c r="G6643" i="34" s="1"/>
  <c r="E6654" i="34"/>
  <c r="G6654" i="34" s="1"/>
  <c r="E6661" i="34"/>
  <c r="G6661" i="34" s="1"/>
  <c r="E6690" i="34"/>
  <c r="G6690" i="34" s="1"/>
  <c r="E6748" i="34"/>
  <c r="G6748" i="34" s="1"/>
  <c r="E6752" i="34"/>
  <c r="G6752" i="34" s="1"/>
  <c r="E6776" i="34"/>
  <c r="G6776" i="34" s="1"/>
  <c r="E6783" i="34"/>
  <c r="G6783" i="34" s="1"/>
  <c r="E6791" i="34"/>
  <c r="G6791" i="34" s="1"/>
  <c r="E6799" i="34"/>
  <c r="G6799" i="34" s="1"/>
  <c r="E6897" i="34"/>
  <c r="G6897" i="34" s="1"/>
  <c r="E6925" i="34"/>
  <c r="G6925" i="34" s="1"/>
  <c r="F6937" i="34"/>
  <c r="F6941" i="34"/>
  <c r="E6941" i="34"/>
  <c r="G6941" i="34" s="1"/>
  <c r="E6962" i="34"/>
  <c r="G6962" i="34" s="1"/>
  <c r="E6966" i="34"/>
  <c r="G6966" i="34" s="1"/>
  <c r="E6987" i="34"/>
  <c r="G6987" i="34" s="1"/>
  <c r="F7096" i="34"/>
  <c r="E7223" i="34"/>
  <c r="G7223" i="34" s="1"/>
  <c r="F7259" i="34"/>
  <c r="E7259" i="34"/>
  <c r="G7259" i="34" s="1"/>
  <c r="F7312" i="34"/>
  <c r="E7312" i="34"/>
  <c r="G7312" i="34" s="1"/>
  <c r="F7352" i="34"/>
  <c r="E7352" i="34"/>
  <c r="G7352" i="34" s="1"/>
  <c r="F6672" i="34"/>
  <c r="E6672" i="34"/>
  <c r="G6672" i="34" s="1"/>
  <c r="F6694" i="34"/>
  <c r="E6694" i="34"/>
  <c r="G6694" i="34" s="1"/>
  <c r="F6921" i="34"/>
  <c r="E6921" i="34"/>
  <c r="G6921" i="34" s="1"/>
  <c r="E7139" i="34"/>
  <c r="G7139" i="34" s="1"/>
  <c r="F7139" i="34"/>
  <c r="F7269" i="34"/>
  <c r="E7269" i="34"/>
  <c r="G7269" i="34" s="1"/>
  <c r="E7833" i="34"/>
  <c r="G7833" i="34" s="1"/>
  <c r="F7833" i="34"/>
  <c r="F7401" i="34"/>
  <c r="E7401" i="34"/>
  <c r="G7401" i="34" s="1"/>
  <c r="F7421" i="34"/>
  <c r="E7421" i="34"/>
  <c r="G7421" i="34" s="1"/>
  <c r="E7565" i="34"/>
  <c r="G7565" i="34" s="1"/>
  <c r="F7565" i="34"/>
  <c r="F7587" i="34"/>
  <c r="E7587" i="34"/>
  <c r="G7587" i="34" s="1"/>
  <c r="E8143" i="34"/>
  <c r="G8143" i="34" s="1"/>
  <c r="F8143" i="34"/>
  <c r="F7130" i="34"/>
  <c r="E7130" i="34"/>
  <c r="G7130" i="34" s="1"/>
  <c r="F7364" i="34"/>
  <c r="E7364" i="34"/>
  <c r="G7364" i="34" s="1"/>
  <c r="F7656" i="34"/>
  <c r="E7656" i="34"/>
  <c r="G7656" i="34" s="1"/>
  <c r="F7714" i="34"/>
  <c r="E7714" i="34"/>
  <c r="G7714" i="34" s="1"/>
  <c r="E7434" i="34"/>
  <c r="G7434" i="34" s="1"/>
  <c r="F7434" i="34"/>
  <c r="E7907" i="34"/>
  <c r="G7907" i="34" s="1"/>
  <c r="F7907" i="34"/>
  <c r="F7978" i="34"/>
  <c r="E7978" i="34"/>
  <c r="G7978" i="34" s="1"/>
  <c r="F7516" i="34"/>
  <c r="E7516" i="34"/>
  <c r="G7516" i="34" s="1"/>
  <c r="F7734" i="34"/>
  <c r="E8121" i="34"/>
  <c r="G8121" i="34" s="1"/>
  <c r="F8121" i="34"/>
  <c r="E7258" i="34"/>
  <c r="G7258" i="34" s="1"/>
  <c r="F7258" i="34"/>
  <c r="F7330" i="34"/>
  <c r="E7330" i="34"/>
  <c r="G7330" i="34" s="1"/>
  <c r="F7686" i="34"/>
  <c r="E7686" i="34"/>
  <c r="G7686" i="34" s="1"/>
  <c r="E7865" i="34"/>
  <c r="G7865" i="34" s="1"/>
  <c r="F7865" i="34"/>
  <c r="E7803" i="34"/>
  <c r="G7803" i="34" s="1"/>
  <c r="F7803" i="34"/>
  <c r="E7933" i="34"/>
  <c r="G7933" i="34" s="1"/>
  <c r="F7933" i="34"/>
  <c r="F7965" i="34"/>
  <c r="E7965" i="34"/>
  <c r="G7965" i="34" s="1"/>
  <c r="F8006" i="34"/>
  <c r="E8006" i="34"/>
  <c r="G8006" i="34" s="1"/>
  <c r="F7192" i="34"/>
  <c r="E7192" i="34"/>
  <c r="G7192" i="34" s="1"/>
  <c r="F7361" i="34"/>
  <c r="E7361" i="34"/>
  <c r="G7361" i="34" s="1"/>
  <c r="E7902" i="34"/>
  <c r="G7902" i="34" s="1"/>
  <c r="F7902" i="34"/>
  <c r="E6762" i="34"/>
  <c r="G6762" i="34" s="1"/>
  <c r="F6847" i="34"/>
  <c r="E6995" i="34"/>
  <c r="G6995" i="34" s="1"/>
  <c r="F7066" i="34"/>
  <c r="F7082" i="34"/>
  <c r="E7082" i="34"/>
  <c r="G7082" i="34" s="1"/>
  <c r="E7086" i="34"/>
  <c r="G7086" i="34" s="1"/>
  <c r="F7136" i="34"/>
  <c r="F7152" i="34"/>
  <c r="F7156" i="34"/>
  <c r="F7226" i="34"/>
  <c r="E7322" i="34"/>
  <c r="G7322" i="34" s="1"/>
  <c r="E7382" i="34"/>
  <c r="G7382" i="34" s="1"/>
  <c r="F7382" i="34"/>
  <c r="E7393" i="34"/>
  <c r="G7393" i="34" s="1"/>
  <c r="E7399" i="34"/>
  <c r="G7399" i="34" s="1"/>
  <c r="F7399" i="34"/>
  <c r="E7405" i="34"/>
  <c r="G7405" i="34" s="1"/>
  <c r="F7591" i="34"/>
  <c r="E7591" i="34"/>
  <c r="G7591" i="34" s="1"/>
  <c r="F7377" i="34"/>
  <c r="E7377" i="34"/>
  <c r="G7377" i="34" s="1"/>
  <c r="E7448" i="34"/>
  <c r="G7448" i="34" s="1"/>
  <c r="F7448" i="34"/>
  <c r="F7531" i="34"/>
  <c r="F7619" i="34"/>
  <c r="E7619" i="34"/>
  <c r="G7619" i="34" s="1"/>
  <c r="F7699" i="34"/>
  <c r="E7699" i="34"/>
  <c r="G7699" i="34" s="1"/>
  <c r="E7730" i="34"/>
  <c r="G7730" i="34" s="1"/>
  <c r="E7737" i="34"/>
  <c r="G7737" i="34" s="1"/>
  <c r="F7737" i="34"/>
  <c r="F7941" i="34"/>
  <c r="E7941" i="34"/>
  <c r="G7941" i="34" s="1"/>
  <c r="F6891" i="34"/>
  <c r="F7090" i="34"/>
  <c r="F7201" i="34"/>
  <c r="E7268" i="34"/>
  <c r="G7268" i="34" s="1"/>
  <c r="F7268" i="34"/>
  <c r="F7332" i="34"/>
  <c r="E7332" i="34"/>
  <c r="G7332" i="34" s="1"/>
  <c r="E7356" i="34"/>
  <c r="G7356" i="34" s="1"/>
  <c r="F7356" i="34"/>
  <c r="F7512" i="34"/>
  <c r="E7637" i="34"/>
  <c r="G7637" i="34" s="1"/>
  <c r="F7637" i="34"/>
  <c r="F7643" i="34"/>
  <c r="E7643" i="34"/>
  <c r="G7643" i="34" s="1"/>
  <c r="F7682" i="34"/>
  <c r="F7868" i="34"/>
  <c r="E7868" i="34"/>
  <c r="G7868" i="34" s="1"/>
  <c r="F7954" i="34"/>
  <c r="E7954" i="34"/>
  <c r="G7954" i="34" s="1"/>
  <c r="F7968" i="34"/>
  <c r="E7968" i="34"/>
  <c r="G7968" i="34" s="1"/>
  <c r="F7277" i="34"/>
  <c r="E7277" i="34"/>
  <c r="G7277" i="34" s="1"/>
  <c r="E7400" i="34"/>
  <c r="G7400" i="34" s="1"/>
  <c r="F7400" i="34"/>
  <c r="F7586" i="34"/>
  <c r="E7586" i="34"/>
  <c r="G7586" i="34" s="1"/>
  <c r="F7630" i="34"/>
  <c r="E7630" i="34"/>
  <c r="G7630" i="34" s="1"/>
  <c r="F7654" i="34"/>
  <c r="E7654" i="34"/>
  <c r="G7654" i="34" s="1"/>
  <c r="F7676" i="34"/>
  <c r="E7676" i="34"/>
  <c r="G7676" i="34" s="1"/>
  <c r="E7819" i="34"/>
  <c r="G7819" i="34" s="1"/>
  <c r="E7775" i="34"/>
  <c r="G7775" i="34" s="1"/>
  <c r="F7775" i="34"/>
  <c r="F7951" i="34"/>
  <c r="E7951" i="34"/>
  <c r="G7951" i="34" s="1"/>
  <c r="F7317" i="34"/>
  <c r="E7317" i="34"/>
  <c r="G7317" i="34" s="1"/>
  <c r="E7461" i="34"/>
  <c r="G7461" i="34" s="1"/>
  <c r="F7461" i="34"/>
  <c r="F7713" i="34"/>
  <c r="E7713" i="34"/>
  <c r="G7713" i="34" s="1"/>
  <c r="F7736" i="34"/>
  <c r="E7736" i="34"/>
  <c r="G7736" i="34" s="1"/>
  <c r="F7789" i="34"/>
  <c r="E7789" i="34"/>
  <c r="G7789" i="34" s="1"/>
  <c r="F7928" i="34"/>
  <c r="E7928" i="34"/>
  <c r="G7928" i="34" s="1"/>
  <c r="E7395" i="34"/>
  <c r="G7395" i="34" s="1"/>
  <c r="F7395" i="34"/>
  <c r="F7426" i="34"/>
  <c r="E7426" i="34"/>
  <c r="G7426" i="34" s="1"/>
  <c r="E7526" i="34"/>
  <c r="G7526" i="34" s="1"/>
  <c r="F7526" i="34"/>
  <c r="F7564" i="34"/>
  <c r="E7564" i="34"/>
  <c r="G7564" i="34" s="1"/>
  <c r="E7348" i="34"/>
  <c r="G7348" i="34" s="1"/>
  <c r="E7532" i="34"/>
  <c r="G7532" i="34" s="1"/>
  <c r="F7574" i="34"/>
  <c r="E7597" i="34"/>
  <c r="G7597" i="34" s="1"/>
  <c r="F7814" i="34"/>
  <c r="E7814" i="34"/>
  <c r="G7814" i="34" s="1"/>
  <c r="E7867" i="34"/>
  <c r="G7867" i="34" s="1"/>
  <c r="F8026" i="34"/>
  <c r="E8026" i="34"/>
  <c r="G8026" i="34" s="1"/>
  <c r="F7517" i="34"/>
  <c r="E7517" i="34"/>
  <c r="G7517" i="34" s="1"/>
  <c r="F7588" i="34"/>
  <c r="E7588" i="34"/>
  <c r="G7588" i="34" s="1"/>
  <c r="E7396" i="34"/>
  <c r="G7396" i="34" s="1"/>
  <c r="E7454" i="34"/>
  <c r="G7454" i="34" s="1"/>
  <c r="F7495" i="34"/>
  <c r="E7495" i="34"/>
  <c r="G7495" i="34" s="1"/>
  <c r="F7684" i="34"/>
  <c r="E7684" i="34"/>
  <c r="G7684" i="34" s="1"/>
  <c r="F7722" i="34"/>
  <c r="E7722" i="34"/>
  <c r="G7722" i="34" s="1"/>
  <c r="F7767" i="34"/>
  <c r="E7767" i="34"/>
  <c r="G7767" i="34" s="1"/>
  <c r="F8001" i="34"/>
  <c r="E8001" i="34"/>
  <c r="G8001" i="34" s="1"/>
  <c r="F7244" i="34"/>
  <c r="E7244" i="34"/>
  <c r="G7244" i="34" s="1"/>
  <c r="F7266" i="34"/>
  <c r="E7266" i="34"/>
  <c r="G7266" i="34" s="1"/>
  <c r="E7284" i="34"/>
  <c r="G7284" i="34" s="1"/>
  <c r="F7299" i="34"/>
  <c r="F7418" i="34"/>
  <c r="E7432" i="34"/>
  <c r="G7432" i="34" s="1"/>
  <c r="E7441" i="34"/>
  <c r="G7441" i="34" s="1"/>
  <c r="E7504" i="34"/>
  <c r="G7504" i="34" s="1"/>
  <c r="F7556" i="34"/>
  <c r="E7556" i="34"/>
  <c r="G7556" i="34" s="1"/>
  <c r="E7617" i="34"/>
  <c r="G7617" i="34" s="1"/>
  <c r="F7632" i="34"/>
  <c r="E7632" i="34"/>
  <c r="G7632" i="34" s="1"/>
  <c r="E7642" i="34"/>
  <c r="G7642" i="34" s="1"/>
  <c r="E7705" i="34"/>
  <c r="G7705" i="34" s="1"/>
  <c r="E7733" i="34"/>
  <c r="G7733" i="34" s="1"/>
  <c r="F7733" i="34"/>
  <c r="F7949" i="34"/>
  <c r="E7949" i="34"/>
  <c r="G7949" i="34" s="1"/>
  <c r="E7983" i="34"/>
  <c r="G7983" i="34" s="1"/>
  <c r="E8028" i="34"/>
  <c r="G8028" i="34" s="1"/>
  <c r="F8028" i="34"/>
  <c r="E7338" i="34"/>
  <c r="G7338" i="34" s="1"/>
  <c r="F7338" i="34"/>
  <c r="F7383" i="34"/>
  <c r="E7383" i="34"/>
  <c r="G7383" i="34" s="1"/>
  <c r="E7518" i="34"/>
  <c r="G7518" i="34" s="1"/>
  <c r="F7518" i="34"/>
  <c r="E7710" i="34"/>
  <c r="G7710" i="34" s="1"/>
  <c r="F7710" i="34"/>
  <c r="E7847" i="34"/>
  <c r="G7847" i="34" s="1"/>
  <c r="F7847" i="34"/>
  <c r="F7925" i="34"/>
  <c r="E7925" i="34"/>
  <c r="G7925" i="34" s="1"/>
  <c r="F7165" i="34"/>
  <c r="E7210" i="34"/>
  <c r="G7210" i="34" s="1"/>
  <c r="E7220" i="34"/>
  <c r="G7220" i="34" s="1"/>
  <c r="E7252" i="34"/>
  <c r="G7252" i="34" s="1"/>
  <c r="E7274" i="34"/>
  <c r="G7274" i="34" s="1"/>
  <c r="E7311" i="34"/>
  <c r="G7311" i="34" s="1"/>
  <c r="E7319" i="34"/>
  <c r="G7319" i="34" s="1"/>
  <c r="E7323" i="34"/>
  <c r="G7323" i="34" s="1"/>
  <c r="E7362" i="34"/>
  <c r="G7362" i="34" s="1"/>
  <c r="E7366" i="34"/>
  <c r="G7366" i="34" s="1"/>
  <c r="E7374" i="34"/>
  <c r="G7374" i="34" s="1"/>
  <c r="F7423" i="34"/>
  <c r="E7423" i="34"/>
  <c r="G7423" i="34" s="1"/>
  <c r="F7428" i="34"/>
  <c r="F7450" i="34"/>
  <c r="E7464" i="34"/>
  <c r="G7464" i="34" s="1"/>
  <c r="F7486" i="34"/>
  <c r="E7513" i="34"/>
  <c r="G7513" i="34" s="1"/>
  <c r="F7513" i="34"/>
  <c r="E7523" i="34"/>
  <c r="G7523" i="34" s="1"/>
  <c r="E7542" i="34"/>
  <c r="G7542" i="34" s="1"/>
  <c r="E7786" i="34"/>
  <c r="G7786" i="34" s="1"/>
  <c r="F7786" i="34"/>
  <c r="F7842" i="34"/>
  <c r="E7842" i="34"/>
  <c r="G7842" i="34" s="1"/>
  <c r="F7061" i="34"/>
  <c r="F7288" i="34"/>
  <c r="E7288" i="34"/>
  <c r="G7288" i="34" s="1"/>
  <c r="F7296" i="34"/>
  <c r="E7296" i="34"/>
  <c r="G7296" i="34" s="1"/>
  <c r="E7379" i="34"/>
  <c r="G7379" i="34" s="1"/>
  <c r="F7388" i="34"/>
  <c r="F7397" i="34"/>
  <c r="E7397" i="34"/>
  <c r="G7397" i="34" s="1"/>
  <c r="F7932" i="34"/>
  <c r="E7932" i="34"/>
  <c r="G7932" i="34" s="1"/>
  <c r="F8207" i="34"/>
  <c r="E8207" i="34"/>
  <c r="G8207" i="34" s="1"/>
  <c r="F7772" i="34"/>
  <c r="E7772" i="34"/>
  <c r="G7772" i="34" s="1"/>
  <c r="F7841" i="34"/>
  <c r="E7841" i="34"/>
  <c r="G7841" i="34" s="1"/>
  <c r="F8020" i="34"/>
  <c r="E8020" i="34"/>
  <c r="G8020" i="34" s="1"/>
  <c r="F7883" i="34"/>
  <c r="E7883" i="34"/>
  <c r="G7883" i="34" s="1"/>
  <c r="F7895" i="34"/>
  <c r="E7895" i="34"/>
  <c r="G7895" i="34" s="1"/>
  <c r="F8150" i="34"/>
  <c r="E8150" i="34"/>
  <c r="G8150" i="34" s="1"/>
  <c r="F8285" i="34"/>
  <c r="E8285" i="34"/>
  <c r="G8285" i="34" s="1"/>
  <c r="E8119" i="34"/>
  <c r="G8119" i="34" s="1"/>
  <c r="F8119" i="34"/>
  <c r="F8160" i="34"/>
  <c r="E8160" i="34"/>
  <c r="G8160" i="34" s="1"/>
  <c r="F7721" i="34"/>
  <c r="E7721" i="34"/>
  <c r="G7721" i="34" s="1"/>
  <c r="F8004" i="34"/>
  <c r="E8004" i="34"/>
  <c r="G8004" i="34" s="1"/>
  <c r="F7592" i="34"/>
  <c r="F7622" i="34"/>
  <c r="E7657" i="34"/>
  <c r="G7657" i="34" s="1"/>
  <c r="E7697" i="34"/>
  <c r="G7697" i="34" s="1"/>
  <c r="E7726" i="34"/>
  <c r="G7726" i="34" s="1"/>
  <c r="F7760" i="34"/>
  <c r="F7780" i="34"/>
  <c r="E7811" i="34"/>
  <c r="G7811" i="34" s="1"/>
  <c r="F8029" i="34"/>
  <c r="E8029" i="34"/>
  <c r="G8029" i="34" s="1"/>
  <c r="F7610" i="34"/>
  <c r="E7610" i="34"/>
  <c r="G7610" i="34" s="1"/>
  <c r="F7623" i="34"/>
  <c r="E7623" i="34"/>
  <c r="G7623" i="34" s="1"/>
  <c r="F7662" i="34"/>
  <c r="E7662" i="34"/>
  <c r="G7662" i="34" s="1"/>
  <c r="F7904" i="34"/>
  <c r="E7904" i="34"/>
  <c r="G7904" i="34" s="1"/>
  <c r="E8012" i="34"/>
  <c r="G8012" i="34" s="1"/>
  <c r="F8012" i="34"/>
  <c r="F8085" i="34"/>
  <c r="E8085" i="34"/>
  <c r="G8085" i="34" s="1"/>
  <c r="F8289" i="34"/>
  <c r="E8289" i="34"/>
  <c r="G8289" i="34" s="1"/>
  <c r="E7635" i="34"/>
  <c r="G7635" i="34" s="1"/>
  <c r="E7671" i="34"/>
  <c r="G7671" i="34" s="1"/>
  <c r="F7689" i="34"/>
  <c r="E7689" i="34"/>
  <c r="G7689" i="34" s="1"/>
  <c r="F7742" i="34"/>
  <c r="E7742" i="34"/>
  <c r="G7742" i="34" s="1"/>
  <c r="F7781" i="34"/>
  <c r="E7807" i="34"/>
  <c r="G7807" i="34" s="1"/>
  <c r="F7870" i="34"/>
  <c r="E7870" i="34"/>
  <c r="G7870" i="34" s="1"/>
  <c r="F8110" i="34"/>
  <c r="E8110" i="34"/>
  <c r="G8110" i="34" s="1"/>
  <c r="F7313" i="34"/>
  <c r="E7313" i="34"/>
  <c r="G7313" i="34" s="1"/>
  <c r="E7478" i="34"/>
  <c r="G7478" i="34" s="1"/>
  <c r="F7478" i="34"/>
  <c r="F7573" i="34"/>
  <c r="E7573" i="34"/>
  <c r="G7573" i="34" s="1"/>
  <c r="F7703" i="34"/>
  <c r="E7703" i="34"/>
  <c r="G7703" i="34" s="1"/>
  <c r="E7717" i="34"/>
  <c r="G7717" i="34" s="1"/>
  <c r="F7717" i="34"/>
  <c r="E7787" i="34"/>
  <c r="G7787" i="34" s="1"/>
  <c r="F7787" i="34"/>
  <c r="E7851" i="34"/>
  <c r="G7851" i="34" s="1"/>
  <c r="F7851" i="34"/>
  <c r="E7963" i="34"/>
  <c r="G7963" i="34" s="1"/>
  <c r="F7963" i="34"/>
  <c r="F8031" i="34"/>
  <c r="E8031" i="34"/>
  <c r="G8031" i="34" s="1"/>
  <c r="E8139" i="34"/>
  <c r="G8139" i="34" s="1"/>
  <c r="F7544" i="34"/>
  <c r="F7552" i="34"/>
  <c r="E7557" i="34"/>
  <c r="G7557" i="34" s="1"/>
  <c r="F7602" i="34"/>
  <c r="F7663" i="34"/>
  <c r="E7663" i="34"/>
  <c r="G7663" i="34" s="1"/>
  <c r="E7681" i="34"/>
  <c r="G7681" i="34" s="1"/>
  <c r="F7840" i="34"/>
  <c r="E7840" i="34"/>
  <c r="G7840" i="34" s="1"/>
  <c r="E7893" i="34"/>
  <c r="G7893" i="34" s="1"/>
  <c r="F7945" i="34"/>
  <c r="E8156" i="34"/>
  <c r="G8156" i="34" s="1"/>
  <c r="F8156" i="34"/>
  <c r="E7435" i="34"/>
  <c r="G7435" i="34" s="1"/>
  <c r="F7435" i="34"/>
  <c r="F7672" i="34"/>
  <c r="E7672" i="34"/>
  <c r="G7672" i="34" s="1"/>
  <c r="F8196" i="34"/>
  <c r="E8196" i="34"/>
  <c r="G8196" i="34" s="1"/>
  <c r="E8233" i="34"/>
  <c r="G8233" i="34" s="1"/>
  <c r="F8233" i="34"/>
  <c r="F8007" i="34"/>
  <c r="E8007" i="34"/>
  <c r="G8007" i="34" s="1"/>
  <c r="F8070" i="34"/>
  <c r="E8070" i="34"/>
  <c r="G8070" i="34" s="1"/>
  <c r="F8198" i="34"/>
  <c r="E8198" i="34"/>
  <c r="G8198" i="34" s="1"/>
  <c r="F7793" i="34"/>
  <c r="E7793" i="34"/>
  <c r="G7793" i="34" s="1"/>
  <c r="F8058" i="34"/>
  <c r="E8058" i="34"/>
  <c r="G8058" i="34" s="1"/>
  <c r="F8105" i="34"/>
  <c r="E8105" i="34"/>
  <c r="G8105" i="34" s="1"/>
  <c r="F8191" i="34"/>
  <c r="E8191" i="34"/>
  <c r="G8191" i="34" s="1"/>
  <c r="F7887" i="34"/>
  <c r="E7887" i="34"/>
  <c r="G7887" i="34" s="1"/>
  <c r="E7967" i="34"/>
  <c r="G7967" i="34" s="1"/>
  <c r="F7967" i="34"/>
  <c r="F7990" i="34"/>
  <c r="E7990" i="34"/>
  <c r="G7990" i="34" s="1"/>
  <c r="F8042" i="34"/>
  <c r="E8042" i="34"/>
  <c r="G8042" i="34" s="1"/>
  <c r="F8154" i="34"/>
  <c r="E8154" i="34"/>
  <c r="G8154" i="34" s="1"/>
  <c r="E8211" i="34"/>
  <c r="G8211" i="34" s="1"/>
  <c r="F8211" i="34"/>
  <c r="F8263" i="34"/>
  <c r="E8263" i="34"/>
  <c r="G8263" i="34" s="1"/>
  <c r="F7704" i="34"/>
  <c r="E7704" i="34"/>
  <c r="G7704" i="34" s="1"/>
  <c r="F7761" i="34"/>
  <c r="E7761" i="34"/>
  <c r="G7761" i="34" s="1"/>
  <c r="F7784" i="34"/>
  <c r="E7784" i="34"/>
  <c r="G7784" i="34" s="1"/>
  <c r="F7798" i="34"/>
  <c r="E7798" i="34"/>
  <c r="G7798" i="34" s="1"/>
  <c r="F7828" i="34"/>
  <c r="E7828" i="34"/>
  <c r="G7828" i="34" s="1"/>
  <c r="F7857" i="34"/>
  <c r="F7873" i="34"/>
  <c r="E7892" i="34"/>
  <c r="G7892" i="34" s="1"/>
  <c r="F7892" i="34"/>
  <c r="F7869" i="34"/>
  <c r="E7869" i="34"/>
  <c r="G7869" i="34" s="1"/>
  <c r="F7919" i="34"/>
  <c r="E7919" i="34"/>
  <c r="G7919" i="34" s="1"/>
  <c r="F7929" i="34"/>
  <c r="E7929" i="34"/>
  <c r="G7929" i="34" s="1"/>
  <c r="F8148" i="34"/>
  <c r="E8148" i="34"/>
  <c r="G8148" i="34" s="1"/>
  <c r="F8307" i="34"/>
  <c r="E8307" i="34"/>
  <c r="G8307" i="34" s="1"/>
  <c r="F8386" i="34"/>
  <c r="E8386" i="34"/>
  <c r="G8386" i="34" s="1"/>
  <c r="F8219" i="34"/>
  <c r="E8219" i="34"/>
  <c r="G8219" i="34" s="1"/>
  <c r="E8230" i="34"/>
  <c r="G8230" i="34" s="1"/>
  <c r="F8230" i="34"/>
  <c r="E7958" i="34"/>
  <c r="G7958" i="34" s="1"/>
  <c r="F7958" i="34"/>
  <c r="F8010" i="34"/>
  <c r="E8010" i="34"/>
  <c r="G8010" i="34" s="1"/>
  <c r="F8067" i="34"/>
  <c r="E8067" i="34"/>
  <c r="G8067" i="34" s="1"/>
  <c r="E8097" i="34"/>
  <c r="G8097" i="34" s="1"/>
  <c r="F8097" i="34"/>
  <c r="F7673" i="34"/>
  <c r="E7673" i="34"/>
  <c r="G7673" i="34" s="1"/>
  <c r="F7952" i="34"/>
  <c r="E7952" i="34"/>
  <c r="G7952" i="34" s="1"/>
  <c r="F8068" i="34"/>
  <c r="E8068" i="34"/>
  <c r="G8068" i="34" s="1"/>
  <c r="E7773" i="34"/>
  <c r="G7773" i="34" s="1"/>
  <c r="F7773" i="34"/>
  <c r="F7815" i="34"/>
  <c r="E7815" i="34"/>
  <c r="G7815" i="34" s="1"/>
  <c r="F7885" i="34"/>
  <c r="E7885" i="34"/>
  <c r="G7885" i="34" s="1"/>
  <c r="E7901" i="34"/>
  <c r="G7901" i="34" s="1"/>
  <c r="F7901" i="34"/>
  <c r="E7982" i="34"/>
  <c r="G7982" i="34" s="1"/>
  <c r="F8086" i="34"/>
  <c r="E8086" i="34"/>
  <c r="G8086" i="34" s="1"/>
  <c r="F8123" i="34"/>
  <c r="E8123" i="34"/>
  <c r="G8123" i="34" s="1"/>
  <c r="F8103" i="34"/>
  <c r="E8103" i="34"/>
  <c r="G8103" i="34" s="1"/>
  <c r="F8310" i="34"/>
  <c r="E8310" i="34"/>
  <c r="G8310" i="34" s="1"/>
  <c r="F8401" i="34"/>
  <c r="E8401" i="34"/>
  <c r="G8401" i="34" s="1"/>
  <c r="E7712" i="34"/>
  <c r="G7712" i="34" s="1"/>
  <c r="F7712" i="34"/>
  <c r="E8237" i="34"/>
  <c r="G8237" i="34" s="1"/>
  <c r="F8237" i="34"/>
  <c r="F8326" i="34"/>
  <c r="E8326" i="34"/>
  <c r="G8326" i="34" s="1"/>
  <c r="E8448" i="34"/>
  <c r="G8448" i="34" s="1"/>
  <c r="F8448" i="34"/>
  <c r="F8538" i="34"/>
  <c r="E8538" i="34"/>
  <c r="G8538" i="34" s="1"/>
  <c r="F7824" i="34"/>
  <c r="E7824" i="34"/>
  <c r="G7824" i="34" s="1"/>
  <c r="F8003" i="34"/>
  <c r="E8003" i="34"/>
  <c r="G8003" i="34" s="1"/>
  <c r="E8365" i="34"/>
  <c r="G8365" i="34" s="1"/>
  <c r="F8365" i="34"/>
  <c r="E7848" i="34"/>
  <c r="G7848" i="34" s="1"/>
  <c r="E7852" i="34"/>
  <c r="G7852" i="34" s="1"/>
  <c r="F8090" i="34"/>
  <c r="E8090" i="34"/>
  <c r="G8090" i="34" s="1"/>
  <c r="E8115" i="34"/>
  <c r="G8115" i="34" s="1"/>
  <c r="E7728" i="34"/>
  <c r="G7728" i="34" s="1"/>
  <c r="F7728" i="34"/>
  <c r="F7853" i="34"/>
  <c r="E7853" i="34"/>
  <c r="G7853" i="34" s="1"/>
  <c r="F7896" i="34"/>
  <c r="E7896" i="34"/>
  <c r="G7896" i="34" s="1"/>
  <c r="F7905" i="34"/>
  <c r="E7905" i="34"/>
  <c r="G7905" i="34" s="1"/>
  <c r="F8158" i="34"/>
  <c r="E8158" i="34"/>
  <c r="G8158" i="34" s="1"/>
  <c r="E8175" i="34"/>
  <c r="G8175" i="34" s="1"/>
  <c r="F8175" i="34"/>
  <c r="F8064" i="34"/>
  <c r="E8064" i="34"/>
  <c r="G8064" i="34" s="1"/>
  <c r="F8268" i="34"/>
  <c r="E8268" i="34"/>
  <c r="G8268" i="34" s="1"/>
  <c r="F7566" i="34"/>
  <c r="E7566" i="34"/>
  <c r="G7566" i="34" s="1"/>
  <c r="F7875" i="34"/>
  <c r="E7875" i="34"/>
  <c r="G7875" i="34" s="1"/>
  <c r="F7936" i="34"/>
  <c r="E7936" i="34"/>
  <c r="G7936" i="34" s="1"/>
  <c r="F7955" i="34"/>
  <c r="E7955" i="34"/>
  <c r="G7955" i="34" s="1"/>
  <c r="E8295" i="34"/>
  <c r="G8295" i="34" s="1"/>
  <c r="F8295" i="34"/>
  <c r="E8330" i="34"/>
  <c r="G8330" i="34" s="1"/>
  <c r="F8330" i="34"/>
  <c r="E8720" i="34"/>
  <c r="G8720" i="34" s="1"/>
  <c r="F8720" i="34"/>
  <c r="E7310" i="34"/>
  <c r="G7310" i="34" s="1"/>
  <c r="E7345" i="34"/>
  <c r="G7345" i="34" s="1"/>
  <c r="E7371" i="34"/>
  <c r="G7371" i="34" s="1"/>
  <c r="E7410" i="34"/>
  <c r="G7410" i="34" s="1"/>
  <c r="E7436" i="34"/>
  <c r="G7436" i="34" s="1"/>
  <c r="E7449" i="34"/>
  <c r="G7449" i="34" s="1"/>
  <c r="E7462" i="34"/>
  <c r="G7462" i="34" s="1"/>
  <c r="E7501" i="34"/>
  <c r="G7501" i="34" s="1"/>
  <c r="E7514" i="34"/>
  <c r="G7514" i="34" s="1"/>
  <c r="E7527" i="34"/>
  <c r="G7527" i="34" s="1"/>
  <c r="E7540" i="34"/>
  <c r="G7540" i="34" s="1"/>
  <c r="E7553" i="34"/>
  <c r="G7553" i="34" s="1"/>
  <c r="E7583" i="34"/>
  <c r="G7583" i="34" s="1"/>
  <c r="E7593" i="34"/>
  <c r="G7593" i="34" s="1"/>
  <c r="E7603" i="34"/>
  <c r="G7603" i="34" s="1"/>
  <c r="E7633" i="34"/>
  <c r="G7633" i="34" s="1"/>
  <c r="E7694" i="34"/>
  <c r="G7694" i="34" s="1"/>
  <c r="E7774" i="34"/>
  <c r="G7774" i="34" s="1"/>
  <c r="E7801" i="34"/>
  <c r="G7801" i="34" s="1"/>
  <c r="E7817" i="34"/>
  <c r="G7817" i="34" s="1"/>
  <c r="E7821" i="34"/>
  <c r="G7821" i="34" s="1"/>
  <c r="E7858" i="34"/>
  <c r="G7858" i="34" s="1"/>
  <c r="E7862" i="34"/>
  <c r="G7862" i="34" s="1"/>
  <c r="E7888" i="34"/>
  <c r="G7888" i="34" s="1"/>
  <c r="F7922" i="34"/>
  <c r="F8036" i="34"/>
  <c r="E8036" i="34"/>
  <c r="G8036" i="34" s="1"/>
  <c r="F8092" i="34"/>
  <c r="E8092" i="34"/>
  <c r="G8092" i="34" s="1"/>
  <c r="F8165" i="34"/>
  <c r="F8488" i="34"/>
  <c r="E8488" i="34"/>
  <c r="G8488" i="34" s="1"/>
  <c r="F7778" i="34"/>
  <c r="E7778" i="34"/>
  <c r="G7778" i="34" s="1"/>
  <c r="F7805" i="34"/>
  <c r="E7805" i="34"/>
  <c r="G7805" i="34" s="1"/>
  <c r="E8055" i="34"/>
  <c r="G8055" i="34" s="1"/>
  <c r="F8055" i="34"/>
  <c r="F8144" i="34"/>
  <c r="E8144" i="34"/>
  <c r="G8144" i="34" s="1"/>
  <c r="F8152" i="34"/>
  <c r="E8152" i="34"/>
  <c r="G8152" i="34" s="1"/>
  <c r="F8248" i="34"/>
  <c r="E8248" i="34"/>
  <c r="G8248" i="34" s="1"/>
  <c r="F8323" i="34"/>
  <c r="E8323" i="34"/>
  <c r="G8323" i="34" s="1"/>
  <c r="E8355" i="34"/>
  <c r="G8355" i="34" s="1"/>
  <c r="F8355" i="34"/>
  <c r="E8471" i="34"/>
  <c r="G8471" i="34" s="1"/>
  <c r="F8471" i="34"/>
  <c r="F7966" i="34"/>
  <c r="E7966" i="34"/>
  <c r="G7966" i="34" s="1"/>
  <c r="F8079" i="34"/>
  <c r="E8079" i="34"/>
  <c r="G8079" i="34" s="1"/>
  <c r="E8240" i="34"/>
  <c r="G8240" i="34" s="1"/>
  <c r="F8240" i="34"/>
  <c r="E8379" i="34"/>
  <c r="G8379" i="34" s="1"/>
  <c r="F8379" i="34"/>
  <c r="F8392" i="34"/>
  <c r="E8392" i="34"/>
  <c r="G8392" i="34" s="1"/>
  <c r="F8106" i="34"/>
  <c r="E8106" i="34"/>
  <c r="G8106" i="34" s="1"/>
  <c r="E8197" i="34"/>
  <c r="G8197" i="34" s="1"/>
  <c r="F8197" i="34"/>
  <c r="F8246" i="34"/>
  <c r="E8246" i="34"/>
  <c r="G8246" i="34" s="1"/>
  <c r="F8290" i="34"/>
  <c r="E8290" i="34"/>
  <c r="G8290" i="34" s="1"/>
  <c r="F8302" i="34"/>
  <c r="E8302" i="34"/>
  <c r="G8302" i="34" s="1"/>
  <c r="E8675" i="34"/>
  <c r="G8675" i="34" s="1"/>
  <c r="F8675" i="34"/>
  <c r="F8157" i="34"/>
  <c r="E8157" i="34"/>
  <c r="G8157" i="34" s="1"/>
  <c r="F8204" i="34"/>
  <c r="E8204" i="34"/>
  <c r="G8204" i="34" s="1"/>
  <c r="E8209" i="34"/>
  <c r="G8209" i="34" s="1"/>
  <c r="F8209" i="34"/>
  <c r="F8273" i="34"/>
  <c r="E8273" i="34"/>
  <c r="G8273" i="34" s="1"/>
  <c r="E8443" i="34"/>
  <c r="G8443" i="34" s="1"/>
  <c r="F8443" i="34"/>
  <c r="E8547" i="34"/>
  <c r="G8547" i="34" s="1"/>
  <c r="F8547" i="34"/>
  <c r="E7816" i="34"/>
  <c r="G7816" i="34" s="1"/>
  <c r="E8077" i="34"/>
  <c r="G8077" i="34" s="1"/>
  <c r="F8077" i="34"/>
  <c r="E8408" i="34"/>
  <c r="G8408" i="34" s="1"/>
  <c r="F8408" i="34"/>
  <c r="E8469" i="34"/>
  <c r="G8469" i="34" s="1"/>
  <c r="F8095" i="34"/>
  <c r="E8095" i="34"/>
  <c r="G8095" i="34" s="1"/>
  <c r="F8312" i="34"/>
  <c r="E8312" i="34"/>
  <c r="G8312" i="34" s="1"/>
  <c r="E7969" i="34"/>
  <c r="G7969" i="34" s="1"/>
  <c r="F7989" i="34"/>
  <c r="E7997" i="34"/>
  <c r="G7997" i="34" s="1"/>
  <c r="F8019" i="34"/>
  <c r="E8023" i="34"/>
  <c r="G8023" i="34" s="1"/>
  <c r="E8035" i="34"/>
  <c r="G8035" i="34" s="1"/>
  <c r="E8039" i="34"/>
  <c r="G8039" i="34" s="1"/>
  <c r="F8146" i="34"/>
  <c r="E8146" i="34"/>
  <c r="G8146" i="34" s="1"/>
  <c r="F8269" i="34"/>
  <c r="E8269" i="34"/>
  <c r="G8269" i="34" s="1"/>
  <c r="E8389" i="34"/>
  <c r="G8389" i="34" s="1"/>
  <c r="F8432" i="34"/>
  <c r="E8432" i="34"/>
  <c r="G8432" i="34" s="1"/>
  <c r="F8451" i="34"/>
  <c r="E8451" i="34"/>
  <c r="G8451" i="34" s="1"/>
  <c r="E8483" i="34"/>
  <c r="G8483" i="34" s="1"/>
  <c r="F8483" i="34"/>
  <c r="F7973" i="34"/>
  <c r="E7973" i="34"/>
  <c r="G7973" i="34" s="1"/>
  <c r="F8153" i="34"/>
  <c r="E8153" i="34"/>
  <c r="G8153" i="34" s="1"/>
  <c r="E8238" i="34"/>
  <c r="G8238" i="34" s="1"/>
  <c r="F8238" i="34"/>
  <c r="E8536" i="34"/>
  <c r="G8536" i="34" s="1"/>
  <c r="F8536" i="34"/>
  <c r="E8556" i="34"/>
  <c r="G8556" i="34" s="1"/>
  <c r="F8556" i="34"/>
  <c r="E8534" i="34"/>
  <c r="G8534" i="34" s="1"/>
  <c r="F8534" i="34"/>
  <c r="E8560" i="34"/>
  <c r="G8560" i="34" s="1"/>
  <c r="F8560" i="34"/>
  <c r="F8652" i="34"/>
  <c r="E8652" i="34"/>
  <c r="G8652" i="34" s="1"/>
  <c r="F8693" i="34"/>
  <c r="E8693" i="34"/>
  <c r="G8693" i="34" s="1"/>
  <c r="F8442" i="34"/>
  <c r="E8442" i="34"/>
  <c r="G8442" i="34" s="1"/>
  <c r="E8742" i="34"/>
  <c r="G8742" i="34" s="1"/>
  <c r="F8742" i="34"/>
  <c r="F8749" i="34"/>
  <c r="E8749" i="34"/>
  <c r="G8749" i="34" s="1"/>
  <c r="F8320" i="34"/>
  <c r="E8320" i="34"/>
  <c r="G8320" i="34" s="1"/>
  <c r="E8341" i="34"/>
  <c r="G8341" i="34" s="1"/>
  <c r="F8341" i="34"/>
  <c r="F8351" i="34"/>
  <c r="E8351" i="34"/>
  <c r="G8351" i="34" s="1"/>
  <c r="E8461" i="34"/>
  <c r="G8461" i="34" s="1"/>
  <c r="F8461" i="34"/>
  <c r="E8394" i="34"/>
  <c r="G8394" i="34" s="1"/>
  <c r="E8433" i="34"/>
  <c r="G8433" i="34" s="1"/>
  <c r="F8300" i="34"/>
  <c r="E8300" i="34"/>
  <c r="G8300" i="34" s="1"/>
  <c r="F8422" i="34"/>
  <c r="E8422" i="34"/>
  <c r="G8422" i="34" s="1"/>
  <c r="E8494" i="34"/>
  <c r="G8494" i="34" s="1"/>
  <c r="F8494" i="34"/>
  <c r="F8291" i="34"/>
  <c r="E8291" i="34"/>
  <c r="G8291" i="34" s="1"/>
  <c r="E8301" i="34"/>
  <c r="G8301" i="34" s="1"/>
  <c r="F8322" i="34"/>
  <c r="E8322" i="34"/>
  <c r="G8322" i="34" s="1"/>
  <c r="F8327" i="34"/>
  <c r="F8353" i="34"/>
  <c r="E8353" i="34"/>
  <c r="G8353" i="34" s="1"/>
  <c r="E8418" i="34"/>
  <c r="G8418" i="34" s="1"/>
  <c r="F8418" i="34"/>
  <c r="E8343" i="34"/>
  <c r="G8343" i="34" s="1"/>
  <c r="F8343" i="34"/>
  <c r="F8402" i="34"/>
  <c r="E8402" i="34"/>
  <c r="G8402" i="34" s="1"/>
  <c r="F8128" i="34"/>
  <c r="E8128" i="34"/>
  <c r="G8128" i="34" s="1"/>
  <c r="F8260" i="34"/>
  <c r="E8260" i="34"/>
  <c r="G8260" i="34" s="1"/>
  <c r="E8397" i="34"/>
  <c r="G8397" i="34" s="1"/>
  <c r="F8397" i="34"/>
  <c r="F7988" i="34"/>
  <c r="E7988" i="34"/>
  <c r="G7988" i="34" s="1"/>
  <c r="F8014" i="34"/>
  <c r="E8014" i="34"/>
  <c r="G8014" i="34" s="1"/>
  <c r="F8176" i="34"/>
  <c r="E8266" i="34"/>
  <c r="G8266" i="34" s="1"/>
  <c r="E8297" i="34"/>
  <c r="G8297" i="34" s="1"/>
  <c r="F8297" i="34"/>
  <c r="F8314" i="34"/>
  <c r="E8314" i="34"/>
  <c r="G8314" i="34" s="1"/>
  <c r="F8329" i="34"/>
  <c r="E8329" i="34"/>
  <c r="G8329" i="34" s="1"/>
  <c r="E8650" i="34"/>
  <c r="G8650" i="34" s="1"/>
  <c r="F8650" i="34"/>
  <c r="F7879" i="34"/>
  <c r="E7906" i="34"/>
  <c r="G7906" i="34" s="1"/>
  <c r="E7923" i="34"/>
  <c r="G7923" i="34" s="1"/>
  <c r="F7923" i="34"/>
  <c r="E8018" i="34"/>
  <c r="G8018" i="34" s="1"/>
  <c r="F8033" i="34"/>
  <c r="E8168" i="34"/>
  <c r="G8168" i="34" s="1"/>
  <c r="E8185" i="34"/>
  <c r="G8185" i="34" s="1"/>
  <c r="E8195" i="34"/>
  <c r="G8195" i="34" s="1"/>
  <c r="F8200" i="34"/>
  <c r="F8255" i="34"/>
  <c r="E8255" i="34"/>
  <c r="G8255" i="34" s="1"/>
  <c r="F8261" i="34"/>
  <c r="E8261" i="34"/>
  <c r="G8261" i="34" s="1"/>
  <c r="F8282" i="34"/>
  <c r="E8282" i="34"/>
  <c r="G8282" i="34" s="1"/>
  <c r="F8308" i="34"/>
  <c r="E8308" i="34"/>
  <c r="G8308" i="34" s="1"/>
  <c r="F8391" i="34"/>
  <c r="E8391" i="34"/>
  <c r="G8391" i="34" s="1"/>
  <c r="E8465" i="34"/>
  <c r="G8465" i="34" s="1"/>
  <c r="F8465" i="34"/>
  <c r="F8472" i="34"/>
  <c r="E8472" i="34"/>
  <c r="G8472" i="34" s="1"/>
  <c r="E8155" i="34"/>
  <c r="G8155" i="34" s="1"/>
  <c r="F8164" i="34"/>
  <c r="E8398" i="34"/>
  <c r="G8398" i="34" s="1"/>
  <c r="F8485" i="34"/>
  <c r="E8485" i="34"/>
  <c r="G8485" i="34" s="1"/>
  <c r="F8053" i="34"/>
  <c r="E8053" i="34"/>
  <c r="G8053" i="34" s="1"/>
  <c r="E8275" i="34"/>
  <c r="G8275" i="34" s="1"/>
  <c r="F8275" i="34"/>
  <c r="F8373" i="34"/>
  <c r="E8373" i="34"/>
  <c r="G8373" i="34" s="1"/>
  <c r="E8378" i="34"/>
  <c r="G8378" i="34" s="1"/>
  <c r="F8378" i="34"/>
  <c r="E8393" i="34"/>
  <c r="G8393" i="34" s="1"/>
  <c r="F8393" i="34"/>
  <c r="E8253" i="34"/>
  <c r="G8253" i="34" s="1"/>
  <c r="F8253" i="34"/>
  <c r="F8271" i="34"/>
  <c r="E8271" i="34"/>
  <c r="G8271" i="34" s="1"/>
  <c r="F8311" i="34"/>
  <c r="E8311" i="34"/>
  <c r="G8311" i="34" s="1"/>
  <c r="F8537" i="34"/>
  <c r="E8537" i="34"/>
  <c r="G8537" i="34" s="1"/>
  <c r="F8573" i="34"/>
  <c r="E8573" i="34"/>
  <c r="G8573" i="34" s="1"/>
  <c r="E8591" i="34"/>
  <c r="G8591" i="34" s="1"/>
  <c r="F8591" i="34"/>
  <c r="F8718" i="34"/>
  <c r="E8718" i="34"/>
  <c r="G8718" i="34" s="1"/>
  <c r="F8281" i="34"/>
  <c r="E8281" i="34"/>
  <c r="G8281" i="34" s="1"/>
  <c r="F8286" i="34"/>
  <c r="E8286" i="34"/>
  <c r="G8286" i="34" s="1"/>
  <c r="F8352" i="34"/>
  <c r="E8352" i="34"/>
  <c r="G8352" i="34" s="1"/>
  <c r="E8439" i="34"/>
  <c r="G8439" i="34" s="1"/>
  <c r="F8439" i="34"/>
  <c r="F8474" i="34"/>
  <c r="E8474" i="34"/>
  <c r="G8474" i="34" s="1"/>
  <c r="F8525" i="34"/>
  <c r="E8525" i="34"/>
  <c r="G8525" i="34" s="1"/>
  <c r="F8508" i="34"/>
  <c r="E8508" i="34"/>
  <c r="G8508" i="34" s="1"/>
  <c r="E8170" i="34"/>
  <c r="G8170" i="34" s="1"/>
  <c r="E8234" i="34"/>
  <c r="G8234" i="34" s="1"/>
  <c r="E8287" i="34"/>
  <c r="G8287" i="34" s="1"/>
  <c r="E8457" i="34"/>
  <c r="G8457" i="34" s="1"/>
  <c r="F8457" i="34"/>
  <c r="F8487" i="34"/>
  <c r="F8292" i="34"/>
  <c r="E8292" i="34"/>
  <c r="G8292" i="34" s="1"/>
  <c r="E8607" i="34"/>
  <c r="G8607" i="34" s="1"/>
  <c r="F8607" i="34"/>
  <c r="F8256" i="34"/>
  <c r="E8256" i="34"/>
  <c r="G8256" i="34" s="1"/>
  <c r="E8564" i="34"/>
  <c r="G8564" i="34" s="1"/>
  <c r="F8564" i="34"/>
  <c r="E8576" i="34"/>
  <c r="G8576" i="34" s="1"/>
  <c r="F8507" i="34"/>
  <c r="E8507" i="34"/>
  <c r="G8507" i="34" s="1"/>
  <c r="F8551" i="34"/>
  <c r="E8551" i="34"/>
  <c r="G8551" i="34" s="1"/>
  <c r="E8616" i="34"/>
  <c r="G8616" i="34" s="1"/>
  <c r="F8616" i="34"/>
  <c r="F8454" i="34"/>
  <c r="E8454" i="34"/>
  <c r="G8454" i="34" s="1"/>
  <c r="E8476" i="34"/>
  <c r="G8476" i="34" s="1"/>
  <c r="E8512" i="34"/>
  <c r="G8512" i="34" s="1"/>
  <c r="E8597" i="34"/>
  <c r="G8597" i="34" s="1"/>
  <c r="E8381" i="34"/>
  <c r="G8381" i="34" s="1"/>
  <c r="E8486" i="34"/>
  <c r="G8486" i="34" s="1"/>
  <c r="F8503" i="34"/>
  <c r="F8642" i="34"/>
  <c r="E8642" i="34"/>
  <c r="G8642" i="34" s="1"/>
  <c r="F8683" i="34"/>
  <c r="E8683" i="34"/>
  <c r="G8683" i="34" s="1"/>
  <c r="F8695" i="34"/>
  <c r="E8695" i="34"/>
  <c r="G8695" i="34" s="1"/>
  <c r="F8713" i="34"/>
  <c r="E8713" i="34"/>
  <c r="G8713" i="34" s="1"/>
  <c r="F8745" i="34"/>
  <c r="E8745" i="34"/>
  <c r="G8745" i="34" s="1"/>
  <c r="F8446" i="34"/>
  <c r="E8446" i="34"/>
  <c r="G8446" i="34" s="1"/>
  <c r="E8714" i="34"/>
  <c r="G8714" i="34" s="1"/>
  <c r="F8714" i="34"/>
  <c r="F8598" i="34"/>
  <c r="E8598" i="34"/>
  <c r="G8598" i="34" s="1"/>
  <c r="F8708" i="34"/>
  <c r="E8708" i="34"/>
  <c r="G8708" i="34" s="1"/>
  <c r="F8715" i="34"/>
  <c r="E8715" i="34"/>
  <c r="G8715" i="34" s="1"/>
  <c r="F8668" i="34"/>
  <c r="E8668" i="34"/>
  <c r="G8668" i="34" s="1"/>
  <c r="F8519" i="34"/>
  <c r="E8519" i="34"/>
  <c r="G8519" i="34" s="1"/>
  <c r="F8554" i="34"/>
  <c r="E8554" i="34"/>
  <c r="G8554" i="34" s="1"/>
  <c r="F8741" i="34"/>
  <c r="E8741" i="34"/>
  <c r="G8741" i="34" s="1"/>
  <c r="F8748" i="34"/>
  <c r="E8748" i="34"/>
  <c r="G8748" i="34" s="1"/>
  <c r="E8505" i="34"/>
  <c r="G8505" i="34" s="1"/>
  <c r="F8505" i="34"/>
  <c r="F8529" i="34"/>
  <c r="E8529" i="34"/>
  <c r="G8529" i="34" s="1"/>
  <c r="F8549" i="34"/>
  <c r="E8565" i="34"/>
  <c r="G8565" i="34" s="1"/>
  <c r="E8670" i="34"/>
  <c r="G8670" i="34" s="1"/>
  <c r="F8670" i="34"/>
  <c r="F8535" i="34"/>
  <c r="E8535" i="34"/>
  <c r="G8535" i="34" s="1"/>
  <c r="F8651" i="34"/>
  <c r="E8651" i="34"/>
  <c r="G8651" i="34" s="1"/>
  <c r="F8657" i="34"/>
  <c r="E8657" i="34"/>
  <c r="G8657" i="34" s="1"/>
  <c r="E8692" i="34"/>
  <c r="G8692" i="34" s="1"/>
  <c r="F8692" i="34"/>
  <c r="F8335" i="34"/>
  <c r="E8335" i="34"/>
  <c r="G8335" i="34" s="1"/>
  <c r="E8444" i="34"/>
  <c r="G8444" i="34" s="1"/>
  <c r="F8595" i="34"/>
  <c r="E8595" i="34"/>
  <c r="G8595" i="34" s="1"/>
  <c r="F8664" i="34"/>
  <c r="E8664" i="34"/>
  <c r="G8664" i="34" s="1"/>
  <c r="E8395" i="34"/>
  <c r="G8395" i="34" s="1"/>
  <c r="F8395" i="34"/>
  <c r="F8484" i="34"/>
  <c r="F8530" i="34"/>
  <c r="E8530" i="34"/>
  <c r="G8530" i="34" s="1"/>
  <c r="E8566" i="34"/>
  <c r="G8566" i="34" s="1"/>
  <c r="F8566" i="34"/>
  <c r="E8704" i="34"/>
  <c r="G8704" i="34" s="1"/>
  <c r="F8704" i="34"/>
  <c r="F8646" i="34"/>
  <c r="E8646" i="34"/>
  <c r="G8646" i="34" s="1"/>
  <c r="E8754" i="34"/>
  <c r="G8754" i="34" s="1"/>
  <c r="F8754" i="34"/>
  <c r="F8539" i="34"/>
  <c r="E8539" i="34"/>
  <c r="G8539" i="34" s="1"/>
  <c r="E8582" i="34"/>
  <c r="G8582" i="34" s="1"/>
  <c r="F8582" i="34"/>
  <c r="F8705" i="34"/>
  <c r="E8705" i="34"/>
  <c r="G8705" i="34" s="1"/>
  <c r="E8761" i="34"/>
  <c r="G8761" i="34" s="1"/>
  <c r="F8540" i="34"/>
  <c r="E8561" i="34"/>
  <c r="G8561" i="34" s="1"/>
  <c r="F8676" i="34"/>
  <c r="E8676" i="34"/>
  <c r="G8676" i="34" s="1"/>
  <c r="E8717" i="34"/>
  <c r="G8717" i="34" s="1"/>
  <c r="E8738" i="34"/>
  <c r="G8738" i="34" s="1"/>
  <c r="F8738" i="34"/>
  <c r="F8756" i="34"/>
  <c r="E8756" i="34"/>
  <c r="G8756" i="34" s="1"/>
  <c r="F8510" i="34"/>
  <c r="E8510" i="34"/>
  <c r="G8510" i="34" s="1"/>
  <c r="E8527" i="34"/>
  <c r="G8527" i="34" s="1"/>
  <c r="F8527" i="34"/>
  <c r="F8583" i="34"/>
  <c r="E8583" i="34"/>
  <c r="G8583" i="34" s="1"/>
  <c r="E8666" i="34"/>
  <c r="G8666" i="34" s="1"/>
  <c r="F8666" i="34"/>
  <c r="F8466" i="34"/>
  <c r="E8466" i="34"/>
  <c r="G8466" i="34" s="1"/>
  <c r="E8470" i="34"/>
  <c r="G8470" i="34" s="1"/>
  <c r="F8470" i="34"/>
  <c r="E8553" i="34"/>
  <c r="G8553" i="34" s="1"/>
  <c r="E8596" i="34"/>
  <c r="G8596" i="34" s="1"/>
  <c r="F8639" i="34"/>
  <c r="E8639" i="34"/>
  <c r="G8639" i="34" s="1"/>
  <c r="E8660" i="34"/>
  <c r="G8660" i="34" s="1"/>
  <c r="F8712" i="34"/>
  <c r="E8712" i="34"/>
  <c r="G8712" i="34" s="1"/>
  <c r="F8407" i="34"/>
  <c r="E8407" i="34"/>
  <c r="G8407" i="34" s="1"/>
  <c r="F8411" i="34"/>
  <c r="E8415" i="34"/>
  <c r="G8415" i="34" s="1"/>
  <c r="F8450" i="34"/>
  <c r="E8462" i="34"/>
  <c r="G8462" i="34" s="1"/>
  <c r="F8515" i="34"/>
  <c r="E8609" i="34"/>
  <c r="G8609" i="34" s="1"/>
  <c r="F8617" i="34"/>
  <c r="E8617" i="34"/>
  <c r="G8617" i="34" s="1"/>
  <c r="F8734" i="34"/>
  <c r="E8734" i="34"/>
  <c r="G8734" i="34" s="1"/>
  <c r="F8640" i="34"/>
  <c r="E8640" i="34"/>
  <c r="G8640" i="34" s="1"/>
  <c r="E8669" i="34"/>
  <c r="G8669" i="34" s="1"/>
  <c r="F8710" i="34"/>
  <c r="F8727" i="34"/>
  <c r="E8727" i="34"/>
  <c r="G8727" i="34" s="1"/>
  <c r="F8661" i="34"/>
  <c r="E8661" i="34"/>
  <c r="G8661" i="34" s="1"/>
  <c r="F8690" i="34"/>
  <c r="E8690" i="34"/>
  <c r="G8690" i="34" s="1"/>
  <c r="F8763" i="34"/>
  <c r="E8763" i="34"/>
  <c r="G8763" i="34" s="1"/>
  <c r="E8662" i="34"/>
  <c r="G8662" i="34" s="1"/>
  <c r="E8684" i="34"/>
  <c r="G8684" i="34" s="1"/>
  <c r="E8706" i="34"/>
  <c r="G8706" i="34" s="1"/>
  <c r="E8728" i="34"/>
  <c r="G8728" i="34" s="1"/>
  <c r="E8750" i="34"/>
  <c r="G8750" i="34" s="1"/>
  <c r="J8088" i="34" l="1"/>
  <c r="J8120" i="34"/>
  <c r="J7776" i="34"/>
  <c r="J7443" i="34"/>
  <c r="J7879" i="34"/>
  <c r="J7762" i="34"/>
  <c r="J8320" i="34"/>
  <c r="J7915" i="34"/>
  <c r="J8348" i="34"/>
  <c r="J7944" i="34"/>
  <c r="J8018" i="34"/>
  <c r="J8067" i="34"/>
  <c r="J8315" i="34"/>
  <c r="J8181" i="34"/>
  <c r="J7883" i="34"/>
  <c r="J8028" i="34"/>
  <c r="J8361" i="34"/>
  <c r="J8408" i="34"/>
  <c r="C16" i="15" s="1"/>
  <c r="J8351" i="34"/>
  <c r="R16" i="15" s="1"/>
  <c r="J8193" i="34"/>
  <c r="J8628" i="34"/>
  <c r="J8676" i="34"/>
  <c r="J8043" i="34"/>
  <c r="J8004" i="34"/>
  <c r="J8661" i="34"/>
  <c r="J8607" i="34"/>
  <c r="J8625" i="34"/>
  <c r="J8105" i="34"/>
  <c r="J8641" i="34"/>
  <c r="J8476" i="34"/>
  <c r="J8512" i="34"/>
  <c r="J7998" i="34"/>
  <c r="J8453" i="34"/>
  <c r="J8635" i="34"/>
  <c r="J8758" i="34"/>
  <c r="J8589" i="34"/>
  <c r="J8426" i="34"/>
  <c r="J253" i="34"/>
  <c r="J958" i="34"/>
  <c r="Q11" i="15" s="1"/>
  <c r="J233" i="34"/>
  <c r="L12" i="15" s="1"/>
  <c r="J295" i="34"/>
  <c r="B13" i="15" s="1"/>
  <c r="J503" i="34"/>
  <c r="J645" i="34"/>
  <c r="J219" i="34"/>
  <c r="J1294" i="34"/>
  <c r="J2754" i="34"/>
  <c r="J2860" i="34"/>
  <c r="J5816" i="34"/>
  <c r="J412" i="34"/>
  <c r="J547" i="34"/>
  <c r="J975" i="34"/>
  <c r="J789" i="34"/>
  <c r="J549" i="34"/>
  <c r="P16" i="15" s="1"/>
  <c r="J2311" i="34"/>
  <c r="J2762" i="34"/>
  <c r="J3667" i="34"/>
  <c r="J5943" i="34"/>
  <c r="B11" i="35"/>
  <c r="B13" i="35" s="1"/>
  <c r="B14" i="35" s="1"/>
  <c r="AD2" i="15" s="1"/>
  <c r="J1512" i="34"/>
  <c r="J1705" i="34"/>
  <c r="J1751" i="34"/>
  <c r="R11" i="15" s="1"/>
  <c r="J229" i="34"/>
  <c r="J2062" i="34"/>
  <c r="J1481" i="34"/>
  <c r="J1591" i="34"/>
  <c r="J2692" i="34"/>
  <c r="J4308" i="34"/>
  <c r="J7242" i="34"/>
  <c r="J180" i="34"/>
  <c r="B23" i="35"/>
  <c r="X16" i="15"/>
  <c r="B16" i="15"/>
  <c r="F15" i="15"/>
  <c r="W16" i="15"/>
  <c r="E15" i="15"/>
  <c r="V16" i="15"/>
  <c r="S16" i="15"/>
  <c r="V15" i="15"/>
  <c r="D14" i="15"/>
  <c r="H13" i="15"/>
  <c r="P11" i="15"/>
  <c r="Q16" i="15"/>
  <c r="U15" i="15"/>
  <c r="Y14" i="15"/>
  <c r="C14" i="15"/>
  <c r="G13" i="15"/>
  <c r="K12" i="15"/>
  <c r="T15" i="15"/>
  <c r="N16" i="15"/>
  <c r="R15" i="15"/>
  <c r="K16" i="15"/>
  <c r="O15" i="15"/>
  <c r="I16" i="15"/>
  <c r="T16" i="15"/>
  <c r="J15" i="15"/>
  <c r="J14" i="15"/>
  <c r="L13" i="15"/>
  <c r="N12" i="15"/>
  <c r="O11" i="15"/>
  <c r="O16" i="15"/>
  <c r="K13" i="15"/>
  <c r="M12" i="15"/>
  <c r="N11" i="15"/>
  <c r="J13" i="15"/>
  <c r="J12" i="15"/>
  <c r="M11" i="15"/>
  <c r="B15" i="15"/>
  <c r="V12" i="15"/>
  <c r="I15" i="15"/>
  <c r="I14" i="15"/>
  <c r="F12" i="15"/>
  <c r="M16" i="15"/>
  <c r="H15" i="15"/>
  <c r="H14" i="15"/>
  <c r="B14" i="15"/>
  <c r="L16" i="15"/>
  <c r="G15" i="15"/>
  <c r="G14" i="15"/>
  <c r="I13" i="15"/>
  <c r="I12" i="15"/>
  <c r="L11" i="15"/>
  <c r="J16" i="15"/>
  <c r="F14" i="15"/>
  <c r="F13" i="15"/>
  <c r="H12" i="15"/>
  <c r="D13" i="15"/>
  <c r="X11" i="15"/>
  <c r="O13" i="15"/>
  <c r="N13" i="15"/>
  <c r="D15" i="15"/>
  <c r="K11" i="15"/>
  <c r="R12" i="15"/>
  <c r="H16" i="15"/>
  <c r="C15" i="15"/>
  <c r="E14" i="15"/>
  <c r="E13" i="15"/>
  <c r="G12" i="15"/>
  <c r="J11" i="15"/>
  <c r="I11" i="15"/>
  <c r="R14" i="15"/>
  <c r="T11" i="15"/>
  <c r="G16" i="15"/>
  <c r="T13" i="15"/>
  <c r="P12" i="15"/>
  <c r="K14" i="15"/>
  <c r="F16" i="15"/>
  <c r="C13" i="15"/>
  <c r="E12" i="15"/>
  <c r="H11" i="15"/>
  <c r="X14" i="15"/>
  <c r="G11" i="15"/>
  <c r="T14" i="15"/>
  <c r="Q12" i="15"/>
  <c r="M13" i="15"/>
  <c r="E16" i="15"/>
  <c r="D12" i="15"/>
  <c r="X13" i="15"/>
  <c r="Y15" i="15"/>
  <c r="M14" i="15"/>
  <c r="D16" i="15"/>
  <c r="W14" i="15"/>
  <c r="Y13" i="15"/>
  <c r="C12" i="15"/>
  <c r="F11" i="15"/>
  <c r="V14" i="15"/>
  <c r="E11" i="15"/>
  <c r="X12" i="15"/>
  <c r="B12" i="15"/>
  <c r="U14" i="15"/>
  <c r="W13" i="15"/>
  <c r="Y12" i="15"/>
  <c r="D11" i="15"/>
  <c r="V13" i="15"/>
  <c r="C11" i="15"/>
  <c r="L14" i="15"/>
  <c r="X15" i="15"/>
  <c r="S14" i="15"/>
  <c r="U13" i="15"/>
  <c r="W12" i="15"/>
  <c r="Y11" i="15"/>
  <c r="B11" i="15"/>
  <c r="W15" i="15"/>
  <c r="Y16" i="15"/>
  <c r="O12" i="15"/>
  <c r="S15" i="15"/>
  <c r="Q14" i="15"/>
  <c r="S13" i="15"/>
  <c r="U12" i="15"/>
  <c r="W11" i="15"/>
  <c r="M15" i="15"/>
  <c r="U16" i="15"/>
  <c r="Q15" i="15"/>
  <c r="P14" i="15"/>
  <c r="R13" i="15"/>
  <c r="T12" i="15"/>
  <c r="V11" i="15"/>
  <c r="P15" i="15"/>
  <c r="Q13" i="15"/>
  <c r="U11" i="15"/>
  <c r="N14" i="15"/>
  <c r="L15" i="15"/>
  <c r="O14" i="15"/>
  <c r="S12" i="15"/>
  <c r="N15" i="15"/>
  <c r="P13" i="15"/>
  <c r="S11" i="15"/>
  <c r="K15" i="15"/>
  <c r="Z13" i="15" l="1"/>
  <c r="Z15" i="15"/>
  <c r="Z12" i="15"/>
  <c r="Z11" i="15"/>
  <c r="Z14" i="15"/>
  <c r="Z16" i="15"/>
  <c r="AD3" i="15" l="1"/>
  <c r="AD4" i="15" s="1"/>
  <c r="V20" i="15" l="1"/>
  <c r="R20" i="15"/>
  <c r="H22" i="15"/>
  <c r="T22" i="15"/>
  <c r="W25" i="15"/>
  <c r="Q22" i="15"/>
  <c r="K23" i="15"/>
  <c r="M21" i="15"/>
  <c r="X25" i="15"/>
  <c r="X21" i="15"/>
  <c r="C21" i="15"/>
  <c r="L22" i="15"/>
  <c r="M22" i="15"/>
  <c r="D22" i="15"/>
  <c r="V23" i="15"/>
  <c r="F22" i="15"/>
  <c r="Y24" i="15"/>
  <c r="S23" i="15"/>
  <c r="H23" i="15"/>
  <c r="H24" i="15"/>
  <c r="G20" i="15"/>
  <c r="B22" i="15"/>
  <c r="X20" i="15"/>
  <c r="O24" i="15"/>
  <c r="W20" i="15"/>
  <c r="F20" i="15"/>
  <c r="K25" i="15"/>
  <c r="H25" i="15"/>
  <c r="E23" i="15"/>
  <c r="Y21" i="15"/>
  <c r="V24" i="15"/>
  <c r="I20" i="15"/>
  <c r="T20" i="15"/>
  <c r="M24" i="15"/>
  <c r="H21" i="15"/>
  <c r="P21" i="15"/>
  <c r="G24" i="15"/>
  <c r="G22" i="15"/>
  <c r="Q23" i="15"/>
  <c r="K21" i="15"/>
  <c r="B24" i="15"/>
  <c r="O22" i="15"/>
  <c r="G25" i="15"/>
  <c r="R21" i="15"/>
  <c r="P20" i="15"/>
  <c r="J20" i="15"/>
  <c r="M25" i="15"/>
  <c r="X24" i="15"/>
  <c r="K22" i="15"/>
  <c r="M23" i="15"/>
  <c r="K20" i="15"/>
  <c r="C23" i="15"/>
  <c r="L21" i="15"/>
  <c r="P22" i="15"/>
  <c r="B20" i="15"/>
  <c r="J23" i="15"/>
  <c r="L24" i="15"/>
  <c r="E24" i="15"/>
  <c r="R22" i="15"/>
  <c r="W22" i="15"/>
  <c r="S20" i="15"/>
  <c r="S22" i="15"/>
  <c r="N24" i="15"/>
  <c r="G21" i="15"/>
  <c r="M20" i="15"/>
  <c r="S21" i="15"/>
  <c r="I22" i="15"/>
  <c r="S25" i="15"/>
  <c r="Y25" i="15"/>
  <c r="L25" i="15"/>
  <c r="O23" i="15"/>
  <c r="Q20" i="15"/>
  <c r="J21" i="15"/>
  <c r="J22" i="15"/>
  <c r="D25" i="15"/>
  <c r="N23" i="15"/>
  <c r="U20" i="15"/>
  <c r="D21" i="15"/>
  <c r="F24" i="15"/>
  <c r="T24" i="15"/>
  <c r="I23" i="15"/>
  <c r="D24" i="15"/>
  <c r="L20" i="15"/>
  <c r="I21" i="15"/>
  <c r="J24" i="15"/>
  <c r="T23" i="15"/>
  <c r="Q24" i="15"/>
  <c r="R24" i="15"/>
  <c r="F21" i="15"/>
  <c r="P23" i="15"/>
  <c r="I24" i="15"/>
  <c r="C24" i="15"/>
  <c r="K24" i="15"/>
  <c r="O21" i="15"/>
  <c r="S24" i="15"/>
  <c r="N21" i="15"/>
  <c r="L23" i="15"/>
  <c r="C20" i="15"/>
  <c r="B21" i="15"/>
  <c r="U21" i="15"/>
  <c r="N20" i="15"/>
  <c r="J25" i="15"/>
  <c r="O20" i="15"/>
  <c r="R23" i="15"/>
  <c r="Y20" i="15"/>
  <c r="F25" i="15"/>
  <c r="U22" i="15"/>
  <c r="B25" i="15"/>
  <c r="P24" i="15"/>
  <c r="N22" i="15"/>
  <c r="T21" i="15"/>
  <c r="F23" i="15"/>
  <c r="W24" i="15"/>
  <c r="E20" i="15"/>
  <c r="E21" i="15"/>
  <c r="E22" i="15"/>
  <c r="E25" i="15"/>
  <c r="U23" i="15"/>
  <c r="U24" i="15"/>
  <c r="B23" i="15"/>
  <c r="V21" i="15"/>
  <c r="O25" i="15"/>
  <c r="N25" i="15"/>
  <c r="V22" i="15"/>
  <c r="X23" i="15"/>
  <c r="Y23" i="15"/>
  <c r="Q25" i="15"/>
  <c r="D23" i="15"/>
  <c r="Y22" i="15"/>
  <c r="G23" i="15"/>
  <c r="T25" i="15"/>
  <c r="W21" i="15"/>
  <c r="Q21" i="15"/>
  <c r="H20" i="15"/>
  <c r="W23" i="15"/>
  <c r="V25" i="15"/>
  <c r="I25" i="15"/>
  <c r="X22" i="15"/>
  <c r="C25" i="15"/>
  <c r="P25" i="15"/>
  <c r="D20" i="15"/>
  <c r="U25" i="15"/>
  <c r="C22" i="15"/>
  <c r="R25" i="15"/>
  <c r="AA22" i="15" l="1"/>
  <c r="Z22" i="15"/>
  <c r="AA21" i="15"/>
  <c r="Z21" i="15"/>
  <c r="Z23" i="15"/>
  <c r="AA23" i="15"/>
  <c r="AA25" i="15"/>
  <c r="Z25" i="15"/>
  <c r="Z20" i="15"/>
  <c r="AA20" i="15"/>
  <c r="AA24" i="15"/>
  <c r="Z24" i="15"/>
  <c r="AD5" i="15" l="1"/>
  <c r="AD6" i="15" s="1"/>
  <c r="C33" i="15" l="1"/>
  <c r="V31" i="15"/>
  <c r="Y30" i="15"/>
  <c r="V32" i="15"/>
  <c r="W31" i="15"/>
  <c r="E32" i="15"/>
  <c r="I31" i="15"/>
  <c r="L28" i="15"/>
  <c r="R29" i="15"/>
  <c r="V28" i="15"/>
  <c r="E31" i="15"/>
  <c r="C31" i="15"/>
  <c r="H28" i="15"/>
  <c r="L29" i="15"/>
  <c r="R33" i="15"/>
  <c r="K33" i="15"/>
  <c r="W28" i="15"/>
  <c r="O32" i="15"/>
  <c r="K28" i="15"/>
  <c r="G30" i="15"/>
  <c r="C32" i="15"/>
  <c r="I30" i="15"/>
  <c r="U30" i="15"/>
  <c r="K29" i="15"/>
  <c r="X28" i="15"/>
  <c r="M29" i="15"/>
  <c r="T28" i="15"/>
  <c r="J31" i="15"/>
  <c r="F30" i="15"/>
  <c r="S28" i="15"/>
  <c r="H33" i="15"/>
  <c r="G28" i="15"/>
  <c r="M28" i="15"/>
  <c r="Q28" i="15"/>
  <c r="T30" i="15"/>
  <c r="W30" i="15"/>
  <c r="S29" i="15"/>
  <c r="G33" i="15"/>
  <c r="D31" i="15"/>
  <c r="Y29" i="15"/>
  <c r="C30" i="15"/>
  <c r="P29" i="15"/>
  <c r="X32" i="15"/>
  <c r="I28" i="15"/>
  <c r="G29" i="15"/>
  <c r="W33" i="15"/>
  <c r="S31" i="15"/>
  <c r="H32" i="15"/>
  <c r="D30" i="15"/>
  <c r="K31" i="15"/>
  <c r="M33" i="15"/>
  <c r="T33" i="15"/>
  <c r="R30" i="15"/>
  <c r="D32" i="15"/>
  <c r="J30" i="15"/>
  <c r="H29" i="15"/>
  <c r="P30" i="15"/>
  <c r="L32" i="15"/>
  <c r="J28" i="15"/>
  <c r="S30" i="15"/>
  <c r="V29" i="15"/>
  <c r="U33" i="15"/>
  <c r="E30" i="15"/>
  <c r="M31" i="15"/>
  <c r="R32" i="15"/>
  <c r="B30" i="15"/>
  <c r="P28" i="15"/>
  <c r="S33" i="15"/>
  <c r="X33" i="15"/>
  <c r="U28" i="15"/>
  <c r="W32" i="15"/>
  <c r="I33" i="15"/>
  <c r="X31" i="15"/>
  <c r="V33" i="15"/>
  <c r="C28" i="15"/>
  <c r="T29" i="15"/>
  <c r="M32" i="15"/>
  <c r="K32" i="15"/>
  <c r="O29" i="15"/>
  <c r="N32" i="15"/>
  <c r="D33" i="15"/>
  <c r="Y28" i="15"/>
  <c r="G32" i="15"/>
  <c r="Y31" i="15"/>
  <c r="O28" i="15"/>
  <c r="Q31" i="15"/>
  <c r="Y33" i="15"/>
  <c r="B33" i="15"/>
  <c r="U29" i="15"/>
  <c r="F31" i="15"/>
  <c r="J33" i="15"/>
  <c r="E28" i="15"/>
  <c r="B31" i="15"/>
  <c r="F32" i="15"/>
  <c r="Q32" i="15"/>
  <c r="N29" i="15"/>
  <c r="W29" i="15"/>
  <c r="N33" i="15"/>
  <c r="P32" i="15"/>
  <c r="F29" i="15"/>
  <c r="J29" i="15"/>
  <c r="N31" i="15"/>
  <c r="D29" i="15"/>
  <c r="I29" i="15"/>
  <c r="L31" i="15"/>
  <c r="B29" i="15"/>
  <c r="Q33" i="15"/>
  <c r="L30" i="15"/>
  <c r="T32" i="15"/>
  <c r="P31" i="15"/>
  <c r="N30" i="15"/>
  <c r="E33" i="15"/>
  <c r="U32" i="15"/>
  <c r="S32" i="15"/>
  <c r="L33" i="15"/>
  <c r="R31" i="15"/>
  <c r="F33" i="15"/>
  <c r="V30" i="15"/>
  <c r="I32" i="15"/>
  <c r="N28" i="15"/>
  <c r="O33" i="15"/>
  <c r="P33" i="15"/>
  <c r="J32" i="15"/>
  <c r="X29" i="15"/>
  <c r="F28" i="15"/>
  <c r="C29" i="15"/>
  <c r="O31" i="15"/>
  <c r="T31" i="15"/>
  <c r="D28" i="15"/>
  <c r="B32" i="15"/>
  <c r="O30" i="15"/>
  <c r="R28" i="15"/>
  <c r="K30" i="15"/>
  <c r="H30" i="15"/>
  <c r="Q30" i="15"/>
  <c r="H31" i="15"/>
  <c r="Q29" i="15"/>
  <c r="M30" i="15"/>
  <c r="E29" i="15"/>
  <c r="B28" i="15"/>
  <c r="G31" i="15"/>
  <c r="Y32" i="15"/>
  <c r="X30" i="15"/>
  <c r="U31" i="15"/>
  <c r="AA32" i="15" l="1"/>
  <c r="Z32" i="15"/>
  <c r="Z30" i="15"/>
  <c r="AA30" i="15"/>
  <c r="Z29" i="15"/>
  <c r="AA29" i="15"/>
  <c r="AA28" i="15"/>
  <c r="Z28" i="15"/>
  <c r="AA31" i="15"/>
  <c r="Z31" i="15"/>
  <c r="Z33" i="15"/>
  <c r="AA33" i="15"/>
  <c r="AD7" i="15" l="1"/>
  <c r="AD8" i="15" s="1"/>
  <c r="B40" i="15" l="1"/>
  <c r="H36" i="15"/>
  <c r="O38" i="15"/>
  <c r="G39" i="15"/>
  <c r="H39" i="15"/>
  <c r="G41" i="15"/>
  <c r="L40" i="15"/>
  <c r="M40" i="15"/>
  <c r="Y39" i="15"/>
  <c r="J40" i="15"/>
  <c r="K41" i="15"/>
  <c r="Q37" i="15"/>
  <c r="C41" i="15"/>
  <c r="R36" i="15"/>
  <c r="H38" i="15"/>
  <c r="W38" i="15"/>
  <c r="Y38" i="15"/>
  <c r="V41" i="15"/>
  <c r="W41" i="15"/>
  <c r="I36" i="15"/>
  <c r="G37" i="15"/>
  <c r="S39" i="15"/>
  <c r="E39" i="15"/>
  <c r="Y37" i="15"/>
  <c r="P38" i="15"/>
  <c r="R40" i="15"/>
  <c r="P36" i="15"/>
  <c r="L36" i="15"/>
  <c r="O41" i="15"/>
  <c r="M41" i="15"/>
  <c r="C38" i="15"/>
  <c r="R41" i="15"/>
  <c r="B36" i="15"/>
  <c r="Y40" i="15"/>
  <c r="S36" i="15"/>
  <c r="C39" i="15"/>
  <c r="P37" i="15"/>
  <c r="E40" i="15"/>
  <c r="H40" i="15"/>
  <c r="H41" i="15"/>
  <c r="M38" i="15"/>
  <c r="D38" i="15"/>
  <c r="T36" i="15"/>
  <c r="M36" i="15"/>
  <c r="J36" i="15"/>
  <c r="U40" i="15"/>
  <c r="W39" i="15"/>
  <c r="R37" i="15"/>
  <c r="G36" i="15"/>
  <c r="Q36" i="15"/>
  <c r="G38" i="15"/>
  <c r="K39" i="15"/>
  <c r="T38" i="15"/>
  <c r="V40" i="15"/>
  <c r="K36" i="15"/>
  <c r="X36" i="15"/>
  <c r="M37" i="15"/>
  <c r="J39" i="15"/>
  <c r="X40" i="15"/>
  <c r="O40" i="15"/>
  <c r="V37" i="15"/>
  <c r="K38" i="15"/>
  <c r="F37" i="15"/>
  <c r="B38" i="15"/>
  <c r="D41" i="15"/>
  <c r="U36" i="15"/>
  <c r="B39" i="15"/>
  <c r="S38" i="15"/>
  <c r="D37" i="15"/>
  <c r="L41" i="15"/>
  <c r="F40" i="15"/>
  <c r="V38" i="15"/>
  <c r="W37" i="15"/>
  <c r="R38" i="15"/>
  <c r="I39" i="15"/>
  <c r="W36" i="15"/>
  <c r="H37" i="15"/>
  <c r="K40" i="15"/>
  <c r="J41" i="15"/>
  <c r="N40" i="15"/>
  <c r="S37" i="15"/>
  <c r="I38" i="15"/>
  <c r="G40" i="15"/>
  <c r="X41" i="15"/>
  <c r="R39" i="15"/>
  <c r="Y36" i="15"/>
  <c r="E38" i="15"/>
  <c r="U38" i="15"/>
  <c r="Y41" i="15"/>
  <c r="B41" i="15"/>
  <c r="P39" i="15"/>
  <c r="C40" i="15"/>
  <c r="J37" i="15"/>
  <c r="J38" i="15"/>
  <c r="U37" i="15"/>
  <c r="F41" i="15"/>
  <c r="N38" i="15"/>
  <c r="P41" i="15"/>
  <c r="X37" i="15"/>
  <c r="S40" i="15"/>
  <c r="I37" i="15"/>
  <c r="N39" i="15"/>
  <c r="P40" i="15"/>
  <c r="D40" i="15"/>
  <c r="F39" i="15"/>
  <c r="E36" i="15"/>
  <c r="S41" i="15"/>
  <c r="W40" i="15"/>
  <c r="T40" i="15"/>
  <c r="C36" i="15"/>
  <c r="I40" i="15"/>
  <c r="Q40" i="15"/>
  <c r="U39" i="15"/>
  <c r="B37" i="15"/>
  <c r="N36" i="15"/>
  <c r="O37" i="15"/>
  <c r="O36" i="15"/>
  <c r="L39" i="15"/>
  <c r="N41" i="15"/>
  <c r="T37" i="15"/>
  <c r="Q39" i="15"/>
  <c r="E41" i="15"/>
  <c r="X39" i="15"/>
  <c r="L38" i="15"/>
  <c r="I41" i="15"/>
  <c r="T39" i="15"/>
  <c r="D36" i="15"/>
  <c r="U41" i="15"/>
  <c r="E37" i="15"/>
  <c r="N37" i="15"/>
  <c r="M39" i="15"/>
  <c r="V36" i="15"/>
  <c r="K37" i="15"/>
  <c r="Q41" i="15"/>
  <c r="V39" i="15"/>
  <c r="F36" i="15"/>
  <c r="C37" i="15"/>
  <c r="D39" i="15"/>
  <c r="O39" i="15"/>
  <c r="F38" i="15"/>
  <c r="X38" i="15"/>
  <c r="L37" i="15"/>
  <c r="T41" i="15"/>
  <c r="Q38" i="15"/>
  <c r="AA38" i="15" l="1"/>
  <c r="Z38" i="15"/>
  <c r="AA36" i="15"/>
  <c r="Z36" i="15"/>
  <c r="AA37" i="15"/>
  <c r="Z37" i="15"/>
  <c r="AA41" i="15"/>
  <c r="Z41" i="15"/>
  <c r="AA39" i="15"/>
  <c r="Z39" i="15"/>
  <c r="Z40" i="15"/>
  <c r="AA40" i="15"/>
  <c r="AD9" i="15" l="1"/>
  <c r="AD10" i="15" s="1"/>
  <c r="Q45" i="15" l="1"/>
  <c r="M46" i="15"/>
  <c r="K45" i="15"/>
  <c r="Y45" i="15"/>
  <c r="E45" i="15"/>
  <c r="Q49" i="15"/>
  <c r="B44" i="15"/>
  <c r="F46" i="15"/>
  <c r="I44" i="15"/>
  <c r="Y48" i="15"/>
  <c r="X46" i="15"/>
  <c r="H48" i="15"/>
  <c r="W46" i="15"/>
  <c r="I47" i="15"/>
  <c r="D45" i="15"/>
  <c r="G47" i="15"/>
  <c r="E48" i="15"/>
  <c r="J47" i="15"/>
  <c r="S46" i="15"/>
  <c r="S45" i="15"/>
  <c r="G45" i="15"/>
  <c r="U44" i="15"/>
  <c r="U49" i="15"/>
  <c r="V46" i="15"/>
  <c r="T49" i="15"/>
  <c r="R45" i="15"/>
  <c r="G44" i="15"/>
  <c r="B48" i="15"/>
  <c r="C47" i="15"/>
  <c r="V47" i="15"/>
  <c r="P45" i="15"/>
  <c r="Y46" i="15"/>
  <c r="W44" i="15"/>
  <c r="D49" i="15"/>
  <c r="M44" i="15"/>
  <c r="K49" i="15"/>
  <c r="X44" i="15"/>
  <c r="C46" i="15"/>
  <c r="M45" i="15"/>
  <c r="K47" i="15"/>
  <c r="L45" i="15"/>
  <c r="P46" i="15"/>
  <c r="V48" i="15"/>
  <c r="H49" i="15"/>
  <c r="R46" i="15"/>
  <c r="M49" i="15"/>
  <c r="E47" i="15"/>
  <c r="D46" i="15"/>
  <c r="T44" i="15"/>
  <c r="S44" i="15"/>
  <c r="S47" i="15"/>
  <c r="K48" i="15"/>
  <c r="F44" i="15"/>
  <c r="D44" i="15"/>
  <c r="R48" i="15"/>
  <c r="P47" i="15"/>
  <c r="K44" i="15"/>
  <c r="C48" i="15"/>
  <c r="Q44" i="15"/>
  <c r="G46" i="15"/>
  <c r="P44" i="15"/>
  <c r="G49" i="15"/>
  <c r="X48" i="15"/>
  <c r="N47" i="15"/>
  <c r="O48" i="15"/>
  <c r="X49" i="15"/>
  <c r="Y44" i="15"/>
  <c r="F49" i="15"/>
  <c r="W45" i="15"/>
  <c r="U47" i="15"/>
  <c r="N44" i="15"/>
  <c r="O49" i="15"/>
  <c r="L46" i="15"/>
  <c r="L47" i="15"/>
  <c r="U48" i="15"/>
  <c r="K46" i="15"/>
  <c r="H44" i="15"/>
  <c r="D48" i="15"/>
  <c r="U45" i="15"/>
  <c r="L44" i="15"/>
  <c r="L48" i="15"/>
  <c r="G48" i="15"/>
  <c r="J44" i="15"/>
  <c r="F48" i="15"/>
  <c r="I46" i="15"/>
  <c r="R47" i="15"/>
  <c r="C45" i="15"/>
  <c r="F45" i="15"/>
  <c r="I48" i="15"/>
  <c r="E49" i="15"/>
  <c r="B45" i="15"/>
  <c r="H45" i="15"/>
  <c r="F47" i="15"/>
  <c r="J49" i="15"/>
  <c r="E44" i="15"/>
  <c r="O47" i="15"/>
  <c r="C44" i="15"/>
  <c r="T45" i="15"/>
  <c r="B46" i="15"/>
  <c r="M48" i="15"/>
  <c r="J46" i="15"/>
  <c r="N48" i="15"/>
  <c r="S49" i="15"/>
  <c r="X45" i="15"/>
  <c r="Y47" i="15"/>
  <c r="P49" i="15"/>
  <c r="Q46" i="15"/>
  <c r="O45" i="15"/>
  <c r="W48" i="15"/>
  <c r="J48" i="15"/>
  <c r="U46" i="15"/>
  <c r="B47" i="15"/>
  <c r="I45" i="15"/>
  <c r="L49" i="15"/>
  <c r="O44" i="15"/>
  <c r="M47" i="15"/>
  <c r="I49" i="15"/>
  <c r="J45" i="15"/>
  <c r="Y49" i="15"/>
  <c r="Q48" i="15"/>
  <c r="S48" i="15"/>
  <c r="V45" i="15"/>
  <c r="N45" i="15"/>
  <c r="T48" i="15"/>
  <c r="N46" i="15"/>
  <c r="N49" i="15"/>
  <c r="E46" i="15"/>
  <c r="P48" i="15"/>
  <c r="W47" i="15"/>
  <c r="V49" i="15"/>
  <c r="C49" i="15"/>
  <c r="X47" i="15"/>
  <c r="R49" i="15"/>
  <c r="T47" i="15"/>
  <c r="V44" i="15"/>
  <c r="O46" i="15"/>
  <c r="R44" i="15"/>
  <c r="H46" i="15"/>
  <c r="T46" i="15"/>
  <c r="D47" i="15"/>
  <c r="W49" i="15"/>
  <c r="H47" i="15"/>
  <c r="B49" i="15"/>
  <c r="Q47" i="15"/>
  <c r="Z46" i="15" l="1"/>
  <c r="AA46" i="15"/>
  <c r="AA44" i="15"/>
  <c r="Z44" i="15"/>
  <c r="Z49" i="15"/>
  <c r="AA49" i="15"/>
  <c r="AA48" i="15"/>
  <c r="Z48" i="15"/>
  <c r="AA45" i="15"/>
  <c r="Z45" i="15"/>
  <c r="AA47" i="15"/>
  <c r="Z47" i="15"/>
  <c r="AD11" i="15" l="1"/>
  <c r="AD12" i="15" s="1"/>
  <c r="R53" i="15" l="1"/>
  <c r="E55" i="15"/>
  <c r="D52" i="15"/>
  <c r="C55" i="15"/>
  <c r="L53" i="15"/>
  <c r="D55" i="15"/>
  <c r="I52" i="15"/>
  <c r="H53" i="15"/>
  <c r="W55" i="15"/>
  <c r="O54" i="15"/>
  <c r="C54" i="15"/>
  <c r="M53" i="15"/>
  <c r="P53" i="15"/>
  <c r="T52" i="15"/>
  <c r="X54" i="15"/>
  <c r="B52" i="15"/>
  <c r="C56" i="15"/>
  <c r="D54" i="15"/>
  <c r="J55" i="15"/>
  <c r="S52" i="15"/>
  <c r="R56" i="15"/>
  <c r="P52" i="15"/>
  <c r="C57" i="15"/>
  <c r="T54" i="15"/>
  <c r="E56" i="15"/>
  <c r="W57" i="15"/>
  <c r="H56" i="15"/>
  <c r="R54" i="15"/>
  <c r="G57" i="15"/>
  <c r="U52" i="15"/>
  <c r="S55" i="15"/>
  <c r="K52" i="15"/>
  <c r="G52" i="15"/>
  <c r="N54" i="15"/>
  <c r="T55" i="15"/>
  <c r="M57" i="15"/>
  <c r="Y53" i="15"/>
  <c r="X56" i="15"/>
  <c r="P54" i="15"/>
  <c r="X52" i="15"/>
  <c r="K55" i="15"/>
  <c r="Q57" i="15"/>
  <c r="Q53" i="15"/>
  <c r="O55" i="15"/>
  <c r="K57" i="15"/>
  <c r="W52" i="15"/>
  <c r="M52" i="15"/>
  <c r="W54" i="15"/>
  <c r="O56" i="15"/>
  <c r="Q52" i="15"/>
  <c r="G54" i="15"/>
  <c r="G53" i="15"/>
  <c r="H57" i="15"/>
  <c r="J54" i="15"/>
  <c r="L56" i="15"/>
  <c r="W53" i="15"/>
  <c r="J57" i="15"/>
  <c r="L52" i="15"/>
  <c r="S57" i="15"/>
  <c r="G56" i="15"/>
  <c r="X57" i="15"/>
  <c r="N55" i="15"/>
  <c r="T53" i="15"/>
  <c r="K54" i="15"/>
  <c r="Y57" i="15"/>
  <c r="E54" i="15"/>
  <c r="U55" i="15"/>
  <c r="L55" i="15"/>
  <c r="M56" i="15"/>
  <c r="F55" i="15"/>
  <c r="O53" i="15"/>
  <c r="B55" i="15"/>
  <c r="S54" i="15"/>
  <c r="D53" i="15"/>
  <c r="J56" i="15"/>
  <c r="C52" i="15"/>
  <c r="T57" i="15"/>
  <c r="U56" i="15"/>
  <c r="S53" i="15"/>
  <c r="E52" i="15"/>
  <c r="L54" i="15"/>
  <c r="Q55" i="15"/>
  <c r="U54" i="15"/>
  <c r="G55" i="15"/>
  <c r="I55" i="15"/>
  <c r="J53" i="15"/>
  <c r="W56" i="15"/>
  <c r="I54" i="15"/>
  <c r="D57" i="15"/>
  <c r="F57" i="15"/>
  <c r="V52" i="15"/>
  <c r="T56" i="15"/>
  <c r="P55" i="15"/>
  <c r="B54" i="15"/>
  <c r="E57" i="15"/>
  <c r="K56" i="15"/>
  <c r="S56" i="15"/>
  <c r="N56" i="15"/>
  <c r="I53" i="15"/>
  <c r="L57" i="15"/>
  <c r="F56" i="15"/>
  <c r="V54" i="15"/>
  <c r="F53" i="15"/>
  <c r="D56" i="15"/>
  <c r="U53" i="15"/>
  <c r="O57" i="15"/>
  <c r="N57" i="15"/>
  <c r="R55" i="15"/>
  <c r="Q56" i="15"/>
  <c r="Y55" i="15"/>
  <c r="B53" i="15"/>
  <c r="O52" i="15"/>
  <c r="Y52" i="15"/>
  <c r="I56" i="15"/>
  <c r="N52" i="15"/>
  <c r="P57" i="15"/>
  <c r="V53" i="15"/>
  <c r="B56" i="15"/>
  <c r="R52" i="15"/>
  <c r="H54" i="15"/>
  <c r="R57" i="15"/>
  <c r="P56" i="15"/>
  <c r="I57" i="15"/>
  <c r="Q54" i="15"/>
  <c r="H55" i="15"/>
  <c r="M54" i="15"/>
  <c r="U57" i="15"/>
  <c r="E53" i="15"/>
  <c r="X53" i="15"/>
  <c r="N53" i="15"/>
  <c r="M55" i="15"/>
  <c r="Y56" i="15"/>
  <c r="B57" i="15"/>
  <c r="J52" i="15"/>
  <c r="X55" i="15"/>
  <c r="C53" i="15"/>
  <c r="K53" i="15"/>
  <c r="H52" i="15"/>
  <c r="V55" i="15"/>
  <c r="F52" i="15"/>
  <c r="Y54" i="15"/>
  <c r="V56" i="15"/>
  <c r="F54" i="15"/>
  <c r="V57" i="15"/>
  <c r="AA52" i="15" l="1"/>
  <c r="Z52" i="15"/>
  <c r="Z57" i="15"/>
  <c r="AA57" i="15"/>
  <c r="Z53" i="15"/>
  <c r="AA53" i="15"/>
  <c r="AA56" i="15"/>
  <c r="Z56" i="15"/>
  <c r="Z54" i="15"/>
  <c r="AA54" i="15"/>
  <c r="AA55" i="15"/>
  <c r="Z55" i="15"/>
  <c r="AD13" i="15" l="1"/>
  <c r="AD14" i="15" s="1"/>
  <c r="K65" i="15" l="1"/>
  <c r="C62" i="15"/>
  <c r="F60" i="15"/>
  <c r="R65" i="15"/>
  <c r="V65" i="15"/>
  <c r="M65" i="15"/>
  <c r="J63" i="15"/>
  <c r="N65" i="15"/>
  <c r="D60" i="15"/>
  <c r="K61" i="15"/>
  <c r="Y61" i="15"/>
  <c r="T62" i="15"/>
  <c r="V64" i="15"/>
  <c r="B60" i="15"/>
  <c r="I60" i="15"/>
  <c r="Y64" i="15"/>
  <c r="H64" i="15"/>
  <c r="H61" i="15"/>
  <c r="X65" i="15"/>
  <c r="M62" i="15"/>
  <c r="O62" i="15"/>
  <c r="D62" i="15"/>
  <c r="R60" i="15"/>
  <c r="L61" i="15"/>
  <c r="H62" i="15"/>
  <c r="W62" i="15"/>
  <c r="G61" i="15"/>
  <c r="S63" i="15"/>
  <c r="H63" i="15"/>
  <c r="F62" i="15"/>
  <c r="W65" i="15"/>
  <c r="O64" i="15"/>
  <c r="H65" i="15"/>
  <c r="Q60" i="15"/>
  <c r="P62" i="15"/>
  <c r="D65" i="15"/>
  <c r="S62" i="15"/>
  <c r="R63" i="15"/>
  <c r="D63" i="15"/>
  <c r="R61" i="15"/>
  <c r="C65" i="15"/>
  <c r="E63" i="15"/>
  <c r="G60" i="15"/>
  <c r="C63" i="15"/>
  <c r="M60" i="15"/>
  <c r="P61" i="15"/>
  <c r="E64" i="15"/>
  <c r="R62" i="15"/>
  <c r="S60" i="15"/>
  <c r="E61" i="15"/>
  <c r="Q62" i="15"/>
  <c r="X60" i="15"/>
  <c r="M61" i="15"/>
  <c r="G65" i="15"/>
  <c r="J60" i="15"/>
  <c r="L60" i="15"/>
  <c r="X64" i="15"/>
  <c r="L64" i="15"/>
  <c r="T60" i="15"/>
  <c r="B62" i="15"/>
  <c r="J65" i="15"/>
  <c r="S61" i="15"/>
  <c r="I63" i="15"/>
  <c r="M64" i="15"/>
  <c r="J61" i="15"/>
  <c r="W60" i="15"/>
  <c r="K64" i="15"/>
  <c r="K63" i="15"/>
  <c r="N64" i="15"/>
  <c r="D61" i="15"/>
  <c r="S65" i="15"/>
  <c r="L65" i="15"/>
  <c r="F65" i="15"/>
  <c r="U64" i="15"/>
  <c r="Y60" i="15"/>
  <c r="Y65" i="15"/>
  <c r="F61" i="15"/>
  <c r="P63" i="15"/>
  <c r="K60" i="15"/>
  <c r="C64" i="15"/>
  <c r="G62" i="15"/>
  <c r="I61" i="15"/>
  <c r="E60" i="15"/>
  <c r="U60" i="15"/>
  <c r="J64" i="15"/>
  <c r="B63" i="15"/>
  <c r="F64" i="15"/>
  <c r="U62" i="15"/>
  <c r="X61" i="15"/>
  <c r="N61" i="15"/>
  <c r="T63" i="15"/>
  <c r="R64" i="15"/>
  <c r="P60" i="15"/>
  <c r="N63" i="15"/>
  <c r="T64" i="15"/>
  <c r="I65" i="15"/>
  <c r="W64" i="15"/>
  <c r="D64" i="15"/>
  <c r="E65" i="15"/>
  <c r="B61" i="15"/>
  <c r="N60" i="15"/>
  <c r="O61" i="15"/>
  <c r="O60" i="15"/>
  <c r="E62" i="15"/>
  <c r="C61" i="15"/>
  <c r="O65" i="15"/>
  <c r="I64" i="15"/>
  <c r="Q64" i="15"/>
  <c r="T61" i="15"/>
  <c r="U63" i="15"/>
  <c r="J62" i="15"/>
  <c r="I62" i="15"/>
  <c r="P64" i="15"/>
  <c r="B65" i="15"/>
  <c r="L63" i="15"/>
  <c r="Q63" i="15"/>
  <c r="O63" i="15"/>
  <c r="C60" i="15"/>
  <c r="V62" i="15"/>
  <c r="V61" i="15"/>
  <c r="U61" i="15"/>
  <c r="F63" i="15"/>
  <c r="S64" i="15"/>
  <c r="L62" i="15"/>
  <c r="N62" i="15"/>
  <c r="Y63" i="15"/>
  <c r="Q61" i="15"/>
  <c r="V60" i="15"/>
  <c r="H60" i="15"/>
  <c r="V63" i="15"/>
  <c r="K62" i="15"/>
  <c r="W61" i="15"/>
  <c r="X62" i="15"/>
  <c r="U65" i="15"/>
  <c r="P65" i="15"/>
  <c r="Y62" i="15"/>
  <c r="G63" i="15"/>
  <c r="T65" i="15"/>
  <c r="B64" i="15"/>
  <c r="X63" i="15"/>
  <c r="Q65" i="15"/>
  <c r="W63" i="15"/>
  <c r="M63" i="15"/>
  <c r="G64" i="15"/>
  <c r="AA60" i="15" l="1"/>
  <c r="Z60" i="15"/>
  <c r="AA61" i="15"/>
  <c r="Z61" i="15"/>
  <c r="AA64" i="15"/>
  <c r="Z64" i="15"/>
  <c r="AA65" i="15"/>
  <c r="Z65" i="15"/>
  <c r="Z63" i="15"/>
  <c r="AA63" i="15"/>
  <c r="AA62" i="15"/>
  <c r="Z62" i="15"/>
  <c r="AD15" i="15" l="1"/>
  <c r="AD16" i="15"/>
  <c r="F72" i="15" l="1"/>
  <c r="T70" i="15"/>
  <c r="Y72" i="15"/>
  <c r="I71" i="15"/>
  <c r="K69" i="15"/>
  <c r="W69" i="15"/>
  <c r="U69" i="15"/>
  <c r="B71" i="15"/>
  <c r="S72" i="15"/>
  <c r="L73" i="15"/>
  <c r="P72" i="15"/>
  <c r="G72" i="15"/>
  <c r="G70" i="15"/>
  <c r="Y68" i="15"/>
  <c r="M71" i="15"/>
  <c r="T68" i="15"/>
  <c r="C70" i="15"/>
  <c r="I70" i="15"/>
  <c r="X69" i="15"/>
  <c r="N69" i="15"/>
  <c r="W68" i="15"/>
  <c r="X71" i="15"/>
  <c r="M72" i="15"/>
  <c r="R71" i="15"/>
  <c r="N71" i="15"/>
  <c r="L71" i="15"/>
  <c r="K71" i="15"/>
  <c r="V70" i="15"/>
  <c r="E69" i="15"/>
  <c r="X70" i="15"/>
  <c r="H69" i="15"/>
  <c r="U70" i="15"/>
  <c r="E73" i="15"/>
  <c r="S69" i="15"/>
  <c r="P70" i="15"/>
  <c r="W71" i="15"/>
  <c r="X68" i="15"/>
  <c r="W70" i="15"/>
  <c r="M69" i="15"/>
  <c r="H72" i="15"/>
  <c r="Y73" i="15"/>
  <c r="K72" i="15"/>
  <c r="Y70" i="15"/>
  <c r="L69" i="15"/>
  <c r="P69" i="15"/>
  <c r="G69" i="15"/>
  <c r="H70" i="15"/>
  <c r="F70" i="15"/>
  <c r="H68" i="15"/>
  <c r="J72" i="15"/>
  <c r="O71" i="15"/>
  <c r="T71" i="15"/>
  <c r="L70" i="15"/>
  <c r="Q73" i="15"/>
  <c r="O69" i="15"/>
  <c r="B73" i="15"/>
  <c r="U73" i="15"/>
  <c r="X72" i="15"/>
  <c r="Q72" i="15"/>
  <c r="R70" i="15"/>
  <c r="W72" i="15"/>
  <c r="M70" i="15"/>
  <c r="E70" i="15"/>
  <c r="Q69" i="15"/>
  <c r="L72" i="15"/>
  <c r="C68" i="15"/>
  <c r="C72" i="15"/>
  <c r="N68" i="15"/>
  <c r="Q71" i="15"/>
  <c r="R72" i="15"/>
  <c r="C73" i="15"/>
  <c r="U72" i="15"/>
  <c r="P71" i="15"/>
  <c r="J69" i="15"/>
  <c r="S70" i="15"/>
  <c r="U68" i="15"/>
  <c r="S73" i="15"/>
  <c r="N72" i="15"/>
  <c r="M68" i="15"/>
  <c r="T72" i="15"/>
  <c r="E68" i="15"/>
  <c r="K73" i="15"/>
  <c r="J71" i="15"/>
  <c r="S68" i="15"/>
  <c r="X73" i="15"/>
  <c r="P73" i="15"/>
  <c r="B68" i="15"/>
  <c r="J73" i="15"/>
  <c r="Q70" i="15"/>
  <c r="O73" i="15"/>
  <c r="V71" i="15"/>
  <c r="G71" i="15"/>
  <c r="O72" i="15"/>
  <c r="L68" i="15"/>
  <c r="B70" i="15"/>
  <c r="D70" i="15"/>
  <c r="S71" i="15"/>
  <c r="J70" i="15"/>
  <c r="G68" i="15"/>
  <c r="V69" i="15"/>
  <c r="D71" i="15"/>
  <c r="V73" i="15"/>
  <c r="C71" i="15"/>
  <c r="O70" i="15"/>
  <c r="I69" i="15"/>
  <c r="Y69" i="15"/>
  <c r="J68" i="15"/>
  <c r="V68" i="15"/>
  <c r="F71" i="15"/>
  <c r="P68" i="15"/>
  <c r="R68" i="15"/>
  <c r="B69" i="15"/>
  <c r="E71" i="15"/>
  <c r="G73" i="15"/>
  <c r="R73" i="15"/>
  <c r="K68" i="15"/>
  <c r="D68" i="15"/>
  <c r="H71" i="15"/>
  <c r="C69" i="15"/>
  <c r="E72" i="15"/>
  <c r="F69" i="15"/>
  <c r="D73" i="15"/>
  <c r="D72" i="15"/>
  <c r="F73" i="15"/>
  <c r="I72" i="15"/>
  <c r="U71" i="15"/>
  <c r="N73" i="15"/>
  <c r="I68" i="15"/>
  <c r="V72" i="15"/>
  <c r="I73" i="15"/>
  <c r="D69" i="15"/>
  <c r="F68" i="15"/>
  <c r="B72" i="15"/>
  <c r="W73" i="15"/>
  <c r="K70" i="15"/>
  <c r="T73" i="15"/>
  <c r="N70" i="15"/>
  <c r="O68" i="15"/>
  <c r="R69" i="15"/>
  <c r="H73" i="15"/>
  <c r="T69" i="15"/>
  <c r="Q68" i="15"/>
  <c r="M73" i="15"/>
  <c r="Y71" i="15"/>
  <c r="AA71" i="15" l="1"/>
  <c r="Z71" i="15"/>
  <c r="AA73" i="15"/>
  <c r="Z73" i="15"/>
  <c r="Z70" i="15"/>
  <c r="AA70" i="15"/>
  <c r="AA72" i="15"/>
  <c r="Z72" i="15"/>
  <c r="AA68" i="15"/>
  <c r="Z68" i="15"/>
  <c r="AA69" i="15"/>
  <c r="Z69" i="15"/>
  <c r="AD17" i="15" l="1"/>
  <c r="AD18" i="15" s="1"/>
  <c r="J80" i="15" l="1"/>
  <c r="Y78" i="15"/>
  <c r="S80" i="15"/>
  <c r="K80" i="15"/>
  <c r="T79" i="15"/>
  <c r="B79" i="15"/>
  <c r="H80" i="15"/>
  <c r="P80" i="15"/>
  <c r="N80" i="15"/>
  <c r="M76" i="15"/>
  <c r="I77" i="15"/>
  <c r="M79" i="15"/>
  <c r="Q76" i="15"/>
  <c r="N77" i="15"/>
  <c r="D79" i="15"/>
  <c r="T78" i="15"/>
  <c r="M77" i="15"/>
  <c r="C81" i="15"/>
  <c r="U76" i="15"/>
  <c r="E80" i="15"/>
  <c r="D77" i="15"/>
  <c r="K81" i="15"/>
  <c r="Q80" i="15"/>
  <c r="P78" i="15"/>
  <c r="D78" i="15"/>
  <c r="V77" i="15"/>
  <c r="W76" i="15"/>
  <c r="H76" i="15"/>
  <c r="Y80" i="15"/>
  <c r="Q81" i="15"/>
  <c r="W77" i="15"/>
  <c r="N79" i="15"/>
  <c r="L79" i="15"/>
  <c r="C77" i="15"/>
  <c r="V78" i="15"/>
  <c r="H78" i="15"/>
  <c r="G81" i="15"/>
  <c r="S76" i="15"/>
  <c r="O76" i="15"/>
  <c r="F80" i="15"/>
  <c r="E78" i="15"/>
  <c r="W79" i="15"/>
  <c r="I79" i="15"/>
  <c r="M80" i="15"/>
  <c r="X76" i="15"/>
  <c r="L80" i="15"/>
  <c r="W78" i="15"/>
  <c r="Y81" i="15"/>
  <c r="K79" i="15"/>
  <c r="I76" i="15"/>
  <c r="R80" i="15"/>
  <c r="M78" i="15"/>
  <c r="Q77" i="15"/>
  <c r="V79" i="15"/>
  <c r="V76" i="15"/>
  <c r="P77" i="15"/>
  <c r="C80" i="15"/>
  <c r="Y77" i="15"/>
  <c r="E81" i="15"/>
  <c r="S77" i="15"/>
  <c r="I78" i="15"/>
  <c r="B77" i="15"/>
  <c r="F81" i="15"/>
  <c r="R79" i="15"/>
  <c r="L81" i="15"/>
  <c r="J81" i="15"/>
  <c r="O79" i="15"/>
  <c r="O81" i="15"/>
  <c r="O77" i="15"/>
  <c r="B81" i="15"/>
  <c r="F76" i="15"/>
  <c r="E79" i="15"/>
  <c r="F78" i="15"/>
  <c r="R78" i="15"/>
  <c r="V81" i="15"/>
  <c r="L78" i="15"/>
  <c r="Q78" i="15"/>
  <c r="N76" i="15"/>
  <c r="C76" i="15"/>
  <c r="G79" i="15"/>
  <c r="U81" i="15"/>
  <c r="G80" i="15"/>
  <c r="L77" i="15"/>
  <c r="S81" i="15"/>
  <c r="O78" i="15"/>
  <c r="X80" i="15"/>
  <c r="R76" i="15"/>
  <c r="P81" i="15"/>
  <c r="X79" i="15"/>
  <c r="K77" i="15"/>
  <c r="N78" i="15"/>
  <c r="X77" i="15"/>
  <c r="G78" i="15"/>
  <c r="U80" i="15"/>
  <c r="Q79" i="15"/>
  <c r="J77" i="15"/>
  <c r="S78" i="15"/>
  <c r="Y76" i="15"/>
  <c r="B76" i="15"/>
  <c r="P79" i="15"/>
  <c r="W81" i="15"/>
  <c r="U78" i="15"/>
  <c r="T81" i="15"/>
  <c r="K76" i="15"/>
  <c r="N81" i="15"/>
  <c r="H79" i="15"/>
  <c r="E77" i="15"/>
  <c r="F79" i="15"/>
  <c r="V80" i="15"/>
  <c r="I81" i="15"/>
  <c r="P76" i="15"/>
  <c r="E76" i="15"/>
  <c r="G77" i="15"/>
  <c r="X78" i="15"/>
  <c r="U79" i="15"/>
  <c r="F77" i="15"/>
  <c r="S79" i="15"/>
  <c r="O80" i="15"/>
  <c r="K78" i="15"/>
  <c r="M81" i="15"/>
  <c r="U77" i="15"/>
  <c r="J76" i="15"/>
  <c r="T80" i="15"/>
  <c r="B80" i="15"/>
  <c r="H81" i="15"/>
  <c r="R77" i="15"/>
  <c r="Y79" i="15"/>
  <c r="R81" i="15"/>
  <c r="T76" i="15"/>
  <c r="D76" i="15"/>
  <c r="L76" i="15"/>
  <c r="C78" i="15"/>
  <c r="B78" i="15"/>
  <c r="I80" i="15"/>
  <c r="J79" i="15"/>
  <c r="J78" i="15"/>
  <c r="H77" i="15"/>
  <c r="X81" i="15"/>
  <c r="T77" i="15"/>
  <c r="G76" i="15"/>
  <c r="W80" i="15"/>
  <c r="C79" i="15"/>
  <c r="D81" i="15"/>
  <c r="D80" i="15"/>
  <c r="AA77" i="15" l="1"/>
  <c r="Z77" i="15"/>
  <c r="Z81" i="15"/>
  <c r="AA81" i="15"/>
  <c r="Z79" i="15"/>
  <c r="AA79" i="15"/>
  <c r="Z80" i="15"/>
  <c r="AA80" i="15"/>
  <c r="Z78" i="15"/>
  <c r="AA78" i="15"/>
  <c r="AA76" i="15"/>
  <c r="Z76" i="15"/>
  <c r="AD19" i="15" s="1"/>
  <c r="AD20" i="15" l="1"/>
  <c r="W84" i="15" l="1"/>
  <c r="D88" i="15"/>
  <c r="X87" i="15"/>
  <c r="M88" i="15"/>
  <c r="W86" i="15"/>
  <c r="N86" i="15"/>
  <c r="M85" i="15"/>
  <c r="T87" i="15"/>
  <c r="P88" i="15"/>
  <c r="N85" i="15"/>
  <c r="K88" i="15"/>
  <c r="K87" i="15"/>
  <c r="S86" i="15"/>
  <c r="H87" i="15"/>
  <c r="P84" i="15"/>
  <c r="S87" i="15"/>
  <c r="J86" i="15"/>
  <c r="F88" i="15"/>
  <c r="J88" i="15"/>
  <c r="Y88" i="15"/>
  <c r="W85" i="15"/>
  <c r="T89" i="15"/>
  <c r="Y86" i="15"/>
  <c r="Q86" i="15"/>
  <c r="Y85" i="15"/>
  <c r="T88" i="15"/>
  <c r="E84" i="15"/>
  <c r="O86" i="15"/>
  <c r="R86" i="15"/>
  <c r="H89" i="15"/>
  <c r="F86" i="15"/>
  <c r="T86" i="15"/>
  <c r="G84" i="15"/>
  <c r="P89" i="15"/>
  <c r="I87" i="15"/>
  <c r="O87" i="15"/>
  <c r="L88" i="15"/>
  <c r="O85" i="15"/>
  <c r="S88" i="15"/>
  <c r="L84" i="15"/>
  <c r="I84" i="15"/>
  <c r="R88" i="15"/>
  <c r="J87" i="15"/>
  <c r="W88" i="15"/>
  <c r="R87" i="15"/>
  <c r="U85" i="15"/>
  <c r="L89" i="15"/>
  <c r="R84" i="15"/>
  <c r="O84" i="15"/>
  <c r="E86" i="15"/>
  <c r="J89" i="15"/>
  <c r="O89" i="15"/>
  <c r="X84" i="15"/>
  <c r="J85" i="15"/>
  <c r="C84" i="15"/>
  <c r="H88" i="15"/>
  <c r="N87" i="15"/>
  <c r="L87" i="15"/>
  <c r="S89" i="15"/>
  <c r="V88" i="15"/>
  <c r="U87" i="15"/>
  <c r="C86" i="15"/>
  <c r="Y87" i="15"/>
  <c r="K85" i="15"/>
  <c r="C89" i="15"/>
  <c r="H84" i="15"/>
  <c r="W87" i="15"/>
  <c r="L86" i="15"/>
  <c r="Q89" i="15"/>
  <c r="Y89" i="15"/>
  <c r="U89" i="15"/>
  <c r="U84" i="15"/>
  <c r="G88" i="15"/>
  <c r="N88" i="15"/>
  <c r="G86" i="15"/>
  <c r="I85" i="15"/>
  <c r="U88" i="15"/>
  <c r="C85" i="15"/>
  <c r="V84" i="15"/>
  <c r="J84" i="15"/>
  <c r="E87" i="15"/>
  <c r="E89" i="15"/>
  <c r="Q84" i="15"/>
  <c r="X89" i="15"/>
  <c r="R89" i="15"/>
  <c r="B84" i="15"/>
  <c r="V86" i="15"/>
  <c r="Q85" i="15"/>
  <c r="Q87" i="15"/>
  <c r="V87" i="15"/>
  <c r="Y84" i="15"/>
  <c r="B89" i="15"/>
  <c r="L85" i="15"/>
  <c r="G87" i="15"/>
  <c r="N89" i="15"/>
  <c r="I88" i="15"/>
  <c r="F84" i="15"/>
  <c r="C87" i="15"/>
  <c r="D87" i="15"/>
  <c r="M86" i="15"/>
  <c r="P87" i="15"/>
  <c r="N84" i="15"/>
  <c r="M84" i="15"/>
  <c r="K84" i="15"/>
  <c r="U86" i="15"/>
  <c r="W89" i="15"/>
  <c r="B86" i="15"/>
  <c r="P86" i="15"/>
  <c r="S84" i="15"/>
  <c r="I86" i="15"/>
  <c r="D84" i="15"/>
  <c r="C88" i="15"/>
  <c r="D85" i="15"/>
  <c r="M87" i="15"/>
  <c r="E88" i="15"/>
  <c r="P85" i="15"/>
  <c r="G85" i="15"/>
  <c r="I89" i="15"/>
  <c r="B85" i="15"/>
  <c r="G89" i="15"/>
  <c r="M89" i="15"/>
  <c r="D86" i="15"/>
  <c r="R85" i="15"/>
  <c r="D89" i="15"/>
  <c r="X88" i="15"/>
  <c r="E85" i="15"/>
  <c r="T84" i="15"/>
  <c r="B88" i="15"/>
  <c r="X85" i="15"/>
  <c r="F85" i="15"/>
  <c r="Q88" i="15"/>
  <c r="H85" i="15"/>
  <c r="F87" i="15"/>
  <c r="H86" i="15"/>
  <c r="O88" i="15"/>
  <c r="X86" i="15"/>
  <c r="K89" i="15"/>
  <c r="T85" i="15"/>
  <c r="S85" i="15"/>
  <c r="V89" i="15"/>
  <c r="B87" i="15"/>
  <c r="F89" i="15"/>
  <c r="V85" i="15"/>
  <c r="K86" i="15"/>
  <c r="AA86" i="15" l="1"/>
  <c r="Z86" i="15"/>
  <c r="Z87" i="15"/>
  <c r="AA87" i="15"/>
  <c r="AA85" i="15"/>
  <c r="Z85" i="15"/>
  <c r="AA84" i="15"/>
  <c r="Z84" i="15"/>
  <c r="AA89" i="15"/>
  <c r="Z89" i="15"/>
  <c r="AA88" i="15"/>
  <c r="Z88" i="15"/>
  <c r="AD21" i="15" l="1"/>
  <c r="AD22" i="15"/>
  <c r="D5" i="15" l="1"/>
  <c r="R5" i="15"/>
  <c r="C7" i="15"/>
  <c r="T7" i="15"/>
  <c r="L7" i="15"/>
  <c r="N3" i="15"/>
  <c r="P6" i="15"/>
  <c r="S6" i="15"/>
  <c r="K6" i="15"/>
  <c r="Q5" i="15"/>
  <c r="Q4" i="15"/>
  <c r="P5" i="15"/>
  <c r="J4" i="15"/>
  <c r="B3" i="15"/>
  <c r="E5" i="15"/>
  <c r="Q2" i="15"/>
  <c r="V3" i="15"/>
  <c r="F6" i="15"/>
  <c r="D6" i="15"/>
  <c r="I5" i="15"/>
  <c r="K3" i="15"/>
  <c r="W4" i="15"/>
  <c r="N4" i="15"/>
  <c r="U3" i="15"/>
  <c r="Y2" i="15"/>
  <c r="N2" i="15"/>
  <c r="F3" i="15"/>
  <c r="F5" i="15"/>
  <c r="U5" i="15"/>
  <c r="F4" i="15"/>
  <c r="E4" i="15"/>
  <c r="J6" i="15"/>
  <c r="M6" i="15"/>
  <c r="Y4" i="15"/>
  <c r="T5" i="15"/>
  <c r="E6" i="15"/>
  <c r="R6" i="15"/>
  <c r="C5" i="15"/>
  <c r="R7" i="15"/>
  <c r="W2" i="15"/>
  <c r="Y6" i="15"/>
  <c r="Q7" i="15"/>
  <c r="W3" i="15"/>
  <c r="O3" i="15"/>
  <c r="M3" i="15"/>
  <c r="U6" i="15"/>
  <c r="S4" i="15"/>
  <c r="I6" i="15"/>
  <c r="M7" i="15"/>
  <c r="H2" i="15"/>
  <c r="W5" i="15"/>
  <c r="O5" i="15"/>
  <c r="L6" i="15"/>
  <c r="Y7" i="15"/>
  <c r="B2" i="15"/>
  <c r="G5" i="15"/>
  <c r="D2" i="15"/>
  <c r="L2" i="15"/>
  <c r="S2" i="15"/>
  <c r="O2" i="15"/>
  <c r="H7" i="15"/>
  <c r="X2" i="15"/>
  <c r="V5" i="15"/>
  <c r="J3" i="15"/>
  <c r="H6" i="15"/>
  <c r="N5" i="15"/>
  <c r="L5" i="15"/>
  <c r="K5" i="15"/>
  <c r="M2" i="15"/>
  <c r="S7" i="15"/>
  <c r="H4" i="15"/>
  <c r="O6" i="15"/>
  <c r="G7" i="15"/>
  <c r="W6" i="15"/>
  <c r="Y5" i="15"/>
  <c r="G2" i="15"/>
  <c r="X5" i="15"/>
  <c r="M4" i="15"/>
  <c r="G4" i="15"/>
  <c r="J7" i="15"/>
  <c r="O7" i="15"/>
  <c r="H3" i="15"/>
  <c r="C4" i="15"/>
  <c r="B5" i="15"/>
  <c r="D7" i="15"/>
  <c r="V4" i="15"/>
  <c r="L4" i="15"/>
  <c r="Q3" i="15"/>
  <c r="C2" i="15"/>
  <c r="B7" i="15"/>
  <c r="U7" i="15"/>
  <c r="U2" i="15"/>
  <c r="G6" i="15"/>
  <c r="N6" i="15"/>
  <c r="L3" i="15"/>
  <c r="E7" i="15"/>
  <c r="I4" i="15"/>
  <c r="F7" i="15"/>
  <c r="X3" i="15"/>
  <c r="X6" i="15"/>
  <c r="C3" i="15"/>
  <c r="T6" i="15"/>
  <c r="P3" i="15"/>
  <c r="R2" i="15"/>
  <c r="M5" i="15"/>
  <c r="X4" i="15"/>
  <c r="W7" i="15"/>
  <c r="T4" i="15"/>
  <c r="O4" i="15"/>
  <c r="I3" i="15"/>
  <c r="N7" i="15"/>
  <c r="C6" i="15"/>
  <c r="Y3" i="15"/>
  <c r="V2" i="15"/>
  <c r="V6" i="15"/>
  <c r="I7" i="15"/>
  <c r="D3" i="15"/>
  <c r="E2" i="15"/>
  <c r="I2" i="15"/>
  <c r="K7" i="15"/>
  <c r="U4" i="15"/>
  <c r="B6" i="15"/>
  <c r="R3" i="15"/>
  <c r="V7" i="15"/>
  <c r="K2" i="15"/>
  <c r="H5" i="15"/>
  <c r="E3" i="15"/>
  <c r="J2" i="15"/>
  <c r="P2" i="15"/>
  <c r="G3" i="15"/>
  <c r="B4" i="15"/>
  <c r="Q6" i="15"/>
  <c r="T2" i="15"/>
  <c r="F2" i="15"/>
  <c r="J5" i="15"/>
  <c r="S5" i="15"/>
  <c r="R4" i="15"/>
  <c r="K4" i="15"/>
  <c r="D4" i="15"/>
  <c r="T3" i="15"/>
  <c r="X7" i="15"/>
  <c r="P4" i="15"/>
  <c r="S3" i="15"/>
  <c r="P7" i="15"/>
  <c r="Q3" i="26" l="1"/>
  <c r="Q3" i="14"/>
  <c r="T4" i="26"/>
  <c r="T4" i="14"/>
  <c r="H7" i="14"/>
  <c r="H7" i="26"/>
  <c r="I3" i="26"/>
  <c r="I3" i="14"/>
  <c r="J3" i="26"/>
  <c r="J3" i="14"/>
  <c r="J2" i="26"/>
  <c r="J2" i="14"/>
  <c r="C4" i="26"/>
  <c r="C4" i="14"/>
  <c r="V7" i="26"/>
  <c r="V7" i="14"/>
  <c r="O3" i="14"/>
  <c r="O3" i="26"/>
  <c r="I5" i="26"/>
  <c r="I5" i="14"/>
  <c r="W2" i="26"/>
  <c r="W2" i="14"/>
  <c r="H5" i="14"/>
  <c r="H5" i="26"/>
  <c r="J4" i="26"/>
  <c r="J4" i="14"/>
  <c r="N5" i="14"/>
  <c r="N5" i="26"/>
  <c r="Q7" i="14"/>
  <c r="Q7" i="26"/>
  <c r="F6" i="26"/>
  <c r="F6" i="14"/>
  <c r="C5" i="26"/>
  <c r="C5" i="14"/>
  <c r="T6" i="26"/>
  <c r="T6" i="14"/>
  <c r="R3" i="14"/>
  <c r="R3" i="26"/>
  <c r="X6" i="26"/>
  <c r="X6" i="14"/>
  <c r="Q5" i="26"/>
  <c r="Q5" i="14"/>
  <c r="H6" i="26"/>
  <c r="H6" i="14"/>
  <c r="V5" i="26"/>
  <c r="V5" i="14"/>
  <c r="X2" i="14"/>
  <c r="X2" i="26"/>
  <c r="R2" i="26"/>
  <c r="R2" i="14"/>
  <c r="P3" i="26"/>
  <c r="P3" i="14"/>
  <c r="J7" i="26"/>
  <c r="J7" i="14"/>
  <c r="D2" i="26"/>
  <c r="D2" i="14"/>
  <c r="M4" i="26"/>
  <c r="M4" i="14"/>
  <c r="X3" i="14"/>
  <c r="X3" i="26"/>
  <c r="K7" i="26"/>
  <c r="K7" i="14"/>
  <c r="I4" i="26"/>
  <c r="I4" i="14"/>
  <c r="K6" i="26"/>
  <c r="K6" i="14"/>
  <c r="O4" i="26"/>
  <c r="O4" i="14"/>
  <c r="V4" i="26"/>
  <c r="V4" i="14"/>
  <c r="Z5" i="15"/>
  <c r="B5" i="14"/>
  <c r="B5" i="26"/>
  <c r="R6" i="14"/>
  <c r="R6" i="26"/>
  <c r="G4" i="26"/>
  <c r="G4" i="14"/>
  <c r="B6" i="26"/>
  <c r="Z6" i="15"/>
  <c r="B6" i="14"/>
  <c r="B2" i="14"/>
  <c r="B2" i="26"/>
  <c r="Z2" i="15"/>
  <c r="Y7" i="14"/>
  <c r="Y7" i="26"/>
  <c r="O5" i="14"/>
  <c r="O5" i="26"/>
  <c r="S6" i="14"/>
  <c r="S6" i="26"/>
  <c r="H3" i="26"/>
  <c r="H3" i="14"/>
  <c r="Z4" i="15"/>
  <c r="B4" i="26"/>
  <c r="B4" i="14"/>
  <c r="D6" i="26"/>
  <c r="D6" i="14"/>
  <c r="M5" i="26"/>
  <c r="M5" i="14"/>
  <c r="K2" i="26"/>
  <c r="K2" i="14"/>
  <c r="E5" i="26"/>
  <c r="E5" i="14"/>
  <c r="P5" i="14"/>
  <c r="P5" i="26"/>
  <c r="U4" i="26"/>
  <c r="U4" i="14"/>
  <c r="P4" i="26"/>
  <c r="P4" i="14"/>
  <c r="G2" i="26"/>
  <c r="G2" i="14"/>
  <c r="E4" i="26"/>
  <c r="E4" i="14"/>
  <c r="W6" i="14"/>
  <c r="W6" i="26"/>
  <c r="W5" i="26"/>
  <c r="W5" i="14"/>
  <c r="K4" i="26"/>
  <c r="K4" i="14"/>
  <c r="N6" i="26"/>
  <c r="N6" i="14"/>
  <c r="V6" i="26"/>
  <c r="V6" i="14"/>
  <c r="M7" i="26"/>
  <c r="M7" i="14"/>
  <c r="F3" i="26"/>
  <c r="F3" i="14"/>
  <c r="L7" i="26"/>
  <c r="L7" i="14"/>
  <c r="Q6" i="14"/>
  <c r="Q6" i="26"/>
  <c r="W3" i="14"/>
  <c r="W3" i="26"/>
  <c r="W7" i="26"/>
  <c r="W7" i="14"/>
  <c r="R7" i="26"/>
  <c r="R7" i="14"/>
  <c r="O7" i="14"/>
  <c r="O7" i="26"/>
  <c r="L2" i="26"/>
  <c r="L2" i="14"/>
  <c r="Y4" i="26"/>
  <c r="Y4" i="14"/>
  <c r="S3" i="14"/>
  <c r="S3" i="26"/>
  <c r="J6" i="26"/>
  <c r="J6" i="14"/>
  <c r="X7" i="26"/>
  <c r="X7" i="14"/>
  <c r="E7" i="26"/>
  <c r="E7" i="14"/>
  <c r="D3" i="26"/>
  <c r="D3" i="14"/>
  <c r="L3" i="26"/>
  <c r="L3" i="14"/>
  <c r="I7" i="26"/>
  <c r="I7" i="14"/>
  <c r="O6" i="14"/>
  <c r="O6" i="26"/>
  <c r="H4" i="26"/>
  <c r="H4" i="14"/>
  <c r="U2" i="26"/>
  <c r="U2" i="14"/>
  <c r="I6" i="26"/>
  <c r="I6" i="14"/>
  <c r="N2" i="26"/>
  <c r="N2" i="14"/>
  <c r="T7" i="26"/>
  <c r="T7" i="14"/>
  <c r="L4" i="26"/>
  <c r="L4" i="14"/>
  <c r="D7" i="26"/>
  <c r="D7" i="14"/>
  <c r="V3" i="26"/>
  <c r="V3" i="14"/>
  <c r="S2" i="26"/>
  <c r="S2" i="14"/>
  <c r="T5" i="26"/>
  <c r="T5" i="14"/>
  <c r="M6" i="26"/>
  <c r="M6" i="14"/>
  <c r="Y5" i="26"/>
  <c r="Y5" i="14"/>
  <c r="T3" i="26"/>
  <c r="T3" i="14"/>
  <c r="D4" i="26"/>
  <c r="D4" i="14"/>
  <c r="U5" i="14"/>
  <c r="U5" i="26"/>
  <c r="F5" i="26"/>
  <c r="F5" i="14"/>
  <c r="R4" i="26"/>
  <c r="R4" i="14"/>
  <c r="S5" i="14"/>
  <c r="S5" i="26"/>
  <c r="J5" i="26"/>
  <c r="J5" i="14"/>
  <c r="U7" i="14"/>
  <c r="U7" i="26"/>
  <c r="M2" i="26"/>
  <c r="M2" i="14"/>
  <c r="S4" i="26"/>
  <c r="S4" i="14"/>
  <c r="Y2" i="26"/>
  <c r="Y2" i="14"/>
  <c r="C7" i="14"/>
  <c r="C7" i="26"/>
  <c r="W4" i="14"/>
  <c r="W4" i="26"/>
  <c r="G3" i="26"/>
  <c r="G3" i="14"/>
  <c r="Y6" i="26"/>
  <c r="Y6" i="14"/>
  <c r="E3" i="26"/>
  <c r="E3" i="14"/>
  <c r="O2" i="26"/>
  <c r="O2" i="14"/>
  <c r="E6" i="26"/>
  <c r="E6" i="14"/>
  <c r="C3" i="26"/>
  <c r="C3" i="14"/>
  <c r="P7" i="14"/>
  <c r="P7" i="26"/>
  <c r="Q4" i="26"/>
  <c r="Q4" i="14"/>
  <c r="L6" i="26"/>
  <c r="L6" i="14"/>
  <c r="E2" i="26"/>
  <c r="E2" i="14"/>
  <c r="P6" i="14"/>
  <c r="P6" i="26"/>
  <c r="N3" i="14"/>
  <c r="N3" i="26"/>
  <c r="S7" i="14"/>
  <c r="S7" i="26"/>
  <c r="F2" i="26"/>
  <c r="F2" i="14"/>
  <c r="B7" i="26"/>
  <c r="Z7" i="15"/>
  <c r="B7" i="14"/>
  <c r="U6" i="26"/>
  <c r="U6" i="14"/>
  <c r="U3" i="14"/>
  <c r="U3" i="26"/>
  <c r="R5" i="14"/>
  <c r="R5" i="26"/>
  <c r="K3" i="26"/>
  <c r="K3" i="14"/>
  <c r="P2" i="26"/>
  <c r="P2" i="14"/>
  <c r="X4" i="26"/>
  <c r="X4" i="14"/>
  <c r="Q2" i="26"/>
  <c r="Q2" i="14"/>
  <c r="B3" i="14"/>
  <c r="Z3" i="15"/>
  <c r="B3" i="26"/>
  <c r="G5" i="26"/>
  <c r="G5" i="14"/>
  <c r="X5" i="26"/>
  <c r="X5" i="14"/>
  <c r="F7" i="26"/>
  <c r="F7" i="14"/>
  <c r="I2" i="26"/>
  <c r="I2" i="14"/>
  <c r="F4" i="26"/>
  <c r="F4" i="14"/>
  <c r="G7" i="26"/>
  <c r="G7" i="14"/>
  <c r="H2" i="26"/>
  <c r="H2" i="14"/>
  <c r="G6" i="26"/>
  <c r="G6" i="14"/>
  <c r="V2" i="26"/>
  <c r="V2" i="14"/>
  <c r="Y3" i="26"/>
  <c r="Y3" i="14"/>
  <c r="C6" i="26"/>
  <c r="C6" i="14"/>
  <c r="K5" i="26"/>
  <c r="K5" i="14"/>
  <c r="T2" i="26"/>
  <c r="T2" i="14"/>
  <c r="N7" i="14"/>
  <c r="N7" i="26"/>
  <c r="C2" i="26"/>
  <c r="C2" i="14"/>
  <c r="L5" i="26"/>
  <c r="L5" i="14"/>
  <c r="M3" i="14"/>
  <c r="M3" i="26"/>
  <c r="N4" i="26"/>
  <c r="N4" i="14"/>
  <c r="D5" i="26"/>
  <c r="D5" i="14"/>
  <c r="AD23" i="15" l="1"/>
  <c r="AD24" i="15" s="1"/>
</calcChain>
</file>

<file path=xl/sharedStrings.xml><?xml version="1.0" encoding="utf-8"?>
<sst xmlns="http://schemas.openxmlformats.org/spreadsheetml/2006/main" count="13682" uniqueCount="9688">
  <si>
    <t>State-level SYSHECF Pipeline Output - North Dakota</t>
  </si>
  <si>
    <t>North Dakota</t>
  </si>
  <si>
    <t>Pipeline: elec_timeslice_pipeline v1.2 (consolidated workbooks + literature-standard validation suite)</t>
  </si>
  <si>
    <t>Run date: 2026-07-27 16:28</t>
  </si>
  <si>
    <t>Methodology (SYSHECF-focused):</t>
  </si>
  <si>
    <t xml:space="preserve">  Variable techs (solar PV, distributed PV, onshore wind, offshore wind, hydro, etc.) derive hourly capacity factors from Cambium 2022 Mid-case state hourly generation divided by Cambium annual capacity (anchor year 2024).</t>
  </si>
  <si>
    <t xml:space="preserve">  Non-variable techs (lignite, hydrogen, SMR, MSW, steam-turbine, etc.) use legacy SYSHECF templates where present, falling back to flat constant CF profiles otherwise.</t>
  </si>
  <si>
    <t xml:space="preserve">  6 timeslices: Winter / Spring / Summer / Fall + Summer Peak (top-5 days) + Winter Peak (top-5 days). Per-slice CF = mean of hourly CFs across days in that slice.</t>
  </si>
  <si>
    <t>Weather-year basis: Cambium 2022 underlying weather year is 2012, mapped to the 2018 calendar via a 1-day shift to align day-of-week patterns.</t>
  </si>
  <si>
    <t>Curtailment treatment:</t>
  </si>
  <si>
    <t xml:space="preserve">  Cambium 2022 state files contain NO explicit curtailment columns; per-tech generation is reported AFTER curtailment. EPS expects pre-curtailment resource availability. Optional per-tech, per-state scaling factor is supported via preset YAML key `curtailment_addback`. Effective CF = cf_observed / (1 - f_t), clipped to [0, 1].</t>
  </si>
  <si>
    <t xml:space="preserve">  Active addback factors: (none)</t>
  </si>
  <si>
    <t>Sources &amp; References</t>
  </si>
  <si>
    <t>Cambium 2022 Mid-case scenario:</t>
  </si>
  <si>
    <t xml:space="preserve">  Documentation: https://www.nrel.gov/analysis/cambium.html</t>
  </si>
  <si>
    <t xml:space="preserve"> 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</si>
  <si>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</si>
  <si>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data/cambium22_midcase_state_hourly/Cambium22_MidCase_hourly_ND_2024.csv</t>
  </si>
  <si>
    <t xml:space="preserve">    Annual file: data/cambium22_midcase_state_hourly/Cambium22_MidCase_annual_state.csv</t>
  </si>
  <si>
    <t>Capacity validation:</t>
  </si>
  <si>
    <t xml:space="preserve">  EIA State Energy Data System (SEDS): https://www.eia.gov/state/seds/</t>
  </si>
  <si>
    <t xml:space="preserve">  EIA Form 923 (generation): https://www.eia.gov/electricity/data/eia923/</t>
  </si>
  <si>
    <t xml:space="preserve">  EIA Form 860 (capacity): https://www.eia.gov/electricity/data/eia860/</t>
  </si>
  <si>
    <t>All outputs are inputs for staff review. Verify against the Cambium Scenario Viewer and EIA Form 860 before any work product use.</t>
  </si>
  <si>
    <t>2026-08-06: solar pv level-rescaled to NREL 2024 new-build anchors x ATB-shape vintage adjustment (no viable fleet rule; see state-data-forecast docs/methodology/IiCFfNPdtTI.md and TODOS 1b). SYSHECF tab blocks replaced from the deployed CSVs; shapes and SHELF pairing unchanged.</t>
  </si>
  <si>
    <t>Peaker-family rework (2026-08-26):</t>
  </si>
  <si>
    <t>natural gas peaker, petroleum and hydrogen-CT are EXCEL-AUTHORITATIVE: their SYSHECF tabs are live formulas tracing to staged raw tabs (923 2024/2025 Source, BHRaSYC Capacity Source, Cambium Peaker Source, Clustering, Peaker Keys, Peaker Targets). Level = observed fleet CF, mean(2024,2025), over BHRaSYC capacity, / RAF (=1.0). Shape = Cambium gas-ct, rescaled with 6 clip-compensating multiplicative passes plus 4 additive water-fill passes, so hours saturate at 100% and growth shifts to unsaturated hours. Petroleum and hydrogen-CT mirror the peaker verbatim; the observed petroleum CF stays on Peaker Targets as input to the follow-on BGDPbES/HYECFCA recalibration. The exported CSVs for these three techs are read from the computed tabs, not from Python. Plan: state-data-forecast/docs/plans/syshecf-peaker-petroleum-2026-08-26.md.</t>
  </si>
  <si>
    <t>timestamp_lst</t>
  </si>
  <si>
    <t>solar-pv</t>
  </si>
  <si>
    <t>solar-pv-dist</t>
  </si>
  <si>
    <t>solar-thermal</t>
  </si>
  <si>
    <t>onshore-wind</t>
  </si>
  <si>
    <t>offshore-wind</t>
  </si>
  <si>
    <t>hydro</t>
  </si>
  <si>
    <t>pumped-hydro</t>
  </si>
  <si>
    <t>nuclear</t>
  </si>
  <si>
    <t>combined-cycle</t>
  </si>
  <si>
    <t>combined-cycle-CCS</t>
  </si>
  <si>
    <t>natural-gas-peaker</t>
  </si>
  <si>
    <t>hard-coal</t>
  </si>
  <si>
    <t>hard-coal-CCS</t>
  </si>
  <si>
    <t>biomass</t>
  </si>
  <si>
    <t>biomass-CCS</t>
  </si>
  <si>
    <t>geothermal</t>
  </si>
  <si>
    <t>petroleum</t>
  </si>
  <si>
    <t>capacity_MW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</si>
  <si>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</si>
  <si>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</si>
  <si>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</si>
  <si>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</si>
  <si>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</si>
  <si>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</si>
  <si>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</si>
  <si>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</si>
  <si>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</si>
  <si>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</si>
  <si>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</si>
  <si>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</si>
  <si>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</si>
  <si>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</si>
  <si>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</si>
  <si>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</si>
  <si>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</si>
  <si>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</si>
  <si>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</si>
  <si>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</si>
  <si>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</si>
  <si>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</si>
  <si>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</si>
  <si>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</si>
  <si>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</si>
  <si>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</si>
  <si>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</si>
  <si>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</si>
  <si>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</si>
  <si>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</si>
  <si>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</si>
  <si>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</si>
  <si>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</si>
  <si>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</si>
  <si>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</si>
  <si>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</si>
  <si>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</si>
  <si>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</si>
  <si>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</si>
  <si>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</si>
  <si>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</si>
  <si>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</si>
  <si>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</si>
  <si>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</si>
  <si>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</si>
  <si>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</si>
  <si>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</si>
  <si>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</si>
  <si>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</si>
  <si>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</si>
  <si>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</si>
  <si>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</si>
  <si>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</si>
  <si>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</si>
  <si>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</si>
  <si>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</si>
  <si>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</si>
  <si>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</si>
  <si>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</si>
  <si>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</si>
  <si>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</si>
  <si>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</si>
  <si>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</si>
  <si>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</si>
  <si>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</si>
  <si>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</si>
  <si>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</si>
  <si>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</si>
  <si>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</si>
  <si>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</si>
  <si>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</si>
  <si>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</si>
  <si>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</si>
  <si>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</si>
  <si>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</si>
  <si>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</si>
  <si>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</si>
  <si>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</si>
  <si>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</si>
  <si>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</si>
  <si>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</si>
  <si>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</si>
  <si>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</si>
  <si>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</si>
  <si>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</si>
  <si>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</si>
  <si>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</si>
  <si>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</si>
  <si>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</si>
  <si>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</si>
  <si>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</si>
  <si>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</si>
  <si>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</si>
  <si>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</si>
  <si>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</si>
  <si>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</si>
  <si>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</si>
  <si>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</si>
  <si>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</si>
  <si>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</si>
  <si>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</si>
  <si>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</si>
  <si>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</si>
  <si>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</si>
  <si>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</si>
  <si>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</si>
  <si>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</si>
  <si>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</si>
  <si>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</si>
  <si>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</si>
  <si>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</si>
  <si>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</si>
  <si>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</si>
  <si>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</si>
  <si>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</si>
  <si>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</si>
  <si>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</si>
  <si>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</si>
  <si>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</si>
  <si>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</si>
  <si>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</si>
  <si>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</si>
  <si>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</si>
  <si>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</si>
  <si>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</si>
  <si>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</si>
  <si>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</si>
  <si>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</si>
  <si>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</si>
  <si>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</si>
  <si>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</si>
  <si>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</si>
  <si>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</si>
  <si>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</si>
  <si>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</si>
  <si>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</si>
  <si>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</si>
  <si>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</si>
  <si>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</si>
  <si>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</si>
  <si>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</si>
  <si>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</si>
  <si>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</si>
  <si>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</si>
  <si>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</si>
  <si>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</si>
  <si>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</si>
  <si>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</si>
  <si>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</si>
  <si>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</si>
  <si>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</si>
  <si>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</si>
  <si>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</si>
  <si>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</si>
  <si>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</si>
  <si>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</si>
  <si>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</si>
  <si>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</si>
  <si>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</si>
  <si>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</si>
  <si>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</si>
  <si>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</si>
  <si>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</si>
  <si>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</si>
  <si>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</si>
  <si>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</si>
  <si>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</si>
  <si>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</si>
  <si>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</si>
  <si>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</si>
  <si>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</si>
  <si>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</si>
  <si>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</si>
  <si>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</si>
  <si>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</si>
  <si>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</si>
  <si>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</si>
  <si>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</si>
  <si>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</si>
  <si>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</si>
  <si>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</si>
  <si>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</si>
  <si>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</si>
  <si>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</si>
  <si>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</si>
  <si>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</si>
  <si>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</si>
  <si>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</si>
  <si>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</si>
  <si>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</si>
  <si>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</si>
  <si>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</si>
  <si>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</si>
  <si>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</si>
  <si>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</si>
  <si>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</si>
  <si>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</si>
  <si>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</si>
  <si>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</si>
  <si>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</si>
  <si>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</si>
  <si>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</si>
  <si>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</si>
  <si>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</si>
  <si>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</si>
  <si>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</si>
  <si>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</si>
  <si>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</si>
  <si>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</si>
  <si>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</si>
  <si>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</si>
  <si>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</si>
  <si>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</si>
  <si>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</si>
  <si>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</si>
  <si>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</si>
  <si>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</si>
  <si>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</si>
  <si>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</si>
  <si>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</si>
  <si>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</si>
  <si>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</si>
  <si>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</si>
  <si>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</si>
  <si>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</si>
  <si>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</si>
  <si>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</si>
  <si>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</si>
  <si>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</si>
  <si>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</si>
  <si>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</si>
  <si>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</si>
  <si>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</si>
  <si>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</si>
  <si>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</si>
  <si>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</si>
  <si>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</si>
  <si>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</si>
  <si>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</si>
  <si>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</si>
  <si>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</si>
  <si>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</si>
  <si>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</si>
  <si>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</si>
  <si>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</si>
  <si>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</si>
  <si>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</si>
  <si>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</si>
  <si>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</si>
  <si>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</si>
  <si>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</si>
  <si>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</si>
  <si>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</si>
  <si>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</si>
  <si>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</si>
  <si>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</si>
  <si>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</si>
  <si>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</si>
  <si>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</si>
  <si>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</si>
  <si>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</si>
  <si>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</si>
  <si>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</si>
  <si>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</si>
  <si>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</si>
  <si>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</si>
  <si>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</si>
  <si>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</si>
  <si>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</si>
  <si>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</si>
  <si>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</si>
  <si>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</si>
  <si>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</si>
  <si>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</si>
  <si>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</si>
  <si>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</si>
  <si>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</si>
  <si>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</si>
  <si>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</si>
  <si>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</si>
  <si>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</si>
  <si>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</si>
  <si>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</si>
  <si>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</si>
  <si>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</si>
  <si>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</si>
  <si>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</si>
  <si>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</si>
  <si>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</si>
  <si>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</si>
  <si>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</si>
  <si>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</si>
  <si>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</si>
  <si>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</si>
  <si>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</si>
  <si>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</si>
  <si>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</si>
  <si>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</si>
  <si>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</si>
  <si>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</si>
  <si>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</si>
  <si>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</si>
  <si>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</si>
  <si>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</si>
  <si>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</si>
  <si>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</si>
  <si>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</si>
  <si>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</si>
  <si>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</si>
  <si>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</si>
  <si>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</si>
  <si>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</si>
  <si>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</si>
  <si>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</si>
  <si>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</si>
  <si>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</si>
  <si>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</si>
  <si>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</si>
  <si>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</si>
  <si>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</si>
  <si>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</si>
  <si>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</si>
  <si>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</si>
  <si>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</si>
  <si>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</si>
  <si>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</si>
  <si>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</si>
  <si>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</si>
  <si>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</si>
  <si>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</si>
  <si>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</si>
  <si>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</si>
  <si>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</si>
  <si>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</si>
  <si>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</si>
  <si>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</si>
  <si>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</si>
  <si>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</si>
  <si>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</si>
  <si>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</si>
  <si>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</si>
  <si>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</si>
  <si>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</si>
  <si>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</si>
  <si>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</si>
  <si>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</si>
  <si>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</si>
  <si>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</si>
  <si>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</si>
  <si>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</si>
  <si>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</si>
  <si>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</si>
  <si>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</si>
  <si>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</si>
  <si>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</si>
  <si>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</si>
  <si>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</si>
  <si>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</si>
  <si>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</si>
  <si>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</si>
  <si>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</si>
  <si>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</si>
  <si>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</si>
  <si>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</si>
  <si>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</si>
  <si>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</si>
  <si>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</si>
  <si>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</si>
  <si>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</si>
  <si>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</si>
  <si>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</si>
  <si>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</si>
  <si>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</si>
  <si>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</si>
  <si>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</si>
  <si>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</si>
  <si>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</si>
  <si>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</si>
  <si>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</si>
  <si>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</si>
  <si>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</si>
  <si>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</si>
  <si>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</si>
  <si>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</si>
  <si>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</si>
  <si>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</si>
  <si>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</si>
  <si>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</si>
  <si>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</si>
  <si>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</si>
  <si>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</si>
  <si>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</si>
  <si>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</si>
  <si>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</si>
  <si>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</si>
  <si>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</si>
  <si>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</si>
  <si>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</si>
  <si>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</si>
  <si>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</si>
  <si>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</si>
  <si>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</si>
  <si>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</si>
  <si>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</si>
  <si>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</si>
  <si>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</si>
  <si>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</si>
  <si>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</si>
  <si>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</si>
  <si>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</si>
  <si>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</si>
  <si>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</si>
  <si>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</si>
  <si>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</si>
  <si>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</si>
  <si>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</si>
  <si>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</si>
  <si>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</si>
  <si>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</si>
  <si>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</si>
  <si>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</si>
  <si>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</si>
  <si>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</si>
  <si>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</si>
  <si>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</si>
  <si>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</si>
  <si>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</si>
  <si>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</si>
  <si>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</si>
  <si>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</si>
  <si>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</si>
  <si>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</si>
  <si>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</si>
  <si>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</si>
  <si>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</si>
  <si>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</si>
  <si>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</si>
  <si>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</si>
  <si>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</si>
  <si>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</si>
  <si>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</si>
  <si>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</si>
  <si>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</si>
  <si>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</si>
  <si>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</si>
  <si>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</si>
  <si>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</si>
  <si>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</si>
  <si>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</si>
  <si>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</si>
  <si>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</si>
  <si>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</si>
  <si>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</si>
  <si>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</si>
  <si>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</si>
  <si>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</si>
  <si>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</si>
  <si>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</si>
  <si>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</si>
  <si>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</si>
  <si>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</si>
  <si>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</si>
  <si>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</si>
  <si>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</si>
  <si>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</si>
  <si>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</si>
  <si>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</si>
  <si>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</si>
  <si>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</si>
  <si>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</si>
  <si>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</si>
  <si>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</si>
  <si>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</si>
  <si>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</si>
  <si>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</si>
  <si>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</si>
  <si>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</si>
  <si>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</si>
  <si>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</si>
  <si>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</si>
  <si>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</si>
  <si>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</si>
  <si>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</si>
  <si>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</si>
  <si>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</si>
  <si>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</si>
  <si>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</si>
  <si>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</si>
  <si>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</si>
  <si>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</si>
  <si>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</si>
  <si>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</si>
  <si>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</si>
  <si>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</si>
  <si>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</si>
  <si>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</si>
  <si>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</si>
  <si>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</si>
  <si>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</si>
  <si>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</si>
  <si>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</si>
  <si>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</si>
  <si>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</si>
  <si>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</si>
  <si>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</si>
  <si>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</si>
  <si>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</si>
  <si>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</si>
  <si>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</si>
  <si>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</si>
  <si>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</si>
  <si>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</si>
  <si>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</si>
  <si>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</si>
  <si>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</si>
  <si>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</si>
  <si>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</si>
  <si>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</si>
  <si>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</si>
  <si>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</si>
  <si>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</si>
  <si>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</si>
  <si>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</si>
  <si>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</si>
  <si>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</si>
  <si>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</si>
  <si>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</si>
  <si>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</si>
  <si>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</si>
  <si>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</si>
  <si>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</si>
  <si>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</si>
  <si>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</si>
  <si>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</si>
  <si>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</si>
  <si>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</si>
  <si>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</si>
  <si>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</si>
  <si>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</si>
  <si>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</si>
  <si>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</si>
  <si>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</si>
  <si>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</si>
  <si>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</si>
  <si>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</si>
  <si>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</si>
  <si>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</si>
  <si>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</si>
  <si>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</si>
  <si>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</si>
  <si>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</si>
  <si>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</si>
  <si>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</si>
  <si>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</si>
  <si>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</si>
  <si>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</si>
  <si>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</si>
  <si>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</si>
  <si>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</si>
  <si>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</si>
  <si>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</si>
  <si>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</si>
  <si>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</si>
  <si>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</si>
  <si>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</si>
  <si>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</si>
  <si>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</si>
  <si>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</si>
  <si>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</si>
  <si>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</si>
  <si>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</si>
  <si>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</si>
  <si>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</si>
  <si>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</si>
  <si>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</si>
  <si>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</si>
  <si>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</si>
  <si>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</si>
  <si>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</si>
  <si>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</si>
  <si>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</si>
  <si>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</si>
  <si>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</si>
  <si>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</si>
  <si>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</si>
  <si>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</si>
  <si>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</si>
  <si>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</si>
  <si>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</si>
  <si>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</si>
  <si>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</si>
  <si>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</si>
  <si>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</si>
  <si>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</si>
  <si>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</si>
  <si>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</si>
  <si>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</si>
  <si>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</si>
  <si>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</si>
  <si>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</si>
  <si>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</si>
  <si>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</si>
  <si>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</si>
  <si>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</si>
  <si>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</si>
  <si>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</si>
  <si>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</si>
  <si>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</si>
  <si>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</si>
  <si>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</si>
  <si>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</si>
  <si>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</si>
  <si>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</si>
  <si>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</si>
  <si>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</si>
  <si>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</si>
  <si>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</si>
  <si>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</si>
  <si>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</si>
  <si>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</si>
  <si>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</si>
  <si>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</si>
  <si>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</si>
  <si>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</si>
  <si>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</si>
  <si>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</si>
  <si>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</si>
  <si>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</si>
  <si>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</si>
  <si>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</si>
  <si>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</si>
  <si>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</si>
  <si>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</si>
  <si>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</si>
  <si>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</si>
  <si>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</si>
  <si>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</si>
  <si>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</si>
  <si>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</si>
  <si>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</si>
  <si>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</si>
  <si>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</si>
  <si>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</si>
  <si>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</si>
  <si>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</si>
  <si>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</si>
  <si>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</si>
  <si>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</si>
  <si>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</si>
  <si>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</si>
  <si>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</si>
  <si>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</si>
  <si>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</si>
  <si>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</si>
  <si>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</si>
  <si>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</si>
  <si>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</si>
  <si>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</si>
  <si>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</si>
  <si>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</si>
  <si>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</si>
  <si>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</si>
  <si>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</si>
  <si>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</si>
  <si>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</si>
  <si>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</si>
  <si>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</si>
  <si>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</si>
  <si>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</si>
  <si>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</si>
  <si>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</si>
  <si>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</si>
  <si>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</si>
  <si>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</si>
  <si>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</si>
  <si>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</si>
  <si>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</si>
  <si>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</si>
  <si>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</si>
  <si>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</si>
  <si>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</si>
  <si>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</si>
  <si>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</si>
  <si>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</si>
  <si>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</si>
  <si>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</si>
  <si>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</si>
  <si>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</si>
  <si>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</si>
  <si>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</si>
  <si>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</si>
  <si>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</si>
  <si>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</si>
  <si>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</si>
  <si>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</si>
  <si>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</si>
  <si>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</si>
  <si>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</si>
  <si>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</si>
  <si>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</si>
  <si>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</si>
  <si>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</si>
  <si>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</si>
  <si>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</si>
  <si>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</si>
  <si>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</si>
  <si>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</si>
  <si>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</si>
  <si>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</si>
  <si>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</si>
  <si>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</si>
  <si>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</si>
  <si>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</si>
  <si>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</si>
  <si>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</si>
  <si>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</si>
  <si>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</si>
  <si>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</si>
  <si>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</si>
  <si>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</si>
  <si>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</si>
  <si>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</si>
  <si>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</si>
  <si>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</si>
  <si>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</si>
  <si>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</si>
  <si>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</si>
  <si>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</si>
  <si>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</si>
  <si>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</si>
  <si>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</si>
  <si>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</si>
  <si>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</si>
  <si>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</si>
  <si>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</si>
  <si>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</si>
  <si>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</si>
  <si>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</si>
  <si>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</si>
  <si>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</si>
  <si>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</si>
  <si>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</si>
  <si>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</si>
  <si>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</si>
  <si>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</si>
  <si>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</si>
  <si>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</si>
  <si>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</si>
  <si>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</si>
  <si>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</si>
  <si>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</si>
  <si>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</si>
  <si>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</si>
  <si>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</si>
  <si>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</si>
  <si>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</si>
  <si>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</si>
  <si>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</si>
  <si>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</si>
  <si>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</si>
  <si>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</si>
  <si>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</si>
  <si>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</si>
  <si>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</si>
  <si>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</si>
  <si>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</si>
  <si>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</si>
  <si>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</si>
  <si>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</si>
  <si>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</si>
  <si>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</si>
  <si>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</si>
  <si>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</si>
  <si>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</si>
  <si>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</si>
  <si>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</si>
  <si>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</si>
  <si>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</si>
  <si>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</si>
  <si>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</si>
  <si>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</si>
  <si>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</si>
  <si>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</si>
  <si>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</si>
  <si>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</si>
  <si>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</si>
  <si>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</si>
  <si>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</si>
  <si>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</si>
  <si>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</si>
  <si>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</si>
  <si>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</si>
  <si>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</si>
  <si>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</si>
  <si>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</si>
  <si>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</si>
  <si>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</si>
  <si>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</si>
  <si>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</si>
  <si>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</si>
  <si>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</si>
  <si>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</si>
  <si>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</si>
  <si>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</si>
  <si>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</si>
  <si>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</si>
  <si>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</si>
  <si>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</si>
  <si>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</si>
  <si>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</si>
  <si>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</si>
  <si>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</si>
  <si>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</si>
  <si>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</si>
  <si>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</si>
  <si>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</si>
  <si>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</si>
  <si>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</si>
  <si>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</si>
  <si>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</si>
  <si>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</si>
  <si>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</si>
  <si>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</si>
  <si>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</si>
  <si>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</si>
  <si>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</si>
  <si>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</si>
  <si>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</si>
  <si>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</si>
  <si>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</si>
  <si>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</si>
  <si>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</si>
  <si>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</si>
  <si>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</si>
  <si>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</si>
  <si>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</si>
  <si>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</si>
  <si>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</si>
  <si>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</si>
  <si>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</si>
  <si>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</si>
  <si>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</si>
  <si>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</si>
  <si>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</si>
  <si>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</si>
  <si>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</si>
  <si>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</si>
  <si>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</si>
  <si>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</si>
  <si>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</si>
  <si>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</si>
  <si>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</si>
  <si>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</si>
  <si>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</si>
  <si>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</si>
  <si>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</si>
  <si>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</si>
  <si>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</si>
  <si>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</si>
  <si>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</si>
  <si>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</si>
  <si>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</si>
  <si>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</si>
  <si>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</si>
  <si>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</si>
  <si>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</si>
  <si>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</si>
  <si>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</si>
  <si>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</si>
  <si>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</si>
  <si>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</si>
  <si>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</si>
  <si>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</si>
  <si>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</si>
  <si>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</si>
  <si>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</si>
  <si>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</si>
  <si>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</si>
  <si>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</si>
  <si>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</si>
  <si>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</si>
  <si>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</si>
  <si>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</si>
  <si>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</si>
  <si>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</si>
  <si>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</si>
  <si>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</si>
  <si>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</si>
  <si>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</si>
  <si>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</si>
  <si>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</si>
  <si>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</si>
  <si>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</si>
  <si>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</si>
  <si>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</si>
  <si>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</si>
  <si>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</si>
  <si>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</si>
  <si>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</si>
  <si>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</si>
  <si>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</si>
  <si>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</si>
  <si>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</si>
  <si>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</si>
  <si>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</si>
  <si>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</si>
  <si>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</si>
  <si>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</si>
  <si>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</si>
  <si>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</si>
  <si>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</si>
  <si>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</si>
  <si>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</si>
  <si>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</si>
  <si>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</si>
  <si>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</si>
  <si>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</si>
  <si>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</si>
  <si>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</si>
  <si>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</si>
  <si>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</si>
  <si>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</si>
  <si>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</si>
  <si>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</si>
  <si>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</si>
  <si>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</si>
  <si>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</si>
  <si>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</si>
  <si>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</si>
  <si>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</si>
  <si>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</si>
  <si>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</si>
  <si>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</si>
  <si>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</si>
  <si>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</si>
  <si>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</si>
  <si>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</si>
  <si>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</si>
  <si>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</si>
  <si>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</si>
  <si>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</si>
  <si>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</si>
  <si>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</si>
  <si>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</si>
  <si>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</si>
  <si>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</si>
  <si>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</si>
  <si>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</si>
  <si>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</si>
  <si>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</si>
  <si>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</si>
  <si>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</si>
  <si>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</si>
  <si>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</si>
  <si>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</si>
  <si>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</si>
  <si>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</si>
  <si>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</si>
  <si>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</si>
  <si>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</si>
  <si>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</si>
  <si>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</si>
  <si>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</si>
  <si>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</si>
  <si>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</si>
  <si>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</si>
  <si>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</si>
  <si>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</si>
  <si>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</si>
  <si>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</si>
  <si>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</si>
  <si>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</si>
  <si>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</si>
  <si>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</si>
  <si>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</si>
  <si>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</si>
  <si>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</si>
  <si>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</si>
  <si>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</si>
  <si>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</si>
  <si>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</si>
  <si>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</si>
  <si>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</si>
  <si>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</si>
  <si>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</si>
  <si>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</si>
  <si>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</si>
  <si>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</si>
  <si>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</si>
  <si>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</si>
  <si>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</si>
  <si>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</si>
  <si>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</si>
  <si>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</si>
  <si>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</si>
  <si>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</si>
  <si>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</si>
  <si>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</si>
  <si>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</si>
  <si>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</si>
  <si>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</si>
  <si>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</si>
  <si>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</si>
  <si>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</si>
  <si>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</si>
  <si>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</si>
  <si>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</si>
  <si>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</si>
  <si>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</si>
  <si>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</si>
  <si>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</si>
  <si>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</si>
  <si>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</si>
  <si>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</si>
  <si>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</si>
  <si>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</si>
  <si>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</si>
  <si>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</si>
  <si>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</si>
  <si>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</si>
  <si>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</si>
  <si>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</si>
  <si>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</si>
  <si>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</si>
  <si>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</si>
  <si>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</si>
  <si>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</si>
  <si>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</si>
  <si>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</si>
  <si>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</si>
  <si>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</si>
  <si>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</si>
  <si>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</si>
  <si>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</si>
  <si>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</si>
  <si>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</si>
  <si>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</si>
  <si>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</si>
  <si>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</si>
  <si>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</si>
  <si>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</si>
  <si>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</si>
  <si>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</si>
  <si>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</si>
  <si>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</si>
  <si>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</si>
  <si>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</si>
  <si>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</si>
  <si>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</si>
  <si>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</si>
  <si>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</si>
  <si>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</si>
  <si>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</si>
  <si>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</si>
  <si>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</si>
  <si>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</si>
  <si>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</si>
  <si>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</si>
  <si>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</si>
  <si>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</si>
  <si>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</si>
  <si>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</si>
  <si>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</si>
  <si>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</si>
  <si>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</si>
  <si>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</si>
  <si>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</si>
  <si>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</si>
  <si>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</si>
  <si>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</si>
  <si>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</si>
  <si>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</si>
  <si>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</si>
  <si>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</si>
  <si>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</si>
  <si>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</si>
  <si>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</si>
  <si>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</si>
  <si>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</si>
  <si>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</si>
  <si>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</si>
  <si>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</si>
  <si>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</si>
  <si>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</si>
  <si>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</si>
  <si>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</si>
  <si>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</si>
  <si>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</si>
  <si>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</si>
  <si>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</si>
  <si>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</si>
  <si>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</si>
  <si>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</si>
  <si>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</si>
  <si>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</si>
  <si>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</si>
  <si>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</si>
  <si>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</si>
  <si>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</si>
  <si>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</si>
  <si>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</si>
  <si>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</si>
  <si>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</si>
  <si>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</si>
  <si>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</si>
  <si>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</si>
  <si>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</si>
  <si>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</si>
  <si>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</si>
  <si>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</si>
  <si>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</si>
  <si>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</si>
  <si>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</si>
  <si>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</si>
  <si>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</si>
  <si>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</si>
  <si>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</si>
  <si>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</si>
  <si>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</si>
  <si>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</si>
  <si>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</si>
  <si>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</si>
  <si>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</si>
  <si>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</si>
  <si>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</si>
  <si>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</si>
  <si>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</si>
  <si>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</si>
  <si>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</si>
  <si>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</si>
  <si>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</si>
  <si>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</si>
  <si>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</si>
  <si>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</si>
  <si>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</si>
  <si>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</si>
  <si>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</si>
  <si>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</si>
  <si>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</si>
  <si>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</si>
  <si>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</si>
  <si>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</si>
  <si>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</si>
  <si>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</si>
  <si>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</si>
  <si>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</si>
  <si>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</si>
  <si>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</si>
  <si>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</si>
  <si>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</si>
  <si>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</si>
  <si>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</si>
  <si>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</si>
  <si>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</si>
  <si>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</si>
  <si>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</si>
  <si>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</si>
  <si>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</si>
  <si>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</si>
  <si>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</si>
  <si>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</si>
  <si>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</si>
  <si>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</si>
  <si>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</si>
  <si>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</si>
  <si>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</si>
  <si>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</si>
  <si>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</si>
  <si>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</si>
  <si>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</si>
  <si>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</si>
  <si>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</si>
  <si>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</si>
  <si>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</si>
  <si>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</si>
  <si>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</si>
  <si>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</si>
  <si>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</si>
  <si>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</si>
  <si>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</si>
  <si>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</si>
  <si>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</si>
  <si>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</si>
  <si>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</si>
  <si>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</si>
  <si>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</si>
  <si>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</si>
  <si>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</si>
  <si>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</si>
  <si>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</si>
  <si>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</si>
  <si>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</si>
  <si>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</si>
  <si>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</si>
  <si>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</si>
  <si>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</si>
  <si>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</si>
  <si>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</si>
  <si>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</si>
  <si>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</si>
  <si>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</si>
  <si>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</si>
  <si>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</si>
  <si>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</si>
  <si>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</si>
  <si>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</si>
  <si>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</si>
  <si>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</si>
  <si>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</si>
  <si>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</si>
  <si>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</si>
  <si>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</si>
  <si>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</si>
  <si>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</si>
  <si>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</si>
  <si>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</si>
  <si>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</si>
  <si>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</si>
  <si>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</si>
  <si>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</si>
  <si>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</si>
  <si>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</si>
  <si>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</si>
  <si>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</si>
  <si>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</si>
  <si>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</si>
  <si>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</si>
  <si>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</si>
  <si>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</si>
  <si>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</si>
  <si>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</si>
  <si>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</si>
  <si>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</si>
  <si>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</si>
  <si>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</si>
  <si>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</si>
  <si>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</si>
  <si>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</si>
  <si>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</si>
  <si>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</si>
  <si>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</si>
  <si>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</si>
  <si>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</si>
  <si>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</si>
  <si>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</si>
  <si>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</si>
  <si>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</si>
  <si>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</si>
  <si>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</si>
  <si>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</si>
  <si>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</si>
  <si>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</si>
  <si>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</si>
  <si>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</si>
  <si>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</si>
  <si>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</si>
  <si>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</si>
  <si>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</si>
  <si>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</si>
  <si>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</si>
  <si>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</si>
  <si>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</si>
  <si>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</si>
  <si>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</si>
  <si>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</si>
  <si>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</si>
  <si>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</si>
  <si>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</si>
  <si>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</si>
  <si>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</si>
  <si>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</si>
  <si>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</si>
  <si>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</si>
  <si>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</si>
  <si>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</si>
  <si>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</si>
  <si>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</si>
  <si>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</si>
  <si>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</si>
  <si>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</si>
  <si>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</si>
  <si>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</si>
  <si>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</si>
  <si>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</si>
  <si>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</si>
  <si>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</si>
  <si>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</si>
  <si>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</si>
  <si>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</si>
  <si>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</si>
  <si>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</si>
  <si>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</si>
  <si>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</si>
  <si>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</si>
  <si>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</si>
  <si>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</si>
  <si>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</si>
  <si>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</si>
  <si>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</si>
  <si>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</si>
  <si>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</si>
  <si>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</si>
  <si>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</si>
  <si>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</si>
  <si>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</si>
  <si>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</si>
  <si>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</si>
  <si>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</si>
  <si>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</si>
  <si>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</si>
  <si>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</si>
  <si>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</si>
  <si>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</si>
  <si>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</si>
  <si>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</si>
  <si>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</si>
  <si>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</si>
  <si>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</si>
  <si>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</si>
  <si>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</si>
  <si>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</si>
  <si>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</si>
  <si>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</si>
  <si>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</si>
  <si>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</si>
  <si>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</si>
  <si>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</si>
  <si>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</si>
  <si>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</si>
  <si>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</si>
  <si>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</si>
  <si>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</si>
  <si>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</si>
  <si>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</si>
  <si>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</si>
  <si>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</si>
  <si>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</si>
  <si>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</si>
  <si>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</si>
  <si>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</si>
  <si>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</si>
  <si>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</si>
  <si>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</si>
  <si>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</si>
  <si>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</si>
  <si>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</si>
  <si>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</si>
  <si>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</si>
  <si>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</si>
  <si>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</si>
  <si>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</si>
  <si>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</si>
  <si>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</si>
  <si>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</si>
  <si>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</si>
  <si>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</si>
  <si>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</si>
  <si>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</si>
  <si>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</si>
  <si>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</si>
  <si>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</si>
  <si>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</si>
  <si>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</si>
  <si>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</si>
  <si>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</si>
  <si>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</si>
  <si>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</si>
  <si>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</si>
  <si>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</si>
  <si>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</si>
  <si>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</si>
  <si>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</si>
  <si>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</si>
  <si>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</si>
  <si>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</si>
  <si>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</si>
  <si>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</si>
  <si>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</si>
  <si>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</si>
  <si>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</si>
  <si>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</si>
  <si>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</si>
  <si>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</si>
  <si>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</si>
  <si>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</si>
  <si>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</si>
  <si>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</si>
  <si>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</si>
  <si>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</si>
  <si>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</si>
  <si>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</si>
  <si>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</si>
  <si>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</si>
  <si>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</si>
  <si>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</si>
  <si>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</si>
  <si>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</si>
  <si>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</si>
  <si>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</si>
  <si>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</si>
  <si>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</si>
  <si>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</si>
  <si>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</si>
  <si>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</si>
  <si>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</si>
  <si>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</si>
  <si>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</si>
  <si>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</si>
  <si>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</si>
  <si>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</si>
  <si>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</si>
  <si>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</si>
  <si>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</si>
  <si>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</si>
  <si>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</si>
  <si>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</si>
  <si>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</si>
  <si>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</si>
  <si>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</si>
  <si>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</si>
  <si>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</si>
  <si>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</si>
  <si>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</si>
  <si>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</si>
  <si>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</si>
  <si>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</si>
  <si>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</si>
  <si>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</si>
  <si>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</si>
  <si>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</si>
  <si>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</si>
  <si>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</si>
  <si>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</si>
  <si>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</si>
  <si>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</si>
  <si>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</si>
  <si>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</si>
  <si>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</si>
  <si>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</si>
  <si>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</si>
  <si>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</si>
  <si>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</si>
  <si>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</si>
  <si>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</si>
  <si>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</si>
  <si>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</si>
  <si>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</si>
  <si>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</si>
  <si>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</si>
  <si>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</si>
  <si>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</si>
  <si>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</si>
  <si>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</si>
  <si>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</si>
  <si>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</si>
  <si>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</si>
  <si>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</si>
  <si>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</si>
  <si>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</si>
  <si>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</si>
  <si>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</si>
  <si>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</si>
  <si>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</si>
  <si>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</si>
  <si>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</si>
  <si>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</si>
  <si>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</si>
  <si>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</si>
  <si>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</si>
  <si>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</si>
  <si>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</si>
  <si>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</si>
  <si>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</si>
  <si>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</si>
  <si>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</si>
  <si>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</si>
  <si>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</si>
  <si>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</si>
  <si>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</si>
  <si>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</si>
  <si>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</si>
  <si>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</si>
  <si>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</si>
  <si>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</si>
  <si>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</si>
  <si>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</si>
  <si>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</si>
  <si>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</si>
  <si>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</si>
  <si>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</si>
  <si>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</si>
  <si>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</si>
  <si>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</si>
  <si>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</si>
  <si>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</si>
  <si>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</si>
  <si>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</si>
  <si>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</si>
  <si>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</si>
  <si>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</si>
  <si>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</si>
  <si>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</si>
  <si>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</si>
  <si>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</si>
  <si>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</si>
  <si>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</si>
  <si>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</si>
  <si>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</si>
  <si>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</si>
  <si>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</si>
  <si>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</si>
  <si>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</si>
  <si>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</si>
  <si>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</si>
  <si>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</si>
  <si>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</si>
  <si>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</si>
  <si>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</si>
  <si>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</si>
  <si>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</si>
  <si>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</si>
  <si>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</si>
  <si>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</si>
  <si>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</si>
  <si>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</si>
  <si>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</si>
  <si>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</si>
  <si>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</si>
  <si>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</si>
  <si>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</si>
  <si>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</si>
  <si>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</si>
  <si>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</si>
  <si>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</si>
  <si>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</si>
  <si>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</si>
  <si>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</si>
  <si>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</si>
  <si>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</si>
  <si>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</si>
  <si>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</si>
  <si>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</si>
  <si>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</si>
  <si>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</si>
  <si>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</si>
  <si>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</si>
  <si>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</si>
  <si>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</si>
  <si>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</si>
  <si>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</si>
  <si>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</si>
  <si>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</si>
  <si>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</si>
  <si>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</si>
  <si>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</si>
  <si>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</si>
  <si>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</si>
  <si>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</si>
  <si>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</si>
  <si>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</si>
  <si>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</si>
  <si>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</si>
  <si>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</si>
  <si>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</si>
  <si>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</si>
  <si>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</si>
  <si>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</si>
  <si>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</si>
  <si>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</si>
  <si>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</si>
  <si>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</si>
  <si>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</si>
  <si>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</si>
  <si>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</si>
  <si>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</si>
  <si>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</si>
  <si>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</si>
  <si>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</si>
  <si>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</si>
  <si>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</si>
  <si>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</si>
  <si>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</si>
  <si>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</si>
  <si>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</si>
  <si>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</si>
  <si>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</si>
  <si>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</si>
  <si>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</si>
  <si>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</si>
  <si>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</si>
  <si>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</si>
  <si>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</si>
  <si>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</si>
  <si>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</si>
  <si>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</si>
  <si>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</si>
  <si>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</si>
  <si>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</si>
  <si>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</si>
  <si>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</si>
  <si>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</si>
  <si>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</si>
  <si>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</si>
  <si>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</si>
  <si>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</si>
  <si>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</si>
  <si>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</si>
  <si>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</si>
  <si>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</si>
  <si>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</si>
  <si>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</si>
  <si>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</si>
  <si>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</si>
  <si>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</si>
  <si>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</si>
  <si>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</si>
  <si>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</si>
  <si>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</si>
  <si>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</si>
  <si>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</si>
  <si>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</si>
  <si>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</si>
  <si>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</si>
  <si>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</si>
  <si>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</si>
  <si>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</si>
  <si>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</si>
  <si>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</si>
  <si>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</si>
  <si>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</si>
  <si>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</si>
  <si>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</si>
  <si>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</si>
  <si>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</si>
  <si>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</si>
  <si>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</si>
  <si>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</si>
  <si>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</si>
  <si>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</si>
  <si>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</si>
  <si>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</si>
  <si>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</si>
  <si>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</si>
  <si>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</si>
  <si>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</si>
  <si>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</si>
  <si>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</si>
  <si>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</si>
  <si>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</si>
  <si>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</si>
  <si>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</si>
  <si>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</si>
  <si>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</si>
  <si>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</si>
  <si>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</si>
  <si>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</si>
  <si>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</si>
  <si>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</si>
  <si>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</si>
  <si>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</si>
  <si>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</si>
  <si>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</si>
  <si>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</si>
  <si>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</si>
  <si>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</si>
  <si>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</si>
  <si>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</si>
  <si>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</si>
  <si>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</si>
  <si>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</si>
  <si>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</si>
  <si>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</si>
  <si>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</si>
  <si>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</si>
  <si>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</si>
  <si>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</si>
  <si>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</si>
  <si>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</si>
  <si>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</si>
  <si>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</si>
  <si>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</si>
  <si>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</si>
  <si>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</si>
  <si>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</si>
  <si>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</si>
  <si>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</si>
  <si>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</si>
  <si>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</si>
  <si>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</si>
  <si>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</si>
  <si>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</si>
  <si>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</si>
  <si>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</si>
  <si>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</si>
  <si>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</si>
  <si>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</si>
  <si>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</si>
  <si>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</si>
  <si>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</si>
  <si>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</si>
  <si>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</si>
  <si>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</si>
  <si>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</si>
  <si>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</si>
  <si>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</si>
  <si>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</si>
  <si>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</si>
  <si>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</si>
  <si>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</si>
  <si>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</si>
  <si>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</si>
  <si>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</si>
  <si>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</si>
  <si>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</si>
  <si>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</si>
  <si>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</si>
  <si>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</si>
  <si>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</si>
  <si>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</si>
  <si>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</si>
  <si>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</si>
  <si>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</si>
  <si>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</si>
  <si>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</si>
  <si>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</si>
  <si>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</si>
  <si>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</si>
  <si>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</si>
  <si>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</si>
  <si>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</si>
  <si>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</si>
  <si>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</si>
  <si>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</si>
  <si>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</si>
  <si>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</si>
  <si>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</si>
  <si>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</si>
  <si>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</si>
  <si>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</si>
  <si>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</si>
  <si>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</si>
  <si>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</si>
  <si>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</si>
  <si>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</si>
  <si>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</si>
  <si>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</si>
  <si>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</si>
  <si>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</si>
  <si>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</si>
  <si>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</si>
  <si>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</si>
  <si>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</si>
  <si>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</si>
  <si>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</si>
  <si>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</si>
  <si>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</si>
  <si>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</si>
  <si>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</si>
  <si>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</si>
  <si>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</si>
  <si>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</si>
  <si>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</si>
  <si>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</si>
  <si>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</si>
  <si>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</si>
  <si>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</si>
  <si>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</si>
  <si>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</si>
  <si>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</si>
  <si>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</si>
  <si>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</si>
  <si>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</si>
  <si>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</si>
  <si>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</si>
  <si>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</si>
  <si>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</si>
  <si>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</si>
  <si>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</si>
  <si>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</si>
  <si>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</si>
  <si>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</si>
  <si>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</si>
  <si>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</si>
  <si>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</si>
  <si>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</si>
  <si>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</si>
  <si>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</si>
  <si>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</si>
  <si>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</si>
  <si>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</si>
  <si>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</si>
  <si>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</si>
  <si>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</si>
  <si>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</si>
  <si>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</si>
  <si>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</si>
  <si>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</si>
  <si>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</si>
  <si>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</si>
  <si>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</si>
  <si>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</si>
  <si>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</si>
  <si>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</si>
  <si>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</si>
  <si>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</si>
  <si>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</si>
  <si>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</si>
  <si>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</si>
  <si>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</si>
  <si>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</si>
  <si>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</si>
  <si>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</si>
  <si>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</si>
  <si>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</si>
  <si>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</si>
  <si>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</si>
  <si>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</si>
  <si>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</si>
  <si>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</si>
  <si>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</si>
  <si>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</si>
  <si>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</si>
  <si>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</si>
  <si>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</si>
  <si>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</si>
  <si>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</si>
  <si>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</si>
  <si>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</si>
  <si>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</si>
  <si>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</si>
  <si>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</si>
  <si>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</si>
  <si>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</si>
  <si>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</si>
  <si>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</si>
  <si>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</si>
  <si>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</si>
  <si>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</si>
  <si>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</si>
  <si>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</si>
  <si>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</si>
  <si>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</si>
  <si>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</si>
  <si>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</si>
  <si>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</si>
  <si>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</si>
  <si>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</si>
  <si>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</si>
  <si>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</si>
  <si>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</si>
  <si>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</si>
  <si>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</si>
  <si>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</si>
  <si>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</si>
  <si>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</si>
  <si>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</si>
  <si>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</si>
  <si>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</si>
  <si>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</si>
  <si>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</si>
  <si>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</si>
  <si>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</si>
  <si>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</si>
  <si>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</si>
  <si>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</si>
  <si>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</si>
  <si>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</si>
  <si>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</si>
  <si>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</si>
  <si>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</si>
  <si>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</si>
  <si>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</si>
  <si>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</si>
  <si>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</si>
  <si>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</si>
  <si>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</si>
  <si>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</si>
  <si>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</si>
  <si>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</si>
  <si>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</si>
  <si>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</si>
  <si>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</si>
  <si>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</si>
  <si>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</si>
  <si>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</si>
  <si>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</si>
  <si>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</si>
  <si>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</si>
  <si>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</si>
  <si>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</si>
  <si>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</si>
  <si>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</si>
  <si>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</si>
  <si>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</si>
  <si>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</si>
  <si>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</si>
  <si>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</si>
  <si>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</si>
  <si>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</si>
  <si>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</si>
  <si>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</si>
  <si>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</si>
  <si>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</si>
  <si>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</si>
  <si>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</si>
  <si>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</si>
  <si>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</si>
  <si>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</si>
  <si>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</si>
  <si>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</si>
  <si>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</si>
  <si>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</si>
  <si>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</si>
  <si>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</si>
  <si>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</si>
  <si>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</si>
  <si>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</si>
  <si>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</si>
  <si>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</si>
  <si>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</si>
  <si>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</si>
  <si>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</si>
  <si>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</si>
  <si>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</si>
  <si>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</si>
  <si>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</si>
  <si>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</si>
  <si>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</si>
  <si>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</si>
  <si>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</si>
  <si>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</si>
  <si>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</si>
  <si>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</si>
  <si>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</si>
  <si>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</si>
  <si>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</si>
  <si>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</si>
  <si>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</si>
  <si>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</si>
  <si>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</si>
  <si>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</si>
  <si>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</si>
  <si>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</si>
  <si>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</si>
  <si>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</si>
  <si>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</si>
  <si>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</si>
  <si>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</si>
  <si>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</si>
  <si>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</si>
  <si>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</si>
  <si>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</si>
  <si>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</si>
  <si>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</si>
  <si>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</si>
  <si>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</si>
  <si>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</si>
  <si>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</si>
  <si>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</si>
  <si>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</si>
  <si>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</si>
  <si>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</si>
  <si>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</si>
  <si>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</si>
  <si>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</si>
  <si>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</si>
  <si>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</si>
  <si>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</si>
  <si>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</si>
  <si>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</si>
  <si>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</si>
  <si>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</si>
  <si>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</si>
  <si>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</si>
  <si>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</si>
  <si>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</si>
  <si>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</si>
  <si>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</si>
  <si>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</si>
  <si>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</si>
  <si>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</si>
  <si>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</si>
  <si>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</si>
  <si>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</si>
  <si>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</si>
  <si>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</si>
  <si>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</si>
  <si>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</si>
  <si>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</si>
  <si>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</si>
  <si>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</si>
  <si>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</si>
  <si>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</si>
  <si>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</si>
  <si>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</si>
  <si>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</si>
  <si>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</si>
  <si>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</si>
  <si>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</si>
  <si>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</si>
  <si>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</si>
  <si>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</si>
  <si>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</si>
  <si>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</si>
  <si>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</si>
  <si>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</si>
  <si>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</si>
  <si>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</si>
  <si>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</si>
  <si>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</si>
  <si>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</si>
  <si>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</si>
  <si>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</si>
  <si>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</si>
  <si>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</si>
  <si>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</si>
  <si>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</si>
  <si>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</si>
  <si>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</si>
  <si>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</si>
  <si>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</si>
  <si>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</si>
  <si>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</si>
  <si>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</si>
  <si>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</si>
  <si>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</si>
  <si>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</si>
  <si>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</si>
  <si>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</si>
  <si>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</si>
  <si>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</si>
  <si>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</si>
  <si>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</si>
  <si>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</si>
  <si>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</si>
  <si>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</si>
  <si>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</si>
  <si>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</si>
  <si>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</si>
  <si>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</si>
  <si>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</si>
  <si>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</si>
  <si>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</si>
  <si>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</si>
  <si>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</si>
  <si>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</si>
  <si>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</si>
  <si>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</si>
  <si>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</si>
  <si>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</si>
  <si>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</si>
  <si>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</si>
  <si>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</si>
  <si>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</si>
  <si>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</si>
  <si>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</si>
  <si>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</si>
  <si>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</si>
  <si>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</si>
  <si>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</si>
  <si>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</si>
  <si>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</si>
  <si>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</si>
  <si>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</si>
  <si>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</si>
  <si>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</si>
  <si>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</si>
  <si>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</si>
  <si>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</si>
  <si>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</si>
  <si>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</si>
  <si>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</si>
  <si>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</si>
  <si>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</si>
  <si>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</si>
  <si>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</si>
  <si>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</si>
  <si>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</si>
  <si>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</si>
  <si>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</si>
  <si>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</si>
  <si>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</si>
  <si>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</si>
  <si>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</si>
  <si>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</si>
  <si>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</si>
  <si>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</si>
  <si>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</si>
  <si>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</si>
  <si>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</si>
  <si>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</si>
  <si>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</si>
  <si>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</si>
  <si>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</si>
  <si>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</si>
  <si>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</si>
  <si>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</si>
  <si>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</si>
  <si>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</si>
  <si>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</si>
  <si>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</si>
  <si>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</si>
  <si>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</si>
  <si>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</si>
  <si>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</si>
  <si>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</si>
  <si>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</si>
  <si>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</si>
  <si>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</si>
  <si>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</si>
  <si>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</si>
  <si>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</si>
  <si>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</si>
  <si>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</si>
  <si>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</si>
  <si>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</si>
  <si>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</si>
  <si>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</si>
  <si>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</si>
  <si>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</si>
  <si>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</si>
  <si>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</si>
  <si>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</si>
  <si>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</si>
  <si>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</si>
  <si>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</si>
  <si>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</si>
  <si>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</si>
  <si>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</si>
  <si>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</si>
  <si>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</si>
  <si>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</si>
  <si>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</si>
  <si>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</si>
  <si>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</si>
  <si>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</si>
  <si>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</si>
  <si>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</si>
  <si>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</si>
  <si>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</si>
  <si>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</si>
  <si>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</si>
  <si>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</si>
  <si>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</si>
  <si>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</si>
  <si>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</si>
  <si>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</si>
  <si>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</si>
  <si>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</si>
  <si>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</si>
  <si>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</si>
  <si>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</si>
  <si>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</si>
  <si>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</si>
  <si>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</si>
  <si>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</si>
  <si>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</si>
  <si>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</si>
  <si>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</si>
  <si>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</si>
  <si>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</si>
  <si>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</si>
  <si>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</si>
  <si>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</si>
  <si>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</si>
  <si>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</si>
  <si>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</si>
  <si>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</si>
  <si>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</si>
  <si>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</si>
  <si>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</si>
  <si>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</si>
  <si>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</si>
  <si>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</si>
  <si>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</si>
  <si>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</si>
  <si>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</si>
  <si>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</si>
  <si>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</si>
  <si>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</si>
  <si>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</si>
  <si>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</si>
  <si>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</si>
  <si>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</si>
  <si>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</si>
  <si>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</si>
  <si>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</si>
  <si>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</si>
  <si>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</si>
  <si>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</si>
  <si>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</si>
  <si>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</si>
  <si>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</si>
  <si>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</si>
  <si>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</si>
  <si>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</si>
  <si>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</si>
  <si>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</si>
  <si>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</si>
  <si>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</si>
  <si>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</si>
  <si>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</si>
  <si>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</si>
  <si>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</si>
  <si>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</si>
  <si>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</si>
  <si>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</si>
  <si>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</si>
  <si>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</si>
  <si>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</si>
  <si>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</si>
  <si>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</si>
  <si>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</si>
  <si>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</si>
  <si>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</si>
  <si>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</si>
  <si>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</si>
  <si>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</si>
  <si>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</si>
  <si>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</si>
  <si>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</si>
  <si>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</si>
  <si>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</si>
  <si>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</si>
  <si>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</si>
  <si>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</si>
  <si>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</si>
  <si>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</si>
  <si>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</si>
  <si>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</si>
  <si>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</si>
  <si>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</si>
  <si>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</si>
  <si>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</si>
  <si>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</si>
  <si>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</si>
  <si>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</si>
  <si>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</si>
  <si>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</si>
  <si>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</si>
  <si>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</si>
  <si>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</si>
  <si>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</si>
  <si>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</si>
  <si>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</si>
  <si>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</si>
  <si>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</si>
  <si>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</si>
  <si>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</si>
  <si>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</si>
  <si>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</si>
  <si>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</si>
  <si>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</si>
  <si>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</si>
  <si>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</si>
  <si>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</si>
  <si>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</si>
  <si>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</si>
  <si>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</si>
  <si>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</si>
  <si>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</si>
  <si>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</si>
  <si>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</si>
  <si>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</si>
  <si>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</si>
  <si>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</si>
  <si>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</si>
  <si>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</si>
  <si>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</si>
  <si>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</si>
  <si>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</si>
  <si>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</si>
  <si>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</si>
  <si>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</si>
  <si>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</si>
  <si>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</si>
  <si>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</si>
  <si>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</si>
  <si>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</si>
  <si>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</si>
  <si>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</si>
  <si>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</si>
  <si>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</si>
  <si>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</si>
  <si>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</si>
  <si>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</si>
  <si>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</si>
  <si>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</si>
  <si>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</si>
  <si>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</si>
  <si>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</si>
  <si>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</si>
  <si>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</si>
  <si>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</si>
  <si>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</si>
  <si>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</si>
  <si>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</si>
  <si>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</si>
  <si>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</si>
  <si>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</si>
  <si>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</si>
  <si>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</si>
  <si>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</si>
  <si>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</si>
  <si>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</si>
  <si>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</si>
  <si>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</si>
  <si>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</si>
  <si>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</si>
  <si>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</si>
  <si>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</si>
  <si>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</si>
  <si>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</si>
  <si>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</si>
  <si>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</si>
  <si>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</si>
  <si>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</si>
  <si>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</si>
  <si>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</si>
  <si>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</si>
  <si>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</si>
  <si>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</si>
  <si>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</si>
  <si>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</si>
  <si>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</si>
  <si>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</si>
  <si>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</si>
  <si>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</si>
  <si>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</si>
  <si>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</si>
  <si>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</si>
  <si>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</si>
  <si>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</si>
  <si>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</si>
  <si>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</si>
  <si>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</si>
  <si>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</si>
  <si>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</si>
  <si>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</si>
  <si>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</si>
  <si>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</si>
  <si>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</si>
  <si>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</si>
  <si>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</si>
  <si>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</si>
  <si>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</si>
  <si>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</si>
  <si>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</si>
  <si>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</si>
  <si>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</si>
  <si>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</si>
  <si>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</si>
  <si>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</si>
  <si>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</si>
  <si>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</si>
  <si>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</si>
  <si>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</si>
  <si>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</si>
  <si>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</si>
  <si>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</si>
  <si>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</si>
  <si>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</si>
  <si>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</si>
  <si>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</si>
  <si>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</si>
  <si>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</si>
  <si>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</si>
  <si>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</si>
  <si>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</si>
  <si>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</si>
  <si>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</si>
  <si>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</si>
  <si>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</si>
  <si>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</si>
  <si>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</si>
  <si>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</si>
  <si>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</si>
  <si>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</si>
  <si>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</si>
  <si>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</si>
  <si>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</si>
  <si>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</si>
  <si>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</si>
  <si>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</si>
  <si>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</si>
  <si>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</si>
  <si>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</si>
  <si>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</si>
  <si>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</si>
  <si>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</si>
  <si>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</si>
  <si>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</si>
  <si>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</si>
  <si>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</si>
  <si>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</si>
  <si>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</si>
  <si>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</si>
  <si>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</si>
  <si>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</si>
  <si>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</si>
  <si>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</si>
  <si>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</si>
  <si>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</si>
  <si>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</si>
  <si>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</si>
  <si>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</si>
  <si>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</si>
  <si>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</si>
  <si>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</si>
  <si>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</si>
  <si>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</si>
  <si>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</si>
  <si>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</si>
  <si>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</si>
  <si>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</si>
  <si>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</si>
  <si>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</si>
  <si>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</si>
  <si>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</si>
  <si>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</si>
  <si>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</si>
  <si>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</si>
  <si>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</si>
  <si>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</si>
  <si>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</si>
  <si>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</si>
  <si>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</si>
  <si>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</si>
  <si>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</si>
  <si>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</si>
  <si>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</si>
  <si>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</si>
  <si>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</si>
  <si>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</si>
  <si>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</si>
  <si>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</si>
  <si>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</si>
  <si>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</si>
  <si>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</si>
  <si>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</si>
  <si>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</si>
  <si>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</si>
  <si>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</si>
  <si>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</si>
  <si>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</si>
  <si>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</si>
  <si>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</si>
  <si>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</si>
  <si>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</si>
  <si>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</si>
  <si>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</si>
  <si>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</si>
  <si>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</si>
  <si>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</si>
  <si>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</si>
  <si>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</si>
  <si>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</si>
  <si>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</si>
  <si>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</si>
  <si>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</si>
  <si>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</si>
  <si>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</si>
  <si>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</si>
  <si>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</si>
  <si>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</si>
  <si>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</si>
  <si>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</si>
  <si>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</si>
  <si>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</si>
  <si>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</si>
  <si>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</si>
  <si>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</si>
  <si>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</si>
  <si>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</si>
  <si>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</si>
  <si>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</si>
  <si>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</si>
  <si>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</si>
  <si>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</si>
  <si>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</si>
  <si>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</si>
  <si>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</si>
  <si>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</si>
  <si>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</si>
  <si>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</si>
  <si>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</si>
  <si>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</si>
  <si>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</si>
  <si>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</si>
  <si>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</si>
  <si>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</si>
  <si>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</si>
  <si>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</si>
  <si>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</si>
  <si>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</si>
  <si>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</si>
  <si>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</si>
  <si>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</si>
  <si>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</si>
  <si>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</si>
  <si>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</si>
  <si>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</si>
  <si>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</si>
  <si>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</si>
  <si>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</si>
  <si>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</si>
  <si>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</si>
  <si>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</si>
  <si>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</si>
  <si>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</si>
  <si>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</si>
  <si>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</si>
  <si>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</si>
  <si>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</si>
  <si>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</si>
  <si>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</si>
  <si>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</si>
  <si>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</si>
  <si>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</si>
  <si>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</si>
  <si>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</si>
  <si>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</si>
  <si>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</si>
  <si>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</si>
  <si>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</si>
  <si>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</si>
  <si>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</si>
  <si>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</si>
  <si>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</si>
  <si>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</si>
  <si>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</si>
  <si>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</si>
  <si>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</si>
  <si>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</si>
  <si>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</si>
  <si>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</si>
  <si>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</si>
  <si>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</si>
  <si>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</si>
  <si>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</si>
  <si>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</si>
  <si>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</si>
  <si>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</si>
  <si>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</si>
  <si>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</si>
  <si>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</si>
  <si>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</si>
  <si>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</si>
  <si>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</si>
  <si>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</si>
  <si>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</si>
  <si>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</si>
  <si>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</si>
  <si>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</si>
  <si>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</si>
  <si>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</si>
  <si>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</si>
  <si>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</si>
  <si>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</si>
  <si>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</si>
  <si>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</si>
  <si>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</si>
  <si>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</si>
  <si>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</si>
  <si>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</si>
  <si>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</si>
  <si>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</si>
  <si>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</si>
  <si>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</si>
  <si>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</si>
  <si>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</si>
  <si>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</si>
  <si>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</si>
  <si>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</si>
  <si>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</si>
  <si>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</si>
  <si>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</si>
  <si>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</si>
  <si>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</si>
  <si>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</si>
  <si>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</si>
  <si>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</si>
  <si>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</si>
  <si>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</si>
  <si>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</si>
  <si>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</si>
  <si>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</si>
  <si>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</si>
  <si>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</si>
  <si>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</si>
  <si>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</si>
  <si>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</si>
  <si>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</si>
  <si>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</si>
  <si>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</si>
  <si>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</si>
  <si>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</si>
  <si>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</si>
  <si>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</si>
  <si>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</si>
  <si>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</si>
  <si>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</si>
  <si>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</si>
  <si>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</si>
  <si>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</si>
  <si>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</si>
  <si>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</si>
  <si>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</si>
  <si>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</si>
  <si>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</si>
  <si>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</si>
  <si>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</si>
  <si>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</si>
  <si>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</si>
  <si>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</si>
  <si>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</si>
  <si>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</si>
  <si>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</si>
  <si>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</si>
  <si>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</si>
  <si>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</si>
  <si>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</si>
  <si>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</si>
  <si>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</si>
  <si>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</si>
  <si>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</si>
  <si>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</si>
  <si>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</si>
  <si>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</si>
  <si>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</si>
  <si>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</si>
  <si>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</si>
  <si>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</si>
  <si>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</si>
  <si>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</si>
  <si>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</si>
  <si>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</si>
  <si>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</si>
  <si>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</si>
  <si>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</si>
  <si>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</si>
  <si>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</si>
  <si>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</si>
  <si>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</si>
  <si>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</si>
  <si>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</si>
  <si>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</si>
  <si>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</si>
  <si>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</si>
  <si>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</si>
  <si>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</si>
  <si>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</si>
  <si>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</si>
  <si>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</si>
  <si>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</si>
  <si>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</si>
  <si>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</si>
  <si>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</si>
  <si>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</si>
  <si>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</si>
  <si>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</si>
  <si>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</si>
  <si>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</si>
  <si>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</si>
  <si>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</si>
  <si>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</si>
  <si>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</si>
  <si>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</si>
  <si>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</si>
  <si>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</si>
  <si>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</si>
  <si>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</si>
  <si>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</si>
  <si>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</si>
  <si>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</si>
  <si>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</si>
  <si>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</si>
  <si>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</si>
  <si>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</si>
  <si>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</si>
  <si>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</si>
  <si>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</si>
  <si>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</si>
  <si>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</si>
  <si>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</si>
  <si>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</si>
  <si>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</si>
  <si>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</si>
  <si>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</si>
  <si>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</si>
  <si>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</si>
  <si>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</si>
  <si>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</si>
  <si>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</si>
  <si>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</si>
  <si>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</si>
  <si>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</si>
  <si>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</si>
  <si>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</si>
  <si>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</si>
  <si>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</si>
  <si>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</si>
  <si>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</si>
  <si>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</si>
  <si>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</si>
  <si>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</si>
  <si>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</si>
  <si>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</si>
  <si>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</si>
  <si>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</si>
  <si>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</si>
  <si>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</si>
  <si>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</si>
  <si>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</si>
  <si>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</si>
  <si>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</si>
  <si>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</si>
  <si>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</si>
  <si>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</si>
  <si>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</si>
  <si>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</si>
  <si>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</si>
  <si>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</si>
  <si>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</si>
  <si>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</si>
  <si>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</si>
  <si>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</si>
  <si>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</si>
  <si>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</si>
  <si>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</si>
  <si>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</si>
  <si>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</si>
  <si>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</si>
  <si>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</si>
  <si>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</si>
  <si>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</si>
  <si>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</si>
  <si>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</si>
  <si>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</si>
  <si>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</si>
  <si>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</si>
  <si>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</si>
  <si>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</si>
  <si>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</si>
  <si>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</si>
  <si>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</si>
  <si>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</si>
  <si>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</si>
  <si>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</si>
  <si>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</si>
  <si>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</si>
  <si>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</si>
  <si>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</si>
  <si>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</si>
  <si>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</si>
  <si>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</si>
  <si>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</si>
  <si>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</si>
  <si>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</si>
  <si>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</si>
  <si>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</si>
  <si>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</si>
  <si>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</si>
  <si>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</si>
  <si>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</si>
  <si>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</si>
  <si>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</si>
  <si>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</si>
  <si>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</si>
  <si>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</si>
  <si>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</si>
  <si>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</si>
  <si>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</si>
  <si>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</si>
  <si>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</si>
  <si>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</si>
  <si>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</si>
  <si>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</si>
  <si>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</si>
  <si>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</si>
  <si>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</si>
  <si>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</si>
  <si>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</si>
  <si>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</si>
  <si>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</si>
  <si>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</si>
  <si>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</si>
  <si>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</si>
  <si>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</si>
  <si>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</si>
  <si>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</si>
  <si>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</si>
  <si>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</si>
  <si>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</si>
  <si>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</si>
  <si>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</si>
  <si>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</si>
  <si>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</si>
  <si>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</si>
  <si>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</si>
  <si>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</si>
  <si>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</si>
  <si>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</si>
  <si>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</si>
  <si>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</si>
  <si>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</si>
  <si>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</si>
  <si>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</si>
  <si>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</si>
  <si>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</si>
  <si>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</si>
  <si>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</si>
  <si>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</si>
  <si>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</si>
  <si>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</si>
  <si>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</si>
  <si>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</si>
  <si>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</si>
  <si>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</si>
  <si>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</si>
  <si>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</si>
  <si>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</si>
  <si>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</si>
  <si>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</si>
  <si>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</si>
  <si>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</si>
  <si>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</si>
  <si>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</si>
  <si>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</si>
  <si>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</si>
  <si>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</si>
  <si>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</si>
  <si>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</si>
  <si>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</si>
  <si>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</si>
  <si>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</si>
  <si>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</si>
  <si>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</si>
  <si>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</si>
  <si>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</si>
  <si>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</si>
  <si>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</si>
  <si>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</si>
  <si>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</si>
  <si>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</si>
  <si>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</si>
  <si>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</si>
  <si>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</si>
  <si>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</si>
  <si>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</si>
  <si>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</si>
  <si>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</si>
  <si>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</si>
  <si>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</si>
  <si>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</si>
  <si>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</si>
  <si>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</si>
  <si>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</si>
  <si>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</si>
  <si>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</si>
  <si>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</si>
  <si>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</si>
  <si>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</si>
  <si>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</si>
  <si>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</si>
  <si>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</si>
  <si>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</si>
  <si>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</si>
  <si>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</si>
  <si>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</si>
  <si>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</si>
  <si>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</si>
  <si>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</si>
  <si>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</si>
  <si>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</si>
  <si>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</si>
  <si>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</si>
  <si>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</si>
  <si>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</si>
  <si>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</si>
  <si>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</si>
  <si>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</si>
  <si>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</si>
  <si>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</si>
  <si>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</si>
  <si>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</si>
  <si>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</si>
  <si>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</si>
  <si>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</si>
  <si>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</si>
  <si>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</si>
  <si>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</si>
  <si>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</si>
  <si>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</si>
  <si>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</si>
  <si>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</si>
  <si>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</si>
  <si>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</si>
  <si>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</si>
  <si>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</si>
  <si>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</si>
  <si>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</si>
  <si>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</si>
  <si>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</si>
  <si>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</si>
  <si>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</si>
  <si>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</si>
  <si>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</si>
  <si>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</si>
  <si>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</si>
  <si>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</si>
  <si>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</si>
  <si>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</si>
  <si>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</si>
  <si>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</si>
  <si>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</si>
  <si>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</si>
  <si>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</si>
  <si>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</si>
  <si>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</si>
  <si>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</si>
  <si>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</si>
  <si>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</si>
  <si>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</si>
  <si>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</si>
  <si>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</si>
  <si>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</si>
  <si>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</si>
  <si>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</si>
  <si>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</si>
  <si>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</si>
  <si>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</si>
  <si>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</si>
  <si>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</si>
  <si>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</si>
  <si>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</si>
  <si>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</si>
  <si>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</si>
  <si>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</si>
  <si>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</si>
  <si>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</si>
  <si>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</si>
  <si>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</si>
  <si>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</si>
  <si>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</si>
  <si>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</si>
  <si>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</si>
  <si>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</si>
  <si>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</si>
  <si>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</si>
  <si>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</si>
  <si>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</si>
  <si>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</si>
  <si>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</si>
  <si>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</si>
  <si>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</si>
  <si>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</si>
  <si>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</si>
  <si>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</si>
  <si>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</si>
  <si>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</si>
  <si>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</si>
  <si>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</si>
  <si>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</si>
  <si>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</si>
  <si>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</si>
  <si>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</si>
  <si>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</si>
  <si>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</si>
  <si>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</si>
  <si>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</si>
  <si>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</si>
  <si>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</si>
  <si>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</si>
  <si>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</si>
  <si>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</si>
  <si>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</si>
  <si>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</si>
  <si>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</si>
  <si>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</si>
  <si>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</si>
  <si>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</si>
  <si>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</si>
  <si>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</si>
  <si>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</si>
  <si>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</si>
  <si>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</si>
  <si>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</si>
  <si>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</si>
  <si>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</si>
  <si>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</si>
  <si>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</si>
  <si>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</si>
  <si>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</si>
  <si>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</si>
  <si>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</si>
  <si>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</si>
  <si>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</si>
  <si>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</si>
  <si>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</si>
  <si>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</si>
  <si>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</si>
  <si>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</si>
  <si>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</si>
  <si>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</si>
  <si>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</si>
  <si>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</si>
  <si>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</si>
  <si>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</si>
  <si>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</si>
  <si>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</si>
  <si>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</si>
  <si>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</si>
  <si>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</si>
  <si>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</si>
  <si>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</si>
  <si>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</si>
  <si>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</si>
  <si>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</si>
  <si>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</si>
  <si>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</si>
  <si>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</si>
  <si>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</si>
  <si>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</si>
  <si>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</si>
  <si>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</si>
  <si>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</si>
  <si>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</si>
  <si>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</si>
  <si>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</si>
  <si>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</si>
  <si>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</si>
  <si>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</si>
  <si>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</si>
  <si>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</si>
  <si>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</si>
  <si>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</si>
  <si>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</si>
  <si>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</si>
  <si>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</si>
  <si>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</si>
  <si>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</si>
  <si>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</si>
  <si>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</si>
  <si>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</si>
  <si>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</si>
  <si>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</si>
  <si>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</si>
  <si>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</si>
  <si>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</si>
  <si>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</si>
  <si>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</si>
  <si>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</si>
  <si>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</si>
  <si>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</si>
  <si>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</si>
  <si>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</si>
  <si>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</si>
  <si>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</si>
  <si>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</si>
  <si>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</si>
  <si>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</si>
  <si>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</si>
  <si>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</si>
  <si>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</si>
  <si>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</si>
  <si>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</si>
  <si>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</si>
  <si>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</si>
  <si>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</si>
  <si>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</si>
  <si>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</si>
  <si>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</si>
  <si>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</si>
  <si>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</si>
  <si>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</si>
  <si>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</si>
  <si>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</si>
  <si>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</si>
  <si>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</si>
  <si>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</si>
  <si>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</si>
  <si>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</si>
  <si>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</si>
  <si>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</si>
  <si>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</si>
  <si>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</si>
  <si>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</si>
  <si>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</si>
  <si>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</si>
  <si>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</si>
  <si>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</si>
  <si>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</si>
  <si>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</si>
  <si>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</si>
  <si>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</si>
  <si>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</si>
  <si>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</si>
  <si>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</si>
  <si>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</si>
  <si>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</si>
  <si>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</si>
  <si>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</si>
  <si>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</si>
  <si>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</si>
  <si>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</si>
  <si>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</si>
  <si>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</si>
  <si>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</si>
  <si>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</si>
  <si>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</si>
  <si>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</si>
  <si>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</si>
  <si>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</si>
  <si>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</si>
  <si>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</si>
  <si>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</si>
  <si>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</si>
  <si>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</si>
  <si>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</si>
  <si>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</si>
  <si>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</si>
  <si>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</si>
  <si>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</si>
  <si>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</si>
  <si>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</si>
  <si>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</si>
  <si>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</si>
  <si>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</si>
  <si>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</si>
  <si>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</si>
  <si>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</si>
  <si>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</si>
  <si>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</si>
  <si>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</si>
  <si>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</si>
  <si>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</si>
  <si>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</si>
  <si>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</si>
  <si>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</si>
  <si>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</si>
  <si>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</si>
  <si>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</si>
  <si>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</si>
  <si>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</si>
  <si>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</si>
  <si>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</si>
  <si>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</si>
  <si>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</si>
  <si>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</si>
  <si>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</si>
  <si>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</si>
  <si>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</si>
  <si>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</si>
  <si>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</si>
  <si>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</si>
  <si>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</si>
  <si>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</si>
  <si>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</si>
  <si>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</si>
  <si>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</si>
  <si>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</si>
  <si>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</si>
  <si>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</si>
  <si>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</si>
  <si>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</si>
  <si>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</si>
  <si>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</si>
  <si>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</si>
  <si>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</si>
  <si>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</si>
  <si>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</si>
  <si>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</si>
  <si>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</si>
  <si>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</si>
  <si>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</si>
  <si>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</si>
  <si>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</si>
  <si>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</si>
  <si>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</si>
  <si>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</si>
  <si>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</si>
  <si>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</si>
  <si>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</si>
  <si>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</si>
  <si>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</si>
  <si>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</si>
  <si>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</si>
  <si>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</si>
  <si>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</si>
  <si>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</si>
  <si>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</si>
  <si>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</si>
  <si>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</si>
  <si>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</si>
  <si>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</si>
  <si>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</si>
  <si>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</si>
  <si>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</si>
  <si>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</si>
  <si>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</si>
  <si>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</si>
  <si>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</si>
  <si>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</si>
  <si>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</si>
  <si>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</si>
  <si>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</si>
  <si>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</si>
  <si>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</si>
  <si>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</si>
  <si>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</si>
  <si>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</si>
  <si>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</si>
  <si>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</si>
  <si>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</si>
  <si>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</si>
  <si>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</si>
  <si>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</si>
  <si>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</si>
  <si>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</si>
  <si>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</si>
  <si>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</si>
  <si>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</si>
  <si>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</si>
  <si>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</si>
  <si>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</si>
  <si>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</si>
  <si>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</si>
  <si>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</si>
  <si>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</si>
  <si>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</si>
  <si>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</si>
  <si>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</si>
  <si>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</si>
  <si>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</si>
  <si>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</si>
  <si>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</si>
  <si>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</si>
  <si>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</si>
  <si>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</si>
  <si>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</si>
  <si>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</si>
  <si>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</si>
  <si>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</si>
  <si>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</si>
  <si>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</si>
  <si>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</si>
  <si>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</si>
  <si>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</si>
  <si>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</si>
  <si>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</si>
  <si>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</si>
  <si>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</si>
  <si>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</si>
  <si>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</si>
  <si>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</si>
  <si>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</si>
  <si>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</si>
  <si>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</si>
  <si>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</si>
  <si>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</si>
  <si>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</si>
  <si>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</si>
  <si>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</si>
  <si>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</si>
  <si>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</si>
  <si>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</si>
  <si>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</si>
  <si>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</si>
  <si>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</si>
  <si>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</si>
  <si>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</si>
  <si>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</si>
  <si>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</si>
  <si>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</si>
  <si>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</si>
  <si>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</si>
  <si>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</si>
  <si>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</si>
  <si>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</si>
  <si>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</si>
  <si>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</si>
  <si>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</si>
  <si>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</si>
  <si>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</si>
  <si>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</si>
  <si>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</si>
  <si>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</si>
  <si>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</si>
  <si>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</si>
  <si>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</si>
  <si>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</si>
  <si>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</si>
  <si>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</si>
  <si>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</si>
  <si>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</si>
  <si>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</si>
  <si>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</si>
  <si>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</si>
  <si>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</si>
  <si>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</si>
  <si>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</si>
  <si>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</si>
  <si>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</si>
  <si>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</si>
  <si>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</si>
  <si>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</si>
  <si>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</si>
  <si>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</si>
  <si>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</si>
  <si>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</si>
  <si>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</si>
  <si>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</si>
  <si>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</si>
  <si>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</si>
  <si>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</si>
  <si>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</si>
  <si>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</si>
  <si>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</si>
  <si>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</si>
  <si>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</si>
  <si>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</si>
  <si>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</si>
  <si>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</si>
  <si>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</si>
  <si>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</si>
  <si>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</si>
  <si>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</si>
  <si>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</si>
  <si>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</si>
  <si>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</si>
  <si>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</si>
  <si>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</si>
  <si>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</si>
  <si>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</si>
  <si>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</si>
  <si>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</si>
  <si>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</si>
  <si>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</si>
  <si>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</si>
  <si>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</si>
  <si>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</si>
  <si>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</si>
  <si>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</si>
  <si>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</si>
  <si>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</si>
  <si>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</si>
  <si>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</si>
  <si>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</si>
  <si>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</si>
  <si>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</si>
  <si>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</si>
  <si>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</si>
  <si>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</si>
  <si>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</si>
  <si>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</si>
  <si>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</si>
  <si>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</si>
  <si>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</si>
  <si>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</si>
  <si>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</si>
  <si>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</si>
  <si>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</si>
  <si>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</si>
  <si>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</si>
  <si>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</si>
  <si>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</si>
  <si>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</si>
  <si>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</si>
  <si>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</si>
  <si>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</si>
  <si>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</si>
  <si>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</si>
  <si>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</si>
  <si>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</si>
  <si>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</si>
  <si>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</si>
  <si>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</si>
  <si>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</si>
  <si>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</si>
  <si>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</si>
  <si>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</si>
  <si>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</si>
  <si>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</si>
  <si>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</si>
  <si>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</si>
  <si>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</si>
  <si>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</si>
  <si>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</si>
  <si>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</si>
  <si>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</si>
  <si>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</si>
  <si>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</si>
  <si>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</si>
  <si>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</si>
  <si>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</si>
  <si>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</si>
  <si>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</si>
  <si>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</si>
  <si>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</si>
  <si>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</si>
  <si>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</si>
  <si>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</si>
  <si>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</si>
  <si>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</si>
  <si>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</si>
  <si>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</si>
  <si>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</si>
  <si>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</si>
  <si>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</si>
  <si>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</si>
  <si>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</si>
  <si>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</si>
  <si>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</si>
  <si>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</si>
  <si>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</si>
  <si>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</si>
  <si>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</si>
  <si>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</si>
  <si>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</si>
  <si>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</si>
  <si>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</si>
  <si>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</si>
  <si>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</si>
  <si>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</si>
  <si>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</si>
  <si>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</si>
  <si>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</si>
  <si>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</si>
  <si>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</si>
  <si>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</si>
  <si>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</si>
  <si>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</si>
  <si>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</si>
  <si>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</si>
  <si>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</si>
  <si>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</si>
  <si>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</si>
  <si>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</si>
  <si>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</si>
  <si>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</si>
  <si>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</si>
  <si>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</si>
  <si>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</si>
  <si>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</si>
  <si>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</si>
  <si>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</si>
  <si>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</si>
  <si>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</si>
  <si>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</si>
  <si>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</si>
  <si>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</si>
  <si>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</si>
  <si>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</si>
  <si>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</si>
  <si>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</si>
  <si>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</si>
  <si>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</si>
  <si>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</si>
  <si>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</si>
  <si>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</si>
  <si>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</si>
  <si>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</si>
  <si>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</si>
  <si>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</si>
  <si>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</si>
  <si>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</si>
  <si>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</si>
  <si>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</si>
  <si>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</si>
  <si>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</si>
  <si>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</si>
  <si>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</si>
  <si>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</si>
  <si>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</si>
  <si>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</si>
  <si>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</si>
  <si>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</si>
  <si>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</si>
  <si>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</si>
  <si>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</si>
  <si>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</si>
  <si>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</si>
  <si>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</si>
  <si>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</si>
  <si>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</si>
  <si>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</si>
  <si>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</si>
  <si>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</si>
  <si>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</si>
  <si>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</si>
  <si>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</si>
  <si>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</si>
  <si>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</si>
  <si>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</si>
  <si>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</si>
  <si>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</si>
  <si>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</si>
  <si>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</si>
  <si>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</si>
  <si>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</si>
  <si>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</si>
  <si>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</si>
  <si>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</si>
  <si>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</si>
  <si>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</si>
  <si>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</si>
  <si>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</si>
  <si>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</si>
  <si>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</si>
  <si>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</si>
  <si>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</si>
  <si>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</si>
  <si>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</si>
  <si>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</si>
  <si>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</si>
  <si>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</si>
  <si>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</si>
  <si>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</si>
  <si>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</si>
  <si>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</si>
  <si>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</si>
  <si>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</si>
  <si>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</si>
  <si>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</si>
  <si>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</si>
  <si>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</si>
  <si>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</si>
  <si>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</si>
  <si>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</si>
  <si>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</si>
  <si>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</si>
  <si>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</si>
  <si>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</si>
  <si>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</si>
  <si>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</si>
  <si>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</si>
  <si>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</si>
  <si>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</si>
  <si>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</si>
  <si>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</si>
  <si>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</si>
  <si>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</si>
  <si>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</si>
  <si>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</si>
  <si>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</si>
  <si>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</si>
  <si>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</si>
  <si>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</si>
  <si>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</si>
  <si>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</si>
  <si>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</si>
  <si>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</si>
  <si>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</si>
  <si>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</si>
  <si>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</si>
  <si>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</si>
  <si>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</si>
  <si>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</si>
  <si>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</si>
  <si>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</si>
  <si>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</si>
  <si>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</si>
  <si>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</si>
  <si>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</si>
  <si>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</si>
  <si>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</si>
  <si>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</si>
  <si>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</si>
  <si>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</si>
  <si>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</si>
  <si>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</si>
  <si>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</si>
  <si>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</si>
  <si>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</si>
  <si>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</si>
  <si>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</si>
  <si>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</si>
  <si>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</si>
  <si>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</si>
  <si>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</si>
  <si>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</si>
  <si>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</si>
  <si>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</si>
  <si>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</si>
  <si>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</si>
  <si>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</si>
  <si>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</si>
  <si>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</si>
  <si>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</si>
  <si>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</si>
  <si>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</si>
  <si>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</si>
  <si>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</si>
  <si>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</si>
  <si>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</si>
  <si>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</si>
  <si>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</si>
  <si>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</si>
  <si>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</si>
  <si>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</si>
  <si>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</si>
  <si>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</si>
  <si>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</si>
  <si>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</si>
  <si>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</si>
  <si>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</si>
  <si>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</si>
  <si>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</si>
  <si>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</si>
  <si>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</si>
  <si>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</si>
  <si>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</si>
  <si>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</si>
  <si>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</si>
  <si>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</si>
  <si>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</si>
  <si>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</si>
  <si>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</si>
  <si>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</si>
  <si>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</si>
  <si>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</si>
  <si>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</si>
  <si>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</si>
  <si>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</si>
  <si>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</si>
  <si>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</si>
  <si>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</si>
  <si>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</si>
  <si>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</si>
  <si>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</si>
  <si>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</si>
  <si>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</si>
  <si>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</si>
  <si>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</si>
  <si>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</si>
  <si>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</si>
  <si>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</si>
  <si>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</si>
  <si>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</si>
  <si>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</si>
  <si>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</si>
  <si>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</si>
  <si>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</si>
  <si>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</si>
  <si>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</si>
  <si>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</si>
  <si>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</si>
  <si>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</si>
  <si>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</si>
  <si>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</si>
  <si>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</si>
  <si>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</si>
  <si>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</si>
  <si>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</si>
  <si>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</si>
  <si>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</si>
  <si>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</si>
  <si>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</si>
  <si>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</si>
  <si>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</si>
  <si>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</si>
  <si>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</si>
  <si>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</si>
  <si>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</si>
  <si>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</si>
  <si>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</si>
  <si>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</si>
  <si>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</si>
  <si>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</si>
  <si>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</si>
  <si>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</si>
  <si>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</si>
  <si>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</si>
  <si>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</si>
  <si>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</si>
  <si>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</si>
  <si>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</si>
  <si>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</si>
  <si>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</si>
  <si>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</si>
  <si>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</si>
  <si>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</si>
  <si>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</si>
  <si>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</si>
  <si>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</si>
  <si>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</si>
  <si>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</si>
  <si>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</si>
  <si>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</si>
  <si>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</si>
  <si>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</si>
  <si>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</si>
  <si>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</si>
  <si>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</si>
  <si>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</si>
  <si>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</si>
  <si>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</si>
  <si>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</si>
  <si>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</si>
  <si>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</si>
  <si>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</si>
  <si>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</si>
  <si>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</si>
  <si>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</si>
  <si>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</si>
  <si>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</si>
  <si>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</si>
  <si>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</si>
  <si>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</si>
  <si>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</si>
  <si>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</si>
  <si>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</si>
  <si>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</si>
  <si>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</si>
  <si>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</si>
  <si>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</si>
  <si>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</si>
  <si>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</si>
  <si>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</si>
  <si>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</si>
  <si>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</si>
  <si>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</si>
  <si>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</si>
  <si>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</si>
  <si>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</si>
  <si>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</si>
  <si>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</si>
  <si>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</si>
  <si>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</si>
  <si>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</si>
  <si>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</si>
  <si>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</si>
  <si>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</si>
  <si>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</si>
  <si>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</si>
  <si>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</si>
  <si>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</si>
  <si>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</si>
  <si>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</si>
  <si>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</si>
  <si>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</si>
  <si>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</si>
  <si>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</si>
  <si>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</si>
  <si>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</si>
  <si>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</si>
  <si>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</si>
  <si>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</si>
  <si>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</si>
  <si>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</si>
  <si>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</si>
  <si>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</si>
  <si>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</si>
  <si>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</si>
  <si>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</si>
  <si>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</si>
  <si>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</si>
  <si>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</si>
  <si>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</si>
  <si>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</si>
  <si>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</si>
  <si>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</si>
  <si>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</si>
  <si>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</si>
  <si>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</si>
  <si>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</si>
  <si>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</si>
  <si>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</si>
  <si>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</si>
  <si>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</si>
  <si>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</si>
  <si>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</si>
  <si>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</si>
  <si>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</si>
  <si>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</si>
  <si>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</si>
  <si>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</si>
  <si>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</si>
  <si>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</si>
  <si>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</si>
  <si>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</si>
  <si>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</si>
  <si>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</si>
  <si>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</si>
  <si>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</si>
  <si>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</si>
  <si>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</si>
  <si>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</si>
  <si>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</si>
  <si>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</si>
  <si>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</si>
  <si>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</si>
  <si>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</si>
  <si>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</si>
  <si>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</si>
  <si>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</si>
  <si>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</si>
  <si>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</si>
  <si>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</si>
  <si>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</si>
  <si>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</si>
  <si>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</si>
  <si>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</si>
  <si>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</si>
  <si>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</si>
  <si>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</si>
  <si>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</si>
  <si>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</si>
  <si>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</si>
  <si>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</si>
  <si>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</si>
  <si>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</si>
  <si>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</si>
  <si>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</si>
  <si>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</si>
  <si>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</si>
  <si>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</si>
  <si>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</si>
  <si>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</si>
  <si>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</si>
  <si>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</si>
  <si>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</si>
  <si>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</si>
  <si>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</si>
  <si>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</si>
  <si>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</si>
  <si>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</si>
  <si>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</si>
  <si>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</si>
  <si>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</si>
  <si>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</si>
  <si>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</si>
  <si>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</si>
  <si>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</si>
  <si>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</si>
  <si>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</si>
  <si>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</si>
  <si>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</si>
  <si>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</si>
  <si>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</si>
  <si>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</si>
  <si>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</si>
  <si>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</si>
  <si>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</si>
  <si>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</si>
  <si>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</si>
  <si>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</si>
  <si>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</si>
  <si>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</si>
  <si>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</si>
  <si>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</si>
  <si>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</si>
  <si>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</si>
  <si>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</si>
  <si>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</si>
  <si>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</si>
  <si>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</si>
  <si>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</si>
  <si>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</si>
  <si>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</si>
  <si>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</si>
  <si>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</si>
  <si>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</si>
  <si>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</si>
  <si>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</si>
  <si>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</si>
  <si>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</si>
  <si>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</si>
  <si>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</si>
  <si>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</si>
  <si>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</si>
  <si>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</si>
  <si>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</si>
  <si>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</si>
  <si>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</si>
  <si>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</si>
  <si>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</si>
  <si>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</si>
  <si>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</si>
  <si>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</si>
  <si>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</si>
  <si>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</si>
  <si>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</si>
  <si>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</si>
  <si>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</si>
  <si>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</si>
  <si>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</si>
  <si>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</si>
  <si>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</si>
  <si>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</si>
  <si>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</si>
  <si>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</si>
  <si>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</si>
  <si>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</si>
  <si>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</si>
  <si>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</si>
  <si>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</si>
  <si>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</si>
  <si>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</si>
  <si>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</si>
  <si>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</si>
  <si>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</si>
  <si>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</si>
  <si>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</si>
  <si>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</si>
  <si>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</si>
  <si>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</si>
  <si>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</si>
  <si>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</si>
  <si>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</si>
  <si>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</si>
  <si>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</si>
  <si>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</si>
  <si>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</si>
  <si>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</si>
  <si>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</si>
  <si>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</si>
  <si>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</si>
  <si>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</si>
  <si>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</si>
  <si>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</si>
  <si>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</si>
  <si>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</si>
  <si>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</si>
  <si>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</si>
  <si>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</si>
  <si>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</si>
  <si>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</si>
  <si>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</si>
  <si>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</si>
  <si>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</si>
  <si>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</si>
  <si>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</si>
  <si>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</si>
  <si>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</si>
  <si>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</si>
  <si>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</si>
  <si>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</si>
  <si>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</si>
  <si>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</si>
  <si>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</si>
  <si>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</si>
  <si>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</si>
  <si>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</si>
  <si>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</si>
  <si>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</si>
  <si>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</si>
  <si>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</si>
  <si>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</si>
  <si>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</si>
  <si>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</si>
  <si>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</si>
  <si>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</si>
  <si>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</si>
  <si>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</si>
  <si>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</si>
  <si>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</si>
  <si>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</si>
  <si>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</si>
  <si>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</si>
  <si>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</si>
  <si>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</si>
  <si>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</si>
  <si>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</si>
  <si>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</si>
  <si>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</si>
  <si>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</si>
  <si>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</si>
  <si>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</si>
  <si>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</si>
  <si>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</si>
  <si>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</si>
  <si>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</si>
  <si>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</si>
  <si>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</si>
  <si>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</si>
  <si>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</si>
  <si>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</si>
  <si>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</si>
  <si>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</si>
  <si>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</si>
  <si>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</si>
  <si>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</si>
  <si>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</si>
  <si>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</si>
  <si>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</si>
  <si>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</si>
  <si>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</si>
  <si>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</si>
  <si>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</si>
  <si>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</si>
  <si>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</si>
  <si>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</si>
  <si>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</si>
  <si>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</si>
  <si>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</si>
  <si>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</si>
  <si>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</si>
  <si>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</si>
  <si>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</si>
  <si>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</si>
  <si>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</si>
  <si>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</si>
  <si>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</si>
  <si>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</si>
  <si>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</si>
  <si>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</si>
  <si>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</si>
  <si>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</si>
  <si>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</si>
  <si>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</si>
  <si>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</si>
  <si>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</si>
  <si>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</si>
  <si>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</si>
  <si>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</si>
  <si>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</si>
  <si>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</si>
  <si>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</si>
  <si>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</si>
  <si>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</si>
  <si>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</si>
  <si>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</si>
  <si>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</si>
  <si>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</si>
  <si>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</si>
  <si>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</si>
  <si>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</si>
  <si>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</si>
  <si>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</si>
  <si>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</si>
  <si>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</si>
  <si>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</si>
  <si>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</si>
  <si>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</si>
  <si>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</si>
  <si>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</si>
  <si>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</si>
  <si>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</si>
  <si>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</si>
  <si>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</si>
  <si>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</si>
  <si>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</si>
  <si>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</si>
  <si>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</si>
  <si>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</si>
  <si>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</si>
  <si>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</si>
  <si>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</si>
  <si>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</si>
  <si>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</si>
  <si>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</si>
  <si>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</si>
  <si>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</si>
  <si>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</si>
  <si>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</si>
  <si>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</si>
  <si>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</si>
  <si>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</si>
  <si>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</si>
  <si>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</si>
  <si>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</si>
  <si>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</si>
  <si>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</si>
  <si>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</si>
  <si>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</si>
  <si>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</si>
  <si>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</si>
  <si>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</si>
  <si>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</si>
  <si>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</si>
  <si>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</si>
  <si>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</si>
  <si>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</si>
  <si>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</si>
  <si>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</si>
  <si>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</si>
  <si>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</si>
  <si>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</si>
  <si>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</si>
  <si>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</si>
  <si>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</si>
  <si>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</si>
  <si>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</si>
  <si>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</si>
  <si>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</si>
  <si>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</si>
  <si>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</si>
  <si>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</si>
  <si>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</si>
  <si>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</si>
  <si>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</si>
  <si>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</si>
  <si>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</si>
  <si>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</si>
  <si>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</si>
  <si>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</si>
  <si>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</si>
  <si>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</si>
  <si>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</si>
  <si>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</si>
  <si>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</si>
  <si>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</si>
  <si>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</si>
  <si>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</si>
  <si>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</si>
  <si>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</si>
  <si>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</si>
  <si>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</si>
  <si>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</si>
  <si>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</si>
  <si>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</si>
  <si>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</si>
  <si>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</si>
  <si>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</si>
  <si>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</si>
  <si>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</si>
  <si>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</si>
  <si>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</si>
  <si>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</si>
  <si>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</si>
  <si>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</si>
  <si>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</si>
  <si>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</si>
  <si>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</si>
  <si>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</si>
  <si>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</si>
  <si>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</si>
  <si>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</si>
  <si>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</si>
  <si>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</si>
  <si>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</si>
  <si>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</si>
  <si>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</si>
  <si>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</si>
  <si>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</si>
  <si>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</si>
  <si>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</si>
  <si>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</si>
  <si>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</si>
  <si>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</si>
  <si>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</si>
  <si>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</si>
  <si>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</si>
  <si>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</si>
  <si>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</si>
  <si>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</si>
  <si>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</si>
  <si>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</si>
  <si>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</si>
  <si>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</si>
  <si>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</si>
  <si>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</si>
  <si>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</si>
  <si>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</si>
  <si>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</si>
  <si>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</si>
  <si>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</si>
  <si>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</si>
  <si>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</si>
  <si>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</si>
  <si>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</si>
  <si>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</si>
  <si>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</si>
  <si>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</si>
  <si>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</si>
  <si>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</si>
  <si>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</si>
  <si>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</si>
  <si>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</si>
  <si>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</si>
  <si>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</si>
  <si>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</si>
  <si>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</si>
  <si>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</si>
  <si>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</si>
  <si>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</si>
  <si>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</si>
  <si>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</si>
  <si>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</si>
  <si>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</si>
  <si>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</si>
  <si>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</si>
  <si>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</si>
  <si>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</si>
  <si>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</si>
  <si>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</si>
  <si>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</si>
  <si>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</si>
  <si>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</si>
  <si>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</si>
  <si>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</si>
  <si>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</si>
  <si>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</si>
  <si>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</si>
  <si>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</si>
  <si>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</si>
  <si>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</si>
  <si>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</si>
  <si>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</si>
  <si>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</si>
  <si>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</si>
  <si>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</si>
  <si>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</si>
  <si>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</si>
  <si>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</si>
  <si>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</si>
  <si>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</si>
  <si>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</si>
  <si>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</si>
  <si>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</si>
  <si>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</si>
  <si>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</si>
  <si>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</si>
  <si>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</si>
  <si>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</si>
  <si>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</si>
  <si>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</si>
  <si>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</si>
  <si>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</si>
  <si>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</si>
  <si>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</si>
  <si>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</si>
  <si>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</si>
  <si>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</si>
  <si>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</si>
  <si>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</si>
  <si>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</si>
  <si>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</si>
  <si>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</si>
  <si>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</si>
  <si>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</si>
  <si>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</si>
  <si>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</si>
  <si>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</si>
  <si>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</si>
  <si>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</si>
  <si>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</si>
  <si>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</si>
  <si>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</si>
  <si>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</si>
  <si>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</si>
  <si>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</si>
  <si>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</si>
  <si>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</si>
  <si>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</si>
  <si>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</si>
  <si>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</si>
  <si>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</si>
  <si>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</si>
  <si>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</si>
  <si>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</si>
  <si>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</si>
  <si>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</si>
  <si>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</si>
  <si>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</si>
  <si>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</si>
  <si>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</si>
  <si>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</si>
  <si>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</si>
  <si>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</si>
  <si>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</si>
  <si>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</si>
  <si>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</si>
  <si>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</si>
  <si>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</si>
  <si>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</si>
  <si>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</si>
  <si>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</si>
  <si>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</si>
  <si>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</si>
  <si>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</si>
  <si>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</si>
  <si>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</si>
  <si>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</si>
  <si>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</si>
  <si>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</si>
  <si>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</si>
  <si>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</si>
  <si>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</si>
  <si>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</si>
  <si>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</si>
  <si>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</si>
  <si>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</si>
  <si>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</si>
  <si>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</si>
  <si>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</si>
  <si>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</si>
  <si>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</si>
  <si>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</si>
  <si>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</si>
  <si>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</si>
  <si>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</si>
  <si>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</si>
  <si>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</si>
  <si>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</si>
  <si>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</si>
  <si>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</si>
  <si>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</si>
  <si>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</si>
  <si>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</si>
  <si>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</si>
  <si>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</si>
  <si>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</si>
  <si>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</si>
  <si>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</si>
  <si>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</si>
  <si>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</si>
  <si>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</si>
  <si>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</si>
  <si>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</si>
  <si>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</si>
  <si>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</si>
  <si>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</si>
  <si>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</si>
  <si>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</si>
  <si>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</si>
  <si>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</si>
  <si>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</si>
  <si>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</si>
  <si>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</si>
  <si>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</si>
  <si>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</si>
  <si>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</si>
  <si>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</si>
  <si>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</si>
  <si>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</si>
  <si>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</si>
  <si>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</si>
  <si>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</si>
  <si>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</si>
  <si>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</si>
  <si>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</si>
  <si>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</si>
  <si>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</si>
  <si>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</si>
  <si>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</si>
  <si>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</si>
  <si>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</si>
  <si>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</si>
  <si>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</si>
  <si>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</si>
  <si>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</si>
  <si>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</si>
  <si>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</si>
  <si>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</si>
  <si>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</si>
  <si>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</si>
  <si>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</si>
  <si>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</si>
  <si>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</si>
  <si>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</si>
  <si>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</si>
  <si>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</si>
  <si>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</si>
  <si>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</si>
  <si>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</si>
  <si>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</si>
  <si>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</si>
  <si>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</si>
  <si>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</si>
  <si>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</si>
  <si>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</si>
  <si>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</si>
  <si>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</si>
  <si>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</si>
  <si>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</si>
  <si>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</si>
  <si>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</si>
  <si>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</si>
  <si>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</si>
  <si>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</si>
  <si>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</si>
  <si>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</si>
  <si>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</si>
  <si>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</si>
  <si>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</si>
  <si>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</si>
  <si>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</si>
  <si>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</si>
  <si>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</si>
  <si>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</si>
  <si>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</si>
  <si>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</si>
  <si>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</si>
  <si>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</si>
  <si>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</si>
  <si>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</si>
  <si>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</si>
  <si>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</si>
  <si>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</si>
  <si>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</si>
  <si>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</si>
  <si>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</si>
  <si>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</si>
  <si>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</si>
  <si>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</si>
  <si>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</si>
  <si>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</si>
  <si>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</si>
  <si>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</si>
  <si>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</si>
  <si>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</si>
  <si>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</si>
  <si>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</si>
  <si>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</si>
  <si>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</si>
  <si>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</si>
  <si>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</si>
  <si>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</si>
  <si>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</si>
  <si>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</si>
  <si>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</si>
  <si>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</si>
  <si>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</si>
  <si>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</si>
  <si>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</si>
  <si>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</si>
  <si>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</si>
  <si>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</si>
  <si>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</si>
  <si>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</si>
  <si>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</si>
  <si>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</si>
  <si>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</si>
  <si>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</si>
  <si>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</si>
  <si>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</si>
  <si>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</si>
  <si>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</si>
  <si>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</si>
  <si>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</si>
  <si>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</si>
  <si>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</si>
  <si>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</si>
  <si>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</si>
  <si>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</si>
  <si>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</si>
  <si>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</si>
  <si>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</si>
  <si>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</si>
  <si>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</si>
  <si>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</si>
  <si>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</si>
  <si>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</si>
  <si>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</si>
  <si>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</si>
  <si>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</si>
  <si>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</si>
  <si>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</si>
  <si>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</si>
  <si>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</si>
  <si>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</si>
  <si>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</si>
  <si>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</si>
  <si>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</si>
  <si>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</si>
  <si>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</si>
  <si>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</si>
  <si>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</si>
  <si>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</si>
  <si>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</si>
  <si>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</si>
  <si>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</si>
  <si>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</si>
  <si>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</si>
  <si>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</si>
  <si>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</si>
  <si>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</si>
  <si>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</si>
  <si>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</si>
  <si>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</si>
  <si>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</si>
  <si>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</si>
  <si>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</si>
  <si>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</si>
  <si>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</si>
  <si>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</si>
  <si>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</si>
  <si>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</si>
  <si>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</si>
  <si>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</si>
  <si>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</si>
  <si>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</si>
  <si>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</si>
  <si>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</si>
  <si>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</si>
  <si>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</si>
  <si>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</si>
  <si>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</si>
  <si>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</si>
  <si>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</si>
  <si>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</si>
  <si>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</si>
  <si>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</si>
  <si>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</si>
  <si>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</si>
  <si>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</si>
  <si>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</si>
  <si>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</si>
  <si>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</si>
  <si>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</si>
  <si>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</si>
  <si>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</si>
  <si>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</si>
  <si>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</si>
  <si>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</si>
  <si>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</si>
  <si>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</si>
  <si>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</si>
  <si>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</si>
  <si>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</si>
  <si>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</si>
  <si>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</si>
  <si>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</si>
  <si>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</si>
  <si>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</si>
  <si>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</si>
  <si>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</si>
  <si>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</si>
  <si>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</si>
  <si>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</si>
  <si>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</si>
  <si>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</si>
  <si>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</si>
  <si>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</si>
  <si>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</si>
  <si>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</si>
  <si>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</si>
  <si>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</si>
  <si>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</si>
  <si>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</si>
  <si>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</si>
  <si>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</si>
  <si>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</si>
  <si>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</si>
  <si>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</si>
  <si>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</si>
  <si>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</si>
  <si>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</si>
  <si>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</si>
  <si>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</si>
  <si>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</si>
  <si>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</si>
  <si>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</si>
  <si>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</si>
  <si>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</si>
  <si>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</si>
  <si>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</si>
  <si>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</si>
  <si>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</si>
  <si>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</si>
  <si>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</si>
  <si>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</si>
  <si>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</si>
  <si>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</si>
  <si>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</si>
  <si>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</si>
  <si>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</si>
  <si>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</si>
  <si>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</si>
  <si>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</si>
  <si>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</si>
  <si>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</si>
  <si>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</si>
  <si>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</si>
  <si>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</si>
  <si>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</si>
  <si>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</si>
  <si>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</si>
  <si>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</si>
  <si>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</si>
  <si>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</si>
  <si>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</si>
  <si>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</si>
  <si>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</si>
  <si>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</si>
  <si>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</si>
  <si>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</si>
  <si>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</si>
  <si>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</si>
  <si>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</si>
  <si>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</si>
  <si>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</si>
  <si>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</si>
  <si>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</si>
  <si>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</si>
  <si>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</si>
  <si>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</si>
  <si>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</si>
  <si>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</si>
  <si>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</si>
  <si>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</si>
  <si>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</si>
  <si>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</si>
  <si>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</si>
  <si>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</si>
  <si>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</si>
  <si>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</si>
  <si>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</si>
  <si>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</si>
  <si>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</si>
  <si>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</si>
  <si>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</si>
  <si>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</si>
  <si>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</si>
  <si>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</si>
  <si>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</si>
  <si>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</si>
  <si>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</si>
  <si>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</si>
  <si>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</si>
  <si>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</si>
  <si>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</si>
  <si>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</si>
  <si>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</si>
  <si>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</si>
  <si>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</si>
  <si>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</si>
  <si>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</si>
  <si>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</si>
  <si>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</si>
  <si>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</si>
  <si>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</si>
  <si>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</si>
  <si>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</si>
  <si>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</si>
  <si>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</si>
  <si>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</si>
  <si>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</si>
  <si>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</si>
  <si>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</si>
  <si>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</si>
  <si>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</si>
  <si>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</si>
  <si>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</si>
  <si>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</si>
  <si>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</si>
  <si>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</si>
  <si>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</si>
  <si>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</si>
  <si>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</si>
  <si>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</si>
  <si>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</si>
  <si>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</si>
  <si>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</si>
  <si>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</si>
  <si>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</si>
  <si>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</si>
  <si>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</si>
  <si>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</si>
  <si>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</si>
  <si>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</si>
  <si>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</si>
  <si>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</si>
  <si>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</si>
  <si>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</si>
  <si>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</si>
  <si>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</si>
  <si>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</si>
  <si>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</si>
  <si>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</si>
  <si>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</si>
  <si>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</si>
  <si>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</si>
  <si>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</si>
  <si>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</si>
  <si>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</si>
  <si>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</si>
  <si>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</si>
  <si>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</si>
  <si>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</si>
  <si>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</si>
  <si>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</si>
  <si>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</si>
  <si>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</si>
  <si>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</si>
  <si>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</si>
  <si>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</si>
  <si>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</si>
  <si>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</si>
  <si>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</si>
  <si>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</si>
  <si>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</si>
  <si>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</si>
  <si>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</si>
  <si>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</si>
  <si>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</si>
  <si>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</si>
  <si>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</si>
  <si>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</si>
  <si>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</si>
  <si>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</si>
  <si>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</si>
  <si>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</si>
  <si>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</si>
  <si>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</si>
  <si>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</si>
  <si>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</si>
  <si>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</si>
  <si>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</si>
  <si>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</si>
  <si>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</si>
  <si>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</si>
  <si>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</si>
  <si>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</si>
  <si>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</si>
  <si>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</si>
  <si>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</si>
  <si>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</si>
  <si>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</si>
  <si>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</si>
  <si>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</si>
  <si>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</si>
  <si>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</si>
  <si>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</si>
  <si>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</si>
  <si>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</si>
  <si>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</si>
  <si>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</si>
  <si>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</si>
  <si>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</si>
  <si>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</si>
  <si>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</si>
  <si>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</si>
  <si>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</si>
  <si>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</si>
  <si>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</si>
  <si>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</si>
  <si>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</si>
  <si>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</si>
  <si>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</si>
  <si>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</si>
  <si>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</si>
  <si>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</si>
  <si>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</si>
  <si>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</si>
  <si>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</si>
  <si>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</si>
  <si>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</si>
  <si>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</si>
  <si>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</si>
  <si>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</si>
  <si>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</si>
  <si>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</si>
  <si>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</si>
  <si>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</si>
  <si>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</si>
  <si>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</si>
  <si>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</si>
  <si>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</si>
  <si>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</si>
  <si>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</si>
  <si>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</si>
  <si>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</si>
  <si>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</si>
  <si>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</si>
  <si>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</si>
  <si>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</si>
  <si>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</si>
  <si>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</si>
  <si>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</si>
  <si>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</si>
  <si>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</si>
  <si>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</si>
  <si>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</si>
  <si>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</si>
  <si>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</si>
  <si>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</si>
  <si>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</si>
  <si>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</si>
  <si>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</si>
  <si>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</si>
  <si>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</si>
  <si>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</si>
  <si>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</si>
  <si>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</si>
  <si>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</si>
  <si>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</si>
  <si>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</si>
  <si>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</si>
  <si>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</si>
  <si>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</si>
  <si>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</si>
  <si>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</si>
  <si>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</si>
  <si>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</si>
  <si>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</si>
  <si>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</si>
  <si>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</si>
  <si>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</si>
  <si>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</si>
  <si>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</si>
  <si>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</si>
  <si>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</si>
  <si>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</si>
  <si>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</si>
  <si>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</si>
  <si>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</si>
  <si>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</si>
  <si>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</si>
  <si>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</si>
  <si>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</si>
  <si>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</si>
  <si>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</si>
  <si>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</si>
  <si>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</si>
  <si>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</si>
  <si>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</si>
  <si>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</si>
  <si>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</si>
  <si>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</si>
  <si>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</si>
  <si>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</si>
  <si>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</si>
  <si>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</si>
  <si>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</si>
  <si>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</si>
  <si>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</si>
  <si>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</si>
  <si>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</si>
  <si>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</si>
  <si>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</si>
  <si>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</si>
  <si>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</si>
  <si>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</si>
  <si>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</si>
  <si>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</si>
  <si>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</si>
  <si>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</si>
  <si>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</si>
  <si>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</si>
  <si>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</si>
  <si>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</si>
  <si>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</si>
  <si>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</si>
  <si>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</si>
  <si>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</si>
  <si>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</si>
  <si>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</si>
  <si>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</si>
  <si>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</si>
  <si>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</si>
  <si>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</si>
  <si>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</si>
  <si>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</si>
  <si>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</si>
  <si>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</si>
  <si>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</si>
  <si>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</si>
  <si>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</si>
  <si>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</si>
  <si>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</si>
  <si>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</si>
  <si>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</si>
  <si>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</si>
  <si>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</si>
  <si>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</si>
  <si>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</si>
  <si>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</si>
  <si>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</si>
  <si>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</si>
  <si>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</si>
  <si>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</si>
  <si>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</si>
  <si>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</si>
  <si>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</si>
  <si>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</si>
  <si>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</si>
  <si>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</si>
  <si>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</si>
  <si>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</si>
  <si>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</si>
  <si>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</si>
  <si>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</si>
  <si>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</si>
  <si>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</si>
  <si>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</si>
  <si>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</si>
  <si>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</si>
  <si>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</si>
  <si>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</si>
  <si>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</si>
  <si>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</si>
  <si>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</si>
  <si>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</si>
  <si>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</si>
  <si>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</si>
  <si>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</si>
  <si>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</si>
  <si>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</si>
  <si>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</si>
  <si>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</si>
  <si>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</si>
  <si>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</si>
  <si>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</si>
  <si>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</si>
  <si>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</si>
  <si>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</si>
  <si>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</si>
  <si>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</si>
  <si>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</si>
  <si>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</si>
  <si>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</si>
  <si>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</si>
  <si>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</si>
  <si>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</si>
  <si>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</si>
  <si>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</si>
  <si>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</si>
  <si>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</si>
  <si>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</si>
  <si>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</si>
  <si>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</si>
  <si>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</si>
  <si>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</si>
  <si>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</si>
  <si>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</si>
  <si>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</si>
  <si>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</si>
  <si>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</si>
  <si>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</si>
  <si>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</si>
  <si>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</si>
  <si>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</si>
  <si>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</si>
  <si>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</si>
  <si>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</si>
  <si>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</si>
  <si>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</si>
  <si>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</si>
  <si>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</si>
  <si>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</si>
  <si>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</si>
  <si>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</si>
  <si>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</si>
  <si>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</si>
  <si>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</si>
  <si>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</si>
  <si>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</si>
  <si>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</si>
  <si>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</si>
  <si>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</si>
  <si>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</si>
  <si>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</si>
  <si>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</si>
  <si>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</si>
  <si>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</si>
  <si>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</si>
  <si>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</si>
  <si>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</si>
  <si>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</si>
  <si>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</si>
  <si>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</si>
  <si>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</si>
  <si>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</si>
  <si>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</si>
  <si>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</si>
  <si>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</si>
  <si>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</si>
  <si>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</si>
  <si>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</si>
  <si>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</si>
  <si>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</si>
  <si>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</si>
  <si>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</si>
  <si>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</si>
  <si>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</si>
  <si>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</si>
  <si>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</si>
  <si>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</si>
  <si>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</si>
  <si>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</si>
  <si>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</si>
  <si>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</si>
  <si>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</si>
  <si>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</si>
  <si>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</si>
  <si>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</si>
  <si>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</si>
  <si>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</si>
  <si>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</si>
  <si>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</si>
  <si>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</si>
  <si>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</si>
  <si>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</si>
  <si>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</si>
  <si>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</si>
  <si>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</si>
  <si>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</si>
  <si>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</si>
  <si>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</si>
  <si>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</si>
  <si>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</si>
  <si>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</si>
  <si>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</si>
  <si>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</si>
  <si>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</si>
  <si>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</si>
  <si>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</si>
  <si>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</si>
  <si>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</si>
  <si>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</si>
  <si>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</si>
  <si>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</si>
  <si>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</si>
  <si>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</si>
  <si>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</si>
  <si>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</si>
  <si>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</si>
  <si>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</si>
  <si>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</si>
  <si>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</si>
  <si>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</si>
  <si>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</si>
  <si>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</si>
  <si>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</si>
  <si>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</si>
  <si>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</si>
  <si>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</si>
  <si>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</si>
  <si>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</si>
  <si>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</si>
  <si>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</si>
  <si>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</si>
  <si>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</si>
  <si>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</si>
  <si>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</si>
  <si>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</si>
  <si>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</si>
  <si>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</si>
  <si>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</si>
  <si>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</si>
  <si>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</si>
  <si>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</si>
  <si>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</si>
  <si>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</si>
  <si>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</si>
  <si>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</si>
  <si>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</si>
  <si>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</si>
  <si>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</si>
  <si>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</si>
  <si>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</si>
  <si>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</si>
  <si>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</si>
  <si>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</si>
  <si>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</si>
  <si>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</si>
  <si>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</si>
  <si>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</si>
  <si>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</si>
  <si>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</si>
  <si>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</si>
  <si>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</si>
  <si>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</si>
  <si>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</si>
  <si>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</si>
  <si>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</si>
  <si>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</si>
  <si>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</si>
  <si>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</si>
  <si>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</si>
  <si>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</si>
  <si>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</si>
  <si>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</si>
  <si>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</si>
  <si>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</si>
  <si>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</si>
  <si>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</si>
  <si>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</si>
  <si>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</si>
  <si>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</si>
  <si>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</si>
  <si>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</si>
  <si>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</si>
  <si>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</si>
  <si>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</si>
  <si>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</si>
  <si>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</si>
  <si>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</si>
  <si>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</si>
  <si>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</si>
  <si>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</si>
  <si>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</si>
  <si>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</si>
  <si>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</si>
  <si>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</si>
  <si>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</si>
  <si>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</si>
  <si>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</si>
  <si>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</si>
  <si>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</si>
  <si>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</si>
  <si>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</si>
  <si>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</si>
  <si>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</si>
  <si>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</si>
  <si>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</si>
  <si>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</si>
  <si>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</si>
  <si>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</si>
  <si>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</si>
  <si>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</si>
  <si>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</si>
  <si>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</si>
  <si>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</si>
  <si>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</si>
  <si>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</si>
  <si>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</si>
  <si>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</si>
  <si>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</si>
  <si>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</si>
  <si>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</si>
  <si>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</si>
  <si>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</si>
  <si>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</si>
  <si>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</si>
  <si>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</si>
  <si>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</si>
  <si>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</si>
  <si>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</si>
  <si>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</si>
  <si>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</si>
  <si>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</si>
  <si>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</si>
  <si>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</si>
  <si>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</si>
  <si>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</si>
  <si>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</si>
  <si>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</si>
  <si>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</si>
  <si>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</si>
  <si>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</si>
  <si>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</si>
  <si>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</si>
  <si>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</si>
  <si>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</si>
  <si>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</si>
  <si>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</si>
  <si>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</si>
  <si>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</si>
  <si>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</si>
  <si>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</si>
  <si>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</si>
  <si>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</si>
  <si>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</si>
  <si>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</si>
  <si>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</si>
  <si>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</si>
  <si>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</si>
  <si>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</si>
  <si>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</si>
  <si>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</si>
  <si>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</si>
  <si>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</si>
  <si>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</si>
  <si>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</si>
  <si>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</si>
  <si>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</si>
  <si>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</si>
  <si>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</si>
  <si>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</si>
  <si>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</si>
  <si>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</si>
  <si>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</si>
  <si>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</si>
  <si>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</si>
  <si>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</si>
  <si>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</si>
  <si>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</si>
  <si>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</si>
  <si>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</si>
  <si>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</si>
  <si>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</si>
  <si>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</si>
  <si>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</si>
  <si>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</si>
  <si>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</si>
  <si>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</si>
  <si>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</si>
  <si>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</si>
  <si>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</si>
  <si>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</si>
  <si>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</si>
  <si>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</si>
  <si>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</si>
  <si>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</si>
  <si>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</si>
  <si>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</si>
  <si>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</si>
  <si>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</si>
  <si>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</si>
  <si>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</si>
  <si>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</si>
  <si>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</si>
  <si>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</si>
  <si>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</si>
  <si>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</si>
  <si>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</si>
  <si>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</si>
  <si>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</si>
  <si>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</si>
  <si>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</si>
  <si>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</si>
  <si>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</si>
  <si>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</si>
  <si>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</si>
  <si>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</si>
  <si>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</si>
  <si>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</si>
  <si>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</si>
  <si>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</si>
  <si>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</si>
  <si>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</si>
  <si>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</si>
  <si>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</si>
  <si>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</si>
  <si>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</si>
  <si>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</si>
  <si>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</si>
  <si>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</si>
  <si>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</si>
  <si>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</si>
  <si>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</si>
  <si>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</si>
  <si>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</si>
  <si>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</si>
  <si>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</si>
  <si>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</si>
  <si>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</si>
  <si>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</si>
  <si>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</si>
  <si>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</si>
  <si>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</si>
  <si>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</si>
  <si>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</si>
  <si>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</si>
  <si>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</si>
  <si>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</si>
  <si>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</si>
  <si>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</si>
  <si>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</si>
  <si>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</si>
  <si>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</si>
  <si>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</si>
  <si>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</si>
  <si>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</si>
  <si>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</si>
  <si>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</si>
  <si>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</si>
  <si>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</si>
  <si>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</si>
  <si>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</si>
  <si>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</si>
  <si>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</si>
  <si>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</si>
  <si>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</si>
  <si>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</si>
  <si>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</si>
  <si>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</si>
  <si>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</si>
  <si>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</si>
  <si>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</si>
  <si>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</si>
  <si>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</si>
  <si>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</si>
  <si>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</si>
  <si>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</si>
  <si>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</si>
  <si>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</si>
  <si>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</si>
  <si>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</si>
  <si>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</si>
  <si>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</si>
  <si>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</si>
  <si>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</si>
  <si>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</si>
  <si>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</si>
  <si>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</si>
  <si>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</si>
  <si>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</si>
  <si>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</si>
  <si>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</si>
  <si>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</si>
  <si>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</si>
  <si>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</si>
  <si>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</si>
  <si>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</si>
  <si>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</si>
  <si>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</si>
  <si>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</si>
  <si>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</si>
  <si>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</si>
  <si>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</si>
  <si>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</si>
  <si>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</si>
  <si>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</si>
  <si>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</si>
  <si>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</si>
  <si>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</si>
  <si>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</si>
  <si>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</si>
  <si>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</si>
  <si>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</si>
  <si>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</si>
  <si>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</si>
  <si>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</si>
  <si>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</si>
  <si>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</si>
  <si>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</si>
  <si>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</si>
  <si>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</si>
  <si>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</si>
  <si>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</si>
  <si>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</si>
  <si>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</si>
  <si>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</si>
  <si>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</si>
  <si>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</si>
  <si>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</si>
  <si>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</si>
  <si>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</si>
  <si>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</si>
  <si>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</si>
  <si>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</si>
  <si>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</si>
  <si>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</si>
  <si>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</si>
  <si>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</si>
  <si>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</si>
  <si>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</si>
  <si>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</si>
  <si>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</si>
  <si>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</si>
  <si>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</si>
  <si>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</si>
  <si>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</si>
  <si>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</si>
  <si>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</si>
  <si>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</si>
  <si>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</si>
  <si>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</si>
  <si>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</si>
  <si>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</si>
  <si>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</si>
  <si>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</si>
  <si>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</si>
  <si>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</si>
  <si>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</si>
  <si>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</si>
  <si>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</si>
  <si>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</si>
  <si>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</si>
  <si>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</si>
  <si>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</si>
  <si>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</si>
  <si>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</si>
  <si>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</si>
  <si>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</si>
  <si>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</si>
  <si>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</si>
  <si>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</si>
  <si>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</si>
  <si>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</si>
  <si>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</si>
  <si>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</si>
  <si>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</si>
  <si>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</si>
  <si>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</si>
  <si>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</si>
  <si>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</si>
  <si>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</si>
  <si>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</si>
  <si>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</si>
  <si>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</si>
  <si>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</si>
  <si>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</si>
  <si>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</si>
  <si>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</si>
  <si>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</si>
  <si>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</si>
  <si>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</si>
  <si>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</si>
  <si>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</si>
  <si>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</si>
  <si>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</si>
  <si>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</si>
  <si>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</si>
  <si>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</si>
  <si>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</si>
  <si>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</si>
  <si>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</si>
  <si>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</si>
  <si>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</si>
  <si>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</si>
  <si>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</si>
  <si>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</si>
  <si>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</si>
  <si>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</si>
  <si>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</si>
  <si>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</si>
  <si>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</si>
  <si>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</si>
  <si>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</si>
  <si>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</si>
  <si>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</si>
  <si>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</si>
  <si>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</si>
  <si>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</si>
  <si>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</si>
  <si>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</si>
  <si>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</si>
  <si>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</si>
  <si>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</si>
  <si>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</si>
  <si>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</si>
  <si>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</si>
  <si>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</si>
  <si>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</si>
  <si>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</si>
  <si>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</si>
  <si>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</si>
  <si>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</si>
  <si>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</si>
  <si>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</si>
  <si>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</si>
  <si>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</si>
  <si>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</si>
  <si>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</si>
  <si>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</si>
  <si>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</si>
  <si>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</si>
  <si>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</si>
  <si>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</si>
  <si>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</si>
  <si>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</si>
  <si>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</si>
  <si>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</si>
  <si>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</si>
  <si>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</si>
  <si>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</si>
  <si>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</si>
  <si>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</si>
  <si>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</si>
  <si>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</si>
  <si>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</si>
  <si>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</si>
  <si>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</si>
  <si>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</si>
  <si>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</si>
  <si>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</si>
  <si>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</si>
  <si>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</si>
  <si>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</si>
  <si>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</si>
  <si>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</si>
  <si>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</si>
  <si>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</si>
  <si>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</si>
  <si>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</si>
  <si>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</si>
  <si>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</si>
  <si>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</si>
  <si>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</si>
  <si>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</si>
  <si>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</si>
  <si>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</si>
  <si>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</si>
  <si>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</si>
  <si>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</si>
  <si>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</si>
  <si>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</si>
  <si>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</si>
  <si>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</si>
  <si>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</si>
  <si>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</si>
  <si>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</si>
  <si>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</si>
  <si>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</si>
  <si>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</si>
  <si>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</si>
  <si>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</si>
  <si>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</si>
  <si>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</si>
  <si>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</si>
  <si>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</si>
  <si>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</si>
  <si>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</si>
  <si>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</si>
  <si>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</si>
  <si>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</si>
  <si>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</si>
  <si>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</si>
  <si>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</si>
  <si>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</si>
  <si>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</si>
  <si>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</si>
  <si>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</si>
  <si>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</si>
  <si>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</si>
  <si>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</si>
  <si>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</si>
  <si>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</si>
  <si>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</si>
  <si>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</si>
  <si>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</si>
  <si>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</si>
  <si>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</si>
  <si>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</si>
  <si>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</si>
  <si>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</si>
  <si>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</si>
  <si>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</si>
  <si>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</si>
  <si>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</si>
  <si>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</si>
  <si>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</si>
  <si>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</si>
  <si>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</si>
  <si>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</si>
  <si>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</si>
  <si>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</si>
  <si>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</si>
  <si>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</si>
  <si>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</si>
  <si>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</si>
  <si>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</si>
  <si>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</si>
  <si>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</si>
  <si>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</si>
  <si>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</si>
  <si>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</si>
  <si>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</si>
  <si>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</si>
  <si>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</si>
  <si>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</si>
  <si>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</si>
  <si>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</si>
  <si>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</si>
  <si>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</si>
  <si>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</si>
  <si>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</si>
  <si>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</si>
  <si>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</si>
  <si>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</si>
  <si>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</si>
  <si>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</si>
  <si>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</si>
  <si>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</si>
  <si>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</si>
  <si>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</si>
  <si>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</si>
  <si>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</si>
  <si>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</si>
  <si>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</si>
  <si>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</si>
  <si>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</si>
  <si>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</si>
  <si>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</si>
  <si>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</si>
  <si>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</si>
  <si>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</si>
  <si>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</si>
  <si>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</si>
  <si>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</si>
  <si>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</si>
  <si>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</si>
  <si>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</si>
  <si>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</si>
  <si>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</si>
  <si>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</si>
  <si>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</si>
  <si>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</si>
  <si>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</si>
  <si>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</si>
  <si>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</si>
  <si>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</si>
  <si>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</si>
  <si>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</si>
  <si>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</si>
  <si>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</si>
  <si>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</si>
  <si>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</si>
  <si>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</si>
  <si>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</si>
  <si>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</si>
  <si>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</si>
  <si>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</si>
  <si>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</si>
  <si>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</si>
  <si>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</si>
  <si>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</si>
  <si>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</si>
  <si>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</si>
  <si>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</si>
  <si>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</si>
  <si>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</si>
  <si>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</si>
  <si>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</si>
  <si>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</si>
  <si>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</si>
  <si>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</si>
  <si>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</si>
  <si>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</si>
  <si>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</si>
  <si>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</si>
  <si>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</si>
  <si>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</si>
  <si>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</si>
  <si>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</si>
  <si>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</si>
  <si>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</si>
  <si>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</si>
  <si>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</si>
  <si>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</si>
  <si>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</si>
  <si>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</si>
  <si>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</si>
  <si>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</si>
  <si>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</si>
  <si>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</si>
  <si>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</si>
  <si>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</si>
  <si>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</si>
  <si>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</si>
  <si>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</si>
  <si>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</si>
  <si>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</si>
  <si>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</si>
  <si>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</si>
  <si>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</si>
  <si>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</si>
  <si>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</si>
  <si>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</si>
  <si>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</si>
  <si>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</si>
  <si>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</si>
  <si>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</si>
  <si>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</si>
  <si>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</si>
  <si>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</si>
  <si>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</si>
  <si>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</si>
  <si>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</si>
  <si>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</si>
  <si>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</si>
  <si>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</si>
  <si>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</si>
  <si>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</si>
  <si>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</si>
  <si>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</si>
  <si>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</si>
  <si>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</si>
  <si>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</si>
  <si>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</si>
  <si>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</si>
  <si>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</si>
  <si>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</si>
  <si>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</si>
  <si>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</si>
  <si>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</si>
  <si>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</si>
  <si>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</si>
  <si>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</si>
  <si>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</si>
  <si>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</si>
  <si>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</si>
  <si>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</si>
  <si>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</si>
  <si>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</si>
  <si>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</si>
  <si>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</si>
  <si>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</si>
  <si>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</si>
  <si>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</si>
  <si>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</si>
  <si>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</si>
  <si>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</si>
  <si>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</si>
  <si>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</si>
  <si>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</si>
  <si>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</si>
  <si>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</si>
  <si>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</si>
  <si>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</si>
  <si>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</si>
  <si>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</si>
  <si>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</si>
  <si>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</si>
  <si>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</si>
  <si>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</si>
  <si>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</si>
  <si>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</si>
  <si>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</si>
  <si>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</si>
  <si>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</si>
  <si>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</si>
  <si>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</si>
  <si>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</si>
  <si>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</si>
  <si>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</si>
  <si>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</si>
  <si>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</si>
  <si>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</si>
  <si>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</si>
  <si>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</si>
  <si>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</si>
  <si>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</si>
  <si>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</si>
  <si>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</si>
  <si>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</si>
  <si>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</si>
  <si>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</si>
  <si>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</si>
  <si>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</si>
  <si>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</si>
  <si>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</si>
  <si>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</si>
  <si>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</si>
  <si>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</si>
  <si>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</si>
  <si>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</si>
  <si>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</si>
  <si>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</si>
  <si>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</si>
  <si>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</si>
  <si>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</si>
  <si>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</si>
  <si>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</si>
  <si>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</si>
  <si>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</si>
  <si>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</si>
  <si>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</si>
  <si>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</si>
  <si>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</si>
  <si>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</si>
  <si>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</si>
  <si>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</si>
  <si>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</si>
  <si>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</si>
  <si>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</si>
  <si>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</si>
  <si>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</si>
  <si>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</si>
  <si>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</si>
  <si>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</si>
  <si>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</si>
  <si>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</si>
  <si>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</si>
  <si>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</si>
  <si>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</si>
  <si>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</si>
  <si>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</si>
  <si>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</si>
  <si>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</si>
  <si>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</si>
  <si>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</si>
  <si>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</si>
  <si>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</si>
  <si>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</si>
  <si>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</si>
  <si>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</si>
  <si>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</si>
  <si>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</si>
  <si>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</si>
  <si>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</si>
  <si>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</si>
  <si>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</si>
  <si>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</si>
  <si>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</si>
  <si>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</si>
  <si>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</si>
  <si>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</si>
  <si>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</si>
  <si>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</si>
  <si>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</si>
  <si>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</si>
  <si>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</si>
  <si>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</si>
  <si>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</si>
  <si>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</si>
  <si>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</si>
  <si>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</si>
  <si>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</si>
  <si>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</si>
  <si>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</si>
  <si>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</si>
  <si>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</si>
  <si>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</si>
  <si>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</si>
  <si>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</si>
  <si>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</si>
  <si>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</si>
  <si>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</si>
  <si>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</si>
  <si>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</si>
  <si>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</si>
  <si>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</si>
  <si>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</si>
  <si>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</si>
  <si>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</si>
  <si>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</si>
  <si>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</si>
  <si>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</si>
  <si>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</si>
  <si>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</si>
  <si>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</si>
  <si>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</si>
  <si>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</si>
  <si>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</si>
  <si>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</si>
  <si>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</si>
  <si>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</si>
  <si>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</si>
  <si>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</si>
  <si>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</si>
  <si>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</si>
  <si>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</si>
  <si>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</si>
  <si>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</si>
  <si>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</si>
  <si>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</si>
  <si>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</si>
  <si>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</si>
  <si>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</si>
  <si>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</si>
  <si>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</si>
  <si>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</si>
  <si>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</si>
  <si>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</si>
  <si>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</si>
  <si>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</si>
  <si>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</si>
  <si>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</si>
  <si>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</si>
  <si>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</si>
  <si>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</si>
  <si>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</si>
  <si>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</si>
  <si>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</si>
  <si>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</si>
  <si>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</si>
  <si>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</si>
  <si>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</si>
  <si>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</si>
  <si>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</si>
  <si>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</si>
  <si>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</si>
  <si>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</si>
  <si>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</si>
  <si>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</si>
  <si>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</si>
  <si>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</si>
  <si>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</si>
  <si>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</si>
  <si>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</si>
  <si>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</si>
  <si>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</si>
  <si>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</si>
  <si>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</si>
  <si>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</si>
  <si>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</si>
  <si>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</si>
  <si>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</si>
  <si>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</si>
  <si>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</si>
  <si>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</si>
  <si>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</si>
  <si>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</si>
  <si>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</si>
  <si>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</si>
  <si>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</si>
  <si>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</si>
  <si>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</si>
  <si>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</si>
  <si>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</si>
  <si>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</si>
  <si>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</si>
  <si>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</si>
  <si>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</si>
  <si>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</si>
  <si>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</si>
  <si>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</si>
  <si>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</si>
  <si>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</si>
  <si>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</si>
  <si>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</si>
  <si>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</si>
  <si>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</si>
  <si>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</si>
  <si>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</si>
  <si>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</si>
  <si>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</si>
  <si>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</si>
  <si>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</si>
  <si>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</si>
  <si>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</si>
  <si>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</si>
  <si>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</si>
  <si>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</si>
  <si>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</si>
  <si>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</si>
  <si>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</si>
  <si>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</si>
  <si>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</si>
  <si>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</si>
  <si>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</si>
  <si>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</si>
  <si>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</si>
  <si>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</si>
  <si>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</si>
  <si>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</si>
  <si>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</si>
  <si>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</si>
  <si>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</si>
  <si>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</si>
  <si>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</si>
  <si>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</si>
  <si>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</si>
  <si>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</si>
  <si>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</si>
  <si>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</si>
  <si>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</si>
  <si>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</si>
  <si>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</si>
  <si>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</si>
  <si>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</si>
  <si>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</si>
  <si>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</si>
  <si>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</si>
  <si>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</si>
  <si>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</si>
  <si>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</si>
  <si>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</si>
  <si>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</si>
  <si>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</si>
  <si>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</si>
  <si>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</si>
  <si>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</si>
  <si>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</si>
  <si>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</si>
  <si>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</si>
  <si>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</si>
  <si>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</si>
  <si>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</si>
  <si>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</si>
  <si>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</si>
  <si>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</si>
  <si>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</si>
  <si>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</si>
  <si>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</si>
  <si>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</si>
  <si>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</si>
  <si>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</si>
  <si>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</si>
  <si>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</si>
  <si>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</si>
  <si>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</si>
  <si>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</si>
  <si>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</si>
  <si>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</si>
  <si>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</si>
  <si>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</si>
  <si>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</si>
  <si>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</si>
  <si>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</si>
  <si>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</si>
  <si>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</si>
  <si>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</si>
  <si>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</si>
  <si>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</si>
  <si>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</si>
  <si>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</si>
  <si>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</si>
  <si>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</si>
  <si>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</si>
  <si>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</si>
  <si>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</si>
  <si>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</si>
  <si>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</si>
  <si>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</si>
  <si>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</si>
  <si>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</si>
  <si>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</si>
  <si>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</si>
  <si>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</si>
  <si>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</si>
  <si>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</si>
  <si>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</si>
  <si>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</si>
  <si>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</si>
  <si>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</si>
  <si>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</si>
  <si>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</si>
  <si>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</si>
  <si>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</si>
  <si>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</si>
  <si>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</si>
  <si>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</si>
  <si>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</si>
  <si>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</si>
  <si>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</si>
  <si>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</si>
  <si>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</si>
  <si>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</si>
  <si>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</si>
  <si>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</si>
  <si>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</si>
  <si>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</si>
  <si>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</si>
  <si>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</si>
  <si>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</si>
  <si>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</si>
  <si>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</si>
  <si>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</si>
  <si>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</si>
  <si>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</si>
  <si>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</si>
  <si>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</si>
  <si>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</si>
  <si>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</si>
  <si>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</si>
  <si>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</si>
  <si>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</si>
  <si>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</si>
  <si>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</si>
  <si>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</si>
  <si>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</si>
  <si>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</si>
  <si>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</si>
  <si>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</si>
  <si>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</si>
  <si>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</si>
  <si>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</si>
  <si>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</si>
  <si>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</si>
  <si>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</si>
  <si>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</si>
  <si>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</si>
  <si>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</si>
  <si>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</si>
  <si>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</si>
  <si>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</si>
  <si>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</si>
  <si>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</si>
  <si>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</si>
  <si>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</si>
  <si>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</si>
  <si>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</si>
  <si>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</si>
  <si>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</si>
  <si>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</si>
  <si>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</si>
  <si>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</si>
  <si>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</si>
  <si>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</si>
  <si>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</si>
  <si>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</si>
  <si>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</si>
  <si>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</si>
  <si>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</si>
  <si>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</si>
  <si>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</si>
  <si>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</si>
  <si>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</si>
  <si>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</si>
  <si>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</si>
  <si>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</si>
  <si>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</si>
  <si>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</si>
  <si>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</si>
  <si>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</si>
  <si>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</si>
  <si>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</si>
  <si>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</si>
  <si>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</si>
  <si>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</si>
  <si>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</si>
  <si>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</si>
  <si>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</si>
  <si>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</si>
  <si>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</si>
  <si>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</si>
  <si>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</si>
  <si>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</si>
  <si>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</si>
  <si>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</si>
  <si>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</si>
  <si>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</si>
  <si>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</si>
  <si>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</si>
  <si>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</si>
  <si>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</si>
  <si>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</si>
  <si>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</si>
  <si>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</si>
  <si>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</si>
  <si>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</si>
  <si>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</si>
  <si>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</si>
  <si>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</si>
  <si>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</si>
  <si>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</si>
  <si>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</si>
  <si>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</si>
  <si>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</si>
  <si>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</si>
  <si>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</si>
  <si>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</si>
  <si>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</si>
  <si>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</si>
  <si>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</si>
  <si>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</si>
  <si>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</si>
  <si>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</si>
  <si>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</si>
  <si>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</si>
  <si>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</si>
  <si>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</si>
  <si>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</si>
  <si>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</si>
  <si>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</si>
  <si>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</si>
  <si>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</si>
  <si>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</si>
  <si>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</si>
  <si>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</si>
  <si>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</si>
  <si>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</si>
  <si>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</si>
  <si>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</si>
  <si>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</si>
  <si>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</si>
  <si>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</si>
  <si>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</si>
  <si>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</si>
  <si>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</si>
  <si>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</si>
  <si>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</si>
  <si>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</si>
  <si>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</si>
  <si>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</si>
  <si>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</si>
  <si>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</si>
  <si>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</si>
  <si>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</si>
  <si>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</si>
  <si>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</si>
  <si>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</si>
  <si>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</si>
  <si>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</si>
  <si>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</si>
  <si>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</si>
  <si>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</si>
  <si>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</si>
  <si>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</si>
  <si>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</si>
  <si>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</si>
  <si>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</si>
  <si>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</si>
  <si>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</si>
  <si>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</si>
  <si>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</si>
  <si>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</si>
  <si>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</si>
  <si>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</si>
  <si>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</si>
  <si>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</si>
  <si>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</si>
  <si>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</si>
  <si>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</si>
  <si>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</si>
  <si>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</si>
  <si>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</si>
  <si>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</si>
  <si>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</si>
  <si>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</si>
  <si>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</si>
  <si>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</si>
  <si>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</si>
  <si>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</si>
  <si>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</si>
  <si>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</si>
  <si>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</si>
  <si>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</si>
  <si>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</si>
  <si>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</si>
  <si>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</si>
  <si>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</si>
  <si>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</si>
  <si>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</si>
  <si>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</si>
  <si>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</si>
  <si>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</si>
  <si>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</si>
  <si>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</si>
  <si>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</si>
  <si>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</si>
  <si>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</si>
  <si>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</si>
  <si>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</si>
  <si>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</si>
  <si>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</si>
  <si>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</si>
  <si>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</si>
  <si>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</si>
  <si>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</si>
  <si>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</si>
  <si>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</si>
  <si>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</si>
  <si>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</si>
  <si>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</si>
  <si>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</si>
  <si>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</si>
  <si>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</si>
  <si>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</si>
  <si>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</si>
  <si>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</si>
  <si>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</si>
  <si>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</si>
  <si>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</si>
  <si>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</si>
  <si>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</si>
  <si>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</si>
  <si>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</si>
  <si>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</si>
  <si>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</si>
  <si>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</si>
  <si>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</si>
  <si>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</si>
  <si>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</si>
  <si>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</si>
  <si>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</si>
  <si>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</si>
  <si>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</si>
  <si>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</si>
  <si>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</si>
  <si>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</si>
  <si>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</si>
  <si>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</si>
  <si>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</si>
  <si>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</si>
  <si>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</si>
  <si>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</si>
  <si>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</si>
  <si>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</si>
  <si>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</si>
  <si>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</si>
  <si>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</si>
  <si>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</si>
  <si>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</si>
  <si>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</si>
  <si>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</si>
  <si>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</si>
  <si>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</si>
  <si>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</si>
  <si>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</si>
  <si>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</si>
  <si>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</si>
  <si>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</si>
  <si>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</si>
  <si>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</si>
  <si>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</si>
  <si>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</si>
  <si>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</si>
  <si>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</si>
  <si>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</si>
  <si>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</si>
  <si>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</si>
  <si>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</si>
  <si>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</si>
  <si>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</si>
  <si>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</si>
  <si>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</si>
  <si>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</si>
  <si>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</si>
  <si>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</si>
  <si>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</si>
  <si>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</si>
  <si>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</si>
  <si>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</si>
  <si>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</si>
  <si>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</si>
  <si>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</si>
  <si>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</si>
  <si>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</si>
  <si>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</si>
  <si>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</si>
  <si>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</si>
  <si>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</si>
  <si>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</si>
  <si>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</si>
  <si>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</si>
  <si>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</si>
  <si>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</si>
  <si>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</si>
  <si>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</si>
  <si>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</si>
  <si>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</si>
  <si>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</si>
  <si>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</si>
  <si>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</si>
  <si>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</si>
  <si>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</si>
  <si>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</si>
  <si>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</si>
  <si>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</si>
  <si>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</si>
  <si>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</si>
  <si>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</si>
  <si>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</si>
  <si>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</si>
  <si>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</si>
  <si>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</si>
  <si>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</si>
  <si>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</si>
  <si>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</si>
  <si>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</si>
  <si>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</si>
  <si>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</si>
  <si>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</si>
  <si>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</si>
  <si>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</si>
  <si>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</si>
  <si>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</si>
  <si>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</si>
  <si>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</si>
  <si>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</si>
  <si>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</si>
  <si>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</si>
  <si>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</si>
  <si>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</si>
  <si>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</si>
  <si>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</si>
  <si>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</si>
  <si>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</si>
  <si>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</si>
  <si>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</si>
  <si>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</si>
  <si>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</si>
  <si>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</si>
  <si>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</si>
  <si>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</si>
  <si>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</si>
  <si>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</si>
  <si>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</si>
  <si>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</si>
  <si>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</si>
  <si>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</si>
  <si>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</si>
  <si>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</si>
  <si>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</si>
  <si>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</si>
  <si>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</si>
  <si>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</si>
  <si>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</si>
  <si>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</si>
  <si>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</si>
  <si>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</si>
  <si>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</si>
  <si>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</si>
  <si>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</si>
  <si>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</si>
  <si>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</si>
  <si>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</si>
  <si>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</si>
  <si>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</si>
  <si>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</si>
  <si>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</si>
  <si>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</si>
  <si>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</si>
  <si>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</si>
  <si>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</si>
  <si>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</si>
  <si>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</si>
  <si>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</si>
  <si>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</si>
  <si>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</si>
  <si>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</si>
  <si>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</si>
  <si>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</si>
  <si>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</si>
  <si>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</si>
  <si>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</si>
  <si>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</si>
  <si>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</si>
  <si>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</si>
  <si>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</si>
  <si>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</si>
  <si>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</si>
  <si>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</si>
  <si>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</si>
  <si>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</si>
  <si>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</si>
  <si>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</si>
  <si>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</si>
  <si>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</si>
  <si>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</si>
  <si>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</si>
  <si>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</si>
  <si>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</si>
  <si>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</si>
  <si>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</si>
  <si>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</si>
  <si>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</si>
  <si>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</si>
  <si>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</si>
  <si>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</si>
  <si>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</si>
  <si>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</si>
  <si>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</si>
  <si>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</si>
  <si>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</si>
  <si>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</si>
  <si>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</si>
  <si>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</si>
  <si>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</si>
  <si>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</si>
  <si>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</si>
  <si>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</si>
  <si>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</si>
  <si>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</si>
  <si>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</si>
  <si>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</si>
  <si>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</si>
  <si>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</si>
  <si>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</si>
  <si>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</si>
  <si>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</si>
  <si>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</si>
  <si>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</si>
  <si>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</si>
  <si>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</si>
  <si>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</si>
  <si>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</si>
  <si>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</si>
  <si>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</si>
  <si>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</si>
  <si>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</si>
  <si>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</si>
  <si>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</si>
  <si>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</si>
  <si>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</si>
  <si>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</si>
  <si>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</si>
  <si>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</si>
  <si>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</si>
  <si>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</si>
  <si>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</si>
  <si>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</si>
  <si>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</si>
  <si>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</si>
  <si>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</si>
  <si>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</si>
  <si>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</si>
  <si>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</si>
  <si>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</si>
  <si>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</si>
  <si>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</si>
  <si>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</si>
  <si>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</si>
  <si>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</si>
  <si>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</si>
  <si>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</si>
  <si>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</si>
  <si>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</si>
  <si>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</si>
  <si>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</si>
  <si>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</si>
  <si>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</si>
  <si>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</si>
  <si>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</si>
  <si>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</si>
  <si>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</si>
  <si>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</si>
  <si>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</si>
  <si>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</si>
  <si>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</si>
  <si>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</si>
  <si>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</si>
  <si>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</si>
  <si>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</si>
  <si>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</si>
  <si>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</si>
  <si>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</si>
  <si>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</si>
  <si>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</si>
  <si>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</si>
  <si>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</si>
  <si>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</si>
  <si>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</si>
  <si>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</si>
  <si>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</si>
  <si>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</si>
  <si>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</si>
  <si>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</si>
  <si>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</si>
  <si>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</si>
  <si>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</si>
  <si>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</si>
  <si>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</si>
  <si>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</si>
  <si>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</si>
  <si>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</si>
  <si>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</si>
  <si>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</si>
  <si>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</si>
  <si>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</si>
  <si>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</si>
  <si>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</si>
  <si>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</si>
  <si>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</si>
  <si>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</si>
  <si>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</si>
  <si>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</si>
  <si>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</si>
  <si>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</si>
  <si>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</si>
  <si>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</si>
  <si>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</si>
  <si>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</si>
  <si>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</si>
  <si>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</si>
  <si>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</si>
  <si>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</si>
  <si>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</si>
  <si>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</si>
  <si>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</si>
  <si>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</si>
  <si>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</si>
  <si>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</si>
  <si>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</si>
  <si>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</si>
  <si>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</si>
  <si>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</si>
  <si>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</si>
  <si>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</si>
  <si>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</si>
  <si>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</si>
  <si>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</si>
  <si>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</si>
  <si>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</si>
  <si>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</si>
  <si>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</si>
  <si>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</si>
  <si>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</si>
  <si>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</si>
  <si>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</si>
  <si>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</si>
  <si>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</si>
  <si>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</si>
  <si>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</si>
  <si>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</si>
  <si>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</si>
  <si>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</si>
  <si>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</si>
  <si>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</si>
  <si>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</si>
  <si>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</si>
  <si>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</si>
  <si>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</si>
  <si>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</si>
  <si>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</si>
  <si>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</si>
  <si>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</si>
  <si>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</si>
  <si>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</si>
  <si>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</si>
  <si>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</si>
  <si>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</si>
  <si>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</si>
  <si>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</si>
  <si>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</si>
  <si>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</si>
  <si>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</si>
  <si>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</si>
  <si>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</si>
  <si>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</si>
  <si>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</si>
  <si>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</si>
  <si>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</si>
  <si>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</si>
  <si>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</si>
  <si>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</si>
  <si>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</si>
  <si>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</si>
  <si>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</si>
  <si>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</si>
  <si>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</si>
  <si>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</si>
  <si>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</si>
  <si>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</si>
  <si>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</si>
  <si>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</si>
  <si>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</si>
  <si>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</si>
  <si>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</si>
  <si>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</si>
  <si>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</si>
  <si>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</si>
  <si>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</si>
  <si>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</si>
  <si>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</si>
  <si>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</si>
  <si>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</si>
  <si>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</si>
  <si>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</si>
  <si>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</si>
  <si>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</si>
  <si>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</si>
  <si>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</si>
  <si>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</si>
  <si>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</si>
  <si>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</si>
  <si>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</si>
  <si>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</si>
  <si>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</si>
  <si>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</si>
  <si>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</si>
  <si>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</si>
  <si>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</si>
  <si>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</si>
  <si>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</si>
  <si>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</si>
  <si>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</si>
  <si>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</si>
  <si>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</si>
  <si>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</si>
  <si>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</si>
  <si>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</si>
  <si>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</si>
  <si>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</si>
  <si>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</si>
  <si>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</si>
  <si>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</si>
  <si>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</si>
  <si>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</si>
  <si>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</si>
  <si>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</si>
  <si>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</si>
  <si>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</si>
  <si>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</si>
  <si>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</si>
  <si>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</si>
  <si>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</si>
  <si>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</si>
  <si>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</si>
  <si>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</si>
  <si>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</si>
  <si>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</si>
  <si>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</si>
  <si>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</si>
  <si>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</si>
  <si>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</si>
  <si>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</si>
  <si>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</si>
  <si>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</si>
  <si>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</si>
  <si>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</si>
  <si>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</si>
  <si>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</si>
  <si>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</si>
  <si>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</si>
  <si>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</si>
  <si>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</si>
  <si>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</si>
  <si>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</si>
  <si>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</si>
  <si>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</si>
  <si>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</si>
  <si>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</si>
  <si>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</si>
  <si>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</si>
  <si>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</si>
  <si>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</si>
  <si>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</si>
  <si>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</si>
  <si>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</si>
  <si>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</si>
  <si>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</si>
  <si>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</si>
  <si>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</si>
  <si>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</si>
  <si>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</si>
  <si>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</si>
  <si>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</si>
  <si>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</si>
  <si>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</si>
  <si>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</si>
  <si>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</si>
  <si>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</si>
  <si>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</si>
  <si>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</si>
  <si>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</si>
  <si>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</si>
  <si>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</si>
  <si>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</si>
  <si>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</si>
  <si>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</si>
  <si>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</si>
  <si>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</si>
  <si>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</si>
  <si>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</si>
  <si>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</si>
  <si>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</si>
  <si>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</si>
  <si>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</si>
  <si>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</si>
  <si>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</si>
  <si>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</si>
  <si>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</si>
  <si>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</si>
  <si>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</si>
  <si>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</si>
  <si>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</si>
  <si>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</si>
  <si>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</si>
  <si>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</si>
  <si>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</si>
  <si>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</si>
  <si>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</si>
  <si>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</si>
  <si>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</si>
  <si>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</si>
  <si>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</si>
  <si>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</si>
  <si>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</si>
  <si>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</si>
  <si>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</si>
  <si>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</si>
  <si>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</si>
  <si>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</si>
  <si>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</si>
  <si>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</si>
  <si>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</si>
  <si>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</si>
  <si>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</si>
  <si>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</si>
  <si>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</si>
  <si>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</si>
  <si>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</si>
  <si>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</si>
  <si>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</si>
  <si>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</si>
  <si>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</si>
  <si>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</si>
  <si>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</si>
  <si>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</si>
  <si>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</si>
  <si>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</si>
  <si>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</si>
  <si>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</si>
  <si>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</si>
  <si>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</si>
  <si>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</si>
  <si>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</si>
  <si>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</si>
  <si>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</si>
  <si>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</si>
  <si>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</si>
  <si>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</si>
  <si>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</si>
  <si>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</si>
  <si>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</si>
  <si>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</si>
  <si>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</si>
  <si>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</si>
  <si>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</si>
  <si>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</si>
  <si>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</si>
  <si>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</si>
  <si>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</si>
  <si>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</si>
  <si>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</si>
  <si>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</si>
  <si>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</si>
  <si>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</si>
  <si>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</si>
  <si>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</si>
  <si>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</si>
  <si>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</si>
  <si>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</si>
  <si>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</si>
  <si>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</si>
  <si>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</si>
  <si>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</si>
  <si>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</si>
  <si>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</si>
  <si>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</si>
  <si>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</si>
  <si>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</si>
  <si>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</si>
  <si>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</si>
  <si>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</si>
  <si>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</si>
  <si>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</si>
  <si>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</si>
  <si>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</si>
  <si>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</si>
  <si>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</si>
  <si>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</si>
  <si>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</si>
  <si>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</si>
  <si>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</si>
  <si>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</si>
  <si>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</si>
  <si>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</si>
  <si>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</si>
  <si>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</si>
  <si>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</si>
  <si>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</si>
  <si>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</si>
  <si>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</si>
  <si>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</si>
  <si>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</si>
  <si>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</si>
  <si>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</si>
  <si>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</si>
  <si>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</si>
  <si>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</si>
  <si>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</si>
  <si>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</si>
  <si>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</si>
  <si>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</si>
  <si>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</si>
  <si>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</si>
  <si>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</si>
  <si>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</si>
  <si>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</si>
  <si>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</si>
  <si>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</si>
  <si>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</si>
  <si>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</si>
  <si>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</si>
  <si>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</si>
  <si>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</si>
  <si>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</si>
  <si>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</si>
  <si>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</si>
  <si>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</si>
  <si>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</si>
  <si>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</si>
  <si>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</si>
  <si>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</si>
  <si>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</si>
  <si>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</si>
  <si>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</si>
  <si>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</si>
  <si>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</si>
  <si>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</si>
  <si>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</si>
  <si>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</si>
  <si>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</si>
  <si>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</si>
  <si>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</si>
  <si>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</si>
  <si>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</si>
  <si>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</si>
  <si>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</si>
  <si>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</si>
  <si>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</si>
  <si>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</si>
  <si>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</si>
  <si>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</si>
  <si>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</si>
  <si>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</si>
  <si>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</si>
  <si>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</si>
  <si>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</si>
  <si>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</si>
  <si>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</si>
  <si>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</si>
  <si>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</si>
  <si>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</si>
  <si>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</si>
  <si>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</si>
  <si>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</si>
  <si>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</si>
  <si>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</si>
  <si>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</si>
  <si>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</si>
  <si>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</si>
  <si>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</si>
  <si>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</si>
  <si>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</si>
  <si>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</si>
  <si>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</si>
  <si>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</si>
  <si>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</si>
  <si>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</si>
  <si>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</si>
  <si>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</si>
  <si>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</si>
  <si>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</si>
  <si>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</si>
  <si>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</si>
  <si>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</si>
  <si>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</si>
  <si>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</si>
  <si>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</si>
  <si>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</si>
  <si>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</si>
  <si>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</si>
  <si>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</si>
  <si>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</si>
  <si>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</si>
  <si>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</si>
  <si>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</si>
  <si>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</si>
  <si>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</si>
  <si>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</si>
  <si>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</si>
  <si>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</si>
  <si>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</si>
  <si>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</si>
  <si>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</si>
  <si>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</si>
  <si>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</si>
  <si>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</si>
  <si>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</si>
  <si>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</si>
  <si>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</si>
  <si>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</si>
  <si>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</si>
  <si>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</si>
  <si>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</si>
  <si>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</si>
  <si>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</si>
  <si>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</si>
  <si>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</si>
  <si>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</si>
  <si>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</si>
  <si>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</si>
  <si>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</si>
  <si>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</si>
  <si>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</si>
  <si>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</si>
  <si>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</si>
  <si>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</si>
  <si>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</si>
  <si>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</si>
  <si>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</si>
  <si>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</si>
  <si>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</si>
  <si>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</si>
  <si>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</si>
  <si>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</si>
  <si>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</si>
  <si>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</si>
  <si>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</si>
  <si>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</si>
  <si>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</si>
  <si>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</si>
  <si>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</si>
  <si>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</si>
  <si>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</si>
  <si>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</si>
  <si>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</si>
  <si>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</si>
  <si>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</si>
  <si>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</si>
  <si>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</si>
  <si>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</si>
  <si>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</si>
  <si>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</si>
  <si>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</si>
  <si>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</si>
  <si>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</si>
  <si>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</si>
  <si>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</si>
  <si>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</si>
  <si>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</si>
  <si>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</si>
  <si>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</si>
  <si>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</si>
  <si>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</si>
  <si>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</si>
  <si>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</si>
  <si>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</si>
  <si>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</si>
  <si>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</si>
  <si>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</si>
  <si>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</si>
  <si>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</si>
  <si>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</si>
  <si>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</si>
  <si>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</si>
  <si>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</si>
  <si>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</si>
  <si>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</si>
  <si>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</si>
  <si>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</si>
  <si>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</si>
  <si>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</si>
  <si>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</si>
  <si>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</si>
  <si>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</si>
  <si>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</si>
  <si>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</si>
  <si>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</si>
  <si>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</si>
  <si>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</si>
  <si>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</si>
  <si>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</si>
  <si>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</si>
  <si>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</si>
  <si>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</si>
  <si>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</si>
  <si>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</si>
  <si>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</si>
  <si>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</si>
  <si>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</si>
  <si>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</si>
  <si>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</si>
  <si>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</si>
  <si>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</si>
  <si>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</si>
  <si>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</si>
  <si>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</si>
  <si>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</si>
  <si>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</si>
  <si>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</si>
  <si>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</si>
  <si>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</si>
  <si>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</si>
  <si>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</si>
  <si>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</si>
  <si>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</si>
  <si>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</si>
  <si>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</si>
  <si>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</si>
  <si>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</si>
  <si>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</si>
  <si>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</si>
  <si>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</si>
  <si>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</si>
  <si>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</si>
  <si>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</si>
  <si>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</si>
  <si>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</si>
  <si>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</si>
  <si>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</si>
  <si>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</si>
  <si>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</si>
  <si>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</si>
  <si>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</si>
  <si>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</si>
  <si>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</si>
  <si>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</si>
  <si>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</si>
  <si>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</si>
  <si>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</si>
  <si>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</si>
  <si>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</si>
  <si>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</si>
  <si>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</si>
  <si>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</si>
  <si>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</si>
  <si>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</si>
  <si>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</si>
  <si>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</si>
  <si>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</si>
  <si>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</si>
  <si>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</si>
  <si>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</si>
  <si>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</si>
  <si>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</si>
  <si>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</si>
  <si>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</si>
  <si>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</si>
  <si>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</si>
  <si>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</si>
  <si>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</si>
  <si>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</si>
  <si>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</si>
  <si>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</si>
  <si>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</si>
  <si>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</si>
  <si>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</si>
  <si>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</si>
  <si>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</si>
  <si>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</si>
  <si>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</si>
  <si>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</si>
  <si>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</si>
  <si>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</si>
  <si>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</si>
  <si>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</si>
  <si>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</si>
  <si>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</si>
  <si>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</si>
  <si>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</si>
  <si>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</si>
  <si>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</si>
  <si>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</si>
  <si>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</si>
  <si>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</si>
  <si>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</si>
  <si>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</si>
  <si>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</si>
  <si>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</si>
  <si>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</si>
  <si>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</si>
  <si>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</si>
  <si>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</si>
  <si>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</si>
  <si>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</si>
  <si>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</si>
  <si>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</si>
  <si>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</si>
  <si>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</si>
  <si>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</si>
  <si>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</si>
  <si>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</si>
  <si>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</si>
  <si>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</si>
  <si>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</si>
  <si>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</si>
  <si>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</si>
  <si>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</si>
  <si>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</si>
  <si>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</si>
  <si>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</si>
  <si>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</si>
  <si>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</si>
  <si>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</si>
  <si>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</si>
  <si>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</si>
  <si>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</si>
  <si>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</si>
  <si>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</si>
  <si>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</si>
  <si>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</si>
  <si>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</si>
  <si>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</si>
  <si>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</si>
  <si>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</si>
  <si>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</si>
  <si>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</si>
  <si>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</si>
  <si>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</si>
  <si>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</si>
  <si>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</si>
  <si>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</si>
  <si>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</si>
  <si>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</si>
  <si>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</si>
  <si>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</si>
  <si>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</si>
  <si>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</si>
  <si>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</si>
  <si>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</si>
  <si>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</si>
  <si>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</si>
  <si>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</si>
  <si>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</si>
  <si>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</si>
  <si>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</si>
  <si>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</si>
  <si>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</si>
  <si>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</si>
  <si>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</si>
  <si>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</si>
  <si>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</si>
  <si>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</si>
  <si>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</si>
  <si>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</si>
  <si>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</si>
  <si>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</si>
  <si>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</si>
  <si>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</si>
  <si>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</si>
  <si>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</si>
  <si>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</si>
  <si>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</si>
  <si>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</si>
  <si>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</si>
  <si>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</si>
  <si>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</si>
  <si>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</si>
  <si>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</si>
  <si>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</si>
  <si>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</si>
  <si>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</si>
  <si>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</si>
  <si>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</si>
  <si>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</si>
  <si>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</si>
  <si>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</si>
  <si>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</si>
  <si>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</si>
  <si>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</si>
  <si>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</si>
  <si>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</si>
  <si>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</si>
  <si>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</si>
  <si>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</si>
  <si>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</si>
  <si>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</si>
  <si>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</si>
  <si>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</si>
  <si>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</si>
  <si>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</si>
  <si>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</si>
  <si>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</si>
  <si>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</si>
  <si>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</si>
  <si>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</si>
  <si>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</si>
  <si>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</si>
  <si>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</si>
  <si>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</si>
  <si>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</si>
  <si>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</si>
  <si>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</si>
  <si>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</si>
  <si>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</si>
  <si>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</si>
  <si>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</si>
  <si>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</si>
  <si>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</si>
  <si>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</si>
  <si>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</si>
  <si>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</si>
  <si>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</si>
  <si>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</si>
  <si>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</si>
  <si>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</si>
  <si>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</si>
  <si>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</si>
  <si>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</si>
  <si>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</si>
  <si>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</si>
  <si>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</si>
  <si>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</si>
  <si>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</si>
  <si>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</si>
  <si>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</si>
  <si>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</si>
  <si>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</si>
  <si>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</si>
  <si>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</si>
  <si>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</si>
  <si>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</si>
  <si>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</si>
  <si>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</si>
  <si>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</si>
  <si>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</si>
  <si>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</si>
  <si>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</si>
  <si>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</si>
  <si>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</si>
  <si>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</si>
  <si>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</si>
  <si>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</si>
  <si>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</si>
  <si>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</si>
  <si>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</si>
  <si>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</si>
  <si>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</si>
  <si>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</si>
  <si>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</si>
  <si>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</si>
  <si>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</si>
  <si>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</si>
  <si>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</si>
  <si>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</si>
  <si>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</si>
  <si>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</si>
  <si>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</si>
  <si>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</si>
  <si>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</si>
  <si>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</si>
  <si>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</si>
  <si>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</si>
  <si>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</si>
  <si>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</si>
  <si>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</si>
  <si>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</si>
  <si>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</si>
  <si>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</si>
  <si>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</si>
  <si>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</si>
  <si>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</si>
  <si>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</si>
  <si>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</si>
  <si>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</si>
  <si>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</si>
  <si>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</si>
  <si>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</si>
  <si>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</si>
  <si>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</si>
  <si>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</si>
  <si>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</si>
  <si>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</si>
  <si>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</si>
  <si>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</si>
  <si>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</si>
  <si>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</si>
  <si>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</si>
  <si>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</si>
  <si>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</si>
  <si>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</si>
  <si>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</si>
  <si>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</si>
  <si>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</si>
  <si>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</si>
  <si>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</si>
  <si>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</si>
  <si>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</si>
  <si>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</si>
  <si>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</si>
  <si>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</si>
  <si>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</si>
  <si>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</si>
  <si>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</si>
  <si>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</si>
  <si>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</si>
  <si>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</si>
  <si>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</si>
  <si>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</si>
  <si>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</si>
  <si>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</si>
  <si>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</si>
  <si>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</si>
  <si>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</si>
  <si>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</si>
  <si>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</si>
  <si>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</si>
  <si>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</si>
  <si>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</si>
  <si>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</si>
  <si>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</si>
  <si>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</si>
  <si>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</si>
  <si>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</si>
  <si>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</si>
  <si>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</si>
  <si>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</si>
  <si>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</si>
  <si>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</si>
  <si>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</si>
  <si>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</si>
  <si>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</si>
  <si>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</si>
  <si>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</si>
  <si>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</si>
  <si>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</si>
  <si>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</si>
  <si>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</si>
  <si>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</si>
  <si>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</si>
  <si>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</si>
  <si>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</si>
  <si>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</si>
  <si>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</si>
  <si>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</si>
  <si>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</si>
  <si>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</si>
  <si>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</si>
  <si>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</si>
  <si>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</si>
  <si>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</si>
  <si>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</si>
  <si>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</si>
  <si>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</si>
  <si>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</si>
  <si>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</si>
  <si>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</si>
  <si>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</si>
  <si>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</si>
  <si>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</si>
  <si>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</si>
  <si>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</si>
  <si>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</si>
  <si>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</si>
  <si>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</si>
  <si>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</si>
  <si>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</si>
  <si>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</si>
  <si>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</si>
  <si>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</si>
  <si>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</si>
  <si>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</si>
  <si>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</si>
  <si>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</si>
  <si>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</si>
  <si>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</si>
  <si>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</si>
  <si>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</si>
  <si>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</si>
  <si>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</si>
  <si>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</si>
  <si>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</si>
  <si>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</si>
  <si>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</si>
  <si>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</si>
  <si>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</si>
  <si>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</si>
  <si>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</si>
  <si>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</si>
  <si>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</si>
  <si>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</si>
  <si>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</si>
  <si>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</si>
  <si>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</si>
  <si>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</si>
  <si>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</si>
  <si>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</si>
  <si>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</si>
  <si>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</si>
  <si>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</si>
  <si>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</si>
  <si>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</si>
  <si>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</si>
  <si>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</si>
  <si>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</si>
  <si>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</si>
  <si>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</si>
  <si>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</si>
  <si>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</si>
  <si>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</si>
  <si>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</si>
  <si>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</si>
  <si>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</si>
  <si>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</si>
  <si>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</si>
  <si>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</si>
  <si>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</si>
  <si>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</si>
  <si>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</si>
  <si>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</si>
  <si>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</si>
  <si>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</si>
  <si>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</si>
  <si>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</si>
  <si>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</si>
  <si>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</si>
  <si>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</si>
  <si>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</si>
  <si>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</si>
  <si>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</si>
  <si>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</si>
  <si>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</si>
  <si>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</si>
  <si>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</si>
  <si>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</si>
  <si>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</si>
  <si>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</si>
  <si>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</si>
  <si>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</si>
  <si>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</si>
  <si>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</si>
  <si>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</si>
  <si>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</si>
  <si>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</si>
  <si>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</si>
  <si>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</si>
  <si>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</si>
  <si>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</si>
  <si>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</si>
  <si>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</si>
  <si>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</si>
  <si>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</si>
  <si>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</si>
  <si>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</si>
  <si>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</si>
  <si>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</si>
  <si>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</si>
  <si>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</si>
  <si>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</si>
  <si>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</si>
  <si>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</si>
  <si>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</si>
  <si>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</si>
  <si>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</si>
  <si>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</si>
  <si>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</si>
  <si>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</si>
  <si>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</si>
  <si>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</si>
  <si>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</si>
  <si>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</si>
  <si>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</si>
  <si>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</si>
  <si>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</si>
  <si>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</si>
  <si>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</si>
  <si>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</si>
  <si>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</si>
  <si>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</si>
  <si>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</si>
  <si>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</si>
  <si>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</si>
  <si>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</si>
  <si>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</si>
  <si>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</si>
  <si>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</si>
  <si>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</si>
  <si>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</si>
  <si>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</si>
  <si>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</si>
  <si>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</si>
  <si>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</si>
  <si>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</si>
  <si>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</si>
  <si>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</si>
  <si>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</si>
  <si>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</si>
  <si>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</si>
  <si>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</si>
  <si>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</si>
  <si>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</si>
  <si>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</si>
  <si>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</si>
  <si>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</si>
  <si>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</si>
  <si>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</si>
  <si>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</si>
  <si>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</si>
  <si>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</si>
  <si>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</si>
  <si>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</si>
  <si>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</si>
  <si>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</si>
  <si>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</si>
  <si>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</si>
  <si>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</si>
  <si>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</si>
  <si>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</si>
  <si>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</si>
  <si>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</si>
  <si>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</si>
  <si>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</si>
  <si>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</si>
  <si>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</si>
  <si>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</si>
  <si>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</si>
  <si>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</si>
  <si>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</si>
  <si>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</si>
  <si>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</si>
  <si>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</si>
  <si>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</si>
  <si>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</si>
  <si>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</si>
  <si>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</si>
  <si>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</si>
  <si>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</si>
  <si>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</si>
  <si>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</si>
  <si>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</si>
  <si>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</si>
  <si>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</si>
  <si>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</si>
  <si>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</si>
  <si>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</si>
  <si>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</si>
  <si>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</si>
  <si>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</si>
  <si>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</si>
  <si>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</si>
  <si>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</si>
  <si>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</si>
  <si>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</si>
  <si>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</si>
  <si>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</si>
  <si>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</si>
  <si>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</si>
  <si>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</si>
  <si>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</si>
  <si>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</si>
  <si>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</si>
  <si>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</si>
  <si>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</si>
  <si>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</si>
  <si>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</si>
  <si>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</si>
  <si>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</si>
  <si>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</si>
  <si>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</si>
  <si>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</si>
  <si>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</si>
  <si>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</si>
  <si>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</si>
  <si>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</si>
  <si>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</si>
  <si>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</si>
  <si>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</si>
  <si>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</si>
  <si>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</si>
  <si>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</si>
  <si>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</si>
  <si>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</si>
  <si>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</si>
  <si>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</si>
  <si>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</si>
  <si>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</si>
  <si>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</si>
  <si>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</si>
  <si>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</si>
  <si>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</si>
  <si>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</si>
  <si>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</si>
  <si>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</si>
  <si>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</si>
  <si>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</si>
  <si>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</si>
  <si>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</si>
  <si>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</si>
  <si>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</si>
  <si>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</si>
  <si>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</si>
  <si>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</si>
  <si>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</si>
  <si>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</si>
  <si>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</si>
  <si>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</si>
  <si>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</si>
  <si>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</si>
  <si>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</si>
  <si>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</si>
  <si>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</si>
  <si>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</si>
  <si>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</si>
  <si>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</si>
  <si>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</si>
  <si>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</si>
  <si>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</si>
  <si>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</si>
  <si>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</si>
  <si>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</si>
  <si>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</si>
  <si>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</si>
  <si>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</si>
  <si>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</si>
  <si>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</si>
  <si>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</si>
  <si>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</si>
  <si>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</si>
  <si>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</si>
  <si>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</si>
  <si>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</si>
  <si>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</si>
  <si>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</si>
  <si>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</si>
  <si>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</si>
  <si>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</si>
  <si>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</si>
  <si>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</si>
  <si>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</si>
  <si>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</si>
  <si>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</si>
  <si>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</si>
  <si>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</si>
  <si>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</si>
  <si>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</si>
  <si>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</si>
  <si>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</si>
  <si>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</si>
  <si>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</si>
  <si>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</si>
  <si>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</si>
  <si>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</si>
  <si>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</si>
  <si>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</si>
  <si>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</si>
  <si>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</si>
  <si>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</si>
  <si>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</si>
  <si>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</si>
  <si>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</si>
  <si>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</si>
  <si>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</si>
  <si>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</si>
  <si>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</si>
  <si>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</si>
  <si>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</si>
  <si>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</si>
  <si>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</si>
  <si>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</si>
  <si>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</si>
  <si>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</si>
  <si>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</si>
  <si>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</si>
  <si>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</si>
  <si>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</si>
  <si>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</si>
  <si>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</si>
  <si>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</si>
  <si>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</si>
  <si>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</si>
  <si>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</si>
  <si>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</si>
  <si>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</si>
  <si>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</si>
  <si>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</si>
  <si>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</si>
  <si>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</si>
  <si>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</si>
  <si>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</si>
  <si>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</si>
  <si>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</si>
  <si>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</si>
  <si>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</si>
  <si>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</si>
  <si>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</si>
  <si>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</si>
  <si>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</si>
  <si>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</si>
  <si>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</si>
  <si>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</si>
  <si>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</si>
  <si>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</si>
  <si>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</si>
  <si>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</si>
  <si>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</si>
  <si>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</si>
  <si>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</si>
  <si>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</si>
  <si>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</si>
  <si>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</si>
  <si>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</si>
  <si>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</si>
  <si>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</si>
  <si>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</si>
  <si>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</si>
  <si>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</si>
  <si>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</si>
  <si>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</si>
  <si>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</si>
  <si>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</si>
  <si>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</si>
  <si>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</si>
  <si>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</si>
  <si>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</si>
  <si>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</si>
  <si>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</si>
  <si>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</si>
  <si>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</si>
  <si>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</si>
  <si>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</si>
  <si>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</si>
  <si>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</si>
  <si>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</si>
  <si>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</si>
  <si>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</si>
  <si>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</si>
  <si>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</si>
  <si>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</si>
  <si>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</si>
  <si>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</si>
  <si>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</si>
  <si>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</si>
  <si>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</si>
  <si>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</si>
  <si>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</si>
  <si>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</si>
  <si>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</si>
  <si>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</si>
  <si>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</si>
  <si>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</si>
  <si>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</si>
  <si>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</si>
  <si>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</si>
  <si>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</si>
  <si>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</si>
  <si>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</si>
  <si>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</si>
  <si>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</si>
  <si>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</si>
  <si>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</si>
  <si>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</si>
  <si>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</si>
  <si>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</si>
  <si>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</si>
  <si>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</si>
  <si>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</si>
  <si>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</si>
  <si>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</si>
  <si>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</si>
  <si>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</si>
  <si>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</si>
  <si>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</si>
  <si>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</si>
  <si>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</si>
  <si>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</si>
  <si>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</si>
  <si>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</si>
  <si>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</si>
  <si>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</si>
  <si>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</si>
  <si>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</si>
  <si>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</si>
  <si>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</si>
  <si>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</si>
  <si>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</si>
  <si>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</si>
  <si>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</si>
  <si>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</si>
  <si>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</si>
  <si>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</si>
  <si>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</si>
  <si>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</si>
  <si>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</si>
  <si>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</si>
  <si>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</si>
  <si>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</si>
  <si>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</si>
  <si>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</si>
  <si>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</si>
  <si>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</si>
  <si>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</si>
  <si>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</si>
  <si>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</si>
  <si>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</si>
  <si>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</si>
  <si>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</si>
  <si>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</si>
  <si>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</si>
  <si>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</si>
  <si>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</si>
  <si>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</si>
  <si>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</si>
  <si>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</si>
  <si>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</si>
  <si>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</si>
  <si>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</si>
  <si>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</si>
  <si>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</si>
  <si>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</si>
  <si>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</si>
  <si>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</si>
  <si>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</si>
  <si>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</si>
  <si>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</si>
  <si>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</si>
  <si>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</si>
  <si>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</si>
  <si>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</si>
  <si>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</si>
  <si>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</si>
  <si>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</si>
  <si>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</si>
  <si>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</si>
  <si>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</si>
  <si>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</si>
  <si>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</si>
  <si>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</si>
  <si>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</si>
  <si>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</si>
  <si>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</si>
  <si>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</si>
  <si>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</si>
  <si>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</si>
  <si>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</si>
  <si>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</si>
  <si>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</si>
  <si>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</si>
  <si>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</si>
  <si>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</si>
  <si>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</si>
  <si>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</si>
  <si>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</si>
  <si>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</si>
  <si>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</si>
  <si>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</si>
  <si>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</si>
  <si>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</si>
  <si>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</si>
  <si>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</si>
  <si>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</si>
  <si>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</si>
  <si>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</si>
  <si>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</si>
  <si>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</si>
  <si>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</si>
  <si>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</si>
  <si>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</si>
  <si>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</si>
  <si>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</si>
  <si>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</si>
  <si>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</si>
  <si>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</si>
  <si>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</si>
  <si>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</si>
  <si>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</si>
  <si>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</si>
  <si>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</si>
  <si>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</si>
  <si>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</si>
  <si>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</si>
  <si>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</si>
  <si>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</si>
  <si>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</si>
  <si>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</si>
  <si>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</si>
  <si>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</si>
  <si>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</si>
  <si>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</si>
  <si>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</si>
  <si>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</si>
  <si>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</si>
  <si>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</si>
  <si>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</si>
  <si>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</si>
  <si>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</si>
  <si>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</si>
  <si>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</si>
  <si>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</si>
  <si>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</si>
  <si>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</si>
  <si>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</si>
  <si>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</si>
  <si>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</si>
  <si>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</si>
  <si>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</si>
  <si>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</si>
  <si>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</si>
  <si>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</si>
  <si>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</si>
  <si>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</si>
  <si>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</si>
  <si>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</si>
  <si>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</si>
  <si>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</si>
  <si>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</si>
  <si>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</si>
  <si>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</si>
  <si>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</si>
  <si>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</si>
  <si>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</si>
  <si>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</si>
  <si>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</si>
  <si>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</si>
  <si>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</si>
  <si>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</si>
  <si>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</si>
  <si>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</si>
  <si>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</si>
  <si>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</si>
  <si>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</si>
  <si>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</si>
  <si>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</si>
  <si>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</si>
  <si>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</si>
  <si>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</si>
  <si>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</si>
  <si>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</si>
  <si>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</si>
  <si>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</si>
  <si>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</si>
  <si>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</si>
  <si>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</si>
  <si>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</si>
  <si>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</si>
  <si>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</si>
  <si>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</si>
  <si>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</si>
  <si>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</si>
  <si>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</si>
  <si>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</si>
  <si>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</si>
  <si>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</si>
  <si>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</si>
  <si>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</si>
  <si>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</si>
  <si>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</si>
  <si>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</si>
  <si>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</si>
  <si>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</si>
  <si>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</si>
  <si>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</si>
  <si>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</si>
  <si>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</si>
  <si>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</si>
  <si>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</si>
  <si>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</si>
  <si>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</si>
  <si>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</si>
  <si>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</si>
  <si>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</si>
  <si>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</si>
  <si>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</si>
  <si>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</si>
  <si>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</si>
  <si>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</si>
  <si>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</si>
  <si>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</si>
  <si>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</si>
  <si>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</si>
  <si>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</si>
  <si>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</si>
  <si>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</si>
  <si>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</si>
  <si>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</si>
  <si>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</si>
  <si>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</si>
  <si>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</si>
  <si>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</si>
  <si>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</si>
  <si>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</si>
  <si>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</si>
  <si>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</si>
  <si>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</si>
  <si>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</si>
  <si>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</si>
  <si>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</si>
  <si>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</si>
  <si>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</si>
  <si>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</si>
  <si>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</si>
  <si>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</si>
  <si>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</si>
  <si>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</si>
  <si>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</si>
  <si>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</si>
  <si>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</si>
  <si>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</si>
  <si>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</si>
  <si>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</si>
  <si>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</si>
  <si>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</si>
  <si>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</si>
  <si>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</si>
  <si>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</si>
  <si>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</si>
  <si>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</si>
  <si>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</si>
  <si>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</si>
  <si>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</si>
  <si>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</si>
  <si>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</si>
  <si>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</si>
  <si>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</si>
  <si>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</si>
  <si>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</si>
  <si>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</si>
  <si>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</si>
  <si>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</si>
  <si>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</si>
  <si>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</si>
  <si>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</si>
  <si>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</si>
  <si>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</si>
  <si>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</si>
  <si>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</si>
  <si>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</si>
  <si>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</si>
  <si>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</si>
  <si>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</si>
  <si>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</si>
  <si>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</si>
  <si>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</si>
  <si>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</si>
  <si>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</si>
  <si>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</si>
  <si>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</si>
  <si>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</si>
  <si>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</si>
  <si>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</si>
  <si>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</si>
  <si>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</si>
  <si>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</si>
  <si>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</si>
  <si>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</si>
  <si>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</si>
  <si>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</si>
  <si>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</si>
  <si>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</si>
  <si>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</si>
  <si>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</si>
  <si>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</si>
  <si>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</si>
  <si>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</si>
  <si>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</si>
  <si>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</si>
  <si>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</si>
  <si>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</si>
  <si>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</si>
  <si>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</si>
  <si>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</si>
  <si>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</si>
  <si>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</si>
  <si>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</si>
  <si>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</si>
  <si>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</si>
  <si>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</si>
  <si>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</si>
  <si>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</si>
  <si>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</si>
  <si>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</si>
  <si>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</si>
  <si>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</si>
  <si>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</si>
  <si>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</si>
  <si>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</si>
  <si>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</si>
  <si>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</si>
  <si>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</si>
  <si>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</si>
  <si>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</si>
  <si>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</si>
  <si>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</si>
  <si>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</si>
  <si>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</si>
  <si>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</si>
  <si>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</si>
  <si>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</si>
  <si>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</si>
  <si>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</si>
  <si>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</si>
  <si>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</si>
  <si>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</si>
  <si>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</si>
  <si>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</si>
  <si>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</si>
  <si>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</si>
  <si>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</si>
  <si>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</si>
  <si>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</si>
  <si>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</si>
  <si>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</si>
  <si>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</si>
  <si>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</si>
  <si>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</si>
  <si>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</si>
  <si>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</si>
  <si>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</si>
  <si>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</si>
  <si>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</si>
  <si>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</si>
  <si>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</si>
  <si>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</si>
  <si>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</si>
  <si>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</si>
  <si>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</si>
  <si>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</si>
  <si>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</si>
  <si>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</si>
  <si>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</si>
  <si>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</si>
  <si>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</si>
  <si>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</si>
  <si>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</si>
  <si>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</si>
  <si>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</si>
  <si>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</si>
  <si>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</si>
  <si>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</si>
  <si>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</si>
  <si>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</si>
  <si>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</si>
  <si>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</si>
  <si>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</si>
  <si>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</si>
  <si>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</si>
  <si>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</si>
  <si>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</si>
  <si>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</si>
  <si>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</si>
  <si>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</si>
  <si>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</si>
  <si>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</si>
  <si>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</si>
  <si>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</si>
  <si>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</si>
  <si>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</si>
  <si>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</si>
  <si>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</si>
  <si>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</si>
  <si>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</si>
  <si>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</si>
  <si>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</si>
  <si>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</si>
  <si>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</si>
  <si>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</si>
  <si>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</si>
  <si>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</si>
  <si>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</si>
  <si>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</si>
  <si>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</si>
  <si>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</si>
  <si>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</si>
  <si>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</si>
  <si>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</si>
  <si>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</si>
  <si>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</si>
  <si>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</si>
  <si>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</si>
  <si>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</si>
  <si>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</si>
  <si>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</si>
  <si>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</si>
  <si>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</si>
  <si>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</si>
  <si>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</si>
  <si>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</si>
  <si>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</si>
  <si>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</si>
  <si>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</si>
  <si>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</si>
  <si>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</si>
  <si>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</si>
  <si>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</si>
  <si>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</si>
  <si>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</si>
  <si>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</si>
  <si>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</si>
  <si>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</si>
  <si>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</si>
  <si>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</si>
  <si>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</si>
  <si>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</si>
  <si>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</si>
  <si>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</si>
  <si>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</si>
  <si>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</si>
  <si>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</si>
  <si>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</si>
  <si>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</si>
  <si>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</si>
  <si>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</si>
  <si>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</si>
  <si>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</si>
  <si>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</si>
  <si>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</si>
  <si>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</si>
  <si>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</si>
  <si>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</si>
  <si>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</si>
  <si>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</si>
  <si>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</si>
  <si>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</si>
  <si>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</si>
  <si>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</si>
  <si>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</si>
  <si>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</si>
  <si>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</si>
  <si>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</si>
  <si>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</si>
  <si>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</si>
  <si>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</si>
  <si>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</si>
  <si>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</si>
  <si>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</si>
  <si>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</si>
  <si>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</si>
  <si>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</si>
  <si>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</si>
  <si>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</si>
  <si>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</si>
  <si>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</si>
  <si>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</si>
  <si>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</si>
  <si>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</si>
  <si>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</si>
  <si>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</si>
  <si>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</si>
  <si>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</si>
  <si>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</si>
  <si>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</si>
  <si>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</si>
  <si>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</si>
  <si>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</si>
  <si>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</si>
  <si>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</si>
  <si>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</si>
  <si>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</si>
  <si>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</si>
  <si>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</si>
  <si>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</si>
  <si>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</si>
  <si>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</si>
  <si>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</si>
  <si>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</si>
  <si>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</si>
  <si>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</si>
  <si>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</si>
  <si>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</si>
  <si>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</si>
  <si>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</si>
  <si>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</si>
  <si>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</si>
  <si>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</si>
  <si>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</si>
  <si>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</si>
  <si>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</si>
  <si>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</si>
  <si>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</si>
  <si>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</si>
  <si>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</si>
  <si>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</si>
  <si>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</si>
  <si>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</si>
  <si>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</si>
  <si>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</si>
  <si>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</si>
  <si>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</si>
  <si>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</si>
  <si>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</si>
  <si>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</si>
  <si>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</si>
  <si>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</si>
  <si>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</si>
  <si>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</si>
  <si>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</si>
  <si>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</si>
  <si>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</si>
  <si>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</si>
  <si>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</si>
  <si>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</si>
  <si>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</si>
  <si>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</si>
  <si>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</si>
  <si>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</si>
  <si>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</si>
  <si>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</si>
  <si>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</si>
  <si>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</si>
  <si>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</si>
  <si>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</si>
  <si>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</si>
  <si>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</si>
  <si>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</si>
  <si>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</si>
  <si>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</si>
  <si>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</si>
  <si>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</si>
  <si>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</si>
  <si>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</si>
  <si>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</si>
  <si>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</si>
  <si>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</si>
  <si>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</si>
  <si>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</si>
  <si>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</si>
  <si>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</si>
  <si>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</si>
  <si>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</si>
  <si>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</si>
  <si>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</si>
  <si>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</si>
  <si>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</si>
  <si>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</si>
  <si>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</si>
  <si>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</si>
  <si>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</si>
  <si>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</si>
  <si>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</si>
  <si>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</si>
  <si>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</si>
  <si>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</si>
  <si>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</si>
  <si>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</si>
  <si>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</si>
  <si>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</si>
  <si>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</si>
  <si>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</si>
  <si>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</si>
  <si>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</si>
  <si>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</si>
  <si>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</si>
  <si>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</si>
  <si>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</si>
  <si>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</si>
  <si>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</si>
  <si>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</si>
  <si>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</si>
  <si>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</si>
  <si>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</si>
  <si>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</si>
  <si>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</si>
  <si>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</si>
  <si>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</si>
  <si>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</si>
  <si>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</si>
  <si>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</si>
  <si>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</si>
  <si>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</si>
  <si>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</si>
  <si>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</si>
  <si>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</si>
  <si>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</si>
  <si>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</si>
  <si>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</si>
  <si>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</si>
  <si>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</si>
  <si>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</si>
  <si>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</si>
  <si>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</si>
  <si>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</si>
  <si>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</si>
  <si>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</si>
  <si>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</si>
  <si>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</si>
  <si>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</si>
  <si>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</si>
  <si>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</si>
  <si>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</si>
  <si>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</si>
  <si>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</si>
  <si>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</si>
  <si>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</si>
  <si>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</si>
  <si>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</si>
  <si>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</si>
  <si>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</si>
  <si>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</si>
  <si>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</si>
  <si>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</si>
  <si>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</si>
  <si>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</si>
  <si>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</si>
  <si>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</si>
  <si>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</si>
  <si>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</si>
  <si>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</si>
  <si>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</si>
  <si>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</si>
  <si>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</si>
  <si>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</si>
  <si>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</si>
  <si>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</si>
  <si>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</si>
  <si>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</si>
  <si>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</si>
  <si>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</si>
  <si>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</si>
  <si>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</si>
  <si>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</si>
  <si>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</si>
  <si>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</si>
  <si>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</si>
  <si>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</si>
  <si>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</si>
  <si>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</si>
  <si>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</si>
  <si>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</si>
  <si>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</si>
  <si>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</si>
  <si>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</si>
  <si>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</si>
  <si>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</si>
  <si>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</si>
  <si>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</si>
  <si>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</si>
  <si>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</si>
  <si>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</si>
  <si>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</si>
  <si>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</si>
  <si>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</si>
  <si>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</si>
  <si>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</si>
  <si>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</si>
  <si>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</si>
  <si>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</si>
  <si>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</si>
  <si>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</si>
  <si>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</si>
  <si>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</si>
  <si>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</si>
  <si>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</si>
  <si>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</si>
  <si>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</si>
  <si>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</si>
  <si>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</si>
  <si>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</si>
  <si>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</si>
  <si>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</si>
  <si>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</si>
  <si>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</si>
  <si>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</si>
  <si>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</si>
  <si>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</si>
  <si>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</si>
  <si>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</si>
  <si>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</si>
  <si>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</si>
  <si>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</si>
  <si>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</si>
  <si>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</si>
  <si>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</si>
  <si>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</si>
  <si>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</si>
  <si>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</si>
  <si>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</si>
  <si>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</si>
  <si>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</si>
  <si>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</si>
  <si>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</si>
  <si>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</si>
  <si>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</si>
  <si>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</si>
  <si>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</si>
  <si>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</si>
  <si>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</si>
  <si>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</si>
  <si>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</si>
  <si>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</si>
  <si>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</si>
  <si>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</si>
  <si>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</si>
  <si>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</si>
  <si>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</si>
  <si>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</si>
  <si>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</si>
  <si>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</si>
  <si>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</si>
  <si>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</si>
  <si>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</si>
  <si>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</si>
  <si>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</si>
  <si>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</si>
  <si>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</si>
  <si>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</si>
  <si>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</si>
  <si>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</si>
  <si>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</si>
  <si>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</si>
  <si>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</si>
  <si>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</si>
  <si>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</si>
  <si>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</si>
  <si>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</si>
  <si>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</si>
  <si>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</si>
  <si>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</si>
  <si>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</si>
  <si>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</si>
  <si>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</si>
  <si>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</si>
  <si>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</si>
  <si>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</si>
  <si>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</si>
  <si>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</si>
  <si>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</si>
  <si>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</si>
  <si>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</si>
  <si>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</si>
  <si>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</si>
  <si>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</si>
  <si>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</si>
  <si>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</si>
  <si>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</si>
  <si>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</si>
  <si>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</si>
  <si>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</si>
  <si>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</si>
  <si>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</si>
  <si>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</si>
  <si>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</si>
  <si>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</si>
  <si>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</si>
  <si>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</si>
  <si>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</si>
  <si>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</si>
  <si>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</si>
  <si>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</si>
  <si>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</si>
  <si>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</si>
  <si>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</si>
  <si>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</si>
  <si>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</si>
  <si>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</si>
  <si>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</si>
  <si>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</si>
  <si>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</si>
  <si>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</si>
  <si>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</si>
  <si>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</si>
  <si>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</si>
  <si>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</si>
  <si>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</si>
  <si>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</si>
  <si>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</si>
  <si>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</si>
  <si>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</si>
  <si>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</si>
  <si>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</si>
  <si>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</si>
  <si>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</si>
  <si>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</si>
  <si>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</si>
  <si>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</si>
  <si>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</si>
  <si>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</si>
  <si>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</si>
  <si>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</si>
  <si>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</si>
  <si>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</si>
  <si>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</si>
  <si>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</si>
  <si>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</si>
  <si>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</si>
  <si>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</si>
  <si>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</si>
  <si>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</si>
  <si>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</si>
  <si>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</si>
  <si>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</si>
  <si>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</si>
  <si>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</si>
  <si>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</si>
  <si>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</si>
  <si>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</si>
  <si>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</si>
  <si>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</si>
  <si>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</si>
  <si>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</si>
  <si>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</si>
  <si>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</si>
  <si>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</si>
  <si>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</si>
  <si>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</si>
  <si>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</si>
  <si>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</si>
  <si>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</si>
  <si>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</si>
  <si>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</si>
  <si>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</si>
  <si>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</si>
  <si>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</si>
  <si>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</si>
  <si>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</si>
  <si>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</si>
  <si>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</si>
  <si>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</si>
  <si>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</si>
  <si>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</si>
  <si>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</si>
  <si>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</si>
  <si>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</si>
  <si>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</si>
  <si>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</si>
  <si>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</si>
  <si>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</si>
  <si>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</si>
  <si>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</si>
  <si>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</si>
  <si>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</si>
  <si>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</si>
  <si>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</si>
  <si>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</si>
  <si>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</si>
  <si>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</si>
  <si>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</si>
  <si>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</si>
  <si>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</si>
  <si>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</si>
  <si>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</si>
  <si>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</si>
  <si>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</si>
  <si>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</si>
  <si>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</si>
  <si>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</si>
  <si>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</si>
  <si>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</si>
  <si>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</si>
  <si>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</si>
  <si>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</si>
  <si>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</si>
  <si>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</si>
  <si>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</si>
  <si>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</si>
  <si>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</si>
  <si>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</si>
  <si>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</si>
  <si>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</si>
  <si>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</si>
  <si>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</si>
  <si>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</si>
  <si>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</si>
  <si>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</si>
  <si>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</si>
  <si>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</si>
  <si>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</si>
  <si>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</si>
  <si>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</si>
  <si>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</si>
  <si>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</si>
  <si>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</si>
  <si>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</si>
  <si>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</si>
  <si>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</si>
  <si>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</si>
  <si>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</si>
  <si>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</si>
  <si>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</si>
  <si>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</si>
  <si>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</si>
  <si>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</si>
  <si>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</si>
  <si>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</si>
  <si>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</si>
  <si>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</si>
  <si>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</si>
  <si>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</si>
  <si>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</si>
  <si>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</si>
  <si>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</si>
  <si>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</si>
  <si>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</si>
  <si>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</si>
  <si>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</si>
  <si>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</si>
  <si>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</si>
  <si>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</si>
  <si>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</si>
  <si>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</si>
  <si>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</si>
  <si>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</si>
  <si>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</si>
  <si>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</si>
  <si>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</si>
  <si>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</si>
  <si>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</si>
  <si>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</si>
  <si>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</si>
  <si>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</si>
  <si>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</si>
  <si>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</si>
  <si>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</si>
  <si>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</si>
  <si>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</si>
  <si>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</si>
  <si>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</si>
  <si>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</si>
  <si>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</si>
  <si>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</si>
  <si>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</si>
  <si>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</si>
  <si>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</si>
  <si>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</si>
  <si>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</si>
  <si>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</si>
  <si>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</si>
  <si>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</si>
  <si>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</si>
  <si>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</si>
  <si>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</si>
  <si>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</si>
  <si>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</si>
  <si>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</si>
  <si>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</si>
  <si>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</si>
  <si>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</si>
  <si>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</si>
  <si>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</si>
  <si>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</si>
  <si>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</si>
  <si>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</si>
  <si>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</si>
  <si>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</si>
  <si>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</si>
  <si>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</si>
  <si>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</si>
  <si>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</si>
  <si>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hard coal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</si>
  <si>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</si>
  <si>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</si>
  <si>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</si>
  <si>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</si>
  <si>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</si>
  <si>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</si>
  <si>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</si>
  <si>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</si>
  <si>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</si>
  <si>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</si>
  <si>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</si>
  <si>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</si>
  <si>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</si>
  <si>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</si>
  <si>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</si>
  <si>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</si>
  <si>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</si>
  <si>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</si>
  <si>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</si>
  <si>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</si>
  <si>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</si>
  <si>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</si>
  <si>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</si>
  <si>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</si>
  <si>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Winter</t>
  </si>
  <si>
    <t>Spring</t>
  </si>
  <si>
    <t>Summer</t>
  </si>
  <si>
    <t>Fall</t>
  </si>
  <si>
    <t>Summer Peak</t>
  </si>
  <si>
    <t>Winter Peak</t>
  </si>
  <si>
    <t>natural gas steam turbine</t>
  </si>
  <si>
    <t>natural gas combined cycle</t>
  </si>
  <si>
    <t>pumped hydro</t>
  </si>
  <si>
    <t>onshore wind</t>
  </si>
  <si>
    <t>solar pv</t>
  </si>
  <si>
    <t>solar thermal</t>
  </si>
  <si>
    <t>Mirrors natural gas peaker cell-by-cell (decision 2026-08-26, matching the eps-us hydrogen-CT convention). Derivation: SYSHECF-natural-gas-peaker tab; level basis: Peaker Targets tab.</t>
  </si>
  <si>
    <t>natural gas peaker</t>
  </si>
  <si>
    <t>Row sum x days (for annual CF)</t>
  </si>
  <si>
    <t>Unsaturated hours x days (water-fill denominator)</t>
  </si>
  <si>
    <t>Calibration to observed fleet CF (see Peaker Targets)</t>
  </si>
  <si>
    <t>Target bid CF (from Peaker Targets)</t>
  </si>
  <si>
    <t>Annual CF, block 0</t>
  </si>
  <si>
    <t>Scale, multiplicative pass 1</t>
  </si>
  <si>
    <t>Achieved CF, multiplicative pass 1</t>
  </si>
  <si>
    <t>Scale, multiplicative pass 2</t>
  </si>
  <si>
    <t>Achieved CF, multiplicative pass 2</t>
  </si>
  <si>
    <t>Scale, multiplicative pass 3</t>
  </si>
  <si>
    <t>Block 0: raw Cambium slice x hour shape (AVERAGEIFS of "CF USED" on Cambium Peaker Source; uncalibrated)</t>
  </si>
  <si>
    <t>Achieved CF, multiplicative pass 3</t>
  </si>
  <si>
    <t>hour -&gt;</t>
  </si>
  <si>
    <t>Scale, multiplicative pass 4</t>
  </si>
  <si>
    <t>Achieved CF, multiplicative pass 4</t>
  </si>
  <si>
    <t>Scale, multiplicative pass 5</t>
  </si>
  <si>
    <t>Achieved CF, multiplicative pass 5</t>
  </si>
  <si>
    <t>Scale, multiplicative pass 6</t>
  </si>
  <si>
    <t>Achieved CF, multiplicative pass 6</t>
  </si>
  <si>
    <t>Uniform lift, additive pass 1</t>
  </si>
  <si>
    <t>Achieved CF, additive pass 1</t>
  </si>
  <si>
    <t>Uniform lift, additive pass 2</t>
  </si>
  <si>
    <t>Multiplicative pass 1: MIN(clip, block 0 x scale 1)</t>
  </si>
  <si>
    <t>Achieved CF, additive pass 2</t>
  </si>
  <si>
    <t>Uniform lift, additive pass 3</t>
  </si>
  <si>
    <t>Achieved CF, additive pass 3</t>
  </si>
  <si>
    <t>Uniform lift, additive pass 4 (applied to the output table)</t>
  </si>
  <si>
    <t>Achieved final (output table A1:Y7)</t>
  </si>
  <si>
    <t>Check</t>
  </si>
  <si>
    <t>Multiplicative pass 2: MIN(clip, block 0 x scale 2)</t>
  </si>
  <si>
    <t>Multiplicative pass 3: MIN(clip, block 0 x scale 3)</t>
  </si>
  <si>
    <t>Multiplicative pass 4: MIN(clip, block 0 x scale 4)</t>
  </si>
  <si>
    <t>Multiplicative pass 5: MIN(clip, block 0 x scale 5)</t>
  </si>
  <si>
    <t>Multiplicative pass 6: MIN(clip, block 0 x scale 6)</t>
  </si>
  <si>
    <t>Additive water-fill pass 1: MIN(clip, mult pass 6 + lift 1)</t>
  </si>
  <si>
    <t>Additive water-fill pass 2: MIN(clip, mult pass 6 + lift 2)</t>
  </si>
  <si>
    <t>Additive water-fill pass 3: MIN(clip, mult pass 6 + lift 3)</t>
  </si>
  <si>
    <t>lignite</t>
  </si>
  <si>
    <t>offshore wind</t>
  </si>
  <si>
    <t>crude oil</t>
  </si>
  <si>
    <t>heavy or residual fuel oil</t>
  </si>
  <si>
    <t>MSW</t>
  </si>
  <si>
    <t>hard coal ccs</t>
  </si>
  <si>
    <t>natural gas combined cycle ccs</t>
  </si>
  <si>
    <t>biomass ccs</t>
  </si>
  <si>
    <t>lignite ccs</t>
  </si>
  <si>
    <t>SMR</t>
  </si>
  <si>
    <t>hydrogen CT</t>
  </si>
  <si>
    <t>hydrogen combined cycle</t>
  </si>
  <si>
    <t>solar pv dist</t>
  </si>
  <si>
    <t>Day-to-timeslice assignment for this state</t>
  </si>
  <si>
    <t>Staged 2026-08-26 from the deployed SHELF workbook Daily Summary tab (canonical SHELF workbook Daily Summary (counts verified)); counts verified against the deployed SHELF-days-per-timeslice.csv at staging time.</t>
  </si>
  <si>
    <t>Days-per-timeslice at right is DERIVED here by COUNTIF; the staged deployed CSV values sit beside it as an identity check.</t>
  </si>
  <si>
    <t>day_of_year</t>
  </si>
  <si>
    <t>slice_assignment</t>
  </si>
  <si>
    <t>slice</t>
  </si>
  <si>
    <t>days per timeslice
(COUNTIF of column B)</t>
  </si>
  <si>
    <t>deployed SHELF-days-per-timeslice.csv (staged)</t>
  </si>
  <si>
    <t>CHECK: derived = deployed?
1 = problem</t>
  </si>
  <si>
    <t>Peaker Keys — constants, code mappings and staged fallback aggregates</t>
  </si>
  <si>
    <t>Every constant used by the peaker-family formulas lives here (house rule: no keyword strings or hardcoded numbers inside formulas).</t>
  </si>
  <si>
    <t>Constants</t>
  </si>
  <si>
    <t>hours_per_year</t>
  </si>
  <si>
    <t>hours integrated over (365 x 24)</t>
  </si>
  <si>
    <t>hours_per_day</t>
  </si>
  <si>
    <t>hours per day (calendar formulas)</t>
  </si>
  <si>
    <t>calendar_shift_hours</t>
  </si>
  <si>
    <t>Cambium weather year starts Sunday 2012; the pipeline calendar is Monday-2018, so raw rows shift forward one day</t>
  </si>
  <si>
    <t>raf</t>
  </si>
  <si>
    <t>state RAF-generation.csv value for these sources; kept at 1.0 by decision (Olivia 2026-08-26) — eps-us uses 0.8 and divides its target by it</t>
  </si>
  <si>
    <t>min_fleet_mw</t>
  </si>
  <si>
    <t>BHRaSYC fleet below this falls back to the 48-state aggregate target</t>
  </si>
  <si>
    <t>cf_clip</t>
  </si>
  <si>
    <t>physical ceiling on any hourly CF</t>
  </si>
  <si>
    <t>tol</t>
  </si>
  <si>
    <t>convergence check bound on the day-weighted annual CF</t>
  </si>
  <si>
    <t>state</t>
  </si>
  <si>
    <t>ND</t>
  </si>
  <si>
    <t>this workbook's state</t>
  </si>
  <si>
    <t>peaker_tech_label</t>
  </si>
  <si>
    <t>923 tech criterion</t>
  </si>
  <si>
    <t>petroleum_tech_label</t>
  </si>
  <si>
    <t>923 tech criterion (informational block)</t>
  </si>
  <si>
    <t>sector_max</t>
  </si>
  <si>
    <t>EIA-923 sectors 1-3 = electric power sector</t>
  </si>
  <si>
    <t>48-state aggregates (staged)</t>
  </si>
  <si>
    <t>Staged 2026-08-26 by the staging script from the SAME two 923 sources and the 48 BHRaSYC capacity CSVs as the state blocks below; used only when this state's fleet is under min_fleet_mw.</t>
  </si>
  <si>
    <t>us_peaker_gen2024_mwh</t>
  </si>
  <si>
    <t>us_peaker_gen2025_mwh</t>
  </si>
  <si>
    <t>us_peaker_cap_mw</t>
  </si>
  <si>
    <t>us_petroleum_gen2024_mwh</t>
  </si>
  <si>
    <t>us_petroleum_gen2025_mwh</t>
  </si>
  <si>
    <t>us_petroleum_cap_mw</t>
  </si>
  <si>
    <t>Cambium 2022 MidCase annual, this state, t=2024 (verbatim row)</t>
  </si>
  <si>
    <t>Source: C:\Users\OliviaAshmoore\Documents\Github Repos\state-eps-code\state-data-pipeline\elec-files\Inputs\Cambium22_MidCase_annual_state.csv (sha256 e423f13b88075229), staged 2026-08-26. Supplies the gas-ct_MW denominator for the Cambium CF column; the denominator only affects the [0,1] clip — the level is set by the calibration target, not by Cambium.</t>
  </si>
  <si>
    <t>t</t>
  </si>
  <si>
    <t>busbar_load_for_enduse</t>
  </si>
  <si>
    <t>battery_charging</t>
  </si>
  <si>
    <t>phs_charging</t>
  </si>
  <si>
    <t>trans_losses</t>
  </si>
  <si>
    <t>busbar_load</t>
  </si>
  <si>
    <t>enduse_load</t>
  </si>
  <si>
    <t>net_load_busbar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</si>
  <si>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</si>
  <si>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</si>
  <si>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</si>
  <si>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</si>
  <si>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</si>
  <si>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</si>
  <si>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</si>
  <si>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cef_gen</t>
  </si>
  <si>
    <t>cef_load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</si>
  <si>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</si>
  <si>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</si>
  <si>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</si>
  <si>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</si>
  <si>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</si>
  <si>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</si>
  <si>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</si>
  <si>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</si>
  <si>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</si>
  <si>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</si>
  <si>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</si>
  <si>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</si>
  <si>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</si>
  <si>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</si>
  <si>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</si>
  <si>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</si>
  <si>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</si>
  <si>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</si>
  <si>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</si>
  <si>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</si>
  <si>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</si>
  <si>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</si>
  <si>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</si>
  <si>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</si>
  <si>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</si>
  <si>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</si>
  <si>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</si>
  <si>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</si>
  <si>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</si>
  <si>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</si>
  <si>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</si>
  <si>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</si>
  <si>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</si>
  <si>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</si>
  <si>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</si>
  <si>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</si>
  <si>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</si>
  <si>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</si>
  <si>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</si>
  <si>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</si>
  <si>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</si>
  <si>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</si>
  <si>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</si>
  <si>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</si>
  <si>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</si>
  <si>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co2_captured_ccs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</si>
  <si>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</si>
  <si>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</si>
  <si>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</si>
  <si>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</si>
  <si>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</si>
  <si>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</si>
  <si>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</si>
  <si>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</si>
  <si>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generation</t>
  </si>
  <si>
    <t>variable_generation</t>
  </si>
  <si>
    <t>battery_MWh</t>
  </si>
  <si>
    <t>biomass_MWh</t>
  </si>
  <si>
    <t>beccs_MWh</t>
  </si>
  <si>
    <t>canada_MWh</t>
  </si>
  <si>
    <t>coal_MWh</t>
  </si>
  <si>
    <t>coal-ccs_MWh</t>
  </si>
  <si>
    <t>csp_MWh</t>
  </si>
  <si>
    <t>distpv_MWh</t>
  </si>
  <si>
    <t>gas-cc_MWh</t>
  </si>
  <si>
    <t>gas-cc-ccs_MWh</t>
  </si>
  <si>
    <t>gas-ct_MWh</t>
  </si>
  <si>
    <t>geothermal_MWh</t>
  </si>
  <si>
    <t>hydro_MWh</t>
  </si>
  <si>
    <t>nuclear_MWh</t>
  </si>
  <si>
    <t>o-g-s_MWh</t>
  </si>
  <si>
    <t>phs_MWh</t>
  </si>
  <si>
    <t>re-ct_MWh</t>
  </si>
  <si>
    <t>upv_MWh</t>
  </si>
  <si>
    <t>wind-ons_MWh</t>
  </si>
  <si>
    <t>wind-ofs_MWh</t>
  </si>
  <si>
    <t>battery_MW</t>
  </si>
  <si>
    <t>biomass_MW</t>
  </si>
  <si>
    <t>beccs_MW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</si>
  <si>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</si>
  <si>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</si>
  <si>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</si>
  <si>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</si>
  <si>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</si>
  <si>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</si>
  <si>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</si>
  <si>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</si>
  <si>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</si>
  <si>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</si>
  <si>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</si>
  <si>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</si>
  <si>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re-ct_MW</t>
  </si>
  <si>
    <t>upv_MW</t>
  </si>
  <si>
    <t>wind-ofs_MW</t>
  </si>
  <si>
    <t>wind-ons_MW</t>
  </si>
  <si>
    <t>battery_energy_cap_MWh</t>
  </si>
  <si>
    <t>phs_energy_cap_MWh</t>
  </si>
  <si>
    <t>csp_energy_cap_MWh</t>
  </si>
  <si>
    <t>rps_shadow_price</t>
  </si>
  <si>
    <t>rps_f</t>
  </si>
  <si>
    <t>ces_shadow_price</t>
  </si>
  <si>
    <t>ces_f</t>
  </si>
  <si>
    <t>co2_shadow_price</t>
  </si>
  <si>
    <t>cambium_state_gasct_cap_mw</t>
  </si>
  <si>
    <t>cambium_natl_gasct_cap_mw</t>
  </si>
  <si>
    <t>sum of all state gas-ct_MW at t=2024 in the same annual file (staged; clip denominator only)</t>
  </si>
  <si>
    <t>use_state_shape</t>
  </si>
  <si>
    <t>1 = state Cambium gas-ct series carries the shape; 0 = national usa-2024 series (state has no Cambium gas-ct fleet — NH RI VT WY)</t>
  </si>
  <si>
    <t>EIA-923 fuel/prime-mover -&gt; EPS tech (2025 ER mapping; BHRaSYC convention)</t>
  </si>
  <si>
    <t>key (fuel, or fuel&amp;PM for split fuels)</t>
  </si>
  <si>
    <t>EPS tech</t>
  </si>
  <si>
    <t>AB</t>
  </si>
  <si>
    <t>ANT</t>
  </si>
  <si>
    <t>BFG</t>
  </si>
  <si>
    <t>other</t>
  </si>
  <si>
    <t>BIT</t>
  </si>
  <si>
    <t>BLQ</t>
  </si>
  <si>
    <t>CUR</t>
  </si>
  <si>
    <t>DFO</t>
  </si>
  <si>
    <t>GEO</t>
  </si>
  <si>
    <t>JF</t>
  </si>
  <si>
    <t>KER</t>
  </si>
  <si>
    <t>LFG</t>
  </si>
  <si>
    <t>LIG</t>
  </si>
  <si>
    <t>MSB</t>
  </si>
  <si>
    <t>municipal solid waste</t>
  </si>
  <si>
    <t>MSN</t>
  </si>
  <si>
    <t>MWH</t>
  </si>
  <si>
    <t>NGCA</t>
  </si>
  <si>
    <t>NGCC</t>
  </si>
  <si>
    <t>NGCE</t>
  </si>
  <si>
    <t>NGCS</t>
  </si>
  <si>
    <t>NGCT</t>
  </si>
  <si>
    <t>NGFC</t>
  </si>
  <si>
    <t>NGGT</t>
  </si>
  <si>
    <t>NGIC</t>
  </si>
  <si>
    <t>NGOT</t>
  </si>
  <si>
    <t>NGST</t>
  </si>
  <si>
    <t>NUC</t>
  </si>
  <si>
    <t>OBG</t>
  </si>
  <si>
    <t>OBL</t>
  </si>
  <si>
    <t>OBS</t>
  </si>
  <si>
    <t>OG</t>
  </si>
  <si>
    <t>OTH</t>
  </si>
  <si>
    <t>PC</t>
  </si>
  <si>
    <t>PG</t>
  </si>
  <si>
    <t>PUR</t>
  </si>
  <si>
    <t>RC</t>
  </si>
  <si>
    <t>RFO</t>
  </si>
  <si>
    <t>SC</t>
  </si>
  <si>
    <t>SGC</t>
  </si>
  <si>
    <t>SGP</t>
  </si>
  <si>
    <t>SLW</t>
  </si>
  <si>
    <t>SUB</t>
  </si>
  <si>
    <t>SUNCA</t>
  </si>
  <si>
    <t>SUNCP</t>
  </si>
  <si>
    <t>SUNPV</t>
  </si>
  <si>
    <t>SUNST</t>
  </si>
  <si>
    <t>SUNOT</t>
  </si>
  <si>
    <t>TDF</t>
  </si>
  <si>
    <t>TID</t>
  </si>
  <si>
    <t>WATHY</t>
  </si>
  <si>
    <t>WATPS</t>
  </si>
  <si>
    <t>WC</t>
  </si>
  <si>
    <t>WDL</t>
  </si>
  <si>
    <t>WDS</t>
  </si>
  <si>
    <t>WH</t>
  </si>
  <si>
    <t>WNDWT</t>
  </si>
  <si>
    <t>WNDWS</t>
  </si>
  <si>
    <t>WO</t>
  </si>
  <si>
    <t>WV</t>
  </si>
  <si>
    <t>split fuels (mapped by fuel&amp;PM)</t>
  </si>
  <si>
    <t>NG</t>
  </si>
  <si>
    <t>SUN</t>
  </si>
  <si>
    <t>WAT</t>
  </si>
  <si>
    <t>WND</t>
  </si>
  <si>
    <t>EIA-923 2024 Final — ND rows, verbatim</t>
  </si>
  <si>
    <t>Staged 2026-08-26 from the BHRaSYC reference workbook's embedded national Form 923 tab (C:\Users\OliviaAshmoore\Documents\Github Repos\state-eps-data-repository\ND\elec\BHRaSYC\BAU Heat Rates and Start Year Capacities.xlsx, sha256 31204eea37b4d3e0), filtered to Plant State = ND (ALL techs, ALL Include? values — 81 rows). No values altered.</t>
  </si>
  <si>
    <t>The Include? column is the operative BHRaSYC sector filter (TRUE = Electric Utility + NAICS-22 IPP; C&amp;I CHP excluded).</t>
  </si>
  <si>
    <t>Vintage</t>
  </si>
  <si>
    <t>Model Energy Source</t>
  </si>
  <si>
    <t>Include?</t>
  </si>
  <si>
    <t>unique id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</si>
  <si>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</si>
  <si>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</si>
  <si>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</si>
  <si>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</si>
  <si>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</si>
  <si>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</si>
  <si>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</si>
  <si>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</si>
  <si>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</si>
  <si>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</si>
  <si>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</si>
  <si>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</si>
  <si>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</si>
  <si>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</si>
  <si>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</si>
  <si>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</si>
  <si>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</si>
  <si>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</si>
  <si>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</si>
  <si>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</si>
  <si>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</si>
  <si>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</si>
  <si>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</si>
  <si>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</si>
  <si>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</si>
  <si>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</si>
  <si>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</si>
  <si>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</si>
  <si>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</si>
  <si>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</si>
  <si>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</si>
  <si>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</si>
  <si>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</si>
  <si>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</si>
  <si>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</si>
  <si>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</si>
  <si>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</si>
  <si>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</si>
  <si>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</si>
  <si>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</si>
  <si>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</si>
  <si>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</si>
  <si>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</si>
  <si>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</si>
  <si>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</si>
  <si>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</si>
  <si>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</si>
  <si>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</si>
  <si>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</si>
  <si>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</si>
  <si>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</si>
  <si>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</si>
  <si>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</si>
  <si>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</si>
  <si>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</si>
  <si>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</si>
  <si>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</si>
  <si>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</si>
  <si>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</si>
  <si>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</si>
  <si>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</si>
  <si>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</si>
  <si>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</si>
  <si>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</si>
  <si>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</si>
  <si>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</si>
  <si>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</si>
  <si>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</si>
  <si>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</si>
  <si>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</si>
  <si>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</si>
  <si>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</si>
  <si>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</si>
  <si>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</si>
  <si>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</si>
  <si>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</si>
  <si>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</si>
  <si>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</si>
  <si>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</si>
  <si>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</si>
  <si>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</si>
  <si>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</si>
  <si>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</si>
  <si>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</si>
  <si>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</si>
  <si>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</si>
  <si>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</si>
  <si>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</si>
  <si>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</si>
  <si>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</si>
  <si>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</si>
  <si>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</si>
  <si>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</si>
  <si>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</si>
  <si>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</si>
  <si>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</si>
  <si>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</si>
  <si>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Vintage2024</t>
  </si>
  <si>
    <t>12199.2790.ND.GT</t>
  </si>
  <si>
    <t>N</t>
  </si>
  <si>
    <t>.</t>
  </si>
  <si>
    <t>R M Heskett</t>
  </si>
  <si>
    <t>Montana-Dakota Utilities Co</t>
  </si>
  <si>
    <t>WNC</t>
  </si>
  <si>
    <t>MRO</t>
  </si>
  <si>
    <t>Electric Utility</t>
  </si>
  <si>
    <t>GT</t>
  </si>
  <si>
    <t>COL</t>
  </si>
  <si>
    <t>MISO</t>
  </si>
  <si>
    <t>M</t>
  </si>
  <si>
    <t>short tons</t>
  </si>
  <si>
    <t>mcf</t>
  </si>
  <si>
    <t>Vintage1978</t>
  </si>
  <si>
    <t>14232.2801.ND.GT</t>
  </si>
  <si>
    <t>Jamestown</t>
  </si>
  <si>
    <t>Otter Tail Power Co</t>
  </si>
  <si>
    <t>A</t>
  </si>
  <si>
    <t>barrels</t>
  </si>
  <si>
    <t>Vintage1956</t>
  </si>
  <si>
    <t>7444.2811.ND.IC</t>
  </si>
  <si>
    <t>Grafton</t>
  </si>
  <si>
    <t>City of Grafton - (ND)</t>
  </si>
  <si>
    <t>IC</t>
  </si>
  <si>
    <t>Vintage1960</t>
  </si>
  <si>
    <t>19635.2815.ND.HY</t>
  </si>
  <si>
    <t>Garrison</t>
  </si>
  <si>
    <t>USACE-Omaha</t>
  </si>
  <si>
    <t>HY</t>
  </si>
  <si>
    <t>HYC</t>
  </si>
  <si>
    <t>SWPP</t>
  </si>
  <si>
    <t>AM</t>
  </si>
  <si>
    <t>Vintage1975</t>
  </si>
  <si>
    <t>1307.2817.ND.ST</t>
  </si>
  <si>
    <t>Leland Olds</t>
  </si>
  <si>
    <t>Basin Electric Power Coop</t>
  </si>
  <si>
    <t>ST</t>
  </si>
  <si>
    <t>Vintage1977</t>
  </si>
  <si>
    <t>12658.2823.ND.ST</t>
  </si>
  <si>
    <t>Milton R Young</t>
  </si>
  <si>
    <t>Minnkota Power Coop, Inc</t>
  </si>
  <si>
    <t>Vintage2016</t>
  </si>
  <si>
    <t>65146.6030.ND.IC</t>
  </si>
  <si>
    <t>Y</t>
  </si>
  <si>
    <t>Coal Creek</t>
  </si>
  <si>
    <t>Rainbow Energy Center</t>
  </si>
  <si>
    <t>Vintage1980</t>
  </si>
  <si>
    <t>65146.6030.ND.ST</t>
  </si>
  <si>
    <t>Vintage1986</t>
  </si>
  <si>
    <t>1307.6469.ND.ST</t>
  </si>
  <si>
    <t>Antelope Valley</t>
  </si>
  <si>
    <t>Vintage2000</t>
  </si>
  <si>
    <t>4775.7884.ND.IC</t>
  </si>
  <si>
    <t>Dakota Magic</t>
  </si>
  <si>
    <t>Dakota Magic Casino</t>
  </si>
  <si>
    <t>Commercial NAICS Non-Cogen</t>
  </si>
  <si>
    <t>Vintage1981</t>
  </si>
  <si>
    <t>14232.8222.ND.ST</t>
  </si>
  <si>
    <t>Coyote</t>
  </si>
  <si>
    <t>Vintage1958</t>
  </si>
  <si>
    <t>18668.52133.ND.ST</t>
  </si>
  <si>
    <t>Tesoro Mandan Cogeneration Plant</t>
  </si>
  <si>
    <t>Tesoro Refining and Marketing Co LLC</t>
  </si>
  <si>
    <t>Industrial NAICS Cogen</t>
  </si>
  <si>
    <t>OOG</t>
  </si>
  <si>
    <t>WOO</t>
  </si>
  <si>
    <t>Vintage1990</t>
  </si>
  <si>
    <t>491.54210.ND.ST</t>
  </si>
  <si>
    <t>American Crystal Sugar Hillsboro</t>
  </si>
  <si>
    <t>American Crystal Sugar Co</t>
  </si>
  <si>
    <t>Vintage1965</t>
  </si>
  <si>
    <t>491.54213.ND.ST</t>
  </si>
  <si>
    <t>American Crystal Sugar Drayton</t>
  </si>
  <si>
    <t>Vintage1983</t>
  </si>
  <si>
    <t>772.54908.ND.ST</t>
  </si>
  <si>
    <t>Enderlin</t>
  </si>
  <si>
    <t>Archer Daniels Midland Co</t>
  </si>
  <si>
    <t>ORW</t>
  </si>
  <si>
    <t>Vintage2009</t>
  </si>
  <si>
    <t>1307.55995.ND.WT</t>
  </si>
  <si>
    <t>Minot Wind Project</t>
  </si>
  <si>
    <t>WT</t>
  </si>
  <si>
    <t>Vintage2002</t>
  </si>
  <si>
    <t>8628.56098.ND.IC</t>
  </si>
  <si>
    <t>Hillsboro</t>
  </si>
  <si>
    <t>City of Hillsboro - (ND)</t>
  </si>
  <si>
    <t>Vintage2003</t>
  </si>
  <si>
    <t>34723.56099.ND.WT</t>
  </si>
  <si>
    <t>FPL Energy North Dakota Wind I/II</t>
  </si>
  <si>
    <t>FPL Energy North Dakota Wind LLC</t>
  </si>
  <si>
    <t>NAICS-22 Non-Cogen</t>
  </si>
  <si>
    <t>Vintage2001</t>
  </si>
  <si>
    <t>49991.56242.ND.IC</t>
  </si>
  <si>
    <t>Kindred School</t>
  </si>
  <si>
    <t>Kindred Public School</t>
  </si>
  <si>
    <t>Vintage2006</t>
  </si>
  <si>
    <t>54717.56357.ND.WT</t>
  </si>
  <si>
    <t>FPL Energy Burleigh County Wind</t>
  </si>
  <si>
    <t>FPL Energy Burleigh County Wind LLC</t>
  </si>
  <si>
    <t>55696.56392.ND.WT</t>
  </si>
  <si>
    <t>FPL Energy Oliver Wind I LLC</t>
  </si>
  <si>
    <t>FPL Energy Oliver County Wind</t>
  </si>
  <si>
    <t>Vintage2007</t>
  </si>
  <si>
    <t>54799.56573.ND.WT</t>
  </si>
  <si>
    <t>FPL Energy Oliver Wind II LLC</t>
  </si>
  <si>
    <t>FPL Energy Oliver County Wind II LLC</t>
  </si>
  <si>
    <t>55799.56605.ND.WT</t>
  </si>
  <si>
    <t>Langdon Renewables, LLC</t>
  </si>
  <si>
    <t>FPL Energy Langdon Wind LLC</t>
  </si>
  <si>
    <t>1307.56607.ND.WT</t>
  </si>
  <si>
    <t>Prairie Winds ND1</t>
  </si>
  <si>
    <t>Vintage2008</t>
  </si>
  <si>
    <t>55918.56669.ND.WT</t>
  </si>
  <si>
    <t>Tatanka Wind Power LLC</t>
  </si>
  <si>
    <t>Acciona Wind Energy USA LLC</t>
  </si>
  <si>
    <t>Vintage2005</t>
  </si>
  <si>
    <t>55918.56670.ND.WT</t>
  </si>
  <si>
    <t>Velva Windfarm LLC</t>
  </si>
  <si>
    <t>Vintage2014</t>
  </si>
  <si>
    <t>7570.56786.ND.ST</t>
  </si>
  <si>
    <t>Spiritwood Station</t>
  </si>
  <si>
    <t>Great River Energy</t>
  </si>
  <si>
    <t>55799.56912.ND.WT</t>
  </si>
  <si>
    <t>Langdon Wind II LLC</t>
  </si>
  <si>
    <t>56122.56919.ND.WT</t>
  </si>
  <si>
    <t>FPL Energy Ashtabula Wind LLC</t>
  </si>
  <si>
    <t>14232.57031.ND.WT</t>
  </si>
  <si>
    <t>Luverne Wind Energy Center</t>
  </si>
  <si>
    <t>14232.57032.ND.WT</t>
  </si>
  <si>
    <t>Ashtabula Wind Energy Center</t>
  </si>
  <si>
    <t>14232.57033.ND.WT</t>
  </si>
  <si>
    <t>Langdon Wind Energy Center</t>
  </si>
  <si>
    <t>Vintage2012</t>
  </si>
  <si>
    <t>12647.57038.ND.WT</t>
  </si>
  <si>
    <t>Bison I Wind Energy Center</t>
  </si>
  <si>
    <t>ALLETE, Inc.</t>
  </si>
  <si>
    <t>Vintage2020</t>
  </si>
  <si>
    <t>14232.57048.ND.WT</t>
  </si>
  <si>
    <t>Merricourt Wind Energy Center</t>
  </si>
  <si>
    <t>15399.57097.ND.WT</t>
  </si>
  <si>
    <t>Rugby Wind Power Project</t>
  </si>
  <si>
    <t>Avangrid Power LLC</t>
  </si>
  <si>
    <t>56415.57120.ND.WT</t>
  </si>
  <si>
    <t>Wilton Wind II LLC</t>
  </si>
  <si>
    <t>56414.57121.ND.WT</t>
  </si>
  <si>
    <t>Ashtabula Wind II LLC</t>
  </si>
  <si>
    <t>Vintage2010</t>
  </si>
  <si>
    <t>12199.57171.ND.WT</t>
  </si>
  <si>
    <t>Cedar Hills Wind Farm</t>
  </si>
  <si>
    <t>12199.57172.ND.ST</t>
  </si>
  <si>
    <t>Glen Ullin Station 6</t>
  </si>
  <si>
    <t>56688.57347.ND.WT</t>
  </si>
  <si>
    <t>Baldwin Wind LLC</t>
  </si>
  <si>
    <t>14232.57387.ND.WT</t>
  </si>
  <si>
    <t>Ashtabula Wind III LLC</t>
  </si>
  <si>
    <t>12647.57800.ND.WT</t>
  </si>
  <si>
    <t>Bison 2 Wind Energy Center</t>
  </si>
  <si>
    <t>12647.57801.ND.WT</t>
  </si>
  <si>
    <t>Bison 3 Wind Energy Center</t>
  </si>
  <si>
    <t>1307.57881.ND.GT</t>
  </si>
  <si>
    <t>Pioneer Generation Station</t>
  </si>
  <si>
    <t>Vintage2017</t>
  </si>
  <si>
    <t>1307.57881.ND.IC</t>
  </si>
  <si>
    <t>Vintage2021</t>
  </si>
  <si>
    <t>1307.57943.ND.GT</t>
  </si>
  <si>
    <t>Lonesome Creek Station</t>
  </si>
  <si>
    <t>13781.58658.ND.WT</t>
  </si>
  <si>
    <t>Courtenay Wind Farm</t>
  </si>
  <si>
    <t>Northern States Power Co - Minnesota</t>
  </si>
  <si>
    <t>Vintage2015</t>
  </si>
  <si>
    <t>12647.58872.ND.WT</t>
  </si>
  <si>
    <t>Bison 4 Wind Energy Center</t>
  </si>
  <si>
    <t>Vintage2018</t>
  </si>
  <si>
    <t>12199.58965.ND.WT</t>
  </si>
  <si>
    <t>Thunder Spirit Wind, LLC</t>
  </si>
  <si>
    <t>13781.59200.ND.WT</t>
  </si>
  <si>
    <t>Border Winds Wind Farm</t>
  </si>
  <si>
    <t>59380.59684.ND.WT</t>
  </si>
  <si>
    <t>Lindahl Wind Project, LLC</t>
  </si>
  <si>
    <t>Enel Green Power NA, Inc.</t>
  </si>
  <si>
    <t>64799.59903.ND.WT</t>
  </si>
  <si>
    <t>New Frontier Wind</t>
  </si>
  <si>
    <t>Meadowlark Wind I LLC</t>
  </si>
  <si>
    <t>60453.60088.ND.WT</t>
  </si>
  <si>
    <t>Sunflower Wind Project</t>
  </si>
  <si>
    <t>Onward Energy</t>
  </si>
  <si>
    <t>WACM</t>
  </si>
  <si>
    <t>60149.60354.ND.WT</t>
  </si>
  <si>
    <t>Brady II Wind Energy Center</t>
  </si>
  <si>
    <t>Brady Wind II, LLC</t>
  </si>
  <si>
    <t>60148.60355.ND.WT</t>
  </si>
  <si>
    <t>Brady Wind Energy Center</t>
  </si>
  <si>
    <t>Brady Wind, LLC</t>
  </si>
  <si>
    <t>60562.60905.ND.WT</t>
  </si>
  <si>
    <t>Oliver Wind III, LLC</t>
  </si>
  <si>
    <t>60714.61100.ND.WT</t>
  </si>
  <si>
    <t>Burke Wind, LLC</t>
  </si>
  <si>
    <t>Burke Wind LLC</t>
  </si>
  <si>
    <t>61374.61747.ND.WT</t>
  </si>
  <si>
    <t>Foxtail Wind, LLC</t>
  </si>
  <si>
    <t>Vintage2019</t>
  </si>
  <si>
    <t>61915.62380.ND.WT</t>
  </si>
  <si>
    <t>Emmons-Logan Wind, LLC</t>
  </si>
  <si>
    <t>59496.62938.ND.WT</t>
  </si>
  <si>
    <t>Glen Ullin Energy Center</t>
  </si>
  <si>
    <t>ALLETE Clean Energy</t>
  </si>
  <si>
    <t>63021.63258.ND.WT</t>
  </si>
  <si>
    <t>Aurora Wind Project</t>
  </si>
  <si>
    <t>Aurora Wind Project, LLC</t>
  </si>
  <si>
    <t>66233.67502.ND.WT</t>
  </si>
  <si>
    <t>Oliver Wind IV</t>
  </si>
  <si>
    <t>Oliver Wind IV, LLC</t>
  </si>
  <si>
    <t>EIA-923 2025 Early Release — ND rows, verbatim</t>
  </si>
  <si>
    <t>Staged 2026-08-26 from C:\Users\OliviaAshmoore\Documents\Github Repos\state-data-forecast\sources\raw\eia923_2025er\EIA923_Schedules_2_3_4_5_M_12_2025_Early_Release_30JUN2026.xlsx (sha256 16f95ca1cee01515), sheet "Page 1 Generation and Fuel Data", filtered to Plant State = ND (ALL sectors — 83 rows). No values altered.</t>
  </si>
  <si>
    <t>2025 is EARLY RELEASE — restage at final release.</t>
  </si>
  <si>
    <t>The two rightmost columns are DERIVED here: fuel/PM key and EPS tech (VLOOKUP into the Peaker Keys mapping).</t>
  </si>
  <si>
    <t>Early release data (July 2026).  Not fully edited, use with caution.  Do not aggregate to state, regional, or national totals.</t>
  </si>
  <si>
    <t>fuel/PM key (derived)</t>
  </si>
  <si>
    <t>EPS tech (derived)</t>
  </si>
  <si>
    <t>Lindahl Wind Project LLC</t>
  </si>
  <si>
    <t>Bowman Wind</t>
  </si>
  <si>
    <t>Bowman Wind, LLC</t>
  </si>
  <si>
    <t>State-Fuel Level Increment</t>
  </si>
  <si>
    <t>Industrial NAICS Non-Cogen</t>
  </si>
  <si>
    <t>BHRaSYC start-year capacities — ND, verbatim</t>
  </si>
  <si>
    <t>Staged 2026-08-26 from C:\Users\OliviaAshmoore\Documents\Github Repos\state-eps-data-repository\ND\elec\BHRaSYC\BHRaSYC-StartYearCapacities.csv (sha256 a510024c4ee18a32). The model's own start-year fleet (EIA-860-derived, by vintage). The rightmost column is DERIVED here: row total MW over all vintages.</t>
  </si>
  <si>
    <t>Basis decision (Olivia 2026-08-26): this replaces raw EIA-860 as the CF denominator so capacity x CF x 8760 reproduces observed generation in-model.</t>
  </si>
  <si>
    <t>Start Year Capacities (MW)</t>
  </si>
  <si>
    <t>Vintage1891</t>
  </si>
  <si>
    <t>Vintage1892</t>
  </si>
  <si>
    <t>Vintage1893</t>
  </si>
  <si>
    <t>Vintage1894</t>
  </si>
  <si>
    <t>Vintage1895</t>
  </si>
  <si>
    <t>Vintage1896</t>
  </si>
  <si>
    <t>Vintage1897</t>
  </si>
  <si>
    <t>Vintage1898</t>
  </si>
  <si>
    <t>Vintage1899</t>
  </si>
  <si>
    <t>Vintage1900</t>
  </si>
  <si>
    <t>Vintage1901</t>
  </si>
  <si>
    <t>Vintage1902</t>
  </si>
  <si>
    <t>Vintage1903</t>
  </si>
  <si>
    <t>Vintage1904</t>
  </si>
  <si>
    <t>Vintage1905</t>
  </si>
  <si>
    <t>Vintage1906</t>
  </si>
  <si>
    <t>Vintage1907</t>
  </si>
  <si>
    <t>Vintage1908</t>
  </si>
  <si>
    <t>Vintage1909</t>
  </si>
  <si>
    <t>Vintage1910</t>
  </si>
  <si>
    <t>Vintage1911</t>
  </si>
  <si>
    <t>Vintage1912</t>
  </si>
  <si>
    <t>Vintage1913</t>
  </si>
  <si>
    <t>Vintage1914</t>
  </si>
  <si>
    <t>Vintage1915</t>
  </si>
  <si>
    <t>Vintage1916</t>
  </si>
  <si>
    <t>Vintage1917</t>
  </si>
  <si>
    <t>Vintage1918</t>
  </si>
  <si>
    <t>Vintage1919</t>
  </si>
  <si>
    <t>Vintage1920</t>
  </si>
  <si>
    <t>Vintage1921</t>
  </si>
  <si>
    <t>Vintage1922</t>
  </si>
  <si>
    <t>Vintage1923</t>
  </si>
  <si>
    <t>Vintage1924</t>
  </si>
  <si>
    <t>Vintage1925</t>
  </si>
  <si>
    <t>Vintage1926</t>
  </si>
  <si>
    <t>Vintage1927</t>
  </si>
  <si>
    <t>Vintage1928</t>
  </si>
  <si>
    <t>Vintage1929</t>
  </si>
  <si>
    <t>Vintage1930</t>
  </si>
  <si>
    <t>Vintage1931</t>
  </si>
  <si>
    <t>Vintage1932</t>
  </si>
  <si>
    <t>Vintage1933</t>
  </si>
  <si>
    <t>Vintage1934</t>
  </si>
  <si>
    <t>Vintage1935</t>
  </si>
  <si>
    <t>Vintage1936</t>
  </si>
  <si>
    <t>Vintage1937</t>
  </si>
  <si>
    <t>Vintage1938</t>
  </si>
  <si>
    <t>Vintage1939</t>
  </si>
  <si>
    <t>Vintage1940</t>
  </si>
  <si>
    <t>Vintage1941</t>
  </si>
  <si>
    <t>Vintage1942</t>
  </si>
  <si>
    <t>Vintage1943</t>
  </si>
  <si>
    <t>Vintage1944</t>
  </si>
  <si>
    <t>Vintage1945</t>
  </si>
  <si>
    <t>Vintage1946</t>
  </si>
  <si>
    <t>Vintage1947</t>
  </si>
  <si>
    <t>Vintage1948</t>
  </si>
  <si>
    <t>Vintage1949</t>
  </si>
  <si>
    <t>Vintage1950</t>
  </si>
  <si>
    <t>Vintage1951</t>
  </si>
  <si>
    <t>Vintage1952</t>
  </si>
  <si>
    <t>Vintage1953</t>
  </si>
  <si>
    <t>Vintage1954</t>
  </si>
  <si>
    <t>Vintage1955</t>
  </si>
  <si>
    <t>Vintage1957</t>
  </si>
  <si>
    <t>Vintage1959</t>
  </si>
  <si>
    <t>Vintage1961</t>
  </si>
  <si>
    <t>Vintage1962</t>
  </si>
  <si>
    <t>Vintage1963</t>
  </si>
  <si>
    <t>Vintage1964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</si>
  <si>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</si>
  <si>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</si>
  <si>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</si>
  <si>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</si>
  <si>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</si>
  <si>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</si>
  <si>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</si>
  <si>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</si>
  <si>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</si>
  <si>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Vintage1976</t>
  </si>
  <si>
    <t>Vintage1979</t>
  </si>
  <si>
    <t>Vintage1982</t>
  </si>
  <si>
    <t>Vintage1984</t>
  </si>
  <si>
    <t>Vintage1985</t>
  </si>
  <si>
    <t>Vintage1987</t>
  </si>
  <si>
    <t>Vintage1988</t>
  </si>
  <si>
    <t>Vintage1989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</si>
  <si>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</si>
  <si>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</si>
  <si>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</si>
  <si>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</si>
  <si>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</si>
  <si>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</si>
  <si>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</si>
  <si>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</si>
  <si>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</si>
  <si>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Vintage2004</t>
  </si>
  <si>
    <t>Vintage2011</t>
  </si>
  <si>
    <t>Vintage2013</t>
  </si>
  <si>
    <t>Vintage2022</t>
  </si>
  <si>
    <t>Vintage2023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</si>
  <si>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</si>
  <si>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</si>
  <si>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</si>
  <si>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</si>
  <si>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</si>
  <si>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</si>
  <si>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</si>
  <si>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</si>
  <si>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</si>
  <si>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</si>
  <si>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</si>
  <si>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</si>
  <si>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</si>
  <si>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</si>
  <si>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</si>
  <si>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</si>
  <si>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</si>
  <si>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</si>
  <si>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</si>
  <si>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</si>
  <si>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</si>
  <si>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</si>
  <si>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</si>
  <si>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</si>
  <si>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</si>
  <si>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</si>
  <si>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</si>
  <si>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</si>
  <si>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</si>
  <si>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</si>
  <si>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</si>
  <si>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</si>
  <si>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</si>
  <si>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</si>
  <si>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</si>
  <si>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</si>
  <si>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</si>
  <si>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</si>
  <si>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</si>
  <si>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</si>
  <si>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</si>
  <si>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</si>
  <si>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</si>
  <si>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</si>
  <si>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</si>
  <si>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</si>
  <si>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</si>
  <si>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</si>
  <si>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</si>
  <si>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</si>
  <si>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</si>
  <si>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</si>
  <si>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</si>
  <si>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</si>
  <si>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</si>
  <si>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</si>
  <si>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</si>
  <si>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</si>
  <si>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</si>
  <si>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</si>
  <si>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</si>
  <si>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</si>
  <si>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</si>
  <si>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</si>
  <si>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</si>
  <si>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</si>
  <si>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</si>
  <si>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</si>
  <si>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</si>
  <si>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</si>
  <si>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</si>
  <si>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</si>
  <si>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</si>
  <si>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</si>
  <si>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</si>
  <si>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</si>
  <si>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TOTAL MW
(sum of all vintages)</t>
  </si>
  <si>
    <t>solar PV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</si>
  <si>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</si>
  <si>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</si>
  <si>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</si>
  <si>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</si>
  <si>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</si>
  <si>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</si>
  <si>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Cambium 2022 MidCase gas-ct hourly generation — raw, file order</t>
  </si>
  <si>
    <t>Staged 2026-08-26. State series: C:\Users\OliviaAshmoore\Documents\Github Repos\state-eps-code\state-data-pipeline\data\cambium22_midcase_state_hourly\Cambium22_MidCase_hourly_ND_2024.csv (sha256 fe0dc0b1bb1b2592), column gas-ct_MWh, rows 1-8760, verbatim in file order. National series: C:\Users\OliviaAshmoore\Documents\Github Repos\state-eps-code\state-data-pipeline\data\cambium22_midcase_national_hourly\Cambium22_MidCase_hourly_usa_2024.csv (sha256 925d5e56ab8396a0), same column.</t>
  </si>
  <si>
    <t>Columns D-J are DERIVED here. Cambium's weather year starts Sunday 2012; the pipeline calendar is Monday-2018, so calendar position = MOD(i-1+24, 8760) reproduces the pipeline's +24h shift as a visible formula. CF = MAX(0, MIN(clip, MWh / capacity)); "CF used" switches to the national series when the state has no Cambium gas-ct fleet.</t>
  </si>
  <si>
    <t>Cambium generation is ReEDS-DISPATCHED: it supplies the hourly SHAPE only. The level is set by the calibration target on the peaker tab.</t>
  </si>
  <si>
    <t>source row i (file order)</t>
  </si>
  <si>
    <t>state gas-ct_MWh (raw)</t>
  </si>
  <si>
    <t>national usa-2024 gas-ct_MWh (raw)</t>
  </si>
  <si>
    <t>calendar position
=MOD(i-1+shift, hours/yr)</t>
  </si>
  <si>
    <t>day of year</t>
  </si>
  <si>
    <t>hour</t>
  </si>
  <si>
    <t>timeslice (VLOOKUP vs Clustering)</t>
  </si>
  <si>
    <t>CF state</t>
  </si>
  <si>
    <t>CF national</t>
  </si>
  <si>
    <t>CF USED (feeds Block 0 on the peaker tab)</t>
  </si>
  <si>
    <t>Peaker Targets — observed fleet CF the peaker profile is calibrated to</t>
  </si>
  <si>
    <t>Question this tab answers: what annual capacity factor did this state's natural-gas-peaker fleet actually run at? Basis: mean of 2024 and 2025 EIA-923 net generation over BHRaSYC start-year capacity (Olivia 2026-08-26). The TARGET BID CF row is the one the SYSHECF-natural-gas-peaker tab consumes.</t>
  </si>
  <si>
    <t>The petroleum block below is INFORMATIONAL ONLY — petroleum and hydrogen-CT mirror the peaker table cell-by-cell (decision 2026-08-26); the observed petroleum CF is kept as the input to the follow-on BGDPbES/HYECFCA recalibration.</t>
  </si>
  <si>
    <t>Natural gas peaker</t>
  </si>
  <si>
    <t>gen 2024, MWh</t>
  </si>
  <si>
    <t>923 2024 net gen, Include?=TRUE</t>
  </si>
  <si>
    <t>gen 2025, MWh</t>
  </si>
  <si>
    <t>923 2025 ER net gen, sectors 1-3, mapped techs</t>
  </si>
  <si>
    <t>capacity, MW</t>
  </si>
  <si>
    <t>BHRaSYC start-year fleet (row total over vintages)</t>
  </si>
  <si>
    <t>CF 2024</t>
  </si>
  <si>
    <t>gen / (capacity x hours)</t>
  </si>
  <si>
    <t>CF 2025</t>
  </si>
  <si>
    <t>state target CF</t>
  </si>
  <si>
    <t>mean(2024, 2025); blank when the fleet is under min_fleet_mw</t>
  </si>
  <si>
    <t>US fallback target CF</t>
  </si>
  <si>
    <t>48-state aggregate, same basis (staged on Peaker Keys)</t>
  </si>
  <si>
    <t>TARGET CF USED</t>
  </si>
  <si>
    <t>state row where the fleet is viable, else the 48-state aggregate</t>
  </si>
  <si>
    <t>TARGET BID CF (= target / RAF) — THE VALUE THE PEAKER TAB CALIBRATES TO</t>
  </si>
  <si>
    <t>Petroleum — INFORMATIONAL (not consumed by SYSHECF; input to the BGDPbES/HYECFCA redo)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</si>
</sst>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0" fontId="2" fillId="3" borderId="2" xfId="0" applyFont="1" applyFill="1" applyBorder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RowHeight="15" x14ac:dyDescent="0.25"/>
  <cols>
    <col min="1" max="1" width="110.7109375" customWidth="1"/>
  </cols>
  <sheetData>
    <row r="1" spans="1:2" ht="24" customHeight="1" x14ac:dyDescent="0.3">
      <c r="A1" s="1" t="s">
        <v>0</v>
      </c>
      <c r="B1" t="s">
        <v>1</v>
      </c>
    </row>
    <row r="2" spans="1:2" x14ac:dyDescent="0.25">
      <c r="A2" s="2"/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/>
    </row>
    <row r="6" spans="1:2" x14ac:dyDescent="0.25">
      <c r="A6" s="3" t="s">
        <v>4</v>
      </c>
    </row>
    <row r="7" spans="1:2" ht="30" x14ac:dyDescent="0.25">
      <c r="A7" s="2" t="s">
        <v>5</v>
      </c>
    </row>
    <row r="8" spans="1:2" ht="30" x14ac:dyDescent="0.25">
      <c r="A8" s="2" t="s">
        <v>6</v>
      </c>
    </row>
    <row r="9" spans="1:2" ht="30" x14ac:dyDescent="0.25">
      <c r="A9" s="2" t="s">
        <v>7</v>
      </c>
    </row>
    <row r="10" spans="1:2" x14ac:dyDescent="0.25">
      <c r="A10" s="2"/>
    </row>
    <row r="11" spans="1:2" ht="30" x14ac:dyDescent="0.25">
      <c r="A11" s="2" t="s">
        <v>8</v>
      </c>
    </row>
    <row r="12" spans="1:2" x14ac:dyDescent="0.25">
      <c r="A12" s="2"/>
    </row>
    <row r="13" spans="1:2" x14ac:dyDescent="0.25">
      <c r="A13" s="3" t="s">
        <v>9</v>
      </c>
    </row>
    <row r="14" spans="1:2" ht="45" x14ac:dyDescent="0.25">
      <c r="A14" s="2" t="s">
        <v>10</v>
      </c>
    </row>
    <row r="15" spans="1:2" x14ac:dyDescent="0.25">
      <c r="A15" s="2" t="s">
        <v>11</v>
      </c>
    </row>
    <row r="16" spans="1:2" x14ac:dyDescent="0.25">
      <c r="A16" s="2"/>
    </row>
    <row r="17" spans="1:1" x14ac:dyDescent="0.25">
      <c r="A17" s="2"/>
    </row>
    <row r="18" spans="1:1" x14ac:dyDescent="0.25">
      <c r="A18" s="2" t="s">
        <v>12</v>
      </c>
    </row>
    <row r="19" spans="1:1" x14ac:dyDescent="0.25">
      <c r="A19" s="2"/>
    </row>
    <row r="20" spans="1:1" x14ac:dyDescent="0.25">
      <c r="A20" s="2"/>
    </row>
    <row r="21" spans="1:1" x14ac:dyDescent="0.25">
      <c r="A21" s="3" t="s">
        <v>13</v>
      </c>
    </row>
    <row r="22" spans="1:1" x14ac:dyDescent="0.25">
      <c r="A22" s="2" t="s">
        <v>14</v>
      </c>
    </row>
    <row r="23" spans="1:1" x14ac:dyDescent="0.25">
      <c r="A23" s="2" t="s">
        <v>15</v>
      </c>
    </row>
    <row r="24" spans="1:1" ht="30" x14ac:dyDescent="0.25">
      <c r="A24" s="2" t="s">
        <v>16</v>
      </c>
    </row>
    <row r="25" spans="1:1" x14ac:dyDescent="0.25">
      <c r="A25" s="2" t="s">
        <v>17</v>
      </c>
    </row>
    <row r="26" spans="1:1" x14ac:dyDescent="0.25">
      <c r="A26" s="2" t="s">
        <v>18</v>
      </c>
    </row>
    <row r="27" spans="1:1" x14ac:dyDescent="0.25">
      <c r="A27" s="2"/>
    </row>
    <row r="28" spans="1:1" x14ac:dyDescent="0.25">
      <c r="A28" s="3" t="s">
        <v>19</v>
      </c>
    </row>
    <row r="29" spans="1:1" x14ac:dyDescent="0.25">
      <c r="A29" s="2" t="s">
        <v>20</v>
      </c>
    </row>
    <row r="30" spans="1:1" x14ac:dyDescent="0.25">
      <c r="A30" s="2" t="s">
        <v>21</v>
      </c>
    </row>
    <row r="31" spans="1:1" x14ac:dyDescent="0.25">
      <c r="A31" s="2" t="s">
        <v>22</v>
      </c>
    </row>
    <row r="32" spans="1:1" x14ac:dyDescent="0.25">
      <c r="A32" s="2"/>
    </row>
    <row r="33" spans="1:1" x14ac:dyDescent="0.25">
      <c r="A33" s="2"/>
    </row>
    <row r="34" spans="1:1" ht="30" x14ac:dyDescent="0.25">
      <c r="A34" s="2" t="s">
        <v>23</v>
      </c>
    </row>
    <row r="36" spans="1:1" x14ac:dyDescent="0.25">
      <c r="A36" t="s">
        <v>24</v>
      </c>
    </row>
    <row r="38" spans="1:1" x14ac:dyDescent="0.25">
      <c r="A38" s="6" t="s">
        <v>25</v>
      </c>
    </row>
    <row r="39" spans="1:1" x14ac:dyDescent="0.25">
      <c r="A3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6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22.7109375" customWidth="1"/>
    <col min="2" max="18" width="14.7109375" customWidth="1"/>
  </cols>
  <sheetData>
    <row r="1" spans="1:18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</row>
    <row r="2" spans="1:18" x14ac:dyDescent="0.25">
      <c r="A2" s="5" t="s">
        <v>45</v>
      </c>
      <c r="B2" s="5">
        <v>0</v>
      </c>
      <c r="C2" s="5">
        <v>82.2</v>
      </c>
      <c r="D2" s="5">
        <v>0</v>
      </c>
      <c r="E2" s="5">
        <v>4727.8999999999996</v>
      </c>
      <c r="F2" s="5">
        <v>0</v>
      </c>
      <c r="G2" s="5">
        <v>510</v>
      </c>
      <c r="H2" s="5">
        <v>0</v>
      </c>
      <c r="I2" s="5">
        <v>0</v>
      </c>
      <c r="J2" s="5">
        <v>0</v>
      </c>
      <c r="K2" s="5">
        <v>0</v>
      </c>
      <c r="L2" s="5">
        <v>425.2</v>
      </c>
      <c r="M2" s="5">
        <v>2679</v>
      </c>
      <c r="N2" s="5">
        <v>0</v>
      </c>
      <c r="O2" s="5">
        <v>0</v>
      </c>
      <c r="P2" s="5">
        <v>0</v>
      </c>
      <c r="Q2" s="5">
        <v>0</v>
      </c>
      <c r="R2" s="5">
        <v>148.80000000000001</v>
      </c>
    </row>
    <row r="3" spans="1:18" x14ac:dyDescent="0.25">
      <c r="A3" t="s">
        <v>46</v>
      </c>
      <c r="B3">
        <v>0</v>
      </c>
      <c r="C3">
        <v>0</v>
      </c>
      <c r="D3">
        <v>0</v>
      </c>
      <c r="E3">
        <v>9.3804860508894014E-2</v>
      </c>
      <c r="F3">
        <v>0</v>
      </c>
      <c r="G3">
        <v>0.20921568627450979</v>
      </c>
      <c r="H3">
        <v>0</v>
      </c>
      <c r="I3">
        <v>0</v>
      </c>
      <c r="J3">
        <v>0</v>
      </c>
      <c r="K3">
        <v>0</v>
      </c>
      <c r="L3">
        <v>0</v>
      </c>
      <c r="M3">
        <v>0.62814483016050759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47</v>
      </c>
      <c r="B4">
        <v>0</v>
      </c>
      <c r="C4">
        <v>0</v>
      </c>
      <c r="D4">
        <v>0</v>
      </c>
      <c r="E4">
        <v>0.1015672920324034</v>
      </c>
      <c r="F4">
        <v>0</v>
      </c>
      <c r="G4">
        <v>0.20921568627450979</v>
      </c>
      <c r="H4">
        <v>0</v>
      </c>
      <c r="I4">
        <v>0</v>
      </c>
      <c r="J4">
        <v>0</v>
      </c>
      <c r="K4">
        <v>0</v>
      </c>
      <c r="L4">
        <v>0</v>
      </c>
      <c r="M4">
        <v>0.62814483016050759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48</v>
      </c>
      <c r="B5">
        <v>0</v>
      </c>
      <c r="C5">
        <v>0</v>
      </c>
      <c r="D5">
        <v>0</v>
      </c>
      <c r="E5">
        <v>0.1107045411281965</v>
      </c>
      <c r="F5">
        <v>0</v>
      </c>
      <c r="G5">
        <v>0.20921568627450979</v>
      </c>
      <c r="H5">
        <v>0</v>
      </c>
      <c r="I5">
        <v>0</v>
      </c>
      <c r="J5">
        <v>0</v>
      </c>
      <c r="K5">
        <v>0</v>
      </c>
      <c r="L5">
        <v>0</v>
      </c>
      <c r="M5">
        <v>0.62814483016050759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49</v>
      </c>
      <c r="B6">
        <v>0</v>
      </c>
      <c r="C6">
        <v>0</v>
      </c>
      <c r="D6">
        <v>0</v>
      </c>
      <c r="E6">
        <v>0.1130311554812919</v>
      </c>
      <c r="F6">
        <v>0</v>
      </c>
      <c r="G6">
        <v>0.20921568627450979</v>
      </c>
      <c r="H6">
        <v>0</v>
      </c>
      <c r="I6">
        <v>0</v>
      </c>
      <c r="J6">
        <v>0</v>
      </c>
      <c r="K6">
        <v>0</v>
      </c>
      <c r="L6">
        <v>0</v>
      </c>
      <c r="M6">
        <v>0.62814483016050759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50</v>
      </c>
      <c r="B7">
        <v>0</v>
      </c>
      <c r="C7">
        <v>0</v>
      </c>
      <c r="D7">
        <v>0</v>
      </c>
      <c r="E7">
        <v>0.11810740497895469</v>
      </c>
      <c r="F7">
        <v>0</v>
      </c>
      <c r="G7">
        <v>0.20921568627450979</v>
      </c>
      <c r="H7">
        <v>0</v>
      </c>
      <c r="I7">
        <v>0</v>
      </c>
      <c r="J7">
        <v>0</v>
      </c>
      <c r="K7">
        <v>0</v>
      </c>
      <c r="L7">
        <v>0</v>
      </c>
      <c r="M7">
        <v>0.62814483016050759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51</v>
      </c>
      <c r="B8">
        <v>0</v>
      </c>
      <c r="C8">
        <v>0</v>
      </c>
      <c r="D8">
        <v>0</v>
      </c>
      <c r="E8">
        <v>0.1194822225512384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0.78697275102650255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52</v>
      </c>
      <c r="B9">
        <v>0</v>
      </c>
      <c r="C9">
        <v>0</v>
      </c>
      <c r="D9">
        <v>0</v>
      </c>
      <c r="E9">
        <v>0.1193764673533704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0.78697275102650255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53</v>
      </c>
      <c r="B10">
        <v>0</v>
      </c>
      <c r="C10">
        <v>4.8661800486618006E-3</v>
      </c>
      <c r="D10">
        <v>0</v>
      </c>
      <c r="E10">
        <v>0.1219991962604962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0.78697275102650255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54</v>
      </c>
      <c r="B11">
        <v>0</v>
      </c>
      <c r="C11">
        <v>8.5158150851581502E-2</v>
      </c>
      <c r="D11">
        <v>0</v>
      </c>
      <c r="E11">
        <v>0.12707544575815899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0.70992907801418448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55</v>
      </c>
      <c r="B12">
        <v>0</v>
      </c>
      <c r="C12">
        <v>0.16180048661800489</v>
      </c>
      <c r="D12">
        <v>0</v>
      </c>
      <c r="E12">
        <v>0.12895788828020899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0.78697275102650255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56</v>
      </c>
      <c r="B13">
        <v>0</v>
      </c>
      <c r="C13">
        <v>0.16788321167883211</v>
      </c>
      <c r="D13">
        <v>0</v>
      </c>
      <c r="E13">
        <v>0.10992195266397339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0.78697275102650255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57</v>
      </c>
      <c r="B14">
        <v>0</v>
      </c>
      <c r="C14">
        <v>0.145985401459854</v>
      </c>
      <c r="D14">
        <v>0</v>
      </c>
      <c r="E14">
        <v>7.5995685187927001E-2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0.73344531541620006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t="s">
        <v>58</v>
      </c>
      <c r="B15">
        <v>0</v>
      </c>
      <c r="C15">
        <v>0.1082725060827251</v>
      </c>
      <c r="D15">
        <v>0</v>
      </c>
      <c r="E15">
        <v>6.3664629116521085E-2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0.70757745427398278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59</v>
      </c>
      <c r="B16">
        <v>0</v>
      </c>
      <c r="C16">
        <v>3.5279805352798052E-2</v>
      </c>
      <c r="D16">
        <v>0</v>
      </c>
      <c r="E16">
        <v>7.2484612618710212E-2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0.70757745427398278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60</v>
      </c>
      <c r="B17">
        <v>0</v>
      </c>
      <c r="C17">
        <v>0.16666666666666671</v>
      </c>
      <c r="D17">
        <v>0</v>
      </c>
      <c r="E17">
        <v>0.1229721440808816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0.70757745427398278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61</v>
      </c>
      <c r="B18">
        <v>0</v>
      </c>
      <c r="C18">
        <v>0</v>
      </c>
      <c r="D18">
        <v>0</v>
      </c>
      <c r="E18">
        <v>0.22382030076778281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0.78697275102650255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62</v>
      </c>
      <c r="B19">
        <v>0</v>
      </c>
      <c r="C19">
        <v>0</v>
      </c>
      <c r="D19">
        <v>0</v>
      </c>
      <c r="E19">
        <v>0.35053617885319072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0.78697275102650255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63</v>
      </c>
      <c r="B20">
        <v>0</v>
      </c>
      <c r="C20">
        <v>0</v>
      </c>
      <c r="D20">
        <v>0</v>
      </c>
      <c r="E20">
        <v>0.42991603037289278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0.78697275102650255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64</v>
      </c>
      <c r="B21">
        <v>0</v>
      </c>
      <c r="C21">
        <v>0</v>
      </c>
      <c r="D21">
        <v>0</v>
      </c>
      <c r="E21">
        <v>0.48224370227796698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0.78697275102650255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65</v>
      </c>
      <c r="B22">
        <v>0</v>
      </c>
      <c r="C22">
        <v>0</v>
      </c>
      <c r="D22">
        <v>0</v>
      </c>
      <c r="E22">
        <v>0.49463821146809372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0.78697275102650255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66</v>
      </c>
      <c r="B23">
        <v>0</v>
      </c>
      <c r="C23">
        <v>0</v>
      </c>
      <c r="D23">
        <v>0</v>
      </c>
      <c r="E23">
        <v>0.46678229234966911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0.62814483016050759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67</v>
      </c>
      <c r="B24">
        <v>0</v>
      </c>
      <c r="C24">
        <v>0</v>
      </c>
      <c r="D24">
        <v>0</v>
      </c>
      <c r="E24">
        <v>0.4194251147443897</v>
      </c>
      <c r="F24">
        <v>0</v>
      </c>
      <c r="G24">
        <v>0.20921568627450979</v>
      </c>
      <c r="H24">
        <v>0</v>
      </c>
      <c r="I24">
        <v>0</v>
      </c>
      <c r="J24">
        <v>0</v>
      </c>
      <c r="K24">
        <v>0</v>
      </c>
      <c r="L24">
        <v>0</v>
      </c>
      <c r="M24">
        <v>0.62814483016050759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t="s">
        <v>68</v>
      </c>
      <c r="B25">
        <v>0</v>
      </c>
      <c r="C25">
        <v>0</v>
      </c>
      <c r="D25">
        <v>0</v>
      </c>
      <c r="E25">
        <v>0.41333361534719443</v>
      </c>
      <c r="F25">
        <v>0</v>
      </c>
      <c r="G25">
        <v>0.20921568627450979</v>
      </c>
      <c r="H25">
        <v>0</v>
      </c>
      <c r="I25">
        <v>0</v>
      </c>
      <c r="J25">
        <v>0</v>
      </c>
      <c r="K25">
        <v>0</v>
      </c>
      <c r="L25">
        <v>0</v>
      </c>
      <c r="M25">
        <v>0.62814483016050759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69</v>
      </c>
      <c r="B26">
        <v>0</v>
      </c>
      <c r="C26">
        <v>0</v>
      </c>
      <c r="D26">
        <v>0</v>
      </c>
      <c r="E26">
        <v>0.19473762135408959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0.41216871967151919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70</v>
      </c>
      <c r="B27">
        <v>0</v>
      </c>
      <c r="C27">
        <v>0</v>
      </c>
      <c r="D27">
        <v>0</v>
      </c>
      <c r="E27">
        <v>0.57784640115061658</v>
      </c>
      <c r="F27">
        <v>0</v>
      </c>
      <c r="G27">
        <v>0.20921568627450979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71</v>
      </c>
      <c r="B28">
        <v>0</v>
      </c>
      <c r="C28">
        <v>0</v>
      </c>
      <c r="D28">
        <v>0</v>
      </c>
      <c r="E28">
        <v>0.57010512066668084</v>
      </c>
      <c r="F28">
        <v>0</v>
      </c>
      <c r="G28">
        <v>0.20921568627450979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72</v>
      </c>
      <c r="B29">
        <v>0</v>
      </c>
      <c r="C29">
        <v>0</v>
      </c>
      <c r="D29">
        <v>0</v>
      </c>
      <c r="E29">
        <v>0.56949174051904661</v>
      </c>
      <c r="F29">
        <v>0</v>
      </c>
      <c r="G29">
        <v>0.20921568627450979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73</v>
      </c>
      <c r="B30">
        <v>0</v>
      </c>
      <c r="C30">
        <v>0</v>
      </c>
      <c r="D30">
        <v>0</v>
      </c>
      <c r="E30">
        <v>0.57230482878233468</v>
      </c>
      <c r="F30">
        <v>0</v>
      </c>
      <c r="G30">
        <v>0.20921568627450979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74</v>
      </c>
      <c r="B31">
        <v>0</v>
      </c>
      <c r="C31">
        <v>0</v>
      </c>
      <c r="D31">
        <v>0</v>
      </c>
      <c r="E31">
        <v>0.57780409907146946</v>
      </c>
      <c r="F31">
        <v>0</v>
      </c>
      <c r="G31">
        <v>0.20921568627450979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75</v>
      </c>
      <c r="B32">
        <v>0</v>
      </c>
      <c r="C32">
        <v>0</v>
      </c>
      <c r="D32">
        <v>0</v>
      </c>
      <c r="E32">
        <v>0.58742782207745514</v>
      </c>
      <c r="F32">
        <v>0</v>
      </c>
      <c r="G32">
        <v>0.20921568627450979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76</v>
      </c>
      <c r="B33">
        <v>0</v>
      </c>
      <c r="C33">
        <v>0</v>
      </c>
      <c r="D33">
        <v>0</v>
      </c>
      <c r="E33">
        <v>0.59802449290382631</v>
      </c>
      <c r="F33">
        <v>0</v>
      </c>
      <c r="G33">
        <v>0.20921568627450979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t="s">
        <v>77</v>
      </c>
      <c r="B34">
        <v>0</v>
      </c>
      <c r="C34">
        <v>8.5158150851581509E-3</v>
      </c>
      <c r="D34">
        <v>0</v>
      </c>
      <c r="E34">
        <v>0.61033439793565858</v>
      </c>
      <c r="F34">
        <v>0</v>
      </c>
      <c r="G34">
        <v>0.20921568627450979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78</v>
      </c>
      <c r="B35">
        <v>0</v>
      </c>
      <c r="C35">
        <v>2.3114355231143548E-2</v>
      </c>
      <c r="D35">
        <v>0</v>
      </c>
      <c r="E35">
        <v>0.63918441591404218</v>
      </c>
      <c r="F35">
        <v>0</v>
      </c>
      <c r="G35">
        <v>0.20921568627450979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79</v>
      </c>
      <c r="B36">
        <v>0</v>
      </c>
      <c r="C36">
        <v>5.1094890510948912E-2</v>
      </c>
      <c r="D36">
        <v>0</v>
      </c>
      <c r="E36">
        <v>0.66756911102180672</v>
      </c>
      <c r="F36">
        <v>0</v>
      </c>
      <c r="G36">
        <v>0.20921568627450979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80</v>
      </c>
      <c r="B37">
        <v>0</v>
      </c>
      <c r="C37">
        <v>9.1240875912408759E-2</v>
      </c>
      <c r="D37">
        <v>0</v>
      </c>
      <c r="E37">
        <v>0.6687958713170753</v>
      </c>
      <c r="F37">
        <v>0</v>
      </c>
      <c r="G37">
        <v>0.20921568627450979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81</v>
      </c>
      <c r="B38">
        <v>0</v>
      </c>
      <c r="C38">
        <v>0.13868613138686131</v>
      </c>
      <c r="D38">
        <v>0</v>
      </c>
      <c r="E38">
        <v>0.67120708982846511</v>
      </c>
      <c r="F38">
        <v>0</v>
      </c>
      <c r="G38">
        <v>0.20921568627450979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82</v>
      </c>
      <c r="B39">
        <v>0</v>
      </c>
      <c r="C39">
        <v>0.11070559610705601</v>
      </c>
      <c r="D39">
        <v>0</v>
      </c>
      <c r="E39">
        <v>0.68652044247974797</v>
      </c>
      <c r="F39">
        <v>0</v>
      </c>
      <c r="G39">
        <v>0.20921568627450979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83</v>
      </c>
      <c r="B40">
        <v>0</v>
      </c>
      <c r="C40">
        <v>0.27737226277372262</v>
      </c>
      <c r="D40">
        <v>0</v>
      </c>
      <c r="E40">
        <v>0.67048795448296294</v>
      </c>
      <c r="F40">
        <v>0</v>
      </c>
      <c r="G40">
        <v>0.20921568627450979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t="s">
        <v>84</v>
      </c>
      <c r="B41">
        <v>0</v>
      </c>
      <c r="C41">
        <v>0.30778588807785889</v>
      </c>
      <c r="D41">
        <v>0</v>
      </c>
      <c r="E41">
        <v>0.67251845428202794</v>
      </c>
      <c r="F41">
        <v>0</v>
      </c>
      <c r="G41">
        <v>0.20921568627450979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85</v>
      </c>
      <c r="B42">
        <v>0</v>
      </c>
      <c r="C42">
        <v>7.0559610705596104E-2</v>
      </c>
      <c r="D42">
        <v>0</v>
      </c>
      <c r="E42">
        <v>0.79845174390321294</v>
      </c>
      <c r="F42">
        <v>0</v>
      </c>
      <c r="G42">
        <v>0.20921568627450979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t="s">
        <v>86</v>
      </c>
      <c r="B43">
        <v>0</v>
      </c>
      <c r="C43">
        <v>0</v>
      </c>
      <c r="D43">
        <v>0</v>
      </c>
      <c r="E43">
        <v>0.81319401848600859</v>
      </c>
      <c r="F43">
        <v>0</v>
      </c>
      <c r="G43">
        <v>0.20921568627450979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87</v>
      </c>
      <c r="B44">
        <v>0</v>
      </c>
      <c r="C44">
        <v>0</v>
      </c>
      <c r="D44">
        <v>0</v>
      </c>
      <c r="E44">
        <v>0.81776264303390522</v>
      </c>
      <c r="F44">
        <v>0</v>
      </c>
      <c r="G44">
        <v>0.22921568627450981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t="s">
        <v>88</v>
      </c>
      <c r="B45">
        <v>0</v>
      </c>
      <c r="C45">
        <v>0</v>
      </c>
      <c r="D45">
        <v>0</v>
      </c>
      <c r="E45">
        <v>0.81799530446921476</v>
      </c>
      <c r="F45">
        <v>0</v>
      </c>
      <c r="G45">
        <v>0.80117647058823538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89</v>
      </c>
      <c r="B46">
        <v>0</v>
      </c>
      <c r="C46">
        <v>0</v>
      </c>
      <c r="D46">
        <v>0</v>
      </c>
      <c r="E46">
        <v>0.81444192982085073</v>
      </c>
      <c r="F46">
        <v>0</v>
      </c>
      <c r="G46">
        <v>0.42862745098039212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90</v>
      </c>
      <c r="B47">
        <v>0</v>
      </c>
      <c r="C47">
        <v>0</v>
      </c>
      <c r="D47">
        <v>0</v>
      </c>
      <c r="E47">
        <v>0.80983100319380708</v>
      </c>
      <c r="F47">
        <v>0</v>
      </c>
      <c r="G47">
        <v>0.20921568627450979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t="s">
        <v>91</v>
      </c>
      <c r="B48">
        <v>0</v>
      </c>
      <c r="C48">
        <v>0</v>
      </c>
      <c r="D48">
        <v>0</v>
      </c>
      <c r="E48">
        <v>0.80352799340087566</v>
      </c>
      <c r="F48">
        <v>0</v>
      </c>
      <c r="G48">
        <v>0.20921568627450979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t="s">
        <v>92</v>
      </c>
      <c r="B49">
        <v>0</v>
      </c>
      <c r="C49">
        <v>0</v>
      </c>
      <c r="D49">
        <v>0</v>
      </c>
      <c r="E49">
        <v>0.68529368218447939</v>
      </c>
      <c r="F49">
        <v>0</v>
      </c>
      <c r="G49">
        <v>0.20921568627450979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93</v>
      </c>
      <c r="B50">
        <v>0</v>
      </c>
      <c r="C50">
        <v>0</v>
      </c>
      <c r="D50">
        <v>0</v>
      </c>
      <c r="E50">
        <v>0.65862222128217607</v>
      </c>
      <c r="F50">
        <v>0</v>
      </c>
      <c r="G50">
        <v>0.20921568627450979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t="s">
        <v>94</v>
      </c>
      <c r="B51">
        <v>0</v>
      </c>
      <c r="C51">
        <v>0</v>
      </c>
      <c r="D51">
        <v>0</v>
      </c>
      <c r="E51">
        <v>0.65439201336745711</v>
      </c>
      <c r="F51">
        <v>0</v>
      </c>
      <c r="G51">
        <v>0.20921568627450979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t="s">
        <v>95</v>
      </c>
      <c r="B52">
        <v>0</v>
      </c>
      <c r="C52">
        <v>0</v>
      </c>
      <c r="D52">
        <v>0</v>
      </c>
      <c r="E52">
        <v>0.6125552570908861</v>
      </c>
      <c r="F52">
        <v>0</v>
      </c>
      <c r="G52">
        <v>0.20921568627450979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96</v>
      </c>
      <c r="B53">
        <v>0</v>
      </c>
      <c r="C53">
        <v>0</v>
      </c>
      <c r="D53">
        <v>0</v>
      </c>
      <c r="E53">
        <v>0.54470272213879323</v>
      </c>
      <c r="F53">
        <v>0</v>
      </c>
      <c r="G53">
        <v>0.20921568627450979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t="s">
        <v>97</v>
      </c>
      <c r="B54">
        <v>0</v>
      </c>
      <c r="C54">
        <v>0</v>
      </c>
      <c r="D54">
        <v>0</v>
      </c>
      <c r="E54">
        <v>0.44645614331944422</v>
      </c>
      <c r="F54">
        <v>0</v>
      </c>
      <c r="G54">
        <v>0.20921568627450979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98</v>
      </c>
      <c r="B55">
        <v>0</v>
      </c>
      <c r="C55">
        <v>0</v>
      </c>
      <c r="D55">
        <v>0</v>
      </c>
      <c r="E55">
        <v>0.36955096342985261</v>
      </c>
      <c r="F55">
        <v>0</v>
      </c>
      <c r="G55">
        <v>0.20921568627450979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99</v>
      </c>
      <c r="B56">
        <v>0</v>
      </c>
      <c r="C56">
        <v>0</v>
      </c>
      <c r="D56">
        <v>0</v>
      </c>
      <c r="E56">
        <v>0.3041731001078703</v>
      </c>
      <c r="F56">
        <v>0</v>
      </c>
      <c r="G56">
        <v>0.20921568627450979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100</v>
      </c>
      <c r="B57">
        <v>0</v>
      </c>
      <c r="C57">
        <v>0</v>
      </c>
      <c r="D57">
        <v>0</v>
      </c>
      <c r="E57">
        <v>0.24393493940227159</v>
      </c>
      <c r="F57">
        <v>0</v>
      </c>
      <c r="G57">
        <v>0.20921568627450979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t="s">
        <v>101</v>
      </c>
      <c r="B58">
        <v>0</v>
      </c>
      <c r="C58">
        <v>1.4598540145985399E-2</v>
      </c>
      <c r="D58">
        <v>0</v>
      </c>
      <c r="E58">
        <v>0.1853042577042662</v>
      </c>
      <c r="F58">
        <v>0</v>
      </c>
      <c r="G58">
        <v>0.41921568627450978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t="s">
        <v>102</v>
      </c>
      <c r="B59">
        <v>0</v>
      </c>
      <c r="C59">
        <v>0.16666666666666671</v>
      </c>
      <c r="D59">
        <v>0</v>
      </c>
      <c r="E59">
        <v>0.1607479007593223</v>
      </c>
      <c r="F59">
        <v>0</v>
      </c>
      <c r="G59">
        <v>0.20921568627450979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 t="s">
        <v>103</v>
      </c>
      <c r="B60">
        <v>0</v>
      </c>
      <c r="C60">
        <v>0.29197080291970801</v>
      </c>
      <c r="D60">
        <v>0</v>
      </c>
      <c r="E60">
        <v>0.15514287527231971</v>
      </c>
      <c r="F60">
        <v>0</v>
      </c>
      <c r="G60">
        <v>0.25117647058823528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104</v>
      </c>
      <c r="B61">
        <v>0</v>
      </c>
      <c r="C61">
        <v>0.25669099756691</v>
      </c>
      <c r="D61">
        <v>0</v>
      </c>
      <c r="E61">
        <v>0.1967046680344339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105</v>
      </c>
      <c r="B62">
        <v>0</v>
      </c>
      <c r="C62">
        <v>0.2457420924574209</v>
      </c>
      <c r="D62">
        <v>0</v>
      </c>
      <c r="E62">
        <v>0.2130121195456757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106</v>
      </c>
      <c r="B63">
        <v>0</v>
      </c>
      <c r="C63">
        <v>0.27737226277372262</v>
      </c>
      <c r="D63">
        <v>0</v>
      </c>
      <c r="E63">
        <v>0.25264916770659279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t="s">
        <v>107</v>
      </c>
      <c r="B64">
        <v>0</v>
      </c>
      <c r="C64">
        <v>0.55717761557177614</v>
      </c>
      <c r="D64">
        <v>0</v>
      </c>
      <c r="E64">
        <v>0.32978700903149388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108</v>
      </c>
      <c r="B65">
        <v>0</v>
      </c>
      <c r="C65">
        <v>0.4428223844282238</v>
      </c>
      <c r="D65">
        <v>0</v>
      </c>
      <c r="E65">
        <v>0.42236510924511939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109</v>
      </c>
      <c r="B66">
        <v>0</v>
      </c>
      <c r="C66">
        <v>8.2725060827250604E-2</v>
      </c>
      <c r="D66">
        <v>0</v>
      </c>
      <c r="E66">
        <v>0.51215127223503043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t="s">
        <v>110</v>
      </c>
      <c r="B67">
        <v>0</v>
      </c>
      <c r="C67">
        <v>0</v>
      </c>
      <c r="D67">
        <v>0</v>
      </c>
      <c r="E67">
        <v>0.58565113475327324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111</v>
      </c>
      <c r="B68">
        <v>0</v>
      </c>
      <c r="C68">
        <v>0</v>
      </c>
      <c r="D68">
        <v>0</v>
      </c>
      <c r="E68">
        <v>0.65838955984686653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t="s">
        <v>112</v>
      </c>
      <c r="B69">
        <v>0</v>
      </c>
      <c r="C69">
        <v>0</v>
      </c>
      <c r="D69">
        <v>0</v>
      </c>
      <c r="E69">
        <v>0.71816239768184609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113</v>
      </c>
      <c r="B70">
        <v>0</v>
      </c>
      <c r="C70">
        <v>0</v>
      </c>
      <c r="D70">
        <v>0</v>
      </c>
      <c r="E70">
        <v>0.77218215275280788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114</v>
      </c>
      <c r="B71">
        <v>0</v>
      </c>
      <c r="C71">
        <v>0</v>
      </c>
      <c r="D71">
        <v>0</v>
      </c>
      <c r="E71">
        <v>0.80598151399141271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115</v>
      </c>
      <c r="B72">
        <v>0</v>
      </c>
      <c r="C72">
        <v>0</v>
      </c>
      <c r="D72">
        <v>0</v>
      </c>
      <c r="E72">
        <v>0.82150637703843155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t="s">
        <v>116</v>
      </c>
      <c r="B73">
        <v>0</v>
      </c>
      <c r="C73">
        <v>0</v>
      </c>
      <c r="D73">
        <v>0</v>
      </c>
      <c r="E73">
        <v>0.82677298589225667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t="s">
        <v>117</v>
      </c>
      <c r="B74">
        <v>0</v>
      </c>
      <c r="C74">
        <v>0</v>
      </c>
      <c r="D74">
        <v>0</v>
      </c>
      <c r="E74">
        <v>0.82749212123775895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t="s">
        <v>118</v>
      </c>
      <c r="B75">
        <v>0</v>
      </c>
      <c r="C75">
        <v>0</v>
      </c>
      <c r="D75">
        <v>0</v>
      </c>
      <c r="E75">
        <v>0.82829586074155548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119</v>
      </c>
      <c r="B76">
        <v>0</v>
      </c>
      <c r="C76">
        <v>0</v>
      </c>
      <c r="D76">
        <v>0</v>
      </c>
      <c r="E76">
        <v>0.82609615262590164</v>
      </c>
      <c r="F76">
        <v>0</v>
      </c>
      <c r="G76">
        <v>0.20921568627450979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t="s">
        <v>120</v>
      </c>
      <c r="B77">
        <v>0</v>
      </c>
      <c r="C77">
        <v>0</v>
      </c>
      <c r="D77">
        <v>0</v>
      </c>
      <c r="E77">
        <v>0.82554622559698809</v>
      </c>
      <c r="F77">
        <v>0</v>
      </c>
      <c r="G77">
        <v>0.20921568627450979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121</v>
      </c>
      <c r="B78">
        <v>0</v>
      </c>
      <c r="C78">
        <v>0</v>
      </c>
      <c r="D78">
        <v>0</v>
      </c>
      <c r="E78">
        <v>0.82082954377207651</v>
      </c>
      <c r="F78">
        <v>0</v>
      </c>
      <c r="G78">
        <v>0.20921568627450979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122</v>
      </c>
      <c r="B79">
        <v>0</v>
      </c>
      <c r="C79">
        <v>0</v>
      </c>
      <c r="D79">
        <v>0</v>
      </c>
      <c r="E79">
        <v>0.82167558535502028</v>
      </c>
      <c r="F79">
        <v>0</v>
      </c>
      <c r="G79">
        <v>0.20921568627450979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t="s">
        <v>123</v>
      </c>
      <c r="B80">
        <v>0</v>
      </c>
      <c r="C80">
        <v>0</v>
      </c>
      <c r="D80">
        <v>0</v>
      </c>
      <c r="E80">
        <v>0.82740751707946458</v>
      </c>
      <c r="F80">
        <v>0</v>
      </c>
      <c r="G80">
        <v>0.20921568627450979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t="s">
        <v>124</v>
      </c>
      <c r="B81">
        <v>0</v>
      </c>
      <c r="C81">
        <v>0</v>
      </c>
      <c r="D81">
        <v>0</v>
      </c>
      <c r="E81">
        <v>0.82683643901097736</v>
      </c>
      <c r="F81">
        <v>0</v>
      </c>
      <c r="G81">
        <v>0.20921568627450979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125</v>
      </c>
      <c r="B82">
        <v>0</v>
      </c>
      <c r="C82">
        <v>4.3795620437956213E-2</v>
      </c>
      <c r="D82">
        <v>0</v>
      </c>
      <c r="E82">
        <v>0.82713255356500781</v>
      </c>
      <c r="F82">
        <v>0</v>
      </c>
      <c r="G82">
        <v>0.20921568627450979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126</v>
      </c>
      <c r="B83">
        <v>0</v>
      </c>
      <c r="C83">
        <v>0.20316301703163009</v>
      </c>
      <c r="D83">
        <v>0</v>
      </c>
      <c r="E83">
        <v>0.82973413143256003</v>
      </c>
      <c r="F83">
        <v>0</v>
      </c>
      <c r="G83">
        <v>0.20921568627450979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127</v>
      </c>
      <c r="B84">
        <v>0</v>
      </c>
      <c r="C84">
        <v>0.25304136253041359</v>
      </c>
      <c r="D84">
        <v>0</v>
      </c>
      <c r="E84">
        <v>0.82611730366547531</v>
      </c>
      <c r="F84">
        <v>0</v>
      </c>
      <c r="G84">
        <v>0.20921568627450979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128</v>
      </c>
      <c r="B85">
        <v>0</v>
      </c>
      <c r="C85">
        <v>0.17883211678832109</v>
      </c>
      <c r="D85">
        <v>0</v>
      </c>
      <c r="E85">
        <v>0.82049112713889893</v>
      </c>
      <c r="F85">
        <v>0</v>
      </c>
      <c r="G85">
        <v>0.20921568627450979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129</v>
      </c>
      <c r="B86">
        <v>0</v>
      </c>
      <c r="C86">
        <v>0.23236009732360099</v>
      </c>
      <c r="D86">
        <v>0</v>
      </c>
      <c r="E86">
        <v>0.82114680936568041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130</v>
      </c>
      <c r="B87">
        <v>0</v>
      </c>
      <c r="C87">
        <v>0.26034063260340629</v>
      </c>
      <c r="D87">
        <v>0</v>
      </c>
      <c r="E87">
        <v>0.81989889803083826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131</v>
      </c>
      <c r="B88">
        <v>0</v>
      </c>
      <c r="C88">
        <v>0.60705596107055959</v>
      </c>
      <c r="D88">
        <v>0</v>
      </c>
      <c r="E88">
        <v>0.82429831426214606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t="s">
        <v>132</v>
      </c>
      <c r="B89">
        <v>0</v>
      </c>
      <c r="C89">
        <v>0.41970802919708028</v>
      </c>
      <c r="D89">
        <v>0</v>
      </c>
      <c r="E89">
        <v>0.82662492861524151</v>
      </c>
      <c r="F89">
        <v>0</v>
      </c>
      <c r="G89">
        <v>0.81137254901960787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133</v>
      </c>
      <c r="B90">
        <v>0</v>
      </c>
      <c r="C90">
        <v>7.5425790754257913E-2</v>
      </c>
      <c r="D90">
        <v>0</v>
      </c>
      <c r="E90">
        <v>0.83034751158019426</v>
      </c>
      <c r="F90">
        <v>0</v>
      </c>
      <c r="G90">
        <v>0.20921568627450979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t="s">
        <v>134</v>
      </c>
      <c r="B91">
        <v>0</v>
      </c>
      <c r="C91">
        <v>0</v>
      </c>
      <c r="D91">
        <v>0</v>
      </c>
      <c r="E91">
        <v>0.83151081875674204</v>
      </c>
      <c r="F91">
        <v>0</v>
      </c>
      <c r="G91">
        <v>0.20921568627450979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t="s">
        <v>135</v>
      </c>
      <c r="B92">
        <v>0</v>
      </c>
      <c r="C92">
        <v>0</v>
      </c>
      <c r="D92">
        <v>0</v>
      </c>
      <c r="E92">
        <v>0.83161657395460997</v>
      </c>
      <c r="F92">
        <v>0</v>
      </c>
      <c r="G92">
        <v>0.20921568627450979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t="s">
        <v>136</v>
      </c>
      <c r="B93">
        <v>0</v>
      </c>
      <c r="C93">
        <v>0</v>
      </c>
      <c r="D93">
        <v>0</v>
      </c>
      <c r="E93">
        <v>0.83136276147972676</v>
      </c>
      <c r="F93">
        <v>0</v>
      </c>
      <c r="G93">
        <v>0.20921568627450979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t="s">
        <v>137</v>
      </c>
      <c r="B94">
        <v>0</v>
      </c>
      <c r="C94">
        <v>0</v>
      </c>
      <c r="D94">
        <v>0</v>
      </c>
      <c r="E94">
        <v>0.83064362613422449</v>
      </c>
      <c r="F94">
        <v>0</v>
      </c>
      <c r="G94">
        <v>0.20921568627450979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t="s">
        <v>138</v>
      </c>
      <c r="B95">
        <v>0</v>
      </c>
      <c r="C95">
        <v>0</v>
      </c>
      <c r="D95">
        <v>0</v>
      </c>
      <c r="E95">
        <v>0.82161213223629947</v>
      </c>
      <c r="F95">
        <v>0</v>
      </c>
      <c r="G95">
        <v>0.20921568627450979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139</v>
      </c>
      <c r="B96">
        <v>0</v>
      </c>
      <c r="C96">
        <v>0</v>
      </c>
      <c r="D96">
        <v>0</v>
      </c>
      <c r="E96">
        <v>0.79811332727003537</v>
      </c>
      <c r="F96">
        <v>0</v>
      </c>
      <c r="G96">
        <v>0.20921568627450979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140</v>
      </c>
      <c r="B97">
        <v>0</v>
      </c>
      <c r="C97">
        <v>0</v>
      </c>
      <c r="D97">
        <v>0</v>
      </c>
      <c r="E97">
        <v>0.80454324330040827</v>
      </c>
      <c r="F97">
        <v>0</v>
      </c>
      <c r="G97">
        <v>0.20921568627450979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141</v>
      </c>
      <c r="B98">
        <v>0</v>
      </c>
      <c r="C98">
        <v>0</v>
      </c>
      <c r="D98">
        <v>0</v>
      </c>
      <c r="E98">
        <v>0.69085640559233497</v>
      </c>
      <c r="F98">
        <v>0</v>
      </c>
      <c r="G98">
        <v>0.20921568627450979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142</v>
      </c>
      <c r="B99">
        <v>0</v>
      </c>
      <c r="C99">
        <v>0</v>
      </c>
      <c r="D99">
        <v>0</v>
      </c>
      <c r="E99">
        <v>0.66198523657437769</v>
      </c>
      <c r="F99">
        <v>0</v>
      </c>
      <c r="G99">
        <v>0.20921568627450979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143</v>
      </c>
      <c r="B100">
        <v>0</v>
      </c>
      <c r="C100">
        <v>0</v>
      </c>
      <c r="D100">
        <v>0</v>
      </c>
      <c r="E100">
        <v>0.64043232724888433</v>
      </c>
      <c r="F100">
        <v>0</v>
      </c>
      <c r="G100">
        <v>0.20921568627450979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144</v>
      </c>
      <c r="B101">
        <v>0</v>
      </c>
      <c r="C101">
        <v>0</v>
      </c>
      <c r="D101">
        <v>0</v>
      </c>
      <c r="E101">
        <v>0.64227246769178703</v>
      </c>
      <c r="F101">
        <v>0</v>
      </c>
      <c r="G101">
        <v>0.20921568627450979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145</v>
      </c>
      <c r="B102">
        <v>0</v>
      </c>
      <c r="C102">
        <v>0</v>
      </c>
      <c r="D102">
        <v>0</v>
      </c>
      <c r="E102">
        <v>0.6474544723873179</v>
      </c>
      <c r="F102">
        <v>0</v>
      </c>
      <c r="G102">
        <v>0.20921568627450979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t="s">
        <v>146</v>
      </c>
      <c r="B103">
        <v>0</v>
      </c>
      <c r="C103">
        <v>0</v>
      </c>
      <c r="D103">
        <v>0</v>
      </c>
      <c r="E103">
        <v>0.66862666300048645</v>
      </c>
      <c r="F103">
        <v>0</v>
      </c>
      <c r="G103">
        <v>0.20921568627450979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147</v>
      </c>
      <c r="B104">
        <v>0</v>
      </c>
      <c r="C104">
        <v>0</v>
      </c>
      <c r="D104">
        <v>0</v>
      </c>
      <c r="E104">
        <v>0.70451997715687731</v>
      </c>
      <c r="F104">
        <v>0</v>
      </c>
      <c r="G104">
        <v>0.20921568627450979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148</v>
      </c>
      <c r="B105">
        <v>0</v>
      </c>
      <c r="C105">
        <v>0</v>
      </c>
      <c r="D105">
        <v>0</v>
      </c>
      <c r="E105">
        <v>0.81824911694409785</v>
      </c>
      <c r="F105">
        <v>0</v>
      </c>
      <c r="G105">
        <v>0.20921568627450979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t="s">
        <v>149</v>
      </c>
      <c r="B106">
        <v>0</v>
      </c>
      <c r="C106">
        <v>1.7031630170316302E-2</v>
      </c>
      <c r="D106">
        <v>0</v>
      </c>
      <c r="E106">
        <v>0.81524566932464737</v>
      </c>
      <c r="F106">
        <v>0</v>
      </c>
      <c r="G106">
        <v>0.20921568627450979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t="s">
        <v>150</v>
      </c>
      <c r="B107">
        <v>0</v>
      </c>
      <c r="C107">
        <v>5.3527980535279809E-2</v>
      </c>
      <c r="D107">
        <v>0</v>
      </c>
      <c r="E107">
        <v>0.81084625309333958</v>
      </c>
      <c r="F107">
        <v>0</v>
      </c>
      <c r="G107">
        <v>0.20921568627450979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151</v>
      </c>
      <c r="B108">
        <v>0</v>
      </c>
      <c r="C108">
        <v>0.15450121654501209</v>
      </c>
      <c r="D108">
        <v>0</v>
      </c>
      <c r="E108">
        <v>0.80234353518475443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152</v>
      </c>
      <c r="B109">
        <v>0</v>
      </c>
      <c r="C109">
        <v>0.23357664233576639</v>
      </c>
      <c r="D109">
        <v>0</v>
      </c>
      <c r="E109">
        <v>0.78717823981048674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153</v>
      </c>
      <c r="B110">
        <v>0</v>
      </c>
      <c r="C110">
        <v>0.21411192214111921</v>
      </c>
      <c r="D110">
        <v>0</v>
      </c>
      <c r="E110">
        <v>0.73916537997842591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154</v>
      </c>
      <c r="B111">
        <v>0</v>
      </c>
      <c r="C111">
        <v>0.2250608272506083</v>
      </c>
      <c r="D111">
        <v>0</v>
      </c>
      <c r="E111">
        <v>0.69104676494849726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155</v>
      </c>
      <c r="B112">
        <v>0</v>
      </c>
      <c r="C112">
        <v>0.53284671532846706</v>
      </c>
      <c r="D112">
        <v>0</v>
      </c>
      <c r="E112">
        <v>0.6805770003595677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156</v>
      </c>
      <c r="B113">
        <v>0</v>
      </c>
      <c r="C113">
        <v>0.42700729927007303</v>
      </c>
      <c r="D113">
        <v>0</v>
      </c>
      <c r="E113">
        <v>0.72947820385371953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157</v>
      </c>
      <c r="B114">
        <v>0</v>
      </c>
      <c r="C114">
        <v>9.2457420924574207E-2</v>
      </c>
      <c r="D114">
        <v>0</v>
      </c>
      <c r="E114">
        <v>0.77389538695826909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t="s">
        <v>158</v>
      </c>
      <c r="B115">
        <v>0</v>
      </c>
      <c r="C115">
        <v>0</v>
      </c>
      <c r="D115">
        <v>0</v>
      </c>
      <c r="E115">
        <v>0.7864379534254109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t="s">
        <v>159</v>
      </c>
      <c r="B116">
        <v>0</v>
      </c>
      <c r="C116">
        <v>0</v>
      </c>
      <c r="D116">
        <v>0</v>
      </c>
      <c r="E116">
        <v>0.79257175490175347</v>
      </c>
      <c r="F116">
        <v>0</v>
      </c>
      <c r="G116">
        <v>0.20921568627450979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t="s">
        <v>160</v>
      </c>
      <c r="B117">
        <v>0</v>
      </c>
      <c r="C117">
        <v>0</v>
      </c>
      <c r="D117">
        <v>0</v>
      </c>
      <c r="E117">
        <v>0.78857420842234405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161</v>
      </c>
      <c r="B118">
        <v>0</v>
      </c>
      <c r="C118">
        <v>0</v>
      </c>
      <c r="D118">
        <v>0</v>
      </c>
      <c r="E118">
        <v>0.77317625161276682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162</v>
      </c>
      <c r="B119">
        <v>0</v>
      </c>
      <c r="C119">
        <v>0</v>
      </c>
      <c r="D119">
        <v>0</v>
      </c>
      <c r="E119">
        <v>0.76190274752004061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163</v>
      </c>
      <c r="B120">
        <v>0</v>
      </c>
      <c r="C120">
        <v>0</v>
      </c>
      <c r="D120">
        <v>0</v>
      </c>
      <c r="E120">
        <v>0.75813786247594073</v>
      </c>
      <c r="F120">
        <v>0</v>
      </c>
      <c r="G120">
        <v>0.2466666666666667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t="s">
        <v>164</v>
      </c>
      <c r="B121">
        <v>0</v>
      </c>
      <c r="C121">
        <v>0</v>
      </c>
      <c r="D121">
        <v>0</v>
      </c>
      <c r="E121">
        <v>0.76590029399945014</v>
      </c>
      <c r="F121">
        <v>0</v>
      </c>
      <c r="G121">
        <v>0.20921568627450979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t="s">
        <v>165</v>
      </c>
      <c r="B122">
        <v>0</v>
      </c>
      <c r="C122">
        <v>0</v>
      </c>
      <c r="D122">
        <v>0</v>
      </c>
      <c r="E122">
        <v>0.78015609467205316</v>
      </c>
      <c r="F122">
        <v>0</v>
      </c>
      <c r="G122">
        <v>0.20921568627450979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166</v>
      </c>
      <c r="B123">
        <v>0</v>
      </c>
      <c r="C123">
        <v>0</v>
      </c>
      <c r="D123">
        <v>0</v>
      </c>
      <c r="E123">
        <v>0.80617187334757512</v>
      </c>
      <c r="F123">
        <v>0</v>
      </c>
      <c r="G123">
        <v>0.20921568627450979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167</v>
      </c>
      <c r="B124">
        <v>0</v>
      </c>
      <c r="C124">
        <v>0</v>
      </c>
      <c r="D124">
        <v>0</v>
      </c>
      <c r="E124">
        <v>0.81879904397301129</v>
      </c>
      <c r="F124">
        <v>0</v>
      </c>
      <c r="G124">
        <v>0.29215686274509811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t="s">
        <v>168</v>
      </c>
      <c r="B125">
        <v>0</v>
      </c>
      <c r="C125">
        <v>0</v>
      </c>
      <c r="D125">
        <v>0</v>
      </c>
      <c r="E125">
        <v>0.82260623109625841</v>
      </c>
      <c r="F125">
        <v>0</v>
      </c>
      <c r="G125">
        <v>0.46705882352941169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t="s">
        <v>169</v>
      </c>
      <c r="B126">
        <v>0</v>
      </c>
      <c r="C126">
        <v>0</v>
      </c>
      <c r="D126">
        <v>0</v>
      </c>
      <c r="E126">
        <v>0.82537701728039947</v>
      </c>
      <c r="F126">
        <v>0</v>
      </c>
      <c r="G126">
        <v>0.20921568627450979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170</v>
      </c>
      <c r="B127">
        <v>0</v>
      </c>
      <c r="C127">
        <v>0</v>
      </c>
      <c r="D127">
        <v>0</v>
      </c>
      <c r="E127">
        <v>0.82632881406121117</v>
      </c>
      <c r="F127">
        <v>0</v>
      </c>
      <c r="G127">
        <v>0.20921568627450979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171</v>
      </c>
      <c r="B128">
        <v>0</v>
      </c>
      <c r="C128">
        <v>0</v>
      </c>
      <c r="D128">
        <v>0</v>
      </c>
      <c r="E128">
        <v>0.82734406396074367</v>
      </c>
      <c r="F128">
        <v>0</v>
      </c>
      <c r="G128">
        <v>0.20921568627450979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172</v>
      </c>
      <c r="B129">
        <v>0</v>
      </c>
      <c r="C129">
        <v>0</v>
      </c>
      <c r="D129">
        <v>0</v>
      </c>
      <c r="E129">
        <v>0.82835931386027628</v>
      </c>
      <c r="F129">
        <v>0</v>
      </c>
      <c r="G129">
        <v>0.20921568627450979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t="s">
        <v>173</v>
      </c>
      <c r="B130">
        <v>0</v>
      </c>
      <c r="C130">
        <v>2.4330900243308999E-3</v>
      </c>
      <c r="D130">
        <v>0</v>
      </c>
      <c r="E130">
        <v>0.82874003257260098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t="s">
        <v>174</v>
      </c>
      <c r="B131">
        <v>0</v>
      </c>
      <c r="C131">
        <v>6.0827250608272501E-2</v>
      </c>
      <c r="D131">
        <v>0</v>
      </c>
      <c r="E131">
        <v>0.82742866811903815</v>
      </c>
      <c r="F131">
        <v>0</v>
      </c>
      <c r="G131">
        <v>0.20921568627450979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t="s">
        <v>175</v>
      </c>
      <c r="B132">
        <v>0</v>
      </c>
      <c r="C132">
        <v>0.14233576642335771</v>
      </c>
      <c r="D132">
        <v>0</v>
      </c>
      <c r="E132">
        <v>0.82351572579792298</v>
      </c>
      <c r="F132">
        <v>0</v>
      </c>
      <c r="G132">
        <v>0.20921568627450979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176</v>
      </c>
      <c r="B133">
        <v>0</v>
      </c>
      <c r="C133">
        <v>0.13990267639902679</v>
      </c>
      <c r="D133">
        <v>0</v>
      </c>
      <c r="E133">
        <v>0.82448867361830835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t="s">
        <v>177</v>
      </c>
      <c r="B134">
        <v>0</v>
      </c>
      <c r="C134">
        <v>0.18978102189781021</v>
      </c>
      <c r="D134">
        <v>0</v>
      </c>
      <c r="E134">
        <v>0.82146407495928431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t="s">
        <v>178</v>
      </c>
      <c r="B135">
        <v>0</v>
      </c>
      <c r="C135">
        <v>0.1739659367396594</v>
      </c>
      <c r="D135">
        <v>0</v>
      </c>
      <c r="E135">
        <v>0.8210199031282388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179</v>
      </c>
      <c r="B136">
        <v>0</v>
      </c>
      <c r="C136">
        <v>0.41970802919708028</v>
      </c>
      <c r="D136">
        <v>0</v>
      </c>
      <c r="E136">
        <v>0.82099875208866524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180</v>
      </c>
      <c r="B137">
        <v>0</v>
      </c>
      <c r="C137">
        <v>0.29318734793187351</v>
      </c>
      <c r="D137">
        <v>0</v>
      </c>
      <c r="E137">
        <v>0.8246578819348972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t="s">
        <v>181</v>
      </c>
      <c r="B138">
        <v>0</v>
      </c>
      <c r="C138">
        <v>5.4744525547445251E-2</v>
      </c>
      <c r="D138">
        <v>0</v>
      </c>
      <c r="E138">
        <v>0.82751327227733251</v>
      </c>
      <c r="F138">
        <v>0</v>
      </c>
      <c r="G138">
        <v>0.78058823529411769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t="s">
        <v>182</v>
      </c>
      <c r="B139">
        <v>0</v>
      </c>
      <c r="C139">
        <v>0</v>
      </c>
      <c r="D139">
        <v>0</v>
      </c>
      <c r="E139">
        <v>0.82565198079485613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t="s">
        <v>183</v>
      </c>
      <c r="B140">
        <v>0</v>
      </c>
      <c r="C140">
        <v>0</v>
      </c>
      <c r="D140">
        <v>0</v>
      </c>
      <c r="E140">
        <v>0.83079168341123977</v>
      </c>
      <c r="F140">
        <v>0</v>
      </c>
      <c r="G140">
        <v>0.20921568627450979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184</v>
      </c>
      <c r="B141">
        <v>0</v>
      </c>
      <c r="C141">
        <v>0</v>
      </c>
      <c r="D141">
        <v>0</v>
      </c>
      <c r="E141">
        <v>0.83081283445081333</v>
      </c>
      <c r="F141">
        <v>0</v>
      </c>
      <c r="G141">
        <v>0.20921568627450979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t="s">
        <v>185</v>
      </c>
      <c r="B142">
        <v>0</v>
      </c>
      <c r="C142">
        <v>0</v>
      </c>
      <c r="D142">
        <v>0</v>
      </c>
      <c r="E142">
        <v>0.83085513652996046</v>
      </c>
      <c r="F142">
        <v>0</v>
      </c>
      <c r="G142">
        <v>0.20921568627450979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t="s">
        <v>186</v>
      </c>
      <c r="B143">
        <v>0</v>
      </c>
      <c r="C143">
        <v>0</v>
      </c>
      <c r="D143">
        <v>0</v>
      </c>
      <c r="E143">
        <v>0.8312781573214324</v>
      </c>
      <c r="F143">
        <v>0</v>
      </c>
      <c r="G143">
        <v>0.20921568627450979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t="s">
        <v>187</v>
      </c>
      <c r="B144">
        <v>0</v>
      </c>
      <c r="C144">
        <v>0</v>
      </c>
      <c r="D144">
        <v>0</v>
      </c>
      <c r="E144">
        <v>0.83142621459844757</v>
      </c>
      <c r="F144">
        <v>0</v>
      </c>
      <c r="G144">
        <v>0.20921568627450979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t="s">
        <v>188</v>
      </c>
      <c r="B145">
        <v>0</v>
      </c>
      <c r="C145">
        <v>0</v>
      </c>
      <c r="D145">
        <v>0</v>
      </c>
      <c r="E145">
        <v>0.83161657395460997</v>
      </c>
      <c r="F145">
        <v>0</v>
      </c>
      <c r="G145">
        <v>0.20921568627450979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189</v>
      </c>
      <c r="B146">
        <v>0</v>
      </c>
      <c r="C146">
        <v>0</v>
      </c>
      <c r="D146">
        <v>0</v>
      </c>
      <c r="E146">
        <v>0.66575012161847757</v>
      </c>
      <c r="F146">
        <v>0</v>
      </c>
      <c r="G146">
        <v>0.20921568627450979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190</v>
      </c>
      <c r="B147">
        <v>0</v>
      </c>
      <c r="C147">
        <v>0</v>
      </c>
      <c r="D147">
        <v>0</v>
      </c>
      <c r="E147">
        <v>0.61640474629328035</v>
      </c>
      <c r="F147">
        <v>0</v>
      </c>
      <c r="G147">
        <v>0.20921568627450979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191</v>
      </c>
      <c r="B148">
        <v>0</v>
      </c>
      <c r="C148">
        <v>0</v>
      </c>
      <c r="D148">
        <v>0</v>
      </c>
      <c r="E148">
        <v>0.61132849679561763</v>
      </c>
      <c r="F148">
        <v>0</v>
      </c>
      <c r="G148">
        <v>0.20921568627450979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192</v>
      </c>
      <c r="B149">
        <v>0</v>
      </c>
      <c r="C149">
        <v>0</v>
      </c>
      <c r="D149">
        <v>0</v>
      </c>
      <c r="E149">
        <v>0.61022864273779054</v>
      </c>
      <c r="F149">
        <v>0</v>
      </c>
      <c r="G149">
        <v>0.20921568627450979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 t="s">
        <v>193</v>
      </c>
      <c r="B150">
        <v>0</v>
      </c>
      <c r="C150">
        <v>0</v>
      </c>
      <c r="D150">
        <v>0</v>
      </c>
      <c r="E150">
        <v>0.61739884515323928</v>
      </c>
      <c r="F150">
        <v>0</v>
      </c>
      <c r="G150">
        <v>0.20921568627450979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194</v>
      </c>
      <c r="B151">
        <v>0</v>
      </c>
      <c r="C151">
        <v>0</v>
      </c>
      <c r="D151">
        <v>0</v>
      </c>
      <c r="E151">
        <v>0.6363078745320333</v>
      </c>
      <c r="F151">
        <v>0</v>
      </c>
      <c r="G151">
        <v>0.20921568627450979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195</v>
      </c>
      <c r="B152">
        <v>0</v>
      </c>
      <c r="C152">
        <v>0</v>
      </c>
      <c r="D152">
        <v>0</v>
      </c>
      <c r="E152">
        <v>0.66932464730641517</v>
      </c>
      <c r="F152">
        <v>0</v>
      </c>
      <c r="G152">
        <v>0.20921568627450979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t="s">
        <v>196</v>
      </c>
      <c r="B153">
        <v>0</v>
      </c>
      <c r="C153">
        <v>0</v>
      </c>
      <c r="D153">
        <v>0</v>
      </c>
      <c r="E153">
        <v>0.82808435034581951</v>
      </c>
      <c r="F153">
        <v>0</v>
      </c>
      <c r="G153">
        <v>0.20921568627450979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t="s">
        <v>197</v>
      </c>
      <c r="B154">
        <v>0</v>
      </c>
      <c r="C154">
        <v>1.21654501216545E-2</v>
      </c>
      <c r="D154">
        <v>0</v>
      </c>
      <c r="E154">
        <v>0.60604073690221882</v>
      </c>
      <c r="F154">
        <v>0</v>
      </c>
      <c r="G154">
        <v>0.20921568627450979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t="s">
        <v>198</v>
      </c>
      <c r="B155">
        <v>0</v>
      </c>
      <c r="C155">
        <v>0.1970802919708029</v>
      </c>
      <c r="D155">
        <v>0</v>
      </c>
      <c r="E155">
        <v>0.82857082425601225</v>
      </c>
      <c r="F155">
        <v>0</v>
      </c>
      <c r="G155">
        <v>0.20921568627450979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199</v>
      </c>
      <c r="B156">
        <v>0</v>
      </c>
      <c r="C156">
        <v>0.31751824817518248</v>
      </c>
      <c r="D156">
        <v>0</v>
      </c>
      <c r="E156">
        <v>0.82127371560312201</v>
      </c>
      <c r="F156">
        <v>0</v>
      </c>
      <c r="G156">
        <v>0.20921568627450979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200</v>
      </c>
      <c r="B157">
        <v>0</v>
      </c>
      <c r="C157">
        <v>0.27372262773722628</v>
      </c>
      <c r="D157">
        <v>0</v>
      </c>
      <c r="E157">
        <v>0.82406565282683653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t="s">
        <v>201</v>
      </c>
      <c r="B158">
        <v>0</v>
      </c>
      <c r="C158">
        <v>0.23722627737226279</v>
      </c>
      <c r="D158">
        <v>0</v>
      </c>
      <c r="E158">
        <v>0.82829586074155548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t="s">
        <v>202</v>
      </c>
      <c r="B159">
        <v>0</v>
      </c>
      <c r="C159">
        <v>0.26763990267639898</v>
      </c>
      <c r="D159">
        <v>0</v>
      </c>
      <c r="E159">
        <v>0.82937456375980878</v>
      </c>
      <c r="F159">
        <v>0</v>
      </c>
      <c r="G159">
        <v>0.57411764705882351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t="s">
        <v>203</v>
      </c>
      <c r="B160">
        <v>0</v>
      </c>
      <c r="C160">
        <v>0.39172749391727502</v>
      </c>
      <c r="D160">
        <v>0</v>
      </c>
      <c r="E160">
        <v>0.82137947080098994</v>
      </c>
      <c r="F160">
        <v>0</v>
      </c>
      <c r="G160">
        <v>0.20921568627450979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204</v>
      </c>
      <c r="B161">
        <v>0</v>
      </c>
      <c r="C161">
        <v>0.20316301703163009</v>
      </c>
      <c r="D161">
        <v>0</v>
      </c>
      <c r="E161">
        <v>0.79263520802047427</v>
      </c>
      <c r="F161">
        <v>0</v>
      </c>
      <c r="G161">
        <v>0.20921568627450979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205</v>
      </c>
      <c r="B162">
        <v>0</v>
      </c>
      <c r="C162">
        <v>9.7323600973236012E-3</v>
      </c>
      <c r="D162">
        <v>0</v>
      </c>
      <c r="E162">
        <v>0.7868186721377356</v>
      </c>
      <c r="F162">
        <v>0</v>
      </c>
      <c r="G162">
        <v>0.20921568627450979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t="s">
        <v>206</v>
      </c>
      <c r="B163">
        <v>0</v>
      </c>
      <c r="C163">
        <v>0</v>
      </c>
      <c r="D163">
        <v>0</v>
      </c>
      <c r="E163">
        <v>0.80585460775397122</v>
      </c>
      <c r="F163">
        <v>0</v>
      </c>
      <c r="G163">
        <v>0.20921568627450979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t="s">
        <v>207</v>
      </c>
      <c r="B164">
        <v>0</v>
      </c>
      <c r="C164">
        <v>0</v>
      </c>
      <c r="D164">
        <v>0</v>
      </c>
      <c r="E164">
        <v>0.80162439983925216</v>
      </c>
      <c r="F164">
        <v>0</v>
      </c>
      <c r="G164">
        <v>0.20921568627450979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t="s">
        <v>208</v>
      </c>
      <c r="B165">
        <v>0</v>
      </c>
      <c r="C165">
        <v>0</v>
      </c>
      <c r="D165">
        <v>0</v>
      </c>
      <c r="E165">
        <v>0.79804987415131456</v>
      </c>
      <c r="F165">
        <v>0</v>
      </c>
      <c r="G165">
        <v>0.20921568627450979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209</v>
      </c>
      <c r="B166">
        <v>0</v>
      </c>
      <c r="C166">
        <v>0</v>
      </c>
      <c r="D166">
        <v>0</v>
      </c>
      <c r="E166">
        <v>0.78958945832187655</v>
      </c>
      <c r="F166">
        <v>0</v>
      </c>
      <c r="G166">
        <v>0.20921568627450979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t="s">
        <v>210</v>
      </c>
      <c r="B167">
        <v>0</v>
      </c>
      <c r="C167">
        <v>0</v>
      </c>
      <c r="D167">
        <v>0</v>
      </c>
      <c r="E167">
        <v>0.76833266355041352</v>
      </c>
      <c r="F167">
        <v>0</v>
      </c>
      <c r="G167">
        <v>0.20921568627450979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211</v>
      </c>
      <c r="B168">
        <v>0</v>
      </c>
      <c r="C168">
        <v>0</v>
      </c>
      <c r="D168">
        <v>0</v>
      </c>
      <c r="E168">
        <v>0.6924850356395017</v>
      </c>
      <c r="F168">
        <v>0</v>
      </c>
      <c r="G168">
        <v>0.20921568627450979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212</v>
      </c>
      <c r="B169">
        <v>0</v>
      </c>
      <c r="C169">
        <v>0</v>
      </c>
      <c r="D169">
        <v>0</v>
      </c>
      <c r="E169">
        <v>0.59442881617631516</v>
      </c>
      <c r="F169">
        <v>0</v>
      </c>
      <c r="G169">
        <v>0.20921568627450979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213</v>
      </c>
      <c r="B170">
        <v>0</v>
      </c>
      <c r="C170">
        <v>0</v>
      </c>
      <c r="D170">
        <v>0</v>
      </c>
      <c r="E170">
        <v>0.57803676050677899</v>
      </c>
      <c r="F170">
        <v>0</v>
      </c>
      <c r="G170">
        <v>0.20921568627450979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t="s">
        <v>214</v>
      </c>
      <c r="B171">
        <v>0</v>
      </c>
      <c r="C171">
        <v>0</v>
      </c>
      <c r="D171">
        <v>0</v>
      </c>
      <c r="E171">
        <v>0.56217348082658269</v>
      </c>
      <c r="F171">
        <v>0</v>
      </c>
      <c r="G171">
        <v>0.20921568627450979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t="s">
        <v>215</v>
      </c>
      <c r="B172">
        <v>0</v>
      </c>
      <c r="C172">
        <v>0</v>
      </c>
      <c r="D172">
        <v>0</v>
      </c>
      <c r="E172">
        <v>0.5307007339410732</v>
      </c>
      <c r="F172">
        <v>0</v>
      </c>
      <c r="G172">
        <v>0.20921568627450979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216</v>
      </c>
      <c r="B173">
        <v>0</v>
      </c>
      <c r="C173">
        <v>0</v>
      </c>
      <c r="D173">
        <v>0</v>
      </c>
      <c r="E173">
        <v>0.50773070496414907</v>
      </c>
      <c r="F173">
        <v>0</v>
      </c>
      <c r="G173">
        <v>0.20921568627450979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217</v>
      </c>
      <c r="B174">
        <v>0</v>
      </c>
      <c r="C174">
        <v>0</v>
      </c>
      <c r="D174">
        <v>0</v>
      </c>
      <c r="E174">
        <v>0.50889401214069674</v>
      </c>
      <c r="F174">
        <v>0</v>
      </c>
      <c r="G174">
        <v>0.20921568627450979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218</v>
      </c>
      <c r="B175">
        <v>0</v>
      </c>
      <c r="C175">
        <v>0</v>
      </c>
      <c r="D175">
        <v>0</v>
      </c>
      <c r="E175">
        <v>0.52023096935214364</v>
      </c>
      <c r="F175">
        <v>0</v>
      </c>
      <c r="G175">
        <v>0.20921568627450979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219</v>
      </c>
      <c r="B176">
        <v>0</v>
      </c>
      <c r="C176">
        <v>0</v>
      </c>
      <c r="D176">
        <v>0</v>
      </c>
      <c r="E176">
        <v>0.53410605131242206</v>
      </c>
      <c r="F176">
        <v>0</v>
      </c>
      <c r="G176">
        <v>0.20921568627450979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5.4385964912280697E-2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t="s">
        <v>220</v>
      </c>
      <c r="B177">
        <v>0</v>
      </c>
      <c r="C177">
        <v>0</v>
      </c>
      <c r="D177">
        <v>0</v>
      </c>
      <c r="E177">
        <v>0.53949956640368879</v>
      </c>
      <c r="F177">
        <v>0</v>
      </c>
      <c r="G177">
        <v>0.20921568627450979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0.13598357596117949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t="s">
        <v>221</v>
      </c>
      <c r="B178">
        <v>0</v>
      </c>
      <c r="C178">
        <v>2.3114355231143548E-2</v>
      </c>
      <c r="D178">
        <v>0</v>
      </c>
      <c r="E178">
        <v>0.52298060449671102</v>
      </c>
      <c r="F178">
        <v>0</v>
      </c>
      <c r="G178">
        <v>0.20921568627450979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0.13598357596117949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t="s">
        <v>222</v>
      </c>
      <c r="B179">
        <v>0</v>
      </c>
      <c r="C179">
        <v>0.16301703163017031</v>
      </c>
      <c r="D179">
        <v>0</v>
      </c>
      <c r="E179">
        <v>0.46244632923708212</v>
      </c>
      <c r="F179">
        <v>0</v>
      </c>
      <c r="G179">
        <v>0.20921568627450979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0.13598357596117949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223</v>
      </c>
      <c r="B180">
        <v>0</v>
      </c>
      <c r="C180">
        <v>0.31021897810218979</v>
      </c>
      <c r="D180">
        <v>0</v>
      </c>
      <c r="E180">
        <v>0.32151695255821822</v>
      </c>
      <c r="F180">
        <v>0</v>
      </c>
      <c r="G180">
        <v>0.20921568627450979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0.13598357596117949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t="s">
        <v>224</v>
      </c>
      <c r="B181">
        <v>0</v>
      </c>
      <c r="C181">
        <v>0.26763990267639898</v>
      </c>
      <c r="D181">
        <v>0</v>
      </c>
      <c r="E181">
        <v>0.20438249539964889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0.13598357596117949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225</v>
      </c>
      <c r="B182">
        <v>0</v>
      </c>
      <c r="C182">
        <v>0.23479318734793189</v>
      </c>
      <c r="D182">
        <v>0</v>
      </c>
      <c r="E182">
        <v>0.131305653672878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0.13598357596117949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t="s">
        <v>226</v>
      </c>
      <c r="B183">
        <v>0</v>
      </c>
      <c r="C183">
        <v>0.24330900243309</v>
      </c>
      <c r="D183">
        <v>0</v>
      </c>
      <c r="E183">
        <v>0.10985849954525261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0.13598357596117949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227</v>
      </c>
      <c r="B184">
        <v>0</v>
      </c>
      <c r="C184">
        <v>0.63625304136253036</v>
      </c>
      <c r="D184">
        <v>0</v>
      </c>
      <c r="E184">
        <v>0.1074049789547156</v>
      </c>
      <c r="F184">
        <v>0</v>
      </c>
      <c r="G184">
        <v>0.72568627450980394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0.13598357596117949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228</v>
      </c>
      <c r="B185">
        <v>0</v>
      </c>
      <c r="C185">
        <v>0.45985401459854008</v>
      </c>
      <c r="D185">
        <v>0</v>
      </c>
      <c r="E185">
        <v>0.13168637238520281</v>
      </c>
      <c r="F185">
        <v>0</v>
      </c>
      <c r="G185">
        <v>0.43803921568627452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0.13598357596117949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229</v>
      </c>
      <c r="B186">
        <v>0</v>
      </c>
      <c r="C186">
        <v>9.8540145985401451E-2</v>
      </c>
      <c r="D186">
        <v>0</v>
      </c>
      <c r="E186">
        <v>0.2181729732016329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0.13598357596117949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t="s">
        <v>230</v>
      </c>
      <c r="B187">
        <v>0</v>
      </c>
      <c r="C187">
        <v>0</v>
      </c>
      <c r="D187">
        <v>0</v>
      </c>
      <c r="E187">
        <v>0.31715983840605771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0.13598357596117949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t="s">
        <v>231</v>
      </c>
      <c r="B188">
        <v>0</v>
      </c>
      <c r="C188">
        <v>0</v>
      </c>
      <c r="D188">
        <v>0</v>
      </c>
      <c r="E188">
        <v>0.40102371031536199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0.13598357596117949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232</v>
      </c>
      <c r="B189">
        <v>0</v>
      </c>
      <c r="C189">
        <v>0</v>
      </c>
      <c r="D189">
        <v>0</v>
      </c>
      <c r="E189">
        <v>0.44679455995262168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0.13598357596117949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t="s">
        <v>233</v>
      </c>
      <c r="B190">
        <v>0</v>
      </c>
      <c r="C190">
        <v>0</v>
      </c>
      <c r="D190">
        <v>0</v>
      </c>
      <c r="E190">
        <v>0.43734004526322467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0.13598357596117949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t="s">
        <v>234</v>
      </c>
      <c r="B191">
        <v>0</v>
      </c>
      <c r="C191">
        <v>0</v>
      </c>
      <c r="D191">
        <v>0</v>
      </c>
      <c r="E191">
        <v>0.41250872480382411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0.13598357596117949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235</v>
      </c>
      <c r="B192">
        <v>0</v>
      </c>
      <c r="C192">
        <v>0</v>
      </c>
      <c r="D192">
        <v>0</v>
      </c>
      <c r="E192">
        <v>0.39438228388925323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0.13598357596117949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t="s">
        <v>236</v>
      </c>
      <c r="B193">
        <v>0</v>
      </c>
      <c r="C193">
        <v>0</v>
      </c>
      <c r="D193">
        <v>0</v>
      </c>
      <c r="E193">
        <v>0.37261786416802389</v>
      </c>
      <c r="F193">
        <v>0</v>
      </c>
      <c r="G193">
        <v>0.20921568627450979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0.13598357596117949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237</v>
      </c>
      <c r="B194">
        <v>0</v>
      </c>
      <c r="C194">
        <v>0</v>
      </c>
      <c r="D194">
        <v>0</v>
      </c>
      <c r="E194">
        <v>0.34180079950929593</v>
      </c>
      <c r="F194">
        <v>0</v>
      </c>
      <c r="G194">
        <v>0.20921568627450979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0.13598357596117949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238</v>
      </c>
      <c r="B195">
        <v>0</v>
      </c>
      <c r="C195">
        <v>0</v>
      </c>
      <c r="D195">
        <v>0</v>
      </c>
      <c r="E195">
        <v>0.34355633579390432</v>
      </c>
      <c r="F195">
        <v>0</v>
      </c>
      <c r="G195">
        <v>0.20921568627450979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0.13598357596117949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t="s">
        <v>239</v>
      </c>
      <c r="B196">
        <v>0</v>
      </c>
      <c r="C196">
        <v>0</v>
      </c>
      <c r="D196">
        <v>0</v>
      </c>
      <c r="E196">
        <v>0.38668330548446461</v>
      </c>
      <c r="F196">
        <v>0</v>
      </c>
      <c r="G196">
        <v>0.20921568627450979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0.13598357596117949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t="s">
        <v>240</v>
      </c>
      <c r="B197">
        <v>0</v>
      </c>
      <c r="C197">
        <v>0</v>
      </c>
      <c r="D197">
        <v>0</v>
      </c>
      <c r="E197">
        <v>0.39072315404302121</v>
      </c>
      <c r="F197">
        <v>0</v>
      </c>
      <c r="G197">
        <v>0.20921568627450979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0.13598357596117949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241</v>
      </c>
      <c r="B198">
        <v>0</v>
      </c>
      <c r="C198">
        <v>0</v>
      </c>
      <c r="D198">
        <v>0</v>
      </c>
      <c r="E198">
        <v>0.40705175659383658</v>
      </c>
      <c r="F198">
        <v>0</v>
      </c>
      <c r="G198">
        <v>0.20921568627450979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0.13598357596117949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t="s">
        <v>242</v>
      </c>
      <c r="B199">
        <v>0</v>
      </c>
      <c r="C199">
        <v>0</v>
      </c>
      <c r="D199">
        <v>0</v>
      </c>
      <c r="E199">
        <v>0.43076207195583671</v>
      </c>
      <c r="F199">
        <v>0</v>
      </c>
      <c r="G199">
        <v>0.20921568627450979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0.13598357596117949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t="s">
        <v>243</v>
      </c>
      <c r="B200">
        <v>0</v>
      </c>
      <c r="C200">
        <v>0</v>
      </c>
      <c r="D200">
        <v>0</v>
      </c>
      <c r="E200">
        <v>0.45956978785507308</v>
      </c>
      <c r="F200">
        <v>0</v>
      </c>
      <c r="G200">
        <v>0.46372549019607839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0.13598357596117949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244</v>
      </c>
      <c r="B201">
        <v>0</v>
      </c>
      <c r="C201">
        <v>0</v>
      </c>
      <c r="D201">
        <v>0</v>
      </c>
      <c r="E201">
        <v>0.47763277565092321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0.13598357596117949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245</v>
      </c>
      <c r="B202">
        <v>0</v>
      </c>
      <c r="C202">
        <v>2.4330900243309E-2</v>
      </c>
      <c r="D202">
        <v>0</v>
      </c>
      <c r="E202">
        <v>0.49021764419721231</v>
      </c>
      <c r="F202">
        <v>0</v>
      </c>
      <c r="G202">
        <v>0.53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0.13598357596117949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t="s">
        <v>246</v>
      </c>
      <c r="B203">
        <v>0</v>
      </c>
      <c r="C203">
        <v>0.1970802919708029</v>
      </c>
      <c r="D203">
        <v>0</v>
      </c>
      <c r="E203">
        <v>0.50605977283783499</v>
      </c>
      <c r="F203">
        <v>0</v>
      </c>
      <c r="G203">
        <v>0.20921568627450979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0.13598357596117949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t="s">
        <v>247</v>
      </c>
      <c r="B204">
        <v>0</v>
      </c>
      <c r="C204">
        <v>0.28345498783454992</v>
      </c>
      <c r="D204">
        <v>0</v>
      </c>
      <c r="E204">
        <v>0.48351276465238269</v>
      </c>
      <c r="F204">
        <v>0</v>
      </c>
      <c r="G204">
        <v>0.20921568627450979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0.13598357596117949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t="s">
        <v>248</v>
      </c>
      <c r="B205">
        <v>0</v>
      </c>
      <c r="C205">
        <v>0.24330900243309</v>
      </c>
      <c r="D205">
        <v>0</v>
      </c>
      <c r="E205">
        <v>0.44717527866494639</v>
      </c>
      <c r="F205">
        <v>0</v>
      </c>
      <c r="G205">
        <v>0.20921568627450979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0.13598357596117949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t="s">
        <v>249</v>
      </c>
      <c r="B206">
        <v>0</v>
      </c>
      <c r="C206">
        <v>0.218978102189781</v>
      </c>
      <c r="D206">
        <v>0</v>
      </c>
      <c r="E206">
        <v>0.41390469341568142</v>
      </c>
      <c r="F206">
        <v>0</v>
      </c>
      <c r="G206">
        <v>0.20921568627450979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0.13598357596117949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250</v>
      </c>
      <c r="B207">
        <v>0</v>
      </c>
      <c r="C207">
        <v>0.2250608272506083</v>
      </c>
      <c r="D207">
        <v>0</v>
      </c>
      <c r="E207">
        <v>0.4259607859726306</v>
      </c>
      <c r="F207">
        <v>0</v>
      </c>
      <c r="G207">
        <v>0.20921568627450979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0.13598357596117949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t="s">
        <v>251</v>
      </c>
      <c r="B208">
        <v>0</v>
      </c>
      <c r="C208">
        <v>0.45012165450121661</v>
      </c>
      <c r="D208">
        <v>0</v>
      </c>
      <c r="E208">
        <v>0.49497662810127119</v>
      </c>
      <c r="F208">
        <v>0</v>
      </c>
      <c r="G208">
        <v>0.20921568627450979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0.13598357596117949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t="s">
        <v>252</v>
      </c>
      <c r="B209">
        <v>0</v>
      </c>
      <c r="C209">
        <v>0.28467153284671531</v>
      </c>
      <c r="D209">
        <v>0</v>
      </c>
      <c r="E209">
        <v>0.63019522409526429</v>
      </c>
      <c r="F209">
        <v>0</v>
      </c>
      <c r="G209">
        <v>0.20921568627450979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0.13598357596117949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t="s">
        <v>253</v>
      </c>
      <c r="B210">
        <v>0</v>
      </c>
      <c r="C210">
        <v>4.7445255474452552E-2</v>
      </c>
      <c r="D210">
        <v>0</v>
      </c>
      <c r="E210">
        <v>0.76097210177880248</v>
      </c>
      <c r="F210">
        <v>0</v>
      </c>
      <c r="G210">
        <v>0.20921568627450979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0.13598357596117949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t="s">
        <v>254</v>
      </c>
      <c r="B211">
        <v>0</v>
      </c>
      <c r="C211">
        <v>0</v>
      </c>
      <c r="D211">
        <v>0</v>
      </c>
      <c r="E211">
        <v>0.82888808984961615</v>
      </c>
      <c r="F211">
        <v>0</v>
      </c>
      <c r="G211">
        <v>0.81666666666666665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0.13598357596117949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255</v>
      </c>
      <c r="B212">
        <v>0</v>
      </c>
      <c r="C212">
        <v>0</v>
      </c>
      <c r="D212">
        <v>0</v>
      </c>
      <c r="E212">
        <v>0.83115125108399079</v>
      </c>
      <c r="F212">
        <v>0</v>
      </c>
      <c r="G212">
        <v>0.20921568627450979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0.13598357596117949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t="s">
        <v>256</v>
      </c>
      <c r="B213">
        <v>0</v>
      </c>
      <c r="C213">
        <v>0</v>
      </c>
      <c r="D213">
        <v>0</v>
      </c>
      <c r="E213">
        <v>0.83129930836100607</v>
      </c>
      <c r="F213">
        <v>0</v>
      </c>
      <c r="G213">
        <v>0.20921568627450979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0.13598357596117949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t="s">
        <v>257</v>
      </c>
      <c r="B214">
        <v>0</v>
      </c>
      <c r="C214">
        <v>0</v>
      </c>
      <c r="D214">
        <v>0</v>
      </c>
      <c r="E214">
        <v>0.83106664692569643</v>
      </c>
      <c r="F214">
        <v>0</v>
      </c>
      <c r="G214">
        <v>0.20921568627450979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0.13598357596117949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t="s">
        <v>258</v>
      </c>
      <c r="B215">
        <v>0</v>
      </c>
      <c r="C215">
        <v>0</v>
      </c>
      <c r="D215">
        <v>0</v>
      </c>
      <c r="E215">
        <v>0.83064362613422449</v>
      </c>
      <c r="F215">
        <v>0</v>
      </c>
      <c r="G215">
        <v>0.20921568627450979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8.5143710339678977E-2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t="s">
        <v>259</v>
      </c>
      <c r="B216">
        <v>0</v>
      </c>
      <c r="C216">
        <v>0</v>
      </c>
      <c r="D216">
        <v>0</v>
      </c>
      <c r="E216">
        <v>0.82988218870957509</v>
      </c>
      <c r="F216">
        <v>0</v>
      </c>
      <c r="G216">
        <v>0.20921568627450979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5.4385964912280697E-2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260</v>
      </c>
      <c r="B217">
        <v>0</v>
      </c>
      <c r="C217">
        <v>0</v>
      </c>
      <c r="D217">
        <v>0</v>
      </c>
      <c r="E217">
        <v>0.82952262103682406</v>
      </c>
      <c r="F217">
        <v>0</v>
      </c>
      <c r="G217">
        <v>0.20921568627450979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5.4385964912280697E-2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261</v>
      </c>
      <c r="B218">
        <v>0</v>
      </c>
      <c r="C218">
        <v>0</v>
      </c>
      <c r="D218">
        <v>0</v>
      </c>
      <c r="E218">
        <v>0.82964952727426555</v>
      </c>
      <c r="F218">
        <v>0</v>
      </c>
      <c r="G218">
        <v>0.20921568627450979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5.4385964912280697E-2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t="s">
        <v>262</v>
      </c>
      <c r="B219">
        <v>0</v>
      </c>
      <c r="C219">
        <v>0</v>
      </c>
      <c r="D219">
        <v>0</v>
      </c>
      <c r="E219">
        <v>0.67990016709321266</v>
      </c>
      <c r="F219">
        <v>0</v>
      </c>
      <c r="G219">
        <v>0.20921568627450979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5.4385964912280697E-2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263</v>
      </c>
      <c r="B220">
        <v>0</v>
      </c>
      <c r="C220">
        <v>0</v>
      </c>
      <c r="D220">
        <v>0</v>
      </c>
      <c r="E220">
        <v>0.59026206138031689</v>
      </c>
      <c r="F220">
        <v>0</v>
      </c>
      <c r="G220">
        <v>0.20921568627450979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5.4385964912280697E-2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264</v>
      </c>
      <c r="B221">
        <v>0</v>
      </c>
      <c r="C221">
        <v>0</v>
      </c>
      <c r="D221">
        <v>0</v>
      </c>
      <c r="E221">
        <v>0.58300725480657378</v>
      </c>
      <c r="F221">
        <v>0</v>
      </c>
      <c r="G221">
        <v>0.20921568627450979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5.4385964912280697E-2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265</v>
      </c>
      <c r="B222">
        <v>0</v>
      </c>
      <c r="C222">
        <v>0</v>
      </c>
      <c r="D222">
        <v>0</v>
      </c>
      <c r="E222">
        <v>0.59533831087797962</v>
      </c>
      <c r="F222">
        <v>0</v>
      </c>
      <c r="G222">
        <v>0.20921568627450979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5.4385964912280697E-2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266</v>
      </c>
      <c r="B223">
        <v>0</v>
      </c>
      <c r="C223">
        <v>0</v>
      </c>
      <c r="D223">
        <v>0</v>
      </c>
      <c r="E223">
        <v>0.67256075636117529</v>
      </c>
      <c r="F223">
        <v>0</v>
      </c>
      <c r="G223">
        <v>0.20921568627450979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5.4385964912280697E-2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t="s">
        <v>267</v>
      </c>
      <c r="B224">
        <v>0</v>
      </c>
      <c r="C224">
        <v>0</v>
      </c>
      <c r="D224">
        <v>0</v>
      </c>
      <c r="E224">
        <v>0.82884578777046891</v>
      </c>
      <c r="F224">
        <v>0</v>
      </c>
      <c r="G224">
        <v>0.20921568627450979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5.4385964912280697E-2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268</v>
      </c>
      <c r="B225">
        <v>0</v>
      </c>
      <c r="C225">
        <v>0</v>
      </c>
      <c r="D225">
        <v>0</v>
      </c>
      <c r="E225">
        <v>0.82825355866240835</v>
      </c>
      <c r="F225">
        <v>0</v>
      </c>
      <c r="G225">
        <v>0.20921568627450979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5.4385964912280697E-2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t="s">
        <v>269</v>
      </c>
      <c r="B226">
        <v>0</v>
      </c>
      <c r="C226">
        <v>4.6228710462287097E-2</v>
      </c>
      <c r="D226">
        <v>0</v>
      </c>
      <c r="E226">
        <v>0.82615960574462244</v>
      </c>
      <c r="F226">
        <v>0</v>
      </c>
      <c r="G226">
        <v>0.20921568627450979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5.4385964912280697E-2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t="s">
        <v>270</v>
      </c>
      <c r="B227">
        <v>0</v>
      </c>
      <c r="C227">
        <v>0.22749391727493909</v>
      </c>
      <c r="D227">
        <v>0</v>
      </c>
      <c r="E227">
        <v>0.82135831976141638</v>
      </c>
      <c r="F227">
        <v>0</v>
      </c>
      <c r="G227">
        <v>0.20921568627450979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5.4385964912280697E-2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t="s">
        <v>271</v>
      </c>
      <c r="B228">
        <v>0</v>
      </c>
      <c r="C228">
        <v>0.31508515815085147</v>
      </c>
      <c r="D228">
        <v>0</v>
      </c>
      <c r="E228">
        <v>0.79870555637809604</v>
      </c>
      <c r="F228">
        <v>0</v>
      </c>
      <c r="G228">
        <v>0.20921568627450979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5.4385964912280697E-2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t="s">
        <v>272</v>
      </c>
      <c r="B229">
        <v>0</v>
      </c>
      <c r="C229">
        <v>0.23965936739659369</v>
      </c>
      <c r="D229">
        <v>0</v>
      </c>
      <c r="E229">
        <v>0.70982888808984967</v>
      </c>
      <c r="F229">
        <v>0</v>
      </c>
      <c r="G229">
        <v>0.43784313725490198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0.20276222471071301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t="s">
        <v>273</v>
      </c>
      <c r="B230">
        <v>0</v>
      </c>
      <c r="C230">
        <v>0.23114355231143549</v>
      </c>
      <c r="D230">
        <v>0</v>
      </c>
      <c r="E230">
        <v>0.6015990185917639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0.20276222471071301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274</v>
      </c>
      <c r="B231">
        <v>0</v>
      </c>
      <c r="C231">
        <v>0.25790754257907539</v>
      </c>
      <c r="D231">
        <v>0</v>
      </c>
      <c r="E231">
        <v>0.53687683749656301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0.20276222471071301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t="s">
        <v>275</v>
      </c>
      <c r="B232">
        <v>0</v>
      </c>
      <c r="C232">
        <v>0.62530413625304138</v>
      </c>
      <c r="D232">
        <v>0</v>
      </c>
      <c r="E232">
        <v>0.54489308149495552</v>
      </c>
      <c r="F232">
        <v>0</v>
      </c>
      <c r="G232">
        <v>0.36294117647058821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0.20276222471071301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t="s">
        <v>276</v>
      </c>
      <c r="B233">
        <v>0</v>
      </c>
      <c r="C233">
        <v>0.46472019464720199</v>
      </c>
      <c r="D233">
        <v>0</v>
      </c>
      <c r="E233">
        <v>0.61735654307409216</v>
      </c>
      <c r="F233">
        <v>0</v>
      </c>
      <c r="G233">
        <v>0.20921568627450979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0.20276222471071301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t="s">
        <v>277</v>
      </c>
      <c r="B234">
        <v>0</v>
      </c>
      <c r="C234">
        <v>0.1155717761557178</v>
      </c>
      <c r="D234">
        <v>0</v>
      </c>
      <c r="E234">
        <v>0.73671185938788897</v>
      </c>
      <c r="F234">
        <v>0</v>
      </c>
      <c r="G234">
        <v>0.20921568627450979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0.20276222471071301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t="s">
        <v>278</v>
      </c>
      <c r="B235">
        <v>0</v>
      </c>
      <c r="C235">
        <v>0</v>
      </c>
      <c r="D235">
        <v>0</v>
      </c>
      <c r="E235">
        <v>0.7758624336386134</v>
      </c>
      <c r="F235">
        <v>0</v>
      </c>
      <c r="G235">
        <v>0.20921568627450979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0.20276222471071301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279</v>
      </c>
      <c r="B236">
        <v>0</v>
      </c>
      <c r="C236">
        <v>0</v>
      </c>
      <c r="D236">
        <v>0</v>
      </c>
      <c r="E236">
        <v>0.78944140104486138</v>
      </c>
      <c r="F236">
        <v>0</v>
      </c>
      <c r="G236">
        <v>0.20921568627450979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8.1112355356476304E-2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t="s">
        <v>280</v>
      </c>
      <c r="B237">
        <v>0</v>
      </c>
      <c r="C237">
        <v>0</v>
      </c>
      <c r="D237">
        <v>0</v>
      </c>
      <c r="E237">
        <v>0.79451765054252421</v>
      </c>
      <c r="F237">
        <v>0</v>
      </c>
      <c r="G237">
        <v>0.20921568627450979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0.20276222471071301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t="s">
        <v>281</v>
      </c>
      <c r="B238">
        <v>0</v>
      </c>
      <c r="C238">
        <v>0</v>
      </c>
      <c r="D238">
        <v>0</v>
      </c>
      <c r="E238">
        <v>0.80720827428668129</v>
      </c>
      <c r="F238">
        <v>0</v>
      </c>
      <c r="G238">
        <v>0.20921568627450979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0.20276222471071301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t="s">
        <v>282</v>
      </c>
      <c r="B239">
        <v>0</v>
      </c>
      <c r="C239">
        <v>0</v>
      </c>
      <c r="D239">
        <v>0</v>
      </c>
      <c r="E239">
        <v>0.80564309735823525</v>
      </c>
      <c r="F239">
        <v>0</v>
      </c>
      <c r="G239">
        <v>0.20921568627450979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0.20276222471071301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t="s">
        <v>283</v>
      </c>
      <c r="B240">
        <v>0</v>
      </c>
      <c r="C240">
        <v>0</v>
      </c>
      <c r="D240">
        <v>0</v>
      </c>
      <c r="E240">
        <v>0.80928107616489353</v>
      </c>
      <c r="F240">
        <v>0</v>
      </c>
      <c r="G240">
        <v>0.20921568627450979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0.20276222471071301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t="s">
        <v>284</v>
      </c>
      <c r="B241">
        <v>0</v>
      </c>
      <c r="C241">
        <v>0</v>
      </c>
      <c r="D241">
        <v>0</v>
      </c>
      <c r="E241">
        <v>0.81581674739313437</v>
      </c>
      <c r="F241">
        <v>0</v>
      </c>
      <c r="G241">
        <v>0.20921568627450979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0.29869354236655471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t="s">
        <v>285</v>
      </c>
      <c r="B242">
        <v>0</v>
      </c>
      <c r="C242">
        <v>0</v>
      </c>
      <c r="D242">
        <v>0</v>
      </c>
      <c r="E242">
        <v>0.82049112713889893</v>
      </c>
      <c r="F242">
        <v>0</v>
      </c>
      <c r="G242">
        <v>0.20921568627450979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0.21709593131765581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t="s">
        <v>286</v>
      </c>
      <c r="B243">
        <v>0</v>
      </c>
      <c r="C243">
        <v>0</v>
      </c>
      <c r="D243">
        <v>0</v>
      </c>
      <c r="E243">
        <v>0.8203219188223102</v>
      </c>
      <c r="F243">
        <v>0</v>
      </c>
      <c r="G243">
        <v>0.20921568627450979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0.21709593131765581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t="s">
        <v>287</v>
      </c>
      <c r="B244">
        <v>0</v>
      </c>
      <c r="C244">
        <v>0</v>
      </c>
      <c r="D244">
        <v>0</v>
      </c>
      <c r="E244">
        <v>0.82235241862137531</v>
      </c>
      <c r="F244">
        <v>0</v>
      </c>
      <c r="G244">
        <v>0.20921568627450979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0.21709593131765581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t="s">
        <v>288</v>
      </c>
      <c r="B245">
        <v>0</v>
      </c>
      <c r="C245">
        <v>0</v>
      </c>
      <c r="D245">
        <v>0</v>
      </c>
      <c r="E245">
        <v>0.82393874658939492</v>
      </c>
      <c r="F245">
        <v>0</v>
      </c>
      <c r="G245">
        <v>0.20921568627450979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0.21709593131765581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t="s">
        <v>289</v>
      </c>
      <c r="B246">
        <v>0</v>
      </c>
      <c r="C246">
        <v>0</v>
      </c>
      <c r="D246">
        <v>0</v>
      </c>
      <c r="E246">
        <v>0.82315615812517196</v>
      </c>
      <c r="F246">
        <v>0</v>
      </c>
      <c r="G246">
        <v>0.20921568627450979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0.29869354236655471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 t="s">
        <v>290</v>
      </c>
      <c r="B247">
        <v>0</v>
      </c>
      <c r="C247">
        <v>0</v>
      </c>
      <c r="D247">
        <v>0</v>
      </c>
      <c r="E247">
        <v>0.82239472070052244</v>
      </c>
      <c r="F247">
        <v>0</v>
      </c>
      <c r="G247">
        <v>0.20921568627450979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0.3387831280328481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t="s">
        <v>291</v>
      </c>
      <c r="B248">
        <v>0</v>
      </c>
      <c r="C248">
        <v>0</v>
      </c>
      <c r="D248">
        <v>0</v>
      </c>
      <c r="E248">
        <v>0.82006810634742699</v>
      </c>
      <c r="F248">
        <v>0</v>
      </c>
      <c r="G248">
        <v>0.45803921568627448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0.3387831280328481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t="s">
        <v>292</v>
      </c>
      <c r="B249">
        <v>0</v>
      </c>
      <c r="C249">
        <v>0</v>
      </c>
      <c r="D249">
        <v>0</v>
      </c>
      <c r="E249">
        <v>0.81376509655449569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0.3387831280328481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t="s">
        <v>293</v>
      </c>
      <c r="B250">
        <v>0</v>
      </c>
      <c r="C250">
        <v>2.5547445255474449E-2</v>
      </c>
      <c r="D250">
        <v>0</v>
      </c>
      <c r="E250">
        <v>0.79923433236743591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0.3387831280328481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t="s">
        <v>294</v>
      </c>
      <c r="B251">
        <v>0</v>
      </c>
      <c r="C251">
        <v>7.6642335766423347E-2</v>
      </c>
      <c r="D251">
        <v>0</v>
      </c>
      <c r="E251">
        <v>0.76653482518665794</v>
      </c>
      <c r="F251">
        <v>0</v>
      </c>
      <c r="G251">
        <v>0.77941176470588236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0.3387831280328481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t="s">
        <v>295</v>
      </c>
      <c r="B252">
        <v>0</v>
      </c>
      <c r="C252">
        <v>0.1253041362530414</v>
      </c>
      <c r="D252">
        <v>0</v>
      </c>
      <c r="E252">
        <v>0.65599949237505029</v>
      </c>
      <c r="F252">
        <v>0</v>
      </c>
      <c r="G252">
        <v>0.87039215686274507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0.3387831280328481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t="s">
        <v>296</v>
      </c>
      <c r="B253">
        <v>0</v>
      </c>
      <c r="C253">
        <v>0.15450121654501209</v>
      </c>
      <c r="D253">
        <v>0</v>
      </c>
      <c r="E253">
        <v>0.48287823346517478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0.3387831280328481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t="s">
        <v>297</v>
      </c>
      <c r="B254">
        <v>0</v>
      </c>
      <c r="C254">
        <v>0.13990267639902679</v>
      </c>
      <c r="D254">
        <v>0</v>
      </c>
      <c r="E254">
        <v>0.36959326550899979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0.3387831280328481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t="s">
        <v>298</v>
      </c>
      <c r="B255">
        <v>0</v>
      </c>
      <c r="C255">
        <v>0.12773722627737219</v>
      </c>
      <c r="D255">
        <v>0</v>
      </c>
      <c r="E255">
        <v>0.33300196704668039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0.3387831280328481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t="s">
        <v>299</v>
      </c>
      <c r="B256">
        <v>0</v>
      </c>
      <c r="C256">
        <v>0.35158150851581499</v>
      </c>
      <c r="D256">
        <v>0</v>
      </c>
      <c r="E256">
        <v>0.3430910129232852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0.3387831280328481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t="s">
        <v>300</v>
      </c>
      <c r="B257">
        <v>0</v>
      </c>
      <c r="C257">
        <v>0.218978102189781</v>
      </c>
      <c r="D257">
        <v>0</v>
      </c>
      <c r="E257">
        <v>0.44434103936208469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0.3387831280328481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t="s">
        <v>301</v>
      </c>
      <c r="B258">
        <v>0</v>
      </c>
      <c r="C258">
        <v>2.4330900243308999E-3</v>
      </c>
      <c r="D258">
        <v>0</v>
      </c>
      <c r="E258">
        <v>0.57403921402736946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0.3387831280328481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t="s">
        <v>302</v>
      </c>
      <c r="B259">
        <v>0</v>
      </c>
      <c r="C259">
        <v>0</v>
      </c>
      <c r="D259">
        <v>0</v>
      </c>
      <c r="E259">
        <v>0.68907971826815295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0.3387831280328481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t="s">
        <v>303</v>
      </c>
      <c r="B260">
        <v>0</v>
      </c>
      <c r="C260">
        <v>0</v>
      </c>
      <c r="D260">
        <v>0</v>
      </c>
      <c r="E260">
        <v>0.73628883859641703</v>
      </c>
      <c r="F260">
        <v>0</v>
      </c>
      <c r="G260">
        <v>0.20921568627450979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0.29869354236655471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t="s">
        <v>304</v>
      </c>
      <c r="B261">
        <v>0</v>
      </c>
      <c r="C261">
        <v>0</v>
      </c>
      <c r="D261">
        <v>0</v>
      </c>
      <c r="E261">
        <v>0.7754182618075679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0.3387831280328481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t="s">
        <v>305</v>
      </c>
      <c r="B262">
        <v>0</v>
      </c>
      <c r="C262">
        <v>0</v>
      </c>
      <c r="D262">
        <v>0</v>
      </c>
      <c r="E262">
        <v>0.80947143552105594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0.3387831280328481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 t="s">
        <v>306</v>
      </c>
      <c r="B263">
        <v>0</v>
      </c>
      <c r="C263">
        <v>0</v>
      </c>
      <c r="D263">
        <v>0</v>
      </c>
      <c r="E263">
        <v>0.8154783307599569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0.3387831280328481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t="s">
        <v>307</v>
      </c>
      <c r="B264">
        <v>0</v>
      </c>
      <c r="C264">
        <v>0</v>
      </c>
      <c r="D264">
        <v>0</v>
      </c>
      <c r="E264">
        <v>0.80978870111465984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0.3387831280328481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t="s">
        <v>308</v>
      </c>
      <c r="B265">
        <v>0</v>
      </c>
      <c r="C265">
        <v>0</v>
      </c>
      <c r="D265">
        <v>0</v>
      </c>
      <c r="E265">
        <v>0.80951373760020318</v>
      </c>
      <c r="F265">
        <v>0</v>
      </c>
      <c r="G265">
        <v>0.20921568627450979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0.3387831280328481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t="s">
        <v>309</v>
      </c>
      <c r="B266">
        <v>0</v>
      </c>
      <c r="C266">
        <v>0</v>
      </c>
      <c r="D266">
        <v>0</v>
      </c>
      <c r="E266">
        <v>0.82061803337634054</v>
      </c>
      <c r="F266">
        <v>0</v>
      </c>
      <c r="G266">
        <v>0.20921568627450979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0.29869354236655471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310</v>
      </c>
      <c r="B267">
        <v>0</v>
      </c>
      <c r="C267">
        <v>0</v>
      </c>
      <c r="D267">
        <v>0</v>
      </c>
      <c r="E267">
        <v>0.82632881406121117</v>
      </c>
      <c r="F267">
        <v>0</v>
      </c>
      <c r="G267">
        <v>0.20921568627450979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0.26315789473684209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t="s">
        <v>311</v>
      </c>
      <c r="B268">
        <v>0</v>
      </c>
      <c r="C268">
        <v>0</v>
      </c>
      <c r="D268">
        <v>0</v>
      </c>
      <c r="E268">
        <v>0.82838046489984984</v>
      </c>
      <c r="F268">
        <v>0</v>
      </c>
      <c r="G268">
        <v>0.20921568627450979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0.21709593131765581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312</v>
      </c>
      <c r="B269">
        <v>0</v>
      </c>
      <c r="C269">
        <v>0</v>
      </c>
      <c r="D269">
        <v>0</v>
      </c>
      <c r="E269">
        <v>0.82928995960151453</v>
      </c>
      <c r="F269">
        <v>0</v>
      </c>
      <c r="G269">
        <v>0.20921568627450979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0.19746173945502049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t="s">
        <v>313</v>
      </c>
      <c r="B270">
        <v>0</v>
      </c>
      <c r="C270">
        <v>0</v>
      </c>
      <c r="D270">
        <v>0</v>
      </c>
      <c r="E270">
        <v>0.82916305336407292</v>
      </c>
      <c r="F270">
        <v>0</v>
      </c>
      <c r="G270">
        <v>0.20921568627450979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0.13549832026875699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314</v>
      </c>
      <c r="B271">
        <v>0</v>
      </c>
      <c r="C271">
        <v>0</v>
      </c>
      <c r="D271">
        <v>0</v>
      </c>
      <c r="E271">
        <v>0.82660377757566794</v>
      </c>
      <c r="F271">
        <v>0</v>
      </c>
      <c r="G271">
        <v>0.20921568627450979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0.21709593131765581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t="s">
        <v>315</v>
      </c>
      <c r="B272">
        <v>0</v>
      </c>
      <c r="C272">
        <v>0</v>
      </c>
      <c r="D272">
        <v>0</v>
      </c>
      <c r="E272">
        <v>0.8216544343154466</v>
      </c>
      <c r="F272">
        <v>0</v>
      </c>
      <c r="G272">
        <v>0.20921568627450979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0.24759238521836499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t="s">
        <v>316</v>
      </c>
      <c r="B273">
        <v>0</v>
      </c>
      <c r="C273">
        <v>0</v>
      </c>
      <c r="D273">
        <v>0</v>
      </c>
      <c r="E273">
        <v>0.81797415342964119</v>
      </c>
      <c r="F273">
        <v>0</v>
      </c>
      <c r="G273">
        <v>0.33509803921568632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0.3387831280328481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t="s">
        <v>317</v>
      </c>
      <c r="B274">
        <v>0</v>
      </c>
      <c r="C274">
        <v>3.6496350364963498E-3</v>
      </c>
      <c r="D274">
        <v>0</v>
      </c>
      <c r="E274">
        <v>0.81061359165803004</v>
      </c>
      <c r="F274">
        <v>0</v>
      </c>
      <c r="G274">
        <v>0.20921568627450979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0.3387831280328481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t="s">
        <v>318</v>
      </c>
      <c r="B275">
        <v>0</v>
      </c>
      <c r="C275">
        <v>6.3260340632603412E-2</v>
      </c>
      <c r="D275">
        <v>0</v>
      </c>
      <c r="E275">
        <v>0.815161065166353</v>
      </c>
      <c r="F275">
        <v>0</v>
      </c>
      <c r="G275">
        <v>0.20921568627450979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0.13549832026875699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t="s">
        <v>319</v>
      </c>
      <c r="B276">
        <v>0</v>
      </c>
      <c r="C276">
        <v>0.14111922141119221</v>
      </c>
      <c r="D276">
        <v>0</v>
      </c>
      <c r="E276">
        <v>0.83087628756953413</v>
      </c>
      <c r="F276">
        <v>0</v>
      </c>
      <c r="G276">
        <v>0.20921568627450979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0.13549832026875699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t="s">
        <v>320</v>
      </c>
      <c r="B277">
        <v>0</v>
      </c>
      <c r="C277">
        <v>0.1094890510948905</v>
      </c>
      <c r="D277">
        <v>0</v>
      </c>
      <c r="E277">
        <v>0.8312147042027116</v>
      </c>
      <c r="F277">
        <v>0</v>
      </c>
      <c r="G277">
        <v>0.20921568627450979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0.13549832026875699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321</v>
      </c>
      <c r="B278">
        <v>0</v>
      </c>
      <c r="C278">
        <v>9.4890510948905105E-2</v>
      </c>
      <c r="D278">
        <v>0</v>
      </c>
      <c r="E278">
        <v>0.79079506757757156</v>
      </c>
      <c r="F278">
        <v>0</v>
      </c>
      <c r="G278">
        <v>0.20921568627450979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0.13549832026875699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322</v>
      </c>
      <c r="B279">
        <v>0</v>
      </c>
      <c r="C279">
        <v>8.0291970802919707E-2</v>
      </c>
      <c r="D279">
        <v>0</v>
      </c>
      <c r="E279">
        <v>0.65143086782715376</v>
      </c>
      <c r="F279">
        <v>0</v>
      </c>
      <c r="G279">
        <v>0.20921568627450979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0.13549832026875699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323</v>
      </c>
      <c r="B280">
        <v>0</v>
      </c>
      <c r="C280">
        <v>0.28102189781021902</v>
      </c>
      <c r="D280">
        <v>0</v>
      </c>
      <c r="E280">
        <v>0.62626113073457568</v>
      </c>
      <c r="F280">
        <v>0</v>
      </c>
      <c r="G280">
        <v>0.20921568627450979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0.13549832026875699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324</v>
      </c>
      <c r="B281">
        <v>0</v>
      </c>
      <c r="C281">
        <v>0.1253041362530414</v>
      </c>
      <c r="D281">
        <v>0</v>
      </c>
      <c r="E281">
        <v>0.62623997969500211</v>
      </c>
      <c r="F281">
        <v>0</v>
      </c>
      <c r="G281">
        <v>0.20921568627450979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0.13549832026875699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325</v>
      </c>
      <c r="B282">
        <v>0</v>
      </c>
      <c r="C282">
        <v>7.6642335766423347E-2</v>
      </c>
      <c r="D282">
        <v>0</v>
      </c>
      <c r="E282">
        <v>0.63349478626874511</v>
      </c>
      <c r="F282">
        <v>0</v>
      </c>
      <c r="G282">
        <v>0.20921568627450979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0.13549832026875699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t="s">
        <v>326</v>
      </c>
      <c r="B283">
        <v>0</v>
      </c>
      <c r="C283">
        <v>0</v>
      </c>
      <c r="D283">
        <v>0</v>
      </c>
      <c r="E283">
        <v>0.80098986865204436</v>
      </c>
      <c r="F283">
        <v>0</v>
      </c>
      <c r="G283">
        <v>0.20921568627450979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0.13549832026875699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t="s">
        <v>327</v>
      </c>
      <c r="B284">
        <v>0</v>
      </c>
      <c r="C284">
        <v>0</v>
      </c>
      <c r="D284">
        <v>0</v>
      </c>
      <c r="E284">
        <v>0.82937456375980878</v>
      </c>
      <c r="F284">
        <v>0</v>
      </c>
      <c r="G284">
        <v>0.20921568627450979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0.13549832026875699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328</v>
      </c>
      <c r="B285">
        <v>0</v>
      </c>
      <c r="C285">
        <v>0</v>
      </c>
      <c r="D285">
        <v>0</v>
      </c>
      <c r="E285">
        <v>0.82789399098965721</v>
      </c>
      <c r="F285">
        <v>0</v>
      </c>
      <c r="G285">
        <v>0.20921568627450979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0.13549832026875699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329</v>
      </c>
      <c r="B286">
        <v>0</v>
      </c>
      <c r="C286">
        <v>0</v>
      </c>
      <c r="D286">
        <v>0</v>
      </c>
      <c r="E286">
        <v>0.8212102624844011</v>
      </c>
      <c r="F286">
        <v>0</v>
      </c>
      <c r="G286">
        <v>0.20921568627450979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0.13549832026875699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t="s">
        <v>330</v>
      </c>
      <c r="B287">
        <v>0</v>
      </c>
      <c r="C287">
        <v>0</v>
      </c>
      <c r="D287">
        <v>0</v>
      </c>
      <c r="E287">
        <v>0.81397660695023166</v>
      </c>
      <c r="F287">
        <v>0</v>
      </c>
      <c r="G287">
        <v>0.20921568627450979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0.13549832026875699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t="s">
        <v>331</v>
      </c>
      <c r="B288">
        <v>0</v>
      </c>
      <c r="C288">
        <v>0</v>
      </c>
      <c r="D288">
        <v>0</v>
      </c>
      <c r="E288">
        <v>0.79671735865817817</v>
      </c>
      <c r="F288">
        <v>0</v>
      </c>
      <c r="G288">
        <v>0.20921568627450979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0.13549832026875699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t="s">
        <v>332</v>
      </c>
      <c r="B289">
        <v>0</v>
      </c>
      <c r="C289">
        <v>0</v>
      </c>
      <c r="D289">
        <v>0</v>
      </c>
      <c r="E289">
        <v>0.62308847479853646</v>
      </c>
      <c r="F289">
        <v>0</v>
      </c>
      <c r="G289">
        <v>0.20921568627450979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0.13549832026875699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333</v>
      </c>
      <c r="B290">
        <v>0</v>
      </c>
      <c r="C290">
        <v>0</v>
      </c>
      <c r="D290">
        <v>0</v>
      </c>
      <c r="E290">
        <v>0.60102794052327679</v>
      </c>
      <c r="F290">
        <v>0</v>
      </c>
      <c r="G290">
        <v>0.20921568627450979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0.13549832026875699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t="s">
        <v>334</v>
      </c>
      <c r="B291">
        <v>0</v>
      </c>
      <c r="C291">
        <v>0</v>
      </c>
      <c r="D291">
        <v>0</v>
      </c>
      <c r="E291">
        <v>0.59394234226612241</v>
      </c>
      <c r="F291">
        <v>0</v>
      </c>
      <c r="G291">
        <v>0.20921568627450979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0.13549832026875699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335</v>
      </c>
      <c r="B292">
        <v>0</v>
      </c>
      <c r="C292">
        <v>0</v>
      </c>
      <c r="D292">
        <v>0</v>
      </c>
      <c r="E292">
        <v>0.58852767613528212</v>
      </c>
      <c r="F292">
        <v>0</v>
      </c>
      <c r="G292">
        <v>0.20921568627450979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0.13549832026875699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336</v>
      </c>
      <c r="B293">
        <v>0</v>
      </c>
      <c r="C293">
        <v>0</v>
      </c>
      <c r="D293">
        <v>0</v>
      </c>
      <c r="E293">
        <v>0.58315531208358895</v>
      </c>
      <c r="F293">
        <v>0</v>
      </c>
      <c r="G293">
        <v>0.20921568627450979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0.13549832026875699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337</v>
      </c>
      <c r="B294">
        <v>0</v>
      </c>
      <c r="C294">
        <v>0</v>
      </c>
      <c r="D294">
        <v>0</v>
      </c>
      <c r="E294">
        <v>0.58106135916580304</v>
      </c>
      <c r="F294">
        <v>0</v>
      </c>
      <c r="G294">
        <v>0.20921568627450979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0.13549832026875699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338</v>
      </c>
      <c r="B295">
        <v>0</v>
      </c>
      <c r="C295">
        <v>0</v>
      </c>
      <c r="D295">
        <v>0</v>
      </c>
      <c r="E295">
        <v>0.57205101630745159</v>
      </c>
      <c r="F295">
        <v>0</v>
      </c>
      <c r="G295">
        <v>0.20921568627450979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0.13549832026875699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t="s">
        <v>339</v>
      </c>
      <c r="B296">
        <v>0</v>
      </c>
      <c r="C296">
        <v>0</v>
      </c>
      <c r="D296">
        <v>0</v>
      </c>
      <c r="E296">
        <v>0.53569237928044167</v>
      </c>
      <c r="F296">
        <v>0</v>
      </c>
      <c r="G296">
        <v>0.20921568627450979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0.13549832026875699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340</v>
      </c>
      <c r="B297">
        <v>0</v>
      </c>
      <c r="C297">
        <v>0</v>
      </c>
      <c r="D297">
        <v>0</v>
      </c>
      <c r="E297">
        <v>0.50529833541318558</v>
      </c>
      <c r="F297">
        <v>0</v>
      </c>
      <c r="G297">
        <v>0.20921568627450979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0.20892123926838371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t="s">
        <v>341</v>
      </c>
      <c r="B298">
        <v>0</v>
      </c>
      <c r="C298">
        <v>4.6228710462287097E-2</v>
      </c>
      <c r="D298">
        <v>0</v>
      </c>
      <c r="E298">
        <v>0.46893969838617572</v>
      </c>
      <c r="F298">
        <v>0</v>
      </c>
      <c r="G298">
        <v>0.73843137254901969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0.20892123926838371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t="s">
        <v>342</v>
      </c>
      <c r="B299">
        <v>0</v>
      </c>
      <c r="C299">
        <v>0.1508515815085158</v>
      </c>
      <c r="D299">
        <v>0</v>
      </c>
      <c r="E299">
        <v>0.38784661266101228</v>
      </c>
      <c r="F299">
        <v>0</v>
      </c>
      <c r="G299">
        <v>0.20921568627450979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0.20892123926838371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343</v>
      </c>
      <c r="B300">
        <v>0</v>
      </c>
      <c r="C300">
        <v>0.19829683698296841</v>
      </c>
      <c r="D300">
        <v>0</v>
      </c>
      <c r="E300">
        <v>0.30759956851879272</v>
      </c>
      <c r="F300">
        <v>0</v>
      </c>
      <c r="G300">
        <v>0.20921568627450979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0.20892123926838371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t="s">
        <v>344</v>
      </c>
      <c r="B301">
        <v>0</v>
      </c>
      <c r="C301">
        <v>0.14111922141119221</v>
      </c>
      <c r="D301">
        <v>0</v>
      </c>
      <c r="E301">
        <v>0.25061866790752768</v>
      </c>
      <c r="F301">
        <v>0</v>
      </c>
      <c r="G301">
        <v>0.20921568627450979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0.20892123926838371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t="s">
        <v>345</v>
      </c>
      <c r="B302">
        <v>0</v>
      </c>
      <c r="C302">
        <v>0.19829683698296841</v>
      </c>
      <c r="D302">
        <v>0</v>
      </c>
      <c r="E302">
        <v>0.20884536474967749</v>
      </c>
      <c r="F302">
        <v>0</v>
      </c>
      <c r="G302">
        <v>0.20921568627450979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0.20892123926838371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t="s">
        <v>346</v>
      </c>
      <c r="B303">
        <v>0</v>
      </c>
      <c r="C303">
        <v>0.25425790754257899</v>
      </c>
      <c r="D303">
        <v>0</v>
      </c>
      <c r="E303">
        <v>0.19520294422470871</v>
      </c>
      <c r="F303">
        <v>0</v>
      </c>
      <c r="G303">
        <v>0.20921568627450979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0.20892123926838371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347</v>
      </c>
      <c r="B304">
        <v>0</v>
      </c>
      <c r="C304">
        <v>0.62165450121654497</v>
      </c>
      <c r="D304">
        <v>0</v>
      </c>
      <c r="E304">
        <v>0.1831045495886123</v>
      </c>
      <c r="F304">
        <v>0</v>
      </c>
      <c r="G304">
        <v>0.20921568627450979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0.20892123926838371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348</v>
      </c>
      <c r="B305">
        <v>0</v>
      </c>
      <c r="C305">
        <v>0.48905109489051102</v>
      </c>
      <c r="D305">
        <v>0</v>
      </c>
      <c r="E305">
        <v>0.17024471752786649</v>
      </c>
      <c r="F305">
        <v>0</v>
      </c>
      <c r="G305">
        <v>0.20921568627450979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0.20892123926838371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t="s">
        <v>349</v>
      </c>
      <c r="B306">
        <v>0</v>
      </c>
      <c r="C306">
        <v>0.145985401459854</v>
      </c>
      <c r="D306">
        <v>0</v>
      </c>
      <c r="E306">
        <v>0.15890776031641959</v>
      </c>
      <c r="F306">
        <v>0</v>
      </c>
      <c r="G306">
        <v>0.20921568627450979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0.3720791340052258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t="s">
        <v>350</v>
      </c>
      <c r="B307">
        <v>0</v>
      </c>
      <c r="C307">
        <v>0</v>
      </c>
      <c r="D307">
        <v>0</v>
      </c>
      <c r="E307">
        <v>0.17804945113052309</v>
      </c>
      <c r="F307">
        <v>0</v>
      </c>
      <c r="G307">
        <v>0.20921568627450979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0.46659201194475552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t="s">
        <v>351</v>
      </c>
      <c r="B308">
        <v>0</v>
      </c>
      <c r="C308">
        <v>0</v>
      </c>
      <c r="D308">
        <v>0</v>
      </c>
      <c r="E308">
        <v>0.21768649929144021</v>
      </c>
      <c r="F308">
        <v>0</v>
      </c>
      <c r="G308">
        <v>0.20921568627450979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0.52224710712952593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352</v>
      </c>
      <c r="B309">
        <v>0</v>
      </c>
      <c r="C309">
        <v>0</v>
      </c>
      <c r="D309">
        <v>0</v>
      </c>
      <c r="E309">
        <v>0.24133336153471949</v>
      </c>
      <c r="F309">
        <v>0</v>
      </c>
      <c r="G309">
        <v>0.20921568627450979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0.416461366181411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t="s">
        <v>353</v>
      </c>
      <c r="B310">
        <v>0</v>
      </c>
      <c r="C310">
        <v>0</v>
      </c>
      <c r="D310">
        <v>0</v>
      </c>
      <c r="E310">
        <v>0.24410414771886041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0.41216871967151919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t="s">
        <v>354</v>
      </c>
      <c r="B311">
        <v>0</v>
      </c>
      <c r="C311">
        <v>0</v>
      </c>
      <c r="D311">
        <v>0</v>
      </c>
      <c r="E311">
        <v>0.24765752236722441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0.41216871967151919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t="s">
        <v>355</v>
      </c>
      <c r="B312">
        <v>0</v>
      </c>
      <c r="C312">
        <v>0</v>
      </c>
      <c r="D312">
        <v>0</v>
      </c>
      <c r="E312">
        <v>0.25535650077201288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0.41216871967151919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t="s">
        <v>356</v>
      </c>
      <c r="B313">
        <v>0</v>
      </c>
      <c r="C313">
        <v>0</v>
      </c>
      <c r="D313">
        <v>0</v>
      </c>
      <c r="E313">
        <v>0.24313119989847501</v>
      </c>
      <c r="F313">
        <v>0</v>
      </c>
      <c r="G313">
        <v>0.34509803921568633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0.47797685703620751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t="s">
        <v>357</v>
      </c>
      <c r="B314">
        <v>0</v>
      </c>
      <c r="C314">
        <v>0</v>
      </c>
      <c r="D314">
        <v>0</v>
      </c>
      <c r="E314">
        <v>0.2242644725988282</v>
      </c>
      <c r="F314">
        <v>0</v>
      </c>
      <c r="G314">
        <v>0.20921568627450979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0.47797685703620751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358</v>
      </c>
      <c r="B315">
        <v>0</v>
      </c>
      <c r="C315">
        <v>0</v>
      </c>
      <c r="D315">
        <v>0</v>
      </c>
      <c r="E315">
        <v>0.19332050170265869</v>
      </c>
      <c r="F315">
        <v>0</v>
      </c>
      <c r="G315">
        <v>0.20921568627450979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0.4798805524449421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t="s">
        <v>359</v>
      </c>
      <c r="B316">
        <v>0</v>
      </c>
      <c r="C316">
        <v>0</v>
      </c>
      <c r="D316">
        <v>0</v>
      </c>
      <c r="E316">
        <v>0.17252902980181481</v>
      </c>
      <c r="F316">
        <v>0</v>
      </c>
      <c r="G316">
        <v>0.20921568627450979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0.51806644270250102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t="s">
        <v>360</v>
      </c>
      <c r="B317">
        <v>0</v>
      </c>
      <c r="C317">
        <v>0</v>
      </c>
      <c r="D317">
        <v>0</v>
      </c>
      <c r="E317">
        <v>0.17221176420821091</v>
      </c>
      <c r="F317">
        <v>0</v>
      </c>
      <c r="G317">
        <v>0.20921568627450979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0.51806644270250102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t="s">
        <v>361</v>
      </c>
      <c r="B318">
        <v>0</v>
      </c>
      <c r="C318">
        <v>0</v>
      </c>
      <c r="D318">
        <v>0</v>
      </c>
      <c r="E318">
        <v>0.17496139935277821</v>
      </c>
      <c r="F318">
        <v>0</v>
      </c>
      <c r="G318">
        <v>0.20921568627450979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0.62814483016050759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t="s">
        <v>362</v>
      </c>
      <c r="B319">
        <v>0</v>
      </c>
      <c r="C319">
        <v>0</v>
      </c>
      <c r="D319">
        <v>0</v>
      </c>
      <c r="E319">
        <v>0.18018570612745621</v>
      </c>
      <c r="F319">
        <v>0</v>
      </c>
      <c r="G319">
        <v>0.20921568627450979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0.62814483016050759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363</v>
      </c>
      <c r="B320">
        <v>0</v>
      </c>
      <c r="C320">
        <v>0</v>
      </c>
      <c r="D320">
        <v>0</v>
      </c>
      <c r="E320">
        <v>0.19393388185029289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0.62814483016050759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364</v>
      </c>
      <c r="B321">
        <v>0</v>
      </c>
      <c r="C321">
        <v>0</v>
      </c>
      <c r="D321">
        <v>0</v>
      </c>
      <c r="E321">
        <v>0.21284291122908691</v>
      </c>
      <c r="F321">
        <v>0</v>
      </c>
      <c r="G321">
        <v>0.20921568627450979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0.63893243747667039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365</v>
      </c>
      <c r="B322">
        <v>0</v>
      </c>
      <c r="C322">
        <v>1.7031630170316302E-2</v>
      </c>
      <c r="D322">
        <v>0</v>
      </c>
      <c r="E322">
        <v>0.22940417521521181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0.62814483016050759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t="s">
        <v>366</v>
      </c>
      <c r="B323">
        <v>0</v>
      </c>
      <c r="C323">
        <v>0.1265206812652068</v>
      </c>
      <c r="D323">
        <v>0</v>
      </c>
      <c r="E323">
        <v>0.23469193510861061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0.62814483016050759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367</v>
      </c>
      <c r="B324">
        <v>0</v>
      </c>
      <c r="C324">
        <v>0.25304136253041359</v>
      </c>
      <c r="D324">
        <v>0</v>
      </c>
      <c r="E324">
        <v>0.20783011485014491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0.78697275102650255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368</v>
      </c>
      <c r="B325">
        <v>0</v>
      </c>
      <c r="C325">
        <v>0.25182481751824809</v>
      </c>
      <c r="D325">
        <v>0</v>
      </c>
      <c r="E325">
        <v>0.15522747943061399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0.78697275102650255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t="s">
        <v>369</v>
      </c>
      <c r="B326">
        <v>0</v>
      </c>
      <c r="C326">
        <v>0.2238442822384428</v>
      </c>
      <c r="D326">
        <v>0</v>
      </c>
      <c r="E326">
        <v>0.1199052433427103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0.78697275102650255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t="s">
        <v>370</v>
      </c>
      <c r="B327">
        <v>0</v>
      </c>
      <c r="C327">
        <v>0.21167883211678831</v>
      </c>
      <c r="D327">
        <v>0</v>
      </c>
      <c r="E327">
        <v>0.1143213688952812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0.78697275102650255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t="s">
        <v>371</v>
      </c>
      <c r="B328">
        <v>0</v>
      </c>
      <c r="C328">
        <v>0.54136253041362525</v>
      </c>
      <c r="D328">
        <v>0</v>
      </c>
      <c r="E328">
        <v>0.15416992745193431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0.62814483016050759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t="s">
        <v>372</v>
      </c>
      <c r="B329">
        <v>0</v>
      </c>
      <c r="C329">
        <v>0.33941605839416061</v>
      </c>
      <c r="D329">
        <v>0</v>
      </c>
      <c r="E329">
        <v>0.21774995241016101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0.62814483016050759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t="s">
        <v>373</v>
      </c>
      <c r="B330">
        <v>0</v>
      </c>
      <c r="C330">
        <v>9.2457420924574207E-2</v>
      </c>
      <c r="D330">
        <v>0</v>
      </c>
      <c r="E330">
        <v>0.31377567207428247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0.78697275102650255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t="s">
        <v>374</v>
      </c>
      <c r="B331">
        <v>0</v>
      </c>
      <c r="C331">
        <v>0</v>
      </c>
      <c r="D331">
        <v>0</v>
      </c>
      <c r="E331">
        <v>0.42386683305484468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0.76692795819335569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t="s">
        <v>375</v>
      </c>
      <c r="B332">
        <v>0</v>
      </c>
      <c r="C332">
        <v>0</v>
      </c>
      <c r="D332">
        <v>0</v>
      </c>
      <c r="E332">
        <v>0.52162693796400095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0.60679357969391556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t="s">
        <v>376</v>
      </c>
      <c r="B333">
        <v>0</v>
      </c>
      <c r="C333">
        <v>0</v>
      </c>
      <c r="D333">
        <v>0</v>
      </c>
      <c r="E333">
        <v>0.54514689396983873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0.598842851810377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t="s">
        <v>377</v>
      </c>
      <c r="B334">
        <v>0</v>
      </c>
      <c r="C334">
        <v>0</v>
      </c>
      <c r="D334">
        <v>0</v>
      </c>
      <c r="E334">
        <v>0.57788870322976371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0.60097051138484514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t="s">
        <v>378</v>
      </c>
      <c r="B335">
        <v>0</v>
      </c>
      <c r="C335">
        <v>0</v>
      </c>
      <c r="D335">
        <v>0</v>
      </c>
      <c r="E335">
        <v>0.6015355654730431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0.5571108622620381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379</v>
      </c>
      <c r="B336">
        <v>0</v>
      </c>
      <c r="C336">
        <v>0</v>
      </c>
      <c r="D336">
        <v>0</v>
      </c>
      <c r="E336">
        <v>0.6257958078639565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0.51571481896229932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t="s">
        <v>380</v>
      </c>
      <c r="B337">
        <v>0</v>
      </c>
      <c r="C337">
        <v>0</v>
      </c>
      <c r="D337">
        <v>0</v>
      </c>
      <c r="E337">
        <v>0.66065272108124118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0.46181410974244119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t="s">
        <v>381</v>
      </c>
      <c r="B338">
        <v>0</v>
      </c>
      <c r="C338">
        <v>0</v>
      </c>
      <c r="D338">
        <v>0</v>
      </c>
      <c r="E338">
        <v>0.70703695086613516</v>
      </c>
      <c r="F338">
        <v>0</v>
      </c>
      <c r="G338">
        <v>0.98313725490196069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0.39723777528928711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t="s">
        <v>382</v>
      </c>
      <c r="B339">
        <v>0</v>
      </c>
      <c r="C339">
        <v>0</v>
      </c>
      <c r="D339">
        <v>0</v>
      </c>
      <c r="E339">
        <v>0.73155100573193177</v>
      </c>
      <c r="F339">
        <v>0</v>
      </c>
      <c r="G339">
        <v>0.7566666666666666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0.37181784247853678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t="s">
        <v>383</v>
      </c>
      <c r="B340">
        <v>0</v>
      </c>
      <c r="C340">
        <v>0</v>
      </c>
      <c r="D340">
        <v>0</v>
      </c>
      <c r="E340">
        <v>0.75758793544702729</v>
      </c>
      <c r="F340">
        <v>0</v>
      </c>
      <c r="G340">
        <v>0.20921568627450979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0.3593505039193729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t="s">
        <v>384</v>
      </c>
      <c r="B341">
        <v>0</v>
      </c>
      <c r="C341">
        <v>0</v>
      </c>
      <c r="D341">
        <v>0</v>
      </c>
      <c r="E341">
        <v>0.7883415469870344</v>
      </c>
      <c r="F341">
        <v>0</v>
      </c>
      <c r="G341">
        <v>0.20921568627450979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0.35890257558790589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t="s">
        <v>385</v>
      </c>
      <c r="B342">
        <v>0</v>
      </c>
      <c r="C342">
        <v>0</v>
      </c>
      <c r="D342">
        <v>0</v>
      </c>
      <c r="E342">
        <v>0.80849848770067057</v>
      </c>
      <c r="F342">
        <v>0</v>
      </c>
      <c r="G342">
        <v>0.20921568627450979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0.36263531168346402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t="s">
        <v>386</v>
      </c>
      <c r="B343">
        <v>0</v>
      </c>
      <c r="C343">
        <v>0</v>
      </c>
      <c r="D343">
        <v>0</v>
      </c>
      <c r="E343">
        <v>0.81319401848600859</v>
      </c>
      <c r="F343">
        <v>0</v>
      </c>
      <c r="G343">
        <v>0.20921568627450979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0.3731989548338932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387</v>
      </c>
      <c r="B344">
        <v>0</v>
      </c>
      <c r="C344">
        <v>0</v>
      </c>
      <c r="D344">
        <v>0</v>
      </c>
      <c r="E344">
        <v>0.81270754457581595</v>
      </c>
      <c r="F344">
        <v>0</v>
      </c>
      <c r="G344">
        <v>0.20921568627450979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0.38798058977230321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t="s">
        <v>388</v>
      </c>
      <c r="B345">
        <v>0</v>
      </c>
      <c r="C345">
        <v>0</v>
      </c>
      <c r="D345">
        <v>0</v>
      </c>
      <c r="E345">
        <v>0.81090970621206038</v>
      </c>
      <c r="F345">
        <v>0</v>
      </c>
      <c r="G345">
        <v>0.20921568627450979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0.39861888764464348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389</v>
      </c>
      <c r="B346">
        <v>0</v>
      </c>
      <c r="C346">
        <v>1.9464720194647199E-2</v>
      </c>
      <c r="D346">
        <v>0</v>
      </c>
      <c r="E346">
        <v>0.80189936335370893</v>
      </c>
      <c r="F346">
        <v>0</v>
      </c>
      <c r="G346">
        <v>0.20921568627450979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0.42187383351997021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t="s">
        <v>390</v>
      </c>
      <c r="B347">
        <v>0</v>
      </c>
      <c r="C347">
        <v>6.9343065693430656E-2</v>
      </c>
      <c r="D347">
        <v>0</v>
      </c>
      <c r="E347">
        <v>0.72966856320988183</v>
      </c>
      <c r="F347">
        <v>0</v>
      </c>
      <c r="G347">
        <v>0.30274509803921568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0.54759238521836506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t="s">
        <v>391</v>
      </c>
      <c r="B348">
        <v>0</v>
      </c>
      <c r="C348">
        <v>0.1763990267639903</v>
      </c>
      <c r="D348">
        <v>0</v>
      </c>
      <c r="E348">
        <v>0.54087438397597243</v>
      </c>
      <c r="F348">
        <v>0</v>
      </c>
      <c r="G348">
        <v>0.59941176470588231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0.62814483016050759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t="s">
        <v>392</v>
      </c>
      <c r="B349">
        <v>0</v>
      </c>
      <c r="C349">
        <v>0.1776155717761557</v>
      </c>
      <c r="D349">
        <v>0</v>
      </c>
      <c r="E349">
        <v>0.30178303263605399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0.62814483016050759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 t="s">
        <v>393</v>
      </c>
      <c r="B350">
        <v>0</v>
      </c>
      <c r="C350">
        <v>0.16301703163017031</v>
      </c>
      <c r="D350">
        <v>0</v>
      </c>
      <c r="E350">
        <v>0.1660991137714419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0.62814483016050759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t="s">
        <v>394</v>
      </c>
      <c r="B351">
        <v>0</v>
      </c>
      <c r="C351">
        <v>0.21046228710462289</v>
      </c>
      <c r="D351">
        <v>0</v>
      </c>
      <c r="E351">
        <v>9.9515641193764687E-2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0.62814483016050759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t="s">
        <v>395</v>
      </c>
      <c r="B352">
        <v>0</v>
      </c>
      <c r="C352">
        <v>0.33819951338199511</v>
      </c>
      <c r="D352">
        <v>0</v>
      </c>
      <c r="E352">
        <v>6.4954842530510384E-2</v>
      </c>
      <c r="F352">
        <v>0</v>
      </c>
      <c r="G352">
        <v>0.20921568627450979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0.62814483016050759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396</v>
      </c>
      <c r="B353">
        <v>0</v>
      </c>
      <c r="C353">
        <v>0.1970802919708029</v>
      </c>
      <c r="D353">
        <v>0</v>
      </c>
      <c r="E353">
        <v>5.7107806848706623E-2</v>
      </c>
      <c r="F353">
        <v>0</v>
      </c>
      <c r="G353">
        <v>0.6335294117647059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0.62814483016050759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t="s">
        <v>397</v>
      </c>
      <c r="B354">
        <v>0</v>
      </c>
      <c r="C354">
        <v>2.0681265206812651E-2</v>
      </c>
      <c r="D354">
        <v>0</v>
      </c>
      <c r="E354">
        <v>0.10425347405825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0.65296752519596868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t="s">
        <v>398</v>
      </c>
      <c r="B355">
        <v>0</v>
      </c>
      <c r="C355">
        <v>0</v>
      </c>
      <c r="D355">
        <v>0</v>
      </c>
      <c r="E355">
        <v>0.17754182618075681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0.78697275102650255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t="s">
        <v>399</v>
      </c>
      <c r="B356">
        <v>0</v>
      </c>
      <c r="C356">
        <v>0</v>
      </c>
      <c r="D356">
        <v>0</v>
      </c>
      <c r="E356">
        <v>0.23900674718162401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0.62814483016050759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400</v>
      </c>
      <c r="B357">
        <v>0</v>
      </c>
      <c r="C357">
        <v>0</v>
      </c>
      <c r="D357">
        <v>0</v>
      </c>
      <c r="E357">
        <v>0.30937625584297468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0.62814483016050759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t="s">
        <v>401</v>
      </c>
      <c r="B358">
        <v>0</v>
      </c>
      <c r="C358">
        <v>0</v>
      </c>
      <c r="D358">
        <v>0</v>
      </c>
      <c r="E358">
        <v>0.40347723090589899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0.6284434490481523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t="s">
        <v>402</v>
      </c>
      <c r="B359">
        <v>0</v>
      </c>
      <c r="C359">
        <v>0</v>
      </c>
      <c r="D359">
        <v>0</v>
      </c>
      <c r="E359">
        <v>0.4693627191776476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0.64983202687569996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t="s">
        <v>403</v>
      </c>
      <c r="B360">
        <v>0</v>
      </c>
      <c r="C360">
        <v>0</v>
      </c>
      <c r="D360">
        <v>0</v>
      </c>
      <c r="E360">
        <v>0.53330231180862542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0.59637924598730874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t="s">
        <v>404</v>
      </c>
      <c r="B361">
        <v>0</v>
      </c>
      <c r="C361">
        <v>0</v>
      </c>
      <c r="D361">
        <v>0</v>
      </c>
      <c r="E361">
        <v>0.62027538653524827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0.4749906681597611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t="s">
        <v>405</v>
      </c>
      <c r="B362">
        <v>0</v>
      </c>
      <c r="C362">
        <v>0</v>
      </c>
      <c r="D362">
        <v>0</v>
      </c>
      <c r="E362">
        <v>0.68671080183591027</v>
      </c>
      <c r="F362">
        <v>0</v>
      </c>
      <c r="G362">
        <v>0.20921568627450979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0.3387831280328481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 t="s">
        <v>406</v>
      </c>
      <c r="B363">
        <v>0</v>
      </c>
      <c r="C363">
        <v>0</v>
      </c>
      <c r="D363">
        <v>0</v>
      </c>
      <c r="E363">
        <v>0.724909579305823</v>
      </c>
      <c r="F363">
        <v>0</v>
      </c>
      <c r="G363">
        <v>0.20921568627450979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407</v>
      </c>
      <c r="B364">
        <v>0</v>
      </c>
      <c r="C364">
        <v>0</v>
      </c>
      <c r="D364">
        <v>0</v>
      </c>
      <c r="E364">
        <v>0.73138179741534304</v>
      </c>
      <c r="F364">
        <v>0</v>
      </c>
      <c r="G364">
        <v>0.20921568627450979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t="s">
        <v>408</v>
      </c>
      <c r="B365">
        <v>0</v>
      </c>
      <c r="C365">
        <v>0</v>
      </c>
      <c r="D365">
        <v>0</v>
      </c>
      <c r="E365">
        <v>0.71088644006852941</v>
      </c>
      <c r="F365">
        <v>0</v>
      </c>
      <c r="G365">
        <v>0.20921568627450979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409</v>
      </c>
      <c r="B366">
        <v>0</v>
      </c>
      <c r="C366">
        <v>0</v>
      </c>
      <c r="D366">
        <v>0</v>
      </c>
      <c r="E366">
        <v>0.64552972778612072</v>
      </c>
      <c r="F366">
        <v>0</v>
      </c>
      <c r="G366">
        <v>0.20921568627450979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410</v>
      </c>
      <c r="B367">
        <v>0</v>
      </c>
      <c r="C367">
        <v>0</v>
      </c>
      <c r="D367">
        <v>0</v>
      </c>
      <c r="E367">
        <v>0.62643033905116441</v>
      </c>
      <c r="F367">
        <v>0</v>
      </c>
      <c r="G367">
        <v>0.20921568627450979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411</v>
      </c>
      <c r="B368">
        <v>0</v>
      </c>
      <c r="C368">
        <v>0</v>
      </c>
      <c r="D368">
        <v>0</v>
      </c>
      <c r="E368">
        <v>0.59497874320522859</v>
      </c>
      <c r="F368">
        <v>0</v>
      </c>
      <c r="G368">
        <v>0.20921568627450979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t="s">
        <v>412</v>
      </c>
      <c r="B369">
        <v>0</v>
      </c>
      <c r="C369">
        <v>0</v>
      </c>
      <c r="D369">
        <v>0</v>
      </c>
      <c r="E369">
        <v>0.58535502019924279</v>
      </c>
      <c r="F369">
        <v>0</v>
      </c>
      <c r="G369">
        <v>0.20921568627450979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413</v>
      </c>
      <c r="B370">
        <v>0</v>
      </c>
      <c r="C370">
        <v>5.7177615571776162E-2</v>
      </c>
      <c r="D370">
        <v>0</v>
      </c>
      <c r="E370">
        <v>0.59497874320522859</v>
      </c>
      <c r="F370">
        <v>0</v>
      </c>
      <c r="G370">
        <v>0.20921568627450979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t="s">
        <v>414</v>
      </c>
      <c r="B371">
        <v>0</v>
      </c>
      <c r="C371">
        <v>0.24452554744525551</v>
      </c>
      <c r="D371">
        <v>0</v>
      </c>
      <c r="E371">
        <v>0.64713720679371389</v>
      </c>
      <c r="F371">
        <v>0</v>
      </c>
      <c r="G371">
        <v>0.20921568627450979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t="s">
        <v>415</v>
      </c>
      <c r="B372">
        <v>0</v>
      </c>
      <c r="C372">
        <v>0.3430656934306569</v>
      </c>
      <c r="D372">
        <v>0</v>
      </c>
      <c r="E372">
        <v>0.62082531356416171</v>
      </c>
      <c r="F372">
        <v>0</v>
      </c>
      <c r="G372">
        <v>0.20921568627450979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t="s">
        <v>416</v>
      </c>
      <c r="B373">
        <v>0</v>
      </c>
      <c r="C373">
        <v>0.30291970802919699</v>
      </c>
      <c r="D373">
        <v>0</v>
      </c>
      <c r="E373">
        <v>0.59508449840309652</v>
      </c>
      <c r="F373">
        <v>0</v>
      </c>
      <c r="G373">
        <v>0.20921568627450979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t="s">
        <v>417</v>
      </c>
      <c r="B374">
        <v>0</v>
      </c>
      <c r="C374">
        <v>0.26399026763990258</v>
      </c>
      <c r="D374">
        <v>0</v>
      </c>
      <c r="E374">
        <v>0.54421624822860049</v>
      </c>
      <c r="F374">
        <v>0</v>
      </c>
      <c r="G374">
        <v>0.20921568627450979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t="s">
        <v>418</v>
      </c>
      <c r="B375">
        <v>0</v>
      </c>
      <c r="C375">
        <v>0.28953771289537711</v>
      </c>
      <c r="D375">
        <v>0</v>
      </c>
      <c r="E375">
        <v>0.51562004272509998</v>
      </c>
      <c r="F375">
        <v>0</v>
      </c>
      <c r="G375">
        <v>0.20921568627450979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t="s">
        <v>419</v>
      </c>
      <c r="B376">
        <v>0</v>
      </c>
      <c r="C376">
        <v>0.68978102189781021</v>
      </c>
      <c r="D376">
        <v>0</v>
      </c>
      <c r="E376">
        <v>0.52238837538865046</v>
      </c>
      <c r="F376">
        <v>0</v>
      </c>
      <c r="G376">
        <v>0.20921568627450979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t="s">
        <v>420</v>
      </c>
      <c r="B377">
        <v>0</v>
      </c>
      <c r="C377">
        <v>0.47080291970802918</v>
      </c>
      <c r="D377">
        <v>0</v>
      </c>
      <c r="E377">
        <v>0.55189407559381554</v>
      </c>
      <c r="F377">
        <v>0</v>
      </c>
      <c r="G377">
        <v>0.20921568627450979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421</v>
      </c>
      <c r="B378">
        <v>0</v>
      </c>
      <c r="C378">
        <v>0.14476885644768861</v>
      </c>
      <c r="D378">
        <v>0</v>
      </c>
      <c r="E378">
        <v>0.66111804395186025</v>
      </c>
      <c r="F378">
        <v>0</v>
      </c>
      <c r="G378">
        <v>0.20921568627450979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t="s">
        <v>422</v>
      </c>
      <c r="B379">
        <v>0</v>
      </c>
      <c r="C379">
        <v>0</v>
      </c>
      <c r="D379">
        <v>0</v>
      </c>
      <c r="E379">
        <v>0.77848516254573918</v>
      </c>
      <c r="F379">
        <v>0</v>
      </c>
      <c r="G379">
        <v>0.20921568627450979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t="s">
        <v>423</v>
      </c>
      <c r="B380">
        <v>0</v>
      </c>
      <c r="C380">
        <v>0</v>
      </c>
      <c r="D380">
        <v>0</v>
      </c>
      <c r="E380">
        <v>0.80329533196556624</v>
      </c>
      <c r="F380">
        <v>0</v>
      </c>
      <c r="G380">
        <v>0.20921568627450979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t="s">
        <v>424</v>
      </c>
      <c r="B381">
        <v>0</v>
      </c>
      <c r="C381">
        <v>0</v>
      </c>
      <c r="D381">
        <v>0</v>
      </c>
      <c r="E381">
        <v>0.79648469722286852</v>
      </c>
      <c r="F381">
        <v>0</v>
      </c>
      <c r="G381">
        <v>0.20921568627450979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t="s">
        <v>425</v>
      </c>
      <c r="B382">
        <v>0</v>
      </c>
      <c r="C382">
        <v>0</v>
      </c>
      <c r="D382">
        <v>0</v>
      </c>
      <c r="E382">
        <v>0.81101546140992842</v>
      </c>
      <c r="F382">
        <v>0</v>
      </c>
      <c r="G382">
        <v>0.20921568627450979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t="s">
        <v>426</v>
      </c>
      <c r="B383">
        <v>0</v>
      </c>
      <c r="C383">
        <v>0</v>
      </c>
      <c r="D383">
        <v>0</v>
      </c>
      <c r="E383">
        <v>0.80340108716343417</v>
      </c>
      <c r="F383">
        <v>0</v>
      </c>
      <c r="G383">
        <v>0.20921568627450979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t="s">
        <v>427</v>
      </c>
      <c r="B384">
        <v>0</v>
      </c>
      <c r="C384">
        <v>0</v>
      </c>
      <c r="D384">
        <v>0</v>
      </c>
      <c r="E384">
        <v>0.79333319232640298</v>
      </c>
      <c r="F384">
        <v>0</v>
      </c>
      <c r="G384">
        <v>0.20921568627450979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t="s">
        <v>428</v>
      </c>
      <c r="B385">
        <v>0</v>
      </c>
      <c r="C385">
        <v>0</v>
      </c>
      <c r="D385">
        <v>0</v>
      </c>
      <c r="E385">
        <v>0.71412254912328954</v>
      </c>
      <c r="F385">
        <v>0</v>
      </c>
      <c r="G385">
        <v>0.20921568627450979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t="s">
        <v>429</v>
      </c>
      <c r="B386">
        <v>0</v>
      </c>
      <c r="C386">
        <v>0</v>
      </c>
      <c r="D386">
        <v>0</v>
      </c>
      <c r="E386">
        <v>0.65439201336745711</v>
      </c>
      <c r="F386">
        <v>0</v>
      </c>
      <c r="G386">
        <v>0.20921568627450979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430</v>
      </c>
      <c r="B387">
        <v>0</v>
      </c>
      <c r="C387">
        <v>0</v>
      </c>
      <c r="D387">
        <v>0</v>
      </c>
      <c r="E387">
        <v>0.65756466930349633</v>
      </c>
      <c r="F387">
        <v>0</v>
      </c>
      <c r="G387">
        <v>0.20921568627450979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t="s">
        <v>431</v>
      </c>
      <c r="B388">
        <v>0</v>
      </c>
      <c r="C388">
        <v>0</v>
      </c>
      <c r="D388">
        <v>0</v>
      </c>
      <c r="E388">
        <v>0.65162122718331617</v>
      </c>
      <c r="F388">
        <v>0</v>
      </c>
      <c r="G388">
        <v>0.20921568627450979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t="s">
        <v>432</v>
      </c>
      <c r="B389">
        <v>0</v>
      </c>
      <c r="C389">
        <v>0</v>
      </c>
      <c r="D389">
        <v>0</v>
      </c>
      <c r="E389">
        <v>0.6135705069904186</v>
      </c>
      <c r="F389">
        <v>0</v>
      </c>
      <c r="G389">
        <v>0.20921568627450979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t="s">
        <v>433</v>
      </c>
      <c r="B390">
        <v>0</v>
      </c>
      <c r="C390">
        <v>0</v>
      </c>
      <c r="D390">
        <v>0</v>
      </c>
      <c r="E390">
        <v>0.59944161255525708</v>
      </c>
      <c r="F390">
        <v>0</v>
      </c>
      <c r="G390">
        <v>0.20921568627450979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434</v>
      </c>
      <c r="B391">
        <v>0</v>
      </c>
      <c r="C391">
        <v>0</v>
      </c>
      <c r="D391">
        <v>0</v>
      </c>
      <c r="E391">
        <v>0.54320099832906787</v>
      </c>
      <c r="F391">
        <v>0</v>
      </c>
      <c r="G391">
        <v>0.20921568627450979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t="s">
        <v>435</v>
      </c>
      <c r="B392">
        <v>0</v>
      </c>
      <c r="C392">
        <v>0</v>
      </c>
      <c r="D392">
        <v>0</v>
      </c>
      <c r="E392">
        <v>0.49711288309820428</v>
      </c>
      <c r="F392">
        <v>0</v>
      </c>
      <c r="G392">
        <v>0.20921568627450979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t="s">
        <v>436</v>
      </c>
      <c r="B393">
        <v>0</v>
      </c>
      <c r="C393">
        <v>0</v>
      </c>
      <c r="D393">
        <v>0</v>
      </c>
      <c r="E393">
        <v>0.45102476786734069</v>
      </c>
      <c r="F393">
        <v>0</v>
      </c>
      <c r="G393">
        <v>0.20921568627450979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0.1073161627472938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t="s">
        <v>437</v>
      </c>
      <c r="B394">
        <v>0</v>
      </c>
      <c r="C394">
        <v>3.1630170316301713E-2</v>
      </c>
      <c r="D394">
        <v>0</v>
      </c>
      <c r="E394">
        <v>0.41068973540049503</v>
      </c>
      <c r="F394">
        <v>0</v>
      </c>
      <c r="G394">
        <v>0.20921568627450979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0.13598357596117949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t="s">
        <v>438</v>
      </c>
      <c r="B395">
        <v>0</v>
      </c>
      <c r="C395">
        <v>0.14233576642335771</v>
      </c>
      <c r="D395">
        <v>0</v>
      </c>
      <c r="E395">
        <v>0.36584953150447352</v>
      </c>
      <c r="F395">
        <v>0</v>
      </c>
      <c r="G395">
        <v>0.20921568627450979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0.2719671519223591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t="s">
        <v>439</v>
      </c>
      <c r="B396">
        <v>0</v>
      </c>
      <c r="C396">
        <v>0.19829683698296841</v>
      </c>
      <c r="D396">
        <v>0</v>
      </c>
      <c r="E396">
        <v>0.29784893927536538</v>
      </c>
      <c r="F396">
        <v>0</v>
      </c>
      <c r="G396">
        <v>0.64607843137254906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0.3387831280328481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440</v>
      </c>
      <c r="B397">
        <v>0</v>
      </c>
      <c r="C397">
        <v>0.21776155717761561</v>
      </c>
      <c r="D397">
        <v>0</v>
      </c>
      <c r="E397">
        <v>0.25000528775989339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0.3387831280328481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441</v>
      </c>
      <c r="B398">
        <v>0</v>
      </c>
      <c r="C398">
        <v>0.2250608272506083</v>
      </c>
      <c r="D398">
        <v>0</v>
      </c>
      <c r="E398">
        <v>0.2255123839336704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0.3387831280328481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t="s">
        <v>442</v>
      </c>
      <c r="B399">
        <v>0</v>
      </c>
      <c r="C399">
        <v>0.24087591240875911</v>
      </c>
      <c r="D399">
        <v>0</v>
      </c>
      <c r="E399">
        <v>0.21829987943907439</v>
      </c>
      <c r="F399">
        <v>0</v>
      </c>
      <c r="G399">
        <v>0.20921568627450979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0.3387831280328481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t="s">
        <v>443</v>
      </c>
      <c r="B400">
        <v>0</v>
      </c>
      <c r="C400">
        <v>0.48661800486618001</v>
      </c>
      <c r="D400">
        <v>0</v>
      </c>
      <c r="E400">
        <v>0.22073224899003779</v>
      </c>
      <c r="F400">
        <v>0</v>
      </c>
      <c r="G400">
        <v>0.20921568627450979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0.3387831280328481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t="s">
        <v>444</v>
      </c>
      <c r="B401">
        <v>0</v>
      </c>
      <c r="C401">
        <v>0.27372262773722628</v>
      </c>
      <c r="D401">
        <v>0</v>
      </c>
      <c r="E401">
        <v>0.2220224624040272</v>
      </c>
      <c r="F401">
        <v>0</v>
      </c>
      <c r="G401">
        <v>0.20921568627450979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0.3387831280328481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t="s">
        <v>445</v>
      </c>
      <c r="B402">
        <v>0</v>
      </c>
      <c r="C402">
        <v>5.59610705596107E-2</v>
      </c>
      <c r="D402">
        <v>0</v>
      </c>
      <c r="E402">
        <v>0.2289388523445928</v>
      </c>
      <c r="F402">
        <v>0</v>
      </c>
      <c r="G402">
        <v>0.87098039215686274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0.3387831280328481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t="s">
        <v>446</v>
      </c>
      <c r="B403">
        <v>0</v>
      </c>
      <c r="C403">
        <v>0</v>
      </c>
      <c r="D403">
        <v>0</v>
      </c>
      <c r="E403">
        <v>0.2382030076778274</v>
      </c>
      <c r="F403">
        <v>0</v>
      </c>
      <c r="G403">
        <v>0.77039215686274509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0.3387831280328481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t="s">
        <v>447</v>
      </c>
      <c r="B404">
        <v>0</v>
      </c>
      <c r="C404">
        <v>0</v>
      </c>
      <c r="D404">
        <v>0</v>
      </c>
      <c r="E404">
        <v>0.24590198608261599</v>
      </c>
      <c r="F404">
        <v>0</v>
      </c>
      <c r="G404">
        <v>0.20921568627450979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0.3387831280328481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t="s">
        <v>448</v>
      </c>
      <c r="B405">
        <v>0</v>
      </c>
      <c r="C405">
        <v>0</v>
      </c>
      <c r="D405">
        <v>0</v>
      </c>
      <c r="E405">
        <v>0.24977262632458391</v>
      </c>
      <c r="F405">
        <v>0</v>
      </c>
      <c r="G405">
        <v>0.30294117647058821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0.3387831280328481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t="s">
        <v>449</v>
      </c>
      <c r="B406">
        <v>0</v>
      </c>
      <c r="C406">
        <v>0</v>
      </c>
      <c r="D406">
        <v>0</v>
      </c>
      <c r="E406">
        <v>0.241354512574293</v>
      </c>
      <c r="F406">
        <v>0</v>
      </c>
      <c r="G406">
        <v>0.20921568627450979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0.29869354236655471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t="s">
        <v>450</v>
      </c>
      <c r="B407">
        <v>0</v>
      </c>
      <c r="C407">
        <v>0</v>
      </c>
      <c r="D407">
        <v>0</v>
      </c>
      <c r="E407">
        <v>0.22559698809196471</v>
      </c>
      <c r="F407">
        <v>0</v>
      </c>
      <c r="G407">
        <v>0.20921568627450979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0.2262038073908175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t="s">
        <v>451</v>
      </c>
      <c r="B408">
        <v>0</v>
      </c>
      <c r="C408">
        <v>0</v>
      </c>
      <c r="D408">
        <v>0</v>
      </c>
      <c r="E408">
        <v>0.20419213604348649</v>
      </c>
      <c r="F408">
        <v>0</v>
      </c>
      <c r="G408">
        <v>0.20921568627450979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0.21709593131765581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t="s">
        <v>452</v>
      </c>
      <c r="B409">
        <v>0</v>
      </c>
      <c r="C409">
        <v>0</v>
      </c>
      <c r="D409">
        <v>0</v>
      </c>
      <c r="E409">
        <v>0.17908585206962921</v>
      </c>
      <c r="F409">
        <v>0</v>
      </c>
      <c r="G409">
        <v>0.20921568627450979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0.13549832026875699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t="s">
        <v>453</v>
      </c>
      <c r="B410">
        <v>0</v>
      </c>
      <c r="C410">
        <v>0</v>
      </c>
      <c r="D410">
        <v>0</v>
      </c>
      <c r="E410">
        <v>0.1500031726559361</v>
      </c>
      <c r="F410">
        <v>0</v>
      </c>
      <c r="G410">
        <v>0.20921568627450979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0.13549832026875699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t="s">
        <v>454</v>
      </c>
      <c r="B411">
        <v>0</v>
      </c>
      <c r="C411">
        <v>0</v>
      </c>
      <c r="D411">
        <v>0</v>
      </c>
      <c r="E411">
        <v>0.12967702362571121</v>
      </c>
      <c r="F411">
        <v>0</v>
      </c>
      <c r="G411">
        <v>0.20921568627450979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0.13549832026875699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t="s">
        <v>455</v>
      </c>
      <c r="B412">
        <v>0</v>
      </c>
      <c r="C412">
        <v>0</v>
      </c>
      <c r="D412">
        <v>0</v>
      </c>
      <c r="E412">
        <v>0.1149135980033419</v>
      </c>
      <c r="F412">
        <v>0</v>
      </c>
      <c r="G412">
        <v>0.20921568627450979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0.13549832026875699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456</v>
      </c>
      <c r="B413">
        <v>0</v>
      </c>
      <c r="C413">
        <v>0</v>
      </c>
      <c r="D413">
        <v>0</v>
      </c>
      <c r="E413">
        <v>9.9261828718881548E-2</v>
      </c>
      <c r="F413">
        <v>0</v>
      </c>
      <c r="G413">
        <v>0.20921568627450979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0.13549832026875699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t="s">
        <v>457</v>
      </c>
      <c r="B414">
        <v>0</v>
      </c>
      <c r="C414">
        <v>0</v>
      </c>
      <c r="D414">
        <v>0</v>
      </c>
      <c r="E414">
        <v>9.039954313754521E-2</v>
      </c>
      <c r="F414">
        <v>0</v>
      </c>
      <c r="G414">
        <v>0.20921568627450979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0.13549832026875699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t="s">
        <v>458</v>
      </c>
      <c r="B415">
        <v>0</v>
      </c>
      <c r="C415">
        <v>0</v>
      </c>
      <c r="D415">
        <v>0</v>
      </c>
      <c r="E415">
        <v>8.3440851117832449E-2</v>
      </c>
      <c r="F415">
        <v>0</v>
      </c>
      <c r="G415">
        <v>0.20921568627450979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0.13549832026875699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t="s">
        <v>459</v>
      </c>
      <c r="B416">
        <v>0</v>
      </c>
      <c r="C416">
        <v>0</v>
      </c>
      <c r="D416">
        <v>0</v>
      </c>
      <c r="E416">
        <v>7.0940586729837773E-2</v>
      </c>
      <c r="F416">
        <v>0</v>
      </c>
      <c r="G416">
        <v>0.20921568627450979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0.13549832026875699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460</v>
      </c>
      <c r="B417">
        <v>0</v>
      </c>
      <c r="C417">
        <v>0</v>
      </c>
      <c r="D417">
        <v>0</v>
      </c>
      <c r="E417">
        <v>5.9349817043507697E-2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0.29048152295632701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461</v>
      </c>
      <c r="B418">
        <v>0</v>
      </c>
      <c r="C418">
        <v>3.0413625304136251E-2</v>
      </c>
      <c r="D418">
        <v>0</v>
      </c>
      <c r="E418">
        <v>5.3004505171429177E-2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0.20892123926838371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462</v>
      </c>
      <c r="B419">
        <v>0</v>
      </c>
      <c r="C419">
        <v>0.26399026763990258</v>
      </c>
      <c r="D419">
        <v>0</v>
      </c>
      <c r="E419">
        <v>4.0377334545992939E-2</v>
      </c>
      <c r="F419">
        <v>0</v>
      </c>
      <c r="G419">
        <v>0.20921568627450979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0.41216871967151919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t="s">
        <v>463</v>
      </c>
      <c r="B420">
        <v>0</v>
      </c>
      <c r="C420">
        <v>0.37469586374695862</v>
      </c>
      <c r="D420">
        <v>0</v>
      </c>
      <c r="E420">
        <v>2.7665559762262319E-2</v>
      </c>
      <c r="F420">
        <v>0</v>
      </c>
      <c r="G420">
        <v>0.20921568627450979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0.3720791340052258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t="s">
        <v>464</v>
      </c>
      <c r="B421">
        <v>0</v>
      </c>
      <c r="C421">
        <v>0.32968369829683702</v>
      </c>
      <c r="D421">
        <v>0</v>
      </c>
      <c r="E421">
        <v>2.442945070750227E-2</v>
      </c>
      <c r="F421">
        <v>0</v>
      </c>
      <c r="G421">
        <v>0.50058823529411767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0.41216871967151919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t="s">
        <v>465</v>
      </c>
      <c r="B422">
        <v>0</v>
      </c>
      <c r="C422">
        <v>0.29075425790754261</v>
      </c>
      <c r="D422">
        <v>0</v>
      </c>
      <c r="E422">
        <v>2.0876076059138309E-2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0.3720791340052258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t="s">
        <v>466</v>
      </c>
      <c r="B423">
        <v>0</v>
      </c>
      <c r="C423">
        <v>0.29805352798053519</v>
      </c>
      <c r="D423">
        <v>0</v>
      </c>
      <c r="E423">
        <v>2.155290932549335E-2</v>
      </c>
      <c r="F423">
        <v>0</v>
      </c>
      <c r="G423">
        <v>0.47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0.41216871967151919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t="s">
        <v>467</v>
      </c>
      <c r="B424">
        <v>0</v>
      </c>
      <c r="C424">
        <v>0.63990267639902676</v>
      </c>
      <c r="D424">
        <v>0</v>
      </c>
      <c r="E424">
        <v>3.0563252183844841E-2</v>
      </c>
      <c r="F424">
        <v>0</v>
      </c>
      <c r="G424">
        <v>0.20921568627450979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0.41216871967151919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 t="s">
        <v>468</v>
      </c>
      <c r="B425">
        <v>0</v>
      </c>
      <c r="C425">
        <v>0.53041362530413627</v>
      </c>
      <c r="D425">
        <v>0</v>
      </c>
      <c r="E425">
        <v>4.5918906914274839E-2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0.41216871967151919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t="s">
        <v>469</v>
      </c>
      <c r="B426">
        <v>0</v>
      </c>
      <c r="C426">
        <v>0.20681265206812649</v>
      </c>
      <c r="D426">
        <v>0</v>
      </c>
      <c r="E426">
        <v>9.5835360307959153E-2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0.52224710712952593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470</v>
      </c>
      <c r="B427">
        <v>0</v>
      </c>
      <c r="C427">
        <v>0</v>
      </c>
      <c r="D427">
        <v>0</v>
      </c>
      <c r="E427">
        <v>0.18733475750333131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0.62814483016050759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t="s">
        <v>471</v>
      </c>
      <c r="B428">
        <v>0</v>
      </c>
      <c r="C428">
        <v>0</v>
      </c>
      <c r="D428">
        <v>0</v>
      </c>
      <c r="E428">
        <v>0.27062755134414862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0.47797685703620751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t="s">
        <v>472</v>
      </c>
      <c r="B429">
        <v>0</v>
      </c>
      <c r="C429">
        <v>0</v>
      </c>
      <c r="D429">
        <v>0</v>
      </c>
      <c r="E429">
        <v>0.3272277332430889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0.61578947368421055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t="s">
        <v>473</v>
      </c>
      <c r="B430">
        <v>0</v>
      </c>
      <c r="C430">
        <v>0</v>
      </c>
      <c r="D430">
        <v>0</v>
      </c>
      <c r="E430">
        <v>0.37414073901732281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0.51806644270250102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t="s">
        <v>474</v>
      </c>
      <c r="B431">
        <v>0</v>
      </c>
      <c r="C431">
        <v>0</v>
      </c>
      <c r="D431">
        <v>0</v>
      </c>
      <c r="E431">
        <v>0.42989487933331932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0.61298992161254195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475</v>
      </c>
      <c r="B432">
        <v>0</v>
      </c>
      <c r="C432">
        <v>0</v>
      </c>
      <c r="D432">
        <v>0</v>
      </c>
      <c r="E432">
        <v>0.47989593688529802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0.62814483016050759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t="s">
        <v>476</v>
      </c>
      <c r="B433">
        <v>0</v>
      </c>
      <c r="C433">
        <v>0</v>
      </c>
      <c r="D433">
        <v>0</v>
      </c>
      <c r="E433">
        <v>0.4970705810190571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0.62814483016050759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t="s">
        <v>477</v>
      </c>
      <c r="B434">
        <v>0</v>
      </c>
      <c r="C434">
        <v>0</v>
      </c>
      <c r="D434">
        <v>0</v>
      </c>
      <c r="E434">
        <v>0.49778971636455938</v>
      </c>
      <c r="F434">
        <v>0</v>
      </c>
      <c r="G434">
        <v>0.94490196078431365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0.51806644270250102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t="s">
        <v>478</v>
      </c>
      <c r="B435">
        <v>0</v>
      </c>
      <c r="C435">
        <v>0</v>
      </c>
      <c r="D435">
        <v>0</v>
      </c>
      <c r="E435">
        <v>0.48660081643012748</v>
      </c>
      <c r="F435">
        <v>0</v>
      </c>
      <c r="G435">
        <v>0.20921568627450979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0.51806644270250102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t="s">
        <v>479</v>
      </c>
      <c r="B436">
        <v>0</v>
      </c>
      <c r="C436">
        <v>0</v>
      </c>
      <c r="D436">
        <v>0</v>
      </c>
      <c r="E436">
        <v>0.43520379026629158</v>
      </c>
      <c r="F436">
        <v>0</v>
      </c>
      <c r="G436">
        <v>0.20921568627450979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0.47797685703620751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t="s">
        <v>480</v>
      </c>
      <c r="B437">
        <v>0</v>
      </c>
      <c r="C437">
        <v>0</v>
      </c>
      <c r="D437">
        <v>0</v>
      </c>
      <c r="E437">
        <v>0.39334588295014711</v>
      </c>
      <c r="F437">
        <v>0</v>
      </c>
      <c r="G437">
        <v>0.20921568627450979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0.39637924598730873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t="s">
        <v>481</v>
      </c>
      <c r="B438">
        <v>0</v>
      </c>
      <c r="C438">
        <v>0</v>
      </c>
      <c r="D438">
        <v>0</v>
      </c>
      <c r="E438">
        <v>0.37585397322278391</v>
      </c>
      <c r="F438">
        <v>0</v>
      </c>
      <c r="G438">
        <v>0.20921568627450979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0.31478163493840983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t="s">
        <v>482</v>
      </c>
      <c r="B439">
        <v>0</v>
      </c>
      <c r="C439">
        <v>0</v>
      </c>
      <c r="D439">
        <v>0</v>
      </c>
      <c r="E439">
        <v>0.40980139173840402</v>
      </c>
      <c r="F439">
        <v>0</v>
      </c>
      <c r="G439">
        <v>0.20921568627450979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0.31478163493840983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t="s">
        <v>483</v>
      </c>
      <c r="B440">
        <v>0</v>
      </c>
      <c r="C440">
        <v>0</v>
      </c>
      <c r="D440">
        <v>0</v>
      </c>
      <c r="E440">
        <v>0.48093233782440409</v>
      </c>
      <c r="F440">
        <v>0</v>
      </c>
      <c r="G440">
        <v>0.20921568627450979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0.31478163493840983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t="s">
        <v>484</v>
      </c>
      <c r="B441">
        <v>0</v>
      </c>
      <c r="C441">
        <v>0</v>
      </c>
      <c r="D441">
        <v>0</v>
      </c>
      <c r="E441">
        <v>0.51564119376467354</v>
      </c>
      <c r="F441">
        <v>0</v>
      </c>
      <c r="G441">
        <v>0.20921568627450979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0.32359089212392678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 t="s">
        <v>485</v>
      </c>
      <c r="B442">
        <v>0</v>
      </c>
      <c r="C442">
        <v>3.1630170316301713E-2</v>
      </c>
      <c r="D442">
        <v>0</v>
      </c>
      <c r="E442">
        <v>0.56278686097421693</v>
      </c>
      <c r="F442">
        <v>0</v>
      </c>
      <c r="G442">
        <v>0.20921568627450979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0.41780515117581191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 t="s">
        <v>486</v>
      </c>
      <c r="B443">
        <v>0</v>
      </c>
      <c r="C443">
        <v>0.1763990267639903</v>
      </c>
      <c r="D443">
        <v>0</v>
      </c>
      <c r="E443">
        <v>0.55591277311279863</v>
      </c>
      <c r="F443">
        <v>0</v>
      </c>
      <c r="G443">
        <v>0.20921568627450979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0.31478163493840983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t="s">
        <v>487</v>
      </c>
      <c r="B444">
        <v>0</v>
      </c>
      <c r="C444">
        <v>0.2019464720194647</v>
      </c>
      <c r="D444">
        <v>0</v>
      </c>
      <c r="E444">
        <v>0.53224475982994568</v>
      </c>
      <c r="F444">
        <v>0</v>
      </c>
      <c r="G444">
        <v>0.20921568627450979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0.31478163493840983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t="s">
        <v>488</v>
      </c>
      <c r="B445">
        <v>0</v>
      </c>
      <c r="C445">
        <v>0.18978102189781021</v>
      </c>
      <c r="D445">
        <v>0</v>
      </c>
      <c r="E445">
        <v>0.57907316144588517</v>
      </c>
      <c r="F445">
        <v>0</v>
      </c>
      <c r="G445">
        <v>0.20921568627450979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0.31478163493840983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t="s">
        <v>489</v>
      </c>
      <c r="B446">
        <v>0</v>
      </c>
      <c r="C446">
        <v>0.1970802919708029</v>
      </c>
      <c r="D446">
        <v>0</v>
      </c>
      <c r="E446">
        <v>0.6187948137650966</v>
      </c>
      <c r="F446">
        <v>0</v>
      </c>
      <c r="G446">
        <v>0.20921568627450979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0.31478163493840983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 t="s">
        <v>490</v>
      </c>
      <c r="B447">
        <v>0</v>
      </c>
      <c r="C447">
        <v>0.25912408759124089</v>
      </c>
      <c r="D447">
        <v>0</v>
      </c>
      <c r="E447">
        <v>0.63821146809365692</v>
      </c>
      <c r="F447">
        <v>0</v>
      </c>
      <c r="G447">
        <v>0.20921568627450979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0.31478163493840983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t="s">
        <v>491</v>
      </c>
      <c r="B448">
        <v>0</v>
      </c>
      <c r="C448">
        <v>0.57907542579075422</v>
      </c>
      <c r="D448">
        <v>0</v>
      </c>
      <c r="E448">
        <v>0.65301719579517337</v>
      </c>
      <c r="F448">
        <v>0</v>
      </c>
      <c r="G448">
        <v>0.20921568627450979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0.31478163493840983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t="s">
        <v>492</v>
      </c>
      <c r="B449">
        <v>0</v>
      </c>
      <c r="C449">
        <v>0.4963503649635036</v>
      </c>
      <c r="D449">
        <v>0</v>
      </c>
      <c r="E449">
        <v>0.65327100827005646</v>
      </c>
      <c r="F449">
        <v>0</v>
      </c>
      <c r="G449">
        <v>0.20921568627450979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0.31478163493840983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t="s">
        <v>493</v>
      </c>
      <c r="B450">
        <v>0</v>
      </c>
      <c r="C450">
        <v>0.1970802919708029</v>
      </c>
      <c r="D450">
        <v>0</v>
      </c>
      <c r="E450">
        <v>0.61031324689608502</v>
      </c>
      <c r="F450">
        <v>0</v>
      </c>
      <c r="G450">
        <v>0.20921568627450979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0.51806644270250102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 t="s">
        <v>494</v>
      </c>
      <c r="B451">
        <v>0</v>
      </c>
      <c r="C451">
        <v>0</v>
      </c>
      <c r="D451">
        <v>0</v>
      </c>
      <c r="E451">
        <v>0.55219019014784576</v>
      </c>
      <c r="F451">
        <v>0</v>
      </c>
      <c r="G451">
        <v>0.20921568627450979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0.47797685703620751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 t="s">
        <v>495</v>
      </c>
      <c r="B452">
        <v>0</v>
      </c>
      <c r="C452">
        <v>0</v>
      </c>
      <c r="D452">
        <v>0</v>
      </c>
      <c r="E452">
        <v>0.52672433850123745</v>
      </c>
      <c r="F452">
        <v>0</v>
      </c>
      <c r="G452">
        <v>0.20921568627450979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0.51806644270250102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 t="s">
        <v>496</v>
      </c>
      <c r="B453">
        <v>0</v>
      </c>
      <c r="C453">
        <v>0</v>
      </c>
      <c r="D453">
        <v>0</v>
      </c>
      <c r="E453">
        <v>0.50921127773430064</v>
      </c>
      <c r="F453">
        <v>0</v>
      </c>
      <c r="G453">
        <v>0.20921568627450979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0.53303471444568873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t="s">
        <v>497</v>
      </c>
      <c r="B454">
        <v>0</v>
      </c>
      <c r="C454">
        <v>0</v>
      </c>
      <c r="D454">
        <v>0</v>
      </c>
      <c r="E454">
        <v>0.45796230884747979</v>
      </c>
      <c r="F454">
        <v>0</v>
      </c>
      <c r="G454">
        <v>0.20921568627450979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0.31478163493840983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 t="s">
        <v>498</v>
      </c>
      <c r="B455">
        <v>0</v>
      </c>
      <c r="C455">
        <v>0</v>
      </c>
      <c r="D455">
        <v>0</v>
      </c>
      <c r="E455">
        <v>0.40576154317984742</v>
      </c>
      <c r="F455">
        <v>0</v>
      </c>
      <c r="G455">
        <v>0.20921568627450979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0.31478163493840983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t="s">
        <v>499</v>
      </c>
      <c r="B456">
        <v>0</v>
      </c>
      <c r="C456">
        <v>0</v>
      </c>
      <c r="D456">
        <v>0</v>
      </c>
      <c r="E456">
        <v>0.35444912117430571</v>
      </c>
      <c r="F456">
        <v>0</v>
      </c>
      <c r="G456">
        <v>0.20921568627450979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0.363792459873087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 t="s">
        <v>500</v>
      </c>
      <c r="B457">
        <v>0</v>
      </c>
      <c r="C457">
        <v>0</v>
      </c>
      <c r="D457">
        <v>0</v>
      </c>
      <c r="E457">
        <v>0.32498572304828782</v>
      </c>
      <c r="F457">
        <v>0</v>
      </c>
      <c r="G457">
        <v>0.20921568627450979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0.39637924598730873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t="s">
        <v>501</v>
      </c>
      <c r="B458">
        <v>0</v>
      </c>
      <c r="C458">
        <v>0</v>
      </c>
      <c r="D458">
        <v>0</v>
      </c>
      <c r="E458">
        <v>0.28790795067577568</v>
      </c>
      <c r="F458">
        <v>0</v>
      </c>
      <c r="G458">
        <v>0.20921568627450979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0.31478163493840983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t="s">
        <v>502</v>
      </c>
      <c r="B459">
        <v>0</v>
      </c>
      <c r="C459">
        <v>0</v>
      </c>
      <c r="D459">
        <v>0</v>
      </c>
      <c r="E459">
        <v>0.26464180714482122</v>
      </c>
      <c r="F459">
        <v>0</v>
      </c>
      <c r="G459">
        <v>0.20921568627450979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0.31478163493840983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t="s">
        <v>503</v>
      </c>
      <c r="B460">
        <v>0</v>
      </c>
      <c r="C460">
        <v>0</v>
      </c>
      <c r="D460">
        <v>0</v>
      </c>
      <c r="E460">
        <v>0.26722223397279982</v>
      </c>
      <c r="F460">
        <v>0</v>
      </c>
      <c r="G460">
        <v>0.20921568627450979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0.31478163493840983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t="s">
        <v>504</v>
      </c>
      <c r="B461">
        <v>0</v>
      </c>
      <c r="C461">
        <v>0</v>
      </c>
      <c r="D461">
        <v>0</v>
      </c>
      <c r="E461">
        <v>0.26333044269125833</v>
      </c>
      <c r="F461">
        <v>0</v>
      </c>
      <c r="G461">
        <v>0.20921568627450979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0.40149309443822317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t="s">
        <v>505</v>
      </c>
      <c r="B462">
        <v>0</v>
      </c>
      <c r="C462">
        <v>0</v>
      </c>
      <c r="D462">
        <v>0</v>
      </c>
      <c r="E462">
        <v>0.26326698957253752</v>
      </c>
      <c r="F462">
        <v>0</v>
      </c>
      <c r="G462">
        <v>0.20921568627450979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0.51806644270250102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t="s">
        <v>506</v>
      </c>
      <c r="B463">
        <v>0</v>
      </c>
      <c r="C463">
        <v>0</v>
      </c>
      <c r="D463">
        <v>0</v>
      </c>
      <c r="E463">
        <v>0.27035258782969179</v>
      </c>
      <c r="F463">
        <v>0</v>
      </c>
      <c r="G463">
        <v>0.20921568627450979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0.62814483016050759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t="s">
        <v>507</v>
      </c>
      <c r="B464">
        <v>0</v>
      </c>
      <c r="C464">
        <v>0</v>
      </c>
      <c r="D464">
        <v>0</v>
      </c>
      <c r="E464">
        <v>0.26481101546140989</v>
      </c>
      <c r="F464">
        <v>0</v>
      </c>
      <c r="G464">
        <v>0.20921568627450979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0.78697275102650255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t="s">
        <v>508</v>
      </c>
      <c r="B465">
        <v>0</v>
      </c>
      <c r="C465">
        <v>0</v>
      </c>
      <c r="D465">
        <v>0</v>
      </c>
      <c r="E465">
        <v>0.28289515429683371</v>
      </c>
      <c r="F465">
        <v>0</v>
      </c>
      <c r="G465">
        <v>0.20921568627450979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0.78697275102650255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t="s">
        <v>509</v>
      </c>
      <c r="B466">
        <v>0</v>
      </c>
      <c r="C466">
        <v>2.0681265206812651E-2</v>
      </c>
      <c r="D466">
        <v>0</v>
      </c>
      <c r="E466">
        <v>0.28729457052814139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0.78697275102650255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t="s">
        <v>510</v>
      </c>
      <c r="B467">
        <v>0</v>
      </c>
      <c r="C467">
        <v>0.1763990267639903</v>
      </c>
      <c r="D467">
        <v>0</v>
      </c>
      <c r="E467">
        <v>0.27348294168658388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0.62814483016050759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t="s">
        <v>511</v>
      </c>
      <c r="B468">
        <v>0</v>
      </c>
      <c r="C468">
        <v>0.31630170316301698</v>
      </c>
      <c r="D468">
        <v>0</v>
      </c>
      <c r="E468">
        <v>0.1852408045855454</v>
      </c>
      <c r="F468">
        <v>0</v>
      </c>
      <c r="G468">
        <v>0.69725490196078432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0.62814483016050759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t="s">
        <v>512</v>
      </c>
      <c r="B469">
        <v>0</v>
      </c>
      <c r="C469">
        <v>0.31265206812652069</v>
      </c>
      <c r="D469">
        <v>0</v>
      </c>
      <c r="E469">
        <v>0.14649210008671931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0.62814483016050759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t="s">
        <v>513</v>
      </c>
      <c r="B470">
        <v>0</v>
      </c>
      <c r="C470">
        <v>0.27980535279805352</v>
      </c>
      <c r="D470">
        <v>0</v>
      </c>
      <c r="E470">
        <v>0.13598003341864251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0.62814483016050759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t="s">
        <v>514</v>
      </c>
      <c r="B471">
        <v>0</v>
      </c>
      <c r="C471">
        <v>0.28832116788321172</v>
      </c>
      <c r="D471">
        <v>0</v>
      </c>
      <c r="E471">
        <v>0.13024810169419829</v>
      </c>
      <c r="F471">
        <v>0</v>
      </c>
      <c r="G471">
        <v>0.6333333333333333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0.62814483016050759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t="s">
        <v>515</v>
      </c>
      <c r="B472">
        <v>0</v>
      </c>
      <c r="C472">
        <v>0.694647201946472</v>
      </c>
      <c r="D472">
        <v>0</v>
      </c>
      <c r="E472">
        <v>0.1226125764081305</v>
      </c>
      <c r="F472">
        <v>0</v>
      </c>
      <c r="G472">
        <v>0.20921568627450979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0.62814483016050759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t="s">
        <v>516</v>
      </c>
      <c r="B473">
        <v>0</v>
      </c>
      <c r="C473">
        <v>0.55717761557177614</v>
      </c>
      <c r="D473">
        <v>0</v>
      </c>
      <c r="E473">
        <v>0.1097315933078111</v>
      </c>
      <c r="F473">
        <v>0</v>
      </c>
      <c r="G473">
        <v>0.20921568627450979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0.62814483016050759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t="s">
        <v>517</v>
      </c>
      <c r="B474">
        <v>0</v>
      </c>
      <c r="C474">
        <v>0.23965936739659369</v>
      </c>
      <c r="D474">
        <v>0</v>
      </c>
      <c r="E474">
        <v>0.1053110260369297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0.78697275102650255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t="s">
        <v>518</v>
      </c>
      <c r="B475">
        <v>0</v>
      </c>
      <c r="C475">
        <v>0</v>
      </c>
      <c r="D475">
        <v>0</v>
      </c>
      <c r="E475">
        <v>0.14528649083102441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0.78697275102650255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t="s">
        <v>519</v>
      </c>
      <c r="B476">
        <v>0</v>
      </c>
      <c r="C476">
        <v>0</v>
      </c>
      <c r="D476">
        <v>0</v>
      </c>
      <c r="E476">
        <v>0.17891664375304051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0.78697275102650255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t="s">
        <v>520</v>
      </c>
      <c r="B477">
        <v>0</v>
      </c>
      <c r="C477">
        <v>0</v>
      </c>
      <c r="D477">
        <v>0</v>
      </c>
      <c r="E477">
        <v>0.19939085006028051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0.78697275102650255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t="s">
        <v>521</v>
      </c>
      <c r="B478">
        <v>0</v>
      </c>
      <c r="C478">
        <v>0</v>
      </c>
      <c r="D478">
        <v>0</v>
      </c>
      <c r="E478">
        <v>0.19958120941644281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0.78697275102650255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t="s">
        <v>522</v>
      </c>
      <c r="B479">
        <v>0</v>
      </c>
      <c r="C479">
        <v>0</v>
      </c>
      <c r="D479">
        <v>0</v>
      </c>
      <c r="E479">
        <v>0.1929609340299076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0.78697275102650255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t="s">
        <v>523</v>
      </c>
      <c r="B480">
        <v>0</v>
      </c>
      <c r="C480">
        <v>0</v>
      </c>
      <c r="D480">
        <v>0</v>
      </c>
      <c r="E480">
        <v>0.17396730049281919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0.78697275102650255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 t="s">
        <v>524</v>
      </c>
      <c r="B481">
        <v>0</v>
      </c>
      <c r="C481">
        <v>0</v>
      </c>
      <c r="D481">
        <v>0</v>
      </c>
      <c r="E481">
        <v>0.1360011844582161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0.70757745427398278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t="s">
        <v>525</v>
      </c>
      <c r="B482">
        <v>0</v>
      </c>
      <c r="C482">
        <v>0</v>
      </c>
      <c r="D482">
        <v>0</v>
      </c>
      <c r="E482">
        <v>0.1118466972651706</v>
      </c>
      <c r="F482">
        <v>0</v>
      </c>
      <c r="G482">
        <v>0.20921568627450979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0.62814483016050759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t="s">
        <v>526</v>
      </c>
      <c r="B483">
        <v>0</v>
      </c>
      <c r="C483">
        <v>0</v>
      </c>
      <c r="D483">
        <v>0</v>
      </c>
      <c r="E483">
        <v>9.9261828718881548E-2</v>
      </c>
      <c r="F483">
        <v>0</v>
      </c>
      <c r="G483">
        <v>0.20921568627450979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0.62814483016050759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t="s">
        <v>527</v>
      </c>
      <c r="B484">
        <v>0</v>
      </c>
      <c r="C484">
        <v>0</v>
      </c>
      <c r="D484">
        <v>0</v>
      </c>
      <c r="E484">
        <v>9.835233401721695E-2</v>
      </c>
      <c r="F484">
        <v>0</v>
      </c>
      <c r="G484">
        <v>0.20921568627450979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0.62814483016050759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t="s">
        <v>528</v>
      </c>
      <c r="B485">
        <v>0</v>
      </c>
      <c r="C485">
        <v>0</v>
      </c>
      <c r="D485">
        <v>0</v>
      </c>
      <c r="E485">
        <v>9.6871761247065299E-2</v>
      </c>
      <c r="F485">
        <v>0</v>
      </c>
      <c r="G485">
        <v>0.20921568627450979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0.62814483016050759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 t="s">
        <v>529</v>
      </c>
      <c r="B486">
        <v>0</v>
      </c>
      <c r="C486">
        <v>0</v>
      </c>
      <c r="D486">
        <v>0</v>
      </c>
      <c r="E486">
        <v>9.1710907591108115E-2</v>
      </c>
      <c r="F486">
        <v>0</v>
      </c>
      <c r="G486">
        <v>0.20921568627450979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0.62814483016050759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t="s">
        <v>530</v>
      </c>
      <c r="B487">
        <v>0</v>
      </c>
      <c r="C487">
        <v>0</v>
      </c>
      <c r="D487">
        <v>0</v>
      </c>
      <c r="E487">
        <v>8.301783032636055E-2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0.78697275102650255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t="s">
        <v>531</v>
      </c>
      <c r="B488">
        <v>0</v>
      </c>
      <c r="C488">
        <v>0</v>
      </c>
      <c r="D488">
        <v>0</v>
      </c>
      <c r="E488">
        <v>7.6101440385794972E-2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0.78697275102650255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 t="s">
        <v>532</v>
      </c>
      <c r="B489">
        <v>0</v>
      </c>
      <c r="C489">
        <v>0</v>
      </c>
      <c r="D489">
        <v>0</v>
      </c>
      <c r="E489">
        <v>7.4134393705450635E-2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0.78697275102650255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t="s">
        <v>533</v>
      </c>
      <c r="B490">
        <v>0</v>
      </c>
      <c r="C490">
        <v>6.0827250608272501E-3</v>
      </c>
      <c r="D490">
        <v>0</v>
      </c>
      <c r="E490">
        <v>7.5149643604983191E-2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0.78697275102650255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 t="s">
        <v>534</v>
      </c>
      <c r="B491">
        <v>0</v>
      </c>
      <c r="C491">
        <v>5.1094890510948912E-2</v>
      </c>
      <c r="D491">
        <v>0</v>
      </c>
      <c r="E491">
        <v>7.2759576133166956E-2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0.78697275102650255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t="s">
        <v>535</v>
      </c>
      <c r="B492">
        <v>0</v>
      </c>
      <c r="C492">
        <v>8.3941605839416053E-2</v>
      </c>
      <c r="D492">
        <v>0</v>
      </c>
      <c r="E492">
        <v>5.0212567947714642E-2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0.78697275102650255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536</v>
      </c>
      <c r="B493">
        <v>0</v>
      </c>
      <c r="C493">
        <v>0.14720194647201951</v>
      </c>
      <c r="D493">
        <v>0</v>
      </c>
      <c r="E493">
        <v>2.383722159944162E-2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0.78697275102650255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t="s">
        <v>537</v>
      </c>
      <c r="B494">
        <v>0</v>
      </c>
      <c r="C494">
        <v>0.18856447688564479</v>
      </c>
      <c r="D494">
        <v>0</v>
      </c>
      <c r="E494">
        <v>1.7111191015038388E-2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0.78697275102650255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t="s">
        <v>538</v>
      </c>
      <c r="B495">
        <v>0</v>
      </c>
      <c r="C495">
        <v>0.2481751824817518</v>
      </c>
      <c r="D495">
        <v>0</v>
      </c>
      <c r="E495">
        <v>1.7513060766936699E-2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0.78697275102650255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t="s">
        <v>539</v>
      </c>
      <c r="B496">
        <v>0</v>
      </c>
      <c r="C496">
        <v>0.75060827250608275</v>
      </c>
      <c r="D496">
        <v>0</v>
      </c>
      <c r="E496">
        <v>1.6963133738023221E-2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0.78697275102650255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t="s">
        <v>540</v>
      </c>
      <c r="B497">
        <v>0</v>
      </c>
      <c r="C497">
        <v>0.63503649635036497</v>
      </c>
      <c r="D497">
        <v>0</v>
      </c>
      <c r="E497">
        <v>1.4742274582795751E-2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0.78697275102650255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 t="s">
        <v>541</v>
      </c>
      <c r="B498">
        <v>0</v>
      </c>
      <c r="C498">
        <v>0.23600973236009731</v>
      </c>
      <c r="D498">
        <v>0</v>
      </c>
      <c r="E498">
        <v>1.7957232597982199E-2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0.78697275102650255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t="s">
        <v>542</v>
      </c>
      <c r="B499">
        <v>0</v>
      </c>
      <c r="C499">
        <v>0</v>
      </c>
      <c r="D499">
        <v>0</v>
      </c>
      <c r="E499">
        <v>3.3905116436472857E-2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0.78697275102650255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 t="s">
        <v>543</v>
      </c>
      <c r="B500">
        <v>0</v>
      </c>
      <c r="C500">
        <v>0</v>
      </c>
      <c r="D500">
        <v>0</v>
      </c>
      <c r="E500">
        <v>5.7361619323589748E-2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0.78697275102650255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t="s">
        <v>544</v>
      </c>
      <c r="B501">
        <v>0</v>
      </c>
      <c r="C501">
        <v>0</v>
      </c>
      <c r="D501">
        <v>0</v>
      </c>
      <c r="E501">
        <v>9.8648448571247285E-2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0.78697275102650255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t="s">
        <v>545</v>
      </c>
      <c r="B502">
        <v>0</v>
      </c>
      <c r="C502">
        <v>0</v>
      </c>
      <c r="D502">
        <v>0</v>
      </c>
      <c r="E502">
        <v>0.1615727913026925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0.78697275102650255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t="s">
        <v>546</v>
      </c>
      <c r="B503">
        <v>0</v>
      </c>
      <c r="C503">
        <v>0</v>
      </c>
      <c r="D503">
        <v>0</v>
      </c>
      <c r="E503">
        <v>0.25281837602318152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0.78697275102650255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t="s">
        <v>547</v>
      </c>
      <c r="B504">
        <v>0</v>
      </c>
      <c r="C504">
        <v>0</v>
      </c>
      <c r="D504">
        <v>0</v>
      </c>
      <c r="E504">
        <v>0.35601429810275181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0.78697275102650255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t="s">
        <v>548</v>
      </c>
      <c r="B505">
        <v>0</v>
      </c>
      <c r="C505">
        <v>0</v>
      </c>
      <c r="D505">
        <v>0</v>
      </c>
      <c r="E505">
        <v>0.4403857949618224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0.68839119074281452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549</v>
      </c>
      <c r="B506">
        <v>0</v>
      </c>
      <c r="C506">
        <v>0</v>
      </c>
      <c r="D506">
        <v>0</v>
      </c>
      <c r="E506">
        <v>0.51221472535375112</v>
      </c>
      <c r="F506">
        <v>0</v>
      </c>
      <c r="G506">
        <v>0.97509803921568627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0.52224710712952593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t="s">
        <v>550</v>
      </c>
      <c r="B507">
        <v>0</v>
      </c>
      <c r="C507">
        <v>0</v>
      </c>
      <c r="D507">
        <v>0</v>
      </c>
      <c r="E507">
        <v>0.56598066794982982</v>
      </c>
      <c r="F507">
        <v>0</v>
      </c>
      <c r="G507">
        <v>0.20921568627450979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0.52224710712952593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 t="s">
        <v>551</v>
      </c>
      <c r="B508">
        <v>0</v>
      </c>
      <c r="C508">
        <v>0</v>
      </c>
      <c r="D508">
        <v>0</v>
      </c>
      <c r="E508">
        <v>0.64280124368112701</v>
      </c>
      <c r="F508">
        <v>0</v>
      </c>
      <c r="G508">
        <v>0.20921568627450979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0.47219111608809261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552</v>
      </c>
      <c r="B509">
        <v>0</v>
      </c>
      <c r="C509">
        <v>0</v>
      </c>
      <c r="D509">
        <v>0</v>
      </c>
      <c r="E509">
        <v>0.70712155502442942</v>
      </c>
      <c r="F509">
        <v>0</v>
      </c>
      <c r="G509">
        <v>0.20921568627450979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0.41862635311683472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553</v>
      </c>
      <c r="B510">
        <v>0</v>
      </c>
      <c r="C510">
        <v>0</v>
      </c>
      <c r="D510">
        <v>0</v>
      </c>
      <c r="E510">
        <v>0.73948264557202992</v>
      </c>
      <c r="F510">
        <v>0</v>
      </c>
      <c r="G510">
        <v>0.20921568627450979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0.4053004852556924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554</v>
      </c>
      <c r="B511">
        <v>0</v>
      </c>
      <c r="C511">
        <v>0</v>
      </c>
      <c r="D511">
        <v>0</v>
      </c>
      <c r="E511">
        <v>0.76771928340277928</v>
      </c>
      <c r="F511">
        <v>0</v>
      </c>
      <c r="G511">
        <v>0.20921568627450979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0.40440462859275861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555</v>
      </c>
      <c r="B512">
        <v>0</v>
      </c>
      <c r="C512">
        <v>0</v>
      </c>
      <c r="D512">
        <v>0</v>
      </c>
      <c r="E512">
        <v>0.78736859916664903</v>
      </c>
      <c r="F512">
        <v>0</v>
      </c>
      <c r="G512">
        <v>0.20921568627450979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0.40985442329227317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t="s">
        <v>556</v>
      </c>
      <c r="B513">
        <v>0</v>
      </c>
      <c r="C513">
        <v>0</v>
      </c>
      <c r="D513">
        <v>0</v>
      </c>
      <c r="E513">
        <v>0.79136614564605856</v>
      </c>
      <c r="F513">
        <v>0</v>
      </c>
      <c r="G513">
        <v>0.57137254901960777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0.40608435983575958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557</v>
      </c>
      <c r="B514">
        <v>0</v>
      </c>
      <c r="C514">
        <v>2.0681265206812651E-2</v>
      </c>
      <c r="D514">
        <v>0</v>
      </c>
      <c r="E514">
        <v>0.80001692083165898</v>
      </c>
      <c r="F514">
        <v>0</v>
      </c>
      <c r="G514">
        <v>0.58764705882352941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0.41216871967151919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558</v>
      </c>
      <c r="B515">
        <v>0</v>
      </c>
      <c r="C515">
        <v>9.7323600973236002E-2</v>
      </c>
      <c r="D515">
        <v>0</v>
      </c>
      <c r="E515">
        <v>0.80230123310560719</v>
      </c>
      <c r="F515">
        <v>0</v>
      </c>
      <c r="G515">
        <v>0.3403921568627451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0.42276969018290411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559</v>
      </c>
      <c r="B516">
        <v>0</v>
      </c>
      <c r="C516">
        <v>0.13381995133819949</v>
      </c>
      <c r="D516">
        <v>0</v>
      </c>
      <c r="E516">
        <v>0.73205863068169807</v>
      </c>
      <c r="F516">
        <v>0</v>
      </c>
      <c r="G516">
        <v>0.73784313725490203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0.52198581560283697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560</v>
      </c>
      <c r="B517">
        <v>0</v>
      </c>
      <c r="C517">
        <v>0.1727493917274939</v>
      </c>
      <c r="D517">
        <v>0</v>
      </c>
      <c r="E517">
        <v>0.62805896909833125</v>
      </c>
      <c r="F517">
        <v>0</v>
      </c>
      <c r="G517">
        <v>0.8447058823529412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0.52224710712952593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t="s">
        <v>561</v>
      </c>
      <c r="B518">
        <v>0</v>
      </c>
      <c r="C518">
        <v>0.145985401459854</v>
      </c>
      <c r="D518">
        <v>0</v>
      </c>
      <c r="E518">
        <v>0.54368747223926062</v>
      </c>
      <c r="F518">
        <v>0</v>
      </c>
      <c r="G518">
        <v>0.67980392156862746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0.52224710712952593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t="s">
        <v>562</v>
      </c>
      <c r="B519">
        <v>0</v>
      </c>
      <c r="C519">
        <v>0.13503649635036499</v>
      </c>
      <c r="D519">
        <v>0</v>
      </c>
      <c r="E519">
        <v>0.50559444996721592</v>
      </c>
      <c r="F519">
        <v>0</v>
      </c>
      <c r="G519">
        <v>0.20921568627450979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0.52224710712952593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563</v>
      </c>
      <c r="B520">
        <v>0</v>
      </c>
      <c r="C520">
        <v>0.41727493917274933</v>
      </c>
      <c r="D520">
        <v>0</v>
      </c>
      <c r="E520">
        <v>0.49419403963704822</v>
      </c>
      <c r="F520">
        <v>0</v>
      </c>
      <c r="G520">
        <v>0.20921568627450979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0.23337066069428891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564</v>
      </c>
      <c r="B521">
        <v>0</v>
      </c>
      <c r="C521">
        <v>0.34793187347931881</v>
      </c>
      <c r="D521">
        <v>0</v>
      </c>
      <c r="E521">
        <v>0.51540853232936412</v>
      </c>
      <c r="F521">
        <v>0</v>
      </c>
      <c r="G521">
        <v>0.20921568627450979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0.20892123926838371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t="s">
        <v>565</v>
      </c>
      <c r="B522">
        <v>0</v>
      </c>
      <c r="C522">
        <v>0.1094890510948905</v>
      </c>
      <c r="D522">
        <v>0</v>
      </c>
      <c r="E522">
        <v>0.62061380316842574</v>
      </c>
      <c r="F522">
        <v>0</v>
      </c>
      <c r="G522">
        <v>0.20921568627450979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0.20892123926838371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566</v>
      </c>
      <c r="B523">
        <v>0</v>
      </c>
      <c r="C523">
        <v>1.2165450121654499E-3</v>
      </c>
      <c r="D523">
        <v>0</v>
      </c>
      <c r="E523">
        <v>0.71228240868038672</v>
      </c>
      <c r="F523">
        <v>0</v>
      </c>
      <c r="G523">
        <v>0.20921568627450979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0.20892123926838371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t="s">
        <v>567</v>
      </c>
      <c r="B524">
        <v>0</v>
      </c>
      <c r="C524">
        <v>0</v>
      </c>
      <c r="D524">
        <v>0</v>
      </c>
      <c r="E524">
        <v>0.72863216227077565</v>
      </c>
      <c r="F524">
        <v>0</v>
      </c>
      <c r="G524">
        <v>0.20921568627450979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0.39290780141843967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568</v>
      </c>
      <c r="B525">
        <v>0</v>
      </c>
      <c r="C525">
        <v>0</v>
      </c>
      <c r="D525">
        <v>0</v>
      </c>
      <c r="E525">
        <v>0.67755240170054365</v>
      </c>
      <c r="F525">
        <v>0</v>
      </c>
      <c r="G525">
        <v>0.20921568627450979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0.20892123926838371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569</v>
      </c>
      <c r="B526">
        <v>0</v>
      </c>
      <c r="C526">
        <v>0</v>
      </c>
      <c r="D526">
        <v>0</v>
      </c>
      <c r="E526">
        <v>0.592292561179382</v>
      </c>
      <c r="F526">
        <v>0</v>
      </c>
      <c r="G526">
        <v>0.20921568627450979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0.20892123926838371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570</v>
      </c>
      <c r="B527">
        <v>0</v>
      </c>
      <c r="C527">
        <v>0</v>
      </c>
      <c r="D527">
        <v>0</v>
      </c>
      <c r="E527">
        <v>0.50785761120159056</v>
      </c>
      <c r="F527">
        <v>0</v>
      </c>
      <c r="G527">
        <v>0.20921568627450979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0.20892123926838371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t="s">
        <v>571</v>
      </c>
      <c r="B528">
        <v>0</v>
      </c>
      <c r="C528">
        <v>0</v>
      </c>
      <c r="D528">
        <v>0</v>
      </c>
      <c r="E528">
        <v>0.45341483533915689</v>
      </c>
      <c r="F528">
        <v>0</v>
      </c>
      <c r="G528">
        <v>0.20921568627450979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0.20892123926838371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t="s">
        <v>572</v>
      </c>
      <c r="B529">
        <v>0</v>
      </c>
      <c r="C529">
        <v>0</v>
      </c>
      <c r="D529">
        <v>0</v>
      </c>
      <c r="E529">
        <v>0.38230504029273038</v>
      </c>
      <c r="F529">
        <v>0</v>
      </c>
      <c r="G529">
        <v>0.20921568627450979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0.20892123926838371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t="s">
        <v>573</v>
      </c>
      <c r="B530">
        <v>0</v>
      </c>
      <c r="C530">
        <v>0</v>
      </c>
      <c r="D530">
        <v>0</v>
      </c>
      <c r="E530">
        <v>0.34710971044226818</v>
      </c>
      <c r="F530">
        <v>0</v>
      </c>
      <c r="G530">
        <v>0.20921568627450979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0.20892123926838371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574</v>
      </c>
      <c r="B531">
        <v>0</v>
      </c>
      <c r="C531">
        <v>0</v>
      </c>
      <c r="D531">
        <v>0</v>
      </c>
      <c r="E531">
        <v>0.32371666067387223</v>
      </c>
      <c r="F531">
        <v>0</v>
      </c>
      <c r="G531">
        <v>0.20921568627450979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0.20892123926838371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575</v>
      </c>
      <c r="B532">
        <v>0</v>
      </c>
      <c r="C532">
        <v>0</v>
      </c>
      <c r="D532">
        <v>0</v>
      </c>
      <c r="E532">
        <v>0.30798028723111742</v>
      </c>
      <c r="F532">
        <v>0</v>
      </c>
      <c r="G532">
        <v>0.20921568627450979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0.20892123926838371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576</v>
      </c>
      <c r="B533">
        <v>0</v>
      </c>
      <c r="C533">
        <v>0</v>
      </c>
      <c r="D533">
        <v>0</v>
      </c>
      <c r="E533">
        <v>0.2961145540303306</v>
      </c>
      <c r="F533">
        <v>0</v>
      </c>
      <c r="G533">
        <v>0.20921568627450979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0.20892123926838371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t="s">
        <v>577</v>
      </c>
      <c r="B534">
        <v>0</v>
      </c>
      <c r="C534">
        <v>0</v>
      </c>
      <c r="D534">
        <v>0</v>
      </c>
      <c r="E534">
        <v>0.29302650225258581</v>
      </c>
      <c r="F534">
        <v>0</v>
      </c>
      <c r="G534">
        <v>0.20921568627450979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0.20892123926838371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t="s">
        <v>578</v>
      </c>
      <c r="B535">
        <v>0</v>
      </c>
      <c r="C535">
        <v>0</v>
      </c>
      <c r="D535">
        <v>0</v>
      </c>
      <c r="E535">
        <v>0.29721440808815758</v>
      </c>
      <c r="F535">
        <v>0</v>
      </c>
      <c r="G535">
        <v>0.20921568627450979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0.20892123926838371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t="s">
        <v>579</v>
      </c>
      <c r="B536">
        <v>0</v>
      </c>
      <c r="C536">
        <v>0</v>
      </c>
      <c r="D536">
        <v>0</v>
      </c>
      <c r="E536">
        <v>0.30774762579580789</v>
      </c>
      <c r="F536">
        <v>0</v>
      </c>
      <c r="G536">
        <v>0.20921568627450979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0.20892123926838371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t="s">
        <v>580</v>
      </c>
      <c r="B537">
        <v>0</v>
      </c>
      <c r="C537">
        <v>0</v>
      </c>
      <c r="D537">
        <v>0</v>
      </c>
      <c r="E537">
        <v>0.33194441506800071</v>
      </c>
      <c r="F537">
        <v>0</v>
      </c>
      <c r="G537">
        <v>0.20921568627450979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0.20892123926838371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581</v>
      </c>
      <c r="B538">
        <v>0</v>
      </c>
      <c r="C538">
        <v>7.2992700729926996E-3</v>
      </c>
      <c r="D538">
        <v>0</v>
      </c>
      <c r="E538">
        <v>0.3734427547113941</v>
      </c>
      <c r="F538">
        <v>0</v>
      </c>
      <c r="G538">
        <v>0.20921568627450979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0.20892123926838371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t="s">
        <v>582</v>
      </c>
      <c r="B539">
        <v>0</v>
      </c>
      <c r="C539">
        <v>4.3795620437956213E-2</v>
      </c>
      <c r="D539">
        <v>0</v>
      </c>
      <c r="E539">
        <v>0.40855348040356188</v>
      </c>
      <c r="F539">
        <v>0</v>
      </c>
      <c r="G539">
        <v>0.20921568627450979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0.20892123926838371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583</v>
      </c>
      <c r="B540">
        <v>0</v>
      </c>
      <c r="C540">
        <v>9.002433090024331E-2</v>
      </c>
      <c r="D540">
        <v>0</v>
      </c>
      <c r="E540">
        <v>0.40722096491042542</v>
      </c>
      <c r="F540">
        <v>0</v>
      </c>
      <c r="G540">
        <v>0.20921568627450979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0.20892123926838371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584</v>
      </c>
      <c r="B541">
        <v>0</v>
      </c>
      <c r="C541">
        <v>0.1070559610705596</v>
      </c>
      <c r="D541">
        <v>0</v>
      </c>
      <c r="E541">
        <v>0.41083779267751008</v>
      </c>
      <c r="F541">
        <v>0</v>
      </c>
      <c r="G541">
        <v>0.20921568627450979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0.41216871967151919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585</v>
      </c>
      <c r="B542">
        <v>0</v>
      </c>
      <c r="C542">
        <v>0.145985401459854</v>
      </c>
      <c r="D542">
        <v>0</v>
      </c>
      <c r="E542">
        <v>0.42357071850081429</v>
      </c>
      <c r="F542">
        <v>0</v>
      </c>
      <c r="G542">
        <v>0.20921568627450979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0.41216871967151919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t="s">
        <v>586</v>
      </c>
      <c r="B543">
        <v>0</v>
      </c>
      <c r="C543">
        <v>7.1776155717761553E-2</v>
      </c>
      <c r="D543">
        <v>0</v>
      </c>
      <c r="E543">
        <v>0.4489519659891284</v>
      </c>
      <c r="F543">
        <v>0</v>
      </c>
      <c r="G543">
        <v>0.20921568627450979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0.41216871967151919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t="s">
        <v>587</v>
      </c>
      <c r="B544">
        <v>0</v>
      </c>
      <c r="C544">
        <v>0.13625304136253041</v>
      </c>
      <c r="D544">
        <v>0</v>
      </c>
      <c r="E544">
        <v>0.479684426489562</v>
      </c>
      <c r="F544">
        <v>0</v>
      </c>
      <c r="G544">
        <v>0.20921568627450979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0.41216871967151919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t="s">
        <v>588</v>
      </c>
      <c r="B545">
        <v>0</v>
      </c>
      <c r="C545">
        <v>6.6909975669099758E-2</v>
      </c>
      <c r="D545">
        <v>0</v>
      </c>
      <c r="E545">
        <v>0.50064510670699469</v>
      </c>
      <c r="F545">
        <v>0</v>
      </c>
      <c r="G545">
        <v>0.20921568627450979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0.41216871967151919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t="s">
        <v>589</v>
      </c>
      <c r="B546">
        <v>0</v>
      </c>
      <c r="C546">
        <v>2.6763990267639901E-2</v>
      </c>
      <c r="D546">
        <v>0</v>
      </c>
      <c r="E546">
        <v>0.5297489371602615</v>
      </c>
      <c r="F546">
        <v>0</v>
      </c>
      <c r="G546">
        <v>0.20921568627450979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0.52224710712952593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590</v>
      </c>
      <c r="B547">
        <v>0</v>
      </c>
      <c r="C547">
        <v>0</v>
      </c>
      <c r="D547">
        <v>0</v>
      </c>
      <c r="E547">
        <v>0.58165358827386371</v>
      </c>
      <c r="F547">
        <v>0</v>
      </c>
      <c r="G547">
        <v>0.22058823529411761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0.52224710712952593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t="s">
        <v>591</v>
      </c>
      <c r="B548">
        <v>0</v>
      </c>
      <c r="C548">
        <v>0</v>
      </c>
      <c r="D548">
        <v>0</v>
      </c>
      <c r="E548">
        <v>0.65037331584847402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0.49858156028368789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t="s">
        <v>592</v>
      </c>
      <c r="B549">
        <v>0</v>
      </c>
      <c r="C549">
        <v>0</v>
      </c>
      <c r="D549">
        <v>0</v>
      </c>
      <c r="E549">
        <v>0.70758687789504859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0.43691675998506913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t="s">
        <v>593</v>
      </c>
      <c r="B550">
        <v>0</v>
      </c>
      <c r="C550">
        <v>0</v>
      </c>
      <c r="D550">
        <v>0</v>
      </c>
      <c r="E550">
        <v>0.72486727722667577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0.42318029115341549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594</v>
      </c>
      <c r="B551">
        <v>0</v>
      </c>
      <c r="C551">
        <v>0</v>
      </c>
      <c r="D551">
        <v>0</v>
      </c>
      <c r="E551">
        <v>0.72780727172740545</v>
      </c>
      <c r="F551">
        <v>0</v>
      </c>
      <c r="G551">
        <v>0.20921568627450979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0.3720791340052258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595</v>
      </c>
      <c r="B552">
        <v>0</v>
      </c>
      <c r="C552">
        <v>0</v>
      </c>
      <c r="D552">
        <v>0</v>
      </c>
      <c r="E552">
        <v>0.73413143255991042</v>
      </c>
      <c r="F552">
        <v>0</v>
      </c>
      <c r="G552">
        <v>0.20921568627450979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0.3425531914893617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596</v>
      </c>
      <c r="B553">
        <v>0</v>
      </c>
      <c r="C553">
        <v>0</v>
      </c>
      <c r="D553">
        <v>0</v>
      </c>
      <c r="E553">
        <v>0.71583578332875064</v>
      </c>
      <c r="F553">
        <v>0</v>
      </c>
      <c r="G553">
        <v>0.20921568627450979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0.20892123926838371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597</v>
      </c>
      <c r="B554">
        <v>0</v>
      </c>
      <c r="C554">
        <v>0</v>
      </c>
      <c r="D554">
        <v>0</v>
      </c>
      <c r="E554">
        <v>0.69665179043549996</v>
      </c>
      <c r="F554">
        <v>0</v>
      </c>
      <c r="G554">
        <v>0.20921568627450979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0.20892123926838371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t="s">
        <v>598</v>
      </c>
      <c r="B555">
        <v>0</v>
      </c>
      <c r="C555">
        <v>0</v>
      </c>
      <c r="D555">
        <v>0</v>
      </c>
      <c r="E555">
        <v>0.674400896804078</v>
      </c>
      <c r="F555">
        <v>0</v>
      </c>
      <c r="G555">
        <v>0.20921568627450979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0.20892123926838371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t="s">
        <v>599</v>
      </c>
      <c r="B556">
        <v>0</v>
      </c>
      <c r="C556">
        <v>0</v>
      </c>
      <c r="D556">
        <v>0</v>
      </c>
      <c r="E556">
        <v>0.64542397258825279</v>
      </c>
      <c r="F556">
        <v>0</v>
      </c>
      <c r="G556">
        <v>0.20921568627450979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0.20892123926838371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600</v>
      </c>
      <c r="B557">
        <v>0</v>
      </c>
      <c r="C557">
        <v>0</v>
      </c>
      <c r="D557">
        <v>0</v>
      </c>
      <c r="E557">
        <v>0.6129359758032108</v>
      </c>
      <c r="F557">
        <v>0</v>
      </c>
      <c r="G557">
        <v>0.20921568627450979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0.20892123926838371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601</v>
      </c>
      <c r="B558">
        <v>0</v>
      </c>
      <c r="C558">
        <v>0</v>
      </c>
      <c r="D558">
        <v>0</v>
      </c>
      <c r="E558">
        <v>0.55591277311279863</v>
      </c>
      <c r="F558">
        <v>0</v>
      </c>
      <c r="G558">
        <v>0.20921568627450979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0.20892123926838371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t="s">
        <v>602</v>
      </c>
      <c r="B559">
        <v>0</v>
      </c>
      <c r="C559">
        <v>0</v>
      </c>
      <c r="D559">
        <v>0</v>
      </c>
      <c r="E559">
        <v>0.54859451342033461</v>
      </c>
      <c r="F559">
        <v>0</v>
      </c>
      <c r="G559">
        <v>0.20921568627450979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0.20892123926838371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603</v>
      </c>
      <c r="B560">
        <v>0</v>
      </c>
      <c r="C560">
        <v>0</v>
      </c>
      <c r="D560">
        <v>0</v>
      </c>
      <c r="E560">
        <v>0.54055711838236853</v>
      </c>
      <c r="F560">
        <v>0</v>
      </c>
      <c r="G560">
        <v>0.20921568627450979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0.20892123926838371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t="s">
        <v>604</v>
      </c>
      <c r="B561">
        <v>0</v>
      </c>
      <c r="C561">
        <v>0</v>
      </c>
      <c r="D561">
        <v>0</v>
      </c>
      <c r="E561">
        <v>0.49394022716216512</v>
      </c>
      <c r="F561">
        <v>0</v>
      </c>
      <c r="G561">
        <v>0.20921568627450979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0.20892123926838371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t="s">
        <v>605</v>
      </c>
      <c r="B562">
        <v>0</v>
      </c>
      <c r="C562">
        <v>8.0291970802919707E-2</v>
      </c>
      <c r="D562">
        <v>0</v>
      </c>
      <c r="E562">
        <v>0.44620233084456101</v>
      </c>
      <c r="F562">
        <v>0</v>
      </c>
      <c r="G562">
        <v>0.20921568627450979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0.23646883165360211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t="s">
        <v>606</v>
      </c>
      <c r="B563">
        <v>0</v>
      </c>
      <c r="C563">
        <v>0.16180048661800489</v>
      </c>
      <c r="D563">
        <v>0</v>
      </c>
      <c r="E563">
        <v>0.35142452251528172</v>
      </c>
      <c r="F563">
        <v>0</v>
      </c>
      <c r="G563">
        <v>0.20921568627450979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0.31810377006345653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t="s">
        <v>607</v>
      </c>
      <c r="B564">
        <v>0</v>
      </c>
      <c r="C564">
        <v>0.1739659367396594</v>
      </c>
      <c r="D564">
        <v>0</v>
      </c>
      <c r="E564">
        <v>0.20647644831743481</v>
      </c>
      <c r="F564">
        <v>0</v>
      </c>
      <c r="G564">
        <v>0.20921568627450979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0.42437476670399399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 t="s">
        <v>608</v>
      </c>
      <c r="B565">
        <v>0</v>
      </c>
      <c r="C565">
        <v>0.1569343065693431</v>
      </c>
      <c r="D565">
        <v>0</v>
      </c>
      <c r="E565">
        <v>0.13293428372004479</v>
      </c>
      <c r="F565">
        <v>0</v>
      </c>
      <c r="G565">
        <v>0.20921568627450979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0.52224710712952593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609</v>
      </c>
      <c r="B566">
        <v>0</v>
      </c>
      <c r="C566">
        <v>0.170316301703163</v>
      </c>
      <c r="D566">
        <v>0</v>
      </c>
      <c r="E566">
        <v>0.122168404577085</v>
      </c>
      <c r="F566">
        <v>0</v>
      </c>
      <c r="G566">
        <v>0.20921568627450979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0.52224710712952593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610</v>
      </c>
      <c r="B567">
        <v>0</v>
      </c>
      <c r="C567">
        <v>0.18491484184914839</v>
      </c>
      <c r="D567">
        <v>0</v>
      </c>
      <c r="E567">
        <v>0.107701093508746</v>
      </c>
      <c r="F567">
        <v>0</v>
      </c>
      <c r="G567">
        <v>0.20921568627450979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0.52224710712952593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t="s">
        <v>611</v>
      </c>
      <c r="B568">
        <v>0</v>
      </c>
      <c r="C568">
        <v>0.5948905109489051</v>
      </c>
      <c r="D568">
        <v>0</v>
      </c>
      <c r="E568">
        <v>9.7738953869582701E-2</v>
      </c>
      <c r="F568">
        <v>0</v>
      </c>
      <c r="G568">
        <v>0.20921568627450979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0.52224710712952593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612</v>
      </c>
      <c r="B569">
        <v>0</v>
      </c>
      <c r="C569">
        <v>0.63990267639902676</v>
      </c>
      <c r="D569">
        <v>0</v>
      </c>
      <c r="E569">
        <v>9.7569745552993942E-2</v>
      </c>
      <c r="F569">
        <v>0</v>
      </c>
      <c r="G569">
        <v>0.20921568627450979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0.52224710712952593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613</v>
      </c>
      <c r="B570">
        <v>0</v>
      </c>
      <c r="C570">
        <v>0.2481751824817518</v>
      </c>
      <c r="D570">
        <v>0</v>
      </c>
      <c r="E570">
        <v>0.1193764673533704</v>
      </c>
      <c r="F570">
        <v>0</v>
      </c>
      <c r="G570">
        <v>0.20921568627450979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0.52224710712952593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t="s">
        <v>614</v>
      </c>
      <c r="B571">
        <v>0</v>
      </c>
      <c r="C571">
        <v>4.8661800486618006E-3</v>
      </c>
      <c r="D571">
        <v>0</v>
      </c>
      <c r="E571">
        <v>0.19846020431904229</v>
      </c>
      <c r="F571">
        <v>0</v>
      </c>
      <c r="G571">
        <v>0.20921568627450979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0.52224710712952593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t="s">
        <v>615</v>
      </c>
      <c r="B572">
        <v>0</v>
      </c>
      <c r="C572">
        <v>0</v>
      </c>
      <c r="D572">
        <v>0</v>
      </c>
      <c r="E572">
        <v>0.26842784322849472</v>
      </c>
      <c r="F572">
        <v>0</v>
      </c>
      <c r="G572">
        <v>0.20921568627450979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0.45020530048525559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t="s">
        <v>616</v>
      </c>
      <c r="B573">
        <v>0</v>
      </c>
      <c r="C573">
        <v>0</v>
      </c>
      <c r="D573">
        <v>0</v>
      </c>
      <c r="E573">
        <v>0.29069988789949031</v>
      </c>
      <c r="F573">
        <v>0</v>
      </c>
      <c r="G573">
        <v>0.20921568627450979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0.52224710712952593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t="s">
        <v>617</v>
      </c>
      <c r="B574">
        <v>0</v>
      </c>
      <c r="C574">
        <v>0</v>
      </c>
      <c r="D574">
        <v>0</v>
      </c>
      <c r="E574">
        <v>0.28204911271388988</v>
      </c>
      <c r="F574">
        <v>0</v>
      </c>
      <c r="G574">
        <v>0.20921568627450979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0.52224710712952593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t="s">
        <v>618</v>
      </c>
      <c r="B575">
        <v>0</v>
      </c>
      <c r="C575">
        <v>0</v>
      </c>
      <c r="D575">
        <v>0</v>
      </c>
      <c r="E575">
        <v>0.27811501935320132</v>
      </c>
      <c r="F575">
        <v>0</v>
      </c>
      <c r="G575">
        <v>0.20921568627450979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0.52224710712952593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t="s">
        <v>619</v>
      </c>
      <c r="B576">
        <v>0</v>
      </c>
      <c r="C576">
        <v>0</v>
      </c>
      <c r="D576">
        <v>0</v>
      </c>
      <c r="E576">
        <v>0.27733243088897819</v>
      </c>
      <c r="F576">
        <v>0</v>
      </c>
      <c r="G576">
        <v>0.20921568627450979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0.41216871967151919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620</v>
      </c>
      <c r="B577">
        <v>0</v>
      </c>
      <c r="C577">
        <v>0</v>
      </c>
      <c r="D577">
        <v>0</v>
      </c>
      <c r="E577">
        <v>0.28473529473973652</v>
      </c>
      <c r="F577">
        <v>0</v>
      </c>
      <c r="G577">
        <v>0.20921568627450979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0.36554684583799918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t="s">
        <v>621</v>
      </c>
      <c r="B578">
        <v>0</v>
      </c>
      <c r="C578">
        <v>0</v>
      </c>
      <c r="D578">
        <v>0</v>
      </c>
      <c r="E578">
        <v>0.2923919710653779</v>
      </c>
      <c r="F578">
        <v>0</v>
      </c>
      <c r="G578">
        <v>0.20921568627450979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0.29048152295632701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t="s">
        <v>622</v>
      </c>
      <c r="B579">
        <v>0</v>
      </c>
      <c r="C579">
        <v>0</v>
      </c>
      <c r="D579">
        <v>0</v>
      </c>
      <c r="E579">
        <v>0.29958332452040021</v>
      </c>
      <c r="F579">
        <v>0</v>
      </c>
      <c r="G579">
        <v>0.20921568627450979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0.29048152295632701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t="s">
        <v>623</v>
      </c>
      <c r="B580">
        <v>0</v>
      </c>
      <c r="C580">
        <v>0</v>
      </c>
      <c r="D580">
        <v>0</v>
      </c>
      <c r="E580">
        <v>0.31180862539393822</v>
      </c>
      <c r="F580">
        <v>0</v>
      </c>
      <c r="G580">
        <v>0.20921568627450979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0.29048152295632701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t="s">
        <v>624</v>
      </c>
      <c r="B581">
        <v>0</v>
      </c>
      <c r="C581">
        <v>0</v>
      </c>
      <c r="D581">
        <v>0</v>
      </c>
      <c r="E581">
        <v>0.3449100023266144</v>
      </c>
      <c r="F581">
        <v>0</v>
      </c>
      <c r="G581">
        <v>0.20921568627450979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0.32653975363941767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t="s">
        <v>625</v>
      </c>
      <c r="B582">
        <v>0</v>
      </c>
      <c r="C582">
        <v>0</v>
      </c>
      <c r="D582">
        <v>0</v>
      </c>
      <c r="E582">
        <v>0.3831510818756742</v>
      </c>
      <c r="F582">
        <v>0</v>
      </c>
      <c r="G582">
        <v>0.20921568627450979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0.3720791340052258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t="s">
        <v>626</v>
      </c>
      <c r="B583">
        <v>0</v>
      </c>
      <c r="C583">
        <v>0</v>
      </c>
      <c r="D583">
        <v>0</v>
      </c>
      <c r="E583">
        <v>0.41371433405951907</v>
      </c>
      <c r="F583">
        <v>0</v>
      </c>
      <c r="G583">
        <v>0.20921568627450979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0.41216871967151919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t="s">
        <v>627</v>
      </c>
      <c r="B584">
        <v>0</v>
      </c>
      <c r="C584">
        <v>0</v>
      </c>
      <c r="D584">
        <v>0</v>
      </c>
      <c r="E584">
        <v>0.47974787960828269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0.52224710712952593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628</v>
      </c>
      <c r="B585">
        <v>0</v>
      </c>
      <c r="C585">
        <v>0</v>
      </c>
      <c r="D585">
        <v>0</v>
      </c>
      <c r="E585">
        <v>0.56361175151758713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0.52224710712952593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629</v>
      </c>
      <c r="B586">
        <v>0</v>
      </c>
      <c r="C586">
        <v>8.5158150851581509E-3</v>
      </c>
      <c r="D586">
        <v>0</v>
      </c>
      <c r="E586">
        <v>0.60517354427970138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0.52224710712952593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630</v>
      </c>
      <c r="B587">
        <v>0</v>
      </c>
      <c r="C587">
        <v>0.14355231143552311</v>
      </c>
      <c r="D587">
        <v>0</v>
      </c>
      <c r="E587">
        <v>0.56191966835169949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0.52224710712952593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t="s">
        <v>631</v>
      </c>
      <c r="B588">
        <v>0</v>
      </c>
      <c r="C588">
        <v>0.22019464720194651</v>
      </c>
      <c r="D588">
        <v>0</v>
      </c>
      <c r="E588">
        <v>0.42321115082806332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0.52224710712952593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632</v>
      </c>
      <c r="B589">
        <v>0</v>
      </c>
      <c r="C589">
        <v>0.1776155717761557</v>
      </c>
      <c r="D589">
        <v>0</v>
      </c>
      <c r="E589">
        <v>0.32462615537553668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0.52224710712952593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633</v>
      </c>
      <c r="B590">
        <v>0</v>
      </c>
      <c r="C590">
        <v>0.20559610705596101</v>
      </c>
      <c r="D590">
        <v>0</v>
      </c>
      <c r="E590">
        <v>0.26358425516614142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0.52224710712952593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t="s">
        <v>634</v>
      </c>
      <c r="B591">
        <v>0</v>
      </c>
      <c r="C591">
        <v>0.21654501216545011</v>
      </c>
      <c r="D591">
        <v>0</v>
      </c>
      <c r="E591">
        <v>0.2275640347723091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0.52224710712952593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t="s">
        <v>635</v>
      </c>
      <c r="B592">
        <v>0</v>
      </c>
      <c r="C592">
        <v>0.52554744525547448</v>
      </c>
      <c r="D592">
        <v>0</v>
      </c>
      <c r="E592">
        <v>0.2354956746124072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0.52224710712952593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t="s">
        <v>636</v>
      </c>
      <c r="B593">
        <v>0</v>
      </c>
      <c r="C593">
        <v>0.48418491484184911</v>
      </c>
      <c r="D593">
        <v>0</v>
      </c>
      <c r="E593">
        <v>0.29820850694811663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0.52224710712952593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t="s">
        <v>637</v>
      </c>
      <c r="B594">
        <v>0</v>
      </c>
      <c r="C594">
        <v>0.23236009732360099</v>
      </c>
      <c r="D594">
        <v>0</v>
      </c>
      <c r="E594">
        <v>0.45051714291757439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0.52224710712952593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t="s">
        <v>638</v>
      </c>
      <c r="B595">
        <v>0</v>
      </c>
      <c r="C595">
        <v>6.0827250608272501E-3</v>
      </c>
      <c r="D595">
        <v>0</v>
      </c>
      <c r="E595">
        <v>0.58488969732862384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0.52224710712952593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639</v>
      </c>
      <c r="B596">
        <v>0</v>
      </c>
      <c r="C596">
        <v>0</v>
      </c>
      <c r="D596">
        <v>0</v>
      </c>
      <c r="E596">
        <v>0.64066498868419386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0.52224710712952593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t="s">
        <v>640</v>
      </c>
      <c r="B597">
        <v>0</v>
      </c>
      <c r="C597">
        <v>0</v>
      </c>
      <c r="D597">
        <v>0</v>
      </c>
      <c r="E597">
        <v>0.64055923348632593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0.52224710712952593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t="s">
        <v>641</v>
      </c>
      <c r="B598">
        <v>0</v>
      </c>
      <c r="C598">
        <v>0</v>
      </c>
      <c r="D598">
        <v>0</v>
      </c>
      <c r="E598">
        <v>0.62769940142558012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0.52224710712952593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t="s">
        <v>642</v>
      </c>
      <c r="B599">
        <v>0</v>
      </c>
      <c r="C599">
        <v>0</v>
      </c>
      <c r="D599">
        <v>0</v>
      </c>
      <c r="E599">
        <v>0.61090547600414569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0.52224710712952593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643</v>
      </c>
      <c r="B600">
        <v>0</v>
      </c>
      <c r="C600">
        <v>0</v>
      </c>
      <c r="D600">
        <v>0</v>
      </c>
      <c r="E600">
        <v>0.60876922100721254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0.52224710712952593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644</v>
      </c>
      <c r="B601">
        <v>0</v>
      </c>
      <c r="C601">
        <v>0</v>
      </c>
      <c r="D601">
        <v>0</v>
      </c>
      <c r="E601">
        <v>0.63211996869646148</v>
      </c>
      <c r="F601">
        <v>0</v>
      </c>
      <c r="G601">
        <v>0.98411764705882343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0.52224710712952593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t="s">
        <v>645</v>
      </c>
      <c r="B602">
        <v>0</v>
      </c>
      <c r="C602">
        <v>0</v>
      </c>
      <c r="D602">
        <v>0</v>
      </c>
      <c r="E602">
        <v>0.66790752765498429</v>
      </c>
      <c r="F602">
        <v>0</v>
      </c>
      <c r="G602">
        <v>0.20921568627450979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0.52224710712952593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646</v>
      </c>
      <c r="B603">
        <v>0</v>
      </c>
      <c r="C603">
        <v>0</v>
      </c>
      <c r="D603">
        <v>0</v>
      </c>
      <c r="E603">
        <v>0.69828042048266681</v>
      </c>
      <c r="F603">
        <v>0</v>
      </c>
      <c r="G603">
        <v>0.20921568627450979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0.43101903695408739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t="s">
        <v>647</v>
      </c>
      <c r="B604">
        <v>0</v>
      </c>
      <c r="C604">
        <v>0</v>
      </c>
      <c r="D604">
        <v>0</v>
      </c>
      <c r="E604">
        <v>0.72345015757524489</v>
      </c>
      <c r="F604">
        <v>0</v>
      </c>
      <c r="G604">
        <v>0.20921568627450979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0.41216871967151919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t="s">
        <v>648</v>
      </c>
      <c r="B605">
        <v>0</v>
      </c>
      <c r="C605">
        <v>0</v>
      </c>
      <c r="D605">
        <v>0</v>
      </c>
      <c r="E605">
        <v>0.75361154000719144</v>
      </c>
      <c r="F605">
        <v>0</v>
      </c>
      <c r="G605">
        <v>0.20921568627450979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0.41216871967151919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t="s">
        <v>649</v>
      </c>
      <c r="B606">
        <v>0</v>
      </c>
      <c r="C606">
        <v>0</v>
      </c>
      <c r="D606">
        <v>0</v>
      </c>
      <c r="E606">
        <v>0.78550730768417276</v>
      </c>
      <c r="F606">
        <v>0</v>
      </c>
      <c r="G606">
        <v>0.20921568627450979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0.41216871967151919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t="s">
        <v>650</v>
      </c>
      <c r="B607">
        <v>0</v>
      </c>
      <c r="C607">
        <v>0</v>
      </c>
      <c r="D607">
        <v>0</v>
      </c>
      <c r="E607">
        <v>0.80492396201273297</v>
      </c>
      <c r="F607">
        <v>0</v>
      </c>
      <c r="G607">
        <v>0.20921568627450979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0.42933930571108619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t="s">
        <v>651</v>
      </c>
      <c r="B608">
        <v>0</v>
      </c>
      <c r="C608">
        <v>0</v>
      </c>
      <c r="D608">
        <v>0</v>
      </c>
      <c r="E608">
        <v>0.81884134605215853</v>
      </c>
      <c r="F608">
        <v>0</v>
      </c>
      <c r="G608">
        <v>0.20921568627450979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0.42329227323628221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652</v>
      </c>
      <c r="B609">
        <v>0</v>
      </c>
      <c r="C609">
        <v>0</v>
      </c>
      <c r="D609">
        <v>0</v>
      </c>
      <c r="E609">
        <v>0.8272594598024493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0.40425531914893609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t="s">
        <v>653</v>
      </c>
      <c r="B610">
        <v>0</v>
      </c>
      <c r="C610">
        <v>4.6228710462287097E-2</v>
      </c>
      <c r="D610">
        <v>0</v>
      </c>
      <c r="E610">
        <v>0.82903614712663132</v>
      </c>
      <c r="F610">
        <v>0</v>
      </c>
      <c r="G610">
        <v>0.20921568627450979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0.39802164986935418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654</v>
      </c>
      <c r="B611">
        <v>0</v>
      </c>
      <c r="C611">
        <v>0.145985401459854</v>
      </c>
      <c r="D611">
        <v>0</v>
      </c>
      <c r="E611">
        <v>0.82905729816620488</v>
      </c>
      <c r="F611">
        <v>0</v>
      </c>
      <c r="G611">
        <v>0.20921568627450979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0.38984695782008222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655</v>
      </c>
      <c r="B612">
        <v>0</v>
      </c>
      <c r="C612">
        <v>8.0291970802919707E-2</v>
      </c>
      <c r="D612">
        <v>0</v>
      </c>
      <c r="E612">
        <v>0.8249751475285011</v>
      </c>
      <c r="F612">
        <v>0</v>
      </c>
      <c r="G612">
        <v>0.20921568627450979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0.39231056364315042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t="s">
        <v>656</v>
      </c>
      <c r="B613">
        <v>0</v>
      </c>
      <c r="C613">
        <v>0.1058394160583941</v>
      </c>
      <c r="D613">
        <v>0</v>
      </c>
      <c r="E613">
        <v>0.82480593921191236</v>
      </c>
      <c r="F613">
        <v>0</v>
      </c>
      <c r="G613">
        <v>0.20921568627450979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0.38615154908547972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657</v>
      </c>
      <c r="B614">
        <v>0</v>
      </c>
      <c r="C614">
        <v>0.13746958637469589</v>
      </c>
      <c r="D614">
        <v>0</v>
      </c>
      <c r="E614">
        <v>0.82173903847374108</v>
      </c>
      <c r="F614">
        <v>0</v>
      </c>
      <c r="G614">
        <v>0.20921568627450979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0.38734602463605827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658</v>
      </c>
      <c r="B615">
        <v>0</v>
      </c>
      <c r="C615">
        <v>0.2007299270072993</v>
      </c>
      <c r="D615">
        <v>0</v>
      </c>
      <c r="E615">
        <v>0.81560523699739851</v>
      </c>
      <c r="F615">
        <v>0</v>
      </c>
      <c r="G615">
        <v>0.20921568627450979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0.39701381112355361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t="s">
        <v>659</v>
      </c>
      <c r="B616">
        <v>0</v>
      </c>
      <c r="C616">
        <v>0.49026763990267641</v>
      </c>
      <c r="D616">
        <v>0</v>
      </c>
      <c r="E616">
        <v>0.82537701728039947</v>
      </c>
      <c r="F616">
        <v>0</v>
      </c>
      <c r="G616">
        <v>0.20921568627450979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0.37461739455020532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t="s">
        <v>660</v>
      </c>
      <c r="B617">
        <v>0</v>
      </c>
      <c r="C617">
        <v>0.37347931873479318</v>
      </c>
      <c r="D617">
        <v>0</v>
      </c>
      <c r="E617">
        <v>0.8295014699972505</v>
      </c>
      <c r="F617">
        <v>0</v>
      </c>
      <c r="G617">
        <v>0.20921568627450979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0.37704367301231811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661</v>
      </c>
      <c r="B618">
        <v>0</v>
      </c>
      <c r="C618">
        <v>8.0291970802919707E-2</v>
      </c>
      <c r="D618">
        <v>0</v>
      </c>
      <c r="E618">
        <v>0.83123585524228527</v>
      </c>
      <c r="F618">
        <v>0</v>
      </c>
      <c r="G618">
        <v>0.20921568627450979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0.3720791340052258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t="s">
        <v>662</v>
      </c>
      <c r="B619">
        <v>0</v>
      </c>
      <c r="C619">
        <v>0</v>
      </c>
      <c r="D619">
        <v>0</v>
      </c>
      <c r="E619">
        <v>0.83163772499418354</v>
      </c>
      <c r="F619">
        <v>0</v>
      </c>
      <c r="G619">
        <v>0.20921568627450979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0.3720791340052258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663</v>
      </c>
      <c r="B620">
        <v>0</v>
      </c>
      <c r="C620">
        <v>0</v>
      </c>
      <c r="D620">
        <v>0</v>
      </c>
      <c r="E620">
        <v>0.8316588760337571</v>
      </c>
      <c r="F620">
        <v>0</v>
      </c>
      <c r="G620">
        <v>0.20921568627450979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0.31004106009705112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664</v>
      </c>
      <c r="B621">
        <v>0</v>
      </c>
      <c r="C621">
        <v>0</v>
      </c>
      <c r="D621">
        <v>0</v>
      </c>
      <c r="E621">
        <v>0.8315954229150363</v>
      </c>
      <c r="F621">
        <v>0</v>
      </c>
      <c r="G621">
        <v>0.20921568627450979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0.29574468085106381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665</v>
      </c>
      <c r="B622">
        <v>0</v>
      </c>
      <c r="C622">
        <v>0</v>
      </c>
      <c r="D622">
        <v>0</v>
      </c>
      <c r="E622">
        <v>0.83153196979631561</v>
      </c>
      <c r="F622">
        <v>0</v>
      </c>
      <c r="G622">
        <v>0.20921568627450979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0.20892123926838371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t="s">
        <v>666</v>
      </c>
      <c r="B623">
        <v>0</v>
      </c>
      <c r="C623">
        <v>0</v>
      </c>
      <c r="D623">
        <v>0</v>
      </c>
      <c r="E623">
        <v>0.83148966771716837</v>
      </c>
      <c r="F623">
        <v>0</v>
      </c>
      <c r="G623">
        <v>0.20921568627450979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0.20892123926838371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t="s">
        <v>667</v>
      </c>
      <c r="B624">
        <v>0</v>
      </c>
      <c r="C624">
        <v>0</v>
      </c>
      <c r="D624">
        <v>0</v>
      </c>
      <c r="E624">
        <v>0.83110894900484367</v>
      </c>
      <c r="F624">
        <v>0</v>
      </c>
      <c r="G624">
        <v>0.20921568627450979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5.4385964912280697E-2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668</v>
      </c>
      <c r="B625">
        <v>0</v>
      </c>
      <c r="C625">
        <v>0</v>
      </c>
      <c r="D625">
        <v>0</v>
      </c>
      <c r="E625">
        <v>0.83047441781763587</v>
      </c>
      <c r="F625">
        <v>0</v>
      </c>
      <c r="G625">
        <v>0.20921568627450979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5.4385964912280697E-2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t="s">
        <v>669</v>
      </c>
      <c r="B626">
        <v>0</v>
      </c>
      <c r="C626">
        <v>0</v>
      </c>
      <c r="D626">
        <v>0</v>
      </c>
      <c r="E626">
        <v>0.83047441781763587</v>
      </c>
      <c r="F626">
        <v>0</v>
      </c>
      <c r="G626">
        <v>0.20921568627450979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5.4385964912280697E-2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t="s">
        <v>670</v>
      </c>
      <c r="B627">
        <v>0</v>
      </c>
      <c r="C627">
        <v>0</v>
      </c>
      <c r="D627">
        <v>0</v>
      </c>
      <c r="E627">
        <v>0.83129930836100607</v>
      </c>
      <c r="F627">
        <v>0</v>
      </c>
      <c r="G627">
        <v>0.20921568627450979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5.4385964912280697E-2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t="s">
        <v>671</v>
      </c>
      <c r="B628">
        <v>0</v>
      </c>
      <c r="C628">
        <v>0</v>
      </c>
      <c r="D628">
        <v>0</v>
      </c>
      <c r="E628">
        <v>0.83174348019205158</v>
      </c>
      <c r="F628">
        <v>0</v>
      </c>
      <c r="G628">
        <v>0.20921568627450979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5.4385964912280697E-2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t="s">
        <v>672</v>
      </c>
      <c r="B629">
        <v>0</v>
      </c>
      <c r="C629">
        <v>0</v>
      </c>
      <c r="D629">
        <v>0</v>
      </c>
      <c r="E629">
        <v>0.77740645952748588</v>
      </c>
      <c r="F629">
        <v>0</v>
      </c>
      <c r="G629">
        <v>0.20921568627450979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5.4385964912280697E-2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t="s">
        <v>673</v>
      </c>
      <c r="B630">
        <v>0</v>
      </c>
      <c r="C630">
        <v>0</v>
      </c>
      <c r="D630">
        <v>0</v>
      </c>
      <c r="E630">
        <v>0.61371856426743376</v>
      </c>
      <c r="F630">
        <v>0</v>
      </c>
      <c r="G630">
        <v>0.20921568627450979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5.4385964912280697E-2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t="s">
        <v>674</v>
      </c>
      <c r="B631">
        <v>0</v>
      </c>
      <c r="C631">
        <v>0</v>
      </c>
      <c r="D631">
        <v>0</v>
      </c>
      <c r="E631">
        <v>0.62939148459146765</v>
      </c>
      <c r="F631">
        <v>0</v>
      </c>
      <c r="G631">
        <v>0.20921568627450979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5.4385964912280697E-2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t="s">
        <v>675</v>
      </c>
      <c r="B632">
        <v>0</v>
      </c>
      <c r="C632">
        <v>0</v>
      </c>
      <c r="D632">
        <v>0</v>
      </c>
      <c r="E632">
        <v>0.71141521605786928</v>
      </c>
      <c r="F632">
        <v>0</v>
      </c>
      <c r="G632">
        <v>0.20921568627450979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5.4385964912280697E-2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676</v>
      </c>
      <c r="B633">
        <v>0</v>
      </c>
      <c r="C633">
        <v>0</v>
      </c>
      <c r="D633">
        <v>0</v>
      </c>
      <c r="E633">
        <v>0.82956492311597119</v>
      </c>
      <c r="F633">
        <v>0</v>
      </c>
      <c r="G633">
        <v>0.20921568627450979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5.4385964912280697E-2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t="s">
        <v>677</v>
      </c>
      <c r="B634">
        <v>0</v>
      </c>
      <c r="C634">
        <v>9.002433090024331E-2</v>
      </c>
      <c r="D634">
        <v>0</v>
      </c>
      <c r="E634">
        <v>0.82438291842044042</v>
      </c>
      <c r="F634">
        <v>0</v>
      </c>
      <c r="G634">
        <v>0.20921568627450979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5.4385964912280697E-2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t="s">
        <v>678</v>
      </c>
      <c r="B635">
        <v>0</v>
      </c>
      <c r="C635">
        <v>9.002433090024331E-2</v>
      </c>
      <c r="D635">
        <v>0</v>
      </c>
      <c r="E635">
        <v>0.65392669049683794</v>
      </c>
      <c r="F635">
        <v>0</v>
      </c>
      <c r="G635">
        <v>0.20921568627450979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5.4385964912280697E-2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t="s">
        <v>679</v>
      </c>
      <c r="B636">
        <v>0</v>
      </c>
      <c r="C636">
        <v>0.28710462287104621</v>
      </c>
      <c r="D636">
        <v>0</v>
      </c>
      <c r="E636">
        <v>0.64502210283635442</v>
      </c>
      <c r="F636">
        <v>0</v>
      </c>
      <c r="G636">
        <v>0.20921568627450979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5.4385964912280697E-2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t="s">
        <v>680</v>
      </c>
      <c r="B637">
        <v>0</v>
      </c>
      <c r="C637">
        <v>0.33941605839416061</v>
      </c>
      <c r="D637">
        <v>0</v>
      </c>
      <c r="E637">
        <v>0.5131876731741366</v>
      </c>
      <c r="F637">
        <v>0</v>
      </c>
      <c r="G637">
        <v>0.20921568627450979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5.4385964912280697E-2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t="s">
        <v>681</v>
      </c>
      <c r="B638">
        <v>0</v>
      </c>
      <c r="C638">
        <v>0.29927007299270081</v>
      </c>
      <c r="D638">
        <v>0</v>
      </c>
      <c r="E638">
        <v>0.40474629328031481</v>
      </c>
      <c r="F638">
        <v>0</v>
      </c>
      <c r="G638">
        <v>0.20921568627450979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5.4385964912280697E-2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t="s">
        <v>682</v>
      </c>
      <c r="B639">
        <v>0</v>
      </c>
      <c r="C639">
        <v>0.31873479318734788</v>
      </c>
      <c r="D639">
        <v>0</v>
      </c>
      <c r="E639">
        <v>0.318344296622179</v>
      </c>
      <c r="F639">
        <v>0</v>
      </c>
      <c r="G639">
        <v>0.20921568627450979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0.13598357596117949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t="s">
        <v>683</v>
      </c>
      <c r="B640">
        <v>0</v>
      </c>
      <c r="C640">
        <v>0.70437956204379559</v>
      </c>
      <c r="D640">
        <v>0</v>
      </c>
      <c r="E640">
        <v>0.29708750185071597</v>
      </c>
      <c r="F640">
        <v>0</v>
      </c>
      <c r="G640">
        <v>0.20921568627450979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0.13598357596117949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t="s">
        <v>684</v>
      </c>
      <c r="B641">
        <v>0</v>
      </c>
      <c r="C641">
        <v>0.57785888077858882</v>
      </c>
      <c r="D641">
        <v>0</v>
      </c>
      <c r="E641">
        <v>0.33721102392182578</v>
      </c>
      <c r="F641">
        <v>0</v>
      </c>
      <c r="G641">
        <v>0.20921568627450979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0.13598357596117949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t="s">
        <v>685</v>
      </c>
      <c r="B642">
        <v>0</v>
      </c>
      <c r="C642">
        <v>0.25669099756691</v>
      </c>
      <c r="D642">
        <v>0</v>
      </c>
      <c r="E642">
        <v>0.43928594090399548</v>
      </c>
      <c r="F642">
        <v>0</v>
      </c>
      <c r="G642">
        <v>0.20921568627450979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0.13598357596117949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t="s">
        <v>686</v>
      </c>
      <c r="B643">
        <v>0</v>
      </c>
      <c r="C643">
        <v>2.18978102189781E-2</v>
      </c>
      <c r="D643">
        <v>0</v>
      </c>
      <c r="E643">
        <v>0.54148776412360666</v>
      </c>
      <c r="F643">
        <v>0</v>
      </c>
      <c r="G643">
        <v>0.20921568627450979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0.13598357596117949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t="s">
        <v>687</v>
      </c>
      <c r="B644">
        <v>0</v>
      </c>
      <c r="C644">
        <v>0</v>
      </c>
      <c r="D644">
        <v>0</v>
      </c>
      <c r="E644">
        <v>0.60610419002093952</v>
      </c>
      <c r="F644">
        <v>0</v>
      </c>
      <c r="G644">
        <v>0.20921568627450979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8.5181037700634565E-2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t="s">
        <v>688</v>
      </c>
      <c r="B645">
        <v>0</v>
      </c>
      <c r="C645">
        <v>0</v>
      </c>
      <c r="D645">
        <v>0</v>
      </c>
      <c r="E645">
        <v>0.57748683347786556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0.13598357596117949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t="s">
        <v>689</v>
      </c>
      <c r="B646">
        <v>0</v>
      </c>
      <c r="C646">
        <v>0</v>
      </c>
      <c r="D646">
        <v>0</v>
      </c>
      <c r="E646">
        <v>0.5240170054358172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0.13598357596117949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t="s">
        <v>690</v>
      </c>
      <c r="B647">
        <v>0</v>
      </c>
      <c r="C647">
        <v>0</v>
      </c>
      <c r="D647">
        <v>0</v>
      </c>
      <c r="E647">
        <v>0.46921466190063249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0.13598357596117949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t="s">
        <v>691</v>
      </c>
      <c r="B648">
        <v>0</v>
      </c>
      <c r="C648">
        <v>0</v>
      </c>
      <c r="D648">
        <v>0</v>
      </c>
      <c r="E648">
        <v>0.47670212990968508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0.13598357596117949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 t="s">
        <v>692</v>
      </c>
      <c r="B649">
        <v>0</v>
      </c>
      <c r="C649">
        <v>0</v>
      </c>
      <c r="D649">
        <v>0</v>
      </c>
      <c r="E649">
        <v>0.53015080691215977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0.13598357596117949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t="s">
        <v>693</v>
      </c>
      <c r="B650">
        <v>0</v>
      </c>
      <c r="C650">
        <v>0</v>
      </c>
      <c r="D650">
        <v>0</v>
      </c>
      <c r="E650">
        <v>0.57141648512024368</v>
      </c>
      <c r="F650">
        <v>0</v>
      </c>
      <c r="G650">
        <v>0.20921568627450979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0.13598357596117949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t="s">
        <v>694</v>
      </c>
      <c r="B651">
        <v>0</v>
      </c>
      <c r="C651">
        <v>0</v>
      </c>
      <c r="D651">
        <v>0</v>
      </c>
      <c r="E651">
        <v>0.62285581336322693</v>
      </c>
      <c r="F651">
        <v>0</v>
      </c>
      <c r="G651">
        <v>0.20921568627450979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0.13598357596117949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t="s">
        <v>695</v>
      </c>
      <c r="B652">
        <v>0</v>
      </c>
      <c r="C652">
        <v>0</v>
      </c>
      <c r="D652">
        <v>0</v>
      </c>
      <c r="E652">
        <v>0.6743374436853572</v>
      </c>
      <c r="F652">
        <v>0</v>
      </c>
      <c r="G652">
        <v>0.20921568627450979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0.13598357596117949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t="s">
        <v>696</v>
      </c>
      <c r="B653">
        <v>0</v>
      </c>
      <c r="C653">
        <v>0</v>
      </c>
      <c r="D653">
        <v>0</v>
      </c>
      <c r="E653">
        <v>0.69944372765921448</v>
      </c>
      <c r="F653">
        <v>0</v>
      </c>
      <c r="G653">
        <v>0.20921568627450979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0.13598357596117949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 t="s">
        <v>697</v>
      </c>
      <c r="B654">
        <v>0</v>
      </c>
      <c r="C654">
        <v>0</v>
      </c>
      <c r="D654">
        <v>0</v>
      </c>
      <c r="E654">
        <v>0.7268766259861672</v>
      </c>
      <c r="F654">
        <v>0</v>
      </c>
      <c r="G654">
        <v>0.20921568627450979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0.13598357596117949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 t="s">
        <v>698</v>
      </c>
      <c r="B655">
        <v>0</v>
      </c>
      <c r="C655">
        <v>0</v>
      </c>
      <c r="D655">
        <v>0</v>
      </c>
      <c r="E655">
        <v>0.74051904651113609</v>
      </c>
      <c r="F655">
        <v>0</v>
      </c>
      <c r="G655">
        <v>0.20921568627450979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0.13598357596117949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t="s">
        <v>699</v>
      </c>
      <c r="B656">
        <v>0</v>
      </c>
      <c r="C656">
        <v>0</v>
      </c>
      <c r="D656">
        <v>0</v>
      </c>
      <c r="E656">
        <v>0.76169123712430464</v>
      </c>
      <c r="F656">
        <v>0</v>
      </c>
      <c r="G656">
        <v>0.20921568627450979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0.13598357596117949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 t="s">
        <v>700</v>
      </c>
      <c r="B657">
        <v>0</v>
      </c>
      <c r="C657">
        <v>0</v>
      </c>
      <c r="D657">
        <v>0</v>
      </c>
      <c r="E657">
        <v>0.79071046341927709</v>
      </c>
      <c r="F657">
        <v>0</v>
      </c>
      <c r="G657">
        <v>0.2241176470588235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0.13598357596117949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 t="s">
        <v>701</v>
      </c>
      <c r="B658">
        <v>0</v>
      </c>
      <c r="C658">
        <v>1.7031630170316302E-2</v>
      </c>
      <c r="D658">
        <v>0</v>
      </c>
      <c r="E658">
        <v>0.81114236764736991</v>
      </c>
      <c r="F658">
        <v>0</v>
      </c>
      <c r="G658">
        <v>0.20921568627450979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0.13598357596117949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t="s">
        <v>702</v>
      </c>
      <c r="B659">
        <v>0</v>
      </c>
      <c r="C659">
        <v>0.16666666666666671</v>
      </c>
      <c r="D659">
        <v>0</v>
      </c>
      <c r="E659">
        <v>0.81852408045855463</v>
      </c>
      <c r="F659">
        <v>0</v>
      </c>
      <c r="G659">
        <v>0.20921568627450979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5.4385964912280697E-2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t="s">
        <v>703</v>
      </c>
      <c r="B660">
        <v>0</v>
      </c>
      <c r="C660">
        <v>0.12773722627737219</v>
      </c>
      <c r="D660">
        <v>0</v>
      </c>
      <c r="E660">
        <v>0.8035068423613021</v>
      </c>
      <c r="F660">
        <v>0</v>
      </c>
      <c r="G660">
        <v>0.20921568627450979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5.4385964912280697E-2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t="s">
        <v>704</v>
      </c>
      <c r="B661">
        <v>0</v>
      </c>
      <c r="C661">
        <v>0.13746958637469589</v>
      </c>
      <c r="D661">
        <v>0</v>
      </c>
      <c r="E661">
        <v>0.78180587575879368</v>
      </c>
      <c r="F661">
        <v>0</v>
      </c>
      <c r="G661">
        <v>0.20921568627450979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5.4385964912280697E-2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t="s">
        <v>705</v>
      </c>
      <c r="B662">
        <v>0</v>
      </c>
      <c r="C662">
        <v>0.2019464720194647</v>
      </c>
      <c r="D662">
        <v>0</v>
      </c>
      <c r="E662">
        <v>0.79940354068402464</v>
      </c>
      <c r="F662">
        <v>0</v>
      </c>
      <c r="G662">
        <v>0.20921568627450979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5.4385964912280697E-2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 t="s">
        <v>706</v>
      </c>
      <c r="B663">
        <v>0</v>
      </c>
      <c r="C663">
        <v>0.27250608272506083</v>
      </c>
      <c r="D663">
        <v>0</v>
      </c>
      <c r="E663">
        <v>0.81061359165803004</v>
      </c>
      <c r="F663">
        <v>0</v>
      </c>
      <c r="G663">
        <v>0.20921568627450979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5.4385964912280697E-2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t="s">
        <v>707</v>
      </c>
      <c r="B664">
        <v>0</v>
      </c>
      <c r="C664">
        <v>0.28953771289537711</v>
      </c>
      <c r="D664">
        <v>0</v>
      </c>
      <c r="E664">
        <v>0.82453097569745559</v>
      </c>
      <c r="F664">
        <v>0</v>
      </c>
      <c r="G664">
        <v>0.20921568627450979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5.4385964912280697E-2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t="s">
        <v>708</v>
      </c>
      <c r="B665">
        <v>0</v>
      </c>
      <c r="C665">
        <v>0.46228710462287098</v>
      </c>
      <c r="D665">
        <v>0</v>
      </c>
      <c r="E665">
        <v>0.82651917341737347</v>
      </c>
      <c r="F665">
        <v>0</v>
      </c>
      <c r="G665">
        <v>0.20921568627450979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5.4385964912280697E-2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t="s">
        <v>709</v>
      </c>
      <c r="B666">
        <v>0</v>
      </c>
      <c r="C666">
        <v>0.29927007299270081</v>
      </c>
      <c r="D666">
        <v>0</v>
      </c>
      <c r="E666">
        <v>0.82620190782376957</v>
      </c>
      <c r="F666">
        <v>0</v>
      </c>
      <c r="G666">
        <v>0.20921568627450979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5.4385964912280697E-2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t="s">
        <v>710</v>
      </c>
      <c r="B667">
        <v>0</v>
      </c>
      <c r="C667">
        <v>1.3381995133819951E-2</v>
      </c>
      <c r="D667">
        <v>0</v>
      </c>
      <c r="E667">
        <v>0.83038981365934139</v>
      </c>
      <c r="F667">
        <v>0</v>
      </c>
      <c r="G667">
        <v>0.20921568627450979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5.4385964912280697E-2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t="s">
        <v>711</v>
      </c>
      <c r="B668">
        <v>0</v>
      </c>
      <c r="C668">
        <v>0</v>
      </c>
      <c r="D668">
        <v>0</v>
      </c>
      <c r="E668">
        <v>0.82895154296833695</v>
      </c>
      <c r="F668">
        <v>0</v>
      </c>
      <c r="G668">
        <v>0.20921568627450979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5.4385964912280697E-2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t="s">
        <v>712</v>
      </c>
      <c r="B669">
        <v>0</v>
      </c>
      <c r="C669">
        <v>0</v>
      </c>
      <c r="D669">
        <v>0</v>
      </c>
      <c r="E669">
        <v>0.82937456375980878</v>
      </c>
      <c r="F669">
        <v>0</v>
      </c>
      <c r="G669">
        <v>0.20921568627450979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5.4385964912280697E-2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t="s">
        <v>713</v>
      </c>
      <c r="B670">
        <v>0</v>
      </c>
      <c r="C670">
        <v>0</v>
      </c>
      <c r="D670">
        <v>0</v>
      </c>
      <c r="E670">
        <v>0.83157427187546273</v>
      </c>
      <c r="F670">
        <v>0</v>
      </c>
      <c r="G670">
        <v>0.20921568627450979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5.4385964912280697E-2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 t="s">
        <v>714</v>
      </c>
      <c r="B671">
        <v>0</v>
      </c>
      <c r="C671">
        <v>0</v>
      </c>
      <c r="D671">
        <v>0</v>
      </c>
      <c r="E671">
        <v>0.69800545696821004</v>
      </c>
      <c r="F671">
        <v>0</v>
      </c>
      <c r="G671">
        <v>0.20921568627450979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5.4385964912280697E-2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t="s">
        <v>715</v>
      </c>
      <c r="B672">
        <v>0</v>
      </c>
      <c r="C672">
        <v>0</v>
      </c>
      <c r="D672">
        <v>0</v>
      </c>
      <c r="E672">
        <v>0.65354597178451324</v>
      </c>
      <c r="F672">
        <v>0</v>
      </c>
      <c r="G672">
        <v>0.20921568627450979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5.4385964912280697E-2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t="s">
        <v>716</v>
      </c>
      <c r="B673">
        <v>0</v>
      </c>
      <c r="C673">
        <v>0</v>
      </c>
      <c r="D673">
        <v>0</v>
      </c>
      <c r="E673">
        <v>0.64859662852429201</v>
      </c>
      <c r="F673">
        <v>0</v>
      </c>
      <c r="G673">
        <v>0.20921568627450979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5.4385964912280697E-2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t="s">
        <v>717</v>
      </c>
      <c r="B674">
        <v>0</v>
      </c>
      <c r="C674">
        <v>0</v>
      </c>
      <c r="D674">
        <v>0</v>
      </c>
      <c r="E674">
        <v>0.64965418050297175</v>
      </c>
      <c r="F674">
        <v>0</v>
      </c>
      <c r="G674">
        <v>0.20921568627450979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5.4385964912280697E-2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t="s">
        <v>718</v>
      </c>
      <c r="B675">
        <v>0</v>
      </c>
      <c r="C675">
        <v>0</v>
      </c>
      <c r="D675">
        <v>0</v>
      </c>
      <c r="E675">
        <v>0.6355464371073839</v>
      </c>
      <c r="F675">
        <v>0</v>
      </c>
      <c r="G675">
        <v>0.20921568627450979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5.4385964912280697E-2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 t="s">
        <v>719</v>
      </c>
      <c r="B676">
        <v>0</v>
      </c>
      <c r="C676">
        <v>0</v>
      </c>
      <c r="D676">
        <v>0</v>
      </c>
      <c r="E676">
        <v>0.62097337084117687</v>
      </c>
      <c r="F676">
        <v>0</v>
      </c>
      <c r="G676">
        <v>0.20921568627450979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5.4385964912280697E-2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t="s">
        <v>720</v>
      </c>
      <c r="B677">
        <v>0</v>
      </c>
      <c r="C677">
        <v>0</v>
      </c>
      <c r="D677">
        <v>0</v>
      </c>
      <c r="E677">
        <v>0.61697582436176746</v>
      </c>
      <c r="F677">
        <v>0</v>
      </c>
      <c r="G677">
        <v>0.20921568627450979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5.4385964912280697E-2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t="s">
        <v>721</v>
      </c>
      <c r="B678">
        <v>0</v>
      </c>
      <c r="C678">
        <v>0</v>
      </c>
      <c r="D678">
        <v>0</v>
      </c>
      <c r="E678">
        <v>0.61693352228262033</v>
      </c>
      <c r="F678">
        <v>0</v>
      </c>
      <c r="G678">
        <v>0.20921568627450979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5.4385964912280697E-2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t="s">
        <v>722</v>
      </c>
      <c r="B679">
        <v>0</v>
      </c>
      <c r="C679">
        <v>0</v>
      </c>
      <c r="D679">
        <v>0</v>
      </c>
      <c r="E679">
        <v>0.78009264155333236</v>
      </c>
      <c r="F679">
        <v>0</v>
      </c>
      <c r="G679">
        <v>0.20921568627450979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5.4385964912280697E-2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 t="s">
        <v>723</v>
      </c>
      <c r="B680">
        <v>0</v>
      </c>
      <c r="C680">
        <v>0</v>
      </c>
      <c r="D680">
        <v>0</v>
      </c>
      <c r="E680">
        <v>0.8202584657035894</v>
      </c>
      <c r="F680">
        <v>0</v>
      </c>
      <c r="G680">
        <v>0.20921568627450979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5.4385964912280697E-2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t="s">
        <v>724</v>
      </c>
      <c r="B681">
        <v>0</v>
      </c>
      <c r="C681">
        <v>0</v>
      </c>
      <c r="D681">
        <v>0</v>
      </c>
      <c r="E681">
        <v>0.81662048689693112</v>
      </c>
      <c r="F681">
        <v>0</v>
      </c>
      <c r="G681">
        <v>0.20921568627450979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5.4385964912280697E-2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t="s">
        <v>725</v>
      </c>
      <c r="B682">
        <v>0</v>
      </c>
      <c r="C682">
        <v>3.1630170316301713E-2</v>
      </c>
      <c r="D682">
        <v>0</v>
      </c>
      <c r="E682">
        <v>0.81566869011611931</v>
      </c>
      <c r="F682">
        <v>0</v>
      </c>
      <c r="G682">
        <v>0.20921568627450979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5.4385964912280697E-2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t="s">
        <v>726</v>
      </c>
      <c r="B683">
        <v>0</v>
      </c>
      <c r="C683">
        <v>0.15815085158150849</v>
      </c>
      <c r="D683">
        <v>0</v>
      </c>
      <c r="E683">
        <v>0.80976755007508627</v>
      </c>
      <c r="F683">
        <v>0</v>
      </c>
      <c r="G683">
        <v>0.20921568627450979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5.4385964912280697E-2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 t="s">
        <v>727</v>
      </c>
      <c r="B684">
        <v>0</v>
      </c>
      <c r="C684">
        <v>0.24695863746958641</v>
      </c>
      <c r="D684">
        <v>0</v>
      </c>
      <c r="E684">
        <v>0.75117917045622795</v>
      </c>
      <c r="F684">
        <v>0</v>
      </c>
      <c r="G684">
        <v>0.20921568627450979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5.4385964912280697E-2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t="s">
        <v>728</v>
      </c>
      <c r="B685">
        <v>0</v>
      </c>
      <c r="C685">
        <v>0.16788321167883211</v>
      </c>
      <c r="D685">
        <v>0</v>
      </c>
      <c r="E685">
        <v>0.66541170498530011</v>
      </c>
      <c r="F685">
        <v>0</v>
      </c>
      <c r="G685">
        <v>0.20921568627450979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5.4385964912280697E-2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t="s">
        <v>729</v>
      </c>
      <c r="B686">
        <v>0</v>
      </c>
      <c r="C686">
        <v>0.21532846715328471</v>
      </c>
      <c r="D686">
        <v>0</v>
      </c>
      <c r="E686">
        <v>0.64804670149537857</v>
      </c>
      <c r="F686">
        <v>0</v>
      </c>
      <c r="G686">
        <v>0.20921568627450979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5.4385964912280697E-2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t="s">
        <v>730</v>
      </c>
      <c r="B687">
        <v>0</v>
      </c>
      <c r="C687">
        <v>0.27007299270072987</v>
      </c>
      <c r="D687">
        <v>0</v>
      </c>
      <c r="E687">
        <v>0.67289917299435276</v>
      </c>
      <c r="F687">
        <v>0</v>
      </c>
      <c r="G687">
        <v>0.20921568627450979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5.4385964912280697E-2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t="s">
        <v>731</v>
      </c>
      <c r="B688">
        <v>0</v>
      </c>
      <c r="C688">
        <v>0.41605839416058399</v>
      </c>
      <c r="D688">
        <v>0</v>
      </c>
      <c r="E688">
        <v>0.69341568138073995</v>
      </c>
      <c r="F688">
        <v>0</v>
      </c>
      <c r="G688">
        <v>0.20921568627450979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5.4385964912280697E-2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t="s">
        <v>732</v>
      </c>
      <c r="B689">
        <v>0</v>
      </c>
      <c r="C689">
        <v>0.1727493917274939</v>
      </c>
      <c r="D689">
        <v>0</v>
      </c>
      <c r="E689">
        <v>0.70490069586920201</v>
      </c>
      <c r="F689">
        <v>0</v>
      </c>
      <c r="G689">
        <v>0.20921568627450979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5.4385964912280697E-2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t="s">
        <v>733</v>
      </c>
      <c r="B690">
        <v>0</v>
      </c>
      <c r="C690">
        <v>7.9075425790754258E-2</v>
      </c>
      <c r="D690">
        <v>0</v>
      </c>
      <c r="E690">
        <v>0.71200744516592995</v>
      </c>
      <c r="F690">
        <v>0</v>
      </c>
      <c r="G690">
        <v>0.20921568627450979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5.4385964912280697E-2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t="s">
        <v>734</v>
      </c>
      <c r="B691">
        <v>0</v>
      </c>
      <c r="C691">
        <v>1.2165450121654499E-3</v>
      </c>
      <c r="D691">
        <v>0</v>
      </c>
      <c r="E691">
        <v>0.74373400452632255</v>
      </c>
      <c r="F691">
        <v>0</v>
      </c>
      <c r="G691">
        <v>0.20921568627450979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5.4385964912280697E-2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t="s">
        <v>735</v>
      </c>
      <c r="B692">
        <v>0</v>
      </c>
      <c r="C692">
        <v>0</v>
      </c>
      <c r="D692">
        <v>0</v>
      </c>
      <c r="E692">
        <v>0.76257958078639576</v>
      </c>
      <c r="F692">
        <v>0</v>
      </c>
      <c r="G692">
        <v>0.20921568627450979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5.4385964912280697E-2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5">
      <c r="A693" t="s">
        <v>736</v>
      </c>
      <c r="B693">
        <v>0</v>
      </c>
      <c r="C693">
        <v>0</v>
      </c>
      <c r="D693">
        <v>0</v>
      </c>
      <c r="E693">
        <v>0.7687979864210327</v>
      </c>
      <c r="F693">
        <v>0</v>
      </c>
      <c r="G693">
        <v>0.20921568627450979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5.4385964912280697E-2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t="s">
        <v>737</v>
      </c>
      <c r="B694">
        <v>0</v>
      </c>
      <c r="C694">
        <v>0</v>
      </c>
      <c r="D694">
        <v>0</v>
      </c>
      <c r="E694">
        <v>0.75485945134203358</v>
      </c>
      <c r="F694">
        <v>0</v>
      </c>
      <c r="G694">
        <v>0.20921568627450979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5.4385964912280697E-2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t="s">
        <v>738</v>
      </c>
      <c r="B695">
        <v>0</v>
      </c>
      <c r="C695">
        <v>0</v>
      </c>
      <c r="D695">
        <v>0</v>
      </c>
      <c r="E695">
        <v>0.71587808540789788</v>
      </c>
      <c r="F695">
        <v>0</v>
      </c>
      <c r="G695">
        <v>0.20921568627450979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5.4385964912280697E-2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t="s">
        <v>739</v>
      </c>
      <c r="B696">
        <v>0</v>
      </c>
      <c r="C696">
        <v>0</v>
      </c>
      <c r="D696">
        <v>0</v>
      </c>
      <c r="E696">
        <v>0.62983565642251327</v>
      </c>
      <c r="F696">
        <v>0</v>
      </c>
      <c r="G696">
        <v>0.20921568627450979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5.4385964912280697E-2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t="s">
        <v>740</v>
      </c>
      <c r="B697">
        <v>0</v>
      </c>
      <c r="C697">
        <v>0</v>
      </c>
      <c r="D697">
        <v>0</v>
      </c>
      <c r="E697">
        <v>0.49778971636455938</v>
      </c>
      <c r="F697">
        <v>0</v>
      </c>
      <c r="G697">
        <v>0.20921568627450979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5.4385964912280697E-2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t="s">
        <v>741</v>
      </c>
      <c r="B698">
        <v>0</v>
      </c>
      <c r="C698">
        <v>0</v>
      </c>
      <c r="D698">
        <v>0</v>
      </c>
      <c r="E698">
        <v>0.34941517375579012</v>
      </c>
      <c r="F698">
        <v>0</v>
      </c>
      <c r="G698">
        <v>0.20921568627450979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5.4385964912280697E-2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t="s">
        <v>742</v>
      </c>
      <c r="B699">
        <v>0</v>
      </c>
      <c r="C699">
        <v>0</v>
      </c>
      <c r="D699">
        <v>0</v>
      </c>
      <c r="E699">
        <v>0.24152372089088181</v>
      </c>
      <c r="F699">
        <v>0</v>
      </c>
      <c r="G699">
        <v>0.20921568627450979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5.4385964912280697E-2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t="s">
        <v>743</v>
      </c>
      <c r="B700">
        <v>0</v>
      </c>
      <c r="C700">
        <v>0</v>
      </c>
      <c r="D700">
        <v>0</v>
      </c>
      <c r="E700">
        <v>0.15516402631189319</v>
      </c>
      <c r="F700">
        <v>0</v>
      </c>
      <c r="G700">
        <v>0.20921568627450979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5.4385964912280697E-2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t="s">
        <v>744</v>
      </c>
      <c r="B701">
        <v>0</v>
      </c>
      <c r="C701">
        <v>0</v>
      </c>
      <c r="D701">
        <v>0</v>
      </c>
      <c r="E701">
        <v>0.11051418177203411</v>
      </c>
      <c r="F701">
        <v>0</v>
      </c>
      <c r="G701">
        <v>0.20921568627450979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5.4385964912280697E-2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t="s">
        <v>745</v>
      </c>
      <c r="B702">
        <v>0</v>
      </c>
      <c r="C702">
        <v>0</v>
      </c>
      <c r="D702">
        <v>0</v>
      </c>
      <c r="E702">
        <v>9.1562850314092933E-2</v>
      </c>
      <c r="F702">
        <v>0</v>
      </c>
      <c r="G702">
        <v>0.20921568627450979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5.4385964912280697E-2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t="s">
        <v>746</v>
      </c>
      <c r="B703">
        <v>0</v>
      </c>
      <c r="C703">
        <v>0</v>
      </c>
      <c r="D703">
        <v>0</v>
      </c>
      <c r="E703">
        <v>9.4397089616954685E-2</v>
      </c>
      <c r="F703">
        <v>0</v>
      </c>
      <c r="G703">
        <v>0.20921568627450979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0.10455393803658081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t="s">
        <v>747</v>
      </c>
      <c r="B704">
        <v>0</v>
      </c>
      <c r="C704">
        <v>0</v>
      </c>
      <c r="D704">
        <v>0</v>
      </c>
      <c r="E704">
        <v>0.13314579411578081</v>
      </c>
      <c r="F704">
        <v>0</v>
      </c>
      <c r="G704">
        <v>0.20921568627450979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0.13598357596117949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25">
      <c r="A705" t="s">
        <v>748</v>
      </c>
      <c r="B705">
        <v>0</v>
      </c>
      <c r="C705">
        <v>0</v>
      </c>
      <c r="D705">
        <v>0</v>
      </c>
      <c r="E705">
        <v>0.2069417711880539</v>
      </c>
      <c r="F705">
        <v>0</v>
      </c>
      <c r="G705">
        <v>0.20921568627450979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0.13598357596117949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5">
      <c r="A706" t="s">
        <v>749</v>
      </c>
      <c r="B706">
        <v>0</v>
      </c>
      <c r="C706">
        <v>2.9197080291970798E-2</v>
      </c>
      <c r="D706">
        <v>0</v>
      </c>
      <c r="E706">
        <v>0.27809386831362759</v>
      </c>
      <c r="F706">
        <v>0</v>
      </c>
      <c r="G706">
        <v>0.20921568627450979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0.13598357596117949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t="s">
        <v>750</v>
      </c>
      <c r="B707">
        <v>0</v>
      </c>
      <c r="C707">
        <v>0.15571776155717759</v>
      </c>
      <c r="D707">
        <v>0</v>
      </c>
      <c r="E707">
        <v>0.34201230990503179</v>
      </c>
      <c r="F707">
        <v>0</v>
      </c>
      <c r="G707">
        <v>0.20921568627450979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0.13598357596117949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t="s">
        <v>751</v>
      </c>
      <c r="B708">
        <v>0</v>
      </c>
      <c r="C708">
        <v>0.23722627737226279</v>
      </c>
      <c r="D708">
        <v>0</v>
      </c>
      <c r="E708">
        <v>0.38960214894562067</v>
      </c>
      <c r="F708">
        <v>0</v>
      </c>
      <c r="G708">
        <v>0.75588235294117645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0.13598357596117949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t="s">
        <v>752</v>
      </c>
      <c r="B709">
        <v>0</v>
      </c>
      <c r="C709">
        <v>0.1970802919708029</v>
      </c>
      <c r="D709">
        <v>0</v>
      </c>
      <c r="E709">
        <v>0.41857907316144588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0.13598357596117949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 t="s">
        <v>753</v>
      </c>
      <c r="B710">
        <v>0</v>
      </c>
      <c r="C710">
        <v>0.13868613138686131</v>
      </c>
      <c r="D710">
        <v>0</v>
      </c>
      <c r="E710">
        <v>0.42665877027855931</v>
      </c>
      <c r="F710">
        <v>0</v>
      </c>
      <c r="G710">
        <v>0.32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0.13598357596117949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t="s">
        <v>754</v>
      </c>
      <c r="B711">
        <v>0</v>
      </c>
      <c r="C711">
        <v>0.16545012165450121</v>
      </c>
      <c r="D711">
        <v>0</v>
      </c>
      <c r="E711">
        <v>0.46236172507878759</v>
      </c>
      <c r="F711">
        <v>0</v>
      </c>
      <c r="G711">
        <v>0.20921568627450979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0.13598357596117949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25">
      <c r="A712" t="s">
        <v>755</v>
      </c>
      <c r="B712">
        <v>0</v>
      </c>
      <c r="C712">
        <v>0.32725060827250613</v>
      </c>
      <c r="D712">
        <v>0</v>
      </c>
      <c r="E712">
        <v>0.48385118128556021</v>
      </c>
      <c r="F712">
        <v>0</v>
      </c>
      <c r="G712">
        <v>0.20921568627450979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0.13598357596117949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t="s">
        <v>756</v>
      </c>
      <c r="B713">
        <v>0</v>
      </c>
      <c r="C713">
        <v>0.35523114355231139</v>
      </c>
      <c r="D713">
        <v>0</v>
      </c>
      <c r="E713">
        <v>0.55252860678102333</v>
      </c>
      <c r="F713">
        <v>0</v>
      </c>
      <c r="G713">
        <v>0.20921568627450979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0.13598357596117949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t="s">
        <v>757</v>
      </c>
      <c r="B714">
        <v>0</v>
      </c>
      <c r="C714">
        <v>9.002433090024331E-2</v>
      </c>
      <c r="D714">
        <v>0</v>
      </c>
      <c r="E714">
        <v>0.64193405105860957</v>
      </c>
      <c r="F714">
        <v>0</v>
      </c>
      <c r="G714">
        <v>0.20921568627450979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0.13598357596117949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t="s">
        <v>758</v>
      </c>
      <c r="B715">
        <v>0</v>
      </c>
      <c r="C715">
        <v>1.2165450121654499E-3</v>
      </c>
      <c r="D715">
        <v>0</v>
      </c>
      <c r="E715">
        <v>0.73127604221747511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0.13598357596117949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t="s">
        <v>759</v>
      </c>
      <c r="B716">
        <v>0</v>
      </c>
      <c r="C716">
        <v>0</v>
      </c>
      <c r="D716">
        <v>0</v>
      </c>
      <c r="E716">
        <v>0.79282556737663668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5.4385964912280697E-2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t="s">
        <v>760</v>
      </c>
      <c r="B717">
        <v>0</v>
      </c>
      <c r="C717">
        <v>0</v>
      </c>
      <c r="D717">
        <v>0</v>
      </c>
      <c r="E717">
        <v>0.80278770701579993</v>
      </c>
      <c r="F717">
        <v>0</v>
      </c>
      <c r="G717">
        <v>0.20921568627450979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5.4385964912280697E-2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t="s">
        <v>761</v>
      </c>
      <c r="B718">
        <v>0</v>
      </c>
      <c r="C718">
        <v>0</v>
      </c>
      <c r="D718">
        <v>0</v>
      </c>
      <c r="E718">
        <v>0.81236912794263849</v>
      </c>
      <c r="F718">
        <v>0</v>
      </c>
      <c r="G718">
        <v>0.20921568627450979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5.4385964912280697E-2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 t="s">
        <v>762</v>
      </c>
      <c r="B719">
        <v>0</v>
      </c>
      <c r="C719">
        <v>0</v>
      </c>
      <c r="D719">
        <v>0</v>
      </c>
      <c r="E719">
        <v>0.81875674189386416</v>
      </c>
      <c r="F719">
        <v>0</v>
      </c>
      <c r="G719">
        <v>0.20921568627450979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5.4385964912280697E-2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763</v>
      </c>
      <c r="B720">
        <v>0</v>
      </c>
      <c r="C720">
        <v>0</v>
      </c>
      <c r="D720">
        <v>0</v>
      </c>
      <c r="E720">
        <v>0.81708580976755008</v>
      </c>
      <c r="F720">
        <v>0</v>
      </c>
      <c r="G720">
        <v>0.20921568627450979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5.4385964912280697E-2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t="s">
        <v>764</v>
      </c>
      <c r="B721">
        <v>0</v>
      </c>
      <c r="C721">
        <v>0</v>
      </c>
      <c r="D721">
        <v>0</v>
      </c>
      <c r="E721">
        <v>0.80414137354851001</v>
      </c>
      <c r="F721">
        <v>0</v>
      </c>
      <c r="G721">
        <v>0.20921568627450979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5.4385964912280697E-2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 t="s">
        <v>765</v>
      </c>
      <c r="B722">
        <v>0</v>
      </c>
      <c r="C722">
        <v>0</v>
      </c>
      <c r="D722">
        <v>0</v>
      </c>
      <c r="E722">
        <v>0.71740096025719668</v>
      </c>
      <c r="F722">
        <v>0</v>
      </c>
      <c r="G722">
        <v>0.20921568627450979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5.4385964912280697E-2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t="s">
        <v>766</v>
      </c>
      <c r="B723">
        <v>0</v>
      </c>
      <c r="C723">
        <v>0</v>
      </c>
      <c r="D723">
        <v>0</v>
      </c>
      <c r="E723">
        <v>0.62835508365236159</v>
      </c>
      <c r="F723">
        <v>0</v>
      </c>
      <c r="G723">
        <v>0.20921568627450979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5.4385964912280697E-2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t="s">
        <v>767</v>
      </c>
      <c r="B724">
        <v>0</v>
      </c>
      <c r="C724">
        <v>0</v>
      </c>
      <c r="D724">
        <v>0</v>
      </c>
      <c r="E724">
        <v>0.62086761564330895</v>
      </c>
      <c r="F724">
        <v>0</v>
      </c>
      <c r="G724">
        <v>0.20921568627450979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5.4385964912280697E-2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768</v>
      </c>
      <c r="B725">
        <v>0</v>
      </c>
      <c r="C725">
        <v>0</v>
      </c>
      <c r="D725">
        <v>0</v>
      </c>
      <c r="E725">
        <v>0.61448000169208317</v>
      </c>
      <c r="F725">
        <v>0</v>
      </c>
      <c r="G725">
        <v>0.20921568627450979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5.4385964912280697E-2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769</v>
      </c>
      <c r="B726">
        <v>0</v>
      </c>
      <c r="C726">
        <v>0</v>
      </c>
      <c r="D726">
        <v>0</v>
      </c>
      <c r="E726">
        <v>0.61079972080627776</v>
      </c>
      <c r="F726">
        <v>0</v>
      </c>
      <c r="G726">
        <v>0.20921568627450979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5.4385964912280697E-2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t="s">
        <v>770</v>
      </c>
      <c r="B727">
        <v>0</v>
      </c>
      <c r="C727">
        <v>0</v>
      </c>
      <c r="D727">
        <v>0</v>
      </c>
      <c r="E727">
        <v>0.60908648660081643</v>
      </c>
      <c r="F727">
        <v>0</v>
      </c>
      <c r="G727">
        <v>0.20921568627450979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5.4385964912280697E-2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t="s">
        <v>771</v>
      </c>
      <c r="B728">
        <v>0</v>
      </c>
      <c r="C728">
        <v>0</v>
      </c>
      <c r="D728">
        <v>0</v>
      </c>
      <c r="E728">
        <v>0.75445758159013521</v>
      </c>
      <c r="F728">
        <v>0</v>
      </c>
      <c r="G728">
        <v>0.20921568627450979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5.4385964912280697E-2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772</v>
      </c>
      <c r="B729">
        <v>0</v>
      </c>
      <c r="C729">
        <v>0</v>
      </c>
      <c r="D729">
        <v>0</v>
      </c>
      <c r="E729">
        <v>0.73863660398908604</v>
      </c>
      <c r="F729">
        <v>0</v>
      </c>
      <c r="G729">
        <v>0.20921568627450979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5.4385964912280697E-2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773</v>
      </c>
      <c r="B730">
        <v>0</v>
      </c>
      <c r="C730">
        <v>0</v>
      </c>
      <c r="D730">
        <v>0</v>
      </c>
      <c r="E730">
        <v>0.73148755261321097</v>
      </c>
      <c r="F730">
        <v>0</v>
      </c>
      <c r="G730">
        <v>0.37549019607843143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5.4385964912280697E-2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t="s">
        <v>774</v>
      </c>
      <c r="B731">
        <v>0</v>
      </c>
      <c r="C731">
        <v>1.4598540145985399E-2</v>
      </c>
      <c r="D731">
        <v>0</v>
      </c>
      <c r="E731">
        <v>0.72482497514752853</v>
      </c>
      <c r="F731">
        <v>0</v>
      </c>
      <c r="G731">
        <v>0.20921568627450979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5.4385964912280697E-2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t="s">
        <v>775</v>
      </c>
      <c r="B732">
        <v>0</v>
      </c>
      <c r="C732">
        <v>5.7177615571776162E-2</v>
      </c>
      <c r="D732">
        <v>0</v>
      </c>
      <c r="E732">
        <v>0.6919139575710147</v>
      </c>
      <c r="F732">
        <v>0</v>
      </c>
      <c r="G732">
        <v>0.20921568627450979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0.13598357596117949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t="s">
        <v>776</v>
      </c>
      <c r="B733">
        <v>0</v>
      </c>
      <c r="C733">
        <v>0.13503649635036499</v>
      </c>
      <c r="D733">
        <v>0</v>
      </c>
      <c r="E733">
        <v>0.60557541403159965</v>
      </c>
      <c r="F733">
        <v>0</v>
      </c>
      <c r="G733">
        <v>0.90607843137254906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0.13598357596117949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t="s">
        <v>777</v>
      </c>
      <c r="B734">
        <v>0</v>
      </c>
      <c r="C734">
        <v>0.16423357664233579</v>
      </c>
      <c r="D734">
        <v>0</v>
      </c>
      <c r="E734">
        <v>0.54436430550561565</v>
      </c>
      <c r="F734">
        <v>0</v>
      </c>
      <c r="G734">
        <v>0.20921568627450979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0.13598357596117949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t="s">
        <v>778</v>
      </c>
      <c r="B735">
        <v>0</v>
      </c>
      <c r="C735">
        <v>0.1520681265206813</v>
      </c>
      <c r="D735">
        <v>0</v>
      </c>
      <c r="E735">
        <v>0.53429641066858435</v>
      </c>
      <c r="F735">
        <v>0</v>
      </c>
      <c r="G735">
        <v>0.20921568627450979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0.13598357596117949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t="s">
        <v>779</v>
      </c>
      <c r="B736">
        <v>0</v>
      </c>
      <c r="C736">
        <v>0.31265206812652069</v>
      </c>
      <c r="D736">
        <v>0</v>
      </c>
      <c r="E736">
        <v>0.53852661858330342</v>
      </c>
      <c r="F736">
        <v>0</v>
      </c>
      <c r="G736">
        <v>0.20921568627450979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0.13598357596117949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t="s">
        <v>780</v>
      </c>
      <c r="B737">
        <v>0</v>
      </c>
      <c r="C737">
        <v>0.28953771289537711</v>
      </c>
      <c r="D737">
        <v>0</v>
      </c>
      <c r="E737">
        <v>0.59417500370143195</v>
      </c>
      <c r="F737">
        <v>0</v>
      </c>
      <c r="G737">
        <v>0.20921568627450979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5.4385964912280697E-2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t="s">
        <v>781</v>
      </c>
      <c r="B738">
        <v>0</v>
      </c>
      <c r="C738">
        <v>9.6107055961070567E-2</v>
      </c>
      <c r="D738">
        <v>0</v>
      </c>
      <c r="E738">
        <v>0.66103343979356599</v>
      </c>
      <c r="F738">
        <v>0</v>
      </c>
      <c r="G738">
        <v>0.20921568627450979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5.4385964912280697E-2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t="s">
        <v>782</v>
      </c>
      <c r="B739">
        <v>0</v>
      </c>
      <c r="C739">
        <v>1.2165450121654499E-3</v>
      </c>
      <c r="D739">
        <v>0</v>
      </c>
      <c r="E739">
        <v>0.70481609171090764</v>
      </c>
      <c r="F739">
        <v>0</v>
      </c>
      <c r="G739">
        <v>0.20921568627450979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5.4385964912280697E-2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t="s">
        <v>783</v>
      </c>
      <c r="B740">
        <v>0</v>
      </c>
      <c r="C740">
        <v>0</v>
      </c>
      <c r="D740">
        <v>0</v>
      </c>
      <c r="E740">
        <v>0.71989678292688086</v>
      </c>
      <c r="F740">
        <v>0</v>
      </c>
      <c r="G740">
        <v>0.20921568627450979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5.4385964912280697E-2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t="s">
        <v>784</v>
      </c>
      <c r="B741">
        <v>0</v>
      </c>
      <c r="C741">
        <v>0</v>
      </c>
      <c r="D741">
        <v>0</v>
      </c>
      <c r="E741">
        <v>0.72778612068783188</v>
      </c>
      <c r="F741">
        <v>0</v>
      </c>
      <c r="G741">
        <v>0.20921568627450979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0.13598357596117949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25">
      <c r="A742" t="s">
        <v>785</v>
      </c>
      <c r="B742">
        <v>0</v>
      </c>
      <c r="C742">
        <v>0</v>
      </c>
      <c r="D742">
        <v>0</v>
      </c>
      <c r="E742">
        <v>0.73015503712007446</v>
      </c>
      <c r="F742">
        <v>0</v>
      </c>
      <c r="G742">
        <v>0.20921568627450979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5.4385964912280697E-2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 t="s">
        <v>786</v>
      </c>
      <c r="B743">
        <v>0</v>
      </c>
      <c r="C743">
        <v>0</v>
      </c>
      <c r="D743">
        <v>0</v>
      </c>
      <c r="E743">
        <v>0.72842065187503968</v>
      </c>
      <c r="F743">
        <v>0</v>
      </c>
      <c r="G743">
        <v>0.20921568627450979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5.4385964912280697E-2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t="s">
        <v>787</v>
      </c>
      <c r="B744">
        <v>0</v>
      </c>
      <c r="C744">
        <v>0</v>
      </c>
      <c r="D744">
        <v>0</v>
      </c>
      <c r="E744">
        <v>0.73453330231180869</v>
      </c>
      <c r="F744">
        <v>0</v>
      </c>
      <c r="G744">
        <v>0.20921568627450979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5.4385964912280697E-2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t="s">
        <v>788</v>
      </c>
      <c r="B745">
        <v>0</v>
      </c>
      <c r="C745">
        <v>0</v>
      </c>
      <c r="D745">
        <v>0</v>
      </c>
      <c r="E745">
        <v>0.67600837581167117</v>
      </c>
      <c r="F745">
        <v>0</v>
      </c>
      <c r="G745">
        <v>0.20921568627450979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5.4385964912280697E-2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25">
      <c r="A746" t="s">
        <v>789</v>
      </c>
      <c r="B746">
        <v>0</v>
      </c>
      <c r="C746">
        <v>0</v>
      </c>
      <c r="D746">
        <v>0</v>
      </c>
      <c r="E746">
        <v>0.55614543454810805</v>
      </c>
      <c r="F746">
        <v>0</v>
      </c>
      <c r="G746">
        <v>0.20921568627450979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5.4385964912280697E-2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25">
      <c r="A747" t="s">
        <v>790</v>
      </c>
      <c r="B747">
        <v>0</v>
      </c>
      <c r="C747">
        <v>0</v>
      </c>
      <c r="D747">
        <v>0</v>
      </c>
      <c r="E747">
        <v>0.56136974132278605</v>
      </c>
      <c r="F747">
        <v>0</v>
      </c>
      <c r="G747">
        <v>0.20921568627450979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5.4385964912280697E-2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t="s">
        <v>791</v>
      </c>
      <c r="B748">
        <v>0</v>
      </c>
      <c r="C748">
        <v>0</v>
      </c>
      <c r="D748">
        <v>0</v>
      </c>
      <c r="E748">
        <v>0.57714841684468787</v>
      </c>
      <c r="F748">
        <v>0</v>
      </c>
      <c r="G748">
        <v>0.20921568627450979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5.4385964912280697E-2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t="s">
        <v>792</v>
      </c>
      <c r="B749">
        <v>0</v>
      </c>
      <c r="C749">
        <v>0</v>
      </c>
      <c r="D749">
        <v>0</v>
      </c>
      <c r="E749">
        <v>0.58825271262082535</v>
      </c>
      <c r="F749">
        <v>0</v>
      </c>
      <c r="G749">
        <v>0.20921568627450979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5.4385964912280697E-2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 t="s">
        <v>793</v>
      </c>
      <c r="B750">
        <v>0</v>
      </c>
      <c r="C750">
        <v>0</v>
      </c>
      <c r="D750">
        <v>0</v>
      </c>
      <c r="E750">
        <v>0.60094333636498232</v>
      </c>
      <c r="F750">
        <v>0</v>
      </c>
      <c r="G750">
        <v>0.20921568627450979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5.4385964912280697E-2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t="s">
        <v>794</v>
      </c>
      <c r="B751">
        <v>0</v>
      </c>
      <c r="C751">
        <v>0</v>
      </c>
      <c r="D751">
        <v>0</v>
      </c>
      <c r="E751">
        <v>0.60857886165105024</v>
      </c>
      <c r="F751">
        <v>0</v>
      </c>
      <c r="G751">
        <v>0.20921568627450979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5.4385964912280697E-2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 t="s">
        <v>795</v>
      </c>
      <c r="B752">
        <v>0</v>
      </c>
      <c r="C752">
        <v>0</v>
      </c>
      <c r="D752">
        <v>0</v>
      </c>
      <c r="E752">
        <v>0.61741999619281296</v>
      </c>
      <c r="F752">
        <v>0</v>
      </c>
      <c r="G752">
        <v>0.20921568627450979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5.4385964912280697E-2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25">
      <c r="A753" t="s">
        <v>796</v>
      </c>
      <c r="B753">
        <v>0</v>
      </c>
      <c r="C753">
        <v>1.2165450121654499E-3</v>
      </c>
      <c r="D753">
        <v>0</v>
      </c>
      <c r="E753">
        <v>0.70506990418579074</v>
      </c>
      <c r="F753">
        <v>0</v>
      </c>
      <c r="G753">
        <v>0.20921568627450979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5.4385964912280697E-2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t="s">
        <v>797</v>
      </c>
      <c r="B754">
        <v>0</v>
      </c>
      <c r="C754">
        <v>0.1021897810218978</v>
      </c>
      <c r="D754">
        <v>0</v>
      </c>
      <c r="E754">
        <v>0.71691448634700405</v>
      </c>
      <c r="F754">
        <v>0</v>
      </c>
      <c r="G754">
        <v>0.20921568627450979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5.4385964912280697E-2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t="s">
        <v>798</v>
      </c>
      <c r="B755">
        <v>0</v>
      </c>
      <c r="C755">
        <v>0.15936739659367399</v>
      </c>
      <c r="D755">
        <v>0</v>
      </c>
      <c r="E755">
        <v>0.67731974026523412</v>
      </c>
      <c r="F755">
        <v>0</v>
      </c>
      <c r="G755">
        <v>0.20921568627450979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5.4385964912280697E-2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25">
      <c r="A756" t="s">
        <v>799</v>
      </c>
      <c r="B756">
        <v>0</v>
      </c>
      <c r="C756">
        <v>0.15450121654501209</v>
      </c>
      <c r="D756">
        <v>0</v>
      </c>
      <c r="E756">
        <v>0.52006176103555501</v>
      </c>
      <c r="F756">
        <v>0</v>
      </c>
      <c r="G756">
        <v>0.20921568627450979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5.4385964912280697E-2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t="s">
        <v>800</v>
      </c>
      <c r="B757">
        <v>0</v>
      </c>
      <c r="C757">
        <v>0.1739659367396594</v>
      </c>
      <c r="D757">
        <v>0</v>
      </c>
      <c r="E757">
        <v>0.35607775122147262</v>
      </c>
      <c r="F757">
        <v>0</v>
      </c>
      <c r="G757">
        <v>0.20921568627450979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0.19036954087346031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t="s">
        <v>801</v>
      </c>
      <c r="B758">
        <v>0</v>
      </c>
      <c r="C758">
        <v>0.18004866180048659</v>
      </c>
      <c r="D758">
        <v>0</v>
      </c>
      <c r="E758">
        <v>0.27739588400769899</v>
      </c>
      <c r="F758">
        <v>0</v>
      </c>
      <c r="G758">
        <v>0.20921568627450979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0.22523329600597239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5">
      <c r="A759" t="s">
        <v>802</v>
      </c>
      <c r="B759">
        <v>0</v>
      </c>
      <c r="C759">
        <v>0.1970802919708029</v>
      </c>
      <c r="D759">
        <v>0</v>
      </c>
      <c r="E759">
        <v>0.26781446308086038</v>
      </c>
      <c r="F759">
        <v>0</v>
      </c>
      <c r="G759">
        <v>0.20921568627450979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0.2719671519223591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t="s">
        <v>803</v>
      </c>
      <c r="B760">
        <v>0</v>
      </c>
      <c r="C760">
        <v>0.74330900243309006</v>
      </c>
      <c r="D760">
        <v>0</v>
      </c>
      <c r="E760">
        <v>0.29021341398929762</v>
      </c>
      <c r="F760">
        <v>0</v>
      </c>
      <c r="G760">
        <v>0.20921568627450979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0.19036954087346031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t="s">
        <v>804</v>
      </c>
      <c r="B761">
        <v>0</v>
      </c>
      <c r="C761">
        <v>0.68126520681265201</v>
      </c>
      <c r="D761">
        <v>0</v>
      </c>
      <c r="E761">
        <v>0.37682692104316928</v>
      </c>
      <c r="F761">
        <v>0</v>
      </c>
      <c r="G761">
        <v>0.20921568627450979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0.19036954087346031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t="s">
        <v>805</v>
      </c>
      <c r="B762">
        <v>0</v>
      </c>
      <c r="C762">
        <v>0.2250608272506083</v>
      </c>
      <c r="D762">
        <v>0</v>
      </c>
      <c r="E762">
        <v>0.51022652763383325</v>
      </c>
      <c r="F762">
        <v>0</v>
      </c>
      <c r="G762">
        <v>0.20921568627450979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0.2719671519223591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5">
      <c r="A763" t="s">
        <v>806</v>
      </c>
      <c r="B763">
        <v>0</v>
      </c>
      <c r="C763">
        <v>3.0413625304136251E-2</v>
      </c>
      <c r="D763">
        <v>0</v>
      </c>
      <c r="E763">
        <v>0.642483978087523</v>
      </c>
      <c r="F763">
        <v>0</v>
      </c>
      <c r="G763">
        <v>0.26470588235294118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0.3387831280328481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t="s">
        <v>807</v>
      </c>
      <c r="B764">
        <v>0</v>
      </c>
      <c r="C764">
        <v>0</v>
      </c>
      <c r="D764">
        <v>0</v>
      </c>
      <c r="E764">
        <v>0.71805664248397816</v>
      </c>
      <c r="F764">
        <v>0</v>
      </c>
      <c r="G764">
        <v>0.5186274509803922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0.3387831280328481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25">
      <c r="A765" t="s">
        <v>808</v>
      </c>
      <c r="B765">
        <v>0</v>
      </c>
      <c r="C765">
        <v>0</v>
      </c>
      <c r="D765">
        <v>0</v>
      </c>
      <c r="E765">
        <v>0.75164449332684702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0.33654348637551318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t="s">
        <v>809</v>
      </c>
      <c r="B766">
        <v>0</v>
      </c>
      <c r="C766">
        <v>0</v>
      </c>
      <c r="D766">
        <v>0</v>
      </c>
      <c r="E766">
        <v>0.76425051291270973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0.3387831280328481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t="s">
        <v>810</v>
      </c>
      <c r="B767">
        <v>0</v>
      </c>
      <c r="C767">
        <v>0</v>
      </c>
      <c r="D767">
        <v>0</v>
      </c>
      <c r="E767">
        <v>0.75145413397068472</v>
      </c>
      <c r="F767">
        <v>0</v>
      </c>
      <c r="G767">
        <v>0.20921568627450979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0.3387831280328481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t="s">
        <v>811</v>
      </c>
      <c r="B768">
        <v>0</v>
      </c>
      <c r="C768">
        <v>0</v>
      </c>
      <c r="D768">
        <v>0</v>
      </c>
      <c r="E768">
        <v>0.71875462678990676</v>
      </c>
      <c r="F768">
        <v>0</v>
      </c>
      <c r="G768">
        <v>0.20921568627450979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0.29869354236655471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t="s">
        <v>812</v>
      </c>
      <c r="B769">
        <v>0</v>
      </c>
      <c r="C769">
        <v>0</v>
      </c>
      <c r="D769">
        <v>0</v>
      </c>
      <c r="E769">
        <v>0.69379640009306454</v>
      </c>
      <c r="F769">
        <v>0</v>
      </c>
      <c r="G769">
        <v>0.20921568627450979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0.21709593131765581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t="s">
        <v>813</v>
      </c>
      <c r="B770">
        <v>0</v>
      </c>
      <c r="C770">
        <v>0</v>
      </c>
      <c r="D770">
        <v>0</v>
      </c>
      <c r="E770">
        <v>0.67486621967469707</v>
      </c>
      <c r="F770">
        <v>0</v>
      </c>
      <c r="G770">
        <v>0.20921568627450979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0.21709593131765581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t="s">
        <v>814</v>
      </c>
      <c r="B771">
        <v>0</v>
      </c>
      <c r="C771">
        <v>0</v>
      </c>
      <c r="D771">
        <v>0</v>
      </c>
      <c r="E771">
        <v>0.65671862772055256</v>
      </c>
      <c r="F771">
        <v>0</v>
      </c>
      <c r="G771">
        <v>0.20921568627450979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0.21709593131765581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t="s">
        <v>815</v>
      </c>
      <c r="B772">
        <v>0</v>
      </c>
      <c r="C772">
        <v>0</v>
      </c>
      <c r="D772">
        <v>0</v>
      </c>
      <c r="E772">
        <v>0.65240381564753913</v>
      </c>
      <c r="F772">
        <v>0</v>
      </c>
      <c r="G772">
        <v>0.20921568627450979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0.29869354236655471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t="s">
        <v>816</v>
      </c>
      <c r="B773">
        <v>0</v>
      </c>
      <c r="C773">
        <v>0</v>
      </c>
      <c r="D773">
        <v>0</v>
      </c>
      <c r="E773">
        <v>0.66132955434759622</v>
      </c>
      <c r="F773">
        <v>0</v>
      </c>
      <c r="G773">
        <v>0.20921568627450979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0.29869354236655471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t="s">
        <v>817</v>
      </c>
      <c r="B774">
        <v>0</v>
      </c>
      <c r="C774">
        <v>0</v>
      </c>
      <c r="D774">
        <v>0</v>
      </c>
      <c r="E774">
        <v>0.67152435542206912</v>
      </c>
      <c r="F774">
        <v>0</v>
      </c>
      <c r="G774">
        <v>0.20921568627450979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0.29869354236655471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t="s">
        <v>818</v>
      </c>
      <c r="B775">
        <v>0</v>
      </c>
      <c r="C775">
        <v>0</v>
      </c>
      <c r="D775">
        <v>0</v>
      </c>
      <c r="E775">
        <v>0.67848304744178189</v>
      </c>
      <c r="F775">
        <v>0</v>
      </c>
      <c r="G775">
        <v>0.20921568627450979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0.44068682344158272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 t="s">
        <v>819</v>
      </c>
      <c r="B776">
        <v>0</v>
      </c>
      <c r="C776">
        <v>0</v>
      </c>
      <c r="D776">
        <v>0</v>
      </c>
      <c r="E776">
        <v>0.69079295247361416</v>
      </c>
      <c r="F776">
        <v>0</v>
      </c>
      <c r="G776">
        <v>0.20921568627450979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0.45632698768197089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t="s">
        <v>820</v>
      </c>
      <c r="B777">
        <v>0</v>
      </c>
      <c r="C777">
        <v>2.4330900243308999E-3</v>
      </c>
      <c r="D777">
        <v>0</v>
      </c>
      <c r="E777">
        <v>0.7077137841324902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0.44755505785740951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t="s">
        <v>821</v>
      </c>
      <c r="B778">
        <v>0</v>
      </c>
      <c r="C778">
        <v>0.11070559610705601</v>
      </c>
      <c r="D778">
        <v>0</v>
      </c>
      <c r="E778">
        <v>0.73427948983692548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0.41216871967151919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t="s">
        <v>822</v>
      </c>
      <c r="B779">
        <v>0</v>
      </c>
      <c r="C779">
        <v>0.31386861313868608</v>
      </c>
      <c r="D779">
        <v>0</v>
      </c>
      <c r="E779">
        <v>0.7300069798430594</v>
      </c>
      <c r="F779">
        <v>0</v>
      </c>
      <c r="G779">
        <v>0.20921568627450979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0.43952967525195968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t="s">
        <v>823</v>
      </c>
      <c r="B780">
        <v>0</v>
      </c>
      <c r="C780">
        <v>0.38321167883211682</v>
      </c>
      <c r="D780">
        <v>0</v>
      </c>
      <c r="E780">
        <v>0.62725522959453461</v>
      </c>
      <c r="F780">
        <v>0</v>
      </c>
      <c r="G780">
        <v>0.20921568627450979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0.52224710712952593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 t="s">
        <v>824</v>
      </c>
      <c r="B781">
        <v>0</v>
      </c>
      <c r="C781">
        <v>0.21532846715328471</v>
      </c>
      <c r="D781">
        <v>0</v>
      </c>
      <c r="E781">
        <v>0.50963429852577258</v>
      </c>
      <c r="F781">
        <v>0</v>
      </c>
      <c r="G781">
        <v>0.20921568627450979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0.52224710712952593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 t="s">
        <v>825</v>
      </c>
      <c r="B782">
        <v>0</v>
      </c>
      <c r="C782">
        <v>0.22019464720194651</v>
      </c>
      <c r="D782">
        <v>0</v>
      </c>
      <c r="E782">
        <v>0.38363755578586689</v>
      </c>
      <c r="F782">
        <v>0</v>
      </c>
      <c r="G782">
        <v>0.20921568627450979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0.52224710712952593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t="s">
        <v>826</v>
      </c>
      <c r="B783">
        <v>0</v>
      </c>
      <c r="C783">
        <v>0.27007299270072987</v>
      </c>
      <c r="D783">
        <v>0</v>
      </c>
      <c r="E783">
        <v>0.32356860339685689</v>
      </c>
      <c r="F783">
        <v>0</v>
      </c>
      <c r="G783">
        <v>0.20921568627450979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0.52224710712952593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25">
      <c r="A784" t="s">
        <v>827</v>
      </c>
      <c r="B784">
        <v>0</v>
      </c>
      <c r="C784">
        <v>0.68491484184914841</v>
      </c>
      <c r="D784">
        <v>0</v>
      </c>
      <c r="E784">
        <v>0.3071342456481736</v>
      </c>
      <c r="F784">
        <v>0</v>
      </c>
      <c r="G784">
        <v>0.20921568627450979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0.52224710712952593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t="s">
        <v>828</v>
      </c>
      <c r="B785">
        <v>0</v>
      </c>
      <c r="C785">
        <v>0.71897810218978098</v>
      </c>
      <c r="D785">
        <v>0</v>
      </c>
      <c r="E785">
        <v>0.34628481989889809</v>
      </c>
      <c r="F785">
        <v>0</v>
      </c>
      <c r="G785">
        <v>0.20921568627450979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0.52224710712952593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 t="s">
        <v>829</v>
      </c>
      <c r="B786">
        <v>0</v>
      </c>
      <c r="C786">
        <v>0.34063260340632601</v>
      </c>
      <c r="D786">
        <v>0</v>
      </c>
      <c r="E786">
        <v>0.42574927557689468</v>
      </c>
      <c r="F786">
        <v>0</v>
      </c>
      <c r="G786">
        <v>0.20921568627450979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0.52224710712952593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t="s">
        <v>830</v>
      </c>
      <c r="B787">
        <v>0</v>
      </c>
      <c r="C787">
        <v>3.8929440389294398E-2</v>
      </c>
      <c r="D787">
        <v>0</v>
      </c>
      <c r="E787">
        <v>0.43932824298314271</v>
      </c>
      <c r="F787">
        <v>0</v>
      </c>
      <c r="G787">
        <v>0.84176470588235297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0.52224710712952593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 t="s">
        <v>831</v>
      </c>
      <c r="B788">
        <v>0</v>
      </c>
      <c r="C788">
        <v>0</v>
      </c>
      <c r="D788">
        <v>0</v>
      </c>
      <c r="E788">
        <v>0.41502569851308202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0.52224710712952593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 t="s">
        <v>832</v>
      </c>
      <c r="B789">
        <v>0</v>
      </c>
      <c r="C789">
        <v>0</v>
      </c>
      <c r="D789">
        <v>0</v>
      </c>
      <c r="E789">
        <v>0.38342604539013092</v>
      </c>
      <c r="F789">
        <v>0</v>
      </c>
      <c r="G789">
        <v>0.91941176470588226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0.52224710712952593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t="s">
        <v>833</v>
      </c>
      <c r="B790">
        <v>0</v>
      </c>
      <c r="C790">
        <v>0</v>
      </c>
      <c r="D790">
        <v>0</v>
      </c>
      <c r="E790">
        <v>0.34142008079697123</v>
      </c>
      <c r="F790">
        <v>0</v>
      </c>
      <c r="G790">
        <v>0.89431372549019617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0.52224710712952593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t="s">
        <v>834</v>
      </c>
      <c r="B791">
        <v>0</v>
      </c>
      <c r="C791">
        <v>0</v>
      </c>
      <c r="D791">
        <v>0</v>
      </c>
      <c r="E791">
        <v>0.29928720996636993</v>
      </c>
      <c r="F791">
        <v>0</v>
      </c>
      <c r="G791">
        <v>0.81784313725490199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0.52224710712952593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t="s">
        <v>835</v>
      </c>
      <c r="B792">
        <v>0</v>
      </c>
      <c r="C792">
        <v>0</v>
      </c>
      <c r="D792">
        <v>0</v>
      </c>
      <c r="E792">
        <v>0.24780557964423949</v>
      </c>
      <c r="F792">
        <v>0</v>
      </c>
      <c r="G792">
        <v>0.20921568627450979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0.52224710712952593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 t="s">
        <v>836</v>
      </c>
      <c r="B793">
        <v>0</v>
      </c>
      <c r="C793">
        <v>0</v>
      </c>
      <c r="D793">
        <v>0</v>
      </c>
      <c r="E793">
        <v>0.1929609340299076</v>
      </c>
      <c r="F793">
        <v>0</v>
      </c>
      <c r="G793">
        <v>0.20921568627450979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0.52224710712952593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25">
      <c r="A794" t="s">
        <v>837</v>
      </c>
      <c r="B794">
        <v>0</v>
      </c>
      <c r="C794">
        <v>0</v>
      </c>
      <c r="D794">
        <v>0</v>
      </c>
      <c r="E794">
        <v>0.14848029780663721</v>
      </c>
      <c r="F794">
        <v>0</v>
      </c>
      <c r="G794">
        <v>0.20921568627450979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0.52224710712952593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 t="s">
        <v>838</v>
      </c>
      <c r="B795">
        <v>0</v>
      </c>
      <c r="C795">
        <v>0</v>
      </c>
      <c r="D795">
        <v>0</v>
      </c>
      <c r="E795">
        <v>0.1171767592377165</v>
      </c>
      <c r="F795">
        <v>0</v>
      </c>
      <c r="G795">
        <v>0.20921568627450979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0.41216871967151919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t="s">
        <v>839</v>
      </c>
      <c r="B796">
        <v>0</v>
      </c>
      <c r="C796">
        <v>0</v>
      </c>
      <c r="D796">
        <v>0</v>
      </c>
      <c r="E796">
        <v>9.7294782038537198E-2</v>
      </c>
      <c r="F796">
        <v>0</v>
      </c>
      <c r="G796">
        <v>0.20921568627450979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0.41216871967151919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 t="s">
        <v>840</v>
      </c>
      <c r="B797">
        <v>0</v>
      </c>
      <c r="C797">
        <v>0</v>
      </c>
      <c r="D797">
        <v>0</v>
      </c>
      <c r="E797">
        <v>8.7924871507434596E-2</v>
      </c>
      <c r="F797">
        <v>0</v>
      </c>
      <c r="G797">
        <v>0.20921568627450979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0.52224710712952593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25">
      <c r="A798" t="s">
        <v>841</v>
      </c>
      <c r="B798">
        <v>0</v>
      </c>
      <c r="C798">
        <v>0</v>
      </c>
      <c r="D798">
        <v>0</v>
      </c>
      <c r="E798">
        <v>8.3525455276126828E-2</v>
      </c>
      <c r="F798">
        <v>0</v>
      </c>
      <c r="G798">
        <v>0.20921568627450979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0.52224710712952593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 t="s">
        <v>842</v>
      </c>
      <c r="B799">
        <v>0</v>
      </c>
      <c r="C799">
        <v>0</v>
      </c>
      <c r="D799">
        <v>0</v>
      </c>
      <c r="E799">
        <v>9.7485141394699548E-2</v>
      </c>
      <c r="F799">
        <v>0</v>
      </c>
      <c r="G799">
        <v>0.20921568627450979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0.52224710712952593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 t="s">
        <v>843</v>
      </c>
      <c r="B800">
        <v>0</v>
      </c>
      <c r="C800">
        <v>0</v>
      </c>
      <c r="D800">
        <v>0</v>
      </c>
      <c r="E800">
        <v>0.13043846105036061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0.52224710712952593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t="s">
        <v>844</v>
      </c>
      <c r="B801">
        <v>0</v>
      </c>
      <c r="C801">
        <v>1.2165450121654499E-3</v>
      </c>
      <c r="D801">
        <v>0</v>
      </c>
      <c r="E801">
        <v>0.15645423972588249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0.52224710712952593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t="s">
        <v>845</v>
      </c>
      <c r="B802">
        <v>0</v>
      </c>
      <c r="C802">
        <v>4.7445255474452552E-2</v>
      </c>
      <c r="D802">
        <v>0</v>
      </c>
      <c r="E802">
        <v>0.14869180820237321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0.52224710712952593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t="s">
        <v>846</v>
      </c>
      <c r="B803">
        <v>0</v>
      </c>
      <c r="C803">
        <v>0.12287104622871051</v>
      </c>
      <c r="D803">
        <v>0</v>
      </c>
      <c r="E803">
        <v>0.13263816916601451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0.52224710712952593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t="s">
        <v>847</v>
      </c>
      <c r="B804">
        <v>0</v>
      </c>
      <c r="C804">
        <v>0.18369829683698299</v>
      </c>
      <c r="D804">
        <v>0</v>
      </c>
      <c r="E804">
        <v>8.0945028448148229E-2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0.52224710712952593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t="s">
        <v>848</v>
      </c>
      <c r="B805">
        <v>0</v>
      </c>
      <c r="C805">
        <v>0.14720194647201951</v>
      </c>
      <c r="D805">
        <v>0</v>
      </c>
      <c r="E805">
        <v>4.2323230186763677E-2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0.52224710712952593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t="s">
        <v>849</v>
      </c>
      <c r="B806">
        <v>0</v>
      </c>
      <c r="C806">
        <v>0.18856447688564479</v>
      </c>
      <c r="D806">
        <v>0</v>
      </c>
      <c r="E806">
        <v>1.9014784576661951E-2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0.52224710712952593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t="s">
        <v>850</v>
      </c>
      <c r="B807">
        <v>0</v>
      </c>
      <c r="C807">
        <v>0.25060827250608281</v>
      </c>
      <c r="D807">
        <v>0</v>
      </c>
      <c r="E807">
        <v>1.292328517946657E-2</v>
      </c>
      <c r="F807">
        <v>0</v>
      </c>
      <c r="G807">
        <v>0.20921568627450979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0.52224710712952593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t="s">
        <v>851</v>
      </c>
      <c r="B808">
        <v>0</v>
      </c>
      <c r="C808">
        <v>0.48175182481751833</v>
      </c>
      <c r="D808">
        <v>0</v>
      </c>
      <c r="E808">
        <v>1.4932633938958099E-2</v>
      </c>
      <c r="F808">
        <v>0</v>
      </c>
      <c r="G808">
        <v>0.20921568627450979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0.52224710712952593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t="s">
        <v>852</v>
      </c>
      <c r="B809">
        <v>0</v>
      </c>
      <c r="C809">
        <v>0.39659367396593681</v>
      </c>
      <c r="D809">
        <v>0</v>
      </c>
      <c r="E809">
        <v>2.3371898728822518E-2</v>
      </c>
      <c r="F809">
        <v>0</v>
      </c>
      <c r="G809">
        <v>0.20921568627450979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0.52224710712952593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25">
      <c r="A810" t="s">
        <v>853</v>
      </c>
      <c r="B810">
        <v>0</v>
      </c>
      <c r="C810">
        <v>0.30900243309002429</v>
      </c>
      <c r="D810">
        <v>0</v>
      </c>
      <c r="E810">
        <v>4.0483089743860917E-2</v>
      </c>
      <c r="F810">
        <v>0</v>
      </c>
      <c r="G810">
        <v>0.55627450980392157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0.52224710712952593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t="s">
        <v>854</v>
      </c>
      <c r="B811">
        <v>0</v>
      </c>
      <c r="C811">
        <v>3.6496350364963501E-2</v>
      </c>
      <c r="D811">
        <v>0</v>
      </c>
      <c r="E811">
        <v>7.3224899003786037E-2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0.52224710712952593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t="s">
        <v>855</v>
      </c>
      <c r="B812">
        <v>0</v>
      </c>
      <c r="C812">
        <v>0</v>
      </c>
      <c r="D812">
        <v>0</v>
      </c>
      <c r="E812">
        <v>0.10954123395164871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0.52224710712952593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25">
      <c r="A813" t="s">
        <v>856</v>
      </c>
      <c r="B813">
        <v>0</v>
      </c>
      <c r="C813">
        <v>0</v>
      </c>
      <c r="D813">
        <v>0</v>
      </c>
      <c r="E813">
        <v>0.12798494045982359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0.52224710712952593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t="s">
        <v>857</v>
      </c>
      <c r="B814">
        <v>0</v>
      </c>
      <c r="C814">
        <v>0</v>
      </c>
      <c r="D814">
        <v>0</v>
      </c>
      <c r="E814">
        <v>0.12563717506715449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0.52224710712952593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t="s">
        <v>858</v>
      </c>
      <c r="B815">
        <v>0</v>
      </c>
      <c r="C815">
        <v>0</v>
      </c>
      <c r="D815">
        <v>0</v>
      </c>
      <c r="E815">
        <v>0.12159732650859791</v>
      </c>
      <c r="F815">
        <v>0</v>
      </c>
      <c r="G815">
        <v>0.72117647058823531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0.52224710712952593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25">
      <c r="A816" t="s">
        <v>859</v>
      </c>
      <c r="B816">
        <v>0</v>
      </c>
      <c r="C816">
        <v>0</v>
      </c>
      <c r="D816">
        <v>0</v>
      </c>
      <c r="E816">
        <v>0.1173248165147317</v>
      </c>
      <c r="F816">
        <v>0</v>
      </c>
      <c r="G816">
        <v>0.20921568627450979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0.52224710712952593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t="s">
        <v>860</v>
      </c>
      <c r="B817">
        <v>0</v>
      </c>
      <c r="C817">
        <v>0</v>
      </c>
      <c r="D817">
        <v>0</v>
      </c>
      <c r="E817">
        <v>0.1044015313352651</v>
      </c>
      <c r="F817">
        <v>0</v>
      </c>
      <c r="G817">
        <v>0.20921568627450979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0.52224710712952593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t="s">
        <v>861</v>
      </c>
      <c r="B818">
        <v>0</v>
      </c>
      <c r="C818">
        <v>0</v>
      </c>
      <c r="D818">
        <v>0</v>
      </c>
      <c r="E818">
        <v>9.1457095116224962E-2</v>
      </c>
      <c r="F818">
        <v>0</v>
      </c>
      <c r="G818">
        <v>0.20921568627450979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0.41216871967151919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t="s">
        <v>862</v>
      </c>
      <c r="B819">
        <v>0</v>
      </c>
      <c r="C819">
        <v>0</v>
      </c>
      <c r="D819">
        <v>0</v>
      </c>
      <c r="E819">
        <v>7.7476257958078651E-2</v>
      </c>
      <c r="F819">
        <v>0</v>
      </c>
      <c r="G819">
        <v>0.20921568627450979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0.39443822321761851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t="s">
        <v>863</v>
      </c>
      <c r="B820">
        <v>0</v>
      </c>
      <c r="C820">
        <v>0</v>
      </c>
      <c r="D820">
        <v>0</v>
      </c>
      <c r="E820">
        <v>6.70064933691491E-2</v>
      </c>
      <c r="F820">
        <v>0</v>
      </c>
      <c r="G820">
        <v>0.20921568627450979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0.3720791340052258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t="s">
        <v>864</v>
      </c>
      <c r="B821">
        <v>0</v>
      </c>
      <c r="C821">
        <v>0</v>
      </c>
      <c r="D821">
        <v>0</v>
      </c>
      <c r="E821">
        <v>6.055542629920261E-2</v>
      </c>
      <c r="F821">
        <v>0</v>
      </c>
      <c r="G821">
        <v>0.20921568627450979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0.3720791340052258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t="s">
        <v>865</v>
      </c>
      <c r="B822">
        <v>0</v>
      </c>
      <c r="C822">
        <v>0</v>
      </c>
      <c r="D822">
        <v>0</v>
      </c>
      <c r="E822">
        <v>6.0491973180481828E-2</v>
      </c>
      <c r="F822">
        <v>0</v>
      </c>
      <c r="G822">
        <v>0.20921568627450979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0.41216871967151919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25">
      <c r="A823" t="s">
        <v>866</v>
      </c>
      <c r="B823">
        <v>0</v>
      </c>
      <c r="C823">
        <v>0</v>
      </c>
      <c r="D823">
        <v>0</v>
      </c>
      <c r="E823">
        <v>6.4552972778612078E-2</v>
      </c>
      <c r="F823">
        <v>0</v>
      </c>
      <c r="G823">
        <v>0.20921568627450979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0.52224710712952593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t="s">
        <v>867</v>
      </c>
      <c r="B824">
        <v>0</v>
      </c>
      <c r="C824">
        <v>0</v>
      </c>
      <c r="D824">
        <v>0</v>
      </c>
      <c r="E824">
        <v>7.2992237568476503E-2</v>
      </c>
      <c r="F824">
        <v>0</v>
      </c>
      <c r="G824">
        <v>0.20921568627450979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0.52224710712952593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25">
      <c r="A825" t="s">
        <v>868</v>
      </c>
      <c r="B825">
        <v>0</v>
      </c>
      <c r="C825">
        <v>2.4330900243308999E-3</v>
      </c>
      <c r="D825">
        <v>0</v>
      </c>
      <c r="E825">
        <v>8.0902726369001046E-2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0.52224710712952593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25">
      <c r="A826" t="s">
        <v>869</v>
      </c>
      <c r="B826">
        <v>0</v>
      </c>
      <c r="C826">
        <v>8.2725060827250604E-2</v>
      </c>
      <c r="D826">
        <v>0</v>
      </c>
      <c r="E826">
        <v>7.7032086127033148E-2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0.52224710712952593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25">
      <c r="A827" t="s">
        <v>870</v>
      </c>
      <c r="B827">
        <v>0</v>
      </c>
      <c r="C827">
        <v>0.194647201946472</v>
      </c>
      <c r="D827">
        <v>0</v>
      </c>
      <c r="E827">
        <v>7.0242602423909145E-2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0.52224710712952593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t="s">
        <v>871</v>
      </c>
      <c r="B828">
        <v>0</v>
      </c>
      <c r="C828">
        <v>9.2457420924574207E-2</v>
      </c>
      <c r="D828">
        <v>0</v>
      </c>
      <c r="E828">
        <v>5.4844645614331951E-2</v>
      </c>
      <c r="F828">
        <v>0</v>
      </c>
      <c r="G828">
        <v>0.20921568627450979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0.52224710712952593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872</v>
      </c>
      <c r="B829">
        <v>0</v>
      </c>
      <c r="C829">
        <v>0.1155717761557178</v>
      </c>
      <c r="D829">
        <v>0</v>
      </c>
      <c r="E829">
        <v>3.6823959897628968E-2</v>
      </c>
      <c r="F829">
        <v>0</v>
      </c>
      <c r="G829">
        <v>0.20921568627450979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0.52224710712952593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t="s">
        <v>873</v>
      </c>
      <c r="B830">
        <v>0</v>
      </c>
      <c r="C830">
        <v>0.1265206812652068</v>
      </c>
      <c r="D830">
        <v>0</v>
      </c>
      <c r="E830">
        <v>2.7623257683115129E-2</v>
      </c>
      <c r="F830">
        <v>0</v>
      </c>
      <c r="G830">
        <v>0.20921568627450979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0.52224710712952593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 t="s">
        <v>874</v>
      </c>
      <c r="B831">
        <v>0</v>
      </c>
      <c r="C831">
        <v>0.1070559610705596</v>
      </c>
      <c r="D831">
        <v>0</v>
      </c>
      <c r="E831">
        <v>2.3964127836883179E-2</v>
      </c>
      <c r="F831">
        <v>0</v>
      </c>
      <c r="G831">
        <v>0.20921568627450979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0.52224710712952593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 t="s">
        <v>875</v>
      </c>
      <c r="B832">
        <v>0</v>
      </c>
      <c r="C832">
        <v>0.145985401459854</v>
      </c>
      <c r="D832">
        <v>0</v>
      </c>
      <c r="E832">
        <v>2.4048731995177569E-2</v>
      </c>
      <c r="F832">
        <v>0</v>
      </c>
      <c r="G832">
        <v>0.20921568627450979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0.52224710712952593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 t="s">
        <v>876</v>
      </c>
      <c r="B833">
        <v>0</v>
      </c>
      <c r="C833">
        <v>9.6107055961070567E-2</v>
      </c>
      <c r="D833">
        <v>0</v>
      </c>
      <c r="E833">
        <v>3.1261236489773483E-2</v>
      </c>
      <c r="F833">
        <v>0</v>
      </c>
      <c r="G833">
        <v>0.20921568627450979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0.52224710712952593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25">
      <c r="A834" t="s">
        <v>877</v>
      </c>
      <c r="B834">
        <v>0</v>
      </c>
      <c r="C834">
        <v>0.37226277372262773</v>
      </c>
      <c r="D834">
        <v>0</v>
      </c>
      <c r="E834">
        <v>4.6722646418071452E-2</v>
      </c>
      <c r="F834">
        <v>0</v>
      </c>
      <c r="G834">
        <v>0.20921568627450979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0.52224710712952593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t="s">
        <v>878</v>
      </c>
      <c r="B835">
        <v>0</v>
      </c>
      <c r="C835">
        <v>4.5012165450121662E-2</v>
      </c>
      <c r="D835">
        <v>0</v>
      </c>
      <c r="E835">
        <v>5.9963197191141952E-2</v>
      </c>
      <c r="F835">
        <v>0</v>
      </c>
      <c r="G835">
        <v>0.20921568627450979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0.52224710712952593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t="s">
        <v>879</v>
      </c>
      <c r="B836">
        <v>0</v>
      </c>
      <c r="C836">
        <v>0</v>
      </c>
      <c r="D836">
        <v>0</v>
      </c>
      <c r="E836">
        <v>7.0052243067746781E-2</v>
      </c>
      <c r="F836">
        <v>0</v>
      </c>
      <c r="G836">
        <v>0.20921568627450979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0.52224710712952593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t="s">
        <v>880</v>
      </c>
      <c r="B837">
        <v>0</v>
      </c>
      <c r="C837">
        <v>0</v>
      </c>
      <c r="D837">
        <v>0</v>
      </c>
      <c r="E837">
        <v>7.8618414095052769E-2</v>
      </c>
      <c r="F837">
        <v>0</v>
      </c>
      <c r="G837">
        <v>0.20921568627450979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0.49652855543113111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t="s">
        <v>881</v>
      </c>
      <c r="B838">
        <v>0</v>
      </c>
      <c r="C838">
        <v>0</v>
      </c>
      <c r="D838">
        <v>0</v>
      </c>
      <c r="E838">
        <v>7.6735971573002826E-2</v>
      </c>
      <c r="F838">
        <v>0</v>
      </c>
      <c r="G838">
        <v>0.20921568627450979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0.52224710712952593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t="s">
        <v>882</v>
      </c>
      <c r="B839">
        <v>0</v>
      </c>
      <c r="C839">
        <v>0</v>
      </c>
      <c r="D839">
        <v>0</v>
      </c>
      <c r="E839">
        <v>7.1384758560883277E-2</v>
      </c>
      <c r="F839">
        <v>0</v>
      </c>
      <c r="G839">
        <v>0.20921568627450979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0.50810003732736098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 t="s">
        <v>883</v>
      </c>
      <c r="B840">
        <v>0</v>
      </c>
      <c r="C840">
        <v>0</v>
      </c>
      <c r="D840">
        <v>0</v>
      </c>
      <c r="E840">
        <v>7.4620867615643321E-2</v>
      </c>
      <c r="F840">
        <v>0</v>
      </c>
      <c r="G840">
        <v>0.20921568627450979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0.41216871967151919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t="s">
        <v>884</v>
      </c>
      <c r="B841">
        <v>0</v>
      </c>
      <c r="C841">
        <v>0</v>
      </c>
      <c r="D841">
        <v>0</v>
      </c>
      <c r="E841">
        <v>8.4329194779923441E-2</v>
      </c>
      <c r="F841">
        <v>0</v>
      </c>
      <c r="G841">
        <v>0.20921568627450979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0.39947741694662192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t="s">
        <v>885</v>
      </c>
      <c r="B842">
        <v>0</v>
      </c>
      <c r="C842">
        <v>0</v>
      </c>
      <c r="D842">
        <v>0</v>
      </c>
      <c r="E842">
        <v>0.1035977918314685</v>
      </c>
      <c r="F842">
        <v>0</v>
      </c>
      <c r="G842">
        <v>0.20921568627450979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0.20892123926838371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t="s">
        <v>886</v>
      </c>
      <c r="B843">
        <v>0</v>
      </c>
      <c r="C843">
        <v>0</v>
      </c>
      <c r="D843">
        <v>0</v>
      </c>
      <c r="E843">
        <v>0.131517164068614</v>
      </c>
      <c r="F843">
        <v>0</v>
      </c>
      <c r="G843">
        <v>0.20921568627450979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0.20892123926838371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t="s">
        <v>887</v>
      </c>
      <c r="B844">
        <v>0</v>
      </c>
      <c r="C844">
        <v>0</v>
      </c>
      <c r="D844">
        <v>0</v>
      </c>
      <c r="E844">
        <v>0.16791810317477099</v>
      </c>
      <c r="F844">
        <v>0</v>
      </c>
      <c r="G844">
        <v>0.20921568627450979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0.20892123926838371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25">
      <c r="A845" t="s">
        <v>888</v>
      </c>
      <c r="B845">
        <v>0</v>
      </c>
      <c r="C845">
        <v>0</v>
      </c>
      <c r="D845">
        <v>0</v>
      </c>
      <c r="E845">
        <v>0.2117853592504072</v>
      </c>
      <c r="F845">
        <v>0</v>
      </c>
      <c r="G845">
        <v>0.20921568627450979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0.20892123926838371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t="s">
        <v>889</v>
      </c>
      <c r="B846">
        <v>0</v>
      </c>
      <c r="C846">
        <v>0</v>
      </c>
      <c r="D846">
        <v>0</v>
      </c>
      <c r="E846">
        <v>0.24867277226675691</v>
      </c>
      <c r="F846">
        <v>0</v>
      </c>
      <c r="G846">
        <v>0.20921568627450979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0.20892123926838371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t="s">
        <v>890</v>
      </c>
      <c r="B847">
        <v>0</v>
      </c>
      <c r="C847">
        <v>0</v>
      </c>
      <c r="D847">
        <v>0</v>
      </c>
      <c r="E847">
        <v>0.27386366039890858</v>
      </c>
      <c r="F847">
        <v>0</v>
      </c>
      <c r="G847">
        <v>0.20921568627450979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0.20892123926838371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t="s">
        <v>891</v>
      </c>
      <c r="B848">
        <v>0</v>
      </c>
      <c r="C848">
        <v>0</v>
      </c>
      <c r="D848">
        <v>0</v>
      </c>
      <c r="E848">
        <v>0.2735040927261575</v>
      </c>
      <c r="F848">
        <v>0</v>
      </c>
      <c r="G848">
        <v>0.20921568627450979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0.20892123926838371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25">
      <c r="A849" t="s">
        <v>892</v>
      </c>
      <c r="B849">
        <v>0</v>
      </c>
      <c r="C849">
        <v>3.6496350364963498E-3</v>
      </c>
      <c r="D849">
        <v>0</v>
      </c>
      <c r="E849">
        <v>0.27743818608684617</v>
      </c>
      <c r="F849">
        <v>0</v>
      </c>
      <c r="G849">
        <v>0.20921568627450979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0.29048152295632701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t="s">
        <v>893</v>
      </c>
      <c r="B850">
        <v>0</v>
      </c>
      <c r="C850">
        <v>9.3673965936739656E-2</v>
      </c>
      <c r="D850">
        <v>0</v>
      </c>
      <c r="E850">
        <v>0.27426553015080701</v>
      </c>
      <c r="F850">
        <v>0</v>
      </c>
      <c r="G850">
        <v>0.20921568627450979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0.3720791340052258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 t="s">
        <v>894</v>
      </c>
      <c r="B851">
        <v>0</v>
      </c>
      <c r="C851">
        <v>6.8126520681265207E-2</v>
      </c>
      <c r="D851">
        <v>0</v>
      </c>
      <c r="E851">
        <v>0.26940079104888009</v>
      </c>
      <c r="F851">
        <v>0</v>
      </c>
      <c r="G851">
        <v>0.20921568627450979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0.3720791340052258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t="s">
        <v>895</v>
      </c>
      <c r="B852">
        <v>0</v>
      </c>
      <c r="C852">
        <v>0.1204379562043796</v>
      </c>
      <c r="D852">
        <v>0</v>
      </c>
      <c r="E852">
        <v>0.25186657924236983</v>
      </c>
      <c r="F852">
        <v>0</v>
      </c>
      <c r="G852">
        <v>0.20921568627450979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0.41216871967151919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 t="s">
        <v>896</v>
      </c>
      <c r="B853">
        <v>0</v>
      </c>
      <c r="C853">
        <v>0.1727493917274939</v>
      </c>
      <c r="D853">
        <v>0</v>
      </c>
      <c r="E853">
        <v>0.18997863745003071</v>
      </c>
      <c r="F853">
        <v>0</v>
      </c>
      <c r="G853">
        <v>0.20921568627450979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0.41216871967151919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25">
      <c r="A854" t="s">
        <v>897</v>
      </c>
      <c r="B854">
        <v>0</v>
      </c>
      <c r="C854">
        <v>0.20559610705596101</v>
      </c>
      <c r="D854">
        <v>0</v>
      </c>
      <c r="E854">
        <v>0.13502823663783081</v>
      </c>
      <c r="F854">
        <v>0</v>
      </c>
      <c r="G854">
        <v>0.20921568627450979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0.41216871967151919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 t="s">
        <v>898</v>
      </c>
      <c r="B855">
        <v>0</v>
      </c>
      <c r="C855">
        <v>0.21532846715328471</v>
      </c>
      <c r="D855">
        <v>0</v>
      </c>
      <c r="E855">
        <v>8.8453647496774465E-2</v>
      </c>
      <c r="F855">
        <v>0</v>
      </c>
      <c r="G855">
        <v>0.20921568627450979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0.41216871967151919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t="s">
        <v>899</v>
      </c>
      <c r="B856">
        <v>0</v>
      </c>
      <c r="C856">
        <v>0.49878345498783461</v>
      </c>
      <c r="D856">
        <v>0</v>
      </c>
      <c r="E856">
        <v>7.8131940184860083E-2</v>
      </c>
      <c r="F856">
        <v>0</v>
      </c>
      <c r="G856">
        <v>0.20921568627450979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0.41216871967151919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t="s">
        <v>900</v>
      </c>
      <c r="B857">
        <v>0</v>
      </c>
      <c r="C857">
        <v>0.50486618004866179</v>
      </c>
      <c r="D857">
        <v>0</v>
      </c>
      <c r="E857">
        <v>7.6016836227500578E-2</v>
      </c>
      <c r="F857">
        <v>0</v>
      </c>
      <c r="G857">
        <v>0.20921568627450979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0.41216871967151919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 t="s">
        <v>901</v>
      </c>
      <c r="B858">
        <v>0</v>
      </c>
      <c r="C858">
        <v>0.33698296836982972</v>
      </c>
      <c r="D858">
        <v>0</v>
      </c>
      <c r="E858">
        <v>0.106030161382432</v>
      </c>
      <c r="F858">
        <v>0</v>
      </c>
      <c r="G858">
        <v>0.20921568627450979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0.41216871967151919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 t="s">
        <v>902</v>
      </c>
      <c r="B859">
        <v>0</v>
      </c>
      <c r="C859">
        <v>4.7445255474452552E-2</v>
      </c>
      <c r="D859">
        <v>0</v>
      </c>
      <c r="E859">
        <v>0.19209374140739019</v>
      </c>
      <c r="F859">
        <v>0</v>
      </c>
      <c r="G859">
        <v>0.20921568627450979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0.41216871967151919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25">
      <c r="A860" t="s">
        <v>903</v>
      </c>
      <c r="B860">
        <v>0</v>
      </c>
      <c r="C860">
        <v>0</v>
      </c>
      <c r="D860">
        <v>0</v>
      </c>
      <c r="E860">
        <v>0.25935404725142241</v>
      </c>
      <c r="F860">
        <v>0</v>
      </c>
      <c r="G860">
        <v>0.20921568627450979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0.29048152295632701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t="s">
        <v>904</v>
      </c>
      <c r="B861">
        <v>0</v>
      </c>
      <c r="C861">
        <v>0</v>
      </c>
      <c r="D861">
        <v>0</v>
      </c>
      <c r="E861">
        <v>0.29609340299075698</v>
      </c>
      <c r="F861">
        <v>0</v>
      </c>
      <c r="G861">
        <v>0.20921568627450979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0.27353490108249351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t="s">
        <v>905</v>
      </c>
      <c r="B862">
        <v>0</v>
      </c>
      <c r="C862">
        <v>0</v>
      </c>
      <c r="D862">
        <v>0</v>
      </c>
      <c r="E862">
        <v>0.30307324605004338</v>
      </c>
      <c r="F862">
        <v>0</v>
      </c>
      <c r="G862">
        <v>0.20921568627450979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0.29048152295632701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 t="s">
        <v>906</v>
      </c>
      <c r="B863">
        <v>0</v>
      </c>
      <c r="C863">
        <v>0</v>
      </c>
      <c r="D863">
        <v>0</v>
      </c>
      <c r="E863">
        <v>0.31940184860085868</v>
      </c>
      <c r="F863">
        <v>0</v>
      </c>
      <c r="G863">
        <v>0.20921568627450979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0.29048152295632701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25">
      <c r="A864" t="s">
        <v>907</v>
      </c>
      <c r="B864">
        <v>0</v>
      </c>
      <c r="C864">
        <v>0</v>
      </c>
      <c r="D864">
        <v>0</v>
      </c>
      <c r="E864">
        <v>0.32327248884282672</v>
      </c>
      <c r="F864">
        <v>0</v>
      </c>
      <c r="G864">
        <v>0.20921568627450979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0.3642403882045539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25">
      <c r="A865" t="s">
        <v>908</v>
      </c>
      <c r="B865">
        <v>0</v>
      </c>
      <c r="C865">
        <v>0</v>
      </c>
      <c r="D865">
        <v>0</v>
      </c>
      <c r="E865">
        <v>0.32805262378645911</v>
      </c>
      <c r="F865">
        <v>0</v>
      </c>
      <c r="G865">
        <v>0.20921568627450979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0.20892123926838371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 t="s">
        <v>909</v>
      </c>
      <c r="B866">
        <v>0</v>
      </c>
      <c r="C866">
        <v>0</v>
      </c>
      <c r="D866">
        <v>0</v>
      </c>
      <c r="E866">
        <v>0.34317561708157962</v>
      </c>
      <c r="F866">
        <v>0</v>
      </c>
      <c r="G866">
        <v>0.20921568627450979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0.20892123926838371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t="s">
        <v>910</v>
      </c>
      <c r="B867">
        <v>0</v>
      </c>
      <c r="C867">
        <v>0</v>
      </c>
      <c r="D867">
        <v>0</v>
      </c>
      <c r="E867">
        <v>0.35243977241481422</v>
      </c>
      <c r="F867">
        <v>0</v>
      </c>
      <c r="G867">
        <v>0.20921568627450979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0.20892123926838371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t="s">
        <v>911</v>
      </c>
      <c r="B868">
        <v>0</v>
      </c>
      <c r="C868">
        <v>0</v>
      </c>
      <c r="D868">
        <v>0</v>
      </c>
      <c r="E868">
        <v>0.36711859387888918</v>
      </c>
      <c r="F868">
        <v>0</v>
      </c>
      <c r="G868">
        <v>0.20921568627450979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0.20892123926838371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 t="s">
        <v>912</v>
      </c>
      <c r="B869">
        <v>0</v>
      </c>
      <c r="C869">
        <v>0</v>
      </c>
      <c r="D869">
        <v>0</v>
      </c>
      <c r="E869">
        <v>0.39032128429112289</v>
      </c>
      <c r="F869">
        <v>0</v>
      </c>
      <c r="G869">
        <v>0.20921568627450979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0.20892123926838371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 t="s">
        <v>913</v>
      </c>
      <c r="B870">
        <v>0</v>
      </c>
      <c r="C870">
        <v>0</v>
      </c>
      <c r="D870">
        <v>0</v>
      </c>
      <c r="E870">
        <v>0.41506800059222909</v>
      </c>
      <c r="F870">
        <v>0</v>
      </c>
      <c r="G870">
        <v>0.20921568627450979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0.29048152295632701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t="s">
        <v>914</v>
      </c>
      <c r="B871">
        <v>0</v>
      </c>
      <c r="C871">
        <v>0</v>
      </c>
      <c r="D871">
        <v>0</v>
      </c>
      <c r="E871">
        <v>0.44034349288267521</v>
      </c>
      <c r="F871">
        <v>0</v>
      </c>
      <c r="G871">
        <v>0.20921568627450979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0.34016424038820448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t="s">
        <v>915</v>
      </c>
      <c r="B872">
        <v>0</v>
      </c>
      <c r="C872">
        <v>0</v>
      </c>
      <c r="D872">
        <v>0</v>
      </c>
      <c r="E872">
        <v>0.47374098436938178</v>
      </c>
      <c r="F872">
        <v>0</v>
      </c>
      <c r="G872">
        <v>0.20921568627450979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0.41216871967151919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t="s">
        <v>916</v>
      </c>
      <c r="B873">
        <v>0</v>
      </c>
      <c r="C873">
        <v>6.0827250608272501E-3</v>
      </c>
      <c r="D873">
        <v>0</v>
      </c>
      <c r="E873">
        <v>0.50813257471604734</v>
      </c>
      <c r="F873">
        <v>0</v>
      </c>
      <c r="G873">
        <v>0.20921568627450979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0.41216871967151919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25">
      <c r="A874" t="s">
        <v>917</v>
      </c>
      <c r="B874">
        <v>0</v>
      </c>
      <c r="C874">
        <v>0.13138686131386859</v>
      </c>
      <c r="D874">
        <v>0</v>
      </c>
      <c r="E874">
        <v>0.52693584889697331</v>
      </c>
      <c r="F874">
        <v>0</v>
      </c>
      <c r="G874">
        <v>0.20921568627450979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0.45121313923105633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25">
      <c r="A875" t="s">
        <v>918</v>
      </c>
      <c r="B875">
        <v>0</v>
      </c>
      <c r="C875">
        <v>0.33941605839416061</v>
      </c>
      <c r="D875">
        <v>0</v>
      </c>
      <c r="E875">
        <v>0.53277353581928555</v>
      </c>
      <c r="F875">
        <v>0</v>
      </c>
      <c r="G875">
        <v>0.20921568627450979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0.48294139604329972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t="s">
        <v>919</v>
      </c>
      <c r="B876">
        <v>0</v>
      </c>
      <c r="C876">
        <v>0.40389294403892939</v>
      </c>
      <c r="D876">
        <v>0</v>
      </c>
      <c r="E876">
        <v>0.47970557752913562</v>
      </c>
      <c r="F876">
        <v>0</v>
      </c>
      <c r="G876">
        <v>0.20921568627450979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0.52224710712952593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t="s">
        <v>920</v>
      </c>
      <c r="B877">
        <v>0</v>
      </c>
      <c r="C877">
        <v>0.36618004866180048</v>
      </c>
      <c r="D877">
        <v>0</v>
      </c>
      <c r="E877">
        <v>0.42067302607923179</v>
      </c>
      <c r="F877">
        <v>0</v>
      </c>
      <c r="G877">
        <v>0.31470588235294122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0.52224710712952593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25">
      <c r="A878" t="s">
        <v>921</v>
      </c>
      <c r="B878">
        <v>0</v>
      </c>
      <c r="C878">
        <v>0.33090024330900242</v>
      </c>
      <c r="D878">
        <v>0</v>
      </c>
      <c r="E878">
        <v>0.34002411218511391</v>
      </c>
      <c r="F878">
        <v>0</v>
      </c>
      <c r="G878">
        <v>0.85901960784313725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0.52224710712952593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t="s">
        <v>922</v>
      </c>
      <c r="B879">
        <v>0</v>
      </c>
      <c r="C879">
        <v>0.34914841849148409</v>
      </c>
      <c r="D879">
        <v>0</v>
      </c>
      <c r="E879">
        <v>0.28670234142008078</v>
      </c>
      <c r="F879">
        <v>0</v>
      </c>
      <c r="G879">
        <v>0.20921568627450979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0.52224710712952593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25">
      <c r="A880" t="s">
        <v>923</v>
      </c>
      <c r="B880">
        <v>0</v>
      </c>
      <c r="C880">
        <v>0.80656934306569339</v>
      </c>
      <c r="D880">
        <v>0</v>
      </c>
      <c r="E880">
        <v>0.28670234142008078</v>
      </c>
      <c r="F880">
        <v>0</v>
      </c>
      <c r="G880">
        <v>0.20921568627450979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0.52224710712952593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t="s">
        <v>924</v>
      </c>
      <c r="B881">
        <v>0</v>
      </c>
      <c r="C881">
        <v>0.77858880778588802</v>
      </c>
      <c r="D881">
        <v>0</v>
      </c>
      <c r="E881">
        <v>0.34448698153514251</v>
      </c>
      <c r="F881">
        <v>0</v>
      </c>
      <c r="G881">
        <v>0.20921568627450979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0.52224710712952593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25">
      <c r="A882" t="s">
        <v>925</v>
      </c>
      <c r="B882">
        <v>0</v>
      </c>
      <c r="C882">
        <v>0.41605839416058399</v>
      </c>
      <c r="D882">
        <v>0</v>
      </c>
      <c r="E882">
        <v>0.47008185452314982</v>
      </c>
      <c r="F882">
        <v>0</v>
      </c>
      <c r="G882">
        <v>0.33176470588235291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0.52224710712952593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t="s">
        <v>926</v>
      </c>
      <c r="B883">
        <v>0</v>
      </c>
      <c r="C883">
        <v>5.1094890510948912E-2</v>
      </c>
      <c r="D883">
        <v>0</v>
      </c>
      <c r="E883">
        <v>0.64434526956999938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0.52224710712952593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t="s">
        <v>927</v>
      </c>
      <c r="B884">
        <v>0</v>
      </c>
      <c r="C884">
        <v>0</v>
      </c>
      <c r="D884">
        <v>0</v>
      </c>
      <c r="E884">
        <v>0.71490513758751251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0.52224710712952593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t="s">
        <v>928</v>
      </c>
      <c r="B885">
        <v>0</v>
      </c>
      <c r="C885">
        <v>0</v>
      </c>
      <c r="D885">
        <v>0</v>
      </c>
      <c r="E885">
        <v>0.73317963577909862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0.41216871967151919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t="s">
        <v>929</v>
      </c>
      <c r="B886">
        <v>0</v>
      </c>
      <c r="C886">
        <v>0</v>
      </c>
      <c r="D886">
        <v>0</v>
      </c>
      <c r="E886">
        <v>0.74965629560692915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0.41216871967151919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 t="s">
        <v>930</v>
      </c>
      <c r="B887">
        <v>0</v>
      </c>
      <c r="C887">
        <v>0</v>
      </c>
      <c r="D887">
        <v>0</v>
      </c>
      <c r="E887">
        <v>0.76752892404661699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0.46259798432250843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25">
      <c r="A888" t="s">
        <v>931</v>
      </c>
      <c r="B888">
        <v>0</v>
      </c>
      <c r="C888">
        <v>0</v>
      </c>
      <c r="D888">
        <v>0</v>
      </c>
      <c r="E888">
        <v>0.77216100171323421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0.42870474057484143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t="s">
        <v>932</v>
      </c>
      <c r="B889">
        <v>0</v>
      </c>
      <c r="C889">
        <v>0</v>
      </c>
      <c r="D889">
        <v>0</v>
      </c>
      <c r="E889">
        <v>0.76224116415321819</v>
      </c>
      <c r="F889">
        <v>0</v>
      </c>
      <c r="G889">
        <v>0.20921568627450979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0.41216871967151919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5">
      <c r="A890" t="s">
        <v>933</v>
      </c>
      <c r="B890">
        <v>0</v>
      </c>
      <c r="C890">
        <v>0</v>
      </c>
      <c r="D890">
        <v>0</v>
      </c>
      <c r="E890">
        <v>0.73332769305611378</v>
      </c>
      <c r="F890">
        <v>0</v>
      </c>
      <c r="G890">
        <v>0.20921568627450979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0.41216871967151919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25">
      <c r="A891" t="s">
        <v>934</v>
      </c>
      <c r="B891">
        <v>0</v>
      </c>
      <c r="C891">
        <v>0</v>
      </c>
      <c r="D891">
        <v>0</v>
      </c>
      <c r="E891">
        <v>0.7036950866135071</v>
      </c>
      <c r="F891">
        <v>0</v>
      </c>
      <c r="G891">
        <v>0.20921568627450979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0.41216871967151919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25">
      <c r="A892" t="s">
        <v>935</v>
      </c>
      <c r="B892">
        <v>0</v>
      </c>
      <c r="C892">
        <v>0</v>
      </c>
      <c r="D892">
        <v>0</v>
      </c>
      <c r="E892">
        <v>0.6870703695086614</v>
      </c>
      <c r="F892">
        <v>0</v>
      </c>
      <c r="G892">
        <v>0.20921568627450979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0.3720791340052258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t="s">
        <v>936</v>
      </c>
      <c r="B893">
        <v>0</v>
      </c>
      <c r="C893">
        <v>0</v>
      </c>
      <c r="D893">
        <v>0</v>
      </c>
      <c r="E893">
        <v>0.6918505044522939</v>
      </c>
      <c r="F893">
        <v>0</v>
      </c>
      <c r="G893">
        <v>0.20921568627450979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0.3720791340052258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25">
      <c r="A894" t="s">
        <v>937</v>
      </c>
      <c r="B894">
        <v>0</v>
      </c>
      <c r="C894">
        <v>0</v>
      </c>
      <c r="D894">
        <v>0</v>
      </c>
      <c r="E894">
        <v>0.68017513060766943</v>
      </c>
      <c r="F894">
        <v>0</v>
      </c>
      <c r="G894">
        <v>0.20921568627450979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0.40063456513624479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t="s">
        <v>938</v>
      </c>
      <c r="B895">
        <v>0</v>
      </c>
      <c r="C895">
        <v>0</v>
      </c>
      <c r="D895">
        <v>0</v>
      </c>
      <c r="E895">
        <v>0.6792444848664313</v>
      </c>
      <c r="F895">
        <v>0</v>
      </c>
      <c r="G895">
        <v>0.20921568627450979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0.42863008585293022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t="s">
        <v>939</v>
      </c>
      <c r="B896">
        <v>0</v>
      </c>
      <c r="C896">
        <v>0</v>
      </c>
      <c r="D896">
        <v>0</v>
      </c>
      <c r="E896">
        <v>0.6753526935848897</v>
      </c>
      <c r="F896">
        <v>0</v>
      </c>
      <c r="G896">
        <v>0.20921568627450979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0.52224710712952593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t="s">
        <v>940</v>
      </c>
      <c r="B897">
        <v>0</v>
      </c>
      <c r="C897">
        <v>1.094890510948905E-2</v>
      </c>
      <c r="D897">
        <v>0</v>
      </c>
      <c r="E897">
        <v>0.69660948835635272</v>
      </c>
      <c r="F897">
        <v>0</v>
      </c>
      <c r="G897">
        <v>0.20921568627450979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0.52224710712952593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t="s">
        <v>941</v>
      </c>
      <c r="B898">
        <v>0</v>
      </c>
      <c r="C898">
        <v>0.13746958637469589</v>
      </c>
      <c r="D898">
        <v>0</v>
      </c>
      <c r="E898">
        <v>0.68336893758328232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0.42030608435983569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t="s">
        <v>942</v>
      </c>
      <c r="B899">
        <v>0</v>
      </c>
      <c r="C899">
        <v>0.35279805352798049</v>
      </c>
      <c r="D899">
        <v>0</v>
      </c>
      <c r="E899">
        <v>0.58277459337126425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0.52224710712952593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t="s">
        <v>943</v>
      </c>
      <c r="B900">
        <v>0</v>
      </c>
      <c r="C900">
        <v>0.33333333333333331</v>
      </c>
      <c r="D900">
        <v>0</v>
      </c>
      <c r="E900">
        <v>0.50398697095962275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0.52224710712952593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t="s">
        <v>944</v>
      </c>
      <c r="B901">
        <v>0</v>
      </c>
      <c r="C901">
        <v>0.1265206812652068</v>
      </c>
      <c r="D901">
        <v>0</v>
      </c>
      <c r="E901">
        <v>0.49781086740413288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0.52224710712952593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25">
      <c r="A902" t="s">
        <v>945</v>
      </c>
      <c r="B902">
        <v>0</v>
      </c>
      <c r="C902">
        <v>0.1058394160583941</v>
      </c>
      <c r="D902">
        <v>0</v>
      </c>
      <c r="E902">
        <v>0.54051481630322129</v>
      </c>
      <c r="F902">
        <v>0</v>
      </c>
      <c r="G902">
        <v>0.9509803921568627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0.52224710712952593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t="s">
        <v>946</v>
      </c>
      <c r="B903">
        <v>0</v>
      </c>
      <c r="C903">
        <v>8.7591240875912413E-2</v>
      </c>
      <c r="D903">
        <v>0</v>
      </c>
      <c r="E903">
        <v>0.58897184796632762</v>
      </c>
      <c r="F903">
        <v>0</v>
      </c>
      <c r="G903">
        <v>0.20921568627450979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0.52224710712952593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t="s">
        <v>947</v>
      </c>
      <c r="B904">
        <v>0</v>
      </c>
      <c r="C904">
        <v>0.1070559610705596</v>
      </c>
      <c r="D904">
        <v>0</v>
      </c>
      <c r="E904">
        <v>0.63525032255335356</v>
      </c>
      <c r="F904">
        <v>0</v>
      </c>
      <c r="G904">
        <v>0.20921568627450979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0.45113848450914518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t="s">
        <v>948</v>
      </c>
      <c r="B905">
        <v>0</v>
      </c>
      <c r="C905">
        <v>4.7445255474452552E-2</v>
      </c>
      <c r="D905">
        <v>0</v>
      </c>
      <c r="E905">
        <v>0.66473487171894508</v>
      </c>
      <c r="F905">
        <v>0</v>
      </c>
      <c r="G905">
        <v>0.20921568627450979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0.41216871967151919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t="s">
        <v>949</v>
      </c>
      <c r="B906">
        <v>0</v>
      </c>
      <c r="C906">
        <v>0.28588807785888082</v>
      </c>
      <c r="D906">
        <v>0</v>
      </c>
      <c r="E906">
        <v>0.65995473677531247</v>
      </c>
      <c r="F906">
        <v>0</v>
      </c>
      <c r="G906">
        <v>0.64725490196078439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0.52224710712952593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t="s">
        <v>950</v>
      </c>
      <c r="B907">
        <v>0</v>
      </c>
      <c r="C907">
        <v>5.59610705596107E-2</v>
      </c>
      <c r="D907">
        <v>0</v>
      </c>
      <c r="E907">
        <v>0.64692569639797803</v>
      </c>
      <c r="F907">
        <v>0</v>
      </c>
      <c r="G907">
        <v>0.68196078431372553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0.52224710712952593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t="s">
        <v>951</v>
      </c>
      <c r="B908">
        <v>0</v>
      </c>
      <c r="C908">
        <v>0</v>
      </c>
      <c r="D908">
        <v>0</v>
      </c>
      <c r="E908">
        <v>0.63812686393536244</v>
      </c>
      <c r="F908">
        <v>0</v>
      </c>
      <c r="G908">
        <v>0.20921568627450979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0.52224710712952593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t="s">
        <v>952</v>
      </c>
      <c r="B909">
        <v>0</v>
      </c>
      <c r="C909">
        <v>0</v>
      </c>
      <c r="D909">
        <v>0</v>
      </c>
      <c r="E909">
        <v>0.63789420250005291</v>
      </c>
      <c r="F909">
        <v>0</v>
      </c>
      <c r="G909">
        <v>0.20921568627450979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0.41216871967151919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 t="s">
        <v>953</v>
      </c>
      <c r="B910">
        <v>0</v>
      </c>
      <c r="C910">
        <v>0</v>
      </c>
      <c r="D910">
        <v>0</v>
      </c>
      <c r="E910">
        <v>0.61957740222931967</v>
      </c>
      <c r="F910">
        <v>0</v>
      </c>
      <c r="G910">
        <v>0.31666666666666671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0.52224710712952593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 t="s">
        <v>954</v>
      </c>
      <c r="B911">
        <v>0</v>
      </c>
      <c r="C911">
        <v>0</v>
      </c>
      <c r="D911">
        <v>0</v>
      </c>
      <c r="E911">
        <v>0.59280018612914831</v>
      </c>
      <c r="F911">
        <v>0</v>
      </c>
      <c r="G911">
        <v>0.20921568627450979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0.3720791340052258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t="s">
        <v>955</v>
      </c>
      <c r="B912">
        <v>0</v>
      </c>
      <c r="C912">
        <v>0</v>
      </c>
      <c r="D912">
        <v>0</v>
      </c>
      <c r="E912">
        <v>0.54322214936864155</v>
      </c>
      <c r="F912">
        <v>0</v>
      </c>
      <c r="G912">
        <v>0.20921568627450979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0.28917506532288167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t="s">
        <v>956</v>
      </c>
      <c r="B913">
        <v>0</v>
      </c>
      <c r="C913">
        <v>0</v>
      </c>
      <c r="D913">
        <v>0</v>
      </c>
      <c r="E913">
        <v>0.47304300006345318</v>
      </c>
      <c r="F913">
        <v>0</v>
      </c>
      <c r="G913">
        <v>0.20921568627450979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0.26185143710339681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25">
      <c r="A914" t="s">
        <v>957</v>
      </c>
      <c r="B914">
        <v>0</v>
      </c>
      <c r="C914">
        <v>0</v>
      </c>
      <c r="D914">
        <v>0</v>
      </c>
      <c r="E914">
        <v>0.41489879227564042</v>
      </c>
      <c r="F914">
        <v>0</v>
      </c>
      <c r="G914">
        <v>0.20921568627450979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0.26185143710339681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t="s">
        <v>958</v>
      </c>
      <c r="B915">
        <v>0</v>
      </c>
      <c r="C915">
        <v>0</v>
      </c>
      <c r="D915">
        <v>0</v>
      </c>
      <c r="E915">
        <v>0.35785443854565457</v>
      </c>
      <c r="F915">
        <v>0</v>
      </c>
      <c r="G915">
        <v>0.20921568627450979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0.26185143710339681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25">
      <c r="A916" t="s">
        <v>959</v>
      </c>
      <c r="B916">
        <v>0</v>
      </c>
      <c r="C916">
        <v>0</v>
      </c>
      <c r="D916">
        <v>0</v>
      </c>
      <c r="E916">
        <v>0.3043634594640327</v>
      </c>
      <c r="F916">
        <v>0</v>
      </c>
      <c r="G916">
        <v>0.20921568627450979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0.26185143710339681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25">
      <c r="A917" t="s">
        <v>960</v>
      </c>
      <c r="B917">
        <v>0</v>
      </c>
      <c r="C917">
        <v>0</v>
      </c>
      <c r="D917">
        <v>0</v>
      </c>
      <c r="E917">
        <v>0.25298758433977031</v>
      </c>
      <c r="F917">
        <v>0</v>
      </c>
      <c r="G917">
        <v>0.20921568627450979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0.34344904815229571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25">
      <c r="A918" t="s">
        <v>961</v>
      </c>
      <c r="B918">
        <v>0</v>
      </c>
      <c r="C918">
        <v>0</v>
      </c>
      <c r="D918">
        <v>0</v>
      </c>
      <c r="E918">
        <v>0.2089299689079718</v>
      </c>
      <c r="F918">
        <v>0</v>
      </c>
      <c r="G918">
        <v>0.20921568627450979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0.34344904815229571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t="s">
        <v>962</v>
      </c>
      <c r="B919">
        <v>0</v>
      </c>
      <c r="C919">
        <v>0</v>
      </c>
      <c r="D919">
        <v>0</v>
      </c>
      <c r="E919">
        <v>0.169694790498953</v>
      </c>
      <c r="F919">
        <v>0</v>
      </c>
      <c r="G919">
        <v>0.20921568627450979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0.57521463232549463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t="s">
        <v>963</v>
      </c>
      <c r="B920">
        <v>0</v>
      </c>
      <c r="C920">
        <v>0</v>
      </c>
      <c r="D920">
        <v>0</v>
      </c>
      <c r="E920">
        <v>0.13261701812644089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0.57521463232549463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t="s">
        <v>964</v>
      </c>
      <c r="B921">
        <v>0</v>
      </c>
      <c r="C921">
        <v>1.2165450121654499E-3</v>
      </c>
      <c r="D921">
        <v>0</v>
      </c>
      <c r="E921">
        <v>0.1046764948497219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0.57521463232549463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t="s">
        <v>965</v>
      </c>
      <c r="B922">
        <v>0</v>
      </c>
      <c r="C922">
        <v>5.8394160583941597E-2</v>
      </c>
      <c r="D922">
        <v>0</v>
      </c>
      <c r="E922">
        <v>7.4620867615643321E-2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0.57521463232549463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 t="s">
        <v>966</v>
      </c>
      <c r="B923">
        <v>0</v>
      </c>
      <c r="C923">
        <v>0.218978102189781</v>
      </c>
      <c r="D923">
        <v>0</v>
      </c>
      <c r="E923">
        <v>4.2767402017809167E-2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0.57521463232549463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 t="s">
        <v>967</v>
      </c>
      <c r="B924">
        <v>0</v>
      </c>
      <c r="C924">
        <v>0.34184914841849151</v>
      </c>
      <c r="D924">
        <v>0</v>
      </c>
      <c r="E924">
        <v>2.419678927219273E-2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0.57521463232549463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t="s">
        <v>968</v>
      </c>
      <c r="B925">
        <v>0</v>
      </c>
      <c r="C925">
        <v>0.34428223844282241</v>
      </c>
      <c r="D925">
        <v>0</v>
      </c>
      <c r="E925">
        <v>1.628630047166818E-2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0.57521463232549463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25">
      <c r="A926" t="s">
        <v>969</v>
      </c>
      <c r="B926">
        <v>0</v>
      </c>
      <c r="C926">
        <v>0.32116788321167877</v>
      </c>
      <c r="D926">
        <v>0</v>
      </c>
      <c r="E926">
        <v>1.28175299815986E-2</v>
      </c>
      <c r="F926">
        <v>0</v>
      </c>
      <c r="G926">
        <v>0.28156862745098038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0.57521463232549463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 t="s">
        <v>970</v>
      </c>
      <c r="B927">
        <v>0</v>
      </c>
      <c r="C927">
        <v>0.32846715328467152</v>
      </c>
      <c r="D927">
        <v>0</v>
      </c>
      <c r="E927">
        <v>1.169652488419806E-2</v>
      </c>
      <c r="F927">
        <v>0</v>
      </c>
      <c r="G927">
        <v>0.20921568627450979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0.57521463232549463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 t="s">
        <v>971</v>
      </c>
      <c r="B928">
        <v>0</v>
      </c>
      <c r="C928">
        <v>0.6995133819951338</v>
      </c>
      <c r="D928">
        <v>0</v>
      </c>
      <c r="E928">
        <v>1.2669472704583431E-2</v>
      </c>
      <c r="F928">
        <v>0</v>
      </c>
      <c r="G928">
        <v>0.20921568627450979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0.57521463232549463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 t="s">
        <v>972</v>
      </c>
      <c r="B929">
        <v>0</v>
      </c>
      <c r="C929">
        <v>0.64355231143552305</v>
      </c>
      <c r="D929">
        <v>0</v>
      </c>
      <c r="E929">
        <v>1.440385794961822E-2</v>
      </c>
      <c r="F929">
        <v>0</v>
      </c>
      <c r="G929">
        <v>0.20921568627450979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0.57521463232549463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 t="s">
        <v>973</v>
      </c>
      <c r="B930">
        <v>0</v>
      </c>
      <c r="C930">
        <v>0.48175182481751833</v>
      </c>
      <c r="D930">
        <v>0</v>
      </c>
      <c r="E930">
        <v>1.6920831658876031E-2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0.57521463232549463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t="s">
        <v>974</v>
      </c>
      <c r="B931">
        <v>0</v>
      </c>
      <c r="C931">
        <v>6.204379562043795E-2</v>
      </c>
      <c r="D931">
        <v>0</v>
      </c>
      <c r="E931">
        <v>2.6777216100171329E-2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0.65460992907801419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t="s">
        <v>975</v>
      </c>
      <c r="B932">
        <v>0</v>
      </c>
      <c r="C932">
        <v>0</v>
      </c>
      <c r="D932">
        <v>0</v>
      </c>
      <c r="E932">
        <v>5.0106812749846658E-2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0.65460992907801419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t="s">
        <v>976</v>
      </c>
      <c r="B933">
        <v>0</v>
      </c>
      <c r="C933">
        <v>0</v>
      </c>
      <c r="D933">
        <v>0</v>
      </c>
      <c r="E933">
        <v>7.411324266587703E-2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0.65460992907801419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25">
      <c r="A934" t="s">
        <v>977</v>
      </c>
      <c r="B934">
        <v>0</v>
      </c>
      <c r="C934">
        <v>0</v>
      </c>
      <c r="D934">
        <v>0</v>
      </c>
      <c r="E934">
        <v>9.5010469764588934E-2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0.65460992907801419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t="s">
        <v>978</v>
      </c>
      <c r="B935">
        <v>0</v>
      </c>
      <c r="C935">
        <v>0</v>
      </c>
      <c r="D935">
        <v>0</v>
      </c>
      <c r="E935">
        <v>0.112713889887688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0.65460992907801419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t="s">
        <v>979</v>
      </c>
      <c r="B936">
        <v>0</v>
      </c>
      <c r="C936">
        <v>0</v>
      </c>
      <c r="D936">
        <v>0</v>
      </c>
      <c r="E936">
        <v>0.13608578861651049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0.57521463232549463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t="s">
        <v>980</v>
      </c>
      <c r="B937">
        <v>0</v>
      </c>
      <c r="C937">
        <v>0</v>
      </c>
      <c r="D937">
        <v>0</v>
      </c>
      <c r="E937">
        <v>0.16573954609869079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0.57521463232549463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981</v>
      </c>
      <c r="B938">
        <v>0</v>
      </c>
      <c r="C938">
        <v>0</v>
      </c>
      <c r="D938">
        <v>0</v>
      </c>
      <c r="E938">
        <v>0.19420884536474969</v>
      </c>
      <c r="F938">
        <v>0</v>
      </c>
      <c r="G938">
        <v>0.72352941176470587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0.57521463232549463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982</v>
      </c>
      <c r="B939">
        <v>0</v>
      </c>
      <c r="C939">
        <v>0</v>
      </c>
      <c r="D939">
        <v>0</v>
      </c>
      <c r="E939">
        <v>0.21677700458977561</v>
      </c>
      <c r="F939">
        <v>0</v>
      </c>
      <c r="G939">
        <v>0.63823529411764701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0.57521463232549463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983</v>
      </c>
      <c r="B940">
        <v>0</v>
      </c>
      <c r="C940">
        <v>0</v>
      </c>
      <c r="D940">
        <v>0</v>
      </c>
      <c r="E940">
        <v>0.23742041921360441</v>
      </c>
      <c r="F940">
        <v>0</v>
      </c>
      <c r="G940">
        <v>0.23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0.57521463232549463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984</v>
      </c>
      <c r="B941">
        <v>0</v>
      </c>
      <c r="C941">
        <v>0</v>
      </c>
      <c r="D941">
        <v>0</v>
      </c>
      <c r="E941">
        <v>0.25700628185875329</v>
      </c>
      <c r="F941">
        <v>0</v>
      </c>
      <c r="G941">
        <v>0.75921568627450975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0.57521463232549463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985</v>
      </c>
      <c r="B942">
        <v>0</v>
      </c>
      <c r="C942">
        <v>0</v>
      </c>
      <c r="D942">
        <v>0</v>
      </c>
      <c r="E942">
        <v>0.26961230144461601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0.57521463232549463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986</v>
      </c>
      <c r="B943">
        <v>0</v>
      </c>
      <c r="C943">
        <v>0</v>
      </c>
      <c r="D943">
        <v>0</v>
      </c>
      <c r="E943">
        <v>0.26827978595147961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0.57521463232549463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t="s">
        <v>987</v>
      </c>
      <c r="B944">
        <v>0</v>
      </c>
      <c r="C944">
        <v>0</v>
      </c>
      <c r="D944">
        <v>0</v>
      </c>
      <c r="E944">
        <v>0.26591086951923693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0.65460992907801419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t="s">
        <v>988</v>
      </c>
      <c r="B945">
        <v>0</v>
      </c>
      <c r="C945">
        <v>2.4330900243308999E-3</v>
      </c>
      <c r="D945">
        <v>0</v>
      </c>
      <c r="E945">
        <v>0.26838554114934748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0.65460992907801419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t="s">
        <v>989</v>
      </c>
      <c r="B946">
        <v>0</v>
      </c>
      <c r="C946">
        <v>0.13503649635036499</v>
      </c>
      <c r="D946">
        <v>0</v>
      </c>
      <c r="E946">
        <v>0.27396941559677662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0.65460992907801419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t="s">
        <v>990</v>
      </c>
      <c r="B947">
        <v>0</v>
      </c>
      <c r="C947">
        <v>0.39172749391727502</v>
      </c>
      <c r="D947">
        <v>0</v>
      </c>
      <c r="E947">
        <v>0.25753505784809322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0.65460992907801419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t="s">
        <v>991</v>
      </c>
      <c r="B948">
        <v>0</v>
      </c>
      <c r="C948">
        <v>0.43917274939172751</v>
      </c>
      <c r="D948">
        <v>0</v>
      </c>
      <c r="E948">
        <v>0.20588421920937419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0.65460992907801419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 t="s">
        <v>992</v>
      </c>
      <c r="B949">
        <v>0</v>
      </c>
      <c r="C949">
        <v>0.39294403892944041</v>
      </c>
      <c r="D949">
        <v>0</v>
      </c>
      <c r="E949">
        <v>0.1284079612512955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0.65460992907801419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t="s">
        <v>993</v>
      </c>
      <c r="B950">
        <v>0</v>
      </c>
      <c r="C950">
        <v>0.35523114355231139</v>
      </c>
      <c r="D950">
        <v>0</v>
      </c>
      <c r="E950">
        <v>9.8733052729541665E-2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0.65460992907801419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t="s">
        <v>994</v>
      </c>
      <c r="B951">
        <v>0</v>
      </c>
      <c r="C951">
        <v>0.37226277372262773</v>
      </c>
      <c r="D951">
        <v>0</v>
      </c>
      <c r="E951">
        <v>0.1018845576260073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0.65460992907801419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995</v>
      </c>
      <c r="B952">
        <v>0</v>
      </c>
      <c r="C952">
        <v>0.85766423357664234</v>
      </c>
      <c r="D952">
        <v>0</v>
      </c>
      <c r="E952">
        <v>0.1128830982042768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0.57521463232549463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t="s">
        <v>996</v>
      </c>
      <c r="B953">
        <v>0</v>
      </c>
      <c r="C953">
        <v>0.83698296836982966</v>
      </c>
      <c r="D953">
        <v>0</v>
      </c>
      <c r="E953">
        <v>0.13335730451151681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0.57521463232549463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t="s">
        <v>997</v>
      </c>
      <c r="B954">
        <v>0</v>
      </c>
      <c r="C954">
        <v>0.47688564476885648</v>
      </c>
      <c r="D954">
        <v>0</v>
      </c>
      <c r="E954">
        <v>0.17214831108949011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0.65460992907801419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t="s">
        <v>998</v>
      </c>
      <c r="B955">
        <v>0</v>
      </c>
      <c r="C955">
        <v>6.204379562043795E-2</v>
      </c>
      <c r="D955">
        <v>0</v>
      </c>
      <c r="E955">
        <v>0.27995515979610403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0.65460992907801419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t="s">
        <v>999</v>
      </c>
      <c r="B956">
        <v>0</v>
      </c>
      <c r="C956">
        <v>0</v>
      </c>
      <c r="D956">
        <v>0</v>
      </c>
      <c r="E956">
        <v>0.45220922608346198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0.65460992907801419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1000</v>
      </c>
      <c r="B957">
        <v>0</v>
      </c>
      <c r="C957">
        <v>0</v>
      </c>
      <c r="D957">
        <v>0</v>
      </c>
      <c r="E957">
        <v>0.59874362824932859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0.57521463232549463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1001</v>
      </c>
      <c r="B958">
        <v>0</v>
      </c>
      <c r="C958">
        <v>0</v>
      </c>
      <c r="D958">
        <v>0</v>
      </c>
      <c r="E958">
        <v>0.69804775904735727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0.54789100410600966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t="s">
        <v>1002</v>
      </c>
      <c r="B959">
        <v>0</v>
      </c>
      <c r="C959">
        <v>0</v>
      </c>
      <c r="D959">
        <v>0</v>
      </c>
      <c r="E959">
        <v>0.76989784047885956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0.4798805524449421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t="s">
        <v>1003</v>
      </c>
      <c r="B960">
        <v>0</v>
      </c>
      <c r="C960">
        <v>0</v>
      </c>
      <c r="D960">
        <v>0</v>
      </c>
      <c r="E960">
        <v>0.80634108166416385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0.40533781261664797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1004</v>
      </c>
      <c r="B961">
        <v>0</v>
      </c>
      <c r="C961">
        <v>0</v>
      </c>
      <c r="D961">
        <v>0</v>
      </c>
      <c r="E961">
        <v>0.8190528564478945</v>
      </c>
      <c r="F961">
        <v>0</v>
      </c>
      <c r="G961">
        <v>0.20921568627450979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0.37958193355729752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1005</v>
      </c>
      <c r="B962">
        <v>0</v>
      </c>
      <c r="C962">
        <v>0</v>
      </c>
      <c r="D962">
        <v>0</v>
      </c>
      <c r="E962">
        <v>0.82150637703843155</v>
      </c>
      <c r="F962">
        <v>0</v>
      </c>
      <c r="G962">
        <v>0.47450980392156861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0.36883165360209041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t="s">
        <v>1006</v>
      </c>
      <c r="B963">
        <v>0</v>
      </c>
      <c r="C963">
        <v>0</v>
      </c>
      <c r="D963">
        <v>0</v>
      </c>
      <c r="E963">
        <v>0.8219716999090505</v>
      </c>
      <c r="F963">
        <v>0</v>
      </c>
      <c r="G963">
        <v>0.20921568627450979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0.36998880179171328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t="s">
        <v>1007</v>
      </c>
      <c r="B964">
        <v>0</v>
      </c>
      <c r="C964">
        <v>0</v>
      </c>
      <c r="D964">
        <v>0</v>
      </c>
      <c r="E964">
        <v>0.8206391844159141</v>
      </c>
      <c r="F964">
        <v>0</v>
      </c>
      <c r="G964">
        <v>0.20921568627450979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0.29048152295632701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t="s">
        <v>1008</v>
      </c>
      <c r="B965">
        <v>0</v>
      </c>
      <c r="C965">
        <v>0</v>
      </c>
      <c r="D965">
        <v>0</v>
      </c>
      <c r="E965">
        <v>0.8201315594661478</v>
      </c>
      <c r="F965">
        <v>0</v>
      </c>
      <c r="G965">
        <v>0.20921568627450979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0.29048152295632701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t="s">
        <v>1009</v>
      </c>
      <c r="B966">
        <v>0</v>
      </c>
      <c r="C966">
        <v>0</v>
      </c>
      <c r="D966">
        <v>0</v>
      </c>
      <c r="E966">
        <v>0.81903170540832093</v>
      </c>
      <c r="F966">
        <v>0</v>
      </c>
      <c r="G966">
        <v>0.20921568627450979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0.29048152295632701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t="s">
        <v>1010</v>
      </c>
      <c r="B967">
        <v>0</v>
      </c>
      <c r="C967">
        <v>0</v>
      </c>
      <c r="D967">
        <v>0</v>
      </c>
      <c r="E967">
        <v>0.81837602318153935</v>
      </c>
      <c r="F967">
        <v>0</v>
      </c>
      <c r="G967">
        <v>0.20921568627450979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0.34162000746547222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t="s">
        <v>1011</v>
      </c>
      <c r="B968">
        <v>0</v>
      </c>
      <c r="C968">
        <v>0</v>
      </c>
      <c r="D968">
        <v>0</v>
      </c>
      <c r="E968">
        <v>0.81482264853317554</v>
      </c>
      <c r="F968">
        <v>0</v>
      </c>
      <c r="G968">
        <v>0.20921568627450979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0.37980589772303103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t="s">
        <v>1012</v>
      </c>
      <c r="B969">
        <v>0</v>
      </c>
      <c r="C969">
        <v>1.3381995133819951E-2</v>
      </c>
      <c r="D969">
        <v>0</v>
      </c>
      <c r="E969">
        <v>0.80655259205989982</v>
      </c>
      <c r="F969">
        <v>0</v>
      </c>
      <c r="G969">
        <v>0.64784313725490195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0.37562523329600589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25">
      <c r="A970" t="s">
        <v>1013</v>
      </c>
      <c r="B970">
        <v>0</v>
      </c>
      <c r="C970">
        <v>0.15815085158150849</v>
      </c>
      <c r="D970">
        <v>0</v>
      </c>
      <c r="E970">
        <v>0.80124368112692745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0.41086226203807391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 t="s">
        <v>1014</v>
      </c>
      <c r="B971">
        <v>0</v>
      </c>
      <c r="C971">
        <v>0.30413625304136249</v>
      </c>
      <c r="D971">
        <v>0</v>
      </c>
      <c r="E971">
        <v>0.75549398252924138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0.41896229936543489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 t="s">
        <v>1015</v>
      </c>
      <c r="B972">
        <v>0</v>
      </c>
      <c r="C972">
        <v>0.36982968369829677</v>
      </c>
      <c r="D972">
        <v>0</v>
      </c>
      <c r="E972">
        <v>0.64318196239345171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0.52224710712952593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25">
      <c r="A973" t="s">
        <v>1016</v>
      </c>
      <c r="B973">
        <v>0</v>
      </c>
      <c r="C973">
        <v>0.26399026763990258</v>
      </c>
      <c r="D973">
        <v>0</v>
      </c>
      <c r="E973">
        <v>0.58110366124495028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0.52224710712952593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t="s">
        <v>1017</v>
      </c>
      <c r="B974">
        <v>0</v>
      </c>
      <c r="C974">
        <v>0.20559610705596101</v>
      </c>
      <c r="D974">
        <v>0</v>
      </c>
      <c r="E974">
        <v>0.6099325281837602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0.52224710712952593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t="s">
        <v>1018</v>
      </c>
      <c r="B975">
        <v>0</v>
      </c>
      <c r="C975">
        <v>0.145985401459854</v>
      </c>
      <c r="D975">
        <v>0</v>
      </c>
      <c r="E975">
        <v>0.66763256414052752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0.41216871967151919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t="s">
        <v>1019</v>
      </c>
      <c r="B976">
        <v>0</v>
      </c>
      <c r="C976">
        <v>0.20559610705596101</v>
      </c>
      <c r="D976">
        <v>0</v>
      </c>
      <c r="E976">
        <v>0.73210093276084531</v>
      </c>
      <c r="F976">
        <v>0</v>
      </c>
      <c r="G976">
        <v>0.20921568627450979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0.3720791340052258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1020</v>
      </c>
      <c r="B977">
        <v>0</v>
      </c>
      <c r="C977">
        <v>7.785888077858881E-2</v>
      </c>
      <c r="D977">
        <v>0</v>
      </c>
      <c r="E977">
        <v>0.76215655999492382</v>
      </c>
      <c r="F977">
        <v>0</v>
      </c>
      <c r="G977">
        <v>0.20921568627450979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0.3720791340052258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t="s">
        <v>1021</v>
      </c>
      <c r="B978">
        <v>0</v>
      </c>
      <c r="C978">
        <v>3.4063260340632603E-2</v>
      </c>
      <c r="D978">
        <v>0</v>
      </c>
      <c r="E978">
        <v>0.73383531800588009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0.41216871967151919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t="s">
        <v>1022</v>
      </c>
      <c r="B979">
        <v>0</v>
      </c>
      <c r="C979">
        <v>7.420924574209245E-2</v>
      </c>
      <c r="D979">
        <v>0</v>
      </c>
      <c r="E979">
        <v>0.6748450686351235</v>
      </c>
      <c r="F979">
        <v>0</v>
      </c>
      <c r="G979">
        <v>0.29627450980392162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0.52224710712952593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 t="s">
        <v>1023</v>
      </c>
      <c r="B980">
        <v>0</v>
      </c>
      <c r="C980">
        <v>0</v>
      </c>
      <c r="D980">
        <v>0</v>
      </c>
      <c r="E980">
        <v>0.63696355675881478</v>
      </c>
      <c r="F980">
        <v>0</v>
      </c>
      <c r="G980">
        <v>0.20921568627450979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0.29204927211646142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t="s">
        <v>1024</v>
      </c>
      <c r="B981">
        <v>0</v>
      </c>
      <c r="C981">
        <v>0</v>
      </c>
      <c r="D981">
        <v>0</v>
      </c>
      <c r="E981">
        <v>0.62746673999027058</v>
      </c>
      <c r="F981">
        <v>0</v>
      </c>
      <c r="G981">
        <v>0.20921568627450979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0.3720791340052258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t="s">
        <v>1025</v>
      </c>
      <c r="B982">
        <v>0</v>
      </c>
      <c r="C982">
        <v>0</v>
      </c>
      <c r="D982">
        <v>0</v>
      </c>
      <c r="E982">
        <v>0.61403582986103766</v>
      </c>
      <c r="F982">
        <v>0</v>
      </c>
      <c r="G982">
        <v>0.20921568627450979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0.20892123926838371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25">
      <c r="A983" t="s">
        <v>1026</v>
      </c>
      <c r="B983">
        <v>0</v>
      </c>
      <c r="C983">
        <v>0</v>
      </c>
      <c r="D983">
        <v>0</v>
      </c>
      <c r="E983">
        <v>0.61906977727955337</v>
      </c>
      <c r="F983">
        <v>0</v>
      </c>
      <c r="G983">
        <v>0.20921568627450979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0.20892123926838371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25">
      <c r="A984" t="s">
        <v>1027</v>
      </c>
      <c r="B984">
        <v>0</v>
      </c>
      <c r="C984">
        <v>0</v>
      </c>
      <c r="D984">
        <v>0</v>
      </c>
      <c r="E984">
        <v>0.61340129867382986</v>
      </c>
      <c r="F984">
        <v>0</v>
      </c>
      <c r="G984">
        <v>0.20921568627450979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0.20892123926838371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t="s">
        <v>1028</v>
      </c>
      <c r="B985">
        <v>0</v>
      </c>
      <c r="C985">
        <v>0</v>
      </c>
      <c r="D985">
        <v>0</v>
      </c>
      <c r="E985">
        <v>0.58008841134541766</v>
      </c>
      <c r="F985">
        <v>0</v>
      </c>
      <c r="G985">
        <v>0.20921568627450979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0.20892123926838371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 t="s">
        <v>1029</v>
      </c>
      <c r="B986">
        <v>0</v>
      </c>
      <c r="C986">
        <v>0</v>
      </c>
      <c r="D986">
        <v>0</v>
      </c>
      <c r="E986">
        <v>0.56524038156475398</v>
      </c>
      <c r="F986">
        <v>0</v>
      </c>
      <c r="G986">
        <v>0.20921568627450979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0.20892123926838371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t="s">
        <v>1030</v>
      </c>
      <c r="B987">
        <v>0</v>
      </c>
      <c r="C987">
        <v>0</v>
      </c>
      <c r="D987">
        <v>0</v>
      </c>
      <c r="E987">
        <v>0.52828951542968339</v>
      </c>
      <c r="F987">
        <v>0</v>
      </c>
      <c r="G987">
        <v>0.20921568627450979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0.20892123926838371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t="s">
        <v>1031</v>
      </c>
      <c r="B988">
        <v>0</v>
      </c>
      <c r="C988">
        <v>0</v>
      </c>
      <c r="D988">
        <v>0</v>
      </c>
      <c r="E988">
        <v>0.46257323547452361</v>
      </c>
      <c r="F988">
        <v>0</v>
      </c>
      <c r="G988">
        <v>0.20921568627450979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0.20892123926838371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t="s">
        <v>1032</v>
      </c>
      <c r="B989">
        <v>0</v>
      </c>
      <c r="C989">
        <v>0</v>
      </c>
      <c r="D989">
        <v>0</v>
      </c>
      <c r="E989">
        <v>0.41925590642780097</v>
      </c>
      <c r="F989">
        <v>0</v>
      </c>
      <c r="G989">
        <v>0.20921568627450979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0.20892123926838371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 t="s">
        <v>1033</v>
      </c>
      <c r="B990">
        <v>0</v>
      </c>
      <c r="C990">
        <v>0</v>
      </c>
      <c r="D990">
        <v>0</v>
      </c>
      <c r="E990">
        <v>0.40282154867911762</v>
      </c>
      <c r="F990">
        <v>0</v>
      </c>
      <c r="G990">
        <v>0.20921568627450979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0.20892123926838371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25">
      <c r="A991" t="s">
        <v>1034</v>
      </c>
      <c r="B991">
        <v>0</v>
      </c>
      <c r="C991">
        <v>0</v>
      </c>
      <c r="D991">
        <v>0</v>
      </c>
      <c r="E991">
        <v>0.37545210347088559</v>
      </c>
      <c r="F991">
        <v>0</v>
      </c>
      <c r="G991">
        <v>0.20921568627450979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0.20892123926838371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t="s">
        <v>1035</v>
      </c>
      <c r="B992">
        <v>0</v>
      </c>
      <c r="C992">
        <v>0</v>
      </c>
      <c r="D992">
        <v>0</v>
      </c>
      <c r="E992">
        <v>0.34548108039510139</v>
      </c>
      <c r="F992">
        <v>0</v>
      </c>
      <c r="G992">
        <v>0.20921568627450979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0.20892123926838371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t="s">
        <v>1036</v>
      </c>
      <c r="B993">
        <v>0</v>
      </c>
      <c r="C993">
        <v>2.4330900243308999E-3</v>
      </c>
      <c r="D993">
        <v>0</v>
      </c>
      <c r="E993">
        <v>0.32253220245775083</v>
      </c>
      <c r="F993">
        <v>0</v>
      </c>
      <c r="G993">
        <v>0.20921568627450979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0.20892123926838371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 t="s">
        <v>1037</v>
      </c>
      <c r="B994">
        <v>0</v>
      </c>
      <c r="C994">
        <v>8.1508515815085156E-2</v>
      </c>
      <c r="D994">
        <v>0</v>
      </c>
      <c r="E994">
        <v>0.31297193257048589</v>
      </c>
      <c r="F994">
        <v>0</v>
      </c>
      <c r="G994">
        <v>0.20921568627450979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0.20892123926838371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t="s">
        <v>1038</v>
      </c>
      <c r="B995">
        <v>0</v>
      </c>
      <c r="C995">
        <v>0.45377128953771279</v>
      </c>
      <c r="D995">
        <v>0</v>
      </c>
      <c r="E995">
        <v>0.27889760781742418</v>
      </c>
      <c r="F995">
        <v>0</v>
      </c>
      <c r="G995">
        <v>0.20921568627450979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0.20892123926838371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1039</v>
      </c>
      <c r="B996">
        <v>0</v>
      </c>
      <c r="C996">
        <v>0.5</v>
      </c>
      <c r="D996">
        <v>0</v>
      </c>
      <c r="E996">
        <v>0.2304617271938916</v>
      </c>
      <c r="F996">
        <v>0</v>
      </c>
      <c r="G996">
        <v>0.20921568627450979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0.20892123926838371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1040</v>
      </c>
      <c r="B997">
        <v>0</v>
      </c>
      <c r="C997">
        <v>0.4464720194647202</v>
      </c>
      <c r="D997">
        <v>0</v>
      </c>
      <c r="E997">
        <v>0.19264366843630371</v>
      </c>
      <c r="F997">
        <v>0</v>
      </c>
      <c r="G997">
        <v>0.20921568627450979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0.20892123926838371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t="s">
        <v>1041</v>
      </c>
      <c r="B998">
        <v>0</v>
      </c>
      <c r="C998">
        <v>0.402676399026764</v>
      </c>
      <c r="D998">
        <v>0</v>
      </c>
      <c r="E998">
        <v>0.15738488546712071</v>
      </c>
      <c r="F998">
        <v>0</v>
      </c>
      <c r="G998">
        <v>0.20921568627450979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0.20892123926838371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t="s">
        <v>1042</v>
      </c>
      <c r="B999">
        <v>0</v>
      </c>
      <c r="C999">
        <v>0.42092457420924573</v>
      </c>
      <c r="D999">
        <v>0</v>
      </c>
      <c r="E999">
        <v>0.13581082510205381</v>
      </c>
      <c r="F999">
        <v>0</v>
      </c>
      <c r="G999">
        <v>0.20921568627450979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0.20892123926838371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t="s">
        <v>1043</v>
      </c>
      <c r="B1000">
        <v>0</v>
      </c>
      <c r="C1000">
        <v>0.93795620437956195</v>
      </c>
      <c r="D1000">
        <v>0</v>
      </c>
      <c r="E1000">
        <v>0.1216819306668923</v>
      </c>
      <c r="F1000">
        <v>0</v>
      </c>
      <c r="G1000">
        <v>0.20921568627450979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0.20892123926838371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t="s">
        <v>1044</v>
      </c>
      <c r="B1001">
        <v>0</v>
      </c>
      <c r="C1001">
        <v>0.96958637469586373</v>
      </c>
      <c r="D1001">
        <v>0</v>
      </c>
      <c r="E1001">
        <v>0.1050572135620466</v>
      </c>
      <c r="F1001">
        <v>0</v>
      </c>
      <c r="G1001">
        <v>0.20921568627450979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0.20892123926838371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 t="s">
        <v>1045</v>
      </c>
      <c r="B1002">
        <v>0</v>
      </c>
      <c r="C1002">
        <v>0.58150851581508511</v>
      </c>
      <c r="D1002">
        <v>0</v>
      </c>
      <c r="E1002">
        <v>9.7252479959390015E-2</v>
      </c>
      <c r="F1002">
        <v>0</v>
      </c>
      <c r="G1002">
        <v>0.20921568627450979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0.20892123926838371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 t="s">
        <v>1046</v>
      </c>
      <c r="B1003">
        <v>0</v>
      </c>
      <c r="C1003">
        <v>8.7591240875912413E-2</v>
      </c>
      <c r="D1003">
        <v>0</v>
      </c>
      <c r="E1003">
        <v>9.3212631400833357E-2</v>
      </c>
      <c r="F1003">
        <v>0</v>
      </c>
      <c r="G1003">
        <v>0.20921568627450979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0.20892123926838371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t="s">
        <v>1047</v>
      </c>
      <c r="B1004">
        <v>0</v>
      </c>
      <c r="C1004">
        <v>0</v>
      </c>
      <c r="D1004">
        <v>0</v>
      </c>
      <c r="E1004">
        <v>8.7840267349140216E-2</v>
      </c>
      <c r="F1004">
        <v>0</v>
      </c>
      <c r="G1004">
        <v>0.20921568627450979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0.52224710712952593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25">
      <c r="A1005" t="s">
        <v>1048</v>
      </c>
      <c r="B1005">
        <v>0</v>
      </c>
      <c r="C1005">
        <v>0</v>
      </c>
      <c r="D1005">
        <v>0</v>
      </c>
      <c r="E1005">
        <v>8.855940269464245E-2</v>
      </c>
      <c r="F1005">
        <v>0</v>
      </c>
      <c r="G1005">
        <v>0.93470588235294116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0.52224710712952593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t="s">
        <v>1049</v>
      </c>
      <c r="B1006">
        <v>0</v>
      </c>
      <c r="C1006">
        <v>0</v>
      </c>
      <c r="D1006">
        <v>0</v>
      </c>
      <c r="E1006">
        <v>0.1004251358954293</v>
      </c>
      <c r="F1006">
        <v>0</v>
      </c>
      <c r="G1006">
        <v>0.20921568627450979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0.46991414706980222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t="s">
        <v>1050</v>
      </c>
      <c r="B1007">
        <v>0</v>
      </c>
      <c r="C1007">
        <v>0</v>
      </c>
      <c r="D1007">
        <v>0</v>
      </c>
      <c r="E1007">
        <v>0.11584424374458011</v>
      </c>
      <c r="F1007">
        <v>0</v>
      </c>
      <c r="G1007">
        <v>0.20921568627450979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0.3720791340052258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t="s">
        <v>1051</v>
      </c>
      <c r="B1008">
        <v>0</v>
      </c>
      <c r="C1008">
        <v>0</v>
      </c>
      <c r="D1008">
        <v>0</v>
      </c>
      <c r="E1008">
        <v>0.1230355971996024</v>
      </c>
      <c r="F1008">
        <v>0</v>
      </c>
      <c r="G1008">
        <v>0.20921568627450979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0.3720791340052258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 t="s">
        <v>1052</v>
      </c>
      <c r="B1009">
        <v>0</v>
      </c>
      <c r="C1009">
        <v>0</v>
      </c>
      <c r="D1009">
        <v>0</v>
      </c>
      <c r="E1009">
        <v>0.13887772584022509</v>
      </c>
      <c r="F1009">
        <v>0</v>
      </c>
      <c r="G1009">
        <v>0.20921568627450979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0.3720791340052258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t="s">
        <v>1053</v>
      </c>
      <c r="B1010">
        <v>0</v>
      </c>
      <c r="C1010">
        <v>0</v>
      </c>
      <c r="D1010">
        <v>0</v>
      </c>
      <c r="E1010">
        <v>0.14797267285687091</v>
      </c>
      <c r="F1010">
        <v>0</v>
      </c>
      <c r="G1010">
        <v>0.20921568627450979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0.3720791340052258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x14ac:dyDescent="0.25">
      <c r="A1011" t="s">
        <v>1054</v>
      </c>
      <c r="B1011">
        <v>0</v>
      </c>
      <c r="C1011">
        <v>0</v>
      </c>
      <c r="D1011">
        <v>0</v>
      </c>
      <c r="E1011">
        <v>0.16753738446244629</v>
      </c>
      <c r="F1011">
        <v>0</v>
      </c>
      <c r="G1011">
        <v>0.20921568627450979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0.3720791340052258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x14ac:dyDescent="0.25">
      <c r="A1012" t="s">
        <v>1055</v>
      </c>
      <c r="B1012">
        <v>0</v>
      </c>
      <c r="C1012">
        <v>0</v>
      </c>
      <c r="D1012">
        <v>0</v>
      </c>
      <c r="E1012">
        <v>0.18409864844857129</v>
      </c>
      <c r="F1012">
        <v>0</v>
      </c>
      <c r="G1012">
        <v>0.20921568627450979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0.33848450914520339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 t="s">
        <v>1056</v>
      </c>
      <c r="B1013">
        <v>0</v>
      </c>
      <c r="C1013">
        <v>0</v>
      </c>
      <c r="D1013">
        <v>0</v>
      </c>
      <c r="E1013">
        <v>0.19012669472704591</v>
      </c>
      <c r="F1013">
        <v>0</v>
      </c>
      <c r="G1013">
        <v>0.20921568627450979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0.3720791340052258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 t="s">
        <v>1057</v>
      </c>
      <c r="B1014">
        <v>0</v>
      </c>
      <c r="C1014">
        <v>0</v>
      </c>
      <c r="D1014">
        <v>0</v>
      </c>
      <c r="E1014">
        <v>0.20332494342096921</v>
      </c>
      <c r="F1014">
        <v>0</v>
      </c>
      <c r="G1014">
        <v>0.20921568627450979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0.3720791340052258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 t="s">
        <v>1058</v>
      </c>
      <c r="B1015">
        <v>0</v>
      </c>
      <c r="C1015">
        <v>0</v>
      </c>
      <c r="D1015">
        <v>0</v>
      </c>
      <c r="E1015">
        <v>0.217644197212293</v>
      </c>
      <c r="F1015">
        <v>0</v>
      </c>
      <c r="G1015">
        <v>0.20921568627450979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0.3720791340052258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x14ac:dyDescent="0.25">
      <c r="A1016" t="s">
        <v>1059</v>
      </c>
      <c r="B1016">
        <v>0</v>
      </c>
      <c r="C1016">
        <v>0</v>
      </c>
      <c r="D1016">
        <v>0</v>
      </c>
      <c r="E1016">
        <v>0.23801264832166499</v>
      </c>
      <c r="F1016">
        <v>0</v>
      </c>
      <c r="G1016">
        <v>0.20921568627450979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0.41216871967151919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x14ac:dyDescent="0.25">
      <c r="A1017" t="s">
        <v>1060</v>
      </c>
      <c r="B1017">
        <v>0</v>
      </c>
      <c r="C1017">
        <v>6.0827250608272501E-3</v>
      </c>
      <c r="D1017">
        <v>0</v>
      </c>
      <c r="E1017">
        <v>0.25154931364876593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0.41216871967151919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t="s">
        <v>1061</v>
      </c>
      <c r="B1018">
        <v>0</v>
      </c>
      <c r="C1018">
        <v>0.13503649635036499</v>
      </c>
      <c r="D1018">
        <v>0</v>
      </c>
      <c r="E1018">
        <v>0.24791133484210751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0.41216871967151919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 t="s">
        <v>1062</v>
      </c>
      <c r="B1019">
        <v>0</v>
      </c>
      <c r="C1019">
        <v>0.40389294403892939</v>
      </c>
      <c r="D1019">
        <v>0</v>
      </c>
      <c r="E1019">
        <v>0.1514837454260877</v>
      </c>
      <c r="F1019">
        <v>0</v>
      </c>
      <c r="G1019">
        <v>0.23509803921568631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0.41216871967151919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 t="s">
        <v>1063</v>
      </c>
      <c r="B1020">
        <v>0</v>
      </c>
      <c r="C1020">
        <v>0.45377128953771279</v>
      </c>
      <c r="D1020">
        <v>0</v>
      </c>
      <c r="E1020">
        <v>8.5746314431354304E-2</v>
      </c>
      <c r="F1020">
        <v>0</v>
      </c>
      <c r="G1020">
        <v>0.20921568627450979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0.41216871967151919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t="s">
        <v>1064</v>
      </c>
      <c r="B1021">
        <v>0</v>
      </c>
      <c r="C1021">
        <v>0.43430656934306572</v>
      </c>
      <c r="D1021">
        <v>0</v>
      </c>
      <c r="E1021">
        <v>7.6820575731297192E-2</v>
      </c>
      <c r="F1021">
        <v>0</v>
      </c>
      <c r="G1021">
        <v>0.20921568627450979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0.41216871967151919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x14ac:dyDescent="0.25">
      <c r="A1022" t="s">
        <v>1065</v>
      </c>
      <c r="B1022">
        <v>0</v>
      </c>
      <c r="C1022">
        <v>0.39051094890510951</v>
      </c>
      <c r="D1022">
        <v>0</v>
      </c>
      <c r="E1022">
        <v>6.8402461981006371E-2</v>
      </c>
      <c r="F1022">
        <v>0</v>
      </c>
      <c r="G1022">
        <v>0.20921568627450979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0.41216871967151919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x14ac:dyDescent="0.25">
      <c r="A1023" t="s">
        <v>1066</v>
      </c>
      <c r="B1023">
        <v>0</v>
      </c>
      <c r="C1023">
        <v>0.40875912408759119</v>
      </c>
      <c r="D1023">
        <v>0</v>
      </c>
      <c r="E1023">
        <v>6.5102899807525552E-2</v>
      </c>
      <c r="F1023">
        <v>0</v>
      </c>
      <c r="G1023">
        <v>0.20921568627450979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0.3720791340052258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 t="s">
        <v>1067</v>
      </c>
      <c r="B1024">
        <v>0</v>
      </c>
      <c r="C1024">
        <v>0.92092457420924578</v>
      </c>
      <c r="D1024">
        <v>0</v>
      </c>
      <c r="E1024">
        <v>6.2649379216988516E-2</v>
      </c>
      <c r="F1024">
        <v>0</v>
      </c>
      <c r="G1024">
        <v>0.20921568627450979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0.3720791340052258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 t="s">
        <v>1068</v>
      </c>
      <c r="B1025">
        <v>0</v>
      </c>
      <c r="C1025">
        <v>0.93917274939172746</v>
      </c>
      <c r="D1025">
        <v>0</v>
      </c>
      <c r="E1025">
        <v>6.512405084709913E-2</v>
      </c>
      <c r="F1025">
        <v>0</v>
      </c>
      <c r="G1025">
        <v>0.20921568627450979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0.3720791340052258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 t="s">
        <v>1069</v>
      </c>
      <c r="B1026">
        <v>0</v>
      </c>
      <c r="C1026">
        <v>0.57785888077858882</v>
      </c>
      <c r="D1026">
        <v>0</v>
      </c>
      <c r="E1026">
        <v>6.5948941390469348E-2</v>
      </c>
      <c r="F1026">
        <v>0</v>
      </c>
      <c r="G1026">
        <v>0.20921568627450979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0.3720791340052258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25">
      <c r="A1027" t="s">
        <v>1070</v>
      </c>
      <c r="B1027">
        <v>0</v>
      </c>
      <c r="C1027">
        <v>8.8807785888077848E-2</v>
      </c>
      <c r="D1027">
        <v>0</v>
      </c>
      <c r="E1027">
        <v>8.2933226168066171E-2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0.52224710712952593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 t="s">
        <v>1071</v>
      </c>
      <c r="B1028">
        <v>0</v>
      </c>
      <c r="C1028">
        <v>0</v>
      </c>
      <c r="D1028">
        <v>0</v>
      </c>
      <c r="E1028">
        <v>0.14397512637746149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0.52224710712952593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 t="s">
        <v>1072</v>
      </c>
      <c r="B1029">
        <v>0</v>
      </c>
      <c r="C1029">
        <v>0</v>
      </c>
      <c r="D1029">
        <v>0</v>
      </c>
      <c r="E1029">
        <v>0.21722117642082109</v>
      </c>
      <c r="F1029">
        <v>0</v>
      </c>
      <c r="G1029">
        <v>0.20921568627450979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0.41668533034714439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25">
      <c r="A1030" t="s">
        <v>1073</v>
      </c>
      <c r="B1030">
        <v>0</v>
      </c>
      <c r="C1030">
        <v>0</v>
      </c>
      <c r="D1030">
        <v>0</v>
      </c>
      <c r="E1030">
        <v>0.28883859641701393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0.52224710712952593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 t="s">
        <v>1074</v>
      </c>
      <c r="B1031">
        <v>0</v>
      </c>
      <c r="C1031">
        <v>0</v>
      </c>
      <c r="D1031">
        <v>0</v>
      </c>
      <c r="E1031">
        <v>0.34791344994606488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0.52224710712952593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 t="s">
        <v>1075</v>
      </c>
      <c r="B1032">
        <v>0</v>
      </c>
      <c r="C1032">
        <v>0</v>
      </c>
      <c r="D1032">
        <v>0</v>
      </c>
      <c r="E1032">
        <v>0.39749148670657158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0.41216871967151919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x14ac:dyDescent="0.25">
      <c r="A1033" t="s">
        <v>1076</v>
      </c>
      <c r="B1033">
        <v>0</v>
      </c>
      <c r="C1033">
        <v>0</v>
      </c>
      <c r="D1033">
        <v>0</v>
      </c>
      <c r="E1033">
        <v>0.45423972588252709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0.41216871967151919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 t="s">
        <v>1077</v>
      </c>
      <c r="B1034">
        <v>0</v>
      </c>
      <c r="C1034">
        <v>0</v>
      </c>
      <c r="D1034">
        <v>0</v>
      </c>
      <c r="E1034">
        <v>0.50227373675416143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0.41216871967151919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25">
      <c r="A1035" t="s">
        <v>1078</v>
      </c>
      <c r="B1035">
        <v>0</v>
      </c>
      <c r="C1035">
        <v>0</v>
      </c>
      <c r="D1035">
        <v>0</v>
      </c>
      <c r="E1035">
        <v>0.53907654561221685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0.41216871967151919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 x14ac:dyDescent="0.25">
      <c r="A1036" t="s">
        <v>1079</v>
      </c>
      <c r="B1036">
        <v>0</v>
      </c>
      <c r="C1036">
        <v>0</v>
      </c>
      <c r="D1036">
        <v>0</v>
      </c>
      <c r="E1036">
        <v>0.54227035258782974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0.41216871967151919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x14ac:dyDescent="0.25">
      <c r="A1037" t="s">
        <v>1080</v>
      </c>
      <c r="B1037">
        <v>0</v>
      </c>
      <c r="C1037">
        <v>0</v>
      </c>
      <c r="D1037">
        <v>0</v>
      </c>
      <c r="E1037">
        <v>0.55663190845830068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0.41216871967151919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x14ac:dyDescent="0.25">
      <c r="A1038" t="s">
        <v>1081</v>
      </c>
      <c r="B1038">
        <v>0</v>
      </c>
      <c r="C1038">
        <v>0</v>
      </c>
      <c r="D1038">
        <v>0</v>
      </c>
      <c r="E1038">
        <v>0.58106135916580304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0.41216871967151919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25">
      <c r="A1039" t="s">
        <v>1082</v>
      </c>
      <c r="B1039">
        <v>0</v>
      </c>
      <c r="C1039">
        <v>0</v>
      </c>
      <c r="D1039">
        <v>0</v>
      </c>
      <c r="E1039">
        <v>0.60934029907569964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0.41216871967151919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 x14ac:dyDescent="0.25">
      <c r="A1040" t="s">
        <v>1083</v>
      </c>
      <c r="B1040">
        <v>0</v>
      </c>
      <c r="C1040">
        <v>0</v>
      </c>
      <c r="D1040">
        <v>0</v>
      </c>
      <c r="E1040">
        <v>0.63865563992470231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0.41216871967151919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t="s">
        <v>1084</v>
      </c>
      <c r="B1041">
        <v>0</v>
      </c>
      <c r="C1041">
        <v>8.5158150851581509E-3</v>
      </c>
      <c r="D1041">
        <v>0</v>
      </c>
      <c r="E1041">
        <v>0.67158780854078981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0.41216871967151919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 t="s">
        <v>1085</v>
      </c>
      <c r="B1042">
        <v>0</v>
      </c>
      <c r="C1042">
        <v>0.12895377128953769</v>
      </c>
      <c r="D1042">
        <v>0</v>
      </c>
      <c r="E1042">
        <v>0.69388100425135901</v>
      </c>
      <c r="F1042">
        <v>0</v>
      </c>
      <c r="G1042">
        <v>0.44705882352941179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0.41216871967151919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 t="s">
        <v>1086</v>
      </c>
      <c r="B1043">
        <v>0</v>
      </c>
      <c r="C1043">
        <v>0.44038929440389302</v>
      </c>
      <c r="D1043">
        <v>0</v>
      </c>
      <c r="E1043">
        <v>0.62177711034497352</v>
      </c>
      <c r="F1043">
        <v>0</v>
      </c>
      <c r="G1043">
        <v>0.20921568627450979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0.41216871967151919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 t="s">
        <v>1087</v>
      </c>
      <c r="B1044">
        <v>0</v>
      </c>
      <c r="C1044">
        <v>0.47445255474452552</v>
      </c>
      <c r="D1044">
        <v>0</v>
      </c>
      <c r="E1044">
        <v>0.43611328496795621</v>
      </c>
      <c r="F1044">
        <v>0</v>
      </c>
      <c r="G1044">
        <v>0.60568627450980383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0.41216871967151919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 t="s">
        <v>1088</v>
      </c>
      <c r="B1045">
        <v>0</v>
      </c>
      <c r="C1045">
        <v>0.42457420924574207</v>
      </c>
      <c r="D1045">
        <v>0</v>
      </c>
      <c r="E1045">
        <v>0.2769094100975063</v>
      </c>
      <c r="F1045">
        <v>0</v>
      </c>
      <c r="G1045">
        <v>0.20921568627450979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0.43531168346397908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 t="s">
        <v>1089</v>
      </c>
      <c r="B1046">
        <v>0</v>
      </c>
      <c r="C1046">
        <v>0.38442822384428232</v>
      </c>
      <c r="D1046">
        <v>0</v>
      </c>
      <c r="E1046">
        <v>0.18418325260686561</v>
      </c>
      <c r="F1046">
        <v>0</v>
      </c>
      <c r="G1046">
        <v>0.20921568627450979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0.41216871967151919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t="s">
        <v>1090</v>
      </c>
      <c r="B1047">
        <v>0</v>
      </c>
      <c r="C1047">
        <v>0.40145985401459849</v>
      </c>
      <c r="D1047">
        <v>0</v>
      </c>
      <c r="E1047">
        <v>0.15550244294507079</v>
      </c>
      <c r="F1047">
        <v>0</v>
      </c>
      <c r="G1047">
        <v>0.20921568627450979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0.3720791340052258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 t="s">
        <v>1091</v>
      </c>
      <c r="B1048">
        <v>0</v>
      </c>
      <c r="C1048">
        <v>0.91849148418491477</v>
      </c>
      <c r="D1048">
        <v>0</v>
      </c>
      <c r="E1048">
        <v>0.1526893546817826</v>
      </c>
      <c r="F1048">
        <v>0</v>
      </c>
      <c r="G1048">
        <v>0.20921568627450979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0.29048152295632701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 x14ac:dyDescent="0.25">
      <c r="A1049" t="s">
        <v>1092</v>
      </c>
      <c r="B1049">
        <v>0</v>
      </c>
      <c r="C1049">
        <v>0.91362530413625298</v>
      </c>
      <c r="D1049">
        <v>0</v>
      </c>
      <c r="E1049">
        <v>0.1629264578354026</v>
      </c>
      <c r="F1049">
        <v>0</v>
      </c>
      <c r="G1049">
        <v>0.20921568627450979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0.20892123926838371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25">
      <c r="A1050" t="s">
        <v>1093</v>
      </c>
      <c r="B1050">
        <v>0</v>
      </c>
      <c r="C1050">
        <v>0.56326034063260333</v>
      </c>
      <c r="D1050">
        <v>0</v>
      </c>
      <c r="E1050">
        <v>0.18932295522324921</v>
      </c>
      <c r="F1050">
        <v>0</v>
      </c>
      <c r="G1050">
        <v>0.20921568627450979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0.3720791340052258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 x14ac:dyDescent="0.25">
      <c r="A1051" t="s">
        <v>1094</v>
      </c>
      <c r="B1051">
        <v>0</v>
      </c>
      <c r="C1051">
        <v>9.6107055961070567E-2</v>
      </c>
      <c r="D1051">
        <v>0</v>
      </c>
      <c r="E1051">
        <v>0.29399945007297112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0.41832773422919001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x14ac:dyDescent="0.25">
      <c r="A1052" t="s">
        <v>1095</v>
      </c>
      <c r="B1052">
        <v>0</v>
      </c>
      <c r="C1052">
        <v>0</v>
      </c>
      <c r="D1052">
        <v>0</v>
      </c>
      <c r="E1052">
        <v>0.49626684151526063</v>
      </c>
      <c r="F1052">
        <v>0</v>
      </c>
      <c r="G1052">
        <v>0.20921568627450979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0.20892123926838371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x14ac:dyDescent="0.25">
      <c r="A1053" t="s">
        <v>1096</v>
      </c>
      <c r="B1053">
        <v>0</v>
      </c>
      <c r="C1053">
        <v>0</v>
      </c>
      <c r="D1053">
        <v>0</v>
      </c>
      <c r="E1053">
        <v>0.66285242919689513</v>
      </c>
      <c r="F1053">
        <v>0</v>
      </c>
      <c r="G1053">
        <v>0.20921568627450979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0.20892123926838371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x14ac:dyDescent="0.25">
      <c r="A1054" t="s">
        <v>1097</v>
      </c>
      <c r="B1054">
        <v>0</v>
      </c>
      <c r="C1054">
        <v>0</v>
      </c>
      <c r="D1054">
        <v>0</v>
      </c>
      <c r="E1054">
        <v>0.72006599124346971</v>
      </c>
      <c r="F1054">
        <v>0</v>
      </c>
      <c r="G1054">
        <v>0.20921568627450979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0.20892123926838371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 t="s">
        <v>1098</v>
      </c>
      <c r="B1055">
        <v>0</v>
      </c>
      <c r="C1055">
        <v>0</v>
      </c>
      <c r="D1055">
        <v>0</v>
      </c>
      <c r="E1055">
        <v>0.72328094925865605</v>
      </c>
      <c r="F1055">
        <v>0</v>
      </c>
      <c r="G1055">
        <v>0.20921568627450979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0.20892123926838371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 x14ac:dyDescent="0.25">
      <c r="A1056" t="s">
        <v>1099</v>
      </c>
      <c r="B1056">
        <v>0</v>
      </c>
      <c r="C1056">
        <v>0</v>
      </c>
      <c r="D1056">
        <v>0</v>
      </c>
      <c r="E1056">
        <v>0.68241714080247051</v>
      </c>
      <c r="F1056">
        <v>0</v>
      </c>
      <c r="G1056">
        <v>0.20921568627450979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0.20892123926838371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 x14ac:dyDescent="0.25">
      <c r="A1057" t="s">
        <v>1100</v>
      </c>
      <c r="B1057">
        <v>0</v>
      </c>
      <c r="C1057">
        <v>0</v>
      </c>
      <c r="D1057">
        <v>0</v>
      </c>
      <c r="E1057">
        <v>0.5688572093318387</v>
      </c>
      <c r="F1057">
        <v>0</v>
      </c>
      <c r="G1057">
        <v>0.20921568627450979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0.20892123926838371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 x14ac:dyDescent="0.25">
      <c r="A1058" t="s">
        <v>1101</v>
      </c>
      <c r="B1058">
        <v>0</v>
      </c>
      <c r="C1058">
        <v>0</v>
      </c>
      <c r="D1058">
        <v>0</v>
      </c>
      <c r="E1058">
        <v>0.54688127921487339</v>
      </c>
      <c r="F1058">
        <v>0</v>
      </c>
      <c r="G1058">
        <v>0.20921568627450979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0.20892123926838371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25">
      <c r="A1059" t="s">
        <v>1102</v>
      </c>
      <c r="B1059">
        <v>0</v>
      </c>
      <c r="C1059">
        <v>0</v>
      </c>
      <c r="D1059">
        <v>0</v>
      </c>
      <c r="E1059">
        <v>0.50561560100678948</v>
      </c>
      <c r="F1059">
        <v>0</v>
      </c>
      <c r="G1059">
        <v>0.20921568627450979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0.20892123926838371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 t="s">
        <v>1103</v>
      </c>
      <c r="B1060">
        <v>0</v>
      </c>
      <c r="C1060">
        <v>0</v>
      </c>
      <c r="D1060">
        <v>0</v>
      </c>
      <c r="E1060">
        <v>0.45662979335434339</v>
      </c>
      <c r="F1060">
        <v>0</v>
      </c>
      <c r="G1060">
        <v>0.20921568627450979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0.20892123926838371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 x14ac:dyDescent="0.25">
      <c r="A1061" t="s">
        <v>1104</v>
      </c>
      <c r="B1061">
        <v>0</v>
      </c>
      <c r="C1061">
        <v>0</v>
      </c>
      <c r="D1061">
        <v>0</v>
      </c>
      <c r="E1061">
        <v>0.39962774170350479</v>
      </c>
      <c r="F1061">
        <v>0</v>
      </c>
      <c r="G1061">
        <v>0.20921568627450979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0.20892123926838371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 x14ac:dyDescent="0.25">
      <c r="A1062" t="s">
        <v>1105</v>
      </c>
      <c r="B1062">
        <v>0</v>
      </c>
      <c r="C1062">
        <v>0</v>
      </c>
      <c r="D1062">
        <v>0</v>
      </c>
      <c r="E1062">
        <v>0.31990947355062499</v>
      </c>
      <c r="F1062">
        <v>0</v>
      </c>
      <c r="G1062">
        <v>0.20921568627450979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0.20892123926838371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25">
      <c r="A1063" t="s">
        <v>1106</v>
      </c>
      <c r="B1063">
        <v>0</v>
      </c>
      <c r="C1063">
        <v>0</v>
      </c>
      <c r="D1063">
        <v>0</v>
      </c>
      <c r="E1063">
        <v>0.2505129127096597</v>
      </c>
      <c r="F1063">
        <v>0</v>
      </c>
      <c r="G1063">
        <v>0.20921568627450979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0.20892123926838371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x14ac:dyDescent="0.25">
      <c r="A1064" t="s">
        <v>1107</v>
      </c>
      <c r="B1064">
        <v>0</v>
      </c>
      <c r="C1064">
        <v>0</v>
      </c>
      <c r="D1064">
        <v>0</v>
      </c>
      <c r="E1064">
        <v>0.2024789018380253</v>
      </c>
      <c r="F1064">
        <v>0</v>
      </c>
      <c r="G1064">
        <v>0.20921568627450979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0.52224710712952593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 x14ac:dyDescent="0.25">
      <c r="A1065" t="s">
        <v>1108</v>
      </c>
      <c r="B1065">
        <v>0</v>
      </c>
      <c r="C1065">
        <v>1.2165450121654499E-3</v>
      </c>
      <c r="D1065">
        <v>0</v>
      </c>
      <c r="E1065">
        <v>0.18686943463271219</v>
      </c>
      <c r="F1065">
        <v>0</v>
      </c>
      <c r="G1065">
        <v>0.20921568627450979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0.52224710712952593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 x14ac:dyDescent="0.25">
      <c r="A1066" t="s">
        <v>1109</v>
      </c>
      <c r="B1066">
        <v>0</v>
      </c>
      <c r="C1066">
        <v>6.4476885644768847E-2</v>
      </c>
      <c r="D1066">
        <v>0</v>
      </c>
      <c r="E1066">
        <v>0.18314685166775951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0.52224710712952593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25">
      <c r="A1067" t="s">
        <v>1110</v>
      </c>
      <c r="B1067">
        <v>0</v>
      </c>
      <c r="C1067">
        <v>0.29927007299270081</v>
      </c>
      <c r="D1067">
        <v>0</v>
      </c>
      <c r="E1067">
        <v>0.1469151208781912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0.52224710712952593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 x14ac:dyDescent="0.25">
      <c r="A1068" t="s">
        <v>1111</v>
      </c>
      <c r="B1068">
        <v>0</v>
      </c>
      <c r="C1068">
        <v>0.38929440389294401</v>
      </c>
      <c r="D1068">
        <v>0</v>
      </c>
      <c r="E1068">
        <v>0.1122485670170689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0.52224710712952593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 x14ac:dyDescent="0.25">
      <c r="A1069" t="s">
        <v>1112</v>
      </c>
      <c r="B1069">
        <v>0</v>
      </c>
      <c r="C1069">
        <v>0.33333333333333331</v>
      </c>
      <c r="D1069">
        <v>0</v>
      </c>
      <c r="E1069">
        <v>7.1300154402588897E-2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0.52224710712952593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 x14ac:dyDescent="0.25">
      <c r="A1070" t="s">
        <v>1113</v>
      </c>
      <c r="B1070">
        <v>0</v>
      </c>
      <c r="C1070">
        <v>0.32360097323600973</v>
      </c>
      <c r="D1070">
        <v>0</v>
      </c>
      <c r="E1070">
        <v>4.8245521267370292E-2</v>
      </c>
      <c r="F1070">
        <v>0</v>
      </c>
      <c r="G1070">
        <v>0.20921568627450979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0.52224710712952593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 x14ac:dyDescent="0.25">
      <c r="A1071" t="s">
        <v>1114</v>
      </c>
      <c r="B1071">
        <v>0</v>
      </c>
      <c r="C1071">
        <v>0.38199513381995132</v>
      </c>
      <c r="D1071">
        <v>0</v>
      </c>
      <c r="E1071">
        <v>4.6722646418071452E-2</v>
      </c>
      <c r="F1071">
        <v>0</v>
      </c>
      <c r="G1071">
        <v>0.20921568627450979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0.52224710712952593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 x14ac:dyDescent="0.25">
      <c r="A1072" t="s">
        <v>1115</v>
      </c>
      <c r="B1072">
        <v>0</v>
      </c>
      <c r="C1072">
        <v>0.76399026763990263</v>
      </c>
      <c r="D1072">
        <v>0</v>
      </c>
      <c r="E1072">
        <v>5.7086655809133018E-2</v>
      </c>
      <c r="F1072">
        <v>0</v>
      </c>
      <c r="G1072">
        <v>0.20921568627450979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0.52224710712952593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x14ac:dyDescent="0.25">
      <c r="A1073" t="s">
        <v>1116</v>
      </c>
      <c r="B1073">
        <v>0</v>
      </c>
      <c r="C1073">
        <v>0.52068126520681257</v>
      </c>
      <c r="D1073">
        <v>0</v>
      </c>
      <c r="E1073">
        <v>6.7958290149960882E-2</v>
      </c>
      <c r="F1073">
        <v>0</v>
      </c>
      <c r="G1073">
        <v>0.21019607843137261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0.52224710712952593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 x14ac:dyDescent="0.25">
      <c r="A1074" t="s">
        <v>1117</v>
      </c>
      <c r="B1074">
        <v>0</v>
      </c>
      <c r="C1074">
        <v>0.33698296836982972</v>
      </c>
      <c r="D1074">
        <v>0</v>
      </c>
      <c r="E1074">
        <v>9.678715708877092E-2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0.52224710712952593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x14ac:dyDescent="0.25">
      <c r="A1075" t="s">
        <v>1118</v>
      </c>
      <c r="B1075">
        <v>0</v>
      </c>
      <c r="C1075">
        <v>9.002433090024331E-2</v>
      </c>
      <c r="D1075">
        <v>0</v>
      </c>
      <c r="E1075">
        <v>0.16796040525391831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0.52224710712952593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x14ac:dyDescent="0.25">
      <c r="A1076" t="s">
        <v>1119</v>
      </c>
      <c r="B1076">
        <v>0</v>
      </c>
      <c r="C1076">
        <v>0</v>
      </c>
      <c r="D1076">
        <v>0</v>
      </c>
      <c r="E1076">
        <v>0.24139681465344021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0.52224710712952593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 x14ac:dyDescent="0.25">
      <c r="A1077" t="s">
        <v>1120</v>
      </c>
      <c r="B1077">
        <v>0</v>
      </c>
      <c r="C1077">
        <v>0</v>
      </c>
      <c r="D1077">
        <v>0</v>
      </c>
      <c r="E1077">
        <v>0.28657543518263928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0.52224710712952593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x14ac:dyDescent="0.25">
      <c r="A1078" t="s">
        <v>1121</v>
      </c>
      <c r="B1078">
        <v>0</v>
      </c>
      <c r="C1078">
        <v>0</v>
      </c>
      <c r="D1078">
        <v>0</v>
      </c>
      <c r="E1078">
        <v>0.30011210050974008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0.52224710712952593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25">
      <c r="A1079" t="s">
        <v>1122</v>
      </c>
      <c r="B1079">
        <v>0</v>
      </c>
      <c r="C1079">
        <v>0</v>
      </c>
      <c r="D1079">
        <v>0</v>
      </c>
      <c r="E1079">
        <v>0.30652086550053942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0.52224710712952593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x14ac:dyDescent="0.25">
      <c r="A1080" t="s">
        <v>1123</v>
      </c>
      <c r="B1080">
        <v>0</v>
      </c>
      <c r="C1080">
        <v>0</v>
      </c>
      <c r="D1080">
        <v>0</v>
      </c>
      <c r="E1080">
        <v>0.29571268427843228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0.52224710712952593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 x14ac:dyDescent="0.25">
      <c r="A1081" t="s">
        <v>1124</v>
      </c>
      <c r="B1081">
        <v>0</v>
      </c>
      <c r="C1081">
        <v>0</v>
      </c>
      <c r="D1081">
        <v>0</v>
      </c>
      <c r="E1081">
        <v>0.28291630533640733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0.52224710712952593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25">
      <c r="A1082" t="s">
        <v>1125</v>
      </c>
      <c r="B1082">
        <v>0</v>
      </c>
      <c r="C1082">
        <v>0</v>
      </c>
      <c r="D1082">
        <v>0</v>
      </c>
      <c r="E1082">
        <v>0.27255229594534569</v>
      </c>
      <c r="F1082">
        <v>0</v>
      </c>
      <c r="G1082">
        <v>0.83901960784313723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0.52224710712952593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25">
      <c r="A1083" t="s">
        <v>1126</v>
      </c>
      <c r="B1083">
        <v>0</v>
      </c>
      <c r="C1083">
        <v>0</v>
      </c>
      <c r="D1083">
        <v>0</v>
      </c>
      <c r="E1083">
        <v>0.27365215000317272</v>
      </c>
      <c r="F1083">
        <v>0</v>
      </c>
      <c r="G1083">
        <v>0.20921568627450979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0.52224710712952593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x14ac:dyDescent="0.25">
      <c r="A1084" t="s">
        <v>1127</v>
      </c>
      <c r="B1084">
        <v>0</v>
      </c>
      <c r="C1084">
        <v>0</v>
      </c>
      <c r="D1084">
        <v>0</v>
      </c>
      <c r="E1084">
        <v>0.29234966898623072</v>
      </c>
      <c r="F1084">
        <v>0</v>
      </c>
      <c r="G1084">
        <v>0.20921568627450979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0.52224710712952593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x14ac:dyDescent="0.25">
      <c r="A1085" t="s">
        <v>1128</v>
      </c>
      <c r="B1085">
        <v>0</v>
      </c>
      <c r="C1085">
        <v>0</v>
      </c>
      <c r="D1085">
        <v>0</v>
      </c>
      <c r="E1085">
        <v>0.31339495336195777</v>
      </c>
      <c r="F1085">
        <v>0</v>
      </c>
      <c r="G1085">
        <v>0.20921568627450979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0.52224710712952593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 x14ac:dyDescent="0.25">
      <c r="A1086" t="s">
        <v>1129</v>
      </c>
      <c r="B1086">
        <v>0</v>
      </c>
      <c r="C1086">
        <v>0</v>
      </c>
      <c r="D1086">
        <v>0</v>
      </c>
      <c r="E1086">
        <v>0.3483153196979632</v>
      </c>
      <c r="F1086">
        <v>0</v>
      </c>
      <c r="G1086">
        <v>0.20921568627450979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0.52224710712952593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25">
      <c r="A1087" t="s">
        <v>1130</v>
      </c>
      <c r="B1087">
        <v>0</v>
      </c>
      <c r="C1087">
        <v>0</v>
      </c>
      <c r="D1087">
        <v>0</v>
      </c>
      <c r="E1087">
        <v>0.39262674760464478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0.52224710712952593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 t="s">
        <v>1131</v>
      </c>
      <c r="B1088">
        <v>0</v>
      </c>
      <c r="C1088">
        <v>0</v>
      </c>
      <c r="D1088">
        <v>0</v>
      </c>
      <c r="E1088">
        <v>0.43727659214450387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0.52224710712952593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25">
      <c r="A1089" t="s">
        <v>1132</v>
      </c>
      <c r="B1089">
        <v>0</v>
      </c>
      <c r="C1089">
        <v>1.4598540145985399E-2</v>
      </c>
      <c r="D1089">
        <v>0</v>
      </c>
      <c r="E1089">
        <v>0.47613105184119803</v>
      </c>
      <c r="F1089">
        <v>0</v>
      </c>
      <c r="G1089">
        <v>0.20921568627450979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0.49499813363195222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x14ac:dyDescent="0.25">
      <c r="A1090" t="s">
        <v>1133</v>
      </c>
      <c r="B1090">
        <v>0</v>
      </c>
      <c r="C1090">
        <v>8.1508515815085156E-2</v>
      </c>
      <c r="D1090">
        <v>0</v>
      </c>
      <c r="E1090">
        <v>0.46316546458258429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0.52224710712952593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25">
      <c r="A1091" t="s">
        <v>1134</v>
      </c>
      <c r="B1091">
        <v>0</v>
      </c>
      <c r="C1091">
        <v>0.23479318734793189</v>
      </c>
      <c r="D1091">
        <v>0</v>
      </c>
      <c r="E1091">
        <v>0.36967786966729421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0.52224710712952593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x14ac:dyDescent="0.25">
      <c r="A1092" t="s">
        <v>1135</v>
      </c>
      <c r="B1092">
        <v>0</v>
      </c>
      <c r="C1092">
        <v>0.2493917274939173</v>
      </c>
      <c r="D1092">
        <v>0</v>
      </c>
      <c r="E1092">
        <v>0.23953552317096391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0.52224710712952593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25">
      <c r="A1093" t="s">
        <v>1136</v>
      </c>
      <c r="B1093">
        <v>0</v>
      </c>
      <c r="C1093">
        <v>0.28588807785888082</v>
      </c>
      <c r="D1093">
        <v>0</v>
      </c>
      <c r="E1093">
        <v>0.13936419975041769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0.52224710712952593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x14ac:dyDescent="0.25">
      <c r="A1094" t="s">
        <v>1137</v>
      </c>
      <c r="B1094">
        <v>0</v>
      </c>
      <c r="C1094">
        <v>0.27980535279805352</v>
      </c>
      <c r="D1094">
        <v>0</v>
      </c>
      <c r="E1094">
        <v>0.1147020876076059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0.52224710712952593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25">
      <c r="A1095" t="s">
        <v>1138</v>
      </c>
      <c r="B1095">
        <v>0</v>
      </c>
      <c r="C1095">
        <v>0.26885644768856448</v>
      </c>
      <c r="D1095">
        <v>0</v>
      </c>
      <c r="E1095">
        <v>0.115061655280357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0.52224710712952593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x14ac:dyDescent="0.25">
      <c r="A1096" t="s">
        <v>1139</v>
      </c>
      <c r="B1096">
        <v>0</v>
      </c>
      <c r="C1096">
        <v>0.45377128953771279</v>
      </c>
      <c r="D1096">
        <v>0</v>
      </c>
      <c r="E1096">
        <v>0.1200109985405783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0.52224710712952593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25">
      <c r="A1097" t="s">
        <v>1140</v>
      </c>
      <c r="B1097">
        <v>0</v>
      </c>
      <c r="C1097">
        <v>0.28223844282238442</v>
      </c>
      <c r="D1097">
        <v>0</v>
      </c>
      <c r="E1097">
        <v>0.1224222170519681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0.52224710712952593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25">
      <c r="A1098" t="s">
        <v>1141</v>
      </c>
      <c r="B1098">
        <v>0</v>
      </c>
      <c r="C1098">
        <v>0.32968369829683702</v>
      </c>
      <c r="D1098">
        <v>0</v>
      </c>
      <c r="E1098">
        <v>0.13676262188286559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0.52224710712952593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25">
      <c r="A1099" t="s">
        <v>1142</v>
      </c>
      <c r="B1099">
        <v>0</v>
      </c>
      <c r="C1099">
        <v>4.7445255474452552E-2</v>
      </c>
      <c r="D1099">
        <v>0</v>
      </c>
      <c r="E1099">
        <v>0.18784238245309759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0.52224710712952593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x14ac:dyDescent="0.25">
      <c r="A1100" t="s">
        <v>1143</v>
      </c>
      <c r="B1100">
        <v>0</v>
      </c>
      <c r="C1100">
        <v>0</v>
      </c>
      <c r="D1100">
        <v>0</v>
      </c>
      <c r="E1100">
        <v>0.26426108843249652</v>
      </c>
      <c r="F1100">
        <v>0</v>
      </c>
      <c r="G1100">
        <v>0.20921568627450979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0.52224710712952593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x14ac:dyDescent="0.25">
      <c r="A1101" t="s">
        <v>1144</v>
      </c>
      <c r="B1101">
        <v>0</v>
      </c>
      <c r="C1101">
        <v>0</v>
      </c>
      <c r="D1101">
        <v>0</v>
      </c>
      <c r="E1101">
        <v>0.3349690137270247</v>
      </c>
      <c r="F1101">
        <v>0</v>
      </c>
      <c r="G1101">
        <v>0.20921568627450979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0.52224710712952593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 x14ac:dyDescent="0.25">
      <c r="A1102" t="s">
        <v>1145</v>
      </c>
      <c r="B1102">
        <v>0</v>
      </c>
      <c r="C1102">
        <v>0</v>
      </c>
      <c r="D1102">
        <v>0</v>
      </c>
      <c r="E1102">
        <v>0.36090018824425218</v>
      </c>
      <c r="F1102">
        <v>0</v>
      </c>
      <c r="G1102">
        <v>0.20921568627450979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0.52224710712952593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25">
      <c r="A1103" t="s">
        <v>1146</v>
      </c>
      <c r="B1103">
        <v>0</v>
      </c>
      <c r="C1103">
        <v>0</v>
      </c>
      <c r="D1103">
        <v>0</v>
      </c>
      <c r="E1103">
        <v>0.33380570655047698</v>
      </c>
      <c r="F1103">
        <v>0</v>
      </c>
      <c r="G1103">
        <v>0.20921568627450979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0.52224710712952593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x14ac:dyDescent="0.25">
      <c r="A1104" t="s">
        <v>1147</v>
      </c>
      <c r="B1104">
        <v>0</v>
      </c>
      <c r="C1104">
        <v>0</v>
      </c>
      <c r="D1104">
        <v>0</v>
      </c>
      <c r="E1104">
        <v>0.32043824953996491</v>
      </c>
      <c r="F1104">
        <v>0</v>
      </c>
      <c r="G1104">
        <v>0.20921568627450979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0.52224710712952593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x14ac:dyDescent="0.25">
      <c r="A1105" t="s">
        <v>1148</v>
      </c>
      <c r="B1105">
        <v>0</v>
      </c>
      <c r="C1105">
        <v>0</v>
      </c>
      <c r="D1105">
        <v>0</v>
      </c>
      <c r="E1105">
        <v>0.31580617187334759</v>
      </c>
      <c r="F1105">
        <v>0</v>
      </c>
      <c r="G1105">
        <v>0.20921568627450979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0.41216871967151919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x14ac:dyDescent="0.25">
      <c r="A1106" t="s">
        <v>1149</v>
      </c>
      <c r="B1106">
        <v>0</v>
      </c>
      <c r="C1106">
        <v>0</v>
      </c>
      <c r="D1106">
        <v>0</v>
      </c>
      <c r="E1106">
        <v>0.32966010279405228</v>
      </c>
      <c r="F1106">
        <v>0</v>
      </c>
      <c r="G1106">
        <v>0.20921568627450979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0.3720791340052258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25">
      <c r="A1107" t="s">
        <v>1150</v>
      </c>
      <c r="B1107">
        <v>0</v>
      </c>
      <c r="C1107">
        <v>0</v>
      </c>
      <c r="D1107">
        <v>0</v>
      </c>
      <c r="E1107">
        <v>0.34465618985173119</v>
      </c>
      <c r="F1107">
        <v>0</v>
      </c>
      <c r="G1107">
        <v>0.20921568627450979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0.3720791340052258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x14ac:dyDescent="0.25">
      <c r="A1108" t="s">
        <v>1151</v>
      </c>
      <c r="B1108">
        <v>0</v>
      </c>
      <c r="C1108">
        <v>0</v>
      </c>
      <c r="D1108">
        <v>0</v>
      </c>
      <c r="E1108">
        <v>0.36329025571606838</v>
      </c>
      <c r="F1108">
        <v>0</v>
      </c>
      <c r="G1108">
        <v>0.20921568627450979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0.3720791340052258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x14ac:dyDescent="0.25">
      <c r="A1109" t="s">
        <v>1152</v>
      </c>
      <c r="B1109">
        <v>0</v>
      </c>
      <c r="C1109">
        <v>0</v>
      </c>
      <c r="D1109">
        <v>0</v>
      </c>
      <c r="E1109">
        <v>0.37445800461092671</v>
      </c>
      <c r="F1109">
        <v>0</v>
      </c>
      <c r="G1109">
        <v>0.20921568627450979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0.3720791340052258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x14ac:dyDescent="0.25">
      <c r="A1110" t="s">
        <v>1153</v>
      </c>
      <c r="B1110">
        <v>0</v>
      </c>
      <c r="C1110">
        <v>0</v>
      </c>
      <c r="D1110">
        <v>0</v>
      </c>
      <c r="E1110">
        <v>0.40068529368218447</v>
      </c>
      <c r="F1110">
        <v>0</v>
      </c>
      <c r="G1110">
        <v>0.20921568627450979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0.48865248226950347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 t="s">
        <v>1154</v>
      </c>
      <c r="B1111">
        <v>0</v>
      </c>
      <c r="C1111">
        <v>0</v>
      </c>
      <c r="D1111">
        <v>0</v>
      </c>
      <c r="E1111">
        <v>0.44698491930878409</v>
      </c>
      <c r="F1111">
        <v>0</v>
      </c>
      <c r="G1111">
        <v>0.20921568627450979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0.52224710712952593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x14ac:dyDescent="0.25">
      <c r="A1112" t="s">
        <v>1155</v>
      </c>
      <c r="B1112">
        <v>0</v>
      </c>
      <c r="C1112">
        <v>0</v>
      </c>
      <c r="D1112">
        <v>0</v>
      </c>
      <c r="E1112">
        <v>0.53913999873093765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0.52224710712952593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x14ac:dyDescent="0.25">
      <c r="A1113" t="s">
        <v>1156</v>
      </c>
      <c r="B1113">
        <v>0</v>
      </c>
      <c r="C1113">
        <v>2.3114355231143548E-2</v>
      </c>
      <c r="D1113">
        <v>0</v>
      </c>
      <c r="E1113">
        <v>0.6459315975380191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0.52224710712952593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25">
      <c r="A1114" t="s">
        <v>1157</v>
      </c>
      <c r="B1114">
        <v>0</v>
      </c>
      <c r="C1114">
        <v>0.12895377128953769</v>
      </c>
      <c r="D1114">
        <v>0</v>
      </c>
      <c r="E1114">
        <v>0.63867679096427588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0.52224710712952593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25">
      <c r="A1115" t="s">
        <v>1158</v>
      </c>
      <c r="B1115">
        <v>0</v>
      </c>
      <c r="C1115">
        <v>0.23722627737226279</v>
      </c>
      <c r="D1115">
        <v>0</v>
      </c>
      <c r="E1115">
        <v>0.44328348738340501</v>
      </c>
      <c r="F1115">
        <v>0</v>
      </c>
      <c r="G1115">
        <v>0.47764705882352942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0.52224710712952593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x14ac:dyDescent="0.25">
      <c r="A1116" t="s">
        <v>1159</v>
      </c>
      <c r="B1116">
        <v>0</v>
      </c>
      <c r="C1116">
        <v>0.29562043795620441</v>
      </c>
      <c r="D1116">
        <v>0</v>
      </c>
      <c r="E1116">
        <v>0.29782778823579181</v>
      </c>
      <c r="F1116">
        <v>0</v>
      </c>
      <c r="G1116">
        <v>0.86117647058823532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0.52224710712952593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25">
      <c r="A1117" t="s">
        <v>1160</v>
      </c>
      <c r="B1117">
        <v>0</v>
      </c>
      <c r="C1117">
        <v>0.2214111922141119</v>
      </c>
      <c r="D1117">
        <v>0</v>
      </c>
      <c r="E1117">
        <v>0.29994289219315129</v>
      </c>
      <c r="F1117">
        <v>0</v>
      </c>
      <c r="G1117">
        <v>0.93960784313725487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0.52224710712952593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25">
      <c r="A1118" t="s">
        <v>1161</v>
      </c>
      <c r="B1118">
        <v>0</v>
      </c>
      <c r="C1118">
        <v>0.27250608272506083</v>
      </c>
      <c r="D1118">
        <v>0</v>
      </c>
      <c r="E1118">
        <v>0.36580722942532629</v>
      </c>
      <c r="F1118">
        <v>0</v>
      </c>
      <c r="G1118">
        <v>0.83764705882352941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0.52224710712952593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25">
      <c r="A1119" t="s">
        <v>1162</v>
      </c>
      <c r="B1119">
        <v>0</v>
      </c>
      <c r="C1119">
        <v>0.29562043795620441</v>
      </c>
      <c r="D1119">
        <v>0</v>
      </c>
      <c r="E1119">
        <v>0.42393028617356537</v>
      </c>
      <c r="F1119">
        <v>0</v>
      </c>
      <c r="G1119">
        <v>0.20921568627450979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0.52224710712952593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 t="s">
        <v>1163</v>
      </c>
      <c r="B1120">
        <v>0</v>
      </c>
      <c r="C1120">
        <v>0.32360097323600973</v>
      </c>
      <c r="D1120">
        <v>0</v>
      </c>
      <c r="E1120">
        <v>0.4629328031472747</v>
      </c>
      <c r="F1120">
        <v>0</v>
      </c>
      <c r="G1120">
        <v>0.20921568627450979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0.52224710712952593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x14ac:dyDescent="0.25">
      <c r="A1121" t="s">
        <v>1164</v>
      </c>
      <c r="B1121">
        <v>0</v>
      </c>
      <c r="C1121">
        <v>0.25060827250608281</v>
      </c>
      <c r="D1121">
        <v>0</v>
      </c>
      <c r="E1121">
        <v>0.46754372977431852</v>
      </c>
      <c r="F1121">
        <v>0</v>
      </c>
      <c r="G1121">
        <v>0.20921568627450979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0.52224710712952593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25">
      <c r="A1122" t="s">
        <v>1165</v>
      </c>
      <c r="B1122">
        <v>0</v>
      </c>
      <c r="C1122">
        <v>0.14355231143552311</v>
      </c>
      <c r="D1122">
        <v>0</v>
      </c>
      <c r="E1122">
        <v>0.43107933754944061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0.52224710712952593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25">
      <c r="A1123" t="s">
        <v>1166</v>
      </c>
      <c r="B1123">
        <v>0</v>
      </c>
      <c r="C1123">
        <v>8.5158150851581509E-3</v>
      </c>
      <c r="D1123">
        <v>0</v>
      </c>
      <c r="E1123">
        <v>0.4659574018062988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0.52224710712952593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25">
      <c r="A1124" t="s">
        <v>1167</v>
      </c>
      <c r="B1124">
        <v>0</v>
      </c>
      <c r="C1124">
        <v>0</v>
      </c>
      <c r="D1124">
        <v>0</v>
      </c>
      <c r="E1124">
        <v>0.60282577888703237</v>
      </c>
      <c r="F1124">
        <v>0</v>
      </c>
      <c r="G1124">
        <v>0.20921568627450979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0.52224710712952593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 x14ac:dyDescent="0.25">
      <c r="A1125" t="s">
        <v>1168</v>
      </c>
      <c r="B1125">
        <v>0</v>
      </c>
      <c r="C1125">
        <v>0</v>
      </c>
      <c r="D1125">
        <v>0</v>
      </c>
      <c r="E1125">
        <v>0.65434971128830988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0.50167973124300114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 x14ac:dyDescent="0.25">
      <c r="A1126" t="s">
        <v>1169</v>
      </c>
      <c r="B1126">
        <v>0</v>
      </c>
      <c r="C1126">
        <v>0</v>
      </c>
      <c r="D1126">
        <v>0</v>
      </c>
      <c r="E1126">
        <v>0.70024746716301112</v>
      </c>
      <c r="F1126">
        <v>0</v>
      </c>
      <c r="G1126">
        <v>0.99647058823529411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0.47334826427771548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25">
      <c r="A1127" t="s">
        <v>1170</v>
      </c>
      <c r="B1127">
        <v>0</v>
      </c>
      <c r="C1127">
        <v>0</v>
      </c>
      <c r="D1127">
        <v>0</v>
      </c>
      <c r="E1127">
        <v>0.71746441337591749</v>
      </c>
      <c r="F1127">
        <v>0</v>
      </c>
      <c r="G1127">
        <v>0.20921568627450979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0.48928704740574841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 x14ac:dyDescent="0.25">
      <c r="A1128" t="s">
        <v>1171</v>
      </c>
      <c r="B1128">
        <v>0</v>
      </c>
      <c r="C1128">
        <v>0</v>
      </c>
      <c r="D1128">
        <v>0</v>
      </c>
      <c r="E1128">
        <v>0.69891495166987461</v>
      </c>
      <c r="F1128">
        <v>0</v>
      </c>
      <c r="G1128">
        <v>0.20921568627450979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0.41216871967151919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x14ac:dyDescent="0.25">
      <c r="A1129" t="s">
        <v>1172</v>
      </c>
      <c r="B1129">
        <v>0</v>
      </c>
      <c r="C1129">
        <v>0</v>
      </c>
      <c r="D1129">
        <v>0</v>
      </c>
      <c r="E1129">
        <v>0.68852979123923952</v>
      </c>
      <c r="F1129">
        <v>0</v>
      </c>
      <c r="G1129">
        <v>0.20921568627450979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0.3720791340052258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x14ac:dyDescent="0.25">
      <c r="A1130" t="s">
        <v>1173</v>
      </c>
      <c r="B1130">
        <v>0</v>
      </c>
      <c r="C1130">
        <v>0</v>
      </c>
      <c r="D1130">
        <v>0</v>
      </c>
      <c r="E1130">
        <v>0.65525920598997445</v>
      </c>
      <c r="F1130">
        <v>0</v>
      </c>
      <c r="G1130">
        <v>0.20921568627450979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0.20892123926838371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25">
      <c r="A1131" t="s">
        <v>1174</v>
      </c>
      <c r="B1131">
        <v>0</v>
      </c>
      <c r="C1131">
        <v>0</v>
      </c>
      <c r="D1131">
        <v>0</v>
      </c>
      <c r="E1131">
        <v>0.62042344381226344</v>
      </c>
      <c r="F1131">
        <v>0</v>
      </c>
      <c r="G1131">
        <v>0.20921568627450979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0.20892123926838371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x14ac:dyDescent="0.25">
      <c r="A1132" t="s">
        <v>1175</v>
      </c>
      <c r="B1132">
        <v>0</v>
      </c>
      <c r="C1132">
        <v>0</v>
      </c>
      <c r="D1132">
        <v>0</v>
      </c>
      <c r="E1132">
        <v>0.59975887814886109</v>
      </c>
      <c r="F1132">
        <v>0</v>
      </c>
      <c r="G1132">
        <v>0.20921568627450979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0.20892123926838371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x14ac:dyDescent="0.25">
      <c r="A1133" t="s">
        <v>1176</v>
      </c>
      <c r="B1133">
        <v>0</v>
      </c>
      <c r="C1133">
        <v>0</v>
      </c>
      <c r="D1133">
        <v>0</v>
      </c>
      <c r="E1133">
        <v>0.6015990185917639</v>
      </c>
      <c r="F1133">
        <v>0</v>
      </c>
      <c r="G1133">
        <v>0.20921568627450979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0.20892123926838371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25">
      <c r="A1134" t="s">
        <v>1177</v>
      </c>
      <c r="B1134">
        <v>0</v>
      </c>
      <c r="C1134">
        <v>0</v>
      </c>
      <c r="D1134">
        <v>0</v>
      </c>
      <c r="E1134">
        <v>0.60339685695551948</v>
      </c>
      <c r="F1134">
        <v>0</v>
      </c>
      <c r="G1134">
        <v>0.20921568627450979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0.20892123926838371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 t="s">
        <v>1178</v>
      </c>
      <c r="B1135">
        <v>0</v>
      </c>
      <c r="C1135">
        <v>0</v>
      </c>
      <c r="D1135">
        <v>0</v>
      </c>
      <c r="E1135">
        <v>0.61431079337549443</v>
      </c>
      <c r="F1135">
        <v>0</v>
      </c>
      <c r="G1135">
        <v>0.20921568627450979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0.20892123926838371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 x14ac:dyDescent="0.25">
      <c r="A1136" t="s">
        <v>1179</v>
      </c>
      <c r="B1136">
        <v>0</v>
      </c>
      <c r="C1136">
        <v>0</v>
      </c>
      <c r="D1136">
        <v>0</v>
      </c>
      <c r="E1136">
        <v>0.61602402758095565</v>
      </c>
      <c r="F1136">
        <v>0</v>
      </c>
      <c r="G1136">
        <v>0.20921568627450979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0.3720791340052258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x14ac:dyDescent="0.25">
      <c r="A1137" t="s">
        <v>1180</v>
      </c>
      <c r="B1137">
        <v>0</v>
      </c>
      <c r="C1137">
        <v>1.21654501216545E-2</v>
      </c>
      <c r="D1137">
        <v>0</v>
      </c>
      <c r="E1137">
        <v>0.59527485775925892</v>
      </c>
      <c r="F1137">
        <v>0</v>
      </c>
      <c r="G1137">
        <v>0.20921568627450979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0.49384098544232918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x14ac:dyDescent="0.25">
      <c r="A1138" t="s">
        <v>1181</v>
      </c>
      <c r="B1138">
        <v>0</v>
      </c>
      <c r="C1138">
        <v>0.18856447688564479</v>
      </c>
      <c r="D1138">
        <v>0</v>
      </c>
      <c r="E1138">
        <v>0.53596734279489844</v>
      </c>
      <c r="F1138">
        <v>0</v>
      </c>
      <c r="G1138">
        <v>0.20921568627450979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0.41216871967151919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25">
      <c r="A1139" t="s">
        <v>1182</v>
      </c>
      <c r="B1139">
        <v>0</v>
      </c>
      <c r="C1139">
        <v>0.3941605839416058</v>
      </c>
      <c r="D1139">
        <v>0</v>
      </c>
      <c r="E1139">
        <v>0.37056621332938522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0.52224710712952593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x14ac:dyDescent="0.25">
      <c r="A1140" t="s">
        <v>1183</v>
      </c>
      <c r="B1140">
        <v>0</v>
      </c>
      <c r="C1140">
        <v>0.36861313868613138</v>
      </c>
      <c r="D1140">
        <v>0</v>
      </c>
      <c r="E1140">
        <v>0.22200131136445361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0.52224710712952593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x14ac:dyDescent="0.25">
      <c r="A1141" t="s">
        <v>1184</v>
      </c>
      <c r="B1141">
        <v>0</v>
      </c>
      <c r="C1141">
        <v>0.38199513381995132</v>
      </c>
      <c r="D1141">
        <v>0</v>
      </c>
      <c r="E1141">
        <v>0.14666130840330799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0.52224710712952593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x14ac:dyDescent="0.25">
      <c r="A1142" t="s">
        <v>1185</v>
      </c>
      <c r="B1142">
        <v>0</v>
      </c>
      <c r="C1142">
        <v>0.36374695863746948</v>
      </c>
      <c r="D1142">
        <v>0</v>
      </c>
      <c r="E1142">
        <v>0.1516106516635293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0.52224710712952593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25">
      <c r="A1143" t="s">
        <v>1186</v>
      </c>
      <c r="B1143">
        <v>0</v>
      </c>
      <c r="C1143">
        <v>0.33090024330900242</v>
      </c>
      <c r="D1143">
        <v>0</v>
      </c>
      <c r="E1143">
        <v>0.1656549419403964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0.52224710712952593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x14ac:dyDescent="0.25">
      <c r="A1144" t="s">
        <v>1187</v>
      </c>
      <c r="B1144">
        <v>0</v>
      </c>
      <c r="C1144">
        <v>0.67031630170316303</v>
      </c>
      <c r="D1144">
        <v>0</v>
      </c>
      <c r="E1144">
        <v>0.19141690814103521</v>
      </c>
      <c r="F1144">
        <v>0</v>
      </c>
      <c r="G1144">
        <v>0.20921568627450979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0.52224710712952593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x14ac:dyDescent="0.25">
      <c r="A1145" t="s">
        <v>1188</v>
      </c>
      <c r="B1145">
        <v>0</v>
      </c>
      <c r="C1145">
        <v>0.71046228710462278</v>
      </c>
      <c r="D1145">
        <v>0</v>
      </c>
      <c r="E1145">
        <v>0.2037268131728675</v>
      </c>
      <c r="F1145">
        <v>0</v>
      </c>
      <c r="G1145">
        <v>0.20921568627450979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0.52224710712952593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x14ac:dyDescent="0.25">
      <c r="A1146" t="s">
        <v>1189</v>
      </c>
      <c r="B1146">
        <v>0</v>
      </c>
      <c r="C1146">
        <v>0.33454987834549882</v>
      </c>
      <c r="D1146">
        <v>0</v>
      </c>
      <c r="E1146">
        <v>0.19249561115928851</v>
      </c>
      <c r="F1146">
        <v>0</v>
      </c>
      <c r="G1146">
        <v>0.39450980392156859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0.52224710712952593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25">
      <c r="A1147" t="s">
        <v>1190</v>
      </c>
      <c r="B1147">
        <v>0</v>
      </c>
      <c r="C1147">
        <v>1.094890510948905E-2</v>
      </c>
      <c r="D1147">
        <v>0</v>
      </c>
      <c r="E1147">
        <v>0.2354110704541128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0.52224710712952593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25">
      <c r="A1148" t="s">
        <v>1191</v>
      </c>
      <c r="B1148">
        <v>0</v>
      </c>
      <c r="C1148">
        <v>0</v>
      </c>
      <c r="D1148">
        <v>0</v>
      </c>
      <c r="E1148">
        <v>0.2927726897777026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0.52224710712952593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25">
      <c r="A1149" t="s">
        <v>1192</v>
      </c>
      <c r="B1149">
        <v>0</v>
      </c>
      <c r="C1149">
        <v>0</v>
      </c>
      <c r="D1149">
        <v>0</v>
      </c>
      <c r="E1149">
        <v>0.33634383129930839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0.52224710712952593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 t="s">
        <v>1193</v>
      </c>
      <c r="B1150">
        <v>0</v>
      </c>
      <c r="C1150">
        <v>0</v>
      </c>
      <c r="D1150">
        <v>0</v>
      </c>
      <c r="E1150">
        <v>0.34837877281668389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0.52224710712952593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25">
      <c r="A1151" t="s">
        <v>1194</v>
      </c>
      <c r="B1151">
        <v>0</v>
      </c>
      <c r="C1151">
        <v>0</v>
      </c>
      <c r="D1151">
        <v>0</v>
      </c>
      <c r="E1151">
        <v>0.33287506080923879</v>
      </c>
      <c r="F1151">
        <v>0</v>
      </c>
      <c r="G1151">
        <v>0.36411764705882349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0.52023142963792457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x14ac:dyDescent="0.25">
      <c r="A1152" t="s">
        <v>1195</v>
      </c>
      <c r="B1152">
        <v>0</v>
      </c>
      <c r="C1152">
        <v>0</v>
      </c>
      <c r="D1152">
        <v>0</v>
      </c>
      <c r="E1152">
        <v>0.30002749635144571</v>
      </c>
      <c r="F1152">
        <v>0</v>
      </c>
      <c r="G1152">
        <v>0.20921568627450979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0.49514744307577452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x14ac:dyDescent="0.25">
      <c r="A1153" t="s">
        <v>1196</v>
      </c>
      <c r="B1153">
        <v>0</v>
      </c>
      <c r="C1153">
        <v>0</v>
      </c>
      <c r="D1153">
        <v>0</v>
      </c>
      <c r="E1153">
        <v>0.27162165020410761</v>
      </c>
      <c r="F1153">
        <v>0</v>
      </c>
      <c r="G1153">
        <v>0.20921568627450979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0.41216871967151919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25">
      <c r="A1154" t="s">
        <v>1197</v>
      </c>
      <c r="B1154">
        <v>0</v>
      </c>
      <c r="C1154">
        <v>0</v>
      </c>
      <c r="D1154">
        <v>0</v>
      </c>
      <c r="E1154">
        <v>0.23399395080268201</v>
      </c>
      <c r="F1154">
        <v>0</v>
      </c>
      <c r="G1154">
        <v>0.20921568627450979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0.3720791340052258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 t="s">
        <v>1198</v>
      </c>
      <c r="B1155">
        <v>0</v>
      </c>
      <c r="C1155">
        <v>0</v>
      </c>
      <c r="D1155">
        <v>0</v>
      </c>
      <c r="E1155">
        <v>0.2139850673660611</v>
      </c>
      <c r="F1155">
        <v>0</v>
      </c>
      <c r="G1155">
        <v>0.20921568627450979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0.3720791340052258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x14ac:dyDescent="0.25">
      <c r="A1156" t="s">
        <v>1199</v>
      </c>
      <c r="B1156">
        <v>0</v>
      </c>
      <c r="C1156">
        <v>0</v>
      </c>
      <c r="D1156">
        <v>0</v>
      </c>
      <c r="E1156">
        <v>0.21417542672222339</v>
      </c>
      <c r="F1156">
        <v>0</v>
      </c>
      <c r="G1156">
        <v>0.20921568627450979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0.3720791340052258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x14ac:dyDescent="0.25">
      <c r="A1157" t="s">
        <v>1200</v>
      </c>
      <c r="B1157">
        <v>0</v>
      </c>
      <c r="C1157">
        <v>0</v>
      </c>
      <c r="D1157">
        <v>0</v>
      </c>
      <c r="E1157">
        <v>0.21825757735992729</v>
      </c>
      <c r="F1157">
        <v>0</v>
      </c>
      <c r="G1157">
        <v>0.20921568627450979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0.3720791340052258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 t="s">
        <v>1201</v>
      </c>
      <c r="B1158">
        <v>0</v>
      </c>
      <c r="C1158">
        <v>0</v>
      </c>
      <c r="D1158">
        <v>0</v>
      </c>
      <c r="E1158">
        <v>0.23219611243892641</v>
      </c>
      <c r="F1158">
        <v>0</v>
      </c>
      <c r="G1158">
        <v>0.20921568627450979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0.3720791340052258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25">
      <c r="A1159" t="s">
        <v>1202</v>
      </c>
      <c r="B1159">
        <v>0</v>
      </c>
      <c r="C1159">
        <v>0</v>
      </c>
      <c r="D1159">
        <v>0</v>
      </c>
      <c r="E1159">
        <v>0.2396201273292583</v>
      </c>
      <c r="F1159">
        <v>0</v>
      </c>
      <c r="G1159">
        <v>0.20921568627450979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0.41216871967151919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 t="s">
        <v>1203</v>
      </c>
      <c r="B1160">
        <v>0</v>
      </c>
      <c r="C1160">
        <v>0</v>
      </c>
      <c r="D1160">
        <v>0</v>
      </c>
      <c r="E1160">
        <v>0.23164618541001289</v>
      </c>
      <c r="F1160">
        <v>0</v>
      </c>
      <c r="G1160">
        <v>0.20921568627450979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0.52224710712952593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x14ac:dyDescent="0.25">
      <c r="A1161" t="s">
        <v>1204</v>
      </c>
      <c r="B1161">
        <v>0</v>
      </c>
      <c r="C1161">
        <v>2.798053527980535E-2</v>
      </c>
      <c r="D1161">
        <v>0</v>
      </c>
      <c r="E1161">
        <v>0.24194674168235369</v>
      </c>
      <c r="F1161">
        <v>0</v>
      </c>
      <c r="G1161">
        <v>0.20921568627450979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0.52224710712952593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x14ac:dyDescent="0.25">
      <c r="A1162" t="s">
        <v>1205</v>
      </c>
      <c r="B1162">
        <v>0</v>
      </c>
      <c r="C1162">
        <v>0.18004866180048659</v>
      </c>
      <c r="D1162">
        <v>0</v>
      </c>
      <c r="E1162">
        <v>0.22938302417563819</v>
      </c>
      <c r="F1162">
        <v>0</v>
      </c>
      <c r="G1162">
        <v>0.20921568627450979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0.43478910041060093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25">
      <c r="A1163" t="s">
        <v>1206</v>
      </c>
      <c r="B1163">
        <v>0</v>
      </c>
      <c r="C1163">
        <v>0.31873479318734788</v>
      </c>
      <c r="D1163">
        <v>0</v>
      </c>
      <c r="E1163">
        <v>0.147549652065399</v>
      </c>
      <c r="F1163">
        <v>0</v>
      </c>
      <c r="G1163">
        <v>0.92294117647058826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0.52224710712952593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 x14ac:dyDescent="0.25">
      <c r="A1164" t="s">
        <v>1207</v>
      </c>
      <c r="B1164">
        <v>0</v>
      </c>
      <c r="C1164">
        <v>0.36496350364963498</v>
      </c>
      <c r="D1164">
        <v>0</v>
      </c>
      <c r="E1164">
        <v>6.4362613422449727E-2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0.52224710712952593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25">
      <c r="A1165" t="s">
        <v>1208</v>
      </c>
      <c r="B1165">
        <v>0</v>
      </c>
      <c r="C1165">
        <v>0.24209245742092461</v>
      </c>
      <c r="D1165">
        <v>0</v>
      </c>
      <c r="E1165">
        <v>6.0491973180481828E-2</v>
      </c>
      <c r="F1165">
        <v>0</v>
      </c>
      <c r="G1165">
        <v>0.20921568627450979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0.52224710712952593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x14ac:dyDescent="0.25">
      <c r="A1166" t="s">
        <v>1209</v>
      </c>
      <c r="B1166">
        <v>0</v>
      </c>
      <c r="C1166">
        <v>0.28102189781021902</v>
      </c>
      <c r="D1166">
        <v>0</v>
      </c>
      <c r="E1166">
        <v>8.7248038241079559E-2</v>
      </c>
      <c r="F1166">
        <v>0</v>
      </c>
      <c r="G1166">
        <v>0.20921568627450979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0.52224710712952593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x14ac:dyDescent="0.25">
      <c r="A1167" t="s">
        <v>1210</v>
      </c>
      <c r="B1167">
        <v>0</v>
      </c>
      <c r="C1167">
        <v>0.2944038929440389</v>
      </c>
      <c r="D1167">
        <v>0</v>
      </c>
      <c r="E1167">
        <v>9.7083271642801255E-2</v>
      </c>
      <c r="F1167">
        <v>0</v>
      </c>
      <c r="G1167">
        <v>0.20921568627450979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0.52224710712952593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 x14ac:dyDescent="0.25">
      <c r="A1168" t="s">
        <v>1211</v>
      </c>
      <c r="B1168">
        <v>0</v>
      </c>
      <c r="C1168">
        <v>0.694647201946472</v>
      </c>
      <c r="D1168">
        <v>0</v>
      </c>
      <c r="E1168">
        <v>9.6617948772182161E-2</v>
      </c>
      <c r="F1168">
        <v>0</v>
      </c>
      <c r="G1168">
        <v>0.20921568627450979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0.41216871967151919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 x14ac:dyDescent="0.25">
      <c r="A1169" t="s">
        <v>1212</v>
      </c>
      <c r="B1169">
        <v>0</v>
      </c>
      <c r="C1169">
        <v>0.63868613138686126</v>
      </c>
      <c r="D1169">
        <v>0</v>
      </c>
      <c r="E1169">
        <v>9.7019818524080467E-2</v>
      </c>
      <c r="F1169">
        <v>0</v>
      </c>
      <c r="G1169">
        <v>0.20921568627450979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0.41216871967151919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 x14ac:dyDescent="0.25">
      <c r="A1170" t="s">
        <v>1213</v>
      </c>
      <c r="B1170">
        <v>0</v>
      </c>
      <c r="C1170">
        <v>0.36861313868613138</v>
      </c>
      <c r="D1170">
        <v>0</v>
      </c>
      <c r="E1170">
        <v>9.4058672983777153E-2</v>
      </c>
      <c r="F1170">
        <v>0</v>
      </c>
      <c r="G1170">
        <v>0.20921568627450979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0.52224710712952593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25">
      <c r="A1171" t="s">
        <v>1214</v>
      </c>
      <c r="B1171">
        <v>0</v>
      </c>
      <c r="C1171">
        <v>5.9610705596107059E-2</v>
      </c>
      <c r="D1171">
        <v>0</v>
      </c>
      <c r="E1171">
        <v>8.8157532942744143E-2</v>
      </c>
      <c r="F1171">
        <v>0</v>
      </c>
      <c r="G1171">
        <v>0.20921568627450979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0.52224710712952593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 x14ac:dyDescent="0.25">
      <c r="A1172" t="s">
        <v>1215</v>
      </c>
      <c r="B1172">
        <v>0</v>
      </c>
      <c r="C1172">
        <v>0</v>
      </c>
      <c r="D1172">
        <v>0</v>
      </c>
      <c r="E1172">
        <v>9.5454641595634437E-2</v>
      </c>
      <c r="F1172">
        <v>0</v>
      </c>
      <c r="G1172">
        <v>0.20921568627450979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0.52224710712952593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 x14ac:dyDescent="0.25">
      <c r="A1173" t="s">
        <v>1216</v>
      </c>
      <c r="B1173">
        <v>0</v>
      </c>
      <c r="C1173">
        <v>0</v>
      </c>
      <c r="D1173">
        <v>0</v>
      </c>
      <c r="E1173">
        <v>9.3128027242538977E-2</v>
      </c>
      <c r="F1173">
        <v>0</v>
      </c>
      <c r="G1173">
        <v>0.20921568627450979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0.52224710712952593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 x14ac:dyDescent="0.25">
      <c r="A1174" t="s">
        <v>1217</v>
      </c>
      <c r="B1174">
        <v>0</v>
      </c>
      <c r="C1174">
        <v>0</v>
      </c>
      <c r="D1174">
        <v>0</v>
      </c>
      <c r="E1174">
        <v>9.2112777343006422E-2</v>
      </c>
      <c r="F1174">
        <v>0</v>
      </c>
      <c r="G1174">
        <v>0.20921568627450979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0.52224710712952593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25">
      <c r="A1175" t="s">
        <v>1218</v>
      </c>
      <c r="B1175">
        <v>0</v>
      </c>
      <c r="C1175">
        <v>0</v>
      </c>
      <c r="D1175">
        <v>0</v>
      </c>
      <c r="E1175">
        <v>8.5492501956471165E-2</v>
      </c>
      <c r="F1175">
        <v>0</v>
      </c>
      <c r="G1175">
        <v>0.20921568627450979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0.52224710712952593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x14ac:dyDescent="0.25">
      <c r="A1176" t="s">
        <v>1219</v>
      </c>
      <c r="B1176">
        <v>0</v>
      </c>
      <c r="C1176">
        <v>0</v>
      </c>
      <c r="D1176">
        <v>0</v>
      </c>
      <c r="E1176">
        <v>8.4857970769263311E-2</v>
      </c>
      <c r="F1176">
        <v>0</v>
      </c>
      <c r="G1176">
        <v>0.20921568627450979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0.52224710712952593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x14ac:dyDescent="0.25">
      <c r="A1177" t="s">
        <v>1220</v>
      </c>
      <c r="B1177">
        <v>0</v>
      </c>
      <c r="C1177">
        <v>0</v>
      </c>
      <c r="D1177">
        <v>0</v>
      </c>
      <c r="E1177">
        <v>9.4904714566720963E-2</v>
      </c>
      <c r="F1177">
        <v>0</v>
      </c>
      <c r="G1177">
        <v>0.20921568627450979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0.52224710712952593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x14ac:dyDescent="0.25">
      <c r="A1178" t="s">
        <v>1221</v>
      </c>
      <c r="B1178">
        <v>0</v>
      </c>
      <c r="C1178">
        <v>0</v>
      </c>
      <c r="D1178">
        <v>0</v>
      </c>
      <c r="E1178">
        <v>0.11971488398654789</v>
      </c>
      <c r="F1178">
        <v>0</v>
      </c>
      <c r="G1178">
        <v>0.20921568627450979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0.51007838745800671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x14ac:dyDescent="0.25">
      <c r="A1179" t="s">
        <v>1222</v>
      </c>
      <c r="B1179">
        <v>0</v>
      </c>
      <c r="C1179">
        <v>0</v>
      </c>
      <c r="D1179">
        <v>0</v>
      </c>
      <c r="E1179">
        <v>0.15431798472894939</v>
      </c>
      <c r="F1179">
        <v>0</v>
      </c>
      <c r="G1179">
        <v>0.20921568627450979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0.49723777528928698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 x14ac:dyDescent="0.25">
      <c r="A1180" t="s">
        <v>1223</v>
      </c>
      <c r="B1180">
        <v>0</v>
      </c>
      <c r="C1180">
        <v>0</v>
      </c>
      <c r="D1180">
        <v>0</v>
      </c>
      <c r="E1180">
        <v>0.19780452209226079</v>
      </c>
      <c r="F1180">
        <v>0</v>
      </c>
      <c r="G1180">
        <v>0.20921568627450979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0.43172825681224342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 t="s">
        <v>1224</v>
      </c>
      <c r="B1181">
        <v>0</v>
      </c>
      <c r="C1181">
        <v>0</v>
      </c>
      <c r="D1181">
        <v>0</v>
      </c>
      <c r="E1181">
        <v>0.2459442881617632</v>
      </c>
      <c r="F1181">
        <v>0</v>
      </c>
      <c r="G1181">
        <v>0.20921568627450979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0.41216871967151919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 x14ac:dyDescent="0.25">
      <c r="A1182" t="s">
        <v>1225</v>
      </c>
      <c r="B1182">
        <v>0</v>
      </c>
      <c r="C1182">
        <v>0</v>
      </c>
      <c r="D1182">
        <v>0</v>
      </c>
      <c r="E1182">
        <v>0.29622030922819859</v>
      </c>
      <c r="F1182">
        <v>0</v>
      </c>
      <c r="G1182">
        <v>0.20921568627450979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0.41216871967151919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25">
      <c r="A1183" t="s">
        <v>1226</v>
      </c>
      <c r="B1183">
        <v>0</v>
      </c>
      <c r="C1183">
        <v>0</v>
      </c>
      <c r="D1183">
        <v>0</v>
      </c>
      <c r="E1183">
        <v>0.34666553861122279</v>
      </c>
      <c r="F1183">
        <v>0</v>
      </c>
      <c r="G1183">
        <v>0.20921568627450979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0.52224710712952593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 x14ac:dyDescent="0.25">
      <c r="A1184" t="s">
        <v>1227</v>
      </c>
      <c r="B1184">
        <v>0</v>
      </c>
      <c r="C1184">
        <v>0</v>
      </c>
      <c r="D1184">
        <v>0</v>
      </c>
      <c r="E1184">
        <v>0.37991497282091419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0.52224710712952593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 x14ac:dyDescent="0.25">
      <c r="A1185" t="s">
        <v>1228</v>
      </c>
      <c r="B1185">
        <v>0</v>
      </c>
      <c r="C1185">
        <v>3.0413625304136251E-2</v>
      </c>
      <c r="D1185">
        <v>0</v>
      </c>
      <c r="E1185">
        <v>0.39757609086486612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0.52224710712952593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25">
      <c r="A1186" t="s">
        <v>1229</v>
      </c>
      <c r="B1186">
        <v>0</v>
      </c>
      <c r="C1186">
        <v>0.22871046228710459</v>
      </c>
      <c r="D1186">
        <v>0</v>
      </c>
      <c r="E1186">
        <v>0.39216142473402571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0.52224710712952593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 t="s">
        <v>1230</v>
      </c>
      <c r="B1187">
        <v>0</v>
      </c>
      <c r="C1187">
        <v>0.34793187347931881</v>
      </c>
      <c r="D1187">
        <v>0</v>
      </c>
      <c r="E1187">
        <v>0.31804818206814872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0.52224710712952593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 x14ac:dyDescent="0.25">
      <c r="A1188" t="s">
        <v>1231</v>
      </c>
      <c r="B1188">
        <v>0</v>
      </c>
      <c r="C1188">
        <v>0.38807785888077861</v>
      </c>
      <c r="D1188">
        <v>0</v>
      </c>
      <c r="E1188">
        <v>0.2307155396687747</v>
      </c>
      <c r="F1188">
        <v>0</v>
      </c>
      <c r="G1188">
        <v>0.52647058823529413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0.52224710712952593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 x14ac:dyDescent="0.25">
      <c r="A1189" t="s">
        <v>1232</v>
      </c>
      <c r="B1189">
        <v>0</v>
      </c>
      <c r="C1189">
        <v>0.36739659367396588</v>
      </c>
      <c r="D1189">
        <v>0</v>
      </c>
      <c r="E1189">
        <v>0.14617483449311541</v>
      </c>
      <c r="F1189">
        <v>0</v>
      </c>
      <c r="G1189">
        <v>0.38490196078431382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0.52224710712952593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 t="s">
        <v>1233</v>
      </c>
      <c r="B1190">
        <v>0</v>
      </c>
      <c r="C1190">
        <v>0.35036496350364971</v>
      </c>
      <c r="D1190">
        <v>0</v>
      </c>
      <c r="E1190">
        <v>0.1261448000169208</v>
      </c>
      <c r="F1190">
        <v>0</v>
      </c>
      <c r="G1190">
        <v>0.20921568627450979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0.52224710712952593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25">
      <c r="A1191" t="s">
        <v>1234</v>
      </c>
      <c r="B1191">
        <v>0</v>
      </c>
      <c r="C1191">
        <v>0.36131386861313869</v>
      </c>
      <c r="D1191">
        <v>0</v>
      </c>
      <c r="E1191">
        <v>0.1368472260411599</v>
      </c>
      <c r="F1191">
        <v>0</v>
      </c>
      <c r="G1191">
        <v>0.20921568627450979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0.41743187756625599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 x14ac:dyDescent="0.25">
      <c r="A1192" t="s">
        <v>1235</v>
      </c>
      <c r="B1192">
        <v>0</v>
      </c>
      <c r="C1192">
        <v>0.86861313868613144</v>
      </c>
      <c r="D1192">
        <v>0</v>
      </c>
      <c r="E1192">
        <v>0.14693627191776479</v>
      </c>
      <c r="F1192">
        <v>0</v>
      </c>
      <c r="G1192">
        <v>0.20921568627450979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0.41216871967151919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x14ac:dyDescent="0.25">
      <c r="A1193" t="s">
        <v>1236</v>
      </c>
      <c r="B1193">
        <v>0</v>
      </c>
      <c r="C1193">
        <v>0.91119221411192219</v>
      </c>
      <c r="D1193">
        <v>0</v>
      </c>
      <c r="E1193">
        <v>0.15414877641236069</v>
      </c>
      <c r="F1193">
        <v>0</v>
      </c>
      <c r="G1193">
        <v>0.20921568627450979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0.41216871967151919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 t="s">
        <v>1237</v>
      </c>
      <c r="B1194">
        <v>0</v>
      </c>
      <c r="C1194">
        <v>0.48783454987834551</v>
      </c>
      <c r="D1194">
        <v>0</v>
      </c>
      <c r="E1194">
        <v>0.19733919922164181</v>
      </c>
      <c r="F1194">
        <v>0</v>
      </c>
      <c r="G1194">
        <v>0.20921568627450979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0.45703620754012703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t="s">
        <v>1238</v>
      </c>
      <c r="B1195">
        <v>0</v>
      </c>
      <c r="C1195">
        <v>0.12773722627737219</v>
      </c>
      <c r="D1195">
        <v>0</v>
      </c>
      <c r="E1195">
        <v>0.30455381882019511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0.52224710712952593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25">
      <c r="A1196" t="s">
        <v>1239</v>
      </c>
      <c r="B1196">
        <v>0</v>
      </c>
      <c r="C1196">
        <v>0</v>
      </c>
      <c r="D1196">
        <v>0</v>
      </c>
      <c r="E1196">
        <v>0.47520040609995978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0.52224710712952593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x14ac:dyDescent="0.25">
      <c r="A1197" t="s">
        <v>1240</v>
      </c>
      <c r="B1197">
        <v>0</v>
      </c>
      <c r="C1197">
        <v>0</v>
      </c>
      <c r="D1197">
        <v>0</v>
      </c>
      <c r="E1197">
        <v>0.64214556145434554</v>
      </c>
      <c r="F1197">
        <v>0</v>
      </c>
      <c r="G1197">
        <v>0.55156862745098045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0.52224710712952593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x14ac:dyDescent="0.25">
      <c r="A1198" t="s">
        <v>1241</v>
      </c>
      <c r="B1198">
        <v>0</v>
      </c>
      <c r="C1198">
        <v>0</v>
      </c>
      <c r="D1198">
        <v>0</v>
      </c>
      <c r="E1198">
        <v>0.7080945028448149</v>
      </c>
      <c r="F1198">
        <v>0</v>
      </c>
      <c r="G1198">
        <v>0.27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0.44736842105263158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x14ac:dyDescent="0.25">
      <c r="A1199" t="s">
        <v>1242</v>
      </c>
      <c r="B1199">
        <v>0</v>
      </c>
      <c r="C1199">
        <v>0</v>
      </c>
      <c r="D1199">
        <v>0</v>
      </c>
      <c r="E1199">
        <v>0.67418938640834203</v>
      </c>
      <c r="F1199">
        <v>0</v>
      </c>
      <c r="G1199">
        <v>0.36843137254901959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0.52157521463232548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 x14ac:dyDescent="0.25">
      <c r="A1200" t="s">
        <v>1243</v>
      </c>
      <c r="B1200">
        <v>0</v>
      </c>
      <c r="C1200">
        <v>0</v>
      </c>
      <c r="D1200">
        <v>0</v>
      </c>
      <c r="E1200">
        <v>0.61219568941813496</v>
      </c>
      <c r="F1200">
        <v>0</v>
      </c>
      <c r="G1200">
        <v>0.20921568627450979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0.50313549832026883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 x14ac:dyDescent="0.25">
      <c r="A1201" t="s">
        <v>1244</v>
      </c>
      <c r="B1201">
        <v>0</v>
      </c>
      <c r="C1201">
        <v>0</v>
      </c>
      <c r="D1201">
        <v>0</v>
      </c>
      <c r="E1201">
        <v>0.54400473783286452</v>
      </c>
      <c r="F1201">
        <v>0</v>
      </c>
      <c r="G1201">
        <v>0.20921568627450979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0.41216871967151919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 x14ac:dyDescent="0.25">
      <c r="A1202" t="s">
        <v>1245</v>
      </c>
      <c r="B1202">
        <v>0</v>
      </c>
      <c r="C1202">
        <v>0</v>
      </c>
      <c r="D1202">
        <v>0</v>
      </c>
      <c r="E1202">
        <v>0.48816599335857358</v>
      </c>
      <c r="F1202">
        <v>0</v>
      </c>
      <c r="G1202">
        <v>0.20921568627450979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0.37383351997013808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x14ac:dyDescent="0.25">
      <c r="A1203" t="s">
        <v>1246</v>
      </c>
      <c r="B1203">
        <v>0</v>
      </c>
      <c r="C1203">
        <v>0</v>
      </c>
      <c r="D1203">
        <v>0</v>
      </c>
      <c r="E1203">
        <v>0.45339368429958332</v>
      </c>
      <c r="F1203">
        <v>0</v>
      </c>
      <c r="G1203">
        <v>0.20921568627450979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0.3720791340052258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 x14ac:dyDescent="0.25">
      <c r="A1204" t="s">
        <v>1247</v>
      </c>
      <c r="B1204">
        <v>0</v>
      </c>
      <c r="C1204">
        <v>0</v>
      </c>
      <c r="D1204">
        <v>0</v>
      </c>
      <c r="E1204">
        <v>0.41976353137756722</v>
      </c>
      <c r="F1204">
        <v>0</v>
      </c>
      <c r="G1204">
        <v>0.20921568627450979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0.3720791340052258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x14ac:dyDescent="0.25">
      <c r="A1205" t="s">
        <v>1248</v>
      </c>
      <c r="B1205">
        <v>0</v>
      </c>
      <c r="C1205">
        <v>0</v>
      </c>
      <c r="D1205">
        <v>0</v>
      </c>
      <c r="E1205">
        <v>0.38090907168087318</v>
      </c>
      <c r="F1205">
        <v>0</v>
      </c>
      <c r="G1205">
        <v>0.20921568627450979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0.3720791340052258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 x14ac:dyDescent="0.25">
      <c r="A1206" t="s">
        <v>1249</v>
      </c>
      <c r="B1206">
        <v>0</v>
      </c>
      <c r="C1206">
        <v>0</v>
      </c>
      <c r="D1206">
        <v>0</v>
      </c>
      <c r="E1206">
        <v>0.3486325852915671</v>
      </c>
      <c r="F1206">
        <v>0</v>
      </c>
      <c r="G1206">
        <v>0.20921568627450979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0.3720791340052258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25">
      <c r="A1207" t="s">
        <v>1250</v>
      </c>
      <c r="B1207">
        <v>0</v>
      </c>
      <c r="C1207">
        <v>0</v>
      </c>
      <c r="D1207">
        <v>0</v>
      </c>
      <c r="E1207">
        <v>0.33166945155354388</v>
      </c>
      <c r="F1207">
        <v>0</v>
      </c>
      <c r="G1207">
        <v>0.20921568627450979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0.38574094811496829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 x14ac:dyDescent="0.25">
      <c r="A1208" t="s">
        <v>1251</v>
      </c>
      <c r="B1208">
        <v>0</v>
      </c>
      <c r="C1208">
        <v>0</v>
      </c>
      <c r="D1208">
        <v>0</v>
      </c>
      <c r="E1208">
        <v>0.337930159267328</v>
      </c>
      <c r="F1208">
        <v>0</v>
      </c>
      <c r="G1208">
        <v>0.20921568627450979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0.38529301978350128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 x14ac:dyDescent="0.25">
      <c r="A1209" t="s">
        <v>1252</v>
      </c>
      <c r="B1209">
        <v>0</v>
      </c>
      <c r="C1209">
        <v>6.0827250608272501E-3</v>
      </c>
      <c r="D1209">
        <v>0</v>
      </c>
      <c r="E1209">
        <v>0.32944859239831642</v>
      </c>
      <c r="F1209">
        <v>0</v>
      </c>
      <c r="G1209">
        <v>0.20921568627450979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0.3720791340052258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 x14ac:dyDescent="0.25">
      <c r="A1210" t="s">
        <v>1253</v>
      </c>
      <c r="B1210">
        <v>0</v>
      </c>
      <c r="C1210">
        <v>0.14476885644768861</v>
      </c>
      <c r="D1210">
        <v>0</v>
      </c>
      <c r="E1210">
        <v>0.3130565367287802</v>
      </c>
      <c r="F1210">
        <v>0</v>
      </c>
      <c r="G1210">
        <v>0.20921568627450979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0.29619260918253082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 t="s">
        <v>1254</v>
      </c>
      <c r="B1211">
        <v>0</v>
      </c>
      <c r="C1211">
        <v>0.305352798053528</v>
      </c>
      <c r="D1211">
        <v>0</v>
      </c>
      <c r="E1211">
        <v>0.23921825757736001</v>
      </c>
      <c r="F1211">
        <v>0</v>
      </c>
      <c r="G1211">
        <v>0.20921568627450979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0.41216871967151919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 x14ac:dyDescent="0.25">
      <c r="A1212" t="s">
        <v>1255</v>
      </c>
      <c r="B1212">
        <v>0</v>
      </c>
      <c r="C1212">
        <v>0.25669099756691</v>
      </c>
      <c r="D1212">
        <v>0</v>
      </c>
      <c r="E1212">
        <v>0.14037944964995031</v>
      </c>
      <c r="F1212">
        <v>0</v>
      </c>
      <c r="G1212">
        <v>0.20921568627450979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0.41216871967151919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 x14ac:dyDescent="0.25">
      <c r="A1213" t="s">
        <v>1256</v>
      </c>
      <c r="B1213">
        <v>0</v>
      </c>
      <c r="C1213">
        <v>0.27493917274939172</v>
      </c>
      <c r="D1213">
        <v>0</v>
      </c>
      <c r="E1213">
        <v>7.8216544343154476E-2</v>
      </c>
      <c r="F1213">
        <v>0</v>
      </c>
      <c r="G1213">
        <v>0.20921568627450979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0.41216871967151919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 x14ac:dyDescent="0.25">
      <c r="A1214" t="s">
        <v>1257</v>
      </c>
      <c r="B1214">
        <v>0</v>
      </c>
      <c r="C1214">
        <v>0.2968369829683698</v>
      </c>
      <c r="D1214">
        <v>0</v>
      </c>
      <c r="E1214">
        <v>5.7107806848706623E-2</v>
      </c>
      <c r="F1214">
        <v>0</v>
      </c>
      <c r="G1214">
        <v>0.20921568627450979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0.3387831280328481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25">
      <c r="A1215" t="s">
        <v>1258</v>
      </c>
      <c r="B1215">
        <v>0</v>
      </c>
      <c r="C1215">
        <v>0.31021897810218979</v>
      </c>
      <c r="D1215">
        <v>0</v>
      </c>
      <c r="E1215">
        <v>6.1422618921719997E-2</v>
      </c>
      <c r="F1215">
        <v>0</v>
      </c>
      <c r="G1215">
        <v>0.20921568627450979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0.3387831280328481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 x14ac:dyDescent="0.25">
      <c r="A1216" t="s">
        <v>1259</v>
      </c>
      <c r="B1216">
        <v>0</v>
      </c>
      <c r="C1216">
        <v>0.62408759124087587</v>
      </c>
      <c r="D1216">
        <v>0</v>
      </c>
      <c r="E1216">
        <v>7.0644472175807452E-2</v>
      </c>
      <c r="F1216">
        <v>0</v>
      </c>
      <c r="G1216">
        <v>0.20921568627450979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0.2719671519223591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 x14ac:dyDescent="0.25">
      <c r="A1217" t="s">
        <v>1260</v>
      </c>
      <c r="B1217">
        <v>0</v>
      </c>
      <c r="C1217">
        <v>0.49513381995133821</v>
      </c>
      <c r="D1217">
        <v>0</v>
      </c>
      <c r="E1217">
        <v>8.4434949977791413E-2</v>
      </c>
      <c r="F1217">
        <v>0</v>
      </c>
      <c r="G1217">
        <v>0.20921568627450979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0.27122060470324749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 x14ac:dyDescent="0.25">
      <c r="A1218" t="s">
        <v>1261</v>
      </c>
      <c r="B1218">
        <v>0</v>
      </c>
      <c r="C1218">
        <v>0.2238442822384428</v>
      </c>
      <c r="D1218">
        <v>0</v>
      </c>
      <c r="E1218">
        <v>9.8140823621481008E-2</v>
      </c>
      <c r="F1218">
        <v>0</v>
      </c>
      <c r="G1218">
        <v>0.20921568627450979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0.2719671519223591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25">
      <c r="A1219" t="s">
        <v>1262</v>
      </c>
      <c r="B1219">
        <v>0</v>
      </c>
      <c r="C1219">
        <v>4.0145985401459847E-2</v>
      </c>
      <c r="D1219">
        <v>0</v>
      </c>
      <c r="E1219">
        <v>0.1546352503225534</v>
      </c>
      <c r="F1219">
        <v>0</v>
      </c>
      <c r="G1219">
        <v>0.20921568627450979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0.108809257185517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 x14ac:dyDescent="0.25">
      <c r="A1220" t="s">
        <v>1263</v>
      </c>
      <c r="B1220">
        <v>0</v>
      </c>
      <c r="C1220">
        <v>0</v>
      </c>
      <c r="D1220">
        <v>0</v>
      </c>
      <c r="E1220">
        <v>0.2249201548256097</v>
      </c>
      <c r="F1220">
        <v>0</v>
      </c>
      <c r="G1220">
        <v>0.20921568627450979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0.2719671519223591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 x14ac:dyDescent="0.25">
      <c r="A1221" t="s">
        <v>1264</v>
      </c>
      <c r="B1221">
        <v>0</v>
      </c>
      <c r="C1221">
        <v>0</v>
      </c>
      <c r="D1221">
        <v>0</v>
      </c>
      <c r="E1221">
        <v>0.32198227542883728</v>
      </c>
      <c r="F1221">
        <v>0</v>
      </c>
      <c r="G1221">
        <v>0.20921568627450979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0.2719671519223591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 x14ac:dyDescent="0.25">
      <c r="A1222" t="s">
        <v>1265</v>
      </c>
      <c r="B1222">
        <v>0</v>
      </c>
      <c r="C1222">
        <v>0</v>
      </c>
      <c r="D1222">
        <v>0</v>
      </c>
      <c r="E1222">
        <v>0.3768480720827429</v>
      </c>
      <c r="F1222">
        <v>0</v>
      </c>
      <c r="G1222">
        <v>0.20921568627450979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5.4385964912280697E-2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25">
      <c r="A1223" t="s">
        <v>1266</v>
      </c>
      <c r="B1223">
        <v>0</v>
      </c>
      <c r="C1223">
        <v>0</v>
      </c>
      <c r="D1223">
        <v>0</v>
      </c>
      <c r="E1223">
        <v>0.39345163814801498</v>
      </c>
      <c r="F1223">
        <v>0</v>
      </c>
      <c r="G1223">
        <v>0.20921568627450979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5.4385964912280697E-2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 x14ac:dyDescent="0.25">
      <c r="A1224" t="s">
        <v>1267</v>
      </c>
      <c r="B1224">
        <v>0</v>
      </c>
      <c r="C1224">
        <v>0</v>
      </c>
      <c r="D1224">
        <v>0</v>
      </c>
      <c r="E1224">
        <v>0.38727553459252517</v>
      </c>
      <c r="F1224">
        <v>0</v>
      </c>
      <c r="G1224">
        <v>0.20921568627450979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5.4385964912280697E-2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x14ac:dyDescent="0.25">
      <c r="A1225" t="s">
        <v>1268</v>
      </c>
      <c r="B1225">
        <v>0</v>
      </c>
      <c r="C1225">
        <v>0</v>
      </c>
      <c r="D1225">
        <v>0</v>
      </c>
      <c r="E1225">
        <v>0.38080331648300519</v>
      </c>
      <c r="F1225">
        <v>0</v>
      </c>
      <c r="G1225">
        <v>0.20921568627450979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5.4385964912280697E-2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25">
      <c r="A1226" t="s">
        <v>1269</v>
      </c>
      <c r="B1226">
        <v>0</v>
      </c>
      <c r="C1226">
        <v>0</v>
      </c>
      <c r="D1226">
        <v>0</v>
      </c>
      <c r="E1226">
        <v>0.37411958797774908</v>
      </c>
      <c r="F1226">
        <v>0</v>
      </c>
      <c r="G1226">
        <v>0.20921568627450979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5.4385964912280697E-2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x14ac:dyDescent="0.25">
      <c r="A1227" t="s">
        <v>1270</v>
      </c>
      <c r="B1227">
        <v>0</v>
      </c>
      <c r="C1227">
        <v>0</v>
      </c>
      <c r="D1227">
        <v>0</v>
      </c>
      <c r="E1227">
        <v>0.34738467395672501</v>
      </c>
      <c r="F1227">
        <v>0</v>
      </c>
      <c r="G1227">
        <v>0.20921568627450979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5.4385964912280697E-2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 x14ac:dyDescent="0.25">
      <c r="A1228" t="s">
        <v>1271</v>
      </c>
      <c r="B1228">
        <v>0</v>
      </c>
      <c r="C1228">
        <v>0</v>
      </c>
      <c r="D1228">
        <v>0</v>
      </c>
      <c r="E1228">
        <v>0.30332705852492647</v>
      </c>
      <c r="F1228">
        <v>0</v>
      </c>
      <c r="G1228">
        <v>0.20921568627450979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5.4385964912280697E-2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 x14ac:dyDescent="0.25">
      <c r="A1229" t="s">
        <v>1272</v>
      </c>
      <c r="B1229">
        <v>0</v>
      </c>
      <c r="C1229">
        <v>0</v>
      </c>
      <c r="D1229">
        <v>0</v>
      </c>
      <c r="E1229">
        <v>0.2650648279362931</v>
      </c>
      <c r="F1229">
        <v>0</v>
      </c>
      <c r="G1229">
        <v>0.20921568627450979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5.4385964912280697E-2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 t="s">
        <v>1273</v>
      </c>
      <c r="B1230">
        <v>0</v>
      </c>
      <c r="C1230">
        <v>0</v>
      </c>
      <c r="D1230">
        <v>0</v>
      </c>
      <c r="E1230">
        <v>0.2364686224327926</v>
      </c>
      <c r="F1230">
        <v>0</v>
      </c>
      <c r="G1230">
        <v>0.20921568627450979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5.4385964912280697E-2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25">
      <c r="A1231" t="s">
        <v>1274</v>
      </c>
      <c r="B1231">
        <v>0</v>
      </c>
      <c r="C1231">
        <v>0</v>
      </c>
      <c r="D1231">
        <v>0</v>
      </c>
      <c r="E1231">
        <v>0.2141542756826498</v>
      </c>
      <c r="F1231">
        <v>0</v>
      </c>
      <c r="G1231">
        <v>0.20921568627450979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5.4385964912280697E-2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 x14ac:dyDescent="0.25">
      <c r="A1232" t="s">
        <v>1275</v>
      </c>
      <c r="B1232">
        <v>0</v>
      </c>
      <c r="C1232">
        <v>0</v>
      </c>
      <c r="D1232">
        <v>0</v>
      </c>
      <c r="E1232">
        <v>0.1994754542185749</v>
      </c>
      <c r="F1232">
        <v>0</v>
      </c>
      <c r="G1232">
        <v>0.20921568627450979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5.4385964912280697E-2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x14ac:dyDescent="0.25">
      <c r="A1233" t="s">
        <v>1276</v>
      </c>
      <c r="B1233">
        <v>0</v>
      </c>
      <c r="C1233">
        <v>2.0681265206812651E-2</v>
      </c>
      <c r="D1233">
        <v>0</v>
      </c>
      <c r="E1233">
        <v>0.18101059667082639</v>
      </c>
      <c r="F1233">
        <v>0</v>
      </c>
      <c r="G1233">
        <v>0.20921568627450979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0.13598357596117949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 x14ac:dyDescent="0.25">
      <c r="A1234" t="s">
        <v>1277</v>
      </c>
      <c r="B1234">
        <v>0</v>
      </c>
      <c r="C1234">
        <v>7.1776155717761553E-2</v>
      </c>
      <c r="D1234">
        <v>0</v>
      </c>
      <c r="E1234">
        <v>0.15355654730429999</v>
      </c>
      <c r="F1234">
        <v>0</v>
      </c>
      <c r="G1234">
        <v>0.20921568627450979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5.4385964912280697E-2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25">
      <c r="A1235" t="s">
        <v>1278</v>
      </c>
      <c r="B1235">
        <v>0</v>
      </c>
      <c r="C1235">
        <v>0.20802919708029199</v>
      </c>
      <c r="D1235">
        <v>0</v>
      </c>
      <c r="E1235">
        <v>0.1081664163793651</v>
      </c>
      <c r="F1235">
        <v>0</v>
      </c>
      <c r="G1235">
        <v>0.20921568627450979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5.4385964912280697E-2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x14ac:dyDescent="0.25">
      <c r="A1236" t="s">
        <v>1279</v>
      </c>
      <c r="B1236">
        <v>0</v>
      </c>
      <c r="C1236">
        <v>0.21411192214111921</v>
      </c>
      <c r="D1236">
        <v>0</v>
      </c>
      <c r="E1236">
        <v>7.6059138306647789E-2</v>
      </c>
      <c r="F1236">
        <v>0</v>
      </c>
      <c r="G1236">
        <v>0.20921568627450979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0.13598357596117949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 x14ac:dyDescent="0.25">
      <c r="A1237" t="s">
        <v>1280</v>
      </c>
      <c r="B1237">
        <v>0</v>
      </c>
      <c r="C1237">
        <v>0.18248175182481749</v>
      </c>
      <c r="D1237">
        <v>0</v>
      </c>
      <c r="E1237">
        <v>6.7958290149960882E-2</v>
      </c>
      <c r="F1237">
        <v>0</v>
      </c>
      <c r="G1237">
        <v>0.20921568627450979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0.13598357596117949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x14ac:dyDescent="0.25">
      <c r="A1238" t="s">
        <v>1281</v>
      </c>
      <c r="B1238">
        <v>0</v>
      </c>
      <c r="C1238">
        <v>0.18613138686131389</v>
      </c>
      <c r="D1238">
        <v>0</v>
      </c>
      <c r="E1238">
        <v>8.337739799911166E-2</v>
      </c>
      <c r="F1238">
        <v>0</v>
      </c>
      <c r="G1238">
        <v>0.20921568627450979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0.13598357596117949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x14ac:dyDescent="0.25">
      <c r="A1239" t="s">
        <v>1282</v>
      </c>
      <c r="B1239">
        <v>0</v>
      </c>
      <c r="C1239">
        <v>0.20802919708029199</v>
      </c>
      <c r="D1239">
        <v>0</v>
      </c>
      <c r="E1239">
        <v>0.11504050424078339</v>
      </c>
      <c r="F1239">
        <v>0</v>
      </c>
      <c r="G1239">
        <v>0.20921568627450979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0.13598357596117949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x14ac:dyDescent="0.25">
      <c r="A1240" t="s">
        <v>1283</v>
      </c>
      <c r="B1240">
        <v>0</v>
      </c>
      <c r="C1240">
        <v>0.402676399026764</v>
      </c>
      <c r="D1240">
        <v>0</v>
      </c>
      <c r="E1240">
        <v>0.15429683368937591</v>
      </c>
      <c r="F1240">
        <v>0</v>
      </c>
      <c r="G1240">
        <v>0.20921568627450979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0.13598357596117949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 x14ac:dyDescent="0.25">
      <c r="A1241" t="s">
        <v>1284</v>
      </c>
      <c r="B1241">
        <v>0</v>
      </c>
      <c r="C1241">
        <v>0.33941605839416061</v>
      </c>
      <c r="D1241">
        <v>0</v>
      </c>
      <c r="E1241">
        <v>0.19450495991878</v>
      </c>
      <c r="F1241">
        <v>0</v>
      </c>
      <c r="G1241">
        <v>0.20921568627450979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7.8051511758118697E-2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x14ac:dyDescent="0.25">
      <c r="A1242" t="s">
        <v>1285</v>
      </c>
      <c r="B1242">
        <v>0</v>
      </c>
      <c r="C1242">
        <v>0.13990267639902679</v>
      </c>
      <c r="D1242">
        <v>0</v>
      </c>
      <c r="E1242">
        <v>0.23209035724105839</v>
      </c>
      <c r="F1242">
        <v>0</v>
      </c>
      <c r="G1242">
        <v>0.20921568627450979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0.13598357596117949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25">
      <c r="A1243" t="s">
        <v>1286</v>
      </c>
      <c r="B1243">
        <v>0</v>
      </c>
      <c r="C1243">
        <v>6.0827250608272501E-3</v>
      </c>
      <c r="D1243">
        <v>0</v>
      </c>
      <c r="E1243">
        <v>0.38655639924702301</v>
      </c>
      <c r="F1243">
        <v>0</v>
      </c>
      <c r="G1243">
        <v>0.20921568627450979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0.13598357596117949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x14ac:dyDescent="0.25">
      <c r="A1244" t="s">
        <v>1287</v>
      </c>
      <c r="B1244">
        <v>0</v>
      </c>
      <c r="C1244">
        <v>0</v>
      </c>
      <c r="D1244">
        <v>0</v>
      </c>
      <c r="E1244">
        <v>0.49047145667209552</v>
      </c>
      <c r="F1244">
        <v>0</v>
      </c>
      <c r="G1244">
        <v>0.20921568627450979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7.2751026502426278E-2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x14ac:dyDescent="0.25">
      <c r="A1245" t="s">
        <v>1288</v>
      </c>
      <c r="B1245">
        <v>0</v>
      </c>
      <c r="C1245">
        <v>0</v>
      </c>
      <c r="D1245">
        <v>0</v>
      </c>
      <c r="E1245">
        <v>0.53131411408870755</v>
      </c>
      <c r="F1245">
        <v>0</v>
      </c>
      <c r="G1245">
        <v>0.20921568627450979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0.13598357596117949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 x14ac:dyDescent="0.25">
      <c r="A1246" t="s">
        <v>1289</v>
      </c>
      <c r="B1246">
        <v>0</v>
      </c>
      <c r="C1246">
        <v>0</v>
      </c>
      <c r="D1246">
        <v>0</v>
      </c>
      <c r="E1246">
        <v>0.54303179001247914</v>
      </c>
      <c r="F1246">
        <v>0</v>
      </c>
      <c r="G1246">
        <v>0.20921568627450979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5.4385964912280697E-2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x14ac:dyDescent="0.25">
      <c r="A1247" t="s">
        <v>1290</v>
      </c>
      <c r="B1247">
        <v>0</v>
      </c>
      <c r="C1247">
        <v>0</v>
      </c>
      <c r="D1247">
        <v>0</v>
      </c>
      <c r="E1247">
        <v>0.59041011865733206</v>
      </c>
      <c r="F1247">
        <v>0</v>
      </c>
      <c r="G1247">
        <v>0.20921568627450979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5.4385964912280697E-2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x14ac:dyDescent="0.25">
      <c r="A1248" t="s">
        <v>1291</v>
      </c>
      <c r="B1248">
        <v>0</v>
      </c>
      <c r="C1248">
        <v>0</v>
      </c>
      <c r="D1248">
        <v>0</v>
      </c>
      <c r="E1248">
        <v>0.67829268808561949</v>
      </c>
      <c r="F1248">
        <v>0</v>
      </c>
      <c r="G1248">
        <v>0.20921568627450979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5.4385964912280697E-2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x14ac:dyDescent="0.25">
      <c r="A1249" t="s">
        <v>1292</v>
      </c>
      <c r="B1249">
        <v>0</v>
      </c>
      <c r="C1249">
        <v>0</v>
      </c>
      <c r="D1249">
        <v>0</v>
      </c>
      <c r="E1249">
        <v>0.66467141860022427</v>
      </c>
      <c r="F1249">
        <v>0</v>
      </c>
      <c r="G1249">
        <v>0.20921568627450979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0.108809257185517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 x14ac:dyDescent="0.25">
      <c r="A1250" t="s">
        <v>1293</v>
      </c>
      <c r="B1250">
        <v>0</v>
      </c>
      <c r="C1250">
        <v>0</v>
      </c>
      <c r="D1250">
        <v>0</v>
      </c>
      <c r="E1250">
        <v>0.67207428245098255</v>
      </c>
      <c r="F1250">
        <v>0</v>
      </c>
      <c r="G1250">
        <v>0.20921568627450979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0.108809257185517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25">
      <c r="A1251" t="s">
        <v>1294</v>
      </c>
      <c r="B1251">
        <v>0</v>
      </c>
      <c r="C1251">
        <v>0</v>
      </c>
      <c r="D1251">
        <v>0</v>
      </c>
      <c r="E1251">
        <v>0.71001924744601208</v>
      </c>
      <c r="F1251">
        <v>0</v>
      </c>
      <c r="G1251">
        <v>0.20921568627450979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0.108809257185517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 x14ac:dyDescent="0.25">
      <c r="A1252" t="s">
        <v>1295</v>
      </c>
      <c r="B1252">
        <v>0</v>
      </c>
      <c r="C1252">
        <v>0</v>
      </c>
      <c r="D1252">
        <v>0</v>
      </c>
      <c r="E1252">
        <v>0.61507223080014384</v>
      </c>
      <c r="F1252">
        <v>0</v>
      </c>
      <c r="G1252">
        <v>0.20921568627450979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0.108809257185517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 x14ac:dyDescent="0.25">
      <c r="A1253" t="s">
        <v>1296</v>
      </c>
      <c r="B1253">
        <v>0</v>
      </c>
      <c r="C1253">
        <v>0</v>
      </c>
      <c r="D1253">
        <v>0</v>
      </c>
      <c r="E1253">
        <v>0.72550180841388356</v>
      </c>
      <c r="F1253">
        <v>0</v>
      </c>
      <c r="G1253">
        <v>0.20921568627450979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0.108809257185517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 x14ac:dyDescent="0.25">
      <c r="A1254" t="s">
        <v>1297</v>
      </c>
      <c r="B1254">
        <v>0</v>
      </c>
      <c r="C1254">
        <v>0</v>
      </c>
      <c r="D1254">
        <v>0</v>
      </c>
      <c r="E1254">
        <v>0.72668626663000491</v>
      </c>
      <c r="F1254">
        <v>0</v>
      </c>
      <c r="G1254">
        <v>0.20921568627450979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0.108809257185517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25">
      <c r="A1255" t="s">
        <v>1298</v>
      </c>
      <c r="B1255">
        <v>0</v>
      </c>
      <c r="C1255">
        <v>0</v>
      </c>
      <c r="D1255">
        <v>0</v>
      </c>
      <c r="E1255">
        <v>0.73127604221747511</v>
      </c>
      <c r="F1255">
        <v>0</v>
      </c>
      <c r="G1255">
        <v>0.20921568627450979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0.108809257185517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x14ac:dyDescent="0.25">
      <c r="A1256" t="s">
        <v>1299</v>
      </c>
      <c r="B1256">
        <v>0</v>
      </c>
      <c r="C1256">
        <v>0</v>
      </c>
      <c r="D1256">
        <v>0</v>
      </c>
      <c r="E1256">
        <v>0.72330210029822972</v>
      </c>
      <c r="F1256">
        <v>0</v>
      </c>
      <c r="G1256">
        <v>0.20921568627450979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0.13549832026875699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x14ac:dyDescent="0.25">
      <c r="A1257" t="s">
        <v>1300</v>
      </c>
      <c r="B1257">
        <v>0</v>
      </c>
      <c r="C1257">
        <v>1.824817518248175E-2</v>
      </c>
      <c r="D1257">
        <v>0</v>
      </c>
      <c r="E1257">
        <v>0.71365722625267036</v>
      </c>
      <c r="F1257">
        <v>0</v>
      </c>
      <c r="G1257">
        <v>0.20921568627450979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0.13549832026875699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 x14ac:dyDescent="0.25">
      <c r="A1258" t="s">
        <v>1301</v>
      </c>
      <c r="B1258">
        <v>0</v>
      </c>
      <c r="C1258">
        <v>8.3941605839416053E-2</v>
      </c>
      <c r="D1258">
        <v>0</v>
      </c>
      <c r="E1258">
        <v>0.63909981175574782</v>
      </c>
      <c r="F1258">
        <v>0</v>
      </c>
      <c r="G1258">
        <v>0.20921568627450979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0.13549832026875699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25">
      <c r="A1259" t="s">
        <v>1302</v>
      </c>
      <c r="B1259">
        <v>0</v>
      </c>
      <c r="C1259">
        <v>0.1776155717761557</v>
      </c>
      <c r="D1259">
        <v>0</v>
      </c>
      <c r="E1259">
        <v>0.55054040906110546</v>
      </c>
      <c r="F1259">
        <v>0</v>
      </c>
      <c r="G1259">
        <v>0.20921568627450979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0.21709593131765581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 t="s">
        <v>1303</v>
      </c>
      <c r="B1260">
        <v>0</v>
      </c>
      <c r="C1260">
        <v>0.22749391727493909</v>
      </c>
      <c r="D1260">
        <v>0</v>
      </c>
      <c r="E1260">
        <v>0.501152731656761</v>
      </c>
      <c r="F1260">
        <v>0</v>
      </c>
      <c r="G1260">
        <v>0.20921568627450979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0.27835013064576342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 x14ac:dyDescent="0.25">
      <c r="A1261" t="s">
        <v>1304</v>
      </c>
      <c r="B1261">
        <v>0</v>
      </c>
      <c r="C1261">
        <v>0.25547445255474449</v>
      </c>
      <c r="D1261">
        <v>0</v>
      </c>
      <c r="E1261">
        <v>0.481566869011612</v>
      </c>
      <c r="F1261">
        <v>0</v>
      </c>
      <c r="G1261">
        <v>0.20921568627450979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0.26718924972004482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x14ac:dyDescent="0.25">
      <c r="A1262" t="s">
        <v>1305</v>
      </c>
      <c r="B1262">
        <v>0</v>
      </c>
      <c r="C1262">
        <v>0.23844282238442821</v>
      </c>
      <c r="D1262">
        <v>0</v>
      </c>
      <c r="E1262">
        <v>0.47082214090822572</v>
      </c>
      <c r="F1262">
        <v>0</v>
      </c>
      <c r="G1262">
        <v>0.20921568627450979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0.13549832026875699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25">
      <c r="A1263" t="s">
        <v>1306</v>
      </c>
      <c r="B1263">
        <v>0</v>
      </c>
      <c r="C1263">
        <v>0.23965936739659369</v>
      </c>
      <c r="D1263">
        <v>0</v>
      </c>
      <c r="E1263">
        <v>0.45732777766027199</v>
      </c>
      <c r="F1263">
        <v>0</v>
      </c>
      <c r="G1263">
        <v>0.20921568627450979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0.13549832026875699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 x14ac:dyDescent="0.25">
      <c r="A1264" t="s">
        <v>1307</v>
      </c>
      <c r="B1264">
        <v>0</v>
      </c>
      <c r="C1264">
        <v>0.45377128953771279</v>
      </c>
      <c r="D1264">
        <v>0</v>
      </c>
      <c r="E1264">
        <v>0.43368091541699277</v>
      </c>
      <c r="F1264">
        <v>0</v>
      </c>
      <c r="G1264">
        <v>0.20921568627450979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0.13549832026875699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 x14ac:dyDescent="0.25">
      <c r="A1265" t="s">
        <v>1308</v>
      </c>
      <c r="B1265">
        <v>0</v>
      </c>
      <c r="C1265">
        <v>0.2968369829683698</v>
      </c>
      <c r="D1265">
        <v>0</v>
      </c>
      <c r="E1265">
        <v>0.40567693902155288</v>
      </c>
      <c r="F1265">
        <v>0</v>
      </c>
      <c r="G1265">
        <v>0.20921568627450979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0.13549832026875699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x14ac:dyDescent="0.25">
      <c r="A1266" t="s">
        <v>1309</v>
      </c>
      <c r="B1266">
        <v>0</v>
      </c>
      <c r="C1266">
        <v>0.13990267639902679</v>
      </c>
      <c r="D1266">
        <v>0</v>
      </c>
      <c r="E1266">
        <v>0.32361090547600418</v>
      </c>
      <c r="F1266">
        <v>0</v>
      </c>
      <c r="G1266">
        <v>0.20921568627450979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0.13549832026875699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25">
      <c r="A1267" t="s">
        <v>1310</v>
      </c>
      <c r="B1267">
        <v>0</v>
      </c>
      <c r="C1267">
        <v>7.2992700729926996E-3</v>
      </c>
      <c r="D1267">
        <v>0</v>
      </c>
      <c r="E1267">
        <v>0.26785676516000773</v>
      </c>
      <c r="F1267">
        <v>0</v>
      </c>
      <c r="G1267">
        <v>0.20921568627450979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0.29869354236655471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 x14ac:dyDescent="0.25">
      <c r="A1268" t="s">
        <v>1311</v>
      </c>
      <c r="B1268">
        <v>0</v>
      </c>
      <c r="C1268">
        <v>0</v>
      </c>
      <c r="D1268">
        <v>0</v>
      </c>
      <c r="E1268">
        <v>0.27980710251908891</v>
      </c>
      <c r="F1268">
        <v>0</v>
      </c>
      <c r="G1268">
        <v>0.80294117647058827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0.29869354236655471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 x14ac:dyDescent="0.25">
      <c r="A1269" t="s">
        <v>1312</v>
      </c>
      <c r="B1269">
        <v>0</v>
      </c>
      <c r="C1269">
        <v>0</v>
      </c>
      <c r="D1269">
        <v>0</v>
      </c>
      <c r="E1269">
        <v>0.2602212398739398</v>
      </c>
      <c r="F1269">
        <v>0</v>
      </c>
      <c r="G1269">
        <v>0.20921568627450979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0.21709593131765581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 x14ac:dyDescent="0.25">
      <c r="A1270" t="s">
        <v>1313</v>
      </c>
      <c r="B1270">
        <v>0</v>
      </c>
      <c r="C1270">
        <v>0</v>
      </c>
      <c r="D1270">
        <v>0</v>
      </c>
      <c r="E1270">
        <v>0.23919710653778639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0.13549832026875699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25">
      <c r="A1271" t="s">
        <v>1314</v>
      </c>
      <c r="B1271">
        <v>0</v>
      </c>
      <c r="C1271">
        <v>0</v>
      </c>
      <c r="D1271">
        <v>0</v>
      </c>
      <c r="E1271">
        <v>0.21698851498551161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0.17416946621873841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x14ac:dyDescent="0.25">
      <c r="A1272" t="s">
        <v>1315</v>
      </c>
      <c r="B1272">
        <v>0</v>
      </c>
      <c r="C1272">
        <v>0</v>
      </c>
      <c r="D1272">
        <v>0</v>
      </c>
      <c r="E1272">
        <v>0.19991962604962041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0.27114594998133629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 x14ac:dyDescent="0.25">
      <c r="A1273" t="s">
        <v>1316</v>
      </c>
      <c r="B1273">
        <v>0</v>
      </c>
      <c r="C1273">
        <v>0</v>
      </c>
      <c r="D1273">
        <v>0</v>
      </c>
      <c r="E1273">
        <v>0.18957676769813239</v>
      </c>
      <c r="F1273">
        <v>0</v>
      </c>
      <c r="G1273">
        <v>0.20921568627450979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0.29869354236655471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 x14ac:dyDescent="0.25">
      <c r="A1274" t="s">
        <v>1317</v>
      </c>
      <c r="B1274">
        <v>0</v>
      </c>
      <c r="C1274">
        <v>0</v>
      </c>
      <c r="D1274">
        <v>0</v>
      </c>
      <c r="E1274">
        <v>0.21961124389263731</v>
      </c>
      <c r="F1274">
        <v>0</v>
      </c>
      <c r="G1274">
        <v>0.20921568627450979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0.2185890257558791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25">
      <c r="A1275" t="s">
        <v>1318</v>
      </c>
      <c r="B1275">
        <v>0</v>
      </c>
      <c r="C1275">
        <v>0</v>
      </c>
      <c r="D1275">
        <v>0</v>
      </c>
      <c r="E1275">
        <v>0.26622813511284082</v>
      </c>
      <c r="F1275">
        <v>0</v>
      </c>
      <c r="G1275">
        <v>0.20921568627450979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0.21709593131765581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x14ac:dyDescent="0.25">
      <c r="A1276" t="s">
        <v>1319</v>
      </c>
      <c r="B1276">
        <v>0</v>
      </c>
      <c r="C1276">
        <v>0</v>
      </c>
      <c r="D1276">
        <v>0</v>
      </c>
      <c r="E1276">
        <v>0.2965587258613761</v>
      </c>
      <c r="F1276">
        <v>0</v>
      </c>
      <c r="G1276">
        <v>0.20921568627450979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0.21709593131765581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 t="s">
        <v>1320</v>
      </c>
      <c r="B1277">
        <v>0</v>
      </c>
      <c r="C1277">
        <v>0</v>
      </c>
      <c r="D1277">
        <v>0</v>
      </c>
      <c r="E1277">
        <v>0.34476194504959923</v>
      </c>
      <c r="F1277">
        <v>0</v>
      </c>
      <c r="G1277">
        <v>0.20921568627450979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0.2189622993654349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 x14ac:dyDescent="0.25">
      <c r="A1278" t="s">
        <v>1321</v>
      </c>
      <c r="B1278">
        <v>0</v>
      </c>
      <c r="C1278">
        <v>0</v>
      </c>
      <c r="D1278">
        <v>0</v>
      </c>
      <c r="E1278">
        <v>0.38928488335201678</v>
      </c>
      <c r="F1278">
        <v>0</v>
      </c>
      <c r="G1278">
        <v>0.20921568627450979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0.29869354236655471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 x14ac:dyDescent="0.25">
      <c r="A1279" t="s">
        <v>1322</v>
      </c>
      <c r="B1279">
        <v>0</v>
      </c>
      <c r="C1279">
        <v>0</v>
      </c>
      <c r="D1279">
        <v>0</v>
      </c>
      <c r="E1279">
        <v>0.43486537363311412</v>
      </c>
      <c r="F1279">
        <v>0</v>
      </c>
      <c r="G1279">
        <v>0.20921568627450979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0.3387831280328481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 x14ac:dyDescent="0.25">
      <c r="A1280" t="s">
        <v>1323</v>
      </c>
      <c r="B1280">
        <v>0</v>
      </c>
      <c r="C1280">
        <v>0</v>
      </c>
      <c r="D1280">
        <v>0</v>
      </c>
      <c r="E1280">
        <v>0.47820385371941038</v>
      </c>
      <c r="F1280">
        <v>0</v>
      </c>
      <c r="G1280">
        <v>0.20921568627450979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0.3387831280328481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 x14ac:dyDescent="0.25">
      <c r="A1281" t="s">
        <v>1324</v>
      </c>
      <c r="B1281">
        <v>0</v>
      </c>
      <c r="C1281">
        <v>3.4063260340632603E-2</v>
      </c>
      <c r="D1281">
        <v>0</v>
      </c>
      <c r="E1281">
        <v>0.52336132320903583</v>
      </c>
      <c r="F1281">
        <v>0</v>
      </c>
      <c r="G1281">
        <v>0.40803921568627449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0.3387831280328481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25">
      <c r="A1282" t="s">
        <v>1325</v>
      </c>
      <c r="B1282">
        <v>0</v>
      </c>
      <c r="C1282">
        <v>0.1155717761557178</v>
      </c>
      <c r="D1282">
        <v>0</v>
      </c>
      <c r="E1282">
        <v>0.48507794158082868</v>
      </c>
      <c r="F1282">
        <v>0</v>
      </c>
      <c r="G1282">
        <v>0.20921568627450979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0.3387831280328481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x14ac:dyDescent="0.25">
      <c r="A1283" t="s">
        <v>1326</v>
      </c>
      <c r="B1283">
        <v>0</v>
      </c>
      <c r="C1283">
        <v>0.13746958637469589</v>
      </c>
      <c r="D1283">
        <v>0</v>
      </c>
      <c r="E1283">
        <v>0.31976141627360988</v>
      </c>
      <c r="F1283">
        <v>0</v>
      </c>
      <c r="G1283">
        <v>0.20921568627450979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0.3387831280328481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 x14ac:dyDescent="0.25">
      <c r="A1284" t="s">
        <v>1327</v>
      </c>
      <c r="B1284">
        <v>0</v>
      </c>
      <c r="C1284">
        <v>0.18491484184914839</v>
      </c>
      <c r="D1284">
        <v>0</v>
      </c>
      <c r="E1284">
        <v>0.17123881638782551</v>
      </c>
      <c r="F1284">
        <v>0</v>
      </c>
      <c r="G1284">
        <v>0.20921568627450979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0.3387831280328481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 x14ac:dyDescent="0.25">
      <c r="A1285" t="s">
        <v>1328</v>
      </c>
      <c r="B1285">
        <v>0</v>
      </c>
      <c r="C1285">
        <v>0.21289537712895379</v>
      </c>
      <c r="D1285">
        <v>0</v>
      </c>
      <c r="E1285">
        <v>0.10287865648596629</v>
      </c>
      <c r="F1285">
        <v>0</v>
      </c>
      <c r="G1285">
        <v>0.20921568627450979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0.3387831280328481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 x14ac:dyDescent="0.25">
      <c r="A1286" t="s">
        <v>1329</v>
      </c>
      <c r="B1286">
        <v>0</v>
      </c>
      <c r="C1286">
        <v>0.26034063260340629</v>
      </c>
      <c r="D1286">
        <v>0</v>
      </c>
      <c r="E1286">
        <v>8.8284439180185706E-2</v>
      </c>
      <c r="F1286">
        <v>0</v>
      </c>
      <c r="G1286">
        <v>0.20921568627450979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0.3387831280328481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25">
      <c r="A1287" t="s">
        <v>1330</v>
      </c>
      <c r="B1287">
        <v>0</v>
      </c>
      <c r="C1287">
        <v>0.19586374695863751</v>
      </c>
      <c r="D1287">
        <v>0</v>
      </c>
      <c r="E1287">
        <v>8.8749762050804815E-2</v>
      </c>
      <c r="F1287">
        <v>0</v>
      </c>
      <c r="G1287">
        <v>0.20921568627450979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0.3387831280328481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 x14ac:dyDescent="0.25">
      <c r="A1288" t="s">
        <v>1331</v>
      </c>
      <c r="B1288">
        <v>0</v>
      </c>
      <c r="C1288">
        <v>0.32846715328467152</v>
      </c>
      <c r="D1288">
        <v>0</v>
      </c>
      <c r="E1288">
        <v>7.6461008058546082E-2</v>
      </c>
      <c r="F1288">
        <v>0</v>
      </c>
      <c r="G1288">
        <v>0.20921568627450979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0.3387831280328481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x14ac:dyDescent="0.25">
      <c r="A1289" t="s">
        <v>1332</v>
      </c>
      <c r="B1289">
        <v>0</v>
      </c>
      <c r="C1289">
        <v>0.13746958637469589</v>
      </c>
      <c r="D1289">
        <v>0</v>
      </c>
      <c r="E1289">
        <v>5.814420778781277E-2</v>
      </c>
      <c r="F1289">
        <v>0</v>
      </c>
      <c r="G1289">
        <v>0.20921568627450979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0.3387831280328481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x14ac:dyDescent="0.25">
      <c r="A1290" t="s">
        <v>1333</v>
      </c>
      <c r="B1290">
        <v>0</v>
      </c>
      <c r="C1290">
        <v>4.5012165450121662E-2</v>
      </c>
      <c r="D1290">
        <v>0</v>
      </c>
      <c r="E1290">
        <v>3.9700501279637902E-2</v>
      </c>
      <c r="F1290">
        <v>0</v>
      </c>
      <c r="G1290">
        <v>0.20921568627450979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0.3387831280328481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25">
      <c r="A1291" t="s">
        <v>1334</v>
      </c>
      <c r="B1291">
        <v>0</v>
      </c>
      <c r="C1291">
        <v>1.094890510948905E-2</v>
      </c>
      <c r="D1291">
        <v>0</v>
      </c>
      <c r="E1291">
        <v>4.3634594640326582E-2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0.3387831280328481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x14ac:dyDescent="0.25">
      <c r="A1292" t="s">
        <v>1335</v>
      </c>
      <c r="B1292">
        <v>0</v>
      </c>
      <c r="C1292">
        <v>0</v>
      </c>
      <c r="D1292">
        <v>0</v>
      </c>
      <c r="E1292">
        <v>6.1274561644704843E-2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0.3387831280328481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 x14ac:dyDescent="0.25">
      <c r="A1293" t="s">
        <v>1336</v>
      </c>
      <c r="B1293">
        <v>0</v>
      </c>
      <c r="C1293">
        <v>0</v>
      </c>
      <c r="D1293">
        <v>0</v>
      </c>
      <c r="E1293">
        <v>9.3106876202965386E-2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0.3387831280328481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 t="s">
        <v>1337</v>
      </c>
      <c r="B1294">
        <v>0</v>
      </c>
      <c r="C1294">
        <v>0</v>
      </c>
      <c r="D1294">
        <v>0</v>
      </c>
      <c r="E1294">
        <v>0.1032382241587174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0.3387831280328481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x14ac:dyDescent="0.25">
      <c r="A1295" t="s">
        <v>1338</v>
      </c>
      <c r="B1295">
        <v>0</v>
      </c>
      <c r="C1295">
        <v>0</v>
      </c>
      <c r="D1295">
        <v>0</v>
      </c>
      <c r="E1295">
        <v>9.9346432877175914E-2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0.3387831280328481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25">
      <c r="A1296" t="s">
        <v>1339</v>
      </c>
      <c r="B1296">
        <v>0</v>
      </c>
      <c r="C1296">
        <v>0</v>
      </c>
      <c r="D1296">
        <v>0</v>
      </c>
      <c r="E1296">
        <v>0.11034497345544531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0.3387831280328481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x14ac:dyDescent="0.25">
      <c r="A1297" t="s">
        <v>1340</v>
      </c>
      <c r="B1297">
        <v>0</v>
      </c>
      <c r="C1297">
        <v>0</v>
      </c>
      <c r="D1297">
        <v>0</v>
      </c>
      <c r="E1297">
        <v>0.13422449713403409</v>
      </c>
      <c r="F1297">
        <v>0</v>
      </c>
      <c r="G1297">
        <v>0.20921568627450979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0.3387831280328481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x14ac:dyDescent="0.25">
      <c r="A1298" t="s">
        <v>1341</v>
      </c>
      <c r="B1298">
        <v>0</v>
      </c>
      <c r="C1298">
        <v>0</v>
      </c>
      <c r="D1298">
        <v>0</v>
      </c>
      <c r="E1298">
        <v>0.20125214154275681</v>
      </c>
      <c r="F1298">
        <v>0</v>
      </c>
      <c r="G1298">
        <v>0.20921568627450979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0.3387831280328481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25">
      <c r="A1299" t="s">
        <v>1342</v>
      </c>
      <c r="B1299">
        <v>0</v>
      </c>
      <c r="C1299">
        <v>0</v>
      </c>
      <c r="D1299">
        <v>0</v>
      </c>
      <c r="E1299">
        <v>0.24467522578734749</v>
      </c>
      <c r="F1299">
        <v>0</v>
      </c>
      <c r="G1299">
        <v>0.20921568627450979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0.3387831280328481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x14ac:dyDescent="0.25">
      <c r="A1300" t="s">
        <v>1343</v>
      </c>
      <c r="B1300">
        <v>0</v>
      </c>
      <c r="C1300">
        <v>0</v>
      </c>
      <c r="D1300">
        <v>0</v>
      </c>
      <c r="E1300">
        <v>0.29302650225258581</v>
      </c>
      <c r="F1300">
        <v>0</v>
      </c>
      <c r="G1300">
        <v>0.20921568627450979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0.33467711832773422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x14ac:dyDescent="0.25">
      <c r="A1301" t="s">
        <v>1344</v>
      </c>
      <c r="B1301">
        <v>0</v>
      </c>
      <c r="C1301">
        <v>0</v>
      </c>
      <c r="D1301">
        <v>0</v>
      </c>
      <c r="E1301">
        <v>0.32126314008333512</v>
      </c>
      <c r="F1301">
        <v>0</v>
      </c>
      <c r="G1301">
        <v>0.20921568627450979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0.31358715938783133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25">
      <c r="A1302" t="s">
        <v>1345</v>
      </c>
      <c r="B1302">
        <v>0</v>
      </c>
      <c r="C1302">
        <v>0</v>
      </c>
      <c r="D1302">
        <v>0</v>
      </c>
      <c r="E1302">
        <v>0.39740688254827727</v>
      </c>
      <c r="F1302">
        <v>0</v>
      </c>
      <c r="G1302">
        <v>0.20921568627450979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0.29869354236655471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x14ac:dyDescent="0.25">
      <c r="A1303" t="s">
        <v>1346</v>
      </c>
      <c r="B1303">
        <v>0</v>
      </c>
      <c r="C1303">
        <v>0</v>
      </c>
      <c r="D1303">
        <v>0</v>
      </c>
      <c r="E1303">
        <v>0.45514922058419183</v>
      </c>
      <c r="F1303">
        <v>0</v>
      </c>
      <c r="G1303">
        <v>0.20921568627450979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0.3387831280328481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 x14ac:dyDescent="0.25">
      <c r="A1304" t="s">
        <v>1347</v>
      </c>
      <c r="B1304">
        <v>0</v>
      </c>
      <c r="C1304">
        <v>0</v>
      </c>
      <c r="D1304">
        <v>0</v>
      </c>
      <c r="E1304">
        <v>0.53412720235199573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0.3387831280328481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 x14ac:dyDescent="0.25">
      <c r="A1305" t="s">
        <v>1348</v>
      </c>
      <c r="B1305">
        <v>0</v>
      </c>
      <c r="C1305">
        <v>4.0145985401459847E-2</v>
      </c>
      <c r="D1305">
        <v>0</v>
      </c>
      <c r="E1305">
        <v>0.55144990376276992</v>
      </c>
      <c r="F1305">
        <v>0</v>
      </c>
      <c r="G1305">
        <v>0.69156862745098036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0.3387831280328481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x14ac:dyDescent="0.25">
      <c r="A1306" t="s">
        <v>1349</v>
      </c>
      <c r="B1306">
        <v>0</v>
      </c>
      <c r="C1306">
        <v>8.0291970802919707E-2</v>
      </c>
      <c r="D1306">
        <v>0</v>
      </c>
      <c r="E1306">
        <v>0.54929249772626332</v>
      </c>
      <c r="F1306">
        <v>0</v>
      </c>
      <c r="G1306">
        <v>0.20921568627450979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0.3387831280328481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 t="s">
        <v>1350</v>
      </c>
      <c r="B1307">
        <v>0</v>
      </c>
      <c r="C1307">
        <v>8.1508515815085156E-2</v>
      </c>
      <c r="D1307">
        <v>0</v>
      </c>
      <c r="E1307">
        <v>0.55009623723005996</v>
      </c>
      <c r="F1307">
        <v>0</v>
      </c>
      <c r="G1307">
        <v>0.20921568627450979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0.3387831280328481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25">
      <c r="A1308" t="s">
        <v>1351</v>
      </c>
      <c r="B1308">
        <v>0</v>
      </c>
      <c r="C1308">
        <v>9.9756690997566899E-2</v>
      </c>
      <c r="D1308">
        <v>0</v>
      </c>
      <c r="E1308">
        <v>0.55432644514477891</v>
      </c>
      <c r="F1308">
        <v>0</v>
      </c>
      <c r="G1308">
        <v>0.20921568627450979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0.3387831280328481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x14ac:dyDescent="0.25">
      <c r="A1309" t="s">
        <v>1352</v>
      </c>
      <c r="B1309">
        <v>0</v>
      </c>
      <c r="C1309">
        <v>0.1569343065693431</v>
      </c>
      <c r="D1309">
        <v>0</v>
      </c>
      <c r="E1309">
        <v>0.59677658156898417</v>
      </c>
      <c r="F1309">
        <v>0</v>
      </c>
      <c r="G1309">
        <v>0.20921568627450979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0.3387831280328481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 x14ac:dyDescent="0.25">
      <c r="A1310" t="s">
        <v>1353</v>
      </c>
      <c r="B1310">
        <v>0</v>
      </c>
      <c r="C1310">
        <v>0.2019464720194647</v>
      </c>
      <c r="D1310">
        <v>0</v>
      </c>
      <c r="E1310">
        <v>0.62520357875589594</v>
      </c>
      <c r="F1310">
        <v>0</v>
      </c>
      <c r="G1310">
        <v>0.20921568627450979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0.3387831280328481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25">
      <c r="A1311" t="s">
        <v>1354</v>
      </c>
      <c r="B1311">
        <v>0</v>
      </c>
      <c r="C1311">
        <v>0.15571776155717759</v>
      </c>
      <c r="D1311">
        <v>0</v>
      </c>
      <c r="E1311">
        <v>0.68660504663804223</v>
      </c>
      <c r="F1311">
        <v>0</v>
      </c>
      <c r="G1311">
        <v>0.20921568627450979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0.29869354236655471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 t="s">
        <v>1355</v>
      </c>
      <c r="B1312">
        <v>0</v>
      </c>
      <c r="C1312">
        <v>0.28102189781021902</v>
      </c>
      <c r="D1312">
        <v>0</v>
      </c>
      <c r="E1312">
        <v>0.72939359969542505</v>
      </c>
      <c r="F1312">
        <v>0</v>
      </c>
      <c r="G1312">
        <v>0.20921568627450979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0.29869354236655471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x14ac:dyDescent="0.25">
      <c r="A1313" t="s">
        <v>1356</v>
      </c>
      <c r="B1313">
        <v>0</v>
      </c>
      <c r="C1313">
        <v>0.37347931873479318</v>
      </c>
      <c r="D1313">
        <v>0</v>
      </c>
      <c r="E1313">
        <v>0.74642018655216913</v>
      </c>
      <c r="F1313">
        <v>0</v>
      </c>
      <c r="G1313">
        <v>0.20921568627450979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0.29869354236655471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x14ac:dyDescent="0.25">
      <c r="A1314" t="s">
        <v>1357</v>
      </c>
      <c r="B1314">
        <v>0</v>
      </c>
      <c r="C1314">
        <v>0.1204379562043796</v>
      </c>
      <c r="D1314">
        <v>0</v>
      </c>
      <c r="E1314">
        <v>0.73603502612153393</v>
      </c>
      <c r="F1314">
        <v>0</v>
      </c>
      <c r="G1314">
        <v>0.20921568627450979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0.3387831280328481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25">
      <c r="A1315" t="s">
        <v>1358</v>
      </c>
      <c r="B1315">
        <v>0</v>
      </c>
      <c r="C1315">
        <v>6.204379562043795E-2</v>
      </c>
      <c r="D1315">
        <v>0</v>
      </c>
      <c r="E1315">
        <v>0.71276888259057936</v>
      </c>
      <c r="F1315">
        <v>0</v>
      </c>
      <c r="G1315">
        <v>0.20921568627450979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0.3387831280328481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x14ac:dyDescent="0.25">
      <c r="A1316" t="s">
        <v>1359</v>
      </c>
      <c r="B1316">
        <v>0</v>
      </c>
      <c r="C1316">
        <v>0</v>
      </c>
      <c r="D1316">
        <v>0</v>
      </c>
      <c r="E1316">
        <v>0.75090420694177118</v>
      </c>
      <c r="F1316">
        <v>0</v>
      </c>
      <c r="G1316">
        <v>0.20921568627450979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0.3387831280328481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x14ac:dyDescent="0.25">
      <c r="A1317" t="s">
        <v>1360</v>
      </c>
      <c r="B1317">
        <v>0</v>
      </c>
      <c r="C1317">
        <v>0</v>
      </c>
      <c r="D1317">
        <v>0</v>
      </c>
      <c r="E1317">
        <v>0.77738530848791221</v>
      </c>
      <c r="F1317">
        <v>0</v>
      </c>
      <c r="G1317">
        <v>0.20921568627450979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0.3387831280328481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 x14ac:dyDescent="0.25">
      <c r="A1318" t="s">
        <v>1361</v>
      </c>
      <c r="B1318">
        <v>0</v>
      </c>
      <c r="C1318">
        <v>0</v>
      </c>
      <c r="D1318">
        <v>0</v>
      </c>
      <c r="E1318">
        <v>0.76623871063262761</v>
      </c>
      <c r="F1318">
        <v>0</v>
      </c>
      <c r="G1318">
        <v>0.20921568627450979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0.2719671519223591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 t="s">
        <v>1362</v>
      </c>
      <c r="B1319">
        <v>0</v>
      </c>
      <c r="C1319">
        <v>0</v>
      </c>
      <c r="D1319">
        <v>0</v>
      </c>
      <c r="E1319">
        <v>0.74083631210473999</v>
      </c>
      <c r="F1319">
        <v>0</v>
      </c>
      <c r="G1319">
        <v>0.20921568627450979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 x14ac:dyDescent="0.25">
      <c r="A1320" t="s">
        <v>1363</v>
      </c>
      <c r="B1320">
        <v>0</v>
      </c>
      <c r="C1320">
        <v>0</v>
      </c>
      <c r="D1320">
        <v>0</v>
      </c>
      <c r="E1320">
        <v>0.70800989868652053</v>
      </c>
      <c r="F1320">
        <v>0</v>
      </c>
      <c r="G1320">
        <v>0.20921568627450979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 x14ac:dyDescent="0.25">
      <c r="A1321" t="s">
        <v>1364</v>
      </c>
      <c r="B1321">
        <v>0</v>
      </c>
      <c r="C1321">
        <v>0</v>
      </c>
      <c r="D1321">
        <v>0</v>
      </c>
      <c r="E1321">
        <v>0.67649484972186391</v>
      </c>
      <c r="F1321">
        <v>0</v>
      </c>
      <c r="G1321">
        <v>0.20921568627450979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x14ac:dyDescent="0.25">
      <c r="A1322" t="s">
        <v>1365</v>
      </c>
      <c r="B1322">
        <v>0</v>
      </c>
      <c r="C1322">
        <v>0</v>
      </c>
      <c r="D1322">
        <v>0</v>
      </c>
      <c r="E1322">
        <v>0.65530150806912157</v>
      </c>
      <c r="F1322">
        <v>0</v>
      </c>
      <c r="G1322">
        <v>0.20921568627450979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25">
      <c r="A1323" t="s">
        <v>1366</v>
      </c>
      <c r="B1323">
        <v>0</v>
      </c>
      <c r="C1323">
        <v>0</v>
      </c>
      <c r="D1323">
        <v>0</v>
      </c>
      <c r="E1323">
        <v>0.63635017661118043</v>
      </c>
      <c r="F1323">
        <v>0</v>
      </c>
      <c r="G1323">
        <v>0.20921568627450979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x14ac:dyDescent="0.25">
      <c r="A1324" t="s">
        <v>1367</v>
      </c>
      <c r="B1324">
        <v>0</v>
      </c>
      <c r="C1324">
        <v>0</v>
      </c>
      <c r="D1324">
        <v>0</v>
      </c>
      <c r="E1324">
        <v>0.63328327587300914</v>
      </c>
      <c r="F1324">
        <v>0</v>
      </c>
      <c r="G1324">
        <v>0.20921568627450979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 t="s">
        <v>1368</v>
      </c>
      <c r="B1325">
        <v>0</v>
      </c>
      <c r="C1325">
        <v>0</v>
      </c>
      <c r="D1325">
        <v>0</v>
      </c>
      <c r="E1325">
        <v>0.63163349478626885</v>
      </c>
      <c r="F1325">
        <v>0</v>
      </c>
      <c r="G1325">
        <v>0.20921568627450979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 x14ac:dyDescent="0.25">
      <c r="A1326" t="s">
        <v>1369</v>
      </c>
      <c r="B1326">
        <v>0</v>
      </c>
      <c r="C1326">
        <v>0</v>
      </c>
      <c r="D1326">
        <v>0</v>
      </c>
      <c r="E1326">
        <v>0.62619767761585488</v>
      </c>
      <c r="F1326">
        <v>0</v>
      </c>
      <c r="G1326">
        <v>0.20921568627450979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 t="s">
        <v>1370</v>
      </c>
      <c r="B1327">
        <v>0</v>
      </c>
      <c r="C1327">
        <v>0</v>
      </c>
      <c r="D1327">
        <v>0</v>
      </c>
      <c r="E1327">
        <v>0.6623025021679817</v>
      </c>
      <c r="F1327">
        <v>0</v>
      </c>
      <c r="G1327">
        <v>0.20921568627450979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25">
      <c r="A1328" t="s">
        <v>1371</v>
      </c>
      <c r="B1328">
        <v>0</v>
      </c>
      <c r="C1328">
        <v>0</v>
      </c>
      <c r="D1328">
        <v>0</v>
      </c>
      <c r="E1328">
        <v>0.68480720827428665</v>
      </c>
      <c r="F1328">
        <v>0</v>
      </c>
      <c r="G1328">
        <v>0.20921568627450979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x14ac:dyDescent="0.25">
      <c r="A1329" t="s">
        <v>1372</v>
      </c>
      <c r="B1329">
        <v>0</v>
      </c>
      <c r="C1329">
        <v>3.6496350364963498E-3</v>
      </c>
      <c r="D1329">
        <v>0</v>
      </c>
      <c r="E1329">
        <v>0.70750227373675423</v>
      </c>
      <c r="F1329">
        <v>0</v>
      </c>
      <c r="G1329">
        <v>0.20921568627450979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 t="s">
        <v>1373</v>
      </c>
      <c r="B1330">
        <v>0</v>
      </c>
      <c r="C1330">
        <v>0.12895377128953769</v>
      </c>
      <c r="D1330">
        <v>0</v>
      </c>
      <c r="E1330">
        <v>0.70043782651917341</v>
      </c>
      <c r="F1330">
        <v>0</v>
      </c>
      <c r="G1330">
        <v>0.20921568627450979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x14ac:dyDescent="0.25">
      <c r="A1331" t="s">
        <v>1374</v>
      </c>
      <c r="B1331">
        <v>0</v>
      </c>
      <c r="C1331">
        <v>0.26034063260340629</v>
      </c>
      <c r="D1331">
        <v>0</v>
      </c>
      <c r="E1331">
        <v>0.69136403054210116</v>
      </c>
      <c r="F1331">
        <v>0</v>
      </c>
      <c r="G1331">
        <v>0.20921568627450979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 t="s">
        <v>1375</v>
      </c>
      <c r="B1332">
        <v>0</v>
      </c>
      <c r="C1332">
        <v>8.8807785888077848E-2</v>
      </c>
      <c r="D1332">
        <v>0</v>
      </c>
      <c r="E1332">
        <v>0.74929672793417801</v>
      </c>
      <c r="F1332">
        <v>0</v>
      </c>
      <c r="G1332">
        <v>0.20921568627450979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x14ac:dyDescent="0.25">
      <c r="A1333" t="s">
        <v>1376</v>
      </c>
      <c r="B1333">
        <v>0</v>
      </c>
      <c r="C1333">
        <v>0.13868613138686131</v>
      </c>
      <c r="D1333">
        <v>0</v>
      </c>
      <c r="E1333">
        <v>0.68628778104443833</v>
      </c>
      <c r="F1333">
        <v>0</v>
      </c>
      <c r="G1333">
        <v>0.20921568627450979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 x14ac:dyDescent="0.25">
      <c r="A1334" t="s">
        <v>1377</v>
      </c>
      <c r="B1334">
        <v>0</v>
      </c>
      <c r="C1334">
        <v>0.15571776155717759</v>
      </c>
      <c r="D1334">
        <v>0</v>
      </c>
      <c r="E1334">
        <v>0.68770490069586931</v>
      </c>
      <c r="F1334">
        <v>0</v>
      </c>
      <c r="G1334">
        <v>0.20921568627450979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 t="s">
        <v>1378</v>
      </c>
      <c r="B1335">
        <v>0</v>
      </c>
      <c r="C1335">
        <v>0.2250608272506083</v>
      </c>
      <c r="D1335">
        <v>0</v>
      </c>
      <c r="E1335">
        <v>0.68867784851625458</v>
      </c>
      <c r="F1335">
        <v>0</v>
      </c>
      <c r="G1335">
        <v>0.20921568627450979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 x14ac:dyDescent="0.25">
      <c r="A1336" t="s">
        <v>1379</v>
      </c>
      <c r="B1336">
        <v>0</v>
      </c>
      <c r="C1336">
        <v>0.36861313868613138</v>
      </c>
      <c r="D1336">
        <v>0</v>
      </c>
      <c r="E1336">
        <v>0.68671080183591027</v>
      </c>
      <c r="F1336">
        <v>0</v>
      </c>
      <c r="G1336">
        <v>0.20921568627450979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 x14ac:dyDescent="0.25">
      <c r="A1337" t="s">
        <v>1380</v>
      </c>
      <c r="B1337">
        <v>0</v>
      </c>
      <c r="C1337">
        <v>0.42457420924574207</v>
      </c>
      <c r="D1337">
        <v>0</v>
      </c>
      <c r="E1337">
        <v>0.68355929693944462</v>
      </c>
      <c r="F1337">
        <v>0</v>
      </c>
      <c r="G1337">
        <v>0.20921568627450979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 x14ac:dyDescent="0.25">
      <c r="A1338" t="s">
        <v>1381</v>
      </c>
      <c r="B1338">
        <v>0</v>
      </c>
      <c r="C1338">
        <v>0.60705596107055959</v>
      </c>
      <c r="D1338">
        <v>0</v>
      </c>
      <c r="E1338">
        <v>0.66116034603100748</v>
      </c>
      <c r="F1338">
        <v>0</v>
      </c>
      <c r="G1338">
        <v>0.20921568627450979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25">
      <c r="A1339" t="s">
        <v>1382</v>
      </c>
      <c r="B1339">
        <v>0</v>
      </c>
      <c r="C1339">
        <v>0.13868613138686131</v>
      </c>
      <c r="D1339">
        <v>0</v>
      </c>
      <c r="E1339">
        <v>0.58436092133928386</v>
      </c>
      <c r="F1339">
        <v>0</v>
      </c>
      <c r="G1339">
        <v>0.20921568627450979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t="s">
        <v>1383</v>
      </c>
      <c r="B1340">
        <v>0</v>
      </c>
      <c r="C1340">
        <v>0</v>
      </c>
      <c r="D1340">
        <v>0</v>
      </c>
      <c r="E1340">
        <v>0.50474840838427215</v>
      </c>
      <c r="F1340">
        <v>0</v>
      </c>
      <c r="G1340">
        <v>0.20921568627450979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 x14ac:dyDescent="0.25">
      <c r="A1341" t="s">
        <v>1384</v>
      </c>
      <c r="B1341">
        <v>0</v>
      </c>
      <c r="C1341">
        <v>0</v>
      </c>
      <c r="D1341">
        <v>0</v>
      </c>
      <c r="E1341">
        <v>0.44613887772584032</v>
      </c>
      <c r="F1341">
        <v>0</v>
      </c>
      <c r="G1341">
        <v>0.20921568627450979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t="s">
        <v>1385</v>
      </c>
      <c r="B1342">
        <v>0</v>
      </c>
      <c r="C1342">
        <v>0</v>
      </c>
      <c r="D1342">
        <v>0</v>
      </c>
      <c r="E1342">
        <v>0.37067196852725309</v>
      </c>
      <c r="F1342">
        <v>0</v>
      </c>
      <c r="G1342">
        <v>0.40980392156862738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25">
      <c r="A1343" t="s">
        <v>1386</v>
      </c>
      <c r="B1343">
        <v>0</v>
      </c>
      <c r="C1343">
        <v>0</v>
      </c>
      <c r="D1343">
        <v>0</v>
      </c>
      <c r="E1343">
        <v>0.31491782821125658</v>
      </c>
      <c r="F1343">
        <v>0</v>
      </c>
      <c r="G1343">
        <v>0.66960784313725485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t="s">
        <v>1387</v>
      </c>
      <c r="B1344">
        <v>0</v>
      </c>
      <c r="C1344">
        <v>0</v>
      </c>
      <c r="D1344">
        <v>0</v>
      </c>
      <c r="E1344">
        <v>0.24873622538547771</v>
      </c>
      <c r="F1344">
        <v>0</v>
      </c>
      <c r="G1344">
        <v>0.91176470588235292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1:18" x14ac:dyDescent="0.25">
      <c r="A1345" t="s">
        <v>1388</v>
      </c>
      <c r="B1345">
        <v>0</v>
      </c>
      <c r="C1345">
        <v>0</v>
      </c>
      <c r="D1345">
        <v>0</v>
      </c>
      <c r="E1345">
        <v>0.2009560269887265</v>
      </c>
      <c r="F1345">
        <v>0</v>
      </c>
      <c r="G1345">
        <v>0.20921568627450979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t="s">
        <v>1389</v>
      </c>
      <c r="B1346">
        <v>0</v>
      </c>
      <c r="C1346">
        <v>0</v>
      </c>
      <c r="D1346">
        <v>0</v>
      </c>
      <c r="E1346">
        <v>0.1957951733327693</v>
      </c>
      <c r="F1346">
        <v>0</v>
      </c>
      <c r="G1346">
        <v>0.20921568627450979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25">
      <c r="A1347" t="s">
        <v>1390</v>
      </c>
      <c r="B1347">
        <v>0</v>
      </c>
      <c r="C1347">
        <v>0</v>
      </c>
      <c r="D1347">
        <v>0</v>
      </c>
      <c r="E1347">
        <v>0.2098394636096364</v>
      </c>
      <c r="F1347">
        <v>0</v>
      </c>
      <c r="G1347">
        <v>0.20921568627450979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 x14ac:dyDescent="0.25">
      <c r="A1348" t="s">
        <v>1391</v>
      </c>
      <c r="B1348">
        <v>0</v>
      </c>
      <c r="C1348">
        <v>0</v>
      </c>
      <c r="D1348">
        <v>0</v>
      </c>
      <c r="E1348">
        <v>0.2470229911800165</v>
      </c>
      <c r="F1348">
        <v>0</v>
      </c>
      <c r="G1348">
        <v>0.20921568627450979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 x14ac:dyDescent="0.25">
      <c r="A1349" t="s">
        <v>1392</v>
      </c>
      <c r="B1349">
        <v>0</v>
      </c>
      <c r="C1349">
        <v>0</v>
      </c>
      <c r="D1349">
        <v>0</v>
      </c>
      <c r="E1349">
        <v>0.33568814907252692</v>
      </c>
      <c r="F1349">
        <v>0</v>
      </c>
      <c r="G1349">
        <v>0.20921568627450979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 x14ac:dyDescent="0.25">
      <c r="A1350" t="s">
        <v>1393</v>
      </c>
      <c r="B1350">
        <v>0</v>
      </c>
      <c r="C1350">
        <v>0</v>
      </c>
      <c r="D1350">
        <v>0</v>
      </c>
      <c r="E1350">
        <v>0.39584170561983117</v>
      </c>
      <c r="F1350">
        <v>0</v>
      </c>
      <c r="G1350">
        <v>0.20921568627450979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25">
      <c r="A1351" t="s">
        <v>1394</v>
      </c>
      <c r="B1351">
        <v>0</v>
      </c>
      <c r="C1351">
        <v>0</v>
      </c>
      <c r="D1351">
        <v>0</v>
      </c>
      <c r="E1351">
        <v>0.4349711288309821</v>
      </c>
      <c r="F1351">
        <v>0</v>
      </c>
      <c r="G1351">
        <v>0.20921568627450979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 x14ac:dyDescent="0.25">
      <c r="A1352" t="s">
        <v>1395</v>
      </c>
      <c r="B1352">
        <v>0</v>
      </c>
      <c r="C1352">
        <v>0</v>
      </c>
      <c r="D1352">
        <v>0</v>
      </c>
      <c r="E1352">
        <v>0.46900315150489652</v>
      </c>
      <c r="F1352">
        <v>0</v>
      </c>
      <c r="G1352">
        <v>0.20921568627450979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 x14ac:dyDescent="0.25">
      <c r="A1353" t="s">
        <v>1396</v>
      </c>
      <c r="B1353">
        <v>0</v>
      </c>
      <c r="C1353">
        <v>1.2165450121654499E-3</v>
      </c>
      <c r="D1353">
        <v>0</v>
      </c>
      <c r="E1353">
        <v>0.48666426954884839</v>
      </c>
      <c r="F1353">
        <v>0</v>
      </c>
      <c r="G1353">
        <v>0.20921568627450979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25">
      <c r="A1354" t="s">
        <v>1397</v>
      </c>
      <c r="B1354">
        <v>0</v>
      </c>
      <c r="C1354">
        <v>4.8661800486618001E-2</v>
      </c>
      <c r="D1354">
        <v>0</v>
      </c>
      <c r="E1354">
        <v>0.48034010871634347</v>
      </c>
      <c r="F1354">
        <v>0</v>
      </c>
      <c r="G1354">
        <v>0.20921568627450979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 x14ac:dyDescent="0.25">
      <c r="A1355" t="s">
        <v>1398</v>
      </c>
      <c r="B1355">
        <v>0</v>
      </c>
      <c r="C1355">
        <v>0.1995133819951338</v>
      </c>
      <c r="D1355">
        <v>0</v>
      </c>
      <c r="E1355">
        <v>0.49504008121999199</v>
      </c>
      <c r="F1355">
        <v>0</v>
      </c>
      <c r="G1355">
        <v>0.20921568627450979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 x14ac:dyDescent="0.25">
      <c r="A1356" t="s">
        <v>1399</v>
      </c>
      <c r="B1356">
        <v>0</v>
      </c>
      <c r="C1356">
        <v>0.28345498783454992</v>
      </c>
      <c r="D1356">
        <v>0</v>
      </c>
      <c r="E1356">
        <v>0.50654624674802773</v>
      </c>
      <c r="F1356">
        <v>0</v>
      </c>
      <c r="G1356">
        <v>0.20921568627450979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 x14ac:dyDescent="0.25">
      <c r="A1357" t="s">
        <v>1400</v>
      </c>
      <c r="B1357">
        <v>0</v>
      </c>
      <c r="C1357">
        <v>0.25182481751824809</v>
      </c>
      <c r="D1357">
        <v>0</v>
      </c>
      <c r="E1357">
        <v>0.56737663656168702</v>
      </c>
      <c r="F1357">
        <v>0</v>
      </c>
      <c r="G1357">
        <v>0.20921568627450979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 t="s">
        <v>1401</v>
      </c>
      <c r="B1358">
        <v>0</v>
      </c>
      <c r="C1358">
        <v>0.36982968369829677</v>
      </c>
      <c r="D1358">
        <v>0</v>
      </c>
      <c r="E1358">
        <v>0.62067725628714654</v>
      </c>
      <c r="F1358">
        <v>0</v>
      </c>
      <c r="G1358">
        <v>0.20921568627450979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25">
      <c r="A1359" t="s">
        <v>1402</v>
      </c>
      <c r="B1359">
        <v>0</v>
      </c>
      <c r="C1359">
        <v>0.27737226277372262</v>
      </c>
      <c r="D1359">
        <v>0</v>
      </c>
      <c r="E1359">
        <v>0.67723513610693975</v>
      </c>
      <c r="F1359">
        <v>0</v>
      </c>
      <c r="G1359">
        <v>0.20921568627450979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x14ac:dyDescent="0.25">
      <c r="A1360" t="s">
        <v>1403</v>
      </c>
      <c r="B1360">
        <v>0</v>
      </c>
      <c r="C1360">
        <v>0.4914841849148418</v>
      </c>
      <c r="D1360">
        <v>0</v>
      </c>
      <c r="E1360">
        <v>0.72313289198164099</v>
      </c>
      <c r="F1360">
        <v>0</v>
      </c>
      <c r="G1360">
        <v>0.20921568627450979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 x14ac:dyDescent="0.25">
      <c r="A1361" t="s">
        <v>1404</v>
      </c>
      <c r="B1361">
        <v>0</v>
      </c>
      <c r="C1361">
        <v>0.39659367396593681</v>
      </c>
      <c r="D1361">
        <v>0</v>
      </c>
      <c r="E1361">
        <v>0.7577148416844689</v>
      </c>
      <c r="F1361">
        <v>0</v>
      </c>
      <c r="G1361">
        <v>0.20921568627450979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 x14ac:dyDescent="0.25">
      <c r="A1362" t="s">
        <v>1405</v>
      </c>
      <c r="B1362">
        <v>0</v>
      </c>
      <c r="C1362">
        <v>0.21289537712895379</v>
      </c>
      <c r="D1362">
        <v>0</v>
      </c>
      <c r="E1362">
        <v>0.77947926140569823</v>
      </c>
      <c r="F1362">
        <v>0</v>
      </c>
      <c r="G1362">
        <v>0.20921568627450979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x14ac:dyDescent="0.25">
      <c r="A1363" t="s">
        <v>1406</v>
      </c>
      <c r="B1363">
        <v>0</v>
      </c>
      <c r="C1363">
        <v>6.6909975669099758E-2</v>
      </c>
      <c r="D1363">
        <v>0</v>
      </c>
      <c r="E1363">
        <v>0.79553290044205671</v>
      </c>
      <c r="F1363">
        <v>0</v>
      </c>
      <c r="G1363">
        <v>0.20921568627450979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 x14ac:dyDescent="0.25">
      <c r="A1364" t="s">
        <v>1407</v>
      </c>
      <c r="B1364">
        <v>0</v>
      </c>
      <c r="C1364">
        <v>0</v>
      </c>
      <c r="D1364">
        <v>0</v>
      </c>
      <c r="E1364">
        <v>0.80549504008122008</v>
      </c>
      <c r="F1364">
        <v>0</v>
      </c>
      <c r="G1364">
        <v>0.20921568627450979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x14ac:dyDescent="0.25">
      <c r="A1365" t="s">
        <v>1408</v>
      </c>
      <c r="B1365">
        <v>0</v>
      </c>
      <c r="C1365">
        <v>0</v>
      </c>
      <c r="D1365">
        <v>0</v>
      </c>
      <c r="E1365">
        <v>0.809048414729584</v>
      </c>
      <c r="F1365">
        <v>0</v>
      </c>
      <c r="G1365">
        <v>0.20921568627450979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x14ac:dyDescent="0.25">
      <c r="A1366" t="s">
        <v>1409</v>
      </c>
      <c r="B1366">
        <v>0</v>
      </c>
      <c r="C1366">
        <v>0</v>
      </c>
      <c r="D1366">
        <v>0</v>
      </c>
      <c r="E1366">
        <v>0.8021108737494449</v>
      </c>
      <c r="F1366">
        <v>0</v>
      </c>
      <c r="G1366">
        <v>0.20921568627450979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25">
      <c r="A1367" t="s">
        <v>1410</v>
      </c>
      <c r="B1367">
        <v>0</v>
      </c>
      <c r="C1367">
        <v>0</v>
      </c>
      <c r="D1367">
        <v>0</v>
      </c>
      <c r="E1367">
        <v>0.79113348421074903</v>
      </c>
      <c r="F1367">
        <v>0</v>
      </c>
      <c r="G1367">
        <v>0.20921568627450979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x14ac:dyDescent="0.25">
      <c r="A1368" t="s">
        <v>1411</v>
      </c>
      <c r="B1368">
        <v>0</v>
      </c>
      <c r="C1368">
        <v>0</v>
      </c>
      <c r="D1368">
        <v>0</v>
      </c>
      <c r="E1368">
        <v>0.73210093276084531</v>
      </c>
      <c r="F1368">
        <v>0</v>
      </c>
      <c r="G1368">
        <v>0.20921568627450979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x14ac:dyDescent="0.25">
      <c r="A1369" t="s">
        <v>1412</v>
      </c>
      <c r="B1369">
        <v>0</v>
      </c>
      <c r="C1369">
        <v>0</v>
      </c>
      <c r="D1369">
        <v>0</v>
      </c>
      <c r="E1369">
        <v>0.67812347976903065</v>
      </c>
      <c r="F1369">
        <v>0</v>
      </c>
      <c r="G1369">
        <v>0.20921568627450979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 x14ac:dyDescent="0.25">
      <c r="A1370" t="s">
        <v>1413</v>
      </c>
      <c r="B1370">
        <v>0</v>
      </c>
      <c r="C1370">
        <v>0</v>
      </c>
      <c r="D1370">
        <v>0</v>
      </c>
      <c r="E1370">
        <v>0.67607182893039197</v>
      </c>
      <c r="F1370">
        <v>0</v>
      </c>
      <c r="G1370">
        <v>0.20921568627450979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x14ac:dyDescent="0.25">
      <c r="A1371" t="s">
        <v>1414</v>
      </c>
      <c r="B1371">
        <v>0</v>
      </c>
      <c r="C1371">
        <v>0</v>
      </c>
      <c r="D1371">
        <v>0</v>
      </c>
      <c r="E1371">
        <v>0.65563992470229926</v>
      </c>
      <c r="F1371">
        <v>0</v>
      </c>
      <c r="G1371">
        <v>0.20921568627450979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 x14ac:dyDescent="0.25">
      <c r="A1372" t="s">
        <v>1415</v>
      </c>
      <c r="B1372">
        <v>0</v>
      </c>
      <c r="C1372">
        <v>0</v>
      </c>
      <c r="D1372">
        <v>0</v>
      </c>
      <c r="E1372">
        <v>0.64533936842995832</v>
      </c>
      <c r="F1372">
        <v>0</v>
      </c>
      <c r="G1372">
        <v>0.20921568627450979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x14ac:dyDescent="0.25">
      <c r="A1373" t="s">
        <v>1416</v>
      </c>
      <c r="B1373">
        <v>0</v>
      </c>
      <c r="C1373">
        <v>0</v>
      </c>
      <c r="D1373">
        <v>0</v>
      </c>
      <c r="E1373">
        <v>0.64026311893229559</v>
      </c>
      <c r="F1373">
        <v>0</v>
      </c>
      <c r="G1373">
        <v>0.20921568627450979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x14ac:dyDescent="0.25">
      <c r="A1374" t="s">
        <v>1417</v>
      </c>
      <c r="B1374">
        <v>0</v>
      </c>
      <c r="C1374">
        <v>0</v>
      </c>
      <c r="D1374">
        <v>0</v>
      </c>
      <c r="E1374">
        <v>0.63772499418346418</v>
      </c>
      <c r="F1374">
        <v>0</v>
      </c>
      <c r="G1374">
        <v>0.20921568627450979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x14ac:dyDescent="0.25">
      <c r="A1375" t="s">
        <v>1418</v>
      </c>
      <c r="B1375">
        <v>0</v>
      </c>
      <c r="C1375">
        <v>0</v>
      </c>
      <c r="D1375">
        <v>0</v>
      </c>
      <c r="E1375">
        <v>0.64096110323822419</v>
      </c>
      <c r="F1375">
        <v>0</v>
      </c>
      <c r="G1375">
        <v>0.20921568627450979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 t="s">
        <v>1419</v>
      </c>
      <c r="B1376">
        <v>0</v>
      </c>
      <c r="C1376">
        <v>0</v>
      </c>
      <c r="D1376">
        <v>0</v>
      </c>
      <c r="E1376">
        <v>0.65365172698238128</v>
      </c>
      <c r="F1376">
        <v>0</v>
      </c>
      <c r="G1376">
        <v>0.20921568627450979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 x14ac:dyDescent="0.25">
      <c r="A1377" t="s">
        <v>1420</v>
      </c>
      <c r="B1377">
        <v>0</v>
      </c>
      <c r="C1377">
        <v>0</v>
      </c>
      <c r="D1377">
        <v>0</v>
      </c>
      <c r="E1377">
        <v>0.6698745743353286</v>
      </c>
      <c r="F1377">
        <v>0</v>
      </c>
      <c r="G1377">
        <v>0.20921568627450979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x14ac:dyDescent="0.25">
      <c r="A1378" t="s">
        <v>1421</v>
      </c>
      <c r="B1378">
        <v>0</v>
      </c>
      <c r="C1378">
        <v>1.4598540145985399E-2</v>
      </c>
      <c r="D1378">
        <v>0</v>
      </c>
      <c r="E1378">
        <v>0.67751009962139641</v>
      </c>
      <c r="F1378">
        <v>0</v>
      </c>
      <c r="G1378">
        <v>0.20921568627450979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25">
      <c r="A1379" t="s">
        <v>1422</v>
      </c>
      <c r="B1379">
        <v>0</v>
      </c>
      <c r="C1379">
        <v>0.15936739659367399</v>
      </c>
      <c r="D1379">
        <v>0</v>
      </c>
      <c r="E1379">
        <v>0.6466930349626685</v>
      </c>
      <c r="F1379">
        <v>0</v>
      </c>
      <c r="G1379">
        <v>0.20921568627450979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 t="s">
        <v>1423</v>
      </c>
      <c r="B1380">
        <v>0</v>
      </c>
      <c r="C1380">
        <v>6.9343065693430656E-2</v>
      </c>
      <c r="D1380">
        <v>0</v>
      </c>
      <c r="E1380">
        <v>0.63827492121237761</v>
      </c>
      <c r="F1380">
        <v>0</v>
      </c>
      <c r="G1380">
        <v>0.20921568627450979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x14ac:dyDescent="0.25">
      <c r="A1381" t="s">
        <v>1424</v>
      </c>
      <c r="B1381">
        <v>0</v>
      </c>
      <c r="C1381">
        <v>0.13990267639902679</v>
      </c>
      <c r="D1381">
        <v>0</v>
      </c>
      <c r="E1381">
        <v>0.63262759364622778</v>
      </c>
      <c r="F1381">
        <v>0</v>
      </c>
      <c r="G1381">
        <v>0.20921568627450979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x14ac:dyDescent="0.25">
      <c r="A1382" t="s">
        <v>1425</v>
      </c>
      <c r="B1382">
        <v>0</v>
      </c>
      <c r="C1382">
        <v>0.11070559610705601</v>
      </c>
      <c r="D1382">
        <v>0</v>
      </c>
      <c r="E1382">
        <v>0.63023752617441153</v>
      </c>
      <c r="F1382">
        <v>0</v>
      </c>
      <c r="G1382">
        <v>0.20921568627450979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25">
      <c r="A1383" t="s">
        <v>1426</v>
      </c>
      <c r="B1383">
        <v>0</v>
      </c>
      <c r="C1383">
        <v>0.13990267639902679</v>
      </c>
      <c r="D1383">
        <v>0</v>
      </c>
      <c r="E1383">
        <v>0.6473910192685971</v>
      </c>
      <c r="F1383">
        <v>0</v>
      </c>
      <c r="G1383">
        <v>0.20921568627450979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 x14ac:dyDescent="0.25">
      <c r="A1384" t="s">
        <v>1427</v>
      </c>
      <c r="B1384">
        <v>0</v>
      </c>
      <c r="C1384">
        <v>0.2007299270072993</v>
      </c>
      <c r="D1384">
        <v>0</v>
      </c>
      <c r="E1384">
        <v>0.66272552295945353</v>
      </c>
      <c r="F1384">
        <v>0</v>
      </c>
      <c r="G1384">
        <v>0.20921568627450979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 x14ac:dyDescent="0.25">
      <c r="A1385" t="s">
        <v>1428</v>
      </c>
      <c r="B1385">
        <v>0</v>
      </c>
      <c r="C1385">
        <v>0.1520681265206813</v>
      </c>
      <c r="D1385">
        <v>0</v>
      </c>
      <c r="E1385">
        <v>0.68821252564563562</v>
      </c>
      <c r="F1385">
        <v>0</v>
      </c>
      <c r="G1385">
        <v>0.20921568627450979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x14ac:dyDescent="0.25">
      <c r="A1386" t="s">
        <v>1429</v>
      </c>
      <c r="B1386">
        <v>0</v>
      </c>
      <c r="C1386">
        <v>5.8394160583941597E-2</v>
      </c>
      <c r="D1386">
        <v>0</v>
      </c>
      <c r="E1386">
        <v>0.69584805093170332</v>
      </c>
      <c r="F1386">
        <v>0</v>
      </c>
      <c r="G1386">
        <v>0.20921568627450979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25">
      <c r="A1387" t="s">
        <v>1430</v>
      </c>
      <c r="B1387">
        <v>0</v>
      </c>
      <c r="C1387">
        <v>3.2846715328467148E-2</v>
      </c>
      <c r="D1387">
        <v>0</v>
      </c>
      <c r="E1387">
        <v>0.66069502316038831</v>
      </c>
      <c r="F1387">
        <v>0</v>
      </c>
      <c r="G1387">
        <v>0.20921568627450979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 x14ac:dyDescent="0.25">
      <c r="A1388" t="s">
        <v>1431</v>
      </c>
      <c r="B1388">
        <v>0</v>
      </c>
      <c r="C1388">
        <v>0</v>
      </c>
      <c r="D1388">
        <v>0</v>
      </c>
      <c r="E1388">
        <v>0.66092768459569795</v>
      </c>
      <c r="F1388">
        <v>0</v>
      </c>
      <c r="G1388">
        <v>0.20921568627450979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 x14ac:dyDescent="0.25">
      <c r="A1389" t="s">
        <v>1432</v>
      </c>
      <c r="B1389">
        <v>0</v>
      </c>
      <c r="C1389">
        <v>0</v>
      </c>
      <c r="D1389">
        <v>0</v>
      </c>
      <c r="E1389">
        <v>0.65030986272975322</v>
      </c>
      <c r="F1389">
        <v>0</v>
      </c>
      <c r="G1389">
        <v>0.20921568627450979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 t="s">
        <v>1433</v>
      </c>
      <c r="B1390">
        <v>0</v>
      </c>
      <c r="C1390">
        <v>0</v>
      </c>
      <c r="D1390">
        <v>0</v>
      </c>
      <c r="E1390">
        <v>0.63085090632204577</v>
      </c>
      <c r="F1390">
        <v>0</v>
      </c>
      <c r="G1390">
        <v>0.20921568627450979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25">
      <c r="A1391" t="s">
        <v>1434</v>
      </c>
      <c r="B1391">
        <v>0</v>
      </c>
      <c r="C1391">
        <v>0</v>
      </c>
      <c r="D1391">
        <v>0</v>
      </c>
      <c r="E1391">
        <v>0.60504663804225978</v>
      </c>
      <c r="F1391">
        <v>0</v>
      </c>
      <c r="G1391">
        <v>0.20921568627450979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 x14ac:dyDescent="0.25">
      <c r="A1392" t="s">
        <v>1435</v>
      </c>
      <c r="B1392">
        <v>0</v>
      </c>
      <c r="C1392">
        <v>0</v>
      </c>
      <c r="D1392">
        <v>0</v>
      </c>
      <c r="E1392">
        <v>0.56062945493771021</v>
      </c>
      <c r="F1392">
        <v>0</v>
      </c>
      <c r="G1392">
        <v>0.20921568627450979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x14ac:dyDescent="0.25">
      <c r="A1393" t="s">
        <v>1436</v>
      </c>
      <c r="B1393">
        <v>0</v>
      </c>
      <c r="C1393">
        <v>0</v>
      </c>
      <c r="D1393">
        <v>0</v>
      </c>
      <c r="E1393">
        <v>0.48165147316990631</v>
      </c>
      <c r="F1393">
        <v>0</v>
      </c>
      <c r="G1393">
        <v>0.20921568627450979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 t="s">
        <v>1437</v>
      </c>
      <c r="B1394">
        <v>0</v>
      </c>
      <c r="C1394">
        <v>0</v>
      </c>
      <c r="D1394">
        <v>0</v>
      </c>
      <c r="E1394">
        <v>0.44099917510945669</v>
      </c>
      <c r="F1394">
        <v>0</v>
      </c>
      <c r="G1394">
        <v>0.20921568627450979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x14ac:dyDescent="0.25">
      <c r="A1395" t="s">
        <v>1438</v>
      </c>
      <c r="B1395">
        <v>0</v>
      </c>
      <c r="C1395">
        <v>0</v>
      </c>
      <c r="D1395">
        <v>0</v>
      </c>
      <c r="E1395">
        <v>0.38896761775841288</v>
      </c>
      <c r="F1395">
        <v>0</v>
      </c>
      <c r="G1395">
        <v>0.20921568627450979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x14ac:dyDescent="0.25">
      <c r="A1396" t="s">
        <v>1439</v>
      </c>
      <c r="B1396">
        <v>0</v>
      </c>
      <c r="C1396">
        <v>0</v>
      </c>
      <c r="D1396">
        <v>0</v>
      </c>
      <c r="E1396">
        <v>0.34220266926119419</v>
      </c>
      <c r="F1396">
        <v>0</v>
      </c>
      <c r="G1396">
        <v>0.20921568627450979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x14ac:dyDescent="0.25">
      <c r="A1397" t="s">
        <v>1440</v>
      </c>
      <c r="B1397">
        <v>0</v>
      </c>
      <c r="C1397">
        <v>0</v>
      </c>
      <c r="D1397">
        <v>0</v>
      </c>
      <c r="E1397">
        <v>0.28663888830135997</v>
      </c>
      <c r="F1397">
        <v>0</v>
      </c>
      <c r="G1397">
        <v>0.20921568627450979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x14ac:dyDescent="0.25">
      <c r="A1398" t="s">
        <v>1441</v>
      </c>
      <c r="B1398">
        <v>0</v>
      </c>
      <c r="C1398">
        <v>0</v>
      </c>
      <c r="D1398">
        <v>0</v>
      </c>
      <c r="E1398">
        <v>0.2436811269273885</v>
      </c>
      <c r="F1398">
        <v>0</v>
      </c>
      <c r="G1398">
        <v>0.20921568627450979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 t="s">
        <v>1442</v>
      </c>
      <c r="B1399">
        <v>0</v>
      </c>
      <c r="C1399">
        <v>0</v>
      </c>
      <c r="D1399">
        <v>0</v>
      </c>
      <c r="E1399">
        <v>0.2103682395989763</v>
      </c>
      <c r="F1399">
        <v>0</v>
      </c>
      <c r="G1399">
        <v>0.20921568627450979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x14ac:dyDescent="0.25">
      <c r="A1400" t="s">
        <v>1443</v>
      </c>
      <c r="B1400">
        <v>0</v>
      </c>
      <c r="C1400">
        <v>0</v>
      </c>
      <c r="D1400">
        <v>0</v>
      </c>
      <c r="E1400">
        <v>0.16318027031028581</v>
      </c>
      <c r="F1400">
        <v>0</v>
      </c>
      <c r="G1400">
        <v>0.20921568627450979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0.13598357596117949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x14ac:dyDescent="0.25">
      <c r="A1401" t="s">
        <v>1444</v>
      </c>
      <c r="B1401">
        <v>0</v>
      </c>
      <c r="C1401">
        <v>6.0827250608272501E-3</v>
      </c>
      <c r="D1401">
        <v>0</v>
      </c>
      <c r="E1401">
        <v>0.1290001903593562</v>
      </c>
      <c r="F1401">
        <v>0</v>
      </c>
      <c r="G1401">
        <v>0.20921568627450979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0.13598357596117949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x14ac:dyDescent="0.25">
      <c r="A1402" t="s">
        <v>1445</v>
      </c>
      <c r="B1402">
        <v>0</v>
      </c>
      <c r="C1402">
        <v>0.22262773722627741</v>
      </c>
      <c r="D1402">
        <v>0</v>
      </c>
      <c r="E1402">
        <v>7.2823029251887744E-2</v>
      </c>
      <c r="F1402">
        <v>0</v>
      </c>
      <c r="G1402">
        <v>0.53843137254901963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0.13598357596117949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 t="s">
        <v>1446</v>
      </c>
      <c r="B1403">
        <v>0</v>
      </c>
      <c r="C1403">
        <v>0.32846715328467152</v>
      </c>
      <c r="D1403">
        <v>0</v>
      </c>
      <c r="E1403">
        <v>3.743734004526323E-2</v>
      </c>
      <c r="F1403">
        <v>0</v>
      </c>
      <c r="G1403">
        <v>0.7009803921568627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0.13598357596117949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x14ac:dyDescent="0.25">
      <c r="A1404" t="s">
        <v>1447</v>
      </c>
      <c r="B1404">
        <v>0</v>
      </c>
      <c r="C1404">
        <v>0.3430656934306569</v>
      </c>
      <c r="D1404">
        <v>0</v>
      </c>
      <c r="E1404">
        <v>3.4137777871782397E-2</v>
      </c>
      <c r="F1404">
        <v>0</v>
      </c>
      <c r="G1404">
        <v>0.55588235294117649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0.13598357596117949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t="s">
        <v>1448</v>
      </c>
      <c r="B1405">
        <v>0</v>
      </c>
      <c r="C1405">
        <v>0.37104622871046228</v>
      </c>
      <c r="D1405">
        <v>0</v>
      </c>
      <c r="E1405">
        <v>4.2217474988895713E-2</v>
      </c>
      <c r="F1405">
        <v>0</v>
      </c>
      <c r="G1405">
        <v>0.72411764705882353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0.13598357596117949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 x14ac:dyDescent="0.25">
      <c r="A1406" t="s">
        <v>1449</v>
      </c>
      <c r="B1406">
        <v>0</v>
      </c>
      <c r="C1406">
        <v>0.32725060827250613</v>
      </c>
      <c r="D1406">
        <v>0</v>
      </c>
      <c r="E1406">
        <v>5.8715285856299849E-2</v>
      </c>
      <c r="F1406">
        <v>0</v>
      </c>
      <c r="G1406">
        <v>0.71392156862745104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0.13598357596117949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25">
      <c r="A1407" t="s">
        <v>1450</v>
      </c>
      <c r="B1407">
        <v>0</v>
      </c>
      <c r="C1407">
        <v>0.34914841849148409</v>
      </c>
      <c r="D1407">
        <v>0</v>
      </c>
      <c r="E1407">
        <v>8.15372575562089E-2</v>
      </c>
      <c r="F1407">
        <v>0</v>
      </c>
      <c r="G1407">
        <v>0.20921568627450979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0.13598357596117949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 x14ac:dyDescent="0.25">
      <c r="A1408" t="s">
        <v>1451</v>
      </c>
      <c r="B1408">
        <v>0</v>
      </c>
      <c r="C1408">
        <v>0.54501216545012166</v>
      </c>
      <c r="D1408">
        <v>0</v>
      </c>
      <c r="E1408">
        <v>0.1112544681571099</v>
      </c>
      <c r="F1408">
        <v>0</v>
      </c>
      <c r="G1408">
        <v>0.20921568627450979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0.13598357596117949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 t="s">
        <v>1452</v>
      </c>
      <c r="B1409">
        <v>0</v>
      </c>
      <c r="C1409">
        <v>0.4428223844282238</v>
      </c>
      <c r="D1409">
        <v>0</v>
      </c>
      <c r="E1409">
        <v>0.13822204361344359</v>
      </c>
      <c r="F1409">
        <v>0</v>
      </c>
      <c r="G1409">
        <v>0.20921568627450979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0.13598357596117949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 t="s">
        <v>1453</v>
      </c>
      <c r="B1410">
        <v>0</v>
      </c>
      <c r="C1410">
        <v>0.1739659367396594</v>
      </c>
      <c r="D1410">
        <v>0</v>
      </c>
      <c r="E1410">
        <v>0.168023858372639</v>
      </c>
      <c r="F1410">
        <v>0</v>
      </c>
      <c r="G1410">
        <v>0.65960784313725485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0.13598357596117949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 x14ac:dyDescent="0.25">
      <c r="A1411" t="s">
        <v>1454</v>
      </c>
      <c r="B1411">
        <v>0</v>
      </c>
      <c r="C1411">
        <v>6.6909975669099758E-2</v>
      </c>
      <c r="D1411">
        <v>0</v>
      </c>
      <c r="E1411">
        <v>0.23854142431100489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0.13598357596117949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18" x14ac:dyDescent="0.25">
      <c r="A1412" t="s">
        <v>1455</v>
      </c>
      <c r="B1412">
        <v>0</v>
      </c>
      <c r="C1412">
        <v>0</v>
      </c>
      <c r="D1412">
        <v>0</v>
      </c>
      <c r="E1412">
        <v>0.37266016624717108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0.13598357596117949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 t="s">
        <v>1456</v>
      </c>
      <c r="B1413">
        <v>0</v>
      </c>
      <c r="C1413">
        <v>0</v>
      </c>
      <c r="D1413">
        <v>0</v>
      </c>
      <c r="E1413">
        <v>0.49102138370100901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0.13598357596117949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t="s">
        <v>1457</v>
      </c>
      <c r="B1414">
        <v>0</v>
      </c>
      <c r="C1414">
        <v>0</v>
      </c>
      <c r="D1414">
        <v>0</v>
      </c>
      <c r="E1414">
        <v>0.55546860128175302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0.13598357596117949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 t="s">
        <v>1458</v>
      </c>
      <c r="B1415">
        <v>0</v>
      </c>
      <c r="C1415">
        <v>0</v>
      </c>
      <c r="D1415">
        <v>0</v>
      </c>
      <c r="E1415">
        <v>0.58890839484760682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0.13598357596117949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 x14ac:dyDescent="0.25">
      <c r="A1416" t="s">
        <v>1459</v>
      </c>
      <c r="B1416">
        <v>0</v>
      </c>
      <c r="C1416">
        <v>0</v>
      </c>
      <c r="D1416">
        <v>0</v>
      </c>
      <c r="E1416">
        <v>0.60443325789462554</v>
      </c>
      <c r="F1416">
        <v>0</v>
      </c>
      <c r="G1416">
        <v>0.20921568627450979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0.13598357596117949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 x14ac:dyDescent="0.25">
      <c r="A1417" t="s">
        <v>1460</v>
      </c>
      <c r="B1417">
        <v>0</v>
      </c>
      <c r="C1417">
        <v>0</v>
      </c>
      <c r="D1417">
        <v>0</v>
      </c>
      <c r="E1417">
        <v>0.55758370523911249</v>
      </c>
      <c r="F1417">
        <v>0</v>
      </c>
      <c r="G1417">
        <v>0.20921568627450979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5.4385964912280697E-2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 t="s">
        <v>1461</v>
      </c>
      <c r="B1418">
        <v>0</v>
      </c>
      <c r="C1418">
        <v>0</v>
      </c>
      <c r="D1418">
        <v>0</v>
      </c>
      <c r="E1418">
        <v>0.47602529664332999</v>
      </c>
      <c r="F1418">
        <v>0</v>
      </c>
      <c r="G1418">
        <v>0.20921568627450979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5.4385964912280697E-2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 t="s">
        <v>1462</v>
      </c>
      <c r="B1419">
        <v>0</v>
      </c>
      <c r="C1419">
        <v>0</v>
      </c>
      <c r="D1419">
        <v>0</v>
      </c>
      <c r="E1419">
        <v>0.40878614183887141</v>
      </c>
      <c r="F1419">
        <v>0</v>
      </c>
      <c r="G1419">
        <v>0.20921568627450979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5.4385964912280697E-2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18" x14ac:dyDescent="0.25">
      <c r="A1420" t="s">
        <v>1463</v>
      </c>
      <c r="B1420">
        <v>0</v>
      </c>
      <c r="C1420">
        <v>0</v>
      </c>
      <c r="D1420">
        <v>0</v>
      </c>
      <c r="E1420">
        <v>0.36223270373738869</v>
      </c>
      <c r="F1420">
        <v>0</v>
      </c>
      <c r="G1420">
        <v>0.20921568627450979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5.4385964912280697E-2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 t="s">
        <v>1464</v>
      </c>
      <c r="B1421">
        <v>0</v>
      </c>
      <c r="C1421">
        <v>0</v>
      </c>
      <c r="D1421">
        <v>0</v>
      </c>
      <c r="E1421">
        <v>0.30131770976543498</v>
      </c>
      <c r="F1421">
        <v>0</v>
      </c>
      <c r="G1421">
        <v>0.20921568627450979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5.4385964912280697E-2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25">
      <c r="A1422" t="s">
        <v>1465</v>
      </c>
      <c r="B1422">
        <v>0</v>
      </c>
      <c r="C1422">
        <v>0</v>
      </c>
      <c r="D1422">
        <v>0</v>
      </c>
      <c r="E1422">
        <v>0.25273377186488721</v>
      </c>
      <c r="F1422">
        <v>0</v>
      </c>
      <c r="G1422">
        <v>0.20921568627450979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5.4385964912280697E-2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25">
      <c r="A1423" t="s">
        <v>1466</v>
      </c>
      <c r="B1423">
        <v>0</v>
      </c>
      <c r="C1423">
        <v>0</v>
      </c>
      <c r="D1423">
        <v>0</v>
      </c>
      <c r="E1423">
        <v>0.22692950358510119</v>
      </c>
      <c r="F1423">
        <v>0</v>
      </c>
      <c r="G1423">
        <v>0.20921568627450979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5.4385964912280697E-2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 t="s">
        <v>1467</v>
      </c>
      <c r="B1424">
        <v>0</v>
      </c>
      <c r="C1424">
        <v>0</v>
      </c>
      <c r="D1424">
        <v>0</v>
      </c>
      <c r="E1424">
        <v>0.19681042323230191</v>
      </c>
      <c r="F1424">
        <v>0</v>
      </c>
      <c r="G1424">
        <v>0.20921568627450979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5.7073534901082502E-2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 x14ac:dyDescent="0.25">
      <c r="A1425" t="s">
        <v>1468</v>
      </c>
      <c r="B1425">
        <v>0</v>
      </c>
      <c r="C1425">
        <v>1.4598540145985399E-2</v>
      </c>
      <c r="D1425">
        <v>0</v>
      </c>
      <c r="E1425">
        <v>0.16624717104845699</v>
      </c>
      <c r="F1425">
        <v>0</v>
      </c>
      <c r="G1425">
        <v>0.20921568627450979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0.13598357596117949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 x14ac:dyDescent="0.25">
      <c r="A1426" t="s">
        <v>1469</v>
      </c>
      <c r="B1426">
        <v>0</v>
      </c>
      <c r="C1426">
        <v>0.14111922141119221</v>
      </c>
      <c r="D1426">
        <v>0</v>
      </c>
      <c r="E1426">
        <v>0.14860720404407879</v>
      </c>
      <c r="F1426">
        <v>0</v>
      </c>
      <c r="G1426">
        <v>0.20921568627450979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0.13598357596117949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25">
      <c r="A1427" t="s">
        <v>1470</v>
      </c>
      <c r="B1427">
        <v>0</v>
      </c>
      <c r="C1427">
        <v>0.27372262773722628</v>
      </c>
      <c r="D1427">
        <v>0</v>
      </c>
      <c r="E1427">
        <v>9.1732058630681707E-2</v>
      </c>
      <c r="F1427">
        <v>0</v>
      </c>
      <c r="G1427">
        <v>0.20921568627450979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0.13598357596117949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 t="s">
        <v>1471</v>
      </c>
      <c r="B1428">
        <v>0</v>
      </c>
      <c r="C1428">
        <v>0.32968369829683702</v>
      </c>
      <c r="D1428">
        <v>0</v>
      </c>
      <c r="E1428">
        <v>6.4785634213921625E-2</v>
      </c>
      <c r="F1428">
        <v>0</v>
      </c>
      <c r="G1428">
        <v>0.20921568627450979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0.13598357596117949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t="s">
        <v>1472</v>
      </c>
      <c r="B1429">
        <v>0</v>
      </c>
      <c r="C1429">
        <v>0.3454987834549878</v>
      </c>
      <c r="D1429">
        <v>0</v>
      </c>
      <c r="E1429">
        <v>7.0369508661350708E-2</v>
      </c>
      <c r="F1429">
        <v>0</v>
      </c>
      <c r="G1429">
        <v>0.20921568627450979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0.13598357596117949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t="s">
        <v>1473</v>
      </c>
      <c r="B1430">
        <v>0</v>
      </c>
      <c r="C1430">
        <v>0.27250608272506083</v>
      </c>
      <c r="D1430">
        <v>0</v>
      </c>
      <c r="E1430">
        <v>0.1090336090018825</v>
      </c>
      <c r="F1430">
        <v>0</v>
      </c>
      <c r="G1430">
        <v>0.20921568627450979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0.13598357596117949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t="s">
        <v>1474</v>
      </c>
      <c r="B1431">
        <v>0</v>
      </c>
      <c r="C1431">
        <v>0.218978102189781</v>
      </c>
      <c r="D1431">
        <v>0</v>
      </c>
      <c r="E1431">
        <v>0.14759195414454621</v>
      </c>
      <c r="F1431">
        <v>0</v>
      </c>
      <c r="G1431">
        <v>0.20921568627450979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0.13598357596117949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 t="s">
        <v>1475</v>
      </c>
      <c r="B1432">
        <v>0</v>
      </c>
      <c r="C1432">
        <v>0.34793187347931881</v>
      </c>
      <c r="D1432">
        <v>0</v>
      </c>
      <c r="E1432">
        <v>0.20793587004801289</v>
      </c>
      <c r="F1432">
        <v>0</v>
      </c>
      <c r="G1432">
        <v>0.20921568627450979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0.13598357596117949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t="s">
        <v>1476</v>
      </c>
      <c r="B1433">
        <v>0</v>
      </c>
      <c r="C1433">
        <v>0.16301703163017031</v>
      </c>
      <c r="D1433">
        <v>0</v>
      </c>
      <c r="E1433">
        <v>0.28549673216438592</v>
      </c>
      <c r="F1433">
        <v>0</v>
      </c>
      <c r="G1433">
        <v>0.20921568627450979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5.4385964912280697E-2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t="s">
        <v>1477</v>
      </c>
      <c r="B1434">
        <v>0</v>
      </c>
      <c r="C1434">
        <v>8.5158150851581502E-2</v>
      </c>
      <c r="D1434">
        <v>0</v>
      </c>
      <c r="E1434">
        <v>0.36068867784851633</v>
      </c>
      <c r="F1434">
        <v>0</v>
      </c>
      <c r="G1434">
        <v>0.20921568627450979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5.4385964912280697E-2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t="s">
        <v>1478</v>
      </c>
      <c r="B1435">
        <v>0</v>
      </c>
      <c r="C1435">
        <v>1.3381995133819951E-2</v>
      </c>
      <c r="D1435">
        <v>0</v>
      </c>
      <c r="E1435">
        <v>0.43924363882484818</v>
      </c>
      <c r="F1435">
        <v>0</v>
      </c>
      <c r="G1435">
        <v>0.20921568627450979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5.4385964912280697E-2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 t="s">
        <v>1479</v>
      </c>
      <c r="B1436">
        <v>0</v>
      </c>
      <c r="C1436">
        <v>0</v>
      </c>
      <c r="D1436">
        <v>0</v>
      </c>
      <c r="E1436">
        <v>0.53960532160155672</v>
      </c>
      <c r="F1436">
        <v>0</v>
      </c>
      <c r="G1436">
        <v>0.20921568627450979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5.4385964912280697E-2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x14ac:dyDescent="0.25">
      <c r="A1437" t="s">
        <v>1480</v>
      </c>
      <c r="B1437">
        <v>0</v>
      </c>
      <c r="C1437">
        <v>0</v>
      </c>
      <c r="D1437">
        <v>0</v>
      </c>
      <c r="E1437">
        <v>0.58888724380803315</v>
      </c>
      <c r="F1437">
        <v>0</v>
      </c>
      <c r="G1437">
        <v>0.20921568627450979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5.4385964912280697E-2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 t="s">
        <v>1481</v>
      </c>
      <c r="B1438">
        <v>0</v>
      </c>
      <c r="C1438">
        <v>0</v>
      </c>
      <c r="D1438">
        <v>0</v>
      </c>
      <c r="E1438">
        <v>0.59690348780642566</v>
      </c>
      <c r="F1438">
        <v>0</v>
      </c>
      <c r="G1438">
        <v>0.20921568627450979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 t="s">
        <v>1482</v>
      </c>
      <c r="B1439">
        <v>0</v>
      </c>
      <c r="C1439">
        <v>0</v>
      </c>
      <c r="D1439">
        <v>0</v>
      </c>
      <c r="E1439">
        <v>0.58053258317646317</v>
      </c>
      <c r="F1439">
        <v>0</v>
      </c>
      <c r="G1439">
        <v>0.20921568627450979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t="s">
        <v>1483</v>
      </c>
      <c r="B1440">
        <v>0</v>
      </c>
      <c r="C1440">
        <v>0</v>
      </c>
      <c r="D1440">
        <v>0</v>
      </c>
      <c r="E1440">
        <v>0.55851435098035074</v>
      </c>
      <c r="F1440">
        <v>0</v>
      </c>
      <c r="G1440">
        <v>0.20921568627450979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 t="s">
        <v>1484</v>
      </c>
      <c r="B1441">
        <v>0</v>
      </c>
      <c r="C1441">
        <v>0</v>
      </c>
      <c r="D1441">
        <v>0</v>
      </c>
      <c r="E1441">
        <v>0.55608198142938725</v>
      </c>
      <c r="F1441">
        <v>0</v>
      </c>
      <c r="G1441">
        <v>0.20921568627450979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x14ac:dyDescent="0.25">
      <c r="A1442" t="s">
        <v>1485</v>
      </c>
      <c r="B1442">
        <v>0</v>
      </c>
      <c r="C1442">
        <v>0</v>
      </c>
      <c r="D1442">
        <v>0</v>
      </c>
      <c r="E1442">
        <v>0.57133188096194931</v>
      </c>
      <c r="F1442">
        <v>0</v>
      </c>
      <c r="G1442">
        <v>0.21509803921568629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5.4385964912280697E-2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25">
      <c r="A1443" t="s">
        <v>1486</v>
      </c>
      <c r="B1443">
        <v>0</v>
      </c>
      <c r="C1443">
        <v>0</v>
      </c>
      <c r="D1443">
        <v>0</v>
      </c>
      <c r="E1443">
        <v>0.58816810846253098</v>
      </c>
      <c r="F1443">
        <v>0</v>
      </c>
      <c r="G1443">
        <v>0.21509803921568629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5.4385964912280697E-2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x14ac:dyDescent="0.25">
      <c r="A1444" t="s">
        <v>1487</v>
      </c>
      <c r="B1444">
        <v>0</v>
      </c>
      <c r="C1444">
        <v>0</v>
      </c>
      <c r="D1444">
        <v>0</v>
      </c>
      <c r="E1444">
        <v>0.59633240973793866</v>
      </c>
      <c r="F1444">
        <v>0</v>
      </c>
      <c r="G1444">
        <v>0.21509803921568629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5.4385964912280697E-2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t="s">
        <v>1488</v>
      </c>
      <c r="B1445">
        <v>0</v>
      </c>
      <c r="C1445">
        <v>0</v>
      </c>
      <c r="D1445">
        <v>0</v>
      </c>
      <c r="E1445">
        <v>0.60705598680175132</v>
      </c>
      <c r="F1445">
        <v>0</v>
      </c>
      <c r="G1445">
        <v>0.21509803921568629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5.4385964912280697E-2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 t="s">
        <v>1489</v>
      </c>
      <c r="B1446">
        <v>0</v>
      </c>
      <c r="C1446">
        <v>0</v>
      </c>
      <c r="D1446">
        <v>0</v>
      </c>
      <c r="E1446">
        <v>0.61128619471647039</v>
      </c>
      <c r="F1446">
        <v>0</v>
      </c>
      <c r="G1446">
        <v>0.21509803921568629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5.4385964912280697E-2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t="s">
        <v>1490</v>
      </c>
      <c r="B1447">
        <v>0</v>
      </c>
      <c r="C1447">
        <v>0</v>
      </c>
      <c r="D1447">
        <v>0</v>
      </c>
      <c r="E1447">
        <v>0.60923454387783171</v>
      </c>
      <c r="F1447">
        <v>0</v>
      </c>
      <c r="G1447">
        <v>0.21509803921568629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5.4385964912280697E-2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 t="s">
        <v>1491</v>
      </c>
      <c r="B1448">
        <v>0</v>
      </c>
      <c r="C1448">
        <v>0</v>
      </c>
      <c r="D1448">
        <v>0</v>
      </c>
      <c r="E1448">
        <v>0.58501660356606533</v>
      </c>
      <c r="F1448">
        <v>0</v>
      </c>
      <c r="G1448">
        <v>0.21509803921568629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5.4385964912280697E-2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 t="s">
        <v>1492</v>
      </c>
      <c r="B1449">
        <v>0</v>
      </c>
      <c r="C1449">
        <v>2.0681265206812651E-2</v>
      </c>
      <c r="D1449">
        <v>0</v>
      </c>
      <c r="E1449">
        <v>0.55337464836396721</v>
      </c>
      <c r="F1449">
        <v>0</v>
      </c>
      <c r="G1449">
        <v>0.21509803921568629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5.4385964912280697E-2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 t="s">
        <v>1493</v>
      </c>
      <c r="B1450">
        <v>0</v>
      </c>
      <c r="C1450">
        <v>3.2846715328467148E-2</v>
      </c>
      <c r="D1450">
        <v>0</v>
      </c>
      <c r="E1450">
        <v>0.50544639269020075</v>
      </c>
      <c r="F1450">
        <v>0</v>
      </c>
      <c r="G1450">
        <v>0.21509803921568629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5.4385964912280697E-2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 t="s">
        <v>1494</v>
      </c>
      <c r="B1451">
        <v>0</v>
      </c>
      <c r="C1451">
        <v>0.12287104622871051</v>
      </c>
      <c r="D1451">
        <v>0</v>
      </c>
      <c r="E1451">
        <v>0.42875272319634511</v>
      </c>
      <c r="F1451">
        <v>0</v>
      </c>
      <c r="G1451">
        <v>0.21509803921568629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5.4385964912280697E-2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x14ac:dyDescent="0.25">
      <c r="A1452" t="s">
        <v>1495</v>
      </c>
      <c r="B1452">
        <v>0</v>
      </c>
      <c r="C1452">
        <v>9.8540145985401451E-2</v>
      </c>
      <c r="D1452">
        <v>0</v>
      </c>
      <c r="E1452">
        <v>0.37196218194124242</v>
      </c>
      <c r="F1452">
        <v>0</v>
      </c>
      <c r="G1452">
        <v>0.21509803921568629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5.4385964912280697E-2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x14ac:dyDescent="0.25">
      <c r="A1453" t="s">
        <v>1496</v>
      </c>
      <c r="B1453">
        <v>0</v>
      </c>
      <c r="C1453">
        <v>0.12287104622871051</v>
      </c>
      <c r="D1453">
        <v>0</v>
      </c>
      <c r="E1453">
        <v>0.31741365088094081</v>
      </c>
      <c r="F1453">
        <v>0</v>
      </c>
      <c r="G1453">
        <v>0.21509803921568629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5.4385964912280697E-2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 t="s">
        <v>1497</v>
      </c>
      <c r="B1454">
        <v>0</v>
      </c>
      <c r="C1454">
        <v>0.26885644768856448</v>
      </c>
      <c r="D1454">
        <v>0</v>
      </c>
      <c r="E1454">
        <v>0.26419763531377571</v>
      </c>
      <c r="F1454">
        <v>0</v>
      </c>
      <c r="G1454">
        <v>0.21509803921568629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5.4385964912280697E-2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25">
      <c r="A1455" t="s">
        <v>1498</v>
      </c>
      <c r="B1455">
        <v>0</v>
      </c>
      <c r="C1455">
        <v>0.26399026763990258</v>
      </c>
      <c r="D1455">
        <v>0</v>
      </c>
      <c r="E1455">
        <v>0.21476765583028409</v>
      </c>
      <c r="F1455">
        <v>0</v>
      </c>
      <c r="G1455">
        <v>0.21509803921568629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5.4385964912280697E-2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 t="s">
        <v>1499</v>
      </c>
      <c r="B1456">
        <v>0</v>
      </c>
      <c r="C1456">
        <v>0.37834549878345503</v>
      </c>
      <c r="D1456">
        <v>0</v>
      </c>
      <c r="E1456">
        <v>0.17754182618075681</v>
      </c>
      <c r="F1456">
        <v>0</v>
      </c>
      <c r="G1456">
        <v>0.21509803921568629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5.4385964912280697E-2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t="s">
        <v>1500</v>
      </c>
      <c r="B1457">
        <v>0</v>
      </c>
      <c r="C1457">
        <v>0.43917274939172751</v>
      </c>
      <c r="D1457">
        <v>0</v>
      </c>
      <c r="E1457">
        <v>0.14748619894667819</v>
      </c>
      <c r="F1457">
        <v>0</v>
      </c>
      <c r="G1457">
        <v>0.21509803921568629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5.4385964912280697E-2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 t="s">
        <v>1501</v>
      </c>
      <c r="B1458">
        <v>0</v>
      </c>
      <c r="C1458">
        <v>0.23722627737226279</v>
      </c>
      <c r="D1458">
        <v>0</v>
      </c>
      <c r="E1458">
        <v>0.11800164978108681</v>
      </c>
      <c r="F1458">
        <v>0</v>
      </c>
      <c r="G1458">
        <v>0.63137254901960782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5.4385964912280697E-2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t="s">
        <v>1502</v>
      </c>
      <c r="B1459">
        <v>0</v>
      </c>
      <c r="C1459">
        <v>4.5012165450121662E-2</v>
      </c>
      <c r="D1459">
        <v>0</v>
      </c>
      <c r="E1459">
        <v>0.12567947714630179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5.4385964912280697E-2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 t="s">
        <v>1503</v>
      </c>
      <c r="B1460">
        <v>0</v>
      </c>
      <c r="C1460">
        <v>0</v>
      </c>
      <c r="D1460">
        <v>0</v>
      </c>
      <c r="E1460">
        <v>0.14312908479451769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0.13549832026875699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 x14ac:dyDescent="0.25">
      <c r="A1461" t="s">
        <v>1504</v>
      </c>
      <c r="B1461">
        <v>0</v>
      </c>
      <c r="C1461">
        <v>0</v>
      </c>
      <c r="D1461">
        <v>0</v>
      </c>
      <c r="E1461">
        <v>0.15801941665432859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0.13549832026875699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t="s">
        <v>1505</v>
      </c>
      <c r="B1462">
        <v>0</v>
      </c>
      <c r="C1462">
        <v>0</v>
      </c>
      <c r="D1462">
        <v>0</v>
      </c>
      <c r="E1462">
        <v>0.1710484570316631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0.18402388951101159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 t="s">
        <v>1506</v>
      </c>
      <c r="B1463">
        <v>0</v>
      </c>
      <c r="C1463">
        <v>0</v>
      </c>
      <c r="D1463">
        <v>0</v>
      </c>
      <c r="E1463">
        <v>0.20751284925654101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0.27099664053751399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 t="s">
        <v>1507</v>
      </c>
      <c r="B1464">
        <v>0</v>
      </c>
      <c r="C1464">
        <v>0</v>
      </c>
      <c r="D1464">
        <v>0</v>
      </c>
      <c r="E1464">
        <v>0.25338945409166858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0.24430757745427401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 x14ac:dyDescent="0.25">
      <c r="A1465" t="s">
        <v>1508</v>
      </c>
      <c r="B1465">
        <v>0</v>
      </c>
      <c r="C1465">
        <v>0</v>
      </c>
      <c r="D1465">
        <v>0</v>
      </c>
      <c r="E1465">
        <v>0.30353856892066239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0.13549832026875699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 t="s">
        <v>1509</v>
      </c>
      <c r="B1466">
        <v>0</v>
      </c>
      <c r="C1466">
        <v>0</v>
      </c>
      <c r="D1466">
        <v>0</v>
      </c>
      <c r="E1466">
        <v>0.35920810507836459</v>
      </c>
      <c r="F1466">
        <v>0</v>
      </c>
      <c r="G1466">
        <v>0.21509803921568629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0.13549832026875699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25">
      <c r="A1467" t="s">
        <v>1510</v>
      </c>
      <c r="B1467">
        <v>0</v>
      </c>
      <c r="C1467">
        <v>0</v>
      </c>
      <c r="D1467">
        <v>0</v>
      </c>
      <c r="E1467">
        <v>0.38774085746314441</v>
      </c>
      <c r="F1467">
        <v>0</v>
      </c>
      <c r="G1467">
        <v>0.21509803921568629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0.13549832026875699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 t="s">
        <v>1511</v>
      </c>
      <c r="B1468">
        <v>0</v>
      </c>
      <c r="C1468">
        <v>0</v>
      </c>
      <c r="D1468">
        <v>0</v>
      </c>
      <c r="E1468">
        <v>0.39620127329258242</v>
      </c>
      <c r="F1468">
        <v>0</v>
      </c>
      <c r="G1468">
        <v>0.21509803921568629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0.13549832026875699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 x14ac:dyDescent="0.25">
      <c r="A1469" t="s">
        <v>1512</v>
      </c>
      <c r="B1469">
        <v>0</v>
      </c>
      <c r="C1469">
        <v>0</v>
      </c>
      <c r="D1469">
        <v>0</v>
      </c>
      <c r="E1469">
        <v>0.37570591594576869</v>
      </c>
      <c r="F1469">
        <v>0</v>
      </c>
      <c r="G1469">
        <v>0.21509803921568629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0.13549832026875699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 x14ac:dyDescent="0.25">
      <c r="A1470" t="s">
        <v>1513</v>
      </c>
      <c r="B1470">
        <v>0</v>
      </c>
      <c r="C1470">
        <v>0</v>
      </c>
      <c r="D1470">
        <v>0</v>
      </c>
      <c r="E1470">
        <v>0.36170392774804883</v>
      </c>
      <c r="F1470">
        <v>0</v>
      </c>
      <c r="G1470">
        <v>0.21509803921568629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0.13549832026875699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 t="s">
        <v>1514</v>
      </c>
      <c r="B1471">
        <v>0</v>
      </c>
      <c r="C1471">
        <v>0</v>
      </c>
      <c r="D1471">
        <v>0</v>
      </c>
      <c r="E1471">
        <v>0.34757503331288742</v>
      </c>
      <c r="F1471">
        <v>0</v>
      </c>
      <c r="G1471">
        <v>0.21509803921568629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0.3387831280328481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t="s">
        <v>1515</v>
      </c>
      <c r="B1472">
        <v>0</v>
      </c>
      <c r="C1472">
        <v>0</v>
      </c>
      <c r="D1472">
        <v>0</v>
      </c>
      <c r="E1472">
        <v>0.33312887328412188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0.3387831280328481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t="s">
        <v>1516</v>
      </c>
      <c r="B1473">
        <v>0</v>
      </c>
      <c r="C1473">
        <v>2.5547445255474449E-2</v>
      </c>
      <c r="D1473">
        <v>0</v>
      </c>
      <c r="E1473">
        <v>0.33746483639670888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0.3387831280328481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t="s">
        <v>1517</v>
      </c>
      <c r="B1474">
        <v>0</v>
      </c>
      <c r="C1474">
        <v>7.0559610705596104E-2</v>
      </c>
      <c r="D1474">
        <v>0</v>
      </c>
      <c r="E1474">
        <v>0.32559910319592211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0.3387831280328481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t="s">
        <v>1518</v>
      </c>
      <c r="B1475">
        <v>0</v>
      </c>
      <c r="C1475">
        <v>5.3527980535279809E-2</v>
      </c>
      <c r="D1475">
        <v>0</v>
      </c>
      <c r="E1475">
        <v>0.32073436409399531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0.3387831280328481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 t="s">
        <v>1519</v>
      </c>
      <c r="B1476">
        <v>0</v>
      </c>
      <c r="C1476">
        <v>7.2992700729927001E-2</v>
      </c>
      <c r="D1476">
        <v>0</v>
      </c>
      <c r="E1476">
        <v>0.30586518327375789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0.3387831280328481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 t="s">
        <v>1520</v>
      </c>
      <c r="B1477">
        <v>0</v>
      </c>
      <c r="C1477">
        <v>0.30170316301703171</v>
      </c>
      <c r="D1477">
        <v>0</v>
      </c>
      <c r="E1477">
        <v>0.27407517079464461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0.3387831280328481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 t="s">
        <v>1521</v>
      </c>
      <c r="B1478">
        <v>0</v>
      </c>
      <c r="C1478">
        <v>0.30170316301703171</v>
      </c>
      <c r="D1478">
        <v>0</v>
      </c>
      <c r="E1478">
        <v>0.26701072357706379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0.3387831280328481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t="s">
        <v>1522</v>
      </c>
      <c r="B1479">
        <v>0</v>
      </c>
      <c r="C1479">
        <v>0.32360097323600973</v>
      </c>
      <c r="D1479">
        <v>0</v>
      </c>
      <c r="E1479">
        <v>0.29810275175024858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0.3387831280328481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t="s">
        <v>1523</v>
      </c>
      <c r="B1480">
        <v>0</v>
      </c>
      <c r="C1480">
        <v>0.43917274939172751</v>
      </c>
      <c r="D1480">
        <v>0</v>
      </c>
      <c r="E1480">
        <v>0.33900886228558141</v>
      </c>
      <c r="F1480">
        <v>0</v>
      </c>
      <c r="G1480">
        <v>0.69509803921568625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0.3387831280328481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t="s">
        <v>1524</v>
      </c>
      <c r="B1481">
        <v>0</v>
      </c>
      <c r="C1481">
        <v>0.37347931873479318</v>
      </c>
      <c r="D1481">
        <v>0</v>
      </c>
      <c r="E1481">
        <v>0.38784661266101228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0.3387831280328481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 t="s">
        <v>1525</v>
      </c>
      <c r="B1482">
        <v>0</v>
      </c>
      <c r="C1482">
        <v>0.24330900243309</v>
      </c>
      <c r="D1482">
        <v>0</v>
      </c>
      <c r="E1482">
        <v>0.43133315002432371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0.3387831280328481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 t="s">
        <v>1526</v>
      </c>
      <c r="B1483">
        <v>0</v>
      </c>
      <c r="C1483">
        <v>5.7177615571776162E-2</v>
      </c>
      <c r="D1483">
        <v>0</v>
      </c>
      <c r="E1483">
        <v>0.48332240529622028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0.3387831280328481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x14ac:dyDescent="0.25">
      <c r="A1484" t="s">
        <v>1527</v>
      </c>
      <c r="B1484">
        <v>0</v>
      </c>
      <c r="C1484">
        <v>0</v>
      </c>
      <c r="D1484">
        <v>0</v>
      </c>
      <c r="E1484">
        <v>0.54174157659848987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0.29869354236655471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 t="s">
        <v>1528</v>
      </c>
      <c r="B1485">
        <v>0</v>
      </c>
      <c r="C1485">
        <v>0</v>
      </c>
      <c r="D1485">
        <v>0</v>
      </c>
      <c r="E1485">
        <v>0.60769051798895923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0.29869354236655471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 t="s">
        <v>1529</v>
      </c>
      <c r="B1486">
        <v>0</v>
      </c>
      <c r="C1486">
        <v>0</v>
      </c>
      <c r="D1486">
        <v>0</v>
      </c>
      <c r="E1486">
        <v>0.61471266312739281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0.29869354236655471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 t="s">
        <v>1530</v>
      </c>
      <c r="B1487">
        <v>0</v>
      </c>
      <c r="C1487">
        <v>0</v>
      </c>
      <c r="D1487">
        <v>0</v>
      </c>
      <c r="E1487">
        <v>0.61651050149114839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0.3387831280328481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 t="s">
        <v>1531</v>
      </c>
      <c r="B1488">
        <v>0</v>
      </c>
      <c r="C1488">
        <v>0</v>
      </c>
      <c r="D1488">
        <v>0</v>
      </c>
      <c r="E1488">
        <v>0.63370629666448108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0.3387831280328481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x14ac:dyDescent="0.25">
      <c r="A1489" t="s">
        <v>1532</v>
      </c>
      <c r="B1489">
        <v>0</v>
      </c>
      <c r="C1489">
        <v>0</v>
      </c>
      <c r="D1489">
        <v>0</v>
      </c>
      <c r="E1489">
        <v>0.64980223777998691</v>
      </c>
      <c r="F1489">
        <v>0</v>
      </c>
      <c r="G1489">
        <v>0.21509803921568629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0.3387831280328481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 t="s">
        <v>1533</v>
      </c>
      <c r="B1490">
        <v>0</v>
      </c>
      <c r="C1490">
        <v>0</v>
      </c>
      <c r="D1490">
        <v>0</v>
      </c>
      <c r="E1490">
        <v>0.66814018909029382</v>
      </c>
      <c r="F1490">
        <v>0</v>
      </c>
      <c r="G1490">
        <v>0.21509803921568629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0.29869354236655471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 t="s">
        <v>1534</v>
      </c>
      <c r="B1491">
        <v>0</v>
      </c>
      <c r="C1491">
        <v>0</v>
      </c>
      <c r="D1491">
        <v>0</v>
      </c>
      <c r="E1491">
        <v>0.67482391759554983</v>
      </c>
      <c r="F1491">
        <v>0</v>
      </c>
      <c r="G1491">
        <v>0.21509803921568629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0.21709593131765581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 t="s">
        <v>1535</v>
      </c>
      <c r="B1492">
        <v>0</v>
      </c>
      <c r="C1492">
        <v>0</v>
      </c>
      <c r="D1492">
        <v>0</v>
      </c>
      <c r="E1492">
        <v>0.68102117219061331</v>
      </c>
      <c r="F1492">
        <v>0</v>
      </c>
      <c r="G1492">
        <v>0.21509803921568629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0.13549832026875699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 t="s">
        <v>1536</v>
      </c>
      <c r="B1493">
        <v>0</v>
      </c>
      <c r="C1493">
        <v>0</v>
      </c>
      <c r="D1493">
        <v>0</v>
      </c>
      <c r="E1493">
        <v>0.68795871317075241</v>
      </c>
      <c r="F1493">
        <v>0</v>
      </c>
      <c r="G1493">
        <v>0.21509803921568629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0.13549832026875699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 t="s">
        <v>1537</v>
      </c>
      <c r="B1494">
        <v>0</v>
      </c>
      <c r="C1494">
        <v>0</v>
      </c>
      <c r="D1494">
        <v>0</v>
      </c>
      <c r="E1494">
        <v>0.71099219526639745</v>
      </c>
      <c r="F1494">
        <v>0</v>
      </c>
      <c r="G1494">
        <v>0.21509803921568629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0.13549832026875699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t="s">
        <v>1538</v>
      </c>
      <c r="B1495">
        <v>0</v>
      </c>
      <c r="C1495">
        <v>0</v>
      </c>
      <c r="D1495">
        <v>0</v>
      </c>
      <c r="E1495">
        <v>0.72761691237124304</v>
      </c>
      <c r="F1495">
        <v>0</v>
      </c>
      <c r="G1495">
        <v>0.21509803921568629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0.21709593131765581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 x14ac:dyDescent="0.25">
      <c r="A1496" t="s">
        <v>1539</v>
      </c>
      <c r="B1496">
        <v>0</v>
      </c>
      <c r="C1496">
        <v>0</v>
      </c>
      <c r="D1496">
        <v>0</v>
      </c>
      <c r="E1496">
        <v>0.73482941686583902</v>
      </c>
      <c r="F1496">
        <v>0</v>
      </c>
      <c r="G1496">
        <v>0.21509803921568629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0.29869354236655471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 x14ac:dyDescent="0.25">
      <c r="A1497" t="s">
        <v>1540</v>
      </c>
      <c r="B1497">
        <v>0</v>
      </c>
      <c r="C1497">
        <v>2.5547445255474449E-2</v>
      </c>
      <c r="D1497">
        <v>0</v>
      </c>
      <c r="E1497">
        <v>0.74487616066329665</v>
      </c>
      <c r="F1497">
        <v>0</v>
      </c>
      <c r="G1497">
        <v>0.21509803921568629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0.13549832026875699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t="s">
        <v>1541</v>
      </c>
      <c r="B1498">
        <v>0</v>
      </c>
      <c r="C1498">
        <v>0.17153284671532851</v>
      </c>
      <c r="D1498">
        <v>0</v>
      </c>
      <c r="E1498">
        <v>0.75022737367541625</v>
      </c>
      <c r="F1498">
        <v>0</v>
      </c>
      <c r="G1498">
        <v>0.21509803921568629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0.3387831280328481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t="s">
        <v>1542</v>
      </c>
      <c r="B1499">
        <v>0</v>
      </c>
      <c r="C1499">
        <v>0.21167883211678831</v>
      </c>
      <c r="D1499">
        <v>0</v>
      </c>
      <c r="E1499">
        <v>0.76021066435415308</v>
      </c>
      <c r="F1499">
        <v>0</v>
      </c>
      <c r="G1499">
        <v>0.21509803921568629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0.3387831280328481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t="s">
        <v>1543</v>
      </c>
      <c r="B1500">
        <v>0</v>
      </c>
      <c r="C1500">
        <v>0.25060827250608281</v>
      </c>
      <c r="D1500">
        <v>0</v>
      </c>
      <c r="E1500">
        <v>0.77706804289430831</v>
      </c>
      <c r="F1500">
        <v>0</v>
      </c>
      <c r="G1500">
        <v>0.21509803921568629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0.33773796192609179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t="s">
        <v>1544</v>
      </c>
      <c r="B1501">
        <v>0</v>
      </c>
      <c r="C1501">
        <v>0.1995133819951338</v>
      </c>
      <c r="D1501">
        <v>0</v>
      </c>
      <c r="E1501">
        <v>0.76913640305421016</v>
      </c>
      <c r="F1501">
        <v>0</v>
      </c>
      <c r="G1501">
        <v>0.21509803921568629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0.13549832026875699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t="s">
        <v>1545</v>
      </c>
      <c r="B1502">
        <v>0</v>
      </c>
      <c r="C1502">
        <v>0.16180048661800489</v>
      </c>
      <c r="D1502">
        <v>0</v>
      </c>
      <c r="E1502">
        <v>0.77296474121703085</v>
      </c>
      <c r="F1502">
        <v>0</v>
      </c>
      <c r="G1502">
        <v>0.21509803921568629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0.13549832026875699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 t="s">
        <v>1546</v>
      </c>
      <c r="B1503">
        <v>0</v>
      </c>
      <c r="C1503">
        <v>0.18491484184914839</v>
      </c>
      <c r="D1503">
        <v>0</v>
      </c>
      <c r="E1503">
        <v>0.79436959326550904</v>
      </c>
      <c r="F1503">
        <v>0</v>
      </c>
      <c r="G1503">
        <v>0.21509803921568629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0.13549832026875699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 t="s">
        <v>1547</v>
      </c>
      <c r="B1504">
        <v>0</v>
      </c>
      <c r="C1504">
        <v>0.21046228710462289</v>
      </c>
      <c r="D1504">
        <v>0</v>
      </c>
      <c r="E1504">
        <v>0.80289346221366786</v>
      </c>
      <c r="F1504">
        <v>0</v>
      </c>
      <c r="G1504">
        <v>0.21509803921568629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0.13549832026875699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 t="s">
        <v>1548</v>
      </c>
      <c r="B1505">
        <v>0</v>
      </c>
      <c r="C1505">
        <v>0.15571776155717759</v>
      </c>
      <c r="D1505">
        <v>0</v>
      </c>
      <c r="E1505">
        <v>0.79927663444658315</v>
      </c>
      <c r="F1505">
        <v>0</v>
      </c>
      <c r="G1505">
        <v>0.21509803921568629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0.13549832026875699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t="s">
        <v>1549</v>
      </c>
      <c r="B1506">
        <v>0</v>
      </c>
      <c r="C1506">
        <v>6.204379562043795E-2</v>
      </c>
      <c r="D1506">
        <v>0</v>
      </c>
      <c r="E1506">
        <v>0.79929778548615671</v>
      </c>
      <c r="F1506">
        <v>0</v>
      </c>
      <c r="G1506">
        <v>0.21509803921568629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0.13549832026875699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t="s">
        <v>1550</v>
      </c>
      <c r="B1507">
        <v>0</v>
      </c>
      <c r="C1507">
        <v>5.2311435523114347E-2</v>
      </c>
      <c r="D1507">
        <v>0</v>
      </c>
      <c r="E1507">
        <v>0.77711034497345544</v>
      </c>
      <c r="F1507">
        <v>0</v>
      </c>
      <c r="G1507">
        <v>0.21509803921568629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0.13549832026875699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 t="s">
        <v>1551</v>
      </c>
      <c r="B1508">
        <v>0</v>
      </c>
      <c r="C1508">
        <v>1.2165450121654499E-3</v>
      </c>
      <c r="D1508">
        <v>0</v>
      </c>
      <c r="E1508">
        <v>0.72535375113686851</v>
      </c>
      <c r="F1508">
        <v>0</v>
      </c>
      <c r="G1508">
        <v>0.21509803921568629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0.13549832026875699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t="s">
        <v>1552</v>
      </c>
      <c r="B1509">
        <v>0</v>
      </c>
      <c r="C1509">
        <v>0</v>
      </c>
      <c r="D1509">
        <v>0</v>
      </c>
      <c r="E1509">
        <v>0.74472810338628148</v>
      </c>
      <c r="F1509">
        <v>0</v>
      </c>
      <c r="G1509">
        <v>0.21509803921568629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0.13549832026875699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t="s">
        <v>1553</v>
      </c>
      <c r="B1510">
        <v>0</v>
      </c>
      <c r="C1510">
        <v>0</v>
      </c>
      <c r="D1510">
        <v>0</v>
      </c>
      <c r="E1510">
        <v>0.73990566636350175</v>
      </c>
      <c r="F1510">
        <v>0</v>
      </c>
      <c r="G1510">
        <v>0.21509803921568629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0.13549832026875699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t="s">
        <v>1554</v>
      </c>
      <c r="B1511">
        <v>0</v>
      </c>
      <c r="C1511">
        <v>0</v>
      </c>
      <c r="D1511">
        <v>0</v>
      </c>
      <c r="E1511">
        <v>0.69451553543856681</v>
      </c>
      <c r="F1511">
        <v>0</v>
      </c>
      <c r="G1511">
        <v>0.21509803921568629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0.13549832026875699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t="s">
        <v>1555</v>
      </c>
      <c r="B1512">
        <v>0</v>
      </c>
      <c r="C1512">
        <v>0</v>
      </c>
      <c r="D1512">
        <v>0</v>
      </c>
      <c r="E1512">
        <v>0.64284354576027425</v>
      </c>
      <c r="F1512">
        <v>0</v>
      </c>
      <c r="G1512">
        <v>0.21509803921568629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0.13549832026875699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 t="s">
        <v>1556</v>
      </c>
      <c r="B1513">
        <v>0</v>
      </c>
      <c r="C1513">
        <v>0</v>
      </c>
      <c r="D1513">
        <v>0</v>
      </c>
      <c r="E1513">
        <v>0.61173036654751578</v>
      </c>
      <c r="F1513">
        <v>0</v>
      </c>
      <c r="G1513">
        <v>0.21509803921568629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0.13549832026875699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t="s">
        <v>1557</v>
      </c>
      <c r="B1514">
        <v>0</v>
      </c>
      <c r="C1514">
        <v>0</v>
      </c>
      <c r="D1514">
        <v>0</v>
      </c>
      <c r="E1514">
        <v>0.57848093233782449</v>
      </c>
      <c r="F1514">
        <v>0</v>
      </c>
      <c r="G1514">
        <v>0.21509803921568629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0.13549832026875699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t="s">
        <v>1558</v>
      </c>
      <c r="B1515">
        <v>0</v>
      </c>
      <c r="C1515">
        <v>0</v>
      </c>
      <c r="D1515">
        <v>0</v>
      </c>
      <c r="E1515">
        <v>0.55525709088601705</v>
      </c>
      <c r="F1515">
        <v>0</v>
      </c>
      <c r="G1515">
        <v>0.21509803921568629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0.13549832026875699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t="s">
        <v>1559</v>
      </c>
      <c r="B1516">
        <v>0</v>
      </c>
      <c r="C1516">
        <v>0</v>
      </c>
      <c r="D1516">
        <v>0</v>
      </c>
      <c r="E1516">
        <v>0.55631464286469678</v>
      </c>
      <c r="F1516">
        <v>0</v>
      </c>
      <c r="G1516">
        <v>0.21509803921568629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0.13549832026875699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t="s">
        <v>1560</v>
      </c>
      <c r="B1517">
        <v>0</v>
      </c>
      <c r="C1517">
        <v>0</v>
      </c>
      <c r="D1517">
        <v>0</v>
      </c>
      <c r="E1517">
        <v>0.54817149262886267</v>
      </c>
      <c r="F1517">
        <v>0</v>
      </c>
      <c r="G1517">
        <v>0.21509803921568629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0.13549832026875699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t="s">
        <v>1561</v>
      </c>
      <c r="B1518">
        <v>0</v>
      </c>
      <c r="C1518">
        <v>0</v>
      </c>
      <c r="D1518">
        <v>0</v>
      </c>
      <c r="E1518">
        <v>0.54045136318450049</v>
      </c>
      <c r="F1518">
        <v>0</v>
      </c>
      <c r="G1518">
        <v>0.21509803921568629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0.13549832026875699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t="s">
        <v>1562</v>
      </c>
      <c r="B1519">
        <v>0</v>
      </c>
      <c r="C1519">
        <v>0</v>
      </c>
      <c r="D1519">
        <v>0</v>
      </c>
      <c r="E1519">
        <v>0.51733327693056119</v>
      </c>
      <c r="F1519">
        <v>0</v>
      </c>
      <c r="G1519">
        <v>0.21509803921568629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0.13549832026875699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t="s">
        <v>1563</v>
      </c>
      <c r="B1520">
        <v>0</v>
      </c>
      <c r="C1520">
        <v>0</v>
      </c>
      <c r="D1520">
        <v>0</v>
      </c>
      <c r="E1520">
        <v>0.48383003024598659</v>
      </c>
      <c r="F1520">
        <v>0</v>
      </c>
      <c r="G1520">
        <v>0.21509803921568629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0.13549832026875699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t="s">
        <v>1564</v>
      </c>
      <c r="B1521">
        <v>0</v>
      </c>
      <c r="C1521">
        <v>5.4744525547445251E-2</v>
      </c>
      <c r="D1521">
        <v>0</v>
      </c>
      <c r="E1521">
        <v>0.43382897269400789</v>
      </c>
      <c r="F1521">
        <v>0</v>
      </c>
      <c r="G1521">
        <v>0.21509803921568629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0.13549832026875699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t="s">
        <v>1565</v>
      </c>
      <c r="B1522">
        <v>0</v>
      </c>
      <c r="C1522">
        <v>0.36253041362530408</v>
      </c>
      <c r="D1522">
        <v>0</v>
      </c>
      <c r="E1522">
        <v>0.34594640326572051</v>
      </c>
      <c r="F1522">
        <v>0</v>
      </c>
      <c r="G1522">
        <v>0.21509803921568629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0.13549832026875699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t="s">
        <v>1566</v>
      </c>
      <c r="B1523">
        <v>0</v>
      </c>
      <c r="C1523">
        <v>0.53406326034063256</v>
      </c>
      <c r="D1523">
        <v>0</v>
      </c>
      <c r="E1523">
        <v>0.23289409674485501</v>
      </c>
      <c r="F1523">
        <v>0</v>
      </c>
      <c r="G1523">
        <v>0.21509803921568629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0.13549832026875699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t="s">
        <v>1567</v>
      </c>
      <c r="B1524">
        <v>0</v>
      </c>
      <c r="C1524">
        <v>0.39051094890510951</v>
      </c>
      <c r="D1524">
        <v>0</v>
      </c>
      <c r="E1524">
        <v>0.14814188117345969</v>
      </c>
      <c r="F1524">
        <v>0</v>
      </c>
      <c r="G1524">
        <v>0.21509803921568629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0.13549832026875699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 x14ac:dyDescent="0.25">
      <c r="A1525" t="s">
        <v>1568</v>
      </c>
      <c r="B1525">
        <v>0</v>
      </c>
      <c r="C1525">
        <v>0.41362530413625298</v>
      </c>
      <c r="D1525">
        <v>0</v>
      </c>
      <c r="E1525">
        <v>0.11660568116922949</v>
      </c>
      <c r="F1525">
        <v>0</v>
      </c>
      <c r="G1525">
        <v>0.21509803921568629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0.13549832026875699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t="s">
        <v>1569</v>
      </c>
      <c r="B1526">
        <v>0</v>
      </c>
      <c r="C1526">
        <v>0.40997566909975669</v>
      </c>
      <c r="D1526">
        <v>0</v>
      </c>
      <c r="E1526">
        <v>0.1027305992089511</v>
      </c>
      <c r="F1526">
        <v>0</v>
      </c>
      <c r="G1526">
        <v>0.21509803921568629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0.13549832026875699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t="s">
        <v>1570</v>
      </c>
      <c r="B1527">
        <v>0</v>
      </c>
      <c r="C1527">
        <v>0.4428223844282238</v>
      </c>
      <c r="D1527">
        <v>0</v>
      </c>
      <c r="E1527">
        <v>8.8072928784449764E-2</v>
      </c>
      <c r="F1527">
        <v>0</v>
      </c>
      <c r="G1527">
        <v>0.21509803921568629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0.13549832026875699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t="s">
        <v>1571</v>
      </c>
      <c r="B1528">
        <v>0</v>
      </c>
      <c r="C1528">
        <v>0.58515815085158152</v>
      </c>
      <c r="D1528">
        <v>0</v>
      </c>
      <c r="E1528">
        <v>7.1511664798324853E-2</v>
      </c>
      <c r="F1528">
        <v>0</v>
      </c>
      <c r="G1528">
        <v>0.21509803921568629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0.13549832026875699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t="s">
        <v>1572</v>
      </c>
      <c r="B1529">
        <v>0</v>
      </c>
      <c r="C1529">
        <v>0.52798053527980526</v>
      </c>
      <c r="D1529">
        <v>0</v>
      </c>
      <c r="E1529">
        <v>6.2162905306795829E-2</v>
      </c>
      <c r="F1529">
        <v>0</v>
      </c>
      <c r="G1529">
        <v>0.21509803921568629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0.13549832026875699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x14ac:dyDescent="0.25">
      <c r="A1530" t="s">
        <v>1573</v>
      </c>
      <c r="B1530">
        <v>0</v>
      </c>
      <c r="C1530">
        <v>0.43309002433090033</v>
      </c>
      <c r="D1530">
        <v>0</v>
      </c>
      <c r="E1530">
        <v>6.2162905306795829E-2</v>
      </c>
      <c r="F1530">
        <v>0</v>
      </c>
      <c r="G1530">
        <v>0.21509803921568629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0.13549832026875699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 t="s">
        <v>1574</v>
      </c>
      <c r="B1531">
        <v>0</v>
      </c>
      <c r="C1531">
        <v>0.1995133819951338</v>
      </c>
      <c r="D1531">
        <v>0</v>
      </c>
      <c r="E1531">
        <v>7.2801878212314139E-2</v>
      </c>
      <c r="F1531">
        <v>0</v>
      </c>
      <c r="G1531">
        <v>0.21509803921568629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0.13549832026875699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t="s">
        <v>1575</v>
      </c>
      <c r="B1532">
        <v>0</v>
      </c>
      <c r="C1532">
        <v>8.5158150851581509E-3</v>
      </c>
      <c r="D1532">
        <v>0</v>
      </c>
      <c r="E1532">
        <v>9.7823558027877081E-2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0.3387831280328481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t="s">
        <v>1576</v>
      </c>
      <c r="B1533">
        <v>0</v>
      </c>
      <c r="C1533">
        <v>0</v>
      </c>
      <c r="D1533">
        <v>0</v>
      </c>
      <c r="E1533">
        <v>0.12483343556335801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0.29869354236655471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x14ac:dyDescent="0.25">
      <c r="A1534" t="s">
        <v>1577</v>
      </c>
      <c r="B1534">
        <v>0</v>
      </c>
      <c r="C1534">
        <v>0</v>
      </c>
      <c r="D1534">
        <v>0</v>
      </c>
      <c r="E1534">
        <v>0.13566276782503861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0.28118701007838742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t="s">
        <v>1578</v>
      </c>
      <c r="B1535">
        <v>0</v>
      </c>
      <c r="C1535">
        <v>0</v>
      </c>
      <c r="D1535">
        <v>0</v>
      </c>
      <c r="E1535">
        <v>0.1469151208781912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0.21709593131765581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t="s">
        <v>1579</v>
      </c>
      <c r="B1536">
        <v>0</v>
      </c>
      <c r="C1536">
        <v>0</v>
      </c>
      <c r="D1536">
        <v>0</v>
      </c>
      <c r="E1536">
        <v>0.1481207301338861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0.21709593131765581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t="s">
        <v>1580</v>
      </c>
      <c r="B1537">
        <v>0</v>
      </c>
      <c r="C1537">
        <v>0</v>
      </c>
      <c r="D1537">
        <v>0</v>
      </c>
      <c r="E1537">
        <v>0.16379365045791999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0.21709593131765581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t="s">
        <v>1581</v>
      </c>
      <c r="B1538">
        <v>0</v>
      </c>
      <c r="C1538">
        <v>0</v>
      </c>
      <c r="D1538">
        <v>0</v>
      </c>
      <c r="E1538">
        <v>0.20537659425960789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0.28297872340425528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 t="s">
        <v>1582</v>
      </c>
      <c r="B1539">
        <v>0</v>
      </c>
      <c r="C1539">
        <v>0</v>
      </c>
      <c r="D1539">
        <v>0</v>
      </c>
      <c r="E1539">
        <v>0.26980266080077842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0.29869354236655471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25">
      <c r="A1540" t="s">
        <v>1583</v>
      </c>
      <c r="B1540">
        <v>0</v>
      </c>
      <c r="C1540">
        <v>0</v>
      </c>
      <c r="D1540">
        <v>0</v>
      </c>
      <c r="E1540">
        <v>0.34093360688677848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0.21709593131765581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x14ac:dyDescent="0.25">
      <c r="A1541" t="s">
        <v>1584</v>
      </c>
      <c r="B1541">
        <v>0</v>
      </c>
      <c r="C1541">
        <v>0</v>
      </c>
      <c r="D1541">
        <v>0</v>
      </c>
      <c r="E1541">
        <v>0.40899765223460738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0.21709593131765581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 x14ac:dyDescent="0.25">
      <c r="A1542" t="s">
        <v>1585</v>
      </c>
      <c r="B1542">
        <v>0</v>
      </c>
      <c r="C1542">
        <v>0</v>
      </c>
      <c r="D1542">
        <v>0</v>
      </c>
      <c r="E1542">
        <v>0.45248418959791881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0.21709593131765581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x14ac:dyDescent="0.25">
      <c r="A1543" t="s">
        <v>1586</v>
      </c>
      <c r="B1543">
        <v>0</v>
      </c>
      <c r="C1543">
        <v>0</v>
      </c>
      <c r="D1543">
        <v>0</v>
      </c>
      <c r="E1543">
        <v>0.48863131622919259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0.28103770063456512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 x14ac:dyDescent="0.25">
      <c r="A1544" t="s">
        <v>1587</v>
      </c>
      <c r="B1544">
        <v>0</v>
      </c>
      <c r="C1544">
        <v>0</v>
      </c>
      <c r="D1544">
        <v>0</v>
      </c>
      <c r="E1544">
        <v>0.50187186700226327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0.24501679731243001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 t="s">
        <v>1588</v>
      </c>
      <c r="B1545">
        <v>0</v>
      </c>
      <c r="C1545">
        <v>2.4330900243308999E-3</v>
      </c>
      <c r="D1545">
        <v>0</v>
      </c>
      <c r="E1545">
        <v>0.52702045305526768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0.21709593131765581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 x14ac:dyDescent="0.25">
      <c r="A1546" t="s">
        <v>1589</v>
      </c>
      <c r="B1546">
        <v>0</v>
      </c>
      <c r="C1546">
        <v>1.21654501216545E-2</v>
      </c>
      <c r="D1546">
        <v>0</v>
      </c>
      <c r="E1546">
        <v>0.54026100382833819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0.3387831280328481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x14ac:dyDescent="0.25">
      <c r="A1547" t="s">
        <v>1590</v>
      </c>
      <c r="B1547">
        <v>0</v>
      </c>
      <c r="C1547">
        <v>8.1508515815085156E-2</v>
      </c>
      <c r="D1547">
        <v>0</v>
      </c>
      <c r="E1547">
        <v>0.53450792106432032</v>
      </c>
      <c r="F1547">
        <v>0</v>
      </c>
      <c r="G1547">
        <v>0.5862745098039216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0.3387831280328481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t="s">
        <v>1591</v>
      </c>
      <c r="B1548">
        <v>0</v>
      </c>
      <c r="C1548">
        <v>0.1094890510948905</v>
      </c>
      <c r="D1548">
        <v>0</v>
      </c>
      <c r="E1548">
        <v>0.57175490175342114</v>
      </c>
      <c r="F1548">
        <v>0</v>
      </c>
      <c r="G1548">
        <v>0.21509803921568629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0.29869354236655471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t="s">
        <v>1592</v>
      </c>
      <c r="B1549">
        <v>0</v>
      </c>
      <c r="C1549">
        <v>0.1812652068126521</v>
      </c>
      <c r="D1549">
        <v>0</v>
      </c>
      <c r="E1549">
        <v>0.56054485077941585</v>
      </c>
      <c r="F1549">
        <v>0</v>
      </c>
      <c r="G1549">
        <v>0.21509803921568629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0.29869354236655471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t="s">
        <v>1593</v>
      </c>
      <c r="B1550">
        <v>0</v>
      </c>
      <c r="C1550">
        <v>0.25912408759124089</v>
      </c>
      <c r="D1550">
        <v>0</v>
      </c>
      <c r="E1550">
        <v>0.57486410457073966</v>
      </c>
      <c r="F1550">
        <v>0</v>
      </c>
      <c r="G1550">
        <v>0.21509803921568629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0.29869354236655471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 t="s">
        <v>1594</v>
      </c>
      <c r="B1551">
        <v>0</v>
      </c>
      <c r="C1551">
        <v>0.26155717761557179</v>
      </c>
      <c r="D1551">
        <v>0</v>
      </c>
      <c r="E1551">
        <v>0.57947503119778343</v>
      </c>
      <c r="F1551">
        <v>0</v>
      </c>
      <c r="G1551">
        <v>0.21509803921568629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0.29869354236655471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t="s">
        <v>1595</v>
      </c>
      <c r="B1552">
        <v>0</v>
      </c>
      <c r="C1552">
        <v>0.2944038929440389</v>
      </c>
      <c r="D1552">
        <v>0</v>
      </c>
      <c r="E1552">
        <v>0.54117049853000276</v>
      </c>
      <c r="F1552">
        <v>0</v>
      </c>
      <c r="G1552">
        <v>0.21509803921568629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0.29869354236655471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t="s">
        <v>1596</v>
      </c>
      <c r="B1553">
        <v>0</v>
      </c>
      <c r="C1553">
        <v>0.25060827250608281</v>
      </c>
      <c r="D1553">
        <v>0</v>
      </c>
      <c r="E1553">
        <v>0.4742063072400009</v>
      </c>
      <c r="F1553">
        <v>0</v>
      </c>
      <c r="G1553">
        <v>0.21509803921568629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0.29869354236655471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t="s">
        <v>1597</v>
      </c>
      <c r="B1554">
        <v>0</v>
      </c>
      <c r="C1554">
        <v>0.27250608272506083</v>
      </c>
      <c r="D1554">
        <v>0</v>
      </c>
      <c r="E1554">
        <v>0.35163603291101758</v>
      </c>
      <c r="F1554">
        <v>0</v>
      </c>
      <c r="G1554">
        <v>0.21509803921568629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0.29869354236655471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 t="s">
        <v>1598</v>
      </c>
      <c r="B1555">
        <v>0</v>
      </c>
      <c r="C1555">
        <v>7.5425790754257913E-2</v>
      </c>
      <c r="D1555">
        <v>0</v>
      </c>
      <c r="E1555">
        <v>0.28128767528924048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0.3387831280328481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 t="s">
        <v>1599</v>
      </c>
      <c r="B1556">
        <v>0</v>
      </c>
      <c r="C1556">
        <v>1.2165450121654499E-3</v>
      </c>
      <c r="D1556">
        <v>0</v>
      </c>
      <c r="E1556">
        <v>0.22965798769009499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0.3387831280328481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 t="s">
        <v>1600</v>
      </c>
      <c r="B1557">
        <v>0</v>
      </c>
      <c r="C1557">
        <v>0</v>
      </c>
      <c r="D1557">
        <v>0</v>
      </c>
      <c r="E1557">
        <v>0.17671693563738661</v>
      </c>
      <c r="F1557">
        <v>0</v>
      </c>
      <c r="G1557">
        <v>0.49705882352941178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0.3387831280328481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25">
      <c r="A1558" t="s">
        <v>1601</v>
      </c>
      <c r="B1558">
        <v>0</v>
      </c>
      <c r="C1558">
        <v>0</v>
      </c>
      <c r="D1558">
        <v>0</v>
      </c>
      <c r="E1558">
        <v>0.12618710209606801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0.3387831280328481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 t="s">
        <v>1602</v>
      </c>
      <c r="B1559">
        <v>0</v>
      </c>
      <c r="C1559">
        <v>0</v>
      </c>
      <c r="D1559">
        <v>0</v>
      </c>
      <c r="E1559">
        <v>0.1164153218130671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0.3387831280328481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 t="s">
        <v>1603</v>
      </c>
      <c r="B1560">
        <v>0</v>
      </c>
      <c r="C1560">
        <v>0</v>
      </c>
      <c r="D1560">
        <v>0</v>
      </c>
      <c r="E1560">
        <v>0.18714439814716891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0.3387831280328481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t="s">
        <v>1604</v>
      </c>
      <c r="B1561">
        <v>0</v>
      </c>
      <c r="C1561">
        <v>0</v>
      </c>
      <c r="D1561">
        <v>0</v>
      </c>
      <c r="E1561">
        <v>0.29721440808815758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0.3387831280328481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t="s">
        <v>1605</v>
      </c>
      <c r="B1562">
        <v>0</v>
      </c>
      <c r="C1562">
        <v>0</v>
      </c>
      <c r="D1562">
        <v>0</v>
      </c>
      <c r="E1562">
        <v>0.45654518919604897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0.29869354236655471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t="s">
        <v>1606</v>
      </c>
      <c r="B1563">
        <v>0</v>
      </c>
      <c r="C1563">
        <v>0</v>
      </c>
      <c r="D1563">
        <v>0</v>
      </c>
      <c r="E1563">
        <v>0.56902641764842754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0.29869354236655471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 t="s">
        <v>1607</v>
      </c>
      <c r="B1564">
        <v>0</v>
      </c>
      <c r="C1564">
        <v>0</v>
      </c>
      <c r="D1564">
        <v>0</v>
      </c>
      <c r="E1564">
        <v>0.62740328687154978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0.29869354236655471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 x14ac:dyDescent="0.25">
      <c r="A1565" t="s">
        <v>1608</v>
      </c>
      <c r="B1565">
        <v>0</v>
      </c>
      <c r="C1565">
        <v>0</v>
      </c>
      <c r="D1565">
        <v>0</v>
      </c>
      <c r="E1565">
        <v>0.71883923094820112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0.29869354236655471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 t="s">
        <v>1609</v>
      </c>
      <c r="B1566">
        <v>0</v>
      </c>
      <c r="C1566">
        <v>0</v>
      </c>
      <c r="D1566">
        <v>0</v>
      </c>
      <c r="E1566">
        <v>0.79460225470081869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0.24972004479283311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 t="s">
        <v>1610</v>
      </c>
      <c r="B1567">
        <v>0</v>
      </c>
      <c r="C1567">
        <v>0</v>
      </c>
      <c r="D1567">
        <v>0</v>
      </c>
      <c r="E1567">
        <v>0.80634108166416385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0.29869354236655471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 x14ac:dyDescent="0.25">
      <c r="A1568" t="s">
        <v>1611</v>
      </c>
      <c r="B1568">
        <v>0</v>
      </c>
      <c r="C1568">
        <v>0</v>
      </c>
      <c r="D1568">
        <v>0</v>
      </c>
      <c r="E1568">
        <v>0.79576556187736636</v>
      </c>
      <c r="F1568">
        <v>0</v>
      </c>
      <c r="G1568">
        <v>0.21509803921568629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0.29869354236655471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 x14ac:dyDescent="0.25">
      <c r="A1569" t="s">
        <v>1612</v>
      </c>
      <c r="B1569">
        <v>0</v>
      </c>
      <c r="C1569">
        <v>3.6496350364963498E-3</v>
      </c>
      <c r="D1569">
        <v>0</v>
      </c>
      <c r="E1569">
        <v>0.80612957126842799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0.13549832026875699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25">
      <c r="A1570" t="s">
        <v>1613</v>
      </c>
      <c r="B1570">
        <v>0</v>
      </c>
      <c r="C1570">
        <v>0.1180048661800486</v>
      </c>
      <c r="D1570">
        <v>0</v>
      </c>
      <c r="E1570">
        <v>0.78614183887138067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0.19574468085106381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 t="s">
        <v>1614</v>
      </c>
      <c r="B1571">
        <v>0</v>
      </c>
      <c r="C1571">
        <v>0.170316301703163</v>
      </c>
      <c r="D1571">
        <v>0</v>
      </c>
      <c r="E1571">
        <v>0.72254066287358032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0.28428518103770062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 x14ac:dyDescent="0.25">
      <c r="A1572" t="s">
        <v>1615</v>
      </c>
      <c r="B1572">
        <v>0</v>
      </c>
      <c r="C1572">
        <v>0.25790754257907539</v>
      </c>
      <c r="D1572">
        <v>0</v>
      </c>
      <c r="E1572">
        <v>0.6310835677573553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0.13549832026875699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x14ac:dyDescent="0.25">
      <c r="A1573" t="s">
        <v>1616</v>
      </c>
      <c r="B1573">
        <v>0</v>
      </c>
      <c r="C1573">
        <v>0.32481751824817517</v>
      </c>
      <c r="D1573">
        <v>0</v>
      </c>
      <c r="E1573">
        <v>0.53091224433680917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0.1618141097424412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x14ac:dyDescent="0.25">
      <c r="A1574" t="s">
        <v>1617</v>
      </c>
      <c r="B1574">
        <v>0</v>
      </c>
      <c r="C1574">
        <v>0.46228710462287098</v>
      </c>
      <c r="D1574">
        <v>0</v>
      </c>
      <c r="E1574">
        <v>0.45963324097379388</v>
      </c>
      <c r="F1574">
        <v>0</v>
      </c>
      <c r="G1574">
        <v>0.21509803921568629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5.4385964912280697E-2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 t="s">
        <v>1618</v>
      </c>
      <c r="B1575">
        <v>0</v>
      </c>
      <c r="C1575">
        <v>0.47323600973236007</v>
      </c>
      <c r="D1575">
        <v>0</v>
      </c>
      <c r="E1575">
        <v>0.41244527168510342</v>
      </c>
      <c r="F1575">
        <v>0</v>
      </c>
      <c r="G1575">
        <v>0.21509803921568629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5.4385964912280697E-2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 t="s">
        <v>1619</v>
      </c>
      <c r="B1576">
        <v>0</v>
      </c>
      <c r="C1576">
        <v>0.69586374695863751</v>
      </c>
      <c r="D1576">
        <v>0</v>
      </c>
      <c r="E1576">
        <v>0.35867932908902472</v>
      </c>
      <c r="F1576">
        <v>0</v>
      </c>
      <c r="G1576">
        <v>0.21509803921568629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5.4385964912280697E-2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 t="s">
        <v>1620</v>
      </c>
      <c r="B1577">
        <v>0</v>
      </c>
      <c r="C1577">
        <v>0.63503649635036497</v>
      </c>
      <c r="D1577">
        <v>0</v>
      </c>
      <c r="E1577">
        <v>0.31369106791598811</v>
      </c>
      <c r="F1577">
        <v>0</v>
      </c>
      <c r="G1577">
        <v>0.21509803921568629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5.4385964912280697E-2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 x14ac:dyDescent="0.25">
      <c r="A1578" t="s">
        <v>1621</v>
      </c>
      <c r="B1578">
        <v>0</v>
      </c>
      <c r="C1578">
        <v>0.54987834549878345</v>
      </c>
      <c r="D1578">
        <v>0</v>
      </c>
      <c r="E1578">
        <v>0.3099050318323146</v>
      </c>
      <c r="F1578">
        <v>0</v>
      </c>
      <c r="G1578">
        <v>0.21509803921568629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5.4385964912280697E-2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x14ac:dyDescent="0.25">
      <c r="A1579" t="s">
        <v>1622</v>
      </c>
      <c r="B1579">
        <v>0</v>
      </c>
      <c r="C1579">
        <v>6.9343065693430656E-2</v>
      </c>
      <c r="D1579">
        <v>0</v>
      </c>
      <c r="E1579">
        <v>0.36627255229594541</v>
      </c>
      <c r="F1579">
        <v>0</v>
      </c>
      <c r="G1579">
        <v>0.21509803921568629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5.4385964912280697E-2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 x14ac:dyDescent="0.25">
      <c r="A1580" t="s">
        <v>1623</v>
      </c>
      <c r="B1580">
        <v>0</v>
      </c>
      <c r="C1580">
        <v>1.2165450121654499E-3</v>
      </c>
      <c r="D1580">
        <v>0</v>
      </c>
      <c r="E1580">
        <v>0.44142219590092863</v>
      </c>
      <c r="F1580">
        <v>0</v>
      </c>
      <c r="G1580">
        <v>0.21509803921568629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5.4385964912280697E-2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 x14ac:dyDescent="0.25">
      <c r="A1581" t="s">
        <v>1624</v>
      </c>
      <c r="B1581">
        <v>0</v>
      </c>
      <c r="C1581">
        <v>0</v>
      </c>
      <c r="D1581">
        <v>0</v>
      </c>
      <c r="E1581">
        <v>0.48080543158696248</v>
      </c>
      <c r="F1581">
        <v>0</v>
      </c>
      <c r="G1581">
        <v>0.21509803921568629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0.13598357596117949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 x14ac:dyDescent="0.25">
      <c r="A1582" t="s">
        <v>1625</v>
      </c>
      <c r="B1582">
        <v>0</v>
      </c>
      <c r="C1582">
        <v>0</v>
      </c>
      <c r="D1582">
        <v>0</v>
      </c>
      <c r="E1582">
        <v>0.4874891600922186</v>
      </c>
      <c r="F1582">
        <v>0</v>
      </c>
      <c r="G1582">
        <v>0.21509803921568629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5.4385964912280697E-2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x14ac:dyDescent="0.25">
      <c r="A1583" t="s">
        <v>1626</v>
      </c>
      <c r="B1583">
        <v>0</v>
      </c>
      <c r="C1583">
        <v>0</v>
      </c>
      <c r="D1583">
        <v>0</v>
      </c>
      <c r="E1583">
        <v>0.48108039510141931</v>
      </c>
      <c r="F1583">
        <v>0</v>
      </c>
      <c r="G1583">
        <v>0.21509803921568629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 x14ac:dyDescent="0.25">
      <c r="A1584" t="s">
        <v>1627</v>
      </c>
      <c r="B1584">
        <v>0</v>
      </c>
      <c r="C1584">
        <v>0</v>
      </c>
      <c r="D1584">
        <v>0</v>
      </c>
      <c r="E1584">
        <v>0.49916453393684301</v>
      </c>
      <c r="F1584">
        <v>0</v>
      </c>
      <c r="G1584">
        <v>0.21509803921568629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 x14ac:dyDescent="0.25">
      <c r="A1585" t="s">
        <v>1628</v>
      </c>
      <c r="B1585">
        <v>0</v>
      </c>
      <c r="C1585">
        <v>0</v>
      </c>
      <c r="D1585">
        <v>0</v>
      </c>
      <c r="E1585">
        <v>0.52871253622115533</v>
      </c>
      <c r="F1585">
        <v>0</v>
      </c>
      <c r="G1585">
        <v>0.21509803921568629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x14ac:dyDescent="0.25">
      <c r="A1586" t="s">
        <v>1629</v>
      </c>
      <c r="B1586">
        <v>0</v>
      </c>
      <c r="C1586">
        <v>0</v>
      </c>
      <c r="D1586">
        <v>0</v>
      </c>
      <c r="E1586">
        <v>0.55593392415237219</v>
      </c>
      <c r="F1586">
        <v>0</v>
      </c>
      <c r="G1586">
        <v>0.21509803921568629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 x14ac:dyDescent="0.25">
      <c r="A1587" t="s">
        <v>1630</v>
      </c>
      <c r="B1587">
        <v>0</v>
      </c>
      <c r="C1587">
        <v>0</v>
      </c>
      <c r="D1587">
        <v>0</v>
      </c>
      <c r="E1587">
        <v>0.55130184648575487</v>
      </c>
      <c r="F1587">
        <v>0</v>
      </c>
      <c r="G1587">
        <v>0.21509803921568629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 x14ac:dyDescent="0.25">
      <c r="A1588" t="s">
        <v>1631</v>
      </c>
      <c r="B1588">
        <v>0</v>
      </c>
      <c r="C1588">
        <v>0</v>
      </c>
      <c r="D1588">
        <v>0</v>
      </c>
      <c r="E1588">
        <v>0.55967765815689841</v>
      </c>
      <c r="F1588">
        <v>0</v>
      </c>
      <c r="G1588">
        <v>0.21509803921568629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x14ac:dyDescent="0.25">
      <c r="A1589" t="s">
        <v>1632</v>
      </c>
      <c r="B1589">
        <v>0</v>
      </c>
      <c r="C1589">
        <v>0</v>
      </c>
      <c r="D1589">
        <v>0</v>
      </c>
      <c r="E1589">
        <v>0.57133188096194931</v>
      </c>
      <c r="F1589">
        <v>0</v>
      </c>
      <c r="G1589">
        <v>0.21509803921568629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x14ac:dyDescent="0.25">
      <c r="A1590" t="s">
        <v>1633</v>
      </c>
      <c r="B1590">
        <v>0</v>
      </c>
      <c r="C1590">
        <v>0</v>
      </c>
      <c r="D1590">
        <v>0</v>
      </c>
      <c r="E1590">
        <v>0.55426299202605811</v>
      </c>
      <c r="F1590">
        <v>0</v>
      </c>
      <c r="G1590">
        <v>0.21509803921568629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x14ac:dyDescent="0.25">
      <c r="A1591" t="s">
        <v>1634</v>
      </c>
      <c r="B1591">
        <v>0</v>
      </c>
      <c r="C1591">
        <v>0</v>
      </c>
      <c r="D1591">
        <v>0</v>
      </c>
      <c r="E1591">
        <v>0.48920239429767981</v>
      </c>
      <c r="F1591">
        <v>0</v>
      </c>
      <c r="G1591">
        <v>0.21509803921568629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 x14ac:dyDescent="0.25">
      <c r="A1592" t="s">
        <v>1635</v>
      </c>
      <c r="B1592">
        <v>0</v>
      </c>
      <c r="C1592">
        <v>0</v>
      </c>
      <c r="D1592">
        <v>0</v>
      </c>
      <c r="E1592">
        <v>0.45155354385668062</v>
      </c>
      <c r="F1592">
        <v>0</v>
      </c>
      <c r="G1592">
        <v>0.21509803921568629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x14ac:dyDescent="0.25">
      <c r="A1593" t="s">
        <v>1636</v>
      </c>
      <c r="B1593">
        <v>0</v>
      </c>
      <c r="C1593">
        <v>3.5279805352798052E-2</v>
      </c>
      <c r="D1593">
        <v>0</v>
      </c>
      <c r="E1593">
        <v>0.39220372681317289</v>
      </c>
      <c r="F1593">
        <v>0</v>
      </c>
      <c r="G1593">
        <v>0.47431372549019613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 t="s">
        <v>1637</v>
      </c>
      <c r="B1594">
        <v>0</v>
      </c>
      <c r="C1594">
        <v>0.20316301703163009</v>
      </c>
      <c r="D1594">
        <v>0</v>
      </c>
      <c r="E1594">
        <v>0.34053173713488022</v>
      </c>
      <c r="F1594">
        <v>0</v>
      </c>
      <c r="G1594">
        <v>0.21509803921568629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25">
      <c r="A1595" t="s">
        <v>1638</v>
      </c>
      <c r="B1595">
        <v>0</v>
      </c>
      <c r="C1595">
        <v>0.31021897810218979</v>
      </c>
      <c r="D1595">
        <v>0</v>
      </c>
      <c r="E1595">
        <v>0.2405084709913492</v>
      </c>
      <c r="F1595">
        <v>0</v>
      </c>
      <c r="G1595">
        <v>0.21509803921568629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 x14ac:dyDescent="0.25">
      <c r="A1596" t="s">
        <v>1639</v>
      </c>
      <c r="B1596">
        <v>0</v>
      </c>
      <c r="C1596">
        <v>0.25060827250608281</v>
      </c>
      <c r="D1596">
        <v>0</v>
      </c>
      <c r="E1596">
        <v>0.17868398231773089</v>
      </c>
      <c r="F1596">
        <v>0</v>
      </c>
      <c r="G1596">
        <v>0.21509803921568629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x14ac:dyDescent="0.25">
      <c r="A1597" t="s">
        <v>1640</v>
      </c>
      <c r="B1597">
        <v>0</v>
      </c>
      <c r="C1597">
        <v>0.39172749391727502</v>
      </c>
      <c r="D1597">
        <v>0</v>
      </c>
      <c r="E1597">
        <v>0.18496584107108871</v>
      </c>
      <c r="F1597">
        <v>0</v>
      </c>
      <c r="G1597">
        <v>0.21509803921568629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25">
      <c r="A1598" t="s">
        <v>1641</v>
      </c>
      <c r="B1598">
        <v>0</v>
      </c>
      <c r="C1598">
        <v>0.35766423357664229</v>
      </c>
      <c r="D1598">
        <v>0</v>
      </c>
      <c r="E1598">
        <v>0.21533873389877109</v>
      </c>
      <c r="F1598">
        <v>0</v>
      </c>
      <c r="G1598">
        <v>0.21509803921568629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x14ac:dyDescent="0.25">
      <c r="A1599" t="s">
        <v>1642</v>
      </c>
      <c r="B1599">
        <v>0</v>
      </c>
      <c r="C1599">
        <v>0.36739659367396588</v>
      </c>
      <c r="D1599">
        <v>0</v>
      </c>
      <c r="E1599">
        <v>0.2594598024492904</v>
      </c>
      <c r="F1599">
        <v>0</v>
      </c>
      <c r="G1599">
        <v>0.21509803921568629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 x14ac:dyDescent="0.25">
      <c r="A1600" t="s">
        <v>1643</v>
      </c>
      <c r="B1600">
        <v>0</v>
      </c>
      <c r="C1600">
        <v>0.41970802919708028</v>
      </c>
      <c r="D1600">
        <v>0</v>
      </c>
      <c r="E1600">
        <v>0.29630491338649301</v>
      </c>
      <c r="F1600">
        <v>0</v>
      </c>
      <c r="G1600">
        <v>0.21509803921568629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x14ac:dyDescent="0.25">
      <c r="A1601" t="s">
        <v>1644</v>
      </c>
      <c r="B1601">
        <v>0</v>
      </c>
      <c r="C1601">
        <v>0.29562043795620441</v>
      </c>
      <c r="D1601">
        <v>0</v>
      </c>
      <c r="E1601">
        <v>0.32111508280632001</v>
      </c>
      <c r="F1601">
        <v>0</v>
      </c>
      <c r="G1601">
        <v>0.21509803921568629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x14ac:dyDescent="0.25">
      <c r="A1602" t="s">
        <v>1645</v>
      </c>
      <c r="B1602">
        <v>0</v>
      </c>
      <c r="C1602">
        <v>0.1569343065693431</v>
      </c>
      <c r="D1602">
        <v>0</v>
      </c>
      <c r="E1602">
        <v>0.3504515746948963</v>
      </c>
      <c r="F1602">
        <v>0</v>
      </c>
      <c r="G1602">
        <v>0.21509803921568629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25">
      <c r="A1603" t="s">
        <v>1646</v>
      </c>
      <c r="B1603">
        <v>0</v>
      </c>
      <c r="C1603">
        <v>8.8807785888077848E-2</v>
      </c>
      <c r="D1603">
        <v>0</v>
      </c>
      <c r="E1603">
        <v>0.35679688656697478</v>
      </c>
      <c r="F1603">
        <v>0</v>
      </c>
      <c r="G1603">
        <v>0.21509803921568629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x14ac:dyDescent="0.25">
      <c r="A1604" t="s">
        <v>1647</v>
      </c>
      <c r="B1604">
        <v>0</v>
      </c>
      <c r="C1604">
        <v>2.4330900243308999E-3</v>
      </c>
      <c r="D1604">
        <v>0</v>
      </c>
      <c r="E1604">
        <v>0.43008523868948162</v>
      </c>
      <c r="F1604">
        <v>0</v>
      </c>
      <c r="G1604">
        <v>0.21509803921568629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x14ac:dyDescent="0.25">
      <c r="A1605" t="s">
        <v>1648</v>
      </c>
      <c r="B1605">
        <v>0</v>
      </c>
      <c r="C1605">
        <v>0</v>
      </c>
      <c r="D1605">
        <v>0</v>
      </c>
      <c r="E1605">
        <v>0.55195752871253623</v>
      </c>
      <c r="F1605">
        <v>0</v>
      </c>
      <c r="G1605">
        <v>0.21509803921568629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25">
      <c r="A1606" t="s">
        <v>1649</v>
      </c>
      <c r="B1606">
        <v>0</v>
      </c>
      <c r="C1606">
        <v>0</v>
      </c>
      <c r="D1606">
        <v>0</v>
      </c>
      <c r="E1606">
        <v>0.60644260665411709</v>
      </c>
      <c r="F1606">
        <v>0</v>
      </c>
      <c r="G1606">
        <v>0.21509803921568629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25">
      <c r="A1607" t="s">
        <v>1650</v>
      </c>
      <c r="B1607">
        <v>0</v>
      </c>
      <c r="C1607">
        <v>0</v>
      </c>
      <c r="D1607">
        <v>0</v>
      </c>
      <c r="E1607">
        <v>0.63821146809365692</v>
      </c>
      <c r="F1607">
        <v>0</v>
      </c>
      <c r="G1607">
        <v>0.21509803921568629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 t="s">
        <v>1651</v>
      </c>
      <c r="B1608">
        <v>0</v>
      </c>
      <c r="C1608">
        <v>0</v>
      </c>
      <c r="D1608">
        <v>0</v>
      </c>
      <c r="E1608">
        <v>0.63438312993083623</v>
      </c>
      <c r="F1608">
        <v>0</v>
      </c>
      <c r="G1608">
        <v>0.21509803921568629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 x14ac:dyDescent="0.25">
      <c r="A1609" t="s">
        <v>1652</v>
      </c>
      <c r="B1609">
        <v>0</v>
      </c>
      <c r="C1609">
        <v>0</v>
      </c>
      <c r="D1609">
        <v>0</v>
      </c>
      <c r="E1609">
        <v>0.61318978827809389</v>
      </c>
      <c r="F1609">
        <v>0</v>
      </c>
      <c r="G1609">
        <v>0.21509803921568629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 x14ac:dyDescent="0.25">
      <c r="A1610" t="s">
        <v>1653</v>
      </c>
      <c r="B1610">
        <v>0</v>
      </c>
      <c r="C1610">
        <v>0</v>
      </c>
      <c r="D1610">
        <v>0</v>
      </c>
      <c r="E1610">
        <v>0.57183950591171562</v>
      </c>
      <c r="F1610">
        <v>0</v>
      </c>
      <c r="G1610">
        <v>0.21509803921568629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5.4385964912280697E-2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x14ac:dyDescent="0.25">
      <c r="A1611" t="s">
        <v>1654</v>
      </c>
      <c r="B1611">
        <v>0</v>
      </c>
      <c r="C1611">
        <v>0</v>
      </c>
      <c r="D1611">
        <v>0</v>
      </c>
      <c r="E1611">
        <v>0.5687937562131179</v>
      </c>
      <c r="F1611">
        <v>0</v>
      </c>
      <c r="G1611">
        <v>0.21509803921568629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5.4385964912280697E-2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 x14ac:dyDescent="0.25">
      <c r="A1612" t="s">
        <v>1655</v>
      </c>
      <c r="B1612">
        <v>0</v>
      </c>
      <c r="C1612">
        <v>0</v>
      </c>
      <c r="D1612">
        <v>0</v>
      </c>
      <c r="E1612">
        <v>0.57566784407453631</v>
      </c>
      <c r="F1612">
        <v>0</v>
      </c>
      <c r="G1612">
        <v>0.21509803921568629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5.4385964912280697E-2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x14ac:dyDescent="0.25">
      <c r="A1613" t="s">
        <v>1656</v>
      </c>
      <c r="B1613">
        <v>0</v>
      </c>
      <c r="C1613">
        <v>0</v>
      </c>
      <c r="D1613">
        <v>0</v>
      </c>
      <c r="E1613">
        <v>0.5808286977304935</v>
      </c>
      <c r="F1613">
        <v>0</v>
      </c>
      <c r="G1613">
        <v>0.21509803921568629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5.4385964912280697E-2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x14ac:dyDescent="0.25">
      <c r="A1614" t="s">
        <v>1657</v>
      </c>
      <c r="B1614">
        <v>0</v>
      </c>
      <c r="C1614">
        <v>0</v>
      </c>
      <c r="D1614">
        <v>0</v>
      </c>
      <c r="E1614">
        <v>0.58837961885826695</v>
      </c>
      <c r="F1614">
        <v>0</v>
      </c>
      <c r="G1614">
        <v>0.21509803921568629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5.4385964912280697E-2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x14ac:dyDescent="0.25">
      <c r="A1615" t="s">
        <v>1658</v>
      </c>
      <c r="B1615">
        <v>0</v>
      </c>
      <c r="C1615">
        <v>0</v>
      </c>
      <c r="D1615">
        <v>0</v>
      </c>
      <c r="E1615">
        <v>0.60155671651261666</v>
      </c>
      <c r="F1615">
        <v>0</v>
      </c>
      <c r="G1615">
        <v>0.21509803921568629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5.4385964912280697E-2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 x14ac:dyDescent="0.25">
      <c r="A1616" t="s">
        <v>1659</v>
      </c>
      <c r="B1616">
        <v>0</v>
      </c>
      <c r="C1616">
        <v>0</v>
      </c>
      <c r="D1616">
        <v>0</v>
      </c>
      <c r="E1616">
        <v>0.68924892658474168</v>
      </c>
      <c r="F1616">
        <v>0</v>
      </c>
      <c r="G1616">
        <v>0.21509803921568629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5.4385964912280697E-2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 x14ac:dyDescent="0.25">
      <c r="A1617" t="s">
        <v>1660</v>
      </c>
      <c r="B1617">
        <v>0</v>
      </c>
      <c r="C1617">
        <v>2.18978102189781E-2</v>
      </c>
      <c r="D1617">
        <v>0</v>
      </c>
      <c r="E1617">
        <v>0.64557202986526785</v>
      </c>
      <c r="F1617">
        <v>0</v>
      </c>
      <c r="G1617">
        <v>0.21509803921568629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5.4385964912280697E-2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 x14ac:dyDescent="0.25">
      <c r="A1618" t="s">
        <v>1661</v>
      </c>
      <c r="B1618">
        <v>0</v>
      </c>
      <c r="C1618">
        <v>0.1094890510948905</v>
      </c>
      <c r="D1618">
        <v>0</v>
      </c>
      <c r="E1618">
        <v>0.63814801497493601</v>
      </c>
      <c r="F1618">
        <v>0</v>
      </c>
      <c r="G1618">
        <v>0.21509803921568629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5.4385964912280697E-2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 t="s">
        <v>1662</v>
      </c>
      <c r="B1619">
        <v>0</v>
      </c>
      <c r="C1619">
        <v>0.21532846715328471</v>
      </c>
      <c r="D1619">
        <v>0</v>
      </c>
      <c r="E1619">
        <v>0.58730091584001354</v>
      </c>
      <c r="F1619">
        <v>0</v>
      </c>
      <c r="G1619">
        <v>0.21509803921568629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5.4385964912280697E-2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 x14ac:dyDescent="0.25">
      <c r="A1620" t="s">
        <v>1663</v>
      </c>
      <c r="B1620">
        <v>0</v>
      </c>
      <c r="C1620">
        <v>0.2238442822384428</v>
      </c>
      <c r="D1620">
        <v>0</v>
      </c>
      <c r="E1620">
        <v>0.52877598933987613</v>
      </c>
      <c r="F1620">
        <v>0</v>
      </c>
      <c r="G1620">
        <v>0.21509803921568629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5.4385964912280697E-2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x14ac:dyDescent="0.25">
      <c r="A1621" t="s">
        <v>1664</v>
      </c>
      <c r="B1621">
        <v>0</v>
      </c>
      <c r="C1621">
        <v>0.27493917274939172</v>
      </c>
      <c r="D1621">
        <v>0</v>
      </c>
      <c r="E1621">
        <v>0.46134647517925498</v>
      </c>
      <c r="F1621">
        <v>0</v>
      </c>
      <c r="G1621">
        <v>0.21509803921568629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5.4385964912280697E-2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x14ac:dyDescent="0.25">
      <c r="A1622" t="s">
        <v>1665</v>
      </c>
      <c r="B1622">
        <v>0</v>
      </c>
      <c r="C1622">
        <v>0.35888077858880779</v>
      </c>
      <c r="D1622">
        <v>0</v>
      </c>
      <c r="E1622">
        <v>0.43810148268787419</v>
      </c>
      <c r="F1622">
        <v>0</v>
      </c>
      <c r="G1622">
        <v>0.21509803921568629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5.4385964912280697E-2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25">
      <c r="A1623" t="s">
        <v>1666</v>
      </c>
      <c r="B1623">
        <v>0</v>
      </c>
      <c r="C1623">
        <v>0.37712895377128952</v>
      </c>
      <c r="D1623">
        <v>0</v>
      </c>
      <c r="E1623">
        <v>0.41329131326804708</v>
      </c>
      <c r="F1623">
        <v>0</v>
      </c>
      <c r="G1623">
        <v>0.21509803921568629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5.4385964912280697E-2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 x14ac:dyDescent="0.25">
      <c r="A1624" t="s">
        <v>1667</v>
      </c>
      <c r="B1624">
        <v>0</v>
      </c>
      <c r="C1624">
        <v>0.40875912408759119</v>
      </c>
      <c r="D1624">
        <v>0</v>
      </c>
      <c r="E1624">
        <v>0.41426426108843251</v>
      </c>
      <c r="F1624">
        <v>0</v>
      </c>
      <c r="G1624">
        <v>0.21509803921568629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5.4385964912280697E-2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 t="s">
        <v>1668</v>
      </c>
      <c r="B1625">
        <v>0</v>
      </c>
      <c r="C1625">
        <v>0.45620437956204379</v>
      </c>
      <c r="D1625">
        <v>0</v>
      </c>
      <c r="E1625">
        <v>0.40673449100023268</v>
      </c>
      <c r="F1625">
        <v>0</v>
      </c>
      <c r="G1625">
        <v>0.21509803921568629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5.4385964912280697E-2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 x14ac:dyDescent="0.25">
      <c r="A1626" t="s">
        <v>1669</v>
      </c>
      <c r="B1626">
        <v>0</v>
      </c>
      <c r="C1626">
        <v>0.30291970802919699</v>
      </c>
      <c r="D1626">
        <v>0</v>
      </c>
      <c r="E1626">
        <v>0.39078660716174202</v>
      </c>
      <c r="F1626">
        <v>0</v>
      </c>
      <c r="G1626">
        <v>0.21509803921568629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5.4385964912280697E-2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x14ac:dyDescent="0.25">
      <c r="A1627" t="s">
        <v>1670</v>
      </c>
      <c r="B1627">
        <v>0</v>
      </c>
      <c r="C1627">
        <v>2.9197080291970798E-2</v>
      </c>
      <c r="D1627">
        <v>0</v>
      </c>
      <c r="E1627">
        <v>0.32155925463736551</v>
      </c>
      <c r="F1627">
        <v>0</v>
      </c>
      <c r="G1627">
        <v>0.52176470588235302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0.13598357596117949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x14ac:dyDescent="0.25">
      <c r="A1628" t="s">
        <v>1671</v>
      </c>
      <c r="B1628">
        <v>0</v>
      </c>
      <c r="C1628">
        <v>0</v>
      </c>
      <c r="D1628">
        <v>0</v>
      </c>
      <c r="E1628">
        <v>0.33628037818058759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0.13598357596117949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x14ac:dyDescent="0.25">
      <c r="A1629" t="s">
        <v>1672</v>
      </c>
      <c r="B1629">
        <v>0</v>
      </c>
      <c r="C1629">
        <v>0</v>
      </c>
      <c r="D1629">
        <v>0</v>
      </c>
      <c r="E1629">
        <v>0.4086592356014298</v>
      </c>
      <c r="F1629">
        <v>0</v>
      </c>
      <c r="G1629">
        <v>0.93333333333333335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0.13598357596117949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 x14ac:dyDescent="0.25">
      <c r="A1630" t="s">
        <v>1673</v>
      </c>
      <c r="B1630">
        <v>0</v>
      </c>
      <c r="C1630">
        <v>0</v>
      </c>
      <c r="D1630">
        <v>0</v>
      </c>
      <c r="E1630">
        <v>0.48518369677869672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5.4385964912280697E-2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x14ac:dyDescent="0.25">
      <c r="A1631" t="s">
        <v>1674</v>
      </c>
      <c r="B1631">
        <v>0</v>
      </c>
      <c r="C1631">
        <v>0</v>
      </c>
      <c r="D1631">
        <v>0</v>
      </c>
      <c r="E1631">
        <v>0.57052814145815278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5.4385964912280697E-2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x14ac:dyDescent="0.25">
      <c r="A1632" t="s">
        <v>1675</v>
      </c>
      <c r="B1632">
        <v>0</v>
      </c>
      <c r="C1632">
        <v>0</v>
      </c>
      <c r="D1632">
        <v>0</v>
      </c>
      <c r="E1632">
        <v>0.63004716681824924</v>
      </c>
      <c r="F1632">
        <v>0</v>
      </c>
      <c r="G1632">
        <v>0.21509803921568629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5.4385964912280697E-2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 x14ac:dyDescent="0.25">
      <c r="A1633" t="s">
        <v>1676</v>
      </c>
      <c r="B1633">
        <v>0</v>
      </c>
      <c r="C1633">
        <v>0</v>
      </c>
      <c r="D1633">
        <v>0</v>
      </c>
      <c r="E1633">
        <v>0.67105903255144994</v>
      </c>
      <c r="F1633">
        <v>0</v>
      </c>
      <c r="G1633">
        <v>0.21509803921568629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5.4385964912280697E-2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 x14ac:dyDescent="0.25">
      <c r="A1634" t="s">
        <v>1677</v>
      </c>
      <c r="B1634">
        <v>0</v>
      </c>
      <c r="C1634">
        <v>0</v>
      </c>
      <c r="D1634">
        <v>0</v>
      </c>
      <c r="E1634">
        <v>0.71761247065293265</v>
      </c>
      <c r="F1634">
        <v>0</v>
      </c>
      <c r="G1634">
        <v>0.21509803921568629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5.4385964912280697E-2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25">
      <c r="A1635" t="s">
        <v>1678</v>
      </c>
      <c r="B1635">
        <v>0</v>
      </c>
      <c r="C1635">
        <v>0</v>
      </c>
      <c r="D1635">
        <v>0</v>
      </c>
      <c r="E1635">
        <v>0.72825144355845095</v>
      </c>
      <c r="F1635">
        <v>0</v>
      </c>
      <c r="G1635">
        <v>0.21509803921568629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5.4385964912280697E-2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x14ac:dyDescent="0.25">
      <c r="A1636" t="s">
        <v>1679</v>
      </c>
      <c r="B1636">
        <v>0</v>
      </c>
      <c r="C1636">
        <v>0</v>
      </c>
      <c r="D1636">
        <v>0</v>
      </c>
      <c r="E1636">
        <v>0.69515006662577472</v>
      </c>
      <c r="F1636">
        <v>0</v>
      </c>
      <c r="G1636">
        <v>0.21509803921568629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5.4385964912280697E-2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x14ac:dyDescent="0.25">
      <c r="A1637" t="s">
        <v>1680</v>
      </c>
      <c r="B1637">
        <v>0</v>
      </c>
      <c r="C1637">
        <v>0</v>
      </c>
      <c r="D1637">
        <v>0</v>
      </c>
      <c r="E1637">
        <v>0.67797542249201559</v>
      </c>
      <c r="F1637">
        <v>0</v>
      </c>
      <c r="G1637">
        <v>0.21509803921568629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5.4385964912280697E-2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25">
      <c r="A1638" t="s">
        <v>1681</v>
      </c>
      <c r="B1638">
        <v>0</v>
      </c>
      <c r="C1638">
        <v>0</v>
      </c>
      <c r="D1638">
        <v>0</v>
      </c>
      <c r="E1638">
        <v>0.71391103872755357</v>
      </c>
      <c r="F1638">
        <v>0</v>
      </c>
      <c r="G1638">
        <v>0.21509803921568629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5.4385964912280697E-2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25">
      <c r="A1639" t="s">
        <v>1682</v>
      </c>
      <c r="B1639">
        <v>0</v>
      </c>
      <c r="C1639">
        <v>0</v>
      </c>
      <c r="D1639">
        <v>0</v>
      </c>
      <c r="E1639">
        <v>0.82313500708559828</v>
      </c>
      <c r="F1639">
        <v>0</v>
      </c>
      <c r="G1639">
        <v>0.21509803921568629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5.4385964912280697E-2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x14ac:dyDescent="0.25">
      <c r="A1640" t="s">
        <v>1683</v>
      </c>
      <c r="B1640">
        <v>0</v>
      </c>
      <c r="C1640">
        <v>0</v>
      </c>
      <c r="D1640">
        <v>0</v>
      </c>
      <c r="E1640">
        <v>0.82537701728039947</v>
      </c>
      <c r="F1640">
        <v>0</v>
      </c>
      <c r="G1640">
        <v>0.21509803921568629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5.4385964912280697E-2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x14ac:dyDescent="0.25">
      <c r="A1641" t="s">
        <v>1684</v>
      </c>
      <c r="B1641">
        <v>0</v>
      </c>
      <c r="C1641">
        <v>0.13381995133819949</v>
      </c>
      <c r="D1641">
        <v>0</v>
      </c>
      <c r="E1641">
        <v>0.82679413693183024</v>
      </c>
      <c r="F1641">
        <v>0</v>
      </c>
      <c r="G1641">
        <v>0.21509803921568629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5.4385964912280697E-2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25">
      <c r="A1642" t="s">
        <v>1685</v>
      </c>
      <c r="B1642">
        <v>0</v>
      </c>
      <c r="C1642">
        <v>0.3990267639902676</v>
      </c>
      <c r="D1642">
        <v>0</v>
      </c>
      <c r="E1642">
        <v>0.82205630406734498</v>
      </c>
      <c r="F1642">
        <v>0</v>
      </c>
      <c r="G1642">
        <v>0.21509803921568629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5.4385964912280697E-2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25">
      <c r="A1643" t="s">
        <v>1686</v>
      </c>
      <c r="B1643">
        <v>0</v>
      </c>
      <c r="C1643">
        <v>0.32725060827250613</v>
      </c>
      <c r="D1643">
        <v>0</v>
      </c>
      <c r="E1643">
        <v>0.81219991962604965</v>
      </c>
      <c r="F1643">
        <v>0</v>
      </c>
      <c r="G1643">
        <v>0.21509803921568629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5.4385964912280697E-2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 x14ac:dyDescent="0.25">
      <c r="A1644" t="s">
        <v>1687</v>
      </c>
      <c r="B1644">
        <v>0</v>
      </c>
      <c r="C1644">
        <v>0.29075425790754261</v>
      </c>
      <c r="D1644">
        <v>0</v>
      </c>
      <c r="E1644">
        <v>0.78652255758370526</v>
      </c>
      <c r="F1644">
        <v>0</v>
      </c>
      <c r="G1644">
        <v>0.21509803921568629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5.4385964912280697E-2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x14ac:dyDescent="0.25">
      <c r="A1645" t="s">
        <v>1688</v>
      </c>
      <c r="B1645">
        <v>0</v>
      </c>
      <c r="C1645">
        <v>0.19343065693430661</v>
      </c>
      <c r="D1645">
        <v>0</v>
      </c>
      <c r="E1645">
        <v>0.76936906448951969</v>
      </c>
      <c r="F1645">
        <v>0</v>
      </c>
      <c r="G1645">
        <v>0.21509803921568629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5.4385964912280697E-2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 x14ac:dyDescent="0.25">
      <c r="A1646" t="s">
        <v>1689</v>
      </c>
      <c r="B1646">
        <v>0</v>
      </c>
      <c r="C1646">
        <v>0.25669099756691</v>
      </c>
      <c r="D1646">
        <v>0</v>
      </c>
      <c r="E1646">
        <v>0.7984728949427865</v>
      </c>
      <c r="F1646">
        <v>0</v>
      </c>
      <c r="G1646">
        <v>0.21509803921568629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5.4385964912280697E-2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25">
      <c r="A1647" t="s">
        <v>1690</v>
      </c>
      <c r="B1647">
        <v>0</v>
      </c>
      <c r="C1647">
        <v>0.28102189781021902</v>
      </c>
      <c r="D1647">
        <v>0</v>
      </c>
      <c r="E1647">
        <v>0.77512214725353756</v>
      </c>
      <c r="F1647">
        <v>0</v>
      </c>
      <c r="G1647">
        <v>0.21509803921568629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5.4385964912280697E-2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x14ac:dyDescent="0.25">
      <c r="A1648" t="s">
        <v>1691</v>
      </c>
      <c r="B1648">
        <v>0</v>
      </c>
      <c r="C1648">
        <v>0.68369829683698302</v>
      </c>
      <c r="D1648">
        <v>0</v>
      </c>
      <c r="E1648">
        <v>0.72548065737431</v>
      </c>
      <c r="F1648">
        <v>0</v>
      </c>
      <c r="G1648">
        <v>0.21509803921568629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5.4385964912280697E-2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 x14ac:dyDescent="0.25">
      <c r="A1649" t="s">
        <v>1692</v>
      </c>
      <c r="B1649">
        <v>0</v>
      </c>
      <c r="C1649">
        <v>0.59245742092457421</v>
      </c>
      <c r="D1649">
        <v>0</v>
      </c>
      <c r="E1649">
        <v>0.63988240021997089</v>
      </c>
      <c r="F1649">
        <v>0</v>
      </c>
      <c r="G1649">
        <v>0.21509803921568629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5.4385964912280697E-2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x14ac:dyDescent="0.25">
      <c r="A1650" t="s">
        <v>1693</v>
      </c>
      <c r="B1650">
        <v>0</v>
      </c>
      <c r="C1650">
        <v>0.63625304136253036</v>
      </c>
      <c r="D1650">
        <v>0</v>
      </c>
      <c r="E1650">
        <v>0.52334017216946216</v>
      </c>
      <c r="F1650">
        <v>0</v>
      </c>
      <c r="G1650">
        <v>0.21509803921568629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5.4385964912280697E-2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25">
      <c r="A1651" t="s">
        <v>1694</v>
      </c>
      <c r="B1651">
        <v>0</v>
      </c>
      <c r="C1651">
        <v>0.27737226277372262</v>
      </c>
      <c r="D1651">
        <v>0</v>
      </c>
      <c r="E1651">
        <v>0.45781425157046468</v>
      </c>
      <c r="F1651">
        <v>0</v>
      </c>
      <c r="G1651">
        <v>0.21509803921568629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5.4385964912280697E-2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x14ac:dyDescent="0.25">
      <c r="A1652" t="s">
        <v>1695</v>
      </c>
      <c r="B1652">
        <v>0</v>
      </c>
      <c r="C1652">
        <v>3.5279805352798052E-2</v>
      </c>
      <c r="D1652">
        <v>0</v>
      </c>
      <c r="E1652">
        <v>0.42617229636836662</v>
      </c>
      <c r="F1652">
        <v>0</v>
      </c>
      <c r="G1652">
        <v>0.21509803921568629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0.13598357596117949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 x14ac:dyDescent="0.25">
      <c r="A1653" t="s">
        <v>1696</v>
      </c>
      <c r="B1653">
        <v>0</v>
      </c>
      <c r="C1653">
        <v>0</v>
      </c>
      <c r="D1653">
        <v>0</v>
      </c>
      <c r="E1653">
        <v>0.37418304109646988</v>
      </c>
      <c r="F1653">
        <v>0</v>
      </c>
      <c r="G1653">
        <v>0.32058823529411767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0.13598357596117949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 x14ac:dyDescent="0.25">
      <c r="A1654" t="s">
        <v>1697</v>
      </c>
      <c r="B1654">
        <v>0</v>
      </c>
      <c r="C1654">
        <v>0</v>
      </c>
      <c r="D1654">
        <v>0</v>
      </c>
      <c r="E1654">
        <v>0.33302311808625401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0.13598357596117949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25">
      <c r="A1655" t="s">
        <v>1698</v>
      </c>
      <c r="B1655">
        <v>0</v>
      </c>
      <c r="C1655">
        <v>0</v>
      </c>
      <c r="D1655">
        <v>0</v>
      </c>
      <c r="E1655">
        <v>0.30922819856595962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0.13598357596117949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 x14ac:dyDescent="0.25">
      <c r="A1656" t="s">
        <v>1699</v>
      </c>
      <c r="B1656">
        <v>0</v>
      </c>
      <c r="C1656">
        <v>0</v>
      </c>
      <c r="D1656">
        <v>0</v>
      </c>
      <c r="E1656">
        <v>0.29795469447323342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0.13598357596117949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 x14ac:dyDescent="0.25">
      <c r="A1657" t="s">
        <v>1700</v>
      </c>
      <c r="B1657">
        <v>0</v>
      </c>
      <c r="C1657">
        <v>0</v>
      </c>
      <c r="D1657">
        <v>0</v>
      </c>
      <c r="E1657">
        <v>0.29076334101821111</v>
      </c>
      <c r="F1657">
        <v>0</v>
      </c>
      <c r="G1657">
        <v>0.89450980392156865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5.4385964912280697E-2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 x14ac:dyDescent="0.25">
      <c r="A1658" t="s">
        <v>1701</v>
      </c>
      <c r="B1658">
        <v>0</v>
      </c>
      <c r="C1658">
        <v>0</v>
      </c>
      <c r="D1658">
        <v>0</v>
      </c>
      <c r="E1658">
        <v>0.32659320205588099</v>
      </c>
      <c r="F1658">
        <v>0</v>
      </c>
      <c r="G1658">
        <v>0.44588235294117651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5.4385964912280697E-2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25">
      <c r="A1659" t="s">
        <v>1702</v>
      </c>
      <c r="B1659">
        <v>0</v>
      </c>
      <c r="C1659">
        <v>0</v>
      </c>
      <c r="D1659">
        <v>0</v>
      </c>
      <c r="E1659">
        <v>0.37380232238414518</v>
      </c>
      <c r="F1659">
        <v>0</v>
      </c>
      <c r="G1659">
        <v>0.21509803921568629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5.4385964912280697E-2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x14ac:dyDescent="0.25">
      <c r="A1660" t="s">
        <v>1703</v>
      </c>
      <c r="B1660">
        <v>0</v>
      </c>
      <c r="C1660">
        <v>0</v>
      </c>
      <c r="D1660">
        <v>0</v>
      </c>
      <c r="E1660">
        <v>0.42532625478542269</v>
      </c>
      <c r="F1660">
        <v>0</v>
      </c>
      <c r="G1660">
        <v>0.21509803921568629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5.4385964912280697E-2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 x14ac:dyDescent="0.25">
      <c r="A1661" t="s">
        <v>1704</v>
      </c>
      <c r="B1661">
        <v>0</v>
      </c>
      <c r="C1661">
        <v>0</v>
      </c>
      <c r="D1661">
        <v>0</v>
      </c>
      <c r="E1661">
        <v>0.49736669557308738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5.4385964912280697E-2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x14ac:dyDescent="0.25">
      <c r="A1662" t="s">
        <v>1705</v>
      </c>
      <c r="B1662">
        <v>0</v>
      </c>
      <c r="C1662">
        <v>0</v>
      </c>
      <c r="D1662">
        <v>0</v>
      </c>
      <c r="E1662">
        <v>0.54929249772626332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0.13598357596117949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x14ac:dyDescent="0.25">
      <c r="A1663" t="s">
        <v>1706</v>
      </c>
      <c r="B1663">
        <v>0</v>
      </c>
      <c r="C1663">
        <v>0</v>
      </c>
      <c r="D1663">
        <v>0</v>
      </c>
      <c r="E1663">
        <v>0.60819814293872554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0.13598357596117949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 x14ac:dyDescent="0.25">
      <c r="A1664" t="s">
        <v>1707</v>
      </c>
      <c r="B1664">
        <v>0</v>
      </c>
      <c r="C1664">
        <v>0</v>
      </c>
      <c r="D1664">
        <v>0</v>
      </c>
      <c r="E1664">
        <v>0.66934579834598873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0.13598357596117949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 x14ac:dyDescent="0.25">
      <c r="A1665" t="s">
        <v>1708</v>
      </c>
      <c r="B1665">
        <v>0</v>
      </c>
      <c r="C1665">
        <v>6.8126520681265207E-2</v>
      </c>
      <c r="D1665">
        <v>0</v>
      </c>
      <c r="E1665">
        <v>0.72298483470462571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0.11452034341172081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 x14ac:dyDescent="0.25">
      <c r="A1666" t="s">
        <v>1709</v>
      </c>
      <c r="B1666">
        <v>0</v>
      </c>
      <c r="C1666">
        <v>0.13138686131386859</v>
      </c>
      <c r="D1666">
        <v>0</v>
      </c>
      <c r="E1666">
        <v>0.68863554643710745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5.4385964912280697E-2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25">
      <c r="A1667" t="s">
        <v>1710</v>
      </c>
      <c r="B1667">
        <v>0</v>
      </c>
      <c r="C1667">
        <v>0.20681265206812649</v>
      </c>
      <c r="D1667">
        <v>0</v>
      </c>
      <c r="E1667">
        <v>0.6026142684912964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0.10436730123180291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 x14ac:dyDescent="0.25">
      <c r="A1668" t="s">
        <v>1711</v>
      </c>
      <c r="B1668">
        <v>0</v>
      </c>
      <c r="C1668">
        <v>0.2019464720194647</v>
      </c>
      <c r="D1668">
        <v>0</v>
      </c>
      <c r="E1668">
        <v>0.55013853930920709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0.13598357596117949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x14ac:dyDescent="0.25">
      <c r="A1669" t="s">
        <v>1712</v>
      </c>
      <c r="B1669">
        <v>0</v>
      </c>
      <c r="C1669">
        <v>0.24087591240875911</v>
      </c>
      <c r="D1669">
        <v>0</v>
      </c>
      <c r="E1669">
        <v>0.50064510670699469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0.13598357596117949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x14ac:dyDescent="0.25">
      <c r="A1670" t="s">
        <v>1713</v>
      </c>
      <c r="B1670">
        <v>0</v>
      </c>
      <c r="C1670">
        <v>0.28345498783454992</v>
      </c>
      <c r="D1670">
        <v>0</v>
      </c>
      <c r="E1670">
        <v>0.47473508322934083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0.13598357596117949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x14ac:dyDescent="0.25">
      <c r="A1671" t="s">
        <v>1714</v>
      </c>
      <c r="B1671">
        <v>0</v>
      </c>
      <c r="C1671">
        <v>0.36982968369829677</v>
      </c>
      <c r="D1671">
        <v>0</v>
      </c>
      <c r="E1671">
        <v>0.46908775566319089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0.13598357596117949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 t="s">
        <v>1715</v>
      </c>
      <c r="B1672">
        <v>0</v>
      </c>
      <c r="C1672">
        <v>0.48296836982968372</v>
      </c>
      <c r="D1672">
        <v>0</v>
      </c>
      <c r="E1672">
        <v>0.48357621777110349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0.13598357596117949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 x14ac:dyDescent="0.25">
      <c r="A1673" t="s">
        <v>1716</v>
      </c>
      <c r="B1673">
        <v>0</v>
      </c>
      <c r="C1673">
        <v>0.47080291970802918</v>
      </c>
      <c r="D1673">
        <v>0</v>
      </c>
      <c r="E1673">
        <v>0.5207597453414835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5.4385964912280697E-2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x14ac:dyDescent="0.25">
      <c r="A1674" t="s">
        <v>1717</v>
      </c>
      <c r="B1674">
        <v>0</v>
      </c>
      <c r="C1674">
        <v>0.2968369829683698</v>
      </c>
      <c r="D1674">
        <v>0</v>
      </c>
      <c r="E1674">
        <v>0.61754690243025445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5.4385964912280697E-2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 x14ac:dyDescent="0.25">
      <c r="A1675" t="s">
        <v>1718</v>
      </c>
      <c r="B1675">
        <v>0</v>
      </c>
      <c r="C1675">
        <v>0.1520681265206813</v>
      </c>
      <c r="D1675">
        <v>0</v>
      </c>
      <c r="E1675">
        <v>0.76640791894921645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5.4385964912280697E-2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x14ac:dyDescent="0.25">
      <c r="A1676" t="s">
        <v>1719</v>
      </c>
      <c r="B1676">
        <v>0</v>
      </c>
      <c r="C1676">
        <v>8.5158150851581509E-3</v>
      </c>
      <c r="D1676">
        <v>0</v>
      </c>
      <c r="E1676">
        <v>0.82389644451024779</v>
      </c>
      <c r="F1676">
        <v>0</v>
      </c>
      <c r="G1676">
        <v>0.21509803921568629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5.4385964912280697E-2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 x14ac:dyDescent="0.25">
      <c r="A1677" t="s">
        <v>1720</v>
      </c>
      <c r="B1677">
        <v>0</v>
      </c>
      <c r="C1677">
        <v>0</v>
      </c>
      <c r="D1677">
        <v>0</v>
      </c>
      <c r="E1677">
        <v>0.8291842044036466</v>
      </c>
      <c r="F1677">
        <v>0</v>
      </c>
      <c r="G1677">
        <v>0.21509803921568629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5.4385964912280697E-2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25">
      <c r="A1678" t="s">
        <v>1721</v>
      </c>
      <c r="B1678">
        <v>0</v>
      </c>
      <c r="C1678">
        <v>0</v>
      </c>
      <c r="D1678">
        <v>0</v>
      </c>
      <c r="E1678">
        <v>0.82948031895767682</v>
      </c>
      <c r="F1678">
        <v>0</v>
      </c>
      <c r="G1678">
        <v>0.21509803921568629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5.4385964912280697E-2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t="s">
        <v>1722</v>
      </c>
      <c r="B1679">
        <v>0</v>
      </c>
      <c r="C1679">
        <v>0</v>
      </c>
      <c r="D1679">
        <v>0</v>
      </c>
      <c r="E1679">
        <v>0.82928995960151453</v>
      </c>
      <c r="F1679">
        <v>0</v>
      </c>
      <c r="G1679">
        <v>0.21509803921568629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5.4385964912280697E-2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 x14ac:dyDescent="0.25">
      <c r="A1680" t="s">
        <v>1723</v>
      </c>
      <c r="B1680">
        <v>0</v>
      </c>
      <c r="C1680">
        <v>0</v>
      </c>
      <c r="D1680">
        <v>0</v>
      </c>
      <c r="E1680">
        <v>0.82928995960151453</v>
      </c>
      <c r="F1680">
        <v>0</v>
      </c>
      <c r="G1680">
        <v>0.21509803921568629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5.4385964912280697E-2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t="s">
        <v>1724</v>
      </c>
      <c r="B1681">
        <v>0</v>
      </c>
      <c r="C1681">
        <v>0</v>
      </c>
      <c r="D1681">
        <v>0</v>
      </c>
      <c r="E1681">
        <v>0.83009369910531106</v>
      </c>
      <c r="F1681">
        <v>0</v>
      </c>
      <c r="G1681">
        <v>0.21509803921568629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x14ac:dyDescent="0.25">
      <c r="A1682" t="s">
        <v>1725</v>
      </c>
      <c r="B1682">
        <v>0</v>
      </c>
      <c r="C1682">
        <v>0</v>
      </c>
      <c r="D1682">
        <v>0</v>
      </c>
      <c r="E1682">
        <v>0.83032636054062059</v>
      </c>
      <c r="F1682">
        <v>0</v>
      </c>
      <c r="G1682">
        <v>0.21509803921568629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25">
      <c r="A1683" t="s">
        <v>1726</v>
      </c>
      <c r="B1683">
        <v>0</v>
      </c>
      <c r="C1683">
        <v>0</v>
      </c>
      <c r="D1683">
        <v>0</v>
      </c>
      <c r="E1683">
        <v>0.83043211573848852</v>
      </c>
      <c r="F1683">
        <v>0</v>
      </c>
      <c r="G1683">
        <v>0.21509803921568629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 x14ac:dyDescent="0.25">
      <c r="A1684" t="s">
        <v>1727</v>
      </c>
      <c r="B1684">
        <v>0</v>
      </c>
      <c r="C1684">
        <v>0</v>
      </c>
      <c r="D1684">
        <v>0</v>
      </c>
      <c r="E1684">
        <v>0.82988218870957509</v>
      </c>
      <c r="F1684">
        <v>0</v>
      </c>
      <c r="G1684">
        <v>0.21509803921568629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 x14ac:dyDescent="0.25">
      <c r="A1685" t="s">
        <v>1728</v>
      </c>
      <c r="B1685">
        <v>0</v>
      </c>
      <c r="C1685">
        <v>0</v>
      </c>
      <c r="D1685">
        <v>0</v>
      </c>
      <c r="E1685">
        <v>0.81135387804310588</v>
      </c>
      <c r="F1685">
        <v>0</v>
      </c>
      <c r="G1685">
        <v>0.21509803921568629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x14ac:dyDescent="0.25">
      <c r="A1686" t="s">
        <v>1729</v>
      </c>
      <c r="B1686">
        <v>0</v>
      </c>
      <c r="C1686">
        <v>0</v>
      </c>
      <c r="D1686">
        <v>0</v>
      </c>
      <c r="E1686">
        <v>0.81310941432771433</v>
      </c>
      <c r="F1686">
        <v>0</v>
      </c>
      <c r="G1686">
        <v>0.21509803921568629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x14ac:dyDescent="0.25">
      <c r="A1687" t="s">
        <v>1730</v>
      </c>
      <c r="B1687">
        <v>0</v>
      </c>
      <c r="C1687">
        <v>0</v>
      </c>
      <c r="D1687">
        <v>0</v>
      </c>
      <c r="E1687">
        <v>0.82205630406734498</v>
      </c>
      <c r="F1687">
        <v>0</v>
      </c>
      <c r="G1687">
        <v>0.21509803921568629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x14ac:dyDescent="0.25">
      <c r="A1688" t="s">
        <v>1731</v>
      </c>
      <c r="B1688">
        <v>0</v>
      </c>
      <c r="C1688">
        <v>0</v>
      </c>
      <c r="D1688">
        <v>0</v>
      </c>
      <c r="E1688">
        <v>0.81478034645402819</v>
      </c>
      <c r="F1688">
        <v>0</v>
      </c>
      <c r="G1688">
        <v>0.21509803921568629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x14ac:dyDescent="0.25">
      <c r="A1689" t="s">
        <v>1732</v>
      </c>
      <c r="B1689">
        <v>0</v>
      </c>
      <c r="C1689">
        <v>9.4890510948905105E-2</v>
      </c>
      <c r="D1689">
        <v>0</v>
      </c>
      <c r="E1689">
        <v>0.80706021700966601</v>
      </c>
      <c r="F1689">
        <v>0</v>
      </c>
      <c r="G1689">
        <v>0.21509803921568629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 x14ac:dyDescent="0.25">
      <c r="A1690" t="s">
        <v>1733</v>
      </c>
      <c r="B1690">
        <v>0</v>
      </c>
      <c r="C1690">
        <v>0.17153284671532851</v>
      </c>
      <c r="D1690">
        <v>0</v>
      </c>
      <c r="E1690">
        <v>0.68127498466549641</v>
      </c>
      <c r="F1690">
        <v>0</v>
      </c>
      <c r="G1690">
        <v>0.21509803921568629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25">
      <c r="A1691" t="s">
        <v>1734</v>
      </c>
      <c r="B1691">
        <v>0</v>
      </c>
      <c r="C1691">
        <v>0.3454987834549878</v>
      </c>
      <c r="D1691">
        <v>0</v>
      </c>
      <c r="E1691">
        <v>0.62831278157321435</v>
      </c>
      <c r="F1691">
        <v>0</v>
      </c>
      <c r="G1691">
        <v>0.21509803921568629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 x14ac:dyDescent="0.25">
      <c r="A1692" t="s">
        <v>1735</v>
      </c>
      <c r="B1692">
        <v>0</v>
      </c>
      <c r="C1692">
        <v>0.45012165450121661</v>
      </c>
      <c r="D1692">
        <v>0</v>
      </c>
      <c r="E1692">
        <v>0.4629328031472747</v>
      </c>
      <c r="F1692">
        <v>0</v>
      </c>
      <c r="G1692">
        <v>0.21509803921568629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x14ac:dyDescent="0.25">
      <c r="A1693" t="s">
        <v>1736</v>
      </c>
      <c r="B1693">
        <v>0</v>
      </c>
      <c r="C1693">
        <v>0.44160583941605841</v>
      </c>
      <c r="D1693">
        <v>0</v>
      </c>
      <c r="E1693">
        <v>0.34199115886545828</v>
      </c>
      <c r="F1693">
        <v>0</v>
      </c>
      <c r="G1693">
        <v>0.21509803921568629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 x14ac:dyDescent="0.25">
      <c r="A1694" t="s">
        <v>1737</v>
      </c>
      <c r="B1694">
        <v>0</v>
      </c>
      <c r="C1694">
        <v>0.45255474452554739</v>
      </c>
      <c r="D1694">
        <v>0</v>
      </c>
      <c r="E1694">
        <v>0.27841113390723149</v>
      </c>
      <c r="F1694">
        <v>0</v>
      </c>
      <c r="G1694">
        <v>0.21509803921568629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x14ac:dyDescent="0.25">
      <c r="A1695" t="s">
        <v>1738</v>
      </c>
      <c r="B1695">
        <v>0</v>
      </c>
      <c r="C1695">
        <v>0.4476885644768856</v>
      </c>
      <c r="D1695">
        <v>0</v>
      </c>
      <c r="E1695">
        <v>0.21933628037818059</v>
      </c>
      <c r="F1695">
        <v>0</v>
      </c>
      <c r="G1695">
        <v>0.21509803921568629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 x14ac:dyDescent="0.25">
      <c r="A1696" t="s">
        <v>1739</v>
      </c>
      <c r="B1696">
        <v>0</v>
      </c>
      <c r="C1696">
        <v>0.68734793187347931</v>
      </c>
      <c r="D1696">
        <v>0</v>
      </c>
      <c r="E1696">
        <v>0.20112523530531529</v>
      </c>
      <c r="F1696">
        <v>0</v>
      </c>
      <c r="G1696">
        <v>0.21509803921568629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 x14ac:dyDescent="0.25">
      <c r="A1697" t="s">
        <v>1740</v>
      </c>
      <c r="B1697">
        <v>0</v>
      </c>
      <c r="C1697">
        <v>0.68248175182481752</v>
      </c>
      <c r="D1697">
        <v>0</v>
      </c>
      <c r="E1697">
        <v>0.1942511474438969</v>
      </c>
      <c r="F1697">
        <v>0</v>
      </c>
      <c r="G1697">
        <v>0.21509803921568629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25">
      <c r="A1698" t="s">
        <v>1741</v>
      </c>
      <c r="B1698">
        <v>0</v>
      </c>
      <c r="C1698">
        <v>0.57055961070559602</v>
      </c>
      <c r="D1698">
        <v>0</v>
      </c>
      <c r="E1698">
        <v>0.18403519532985049</v>
      </c>
      <c r="F1698">
        <v>0</v>
      </c>
      <c r="G1698">
        <v>0.21509803921568629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 x14ac:dyDescent="0.25">
      <c r="A1699" t="s">
        <v>1742</v>
      </c>
      <c r="B1699">
        <v>0</v>
      </c>
      <c r="C1699">
        <v>0.26642335766423347</v>
      </c>
      <c r="D1699">
        <v>0</v>
      </c>
      <c r="E1699">
        <v>0.17684384187482821</v>
      </c>
      <c r="F1699">
        <v>0</v>
      </c>
      <c r="G1699">
        <v>0.21509803921568629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x14ac:dyDescent="0.25">
      <c r="A1700" t="s">
        <v>1743</v>
      </c>
      <c r="B1700">
        <v>0</v>
      </c>
      <c r="C1700">
        <v>3.5279805352798052E-2</v>
      </c>
      <c r="D1700">
        <v>0</v>
      </c>
      <c r="E1700">
        <v>0.17648427420207699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 x14ac:dyDescent="0.25">
      <c r="A1701" t="s">
        <v>1744</v>
      </c>
      <c r="B1701">
        <v>0</v>
      </c>
      <c r="C1701">
        <v>0</v>
      </c>
      <c r="D1701">
        <v>0</v>
      </c>
      <c r="E1701">
        <v>0.19306668922777559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 x14ac:dyDescent="0.25">
      <c r="A1702" t="s">
        <v>1745</v>
      </c>
      <c r="B1702">
        <v>0</v>
      </c>
      <c r="C1702">
        <v>0</v>
      </c>
      <c r="D1702">
        <v>0</v>
      </c>
      <c r="E1702">
        <v>0.23160388333086571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25">
      <c r="A1703" t="s">
        <v>1746</v>
      </c>
      <c r="B1703">
        <v>0</v>
      </c>
      <c r="C1703">
        <v>0</v>
      </c>
      <c r="D1703">
        <v>0</v>
      </c>
      <c r="E1703">
        <v>0.2787283995008355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25">
      <c r="A1704" t="s">
        <v>1747</v>
      </c>
      <c r="B1704">
        <v>0</v>
      </c>
      <c r="C1704">
        <v>0</v>
      </c>
      <c r="D1704">
        <v>0</v>
      </c>
      <c r="E1704">
        <v>0.32392817106960808</v>
      </c>
      <c r="F1704">
        <v>0</v>
      </c>
      <c r="G1704">
        <v>0.65647058823529414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 x14ac:dyDescent="0.25">
      <c r="A1705" t="s">
        <v>1748</v>
      </c>
      <c r="B1705">
        <v>0</v>
      </c>
      <c r="C1705">
        <v>0</v>
      </c>
      <c r="D1705">
        <v>0</v>
      </c>
      <c r="E1705">
        <v>0.38530848791218092</v>
      </c>
      <c r="F1705">
        <v>0</v>
      </c>
      <c r="G1705">
        <v>0.21509803921568629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x14ac:dyDescent="0.25">
      <c r="A1706" t="s">
        <v>1749</v>
      </c>
      <c r="B1706">
        <v>0</v>
      </c>
      <c r="C1706">
        <v>0</v>
      </c>
      <c r="D1706">
        <v>0</v>
      </c>
      <c r="E1706">
        <v>0.40129867382981882</v>
      </c>
      <c r="F1706">
        <v>0</v>
      </c>
      <c r="G1706">
        <v>0.21509803921568629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25">
      <c r="A1707" t="s">
        <v>1750</v>
      </c>
      <c r="B1707">
        <v>0</v>
      </c>
      <c r="C1707">
        <v>0</v>
      </c>
      <c r="D1707">
        <v>0</v>
      </c>
      <c r="E1707">
        <v>0.41037246980689113</v>
      </c>
      <c r="F1707">
        <v>0</v>
      </c>
      <c r="G1707">
        <v>0.21509803921568629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x14ac:dyDescent="0.25">
      <c r="A1708" t="s">
        <v>1751</v>
      </c>
      <c r="B1708">
        <v>0</v>
      </c>
      <c r="C1708">
        <v>0</v>
      </c>
      <c r="D1708">
        <v>0</v>
      </c>
      <c r="E1708">
        <v>0.43575371729520512</v>
      </c>
      <c r="F1708">
        <v>0</v>
      </c>
      <c r="G1708">
        <v>0.21509803921568629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 x14ac:dyDescent="0.25">
      <c r="A1709" t="s">
        <v>1752</v>
      </c>
      <c r="B1709">
        <v>0</v>
      </c>
      <c r="C1709">
        <v>0</v>
      </c>
      <c r="D1709">
        <v>0</v>
      </c>
      <c r="E1709">
        <v>0.44924808054315868</v>
      </c>
      <c r="F1709">
        <v>0</v>
      </c>
      <c r="G1709">
        <v>0.21509803921568629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x14ac:dyDescent="0.25">
      <c r="A1710" t="s">
        <v>1753</v>
      </c>
      <c r="B1710">
        <v>0</v>
      </c>
      <c r="C1710">
        <v>0</v>
      </c>
      <c r="D1710">
        <v>0</v>
      </c>
      <c r="E1710">
        <v>0.46284819898898039</v>
      </c>
      <c r="F1710">
        <v>0</v>
      </c>
      <c r="G1710">
        <v>0.21509803921568629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25">
      <c r="A1711" t="s">
        <v>1754</v>
      </c>
      <c r="B1711">
        <v>0</v>
      </c>
      <c r="C1711">
        <v>0</v>
      </c>
      <c r="D1711">
        <v>0</v>
      </c>
      <c r="E1711">
        <v>0.44764060153556551</v>
      </c>
      <c r="F1711">
        <v>0</v>
      </c>
      <c r="G1711">
        <v>0.21509803921568629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x14ac:dyDescent="0.25">
      <c r="A1712" t="s">
        <v>1755</v>
      </c>
      <c r="B1712">
        <v>0</v>
      </c>
      <c r="C1712">
        <v>0</v>
      </c>
      <c r="D1712">
        <v>0</v>
      </c>
      <c r="E1712">
        <v>0.44011083144736568</v>
      </c>
      <c r="F1712">
        <v>0</v>
      </c>
      <c r="G1712">
        <v>0.21509803921568629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 x14ac:dyDescent="0.25">
      <c r="A1713" t="s">
        <v>1756</v>
      </c>
      <c r="B1713">
        <v>0</v>
      </c>
      <c r="C1713">
        <v>0.12895377128953769</v>
      </c>
      <c r="D1713">
        <v>0</v>
      </c>
      <c r="E1713">
        <v>0.42718754626789912</v>
      </c>
      <c r="F1713">
        <v>0</v>
      </c>
      <c r="G1713">
        <v>0.21509803921568629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 x14ac:dyDescent="0.25">
      <c r="A1714" t="s">
        <v>1757</v>
      </c>
      <c r="B1714">
        <v>0</v>
      </c>
      <c r="C1714">
        <v>0.39294403892944041</v>
      </c>
      <c r="D1714">
        <v>0</v>
      </c>
      <c r="E1714">
        <v>0.4341673893271854</v>
      </c>
      <c r="F1714">
        <v>0</v>
      </c>
      <c r="G1714">
        <v>0.21509803921568629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25">
      <c r="A1715" t="s">
        <v>1758</v>
      </c>
      <c r="B1715">
        <v>0</v>
      </c>
      <c r="C1715">
        <v>0.51216545012165449</v>
      </c>
      <c r="D1715">
        <v>0</v>
      </c>
      <c r="E1715">
        <v>0.40015651769284472</v>
      </c>
      <c r="F1715">
        <v>0</v>
      </c>
      <c r="G1715">
        <v>0.21509803921568629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 x14ac:dyDescent="0.25">
      <c r="A1716" t="s">
        <v>1759</v>
      </c>
      <c r="B1716">
        <v>0</v>
      </c>
      <c r="C1716">
        <v>0.50973236009732359</v>
      </c>
      <c r="D1716">
        <v>0</v>
      </c>
      <c r="E1716">
        <v>0.36367097442839319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 x14ac:dyDescent="0.25">
      <c r="A1717" t="s">
        <v>1760</v>
      </c>
      <c r="B1717">
        <v>0</v>
      </c>
      <c r="C1717">
        <v>0.47445255474452552</v>
      </c>
      <c r="D1717">
        <v>0</v>
      </c>
      <c r="E1717">
        <v>0.29973138179741532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 x14ac:dyDescent="0.25">
      <c r="A1718" t="s">
        <v>1761</v>
      </c>
      <c r="B1718">
        <v>0</v>
      </c>
      <c r="C1718">
        <v>0.451338199513382</v>
      </c>
      <c r="D1718">
        <v>0</v>
      </c>
      <c r="E1718">
        <v>0.29600879883246262</v>
      </c>
      <c r="F1718">
        <v>0</v>
      </c>
      <c r="G1718">
        <v>0.53647058823529414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25">
      <c r="A1719" t="s">
        <v>1762</v>
      </c>
      <c r="B1719">
        <v>0</v>
      </c>
      <c r="C1719">
        <v>0.45985401459854008</v>
      </c>
      <c r="D1719">
        <v>0</v>
      </c>
      <c r="E1719">
        <v>0.31982486939233062</v>
      </c>
      <c r="F1719">
        <v>0</v>
      </c>
      <c r="G1719">
        <v>0.21509803921568629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 x14ac:dyDescent="0.25">
      <c r="A1720" t="s">
        <v>1763</v>
      </c>
      <c r="B1720">
        <v>0</v>
      </c>
      <c r="C1720">
        <v>0.68734793187347931</v>
      </c>
      <c r="D1720">
        <v>0</v>
      </c>
      <c r="E1720">
        <v>0.3534761733539204</v>
      </c>
      <c r="F1720">
        <v>0</v>
      </c>
      <c r="G1720">
        <v>0.21509803921568629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 x14ac:dyDescent="0.25">
      <c r="A1721" t="s">
        <v>1764</v>
      </c>
      <c r="B1721">
        <v>0</v>
      </c>
      <c r="C1721">
        <v>0.64963503649635035</v>
      </c>
      <c r="D1721">
        <v>0</v>
      </c>
      <c r="E1721">
        <v>0.39926817403075371</v>
      </c>
      <c r="F1721">
        <v>0</v>
      </c>
      <c r="G1721">
        <v>0.21509803921568629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 x14ac:dyDescent="0.25">
      <c r="A1722" t="s">
        <v>1765</v>
      </c>
      <c r="B1722">
        <v>0</v>
      </c>
      <c r="C1722">
        <v>0.53527980535279807</v>
      </c>
      <c r="D1722">
        <v>0</v>
      </c>
      <c r="E1722">
        <v>0.45083440851117829</v>
      </c>
      <c r="F1722">
        <v>0</v>
      </c>
      <c r="G1722">
        <v>0.21509803921568629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 x14ac:dyDescent="0.25">
      <c r="A1723" t="s">
        <v>1766</v>
      </c>
      <c r="B1723">
        <v>0</v>
      </c>
      <c r="C1723">
        <v>0.20681265206812649</v>
      </c>
      <c r="D1723">
        <v>0</v>
      </c>
      <c r="E1723">
        <v>0.51403371475708037</v>
      </c>
      <c r="F1723">
        <v>0</v>
      </c>
      <c r="G1723">
        <v>0.21509803921568629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 x14ac:dyDescent="0.25">
      <c r="A1724" t="s">
        <v>1767</v>
      </c>
      <c r="B1724">
        <v>0</v>
      </c>
      <c r="C1724">
        <v>2.9197080291970798E-2</v>
      </c>
      <c r="D1724">
        <v>0</v>
      </c>
      <c r="E1724">
        <v>0.57573129719325711</v>
      </c>
      <c r="F1724">
        <v>0</v>
      </c>
      <c r="G1724">
        <v>0.21509803921568629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 t="s">
        <v>1768</v>
      </c>
      <c r="B1725">
        <v>0</v>
      </c>
      <c r="C1725">
        <v>0</v>
      </c>
      <c r="D1725">
        <v>0</v>
      </c>
      <c r="E1725">
        <v>0.60642145561454353</v>
      </c>
      <c r="F1725">
        <v>0</v>
      </c>
      <c r="G1725">
        <v>0.53941176470588237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 x14ac:dyDescent="0.25">
      <c r="A1726" t="s">
        <v>1769</v>
      </c>
      <c r="B1726">
        <v>0</v>
      </c>
      <c r="C1726">
        <v>0</v>
      </c>
      <c r="D1726">
        <v>0</v>
      </c>
      <c r="E1726">
        <v>0.61959855326889324</v>
      </c>
      <c r="F1726">
        <v>0</v>
      </c>
      <c r="G1726">
        <v>0.37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x14ac:dyDescent="0.25">
      <c r="A1727" t="s">
        <v>1770</v>
      </c>
      <c r="B1727">
        <v>0</v>
      </c>
      <c r="C1727">
        <v>0</v>
      </c>
      <c r="D1727">
        <v>0</v>
      </c>
      <c r="E1727">
        <v>0.62552084434949984</v>
      </c>
      <c r="F1727">
        <v>0</v>
      </c>
      <c r="G1727">
        <v>0.21509803921568629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 x14ac:dyDescent="0.25">
      <c r="A1728" t="s">
        <v>1771</v>
      </c>
      <c r="B1728">
        <v>0</v>
      </c>
      <c r="C1728">
        <v>0</v>
      </c>
      <c r="D1728">
        <v>0</v>
      </c>
      <c r="E1728">
        <v>0.63061824488673623</v>
      </c>
      <c r="F1728">
        <v>0</v>
      </c>
      <c r="G1728">
        <v>0.21509803921568629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 x14ac:dyDescent="0.25">
      <c r="A1729" t="s">
        <v>1772</v>
      </c>
      <c r="B1729">
        <v>0</v>
      </c>
      <c r="C1729">
        <v>0</v>
      </c>
      <c r="D1729">
        <v>0</v>
      </c>
      <c r="E1729">
        <v>0.6133801476342563</v>
      </c>
      <c r="F1729">
        <v>0</v>
      </c>
      <c r="G1729">
        <v>0.21509803921568629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 x14ac:dyDescent="0.25">
      <c r="A1730" t="s">
        <v>1773</v>
      </c>
      <c r="B1730">
        <v>0</v>
      </c>
      <c r="C1730">
        <v>0</v>
      </c>
      <c r="D1730">
        <v>0</v>
      </c>
      <c r="E1730">
        <v>0.57397576090864866</v>
      </c>
      <c r="F1730">
        <v>0</v>
      </c>
      <c r="G1730">
        <v>0.21509803921568629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25">
      <c r="A1731" t="s">
        <v>1774</v>
      </c>
      <c r="B1731">
        <v>0</v>
      </c>
      <c r="C1731">
        <v>0</v>
      </c>
      <c r="D1731">
        <v>0</v>
      </c>
      <c r="E1731">
        <v>0.53746906660462368</v>
      </c>
      <c r="F1731">
        <v>0</v>
      </c>
      <c r="G1731">
        <v>0.21509803921568629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 x14ac:dyDescent="0.25">
      <c r="A1732" t="s">
        <v>1775</v>
      </c>
      <c r="B1732">
        <v>0</v>
      </c>
      <c r="C1732">
        <v>0</v>
      </c>
      <c r="D1732">
        <v>0</v>
      </c>
      <c r="E1732">
        <v>0.54201654011294653</v>
      </c>
      <c r="F1732">
        <v>0</v>
      </c>
      <c r="G1732">
        <v>0.21509803921568629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x14ac:dyDescent="0.25">
      <c r="A1733" t="s">
        <v>1776</v>
      </c>
      <c r="B1733">
        <v>0</v>
      </c>
      <c r="C1733">
        <v>0</v>
      </c>
      <c r="D1733">
        <v>0</v>
      </c>
      <c r="E1733">
        <v>0.59868017513060767</v>
      </c>
      <c r="F1733">
        <v>0</v>
      </c>
      <c r="G1733">
        <v>0.21509803921568629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25">
      <c r="A1734" t="s">
        <v>1777</v>
      </c>
      <c r="B1734">
        <v>0</v>
      </c>
      <c r="C1734">
        <v>0</v>
      </c>
      <c r="D1734">
        <v>0</v>
      </c>
      <c r="E1734">
        <v>0.63357939042703959</v>
      </c>
      <c r="F1734">
        <v>0</v>
      </c>
      <c r="G1734">
        <v>0.21509803921568629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t="s">
        <v>1778</v>
      </c>
      <c r="B1735">
        <v>0</v>
      </c>
      <c r="C1735">
        <v>0</v>
      </c>
      <c r="D1735">
        <v>0</v>
      </c>
      <c r="E1735">
        <v>0.65570337782101995</v>
      </c>
      <c r="F1735">
        <v>0</v>
      </c>
      <c r="G1735">
        <v>0.21509803921568629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x14ac:dyDescent="0.25">
      <c r="A1736" t="s">
        <v>1779</v>
      </c>
      <c r="B1736">
        <v>0</v>
      </c>
      <c r="C1736">
        <v>0</v>
      </c>
      <c r="D1736">
        <v>0</v>
      </c>
      <c r="E1736">
        <v>0.67036104824552134</v>
      </c>
      <c r="F1736">
        <v>0</v>
      </c>
      <c r="G1736">
        <v>0.21509803921568629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 x14ac:dyDescent="0.25">
      <c r="A1737" t="s">
        <v>1780</v>
      </c>
      <c r="B1737">
        <v>0</v>
      </c>
      <c r="C1737">
        <v>9.4890510948905105E-2</v>
      </c>
      <c r="D1737">
        <v>0</v>
      </c>
      <c r="E1737">
        <v>0.69851308191797634</v>
      </c>
      <c r="F1737">
        <v>0</v>
      </c>
      <c r="G1737">
        <v>0.21509803921568629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25">
      <c r="A1738" t="s">
        <v>1781</v>
      </c>
      <c r="B1738">
        <v>0</v>
      </c>
      <c r="C1738">
        <v>0.1508515815085158</v>
      </c>
      <c r="D1738">
        <v>0</v>
      </c>
      <c r="E1738">
        <v>0.71272658051143212</v>
      </c>
      <c r="F1738">
        <v>0</v>
      </c>
      <c r="G1738">
        <v>0.21509803921568629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25">
      <c r="A1739" t="s">
        <v>1782</v>
      </c>
      <c r="B1739">
        <v>0</v>
      </c>
      <c r="C1739">
        <v>0.1131386861313869</v>
      </c>
      <c r="D1739">
        <v>0</v>
      </c>
      <c r="E1739">
        <v>0.71169017957232605</v>
      </c>
      <c r="F1739">
        <v>0</v>
      </c>
      <c r="G1739">
        <v>0.21509803921568629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 t="s">
        <v>1783</v>
      </c>
      <c r="B1740">
        <v>0</v>
      </c>
      <c r="C1740">
        <v>0.25425790754257899</v>
      </c>
      <c r="D1740">
        <v>0</v>
      </c>
      <c r="E1740">
        <v>0.70591594576873462</v>
      </c>
      <c r="F1740">
        <v>0</v>
      </c>
      <c r="G1740">
        <v>0.93313725490196076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 x14ac:dyDescent="0.25">
      <c r="A1741" t="s">
        <v>1784</v>
      </c>
      <c r="B1741">
        <v>0</v>
      </c>
      <c r="C1741">
        <v>0.28223844282238442</v>
      </c>
      <c r="D1741">
        <v>0</v>
      </c>
      <c r="E1741">
        <v>0.73749444785211205</v>
      </c>
      <c r="F1741">
        <v>0</v>
      </c>
      <c r="G1741">
        <v>0.95568627450980392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t="s">
        <v>1785</v>
      </c>
      <c r="B1742">
        <v>0</v>
      </c>
      <c r="C1742">
        <v>0.35158150851581499</v>
      </c>
      <c r="D1742">
        <v>0</v>
      </c>
      <c r="E1742">
        <v>0.76913640305421016</v>
      </c>
      <c r="F1742">
        <v>0</v>
      </c>
      <c r="G1742">
        <v>0.56647058823529406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x14ac:dyDescent="0.25">
      <c r="A1743" t="s">
        <v>1786</v>
      </c>
      <c r="B1743">
        <v>0</v>
      </c>
      <c r="C1743">
        <v>0.35766423357664229</v>
      </c>
      <c r="D1743">
        <v>0</v>
      </c>
      <c r="E1743">
        <v>0.79811332727003537</v>
      </c>
      <c r="F1743">
        <v>0</v>
      </c>
      <c r="G1743">
        <v>0.21509803921568629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t="s">
        <v>1787</v>
      </c>
      <c r="B1744">
        <v>0</v>
      </c>
      <c r="C1744">
        <v>0.47566909975669103</v>
      </c>
      <c r="D1744">
        <v>0</v>
      </c>
      <c r="E1744">
        <v>0.81063474269760361</v>
      </c>
      <c r="F1744">
        <v>0</v>
      </c>
      <c r="G1744">
        <v>0.21509803921568629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 x14ac:dyDescent="0.25">
      <c r="A1745" t="s">
        <v>1788</v>
      </c>
      <c r="B1745">
        <v>0</v>
      </c>
      <c r="C1745">
        <v>0.65571776155717754</v>
      </c>
      <c r="D1745">
        <v>0</v>
      </c>
      <c r="E1745">
        <v>0.81002136254996937</v>
      </c>
      <c r="F1745">
        <v>0</v>
      </c>
      <c r="G1745">
        <v>0.21509803921568629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x14ac:dyDescent="0.25">
      <c r="A1746" t="s">
        <v>1789</v>
      </c>
      <c r="B1746">
        <v>0</v>
      </c>
      <c r="C1746">
        <v>0.58272506082725062</v>
      </c>
      <c r="D1746">
        <v>0</v>
      </c>
      <c r="E1746">
        <v>0.78590917743607103</v>
      </c>
      <c r="F1746">
        <v>0</v>
      </c>
      <c r="G1746">
        <v>0.21509803921568629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25">
      <c r="A1747" t="s">
        <v>1790</v>
      </c>
      <c r="B1747">
        <v>0</v>
      </c>
      <c r="C1747">
        <v>0.28588807785888082</v>
      </c>
      <c r="D1747">
        <v>0</v>
      </c>
      <c r="E1747">
        <v>0.69942257661964091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t="s">
        <v>1791</v>
      </c>
      <c r="B1748">
        <v>0</v>
      </c>
      <c r="C1748">
        <v>3.8929440389294398E-2</v>
      </c>
      <c r="D1748">
        <v>0</v>
      </c>
      <c r="E1748">
        <v>0.68150764610080594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 x14ac:dyDescent="0.25">
      <c r="A1749" t="s">
        <v>1792</v>
      </c>
      <c r="B1749">
        <v>0</v>
      </c>
      <c r="C1749">
        <v>0</v>
      </c>
      <c r="D1749">
        <v>0</v>
      </c>
      <c r="E1749">
        <v>0.67171471477823141</v>
      </c>
      <c r="F1749">
        <v>0</v>
      </c>
      <c r="G1749">
        <v>0.21509803921568629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 x14ac:dyDescent="0.25">
      <c r="A1750" t="s">
        <v>1793</v>
      </c>
      <c r="B1750">
        <v>0</v>
      </c>
      <c r="C1750">
        <v>0</v>
      </c>
      <c r="D1750">
        <v>0</v>
      </c>
      <c r="E1750">
        <v>0.61909092831912693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x14ac:dyDescent="0.25">
      <c r="A1751" t="s">
        <v>1794</v>
      </c>
      <c r="B1751">
        <v>0</v>
      </c>
      <c r="C1751">
        <v>0</v>
      </c>
      <c r="D1751">
        <v>0</v>
      </c>
      <c r="E1751">
        <v>0.55123839336703395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 x14ac:dyDescent="0.25">
      <c r="A1752" t="s">
        <v>1795</v>
      </c>
      <c r="B1752">
        <v>0</v>
      </c>
      <c r="C1752">
        <v>0</v>
      </c>
      <c r="D1752">
        <v>0</v>
      </c>
      <c r="E1752">
        <v>0.48691808202373149</v>
      </c>
      <c r="F1752">
        <v>0</v>
      </c>
      <c r="G1752">
        <v>0.21509803921568629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x14ac:dyDescent="0.25">
      <c r="A1753" t="s">
        <v>1796</v>
      </c>
      <c r="B1753">
        <v>0</v>
      </c>
      <c r="C1753">
        <v>0</v>
      </c>
      <c r="D1753">
        <v>0</v>
      </c>
      <c r="E1753">
        <v>0.38958099790604711</v>
      </c>
      <c r="F1753">
        <v>0</v>
      </c>
      <c r="G1753">
        <v>0.21509803921568629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25">
      <c r="A1754" t="s">
        <v>1797</v>
      </c>
      <c r="B1754">
        <v>0</v>
      </c>
      <c r="C1754">
        <v>0</v>
      </c>
      <c r="D1754">
        <v>0</v>
      </c>
      <c r="E1754">
        <v>0.31252776073944027</v>
      </c>
      <c r="F1754">
        <v>0</v>
      </c>
      <c r="G1754">
        <v>0.21509803921568629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25">
      <c r="A1755" t="s">
        <v>1798</v>
      </c>
      <c r="B1755">
        <v>0</v>
      </c>
      <c r="C1755">
        <v>0</v>
      </c>
      <c r="D1755">
        <v>0</v>
      </c>
      <c r="E1755">
        <v>0.33752828951542968</v>
      </c>
      <c r="F1755">
        <v>0</v>
      </c>
      <c r="G1755">
        <v>0.21509803921568629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x14ac:dyDescent="0.25">
      <c r="A1756" t="s">
        <v>1799</v>
      </c>
      <c r="B1756">
        <v>0</v>
      </c>
      <c r="C1756">
        <v>0</v>
      </c>
      <c r="D1756">
        <v>0</v>
      </c>
      <c r="E1756">
        <v>0.36392478690327629</v>
      </c>
      <c r="F1756">
        <v>0</v>
      </c>
      <c r="G1756">
        <v>0.21509803921568629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x14ac:dyDescent="0.25">
      <c r="A1757" t="s">
        <v>1800</v>
      </c>
      <c r="B1757">
        <v>0</v>
      </c>
      <c r="C1757">
        <v>0</v>
      </c>
      <c r="D1757">
        <v>0</v>
      </c>
      <c r="E1757">
        <v>0.4267856765160008</v>
      </c>
      <c r="F1757">
        <v>0</v>
      </c>
      <c r="G1757">
        <v>0.21509803921568629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 x14ac:dyDescent="0.25">
      <c r="A1758" t="s">
        <v>1801</v>
      </c>
      <c r="B1758">
        <v>0</v>
      </c>
      <c r="C1758">
        <v>0</v>
      </c>
      <c r="D1758">
        <v>0</v>
      </c>
      <c r="E1758">
        <v>0.50206222635842557</v>
      </c>
      <c r="F1758">
        <v>0</v>
      </c>
      <c r="G1758">
        <v>0.21509803921568629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x14ac:dyDescent="0.25">
      <c r="A1759" t="s">
        <v>1802</v>
      </c>
      <c r="B1759">
        <v>0</v>
      </c>
      <c r="C1759">
        <v>0</v>
      </c>
      <c r="D1759">
        <v>0</v>
      </c>
      <c r="E1759">
        <v>0.55578586687535692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x14ac:dyDescent="0.25">
      <c r="A1760" t="s">
        <v>1803</v>
      </c>
      <c r="B1760">
        <v>0</v>
      </c>
      <c r="C1760">
        <v>0</v>
      </c>
      <c r="D1760">
        <v>0</v>
      </c>
      <c r="E1760">
        <v>0.61818143361746236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 x14ac:dyDescent="0.25">
      <c r="A1761" t="s">
        <v>1804</v>
      </c>
      <c r="B1761">
        <v>0</v>
      </c>
      <c r="C1761">
        <v>7.785888077858881E-2</v>
      </c>
      <c r="D1761">
        <v>0</v>
      </c>
      <c r="E1761">
        <v>0.69430402504283084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25">
      <c r="A1762" t="s">
        <v>1805</v>
      </c>
      <c r="B1762">
        <v>0</v>
      </c>
      <c r="C1762">
        <v>0.35766423357664229</v>
      </c>
      <c r="D1762">
        <v>0</v>
      </c>
      <c r="E1762">
        <v>0.72935129761627793</v>
      </c>
      <c r="F1762">
        <v>0</v>
      </c>
      <c r="G1762">
        <v>0.21509803921568629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t="s">
        <v>1806</v>
      </c>
      <c r="B1763">
        <v>0</v>
      </c>
      <c r="C1763">
        <v>0.46107055961070559</v>
      </c>
      <c r="D1763">
        <v>0</v>
      </c>
      <c r="E1763">
        <v>0.66864781404006013</v>
      </c>
      <c r="F1763">
        <v>0</v>
      </c>
      <c r="G1763">
        <v>0.21509803921568629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 x14ac:dyDescent="0.25">
      <c r="A1764" t="s">
        <v>1807</v>
      </c>
      <c r="B1764">
        <v>0</v>
      </c>
      <c r="C1764">
        <v>0.44890510948905099</v>
      </c>
      <c r="D1764">
        <v>0</v>
      </c>
      <c r="E1764">
        <v>0.60475052348822944</v>
      </c>
      <c r="F1764">
        <v>0</v>
      </c>
      <c r="G1764">
        <v>0.21509803921568629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t="s">
        <v>1808</v>
      </c>
      <c r="B1765">
        <v>0</v>
      </c>
      <c r="C1765">
        <v>0.42579075425790752</v>
      </c>
      <c r="D1765">
        <v>0</v>
      </c>
      <c r="E1765">
        <v>0.52465153662302511</v>
      </c>
      <c r="F1765">
        <v>0</v>
      </c>
      <c r="G1765">
        <v>0.78450980392156866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t="s">
        <v>1809</v>
      </c>
      <c r="B1766">
        <v>0</v>
      </c>
      <c r="C1766">
        <v>0.43917274939172751</v>
      </c>
      <c r="D1766">
        <v>0</v>
      </c>
      <c r="E1766">
        <v>0.4960553311195246</v>
      </c>
      <c r="F1766">
        <v>0</v>
      </c>
      <c r="G1766">
        <v>0.43058823529411772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25">
      <c r="A1767" t="s">
        <v>1810</v>
      </c>
      <c r="B1767">
        <v>0</v>
      </c>
      <c r="C1767">
        <v>0.46350364963503649</v>
      </c>
      <c r="D1767">
        <v>0</v>
      </c>
      <c r="E1767">
        <v>0.51208781911630963</v>
      </c>
      <c r="F1767">
        <v>0</v>
      </c>
      <c r="G1767">
        <v>0.21509803921568629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 x14ac:dyDescent="0.25">
      <c r="A1768" t="s">
        <v>1811</v>
      </c>
      <c r="B1768">
        <v>0</v>
      </c>
      <c r="C1768">
        <v>0.6909975669099756</v>
      </c>
      <c r="D1768">
        <v>0</v>
      </c>
      <c r="E1768">
        <v>0.52577254172042565</v>
      </c>
      <c r="F1768">
        <v>0</v>
      </c>
      <c r="G1768">
        <v>0.21509803921568629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 x14ac:dyDescent="0.25">
      <c r="A1769" t="s">
        <v>1812</v>
      </c>
      <c r="B1769">
        <v>0</v>
      </c>
      <c r="C1769">
        <v>0.61678832116788318</v>
      </c>
      <c r="D1769">
        <v>0</v>
      </c>
      <c r="E1769">
        <v>0.53988028511601349</v>
      </c>
      <c r="F1769">
        <v>0</v>
      </c>
      <c r="G1769">
        <v>0.21509803921568629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 x14ac:dyDescent="0.25">
      <c r="A1770" t="s">
        <v>1813</v>
      </c>
      <c r="B1770">
        <v>0</v>
      </c>
      <c r="C1770">
        <v>0.50973236009732359</v>
      </c>
      <c r="D1770">
        <v>0</v>
      </c>
      <c r="E1770">
        <v>0.5403879100657798</v>
      </c>
      <c r="F1770">
        <v>0</v>
      </c>
      <c r="G1770">
        <v>0.21509803921568629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25">
      <c r="A1771" t="s">
        <v>1814</v>
      </c>
      <c r="B1771">
        <v>0</v>
      </c>
      <c r="C1771">
        <v>0.23844282238442821</v>
      </c>
      <c r="D1771">
        <v>0</v>
      </c>
      <c r="E1771">
        <v>0.64404915501596904</v>
      </c>
      <c r="F1771">
        <v>0</v>
      </c>
      <c r="G1771">
        <v>0.21509803921568629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 x14ac:dyDescent="0.25">
      <c r="A1772" t="s">
        <v>1815</v>
      </c>
      <c r="B1772">
        <v>0</v>
      </c>
      <c r="C1772">
        <v>4.0145985401459847E-2</v>
      </c>
      <c r="D1772">
        <v>0</v>
      </c>
      <c r="E1772">
        <v>0.72514224074113254</v>
      </c>
      <c r="F1772">
        <v>0</v>
      </c>
      <c r="G1772">
        <v>0.21509803921568629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 x14ac:dyDescent="0.25">
      <c r="A1773" t="s">
        <v>1816</v>
      </c>
      <c r="B1773">
        <v>0</v>
      </c>
      <c r="C1773">
        <v>0</v>
      </c>
      <c r="D1773">
        <v>0</v>
      </c>
      <c r="E1773">
        <v>0.77954271452441892</v>
      </c>
      <c r="F1773">
        <v>0</v>
      </c>
      <c r="G1773">
        <v>0.21509803921568629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 x14ac:dyDescent="0.25">
      <c r="A1774" t="s">
        <v>1817</v>
      </c>
      <c r="B1774">
        <v>0</v>
      </c>
      <c r="C1774">
        <v>0</v>
      </c>
      <c r="D1774">
        <v>0</v>
      </c>
      <c r="E1774">
        <v>0.76799424691723606</v>
      </c>
      <c r="F1774">
        <v>0</v>
      </c>
      <c r="G1774">
        <v>0.21509803921568629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 x14ac:dyDescent="0.25">
      <c r="A1775" t="s">
        <v>1818</v>
      </c>
      <c r="B1775">
        <v>0</v>
      </c>
      <c r="C1775">
        <v>0</v>
      </c>
      <c r="D1775">
        <v>0</v>
      </c>
      <c r="E1775">
        <v>0.66833054844645623</v>
      </c>
      <c r="F1775">
        <v>0</v>
      </c>
      <c r="G1775">
        <v>0.21509803921568629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 x14ac:dyDescent="0.25">
      <c r="A1776" t="s">
        <v>1819</v>
      </c>
      <c r="B1776">
        <v>0</v>
      </c>
      <c r="C1776">
        <v>0</v>
      </c>
      <c r="D1776">
        <v>0</v>
      </c>
      <c r="E1776">
        <v>0.636688593244358</v>
      </c>
      <c r="F1776">
        <v>0</v>
      </c>
      <c r="G1776">
        <v>0.21509803921568629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x14ac:dyDescent="0.25">
      <c r="A1777" t="s">
        <v>1820</v>
      </c>
      <c r="B1777">
        <v>0</v>
      </c>
      <c r="C1777">
        <v>0</v>
      </c>
      <c r="D1777">
        <v>0</v>
      </c>
      <c r="E1777">
        <v>0.61450115273165684</v>
      </c>
      <c r="F1777">
        <v>0</v>
      </c>
      <c r="G1777">
        <v>0.21509803921568629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25">
      <c r="A1778" t="s">
        <v>1821</v>
      </c>
      <c r="B1778">
        <v>0</v>
      </c>
      <c r="C1778">
        <v>0</v>
      </c>
      <c r="D1778">
        <v>0</v>
      </c>
      <c r="E1778">
        <v>0.60081643012754082</v>
      </c>
      <c r="F1778">
        <v>0</v>
      </c>
      <c r="G1778">
        <v>0.21509803921568629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25">
      <c r="A1779" t="s">
        <v>1822</v>
      </c>
      <c r="B1779">
        <v>0</v>
      </c>
      <c r="C1779">
        <v>0</v>
      </c>
      <c r="D1779">
        <v>0</v>
      </c>
      <c r="E1779">
        <v>0.59263097781255958</v>
      </c>
      <c r="F1779">
        <v>0</v>
      </c>
      <c r="G1779">
        <v>0.21509803921568629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t="s">
        <v>1823</v>
      </c>
      <c r="B1780">
        <v>0</v>
      </c>
      <c r="C1780">
        <v>0</v>
      </c>
      <c r="D1780">
        <v>0</v>
      </c>
      <c r="E1780">
        <v>0.58888724380803315</v>
      </c>
      <c r="F1780">
        <v>0</v>
      </c>
      <c r="G1780">
        <v>0.21509803921568629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t="s">
        <v>1824</v>
      </c>
      <c r="B1781">
        <v>0</v>
      </c>
      <c r="C1781">
        <v>0</v>
      </c>
      <c r="D1781">
        <v>0</v>
      </c>
      <c r="E1781">
        <v>0.5914676706360118</v>
      </c>
      <c r="F1781">
        <v>0</v>
      </c>
      <c r="G1781">
        <v>0.21509803921568629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t="s">
        <v>1825</v>
      </c>
      <c r="B1782">
        <v>0</v>
      </c>
      <c r="C1782">
        <v>0</v>
      </c>
      <c r="D1782">
        <v>0</v>
      </c>
      <c r="E1782">
        <v>0.61306288204065229</v>
      </c>
      <c r="F1782">
        <v>0</v>
      </c>
      <c r="G1782">
        <v>0.21509803921568629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t="s">
        <v>1826</v>
      </c>
      <c r="B1783">
        <v>0</v>
      </c>
      <c r="C1783">
        <v>0</v>
      </c>
      <c r="D1783">
        <v>0</v>
      </c>
      <c r="E1783">
        <v>0.64975993570083979</v>
      </c>
      <c r="F1783">
        <v>0</v>
      </c>
      <c r="G1783">
        <v>0.21509803921568629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t="s">
        <v>1827</v>
      </c>
      <c r="B1784">
        <v>0</v>
      </c>
      <c r="C1784">
        <v>0</v>
      </c>
      <c r="D1784">
        <v>0</v>
      </c>
      <c r="E1784">
        <v>0.69043338480086303</v>
      </c>
      <c r="F1784">
        <v>0</v>
      </c>
      <c r="G1784">
        <v>0.21509803921568629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t="s">
        <v>1828</v>
      </c>
      <c r="B1785">
        <v>0</v>
      </c>
      <c r="C1785">
        <v>6.3260340632603412E-2</v>
      </c>
      <c r="D1785">
        <v>0</v>
      </c>
      <c r="E1785">
        <v>0.68495526555130193</v>
      </c>
      <c r="F1785">
        <v>0</v>
      </c>
      <c r="G1785">
        <v>0.21509803921568629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t="s">
        <v>1829</v>
      </c>
      <c r="B1786">
        <v>0</v>
      </c>
      <c r="C1786">
        <v>0.32238442822384428</v>
      </c>
      <c r="D1786">
        <v>0</v>
      </c>
      <c r="E1786">
        <v>0.659616320142135</v>
      </c>
      <c r="F1786">
        <v>0</v>
      </c>
      <c r="G1786">
        <v>0.21509803921568629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t="s">
        <v>1830</v>
      </c>
      <c r="B1787">
        <v>0</v>
      </c>
      <c r="C1787">
        <v>0.35888077858880779</v>
      </c>
      <c r="D1787">
        <v>0</v>
      </c>
      <c r="E1787">
        <v>0.48628355083652358</v>
      </c>
      <c r="F1787">
        <v>0</v>
      </c>
      <c r="G1787">
        <v>0.21509803921568629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t="s">
        <v>1831</v>
      </c>
      <c r="B1788">
        <v>0</v>
      </c>
      <c r="C1788">
        <v>0.45012165450121661</v>
      </c>
      <c r="D1788">
        <v>0</v>
      </c>
      <c r="E1788">
        <v>0.30510374584910849</v>
      </c>
      <c r="F1788">
        <v>0</v>
      </c>
      <c r="G1788">
        <v>0.21509803921568629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0.14475550578574101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25">
      <c r="A1789" t="s">
        <v>1832</v>
      </c>
      <c r="B1789">
        <v>0</v>
      </c>
      <c r="C1789">
        <v>0.42579075425790752</v>
      </c>
      <c r="D1789">
        <v>0</v>
      </c>
      <c r="E1789">
        <v>0.18657332007868191</v>
      </c>
      <c r="F1789">
        <v>0</v>
      </c>
      <c r="G1789">
        <v>0.21509803921568629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0.29148936170212758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x14ac:dyDescent="0.25">
      <c r="A1790" t="s">
        <v>1833</v>
      </c>
      <c r="B1790">
        <v>0</v>
      </c>
      <c r="C1790">
        <v>0.43187347931873482</v>
      </c>
      <c r="D1790">
        <v>0</v>
      </c>
      <c r="E1790">
        <v>0.12618710209606801</v>
      </c>
      <c r="F1790">
        <v>0</v>
      </c>
      <c r="G1790">
        <v>0.21509803921568629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0.26494960806271001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25">
      <c r="A1791" t="s">
        <v>1834</v>
      </c>
      <c r="B1791">
        <v>0</v>
      </c>
      <c r="C1791">
        <v>0.36618004866180048</v>
      </c>
      <c r="D1791">
        <v>0</v>
      </c>
      <c r="E1791">
        <v>9.7125573721948438E-2</v>
      </c>
      <c r="F1791">
        <v>0</v>
      </c>
      <c r="G1791">
        <v>0.21509803921568629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0.29869354236655471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t="s">
        <v>1835</v>
      </c>
      <c r="B1792">
        <v>0</v>
      </c>
      <c r="C1792">
        <v>0.51703163017031628</v>
      </c>
      <c r="D1792">
        <v>0</v>
      </c>
      <c r="E1792">
        <v>7.9083736965671864E-2</v>
      </c>
      <c r="F1792">
        <v>0</v>
      </c>
      <c r="G1792">
        <v>0.21509803921568629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0.3387831280328481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t="s">
        <v>1836</v>
      </c>
      <c r="B1793">
        <v>0</v>
      </c>
      <c r="C1793">
        <v>0.52554744525547448</v>
      </c>
      <c r="D1793">
        <v>0</v>
      </c>
      <c r="E1793">
        <v>6.561052475729183E-2</v>
      </c>
      <c r="F1793">
        <v>0</v>
      </c>
      <c r="G1793">
        <v>0.21509803921568629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0.3387831280328481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t="s">
        <v>1837</v>
      </c>
      <c r="B1794">
        <v>0</v>
      </c>
      <c r="C1794">
        <v>0.43673965936739662</v>
      </c>
      <c r="D1794">
        <v>0</v>
      </c>
      <c r="E1794">
        <v>5.0127963789420263E-2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0.3387831280328481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25">
      <c r="A1795" t="s">
        <v>1838</v>
      </c>
      <c r="B1795">
        <v>0</v>
      </c>
      <c r="C1795">
        <v>0.21167883211678831</v>
      </c>
      <c r="D1795">
        <v>0</v>
      </c>
      <c r="E1795">
        <v>5.1608536559571913E-2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0.3387831280328481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t="s">
        <v>1839</v>
      </c>
      <c r="B1796">
        <v>0</v>
      </c>
      <c r="C1796">
        <v>4.3795620437956213E-2</v>
      </c>
      <c r="D1796">
        <v>0</v>
      </c>
      <c r="E1796">
        <v>4.947228156263881E-2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0.29869354236655471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t="s">
        <v>1840</v>
      </c>
      <c r="B1797">
        <v>0</v>
      </c>
      <c r="C1797">
        <v>0</v>
      </c>
      <c r="D1797">
        <v>0</v>
      </c>
      <c r="E1797">
        <v>7.5847627910911833E-2</v>
      </c>
      <c r="F1797">
        <v>0</v>
      </c>
      <c r="G1797">
        <v>0.23098039215686281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0.3387831280328481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t="s">
        <v>1841</v>
      </c>
      <c r="B1798">
        <v>0</v>
      </c>
      <c r="C1798">
        <v>0</v>
      </c>
      <c r="D1798">
        <v>0</v>
      </c>
      <c r="E1798">
        <v>0.1172613633960109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0.29869354236655471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t="s">
        <v>1842</v>
      </c>
      <c r="B1799">
        <v>0</v>
      </c>
      <c r="C1799">
        <v>0</v>
      </c>
      <c r="D1799">
        <v>0</v>
      </c>
      <c r="E1799">
        <v>0.1541276253727871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0.3387831280328481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t="s">
        <v>1843</v>
      </c>
      <c r="B1800">
        <v>0</v>
      </c>
      <c r="C1800">
        <v>0</v>
      </c>
      <c r="D1800">
        <v>0</v>
      </c>
      <c r="E1800">
        <v>0.20203473000697991</v>
      </c>
      <c r="F1800">
        <v>0</v>
      </c>
      <c r="G1800">
        <v>0.21509803921568629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0.29869354236655471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t="s">
        <v>1844</v>
      </c>
      <c r="B1801">
        <v>0</v>
      </c>
      <c r="C1801">
        <v>0</v>
      </c>
      <c r="D1801">
        <v>0</v>
      </c>
      <c r="E1801">
        <v>0.2275640347723091</v>
      </c>
      <c r="F1801">
        <v>0</v>
      </c>
      <c r="G1801">
        <v>0.21509803921568629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0.20892123926838371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t="s">
        <v>1845</v>
      </c>
      <c r="B1802">
        <v>0</v>
      </c>
      <c r="C1802">
        <v>0</v>
      </c>
      <c r="D1802">
        <v>0</v>
      </c>
      <c r="E1802">
        <v>0.27919372237145462</v>
      </c>
      <c r="F1802">
        <v>0</v>
      </c>
      <c r="G1802">
        <v>0.21509803921568629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0.20892123926838371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t="s">
        <v>1846</v>
      </c>
      <c r="B1803">
        <v>0</v>
      </c>
      <c r="C1803">
        <v>0</v>
      </c>
      <c r="D1803">
        <v>0</v>
      </c>
      <c r="E1803">
        <v>0.36606104190020938</v>
      </c>
      <c r="F1803">
        <v>0</v>
      </c>
      <c r="G1803">
        <v>0.21509803921568629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0.20892123926838371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t="s">
        <v>1847</v>
      </c>
      <c r="B1804">
        <v>0</v>
      </c>
      <c r="C1804">
        <v>0</v>
      </c>
      <c r="D1804">
        <v>0</v>
      </c>
      <c r="E1804">
        <v>0.43945514922058421</v>
      </c>
      <c r="F1804">
        <v>0</v>
      </c>
      <c r="G1804">
        <v>0.21509803921568629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0.20892123926838371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t="s">
        <v>1848</v>
      </c>
      <c r="B1805">
        <v>0</v>
      </c>
      <c r="C1805">
        <v>0</v>
      </c>
      <c r="D1805">
        <v>0</v>
      </c>
      <c r="E1805">
        <v>0.48907548806023832</v>
      </c>
      <c r="F1805">
        <v>0</v>
      </c>
      <c r="G1805">
        <v>0.21509803921568629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0.20892123926838371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t="s">
        <v>1849</v>
      </c>
      <c r="B1806">
        <v>0</v>
      </c>
      <c r="C1806">
        <v>0</v>
      </c>
      <c r="D1806">
        <v>0</v>
      </c>
      <c r="E1806">
        <v>0.49603418007995093</v>
      </c>
      <c r="F1806">
        <v>0</v>
      </c>
      <c r="G1806">
        <v>0.21509803921568629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0.20892123926838371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t="s">
        <v>1850</v>
      </c>
      <c r="B1807">
        <v>0</v>
      </c>
      <c r="C1807">
        <v>0</v>
      </c>
      <c r="D1807">
        <v>0</v>
      </c>
      <c r="E1807">
        <v>0.49931259121385818</v>
      </c>
      <c r="F1807">
        <v>0</v>
      </c>
      <c r="G1807">
        <v>0.21509803921568629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0.29048152295632701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t="s">
        <v>1851</v>
      </c>
      <c r="B1808">
        <v>0</v>
      </c>
      <c r="C1808">
        <v>1.2165450121654499E-3</v>
      </c>
      <c r="D1808">
        <v>0</v>
      </c>
      <c r="E1808">
        <v>0.51902536009644884</v>
      </c>
      <c r="F1808">
        <v>0</v>
      </c>
      <c r="G1808">
        <v>0.27882352941176469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0.3720791340052258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t="s">
        <v>1852</v>
      </c>
      <c r="B1809">
        <v>0</v>
      </c>
      <c r="C1809">
        <v>0.1143552311435523</v>
      </c>
      <c r="D1809">
        <v>0</v>
      </c>
      <c r="E1809">
        <v>0.50379661160346034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0.29048152295632701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t="s">
        <v>1853</v>
      </c>
      <c r="B1810">
        <v>0</v>
      </c>
      <c r="C1810">
        <v>0.21167883211678831</v>
      </c>
      <c r="D1810">
        <v>0</v>
      </c>
      <c r="E1810">
        <v>0.41963662514012567</v>
      </c>
      <c r="F1810">
        <v>0</v>
      </c>
      <c r="G1810">
        <v>0.21509803921568629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0.41216871967151919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t="s">
        <v>1854</v>
      </c>
      <c r="B1811">
        <v>0</v>
      </c>
      <c r="C1811">
        <v>0.3454987834549878</v>
      </c>
      <c r="D1811">
        <v>0</v>
      </c>
      <c r="E1811">
        <v>0.28782334651748143</v>
      </c>
      <c r="F1811">
        <v>0</v>
      </c>
      <c r="G1811">
        <v>0.21509803921568629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0.41216871967151919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t="s">
        <v>1855</v>
      </c>
      <c r="B1812">
        <v>0</v>
      </c>
      <c r="C1812">
        <v>0.37712895377128952</v>
      </c>
      <c r="D1812">
        <v>0</v>
      </c>
      <c r="E1812">
        <v>0.19797373040884961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0.41216871967151919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t="s">
        <v>1856</v>
      </c>
      <c r="B1813">
        <v>0</v>
      </c>
      <c r="C1813">
        <v>0.35888077858880779</v>
      </c>
      <c r="D1813">
        <v>0</v>
      </c>
      <c r="E1813">
        <v>0.1285348674887371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0.41216871967151919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 x14ac:dyDescent="0.25">
      <c r="A1814" t="s">
        <v>1857</v>
      </c>
      <c r="B1814">
        <v>0</v>
      </c>
      <c r="C1814">
        <v>0.42944038929440392</v>
      </c>
      <c r="D1814">
        <v>0</v>
      </c>
      <c r="E1814">
        <v>0.1224222170519681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0.41216871967151919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t="s">
        <v>1858</v>
      </c>
      <c r="B1815">
        <v>0</v>
      </c>
      <c r="C1815">
        <v>0.42822384428223847</v>
      </c>
      <c r="D1815">
        <v>0</v>
      </c>
      <c r="E1815">
        <v>0.12895788828020899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0.41216871967151919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t="s">
        <v>1859</v>
      </c>
      <c r="B1816">
        <v>0</v>
      </c>
      <c r="C1816">
        <v>0.67274939172749382</v>
      </c>
      <c r="D1816">
        <v>0</v>
      </c>
      <c r="E1816">
        <v>0.13153831510818759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0.41216871967151919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t="s">
        <v>1860</v>
      </c>
      <c r="B1817">
        <v>0</v>
      </c>
      <c r="C1817">
        <v>0.66058394160583933</v>
      </c>
      <c r="D1817">
        <v>0</v>
      </c>
      <c r="E1817">
        <v>0.1233528627932063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0.41216871967151919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t="s">
        <v>1861</v>
      </c>
      <c r="B1818">
        <v>0</v>
      </c>
      <c r="C1818">
        <v>0.48661800486618001</v>
      </c>
      <c r="D1818">
        <v>0</v>
      </c>
      <c r="E1818">
        <v>0.12531990947355059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0.41216871967151919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5">
      <c r="A1819" t="s">
        <v>1862</v>
      </c>
      <c r="B1819">
        <v>0</v>
      </c>
      <c r="C1819">
        <v>0.25669099756691</v>
      </c>
      <c r="D1819">
        <v>0</v>
      </c>
      <c r="E1819">
        <v>0.15273165676092981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0.5124300111982083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25">
      <c r="A1820" t="s">
        <v>1863</v>
      </c>
      <c r="B1820">
        <v>0</v>
      </c>
      <c r="C1820">
        <v>4.7445255474452552E-2</v>
      </c>
      <c r="D1820">
        <v>0</v>
      </c>
      <c r="E1820">
        <v>0.3290467226464181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0.41216871967151919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 t="s">
        <v>1864</v>
      </c>
      <c r="B1821">
        <v>0</v>
      </c>
      <c r="C1821">
        <v>0</v>
      </c>
      <c r="D1821">
        <v>0</v>
      </c>
      <c r="E1821">
        <v>0.50322553353497324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0.39955207166853313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t="s">
        <v>1865</v>
      </c>
      <c r="B1822">
        <v>0</v>
      </c>
      <c r="C1822">
        <v>0</v>
      </c>
      <c r="D1822">
        <v>0</v>
      </c>
      <c r="E1822">
        <v>0.60119714883986553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0.41216871967151919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t="s">
        <v>1866</v>
      </c>
      <c r="B1823">
        <v>0</v>
      </c>
      <c r="C1823">
        <v>0</v>
      </c>
      <c r="D1823">
        <v>0</v>
      </c>
      <c r="E1823">
        <v>0.63047018760972107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0.41216871967151919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t="s">
        <v>1867</v>
      </c>
      <c r="B1824">
        <v>0</v>
      </c>
      <c r="C1824">
        <v>0</v>
      </c>
      <c r="D1824">
        <v>0</v>
      </c>
      <c r="E1824">
        <v>0.65390553945726437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0.38734602463605827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t="s">
        <v>1868</v>
      </c>
      <c r="B1825">
        <v>0</v>
      </c>
      <c r="C1825">
        <v>0</v>
      </c>
      <c r="D1825">
        <v>0</v>
      </c>
      <c r="E1825">
        <v>0.67237039700501289</v>
      </c>
      <c r="F1825">
        <v>0</v>
      </c>
      <c r="G1825">
        <v>0.21509803921568629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0.29048152295632701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 x14ac:dyDescent="0.25">
      <c r="A1826" t="s">
        <v>1869</v>
      </c>
      <c r="B1826">
        <v>0</v>
      </c>
      <c r="C1826">
        <v>0</v>
      </c>
      <c r="D1826">
        <v>0</v>
      </c>
      <c r="E1826">
        <v>0.68415152604750529</v>
      </c>
      <c r="F1826">
        <v>0</v>
      </c>
      <c r="G1826">
        <v>0.21509803921568629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0.3720791340052258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t="s">
        <v>1870</v>
      </c>
      <c r="B1827">
        <v>0</v>
      </c>
      <c r="C1827">
        <v>0</v>
      </c>
      <c r="D1827">
        <v>0</v>
      </c>
      <c r="E1827">
        <v>0.69563654053596746</v>
      </c>
      <c r="F1827">
        <v>0</v>
      </c>
      <c r="G1827">
        <v>0.21509803921568629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0.20892123926838371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t="s">
        <v>1871</v>
      </c>
      <c r="B1828">
        <v>0</v>
      </c>
      <c r="C1828">
        <v>0</v>
      </c>
      <c r="D1828">
        <v>0</v>
      </c>
      <c r="E1828">
        <v>0.71137291397872215</v>
      </c>
      <c r="F1828">
        <v>0</v>
      </c>
      <c r="G1828">
        <v>0.21509803921568629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0.20892123926838371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 x14ac:dyDescent="0.25">
      <c r="A1829" t="s">
        <v>1872</v>
      </c>
      <c r="B1829">
        <v>0</v>
      </c>
      <c r="C1829">
        <v>0</v>
      </c>
      <c r="D1829">
        <v>0</v>
      </c>
      <c r="E1829">
        <v>0.75875124262357507</v>
      </c>
      <c r="F1829">
        <v>0</v>
      </c>
      <c r="G1829">
        <v>0.21509803921568629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0.20892123926838371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 x14ac:dyDescent="0.25">
      <c r="A1830" t="s">
        <v>1873</v>
      </c>
      <c r="B1830">
        <v>0</v>
      </c>
      <c r="C1830">
        <v>0</v>
      </c>
      <c r="D1830">
        <v>0</v>
      </c>
      <c r="E1830">
        <v>0.78497853169483289</v>
      </c>
      <c r="F1830">
        <v>0</v>
      </c>
      <c r="G1830">
        <v>0.21509803921568629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0.20892123926838371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25">
      <c r="A1831" t="s">
        <v>1874</v>
      </c>
      <c r="B1831">
        <v>0</v>
      </c>
      <c r="C1831">
        <v>0</v>
      </c>
      <c r="D1831">
        <v>0</v>
      </c>
      <c r="E1831">
        <v>0.79415808286977307</v>
      </c>
      <c r="F1831">
        <v>0</v>
      </c>
      <c r="G1831">
        <v>0.21509803921568629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0.3720791340052258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 x14ac:dyDescent="0.25">
      <c r="A1832" t="s">
        <v>1875</v>
      </c>
      <c r="B1832">
        <v>0</v>
      </c>
      <c r="C1832">
        <v>0</v>
      </c>
      <c r="D1832">
        <v>0</v>
      </c>
      <c r="E1832">
        <v>0.79140844772520569</v>
      </c>
      <c r="F1832">
        <v>0</v>
      </c>
      <c r="G1832">
        <v>0.21980392156862741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0.37946995147443069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t="s">
        <v>1876</v>
      </c>
      <c r="B1833">
        <v>0</v>
      </c>
      <c r="C1833">
        <v>0.1180048661800486</v>
      </c>
      <c r="D1833">
        <v>0</v>
      </c>
      <c r="E1833">
        <v>0.77823135007085609</v>
      </c>
      <c r="F1833">
        <v>0</v>
      </c>
      <c r="G1833">
        <v>0.25509803921568619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0.38462112728630088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t="s">
        <v>1877</v>
      </c>
      <c r="B1834">
        <v>0</v>
      </c>
      <c r="C1834">
        <v>0.31386861313868608</v>
      </c>
      <c r="D1834">
        <v>0</v>
      </c>
      <c r="E1834">
        <v>0.73375071384758561</v>
      </c>
      <c r="F1834">
        <v>0</v>
      </c>
      <c r="G1834">
        <v>0.21509803921568629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0.41216871967151919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t="s">
        <v>1878</v>
      </c>
      <c r="B1835">
        <v>0</v>
      </c>
      <c r="C1835">
        <v>0.46715328467153278</v>
      </c>
      <c r="D1835">
        <v>0</v>
      </c>
      <c r="E1835">
        <v>0.60056261765265773</v>
      </c>
      <c r="F1835">
        <v>0</v>
      </c>
      <c r="G1835">
        <v>0.21509803921568629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0.41216871967151919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t="s">
        <v>1879</v>
      </c>
      <c r="B1836">
        <v>0</v>
      </c>
      <c r="C1836">
        <v>0.48296836982968372</v>
      </c>
      <c r="D1836">
        <v>0</v>
      </c>
      <c r="E1836">
        <v>0.50734998625182426</v>
      </c>
      <c r="F1836">
        <v>0</v>
      </c>
      <c r="G1836">
        <v>0.21509803921568629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0.41216871967151919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t="s">
        <v>1880</v>
      </c>
      <c r="B1837">
        <v>0</v>
      </c>
      <c r="C1837">
        <v>0.46107055961070559</v>
      </c>
      <c r="D1837">
        <v>0</v>
      </c>
      <c r="E1837">
        <v>0.42991603037289278</v>
      </c>
      <c r="F1837">
        <v>0</v>
      </c>
      <c r="G1837">
        <v>0.66058823529411759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0.41216871967151919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t="s">
        <v>1881</v>
      </c>
      <c r="B1838">
        <v>0</v>
      </c>
      <c r="C1838">
        <v>0.40510948905109478</v>
      </c>
      <c r="D1838">
        <v>0</v>
      </c>
      <c r="E1838">
        <v>0.42253431756170817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0.41216871967151919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t="s">
        <v>1882</v>
      </c>
      <c r="B1839">
        <v>0</v>
      </c>
      <c r="C1839">
        <v>0.42335766423357662</v>
      </c>
      <c r="D1839">
        <v>0</v>
      </c>
      <c r="E1839">
        <v>0.39892975739757608</v>
      </c>
      <c r="F1839">
        <v>0</v>
      </c>
      <c r="G1839">
        <v>0.71764705882352942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0.41216871967151919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t="s">
        <v>1883</v>
      </c>
      <c r="B1840">
        <v>0</v>
      </c>
      <c r="C1840">
        <v>0.67883211678832112</v>
      </c>
      <c r="D1840">
        <v>0</v>
      </c>
      <c r="E1840">
        <v>0.37667886376615423</v>
      </c>
      <c r="F1840">
        <v>0</v>
      </c>
      <c r="G1840">
        <v>0.21509803921568629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0.41216871967151919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t="s">
        <v>1884</v>
      </c>
      <c r="B1841">
        <v>0</v>
      </c>
      <c r="C1841">
        <v>0.68734793187347931</v>
      </c>
      <c r="D1841">
        <v>0</v>
      </c>
      <c r="E1841">
        <v>0.37792677510099631</v>
      </c>
      <c r="F1841">
        <v>0</v>
      </c>
      <c r="G1841">
        <v>0.21509803921568629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0.3720791340052258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t="s">
        <v>1885</v>
      </c>
      <c r="B1842">
        <v>0</v>
      </c>
      <c r="C1842">
        <v>0.5875912408759123</v>
      </c>
      <c r="D1842">
        <v>0</v>
      </c>
      <c r="E1842">
        <v>0.38359525370671971</v>
      </c>
      <c r="F1842">
        <v>0</v>
      </c>
      <c r="G1842">
        <v>0.21509803921568629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0.29048152295632701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25">
      <c r="A1843" t="s">
        <v>1886</v>
      </c>
      <c r="B1843">
        <v>0</v>
      </c>
      <c r="C1843">
        <v>0.1253041362530414</v>
      </c>
      <c r="D1843">
        <v>0</v>
      </c>
      <c r="E1843">
        <v>0.38977135726220952</v>
      </c>
      <c r="F1843">
        <v>0</v>
      </c>
      <c r="G1843">
        <v>0.21509803921568629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0.45423665546845837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t="s">
        <v>1887</v>
      </c>
      <c r="B1844">
        <v>0</v>
      </c>
      <c r="C1844">
        <v>9.7323600973236012E-3</v>
      </c>
      <c r="D1844">
        <v>0</v>
      </c>
      <c r="E1844">
        <v>0.40470399120116762</v>
      </c>
      <c r="F1844">
        <v>0</v>
      </c>
      <c r="G1844">
        <v>0.21509803921568629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0.3387831280328481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 x14ac:dyDescent="0.25">
      <c r="A1845" t="s">
        <v>1888</v>
      </c>
      <c r="B1845">
        <v>0</v>
      </c>
      <c r="C1845">
        <v>0</v>
      </c>
      <c r="D1845">
        <v>0</v>
      </c>
      <c r="E1845">
        <v>0.49157131072992238</v>
      </c>
      <c r="F1845">
        <v>0</v>
      </c>
      <c r="G1845">
        <v>0.21509803921568629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t="s">
        <v>1889</v>
      </c>
      <c r="B1846">
        <v>0</v>
      </c>
      <c r="C1846">
        <v>0</v>
      </c>
      <c r="D1846">
        <v>0</v>
      </c>
      <c r="E1846">
        <v>0.47251422407411331</v>
      </c>
      <c r="F1846">
        <v>0</v>
      </c>
      <c r="G1846">
        <v>0.21509803921568629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25">
      <c r="A1847" t="s">
        <v>1890</v>
      </c>
      <c r="B1847">
        <v>0</v>
      </c>
      <c r="C1847">
        <v>0</v>
      </c>
      <c r="D1847">
        <v>0</v>
      </c>
      <c r="E1847">
        <v>0.43200998329067869</v>
      </c>
      <c r="F1847">
        <v>0</v>
      </c>
      <c r="G1847">
        <v>0.21509803921568629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t="s">
        <v>1891</v>
      </c>
      <c r="B1848">
        <v>0</v>
      </c>
      <c r="C1848">
        <v>0</v>
      </c>
      <c r="D1848">
        <v>0</v>
      </c>
      <c r="E1848">
        <v>0.4086592356014298</v>
      </c>
      <c r="F1848">
        <v>0</v>
      </c>
      <c r="G1848">
        <v>0.21509803921568629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t="s">
        <v>1892</v>
      </c>
      <c r="B1849">
        <v>0</v>
      </c>
      <c r="C1849">
        <v>0</v>
      </c>
      <c r="D1849">
        <v>0</v>
      </c>
      <c r="E1849">
        <v>0.43179847289494278</v>
      </c>
      <c r="F1849">
        <v>0</v>
      </c>
      <c r="G1849">
        <v>0.21509803921568629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t="s">
        <v>1893</v>
      </c>
      <c r="B1850">
        <v>0</v>
      </c>
      <c r="C1850">
        <v>0</v>
      </c>
      <c r="D1850">
        <v>0</v>
      </c>
      <c r="E1850">
        <v>0.47837306203599911</v>
      </c>
      <c r="F1850">
        <v>0</v>
      </c>
      <c r="G1850">
        <v>0.21509803921568629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t="s">
        <v>1894</v>
      </c>
      <c r="B1851">
        <v>0</v>
      </c>
      <c r="C1851">
        <v>0</v>
      </c>
      <c r="D1851">
        <v>0</v>
      </c>
      <c r="E1851">
        <v>0.53309080141288956</v>
      </c>
      <c r="F1851">
        <v>0</v>
      </c>
      <c r="G1851">
        <v>0.21509803921568629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t="s">
        <v>1895</v>
      </c>
      <c r="B1852">
        <v>0</v>
      </c>
      <c r="C1852">
        <v>0</v>
      </c>
      <c r="D1852">
        <v>0</v>
      </c>
      <c r="E1852">
        <v>0.58323991624188332</v>
      </c>
      <c r="F1852">
        <v>0</v>
      </c>
      <c r="G1852">
        <v>0.21509803921568629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t="s">
        <v>1896</v>
      </c>
      <c r="B1853">
        <v>0</v>
      </c>
      <c r="C1853">
        <v>0</v>
      </c>
      <c r="D1853">
        <v>0</v>
      </c>
      <c r="E1853">
        <v>0.58603185346559783</v>
      </c>
      <c r="F1853">
        <v>0</v>
      </c>
      <c r="G1853">
        <v>0.21509803921568629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t="s">
        <v>1897</v>
      </c>
      <c r="B1854">
        <v>0</v>
      </c>
      <c r="C1854">
        <v>0</v>
      </c>
      <c r="D1854">
        <v>0</v>
      </c>
      <c r="E1854">
        <v>0.59320205588104657</v>
      </c>
      <c r="F1854">
        <v>0</v>
      </c>
      <c r="G1854">
        <v>0.21509803921568629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t="s">
        <v>1898</v>
      </c>
      <c r="B1855">
        <v>0</v>
      </c>
      <c r="C1855">
        <v>0</v>
      </c>
      <c r="D1855">
        <v>0</v>
      </c>
      <c r="E1855">
        <v>0.50011633071765482</v>
      </c>
      <c r="F1855">
        <v>0</v>
      </c>
      <c r="G1855">
        <v>0.21509803921568629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t="s">
        <v>1899</v>
      </c>
      <c r="B1856">
        <v>0</v>
      </c>
      <c r="C1856">
        <v>0</v>
      </c>
      <c r="D1856">
        <v>0</v>
      </c>
      <c r="E1856">
        <v>0.45692590790837379</v>
      </c>
      <c r="F1856">
        <v>0</v>
      </c>
      <c r="G1856">
        <v>0.21509803921568629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t="s">
        <v>1900</v>
      </c>
      <c r="B1857">
        <v>0</v>
      </c>
      <c r="C1857">
        <v>0.13017031630170309</v>
      </c>
      <c r="D1857">
        <v>0</v>
      </c>
      <c r="E1857">
        <v>0.4208633854353942</v>
      </c>
      <c r="F1857">
        <v>0</v>
      </c>
      <c r="G1857">
        <v>0.21509803921568629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t="s">
        <v>1901</v>
      </c>
      <c r="B1858">
        <v>0</v>
      </c>
      <c r="C1858">
        <v>0.35888077858880779</v>
      </c>
      <c r="D1858">
        <v>0</v>
      </c>
      <c r="E1858">
        <v>0.32932168616087482</v>
      </c>
      <c r="F1858">
        <v>0</v>
      </c>
      <c r="G1858">
        <v>0.21509803921568629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t="s">
        <v>1902</v>
      </c>
      <c r="B1859">
        <v>0</v>
      </c>
      <c r="C1859">
        <v>0.38321167883211682</v>
      </c>
      <c r="D1859">
        <v>0</v>
      </c>
      <c r="E1859">
        <v>0.20846464603735279</v>
      </c>
      <c r="F1859">
        <v>0</v>
      </c>
      <c r="G1859">
        <v>0.21509803921568629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 x14ac:dyDescent="0.25">
      <c r="A1860" t="s">
        <v>1903</v>
      </c>
      <c r="B1860">
        <v>0</v>
      </c>
      <c r="C1860">
        <v>0.36496350364963498</v>
      </c>
      <c r="D1860">
        <v>0</v>
      </c>
      <c r="E1860">
        <v>0.1213223629941412</v>
      </c>
      <c r="F1860">
        <v>0</v>
      </c>
      <c r="G1860">
        <v>0.21509803921568629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t="s">
        <v>1904</v>
      </c>
      <c r="B1861">
        <v>0</v>
      </c>
      <c r="C1861">
        <v>0.42214111922141118</v>
      </c>
      <c r="D1861">
        <v>0</v>
      </c>
      <c r="E1861">
        <v>0.1172825144355845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t="s">
        <v>1905</v>
      </c>
      <c r="B1862">
        <v>0</v>
      </c>
      <c r="C1862">
        <v>0.38564476885644772</v>
      </c>
      <c r="D1862">
        <v>0</v>
      </c>
      <c r="E1862">
        <v>0.1414370016286301</v>
      </c>
      <c r="F1862">
        <v>0</v>
      </c>
      <c r="G1862">
        <v>0.21509803921568629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t="s">
        <v>1906</v>
      </c>
      <c r="B1863">
        <v>0</v>
      </c>
      <c r="C1863">
        <v>0.37834549878345503</v>
      </c>
      <c r="D1863">
        <v>0</v>
      </c>
      <c r="E1863">
        <v>0.17671693563738661</v>
      </c>
      <c r="F1863">
        <v>0</v>
      </c>
      <c r="G1863">
        <v>0.21509803921568629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 x14ac:dyDescent="0.25">
      <c r="A1864" t="s">
        <v>1907</v>
      </c>
      <c r="B1864">
        <v>0</v>
      </c>
      <c r="C1864">
        <v>0.51824817518248179</v>
      </c>
      <c r="D1864">
        <v>0</v>
      </c>
      <c r="E1864">
        <v>0.21440808815753301</v>
      </c>
      <c r="F1864">
        <v>0</v>
      </c>
      <c r="G1864">
        <v>0.21509803921568629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t="s">
        <v>1908</v>
      </c>
      <c r="B1865">
        <v>0</v>
      </c>
      <c r="C1865">
        <v>0.43065693430656932</v>
      </c>
      <c r="D1865">
        <v>0</v>
      </c>
      <c r="E1865">
        <v>0.24323695509634299</v>
      </c>
      <c r="F1865">
        <v>0</v>
      </c>
      <c r="G1865">
        <v>0.21509803921568629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t="s">
        <v>1909</v>
      </c>
      <c r="B1866">
        <v>0</v>
      </c>
      <c r="C1866">
        <v>0.36496350364963498</v>
      </c>
      <c r="D1866">
        <v>0</v>
      </c>
      <c r="E1866">
        <v>0.28809831003193809</v>
      </c>
      <c r="F1866">
        <v>0</v>
      </c>
      <c r="G1866">
        <v>0.21509803921568629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t="s">
        <v>1910</v>
      </c>
      <c r="B1867">
        <v>0</v>
      </c>
      <c r="C1867">
        <v>0.2262773722627737</v>
      </c>
      <c r="D1867">
        <v>0</v>
      </c>
      <c r="E1867">
        <v>0.33970684659151001</v>
      </c>
      <c r="F1867">
        <v>0</v>
      </c>
      <c r="G1867">
        <v>0.21509803921568629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t="s">
        <v>1911</v>
      </c>
      <c r="B1868">
        <v>0</v>
      </c>
      <c r="C1868">
        <v>4.5012165450121662E-2</v>
      </c>
      <c r="D1868">
        <v>0</v>
      </c>
      <c r="E1868">
        <v>0.49497662810127119</v>
      </c>
      <c r="F1868">
        <v>0</v>
      </c>
      <c r="G1868">
        <v>0.21509803921568629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x14ac:dyDescent="0.25">
      <c r="A1869" t="s">
        <v>1912</v>
      </c>
      <c r="B1869">
        <v>0</v>
      </c>
      <c r="C1869">
        <v>0</v>
      </c>
      <c r="D1869">
        <v>0</v>
      </c>
      <c r="E1869">
        <v>0.61481841832526074</v>
      </c>
      <c r="F1869">
        <v>0</v>
      </c>
      <c r="G1869">
        <v>0.21509803921568629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t="s">
        <v>1913</v>
      </c>
      <c r="B1870">
        <v>0</v>
      </c>
      <c r="C1870">
        <v>0</v>
      </c>
      <c r="D1870">
        <v>0</v>
      </c>
      <c r="E1870">
        <v>0.70703695086613516</v>
      </c>
      <c r="F1870">
        <v>0</v>
      </c>
      <c r="G1870">
        <v>0.21509803921568629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t="s">
        <v>1914</v>
      </c>
      <c r="B1871">
        <v>0</v>
      </c>
      <c r="C1871">
        <v>0</v>
      </c>
      <c r="D1871">
        <v>0</v>
      </c>
      <c r="E1871">
        <v>0.73685991666490414</v>
      </c>
      <c r="F1871">
        <v>0</v>
      </c>
      <c r="G1871">
        <v>0.21509803921568629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t="s">
        <v>1915</v>
      </c>
      <c r="B1872">
        <v>0</v>
      </c>
      <c r="C1872">
        <v>0</v>
      </c>
      <c r="D1872">
        <v>0</v>
      </c>
      <c r="E1872">
        <v>0.57408151610651659</v>
      </c>
      <c r="F1872">
        <v>0</v>
      </c>
      <c r="G1872">
        <v>0.21509803921568629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t="s">
        <v>1916</v>
      </c>
      <c r="B1873">
        <v>0</v>
      </c>
      <c r="C1873">
        <v>0</v>
      </c>
      <c r="D1873">
        <v>0</v>
      </c>
      <c r="E1873">
        <v>0.57249518813849698</v>
      </c>
      <c r="F1873">
        <v>0</v>
      </c>
      <c r="G1873">
        <v>0.21509803921568629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x14ac:dyDescent="0.25">
      <c r="A1874" t="s">
        <v>1917</v>
      </c>
      <c r="B1874">
        <v>0</v>
      </c>
      <c r="C1874">
        <v>0</v>
      </c>
      <c r="D1874">
        <v>0</v>
      </c>
      <c r="E1874">
        <v>0.59280018612914831</v>
      </c>
      <c r="F1874">
        <v>0</v>
      </c>
      <c r="G1874">
        <v>0.21509803921568629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t="s">
        <v>1918</v>
      </c>
      <c r="B1875">
        <v>0</v>
      </c>
      <c r="C1875">
        <v>0</v>
      </c>
      <c r="D1875">
        <v>0</v>
      </c>
      <c r="E1875">
        <v>0.58376869223122319</v>
      </c>
      <c r="F1875">
        <v>0</v>
      </c>
      <c r="G1875">
        <v>0.21509803921568629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 t="s">
        <v>1919</v>
      </c>
      <c r="B1876">
        <v>0</v>
      </c>
      <c r="C1876">
        <v>0</v>
      </c>
      <c r="D1876">
        <v>0</v>
      </c>
      <c r="E1876">
        <v>0.58042682797859513</v>
      </c>
      <c r="F1876">
        <v>0</v>
      </c>
      <c r="G1876">
        <v>0.21509803921568629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t="s">
        <v>1920</v>
      </c>
      <c r="B1877">
        <v>0</v>
      </c>
      <c r="C1877">
        <v>0</v>
      </c>
      <c r="D1877">
        <v>0</v>
      </c>
      <c r="E1877">
        <v>0.57966539055394573</v>
      </c>
      <c r="F1877">
        <v>0</v>
      </c>
      <c r="G1877">
        <v>0.21509803921568629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t="s">
        <v>1921</v>
      </c>
      <c r="B1878">
        <v>0</v>
      </c>
      <c r="C1878">
        <v>0</v>
      </c>
      <c r="D1878">
        <v>0</v>
      </c>
      <c r="E1878">
        <v>0.58266883817339632</v>
      </c>
      <c r="F1878">
        <v>0</v>
      </c>
      <c r="G1878">
        <v>0.21509803921568629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t="s">
        <v>1922</v>
      </c>
      <c r="B1879">
        <v>0</v>
      </c>
      <c r="C1879">
        <v>0</v>
      </c>
      <c r="D1879">
        <v>0</v>
      </c>
      <c r="E1879">
        <v>0.59250407157511797</v>
      </c>
      <c r="F1879">
        <v>0</v>
      </c>
      <c r="G1879">
        <v>0.21509803921568629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t="s">
        <v>1923</v>
      </c>
      <c r="B1880">
        <v>0</v>
      </c>
      <c r="C1880">
        <v>1.2165450121654499E-3</v>
      </c>
      <c r="D1880">
        <v>0</v>
      </c>
      <c r="E1880">
        <v>0.58159013515514291</v>
      </c>
      <c r="F1880">
        <v>0</v>
      </c>
      <c r="G1880">
        <v>0.21509803921568629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t="s">
        <v>1924</v>
      </c>
      <c r="B1881">
        <v>0</v>
      </c>
      <c r="C1881">
        <v>0.15450121654501209</v>
      </c>
      <c r="D1881">
        <v>0</v>
      </c>
      <c r="E1881">
        <v>0.5300662027538654</v>
      </c>
      <c r="F1881">
        <v>0</v>
      </c>
      <c r="G1881">
        <v>0.21509803921568629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t="s">
        <v>1925</v>
      </c>
      <c r="B1882">
        <v>0</v>
      </c>
      <c r="C1882">
        <v>0.36131386861313869</v>
      </c>
      <c r="D1882">
        <v>0</v>
      </c>
      <c r="E1882">
        <v>0.46705725586412572</v>
      </c>
      <c r="F1882">
        <v>0</v>
      </c>
      <c r="G1882">
        <v>0.21509803921568629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t="s">
        <v>1926</v>
      </c>
      <c r="B1883">
        <v>0</v>
      </c>
      <c r="C1883">
        <v>0.37347931873479318</v>
      </c>
      <c r="D1883">
        <v>0</v>
      </c>
      <c r="E1883">
        <v>0.40952642822394719</v>
      </c>
      <c r="F1883">
        <v>0</v>
      </c>
      <c r="G1883">
        <v>0.21509803921568629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t="s">
        <v>1927</v>
      </c>
      <c r="B1884">
        <v>0</v>
      </c>
      <c r="C1884">
        <v>0.45255474452554739</v>
      </c>
      <c r="D1884">
        <v>0</v>
      </c>
      <c r="E1884">
        <v>0.36214809957909427</v>
      </c>
      <c r="F1884">
        <v>0</v>
      </c>
      <c r="G1884">
        <v>0.21509803921568629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t="s">
        <v>1928</v>
      </c>
      <c r="B1885">
        <v>0</v>
      </c>
      <c r="C1885">
        <v>0.46715328467153278</v>
      </c>
      <c r="D1885">
        <v>0</v>
      </c>
      <c r="E1885">
        <v>0.28756953404259822</v>
      </c>
      <c r="F1885">
        <v>0</v>
      </c>
      <c r="G1885">
        <v>0.21509803921568629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t="s">
        <v>1929</v>
      </c>
      <c r="B1886">
        <v>0</v>
      </c>
      <c r="C1886">
        <v>0.41727493917274933</v>
      </c>
      <c r="D1886">
        <v>0</v>
      </c>
      <c r="E1886">
        <v>0.26364770828486223</v>
      </c>
      <c r="F1886">
        <v>0</v>
      </c>
      <c r="G1886">
        <v>0.21509803921568629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t="s">
        <v>1930</v>
      </c>
      <c r="B1887">
        <v>0</v>
      </c>
      <c r="C1887">
        <v>0.38199513381995132</v>
      </c>
      <c r="D1887">
        <v>0</v>
      </c>
      <c r="E1887">
        <v>0.32471075953383111</v>
      </c>
      <c r="F1887">
        <v>0</v>
      </c>
      <c r="G1887">
        <v>0.21509803921568629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t="s">
        <v>1931</v>
      </c>
      <c r="B1888">
        <v>0</v>
      </c>
      <c r="C1888">
        <v>0.42214111922141118</v>
      </c>
      <c r="D1888">
        <v>0</v>
      </c>
      <c r="E1888">
        <v>0.35324351191861081</v>
      </c>
      <c r="F1888">
        <v>0</v>
      </c>
      <c r="G1888">
        <v>0.21509803921568629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t="s">
        <v>1932</v>
      </c>
      <c r="B1889">
        <v>0</v>
      </c>
      <c r="C1889">
        <v>0.68613138686131381</v>
      </c>
      <c r="D1889">
        <v>0</v>
      </c>
      <c r="E1889">
        <v>0.39759724190443962</v>
      </c>
      <c r="F1889">
        <v>0</v>
      </c>
      <c r="G1889">
        <v>0.21509803921568629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t="s">
        <v>1933</v>
      </c>
      <c r="B1890">
        <v>0</v>
      </c>
      <c r="C1890">
        <v>0.597323600973236</v>
      </c>
      <c r="D1890">
        <v>0</v>
      </c>
      <c r="E1890">
        <v>0.42644725988282328</v>
      </c>
      <c r="F1890">
        <v>0</v>
      </c>
      <c r="G1890">
        <v>0.21509803921568629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t="s">
        <v>1934</v>
      </c>
      <c r="B1891">
        <v>0</v>
      </c>
      <c r="C1891">
        <v>0.30778588807785889</v>
      </c>
      <c r="D1891">
        <v>0</v>
      </c>
      <c r="E1891">
        <v>0.46411726136339609</v>
      </c>
      <c r="F1891">
        <v>0</v>
      </c>
      <c r="G1891">
        <v>0.21509803921568629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t="s">
        <v>1935</v>
      </c>
      <c r="B1892">
        <v>0</v>
      </c>
      <c r="C1892">
        <v>5.1094890510948912E-2</v>
      </c>
      <c r="D1892">
        <v>0</v>
      </c>
      <c r="E1892">
        <v>0.57723302100298235</v>
      </c>
      <c r="F1892">
        <v>0</v>
      </c>
      <c r="G1892">
        <v>0.21509803921568629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t="s">
        <v>1936</v>
      </c>
      <c r="B1893">
        <v>0</v>
      </c>
      <c r="C1893">
        <v>0</v>
      </c>
      <c r="D1893">
        <v>0</v>
      </c>
      <c r="E1893">
        <v>0.60741555447450246</v>
      </c>
      <c r="F1893">
        <v>0</v>
      </c>
      <c r="G1893">
        <v>0.21509803921568629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t="s">
        <v>1937</v>
      </c>
      <c r="B1894">
        <v>0</v>
      </c>
      <c r="C1894">
        <v>0</v>
      </c>
      <c r="D1894">
        <v>0</v>
      </c>
      <c r="E1894">
        <v>0.65838955984686653</v>
      </c>
      <c r="F1894">
        <v>0</v>
      </c>
      <c r="G1894">
        <v>0.21509803921568629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t="s">
        <v>1938</v>
      </c>
      <c r="B1895">
        <v>0</v>
      </c>
      <c r="C1895">
        <v>0</v>
      </c>
      <c r="D1895">
        <v>0</v>
      </c>
      <c r="E1895">
        <v>0.73136064637576947</v>
      </c>
      <c r="F1895">
        <v>0</v>
      </c>
      <c r="G1895">
        <v>0.21509803921568629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t="s">
        <v>1939</v>
      </c>
      <c r="B1896">
        <v>0</v>
      </c>
      <c r="C1896">
        <v>0</v>
      </c>
      <c r="D1896">
        <v>0</v>
      </c>
      <c r="E1896">
        <v>0.65589373717718236</v>
      </c>
      <c r="F1896">
        <v>0</v>
      </c>
      <c r="G1896">
        <v>0.21509803921568629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t="s">
        <v>1940</v>
      </c>
      <c r="B1897">
        <v>0</v>
      </c>
      <c r="C1897">
        <v>0</v>
      </c>
      <c r="D1897">
        <v>0</v>
      </c>
      <c r="E1897">
        <v>0.61111698639988166</v>
      </c>
      <c r="F1897">
        <v>0</v>
      </c>
      <c r="G1897">
        <v>0.21509803921568629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t="s">
        <v>1941</v>
      </c>
      <c r="B1898">
        <v>0</v>
      </c>
      <c r="C1898">
        <v>0</v>
      </c>
      <c r="D1898">
        <v>0</v>
      </c>
      <c r="E1898">
        <v>0.59506334736352295</v>
      </c>
      <c r="F1898">
        <v>0</v>
      </c>
      <c r="G1898">
        <v>0.21509803921568629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t="s">
        <v>1942</v>
      </c>
      <c r="B1899">
        <v>0</v>
      </c>
      <c r="C1899">
        <v>0</v>
      </c>
      <c r="D1899">
        <v>0</v>
      </c>
      <c r="E1899">
        <v>0.58518581188265406</v>
      </c>
      <c r="F1899">
        <v>0</v>
      </c>
      <c r="G1899">
        <v>0.21509803921568629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t="s">
        <v>1943</v>
      </c>
      <c r="B1900">
        <v>0</v>
      </c>
      <c r="C1900">
        <v>0</v>
      </c>
      <c r="D1900">
        <v>0</v>
      </c>
      <c r="E1900">
        <v>0.58461473381416706</v>
      </c>
      <c r="F1900">
        <v>0</v>
      </c>
      <c r="G1900">
        <v>0.21509803921568629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t="s">
        <v>1944</v>
      </c>
      <c r="B1901">
        <v>0</v>
      </c>
      <c r="C1901">
        <v>0</v>
      </c>
      <c r="D1901">
        <v>0</v>
      </c>
      <c r="E1901">
        <v>0.59055817593434723</v>
      </c>
      <c r="F1901">
        <v>0</v>
      </c>
      <c r="G1901">
        <v>0.21509803921568629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t="s">
        <v>1945</v>
      </c>
      <c r="B1902">
        <v>0</v>
      </c>
      <c r="C1902">
        <v>0</v>
      </c>
      <c r="D1902">
        <v>0</v>
      </c>
      <c r="E1902">
        <v>0.60817699189915186</v>
      </c>
      <c r="F1902">
        <v>0</v>
      </c>
      <c r="G1902">
        <v>0.21509803921568629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t="s">
        <v>1946</v>
      </c>
      <c r="B1903">
        <v>0</v>
      </c>
      <c r="C1903">
        <v>0</v>
      </c>
      <c r="D1903">
        <v>0</v>
      </c>
      <c r="E1903">
        <v>0.6403265720510164</v>
      </c>
      <c r="F1903">
        <v>0</v>
      </c>
      <c r="G1903">
        <v>0.21509803921568629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t="s">
        <v>1947</v>
      </c>
      <c r="B1904">
        <v>0</v>
      </c>
      <c r="C1904">
        <v>1.2165450121654499E-3</v>
      </c>
      <c r="D1904">
        <v>0</v>
      </c>
      <c r="E1904">
        <v>0.8259269443093129</v>
      </c>
      <c r="F1904">
        <v>0</v>
      </c>
      <c r="G1904">
        <v>0.21509803921568629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t="s">
        <v>1948</v>
      </c>
      <c r="B1905">
        <v>0</v>
      </c>
      <c r="C1905">
        <v>0.1082725060827251</v>
      </c>
      <c r="D1905">
        <v>0</v>
      </c>
      <c r="E1905">
        <v>0.81672624209479905</v>
      </c>
      <c r="F1905">
        <v>0</v>
      </c>
      <c r="G1905">
        <v>0.73803921568627451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t="s">
        <v>1949</v>
      </c>
      <c r="B1906">
        <v>0</v>
      </c>
      <c r="C1906">
        <v>0.2944038929440389</v>
      </c>
      <c r="D1906">
        <v>0</v>
      </c>
      <c r="E1906">
        <v>0.77960616764313972</v>
      </c>
      <c r="F1906">
        <v>0</v>
      </c>
      <c r="G1906">
        <v>0.21509803921568629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t="s">
        <v>1950</v>
      </c>
      <c r="B1907">
        <v>0</v>
      </c>
      <c r="C1907">
        <v>0.27737226277372262</v>
      </c>
      <c r="D1907">
        <v>0</v>
      </c>
      <c r="E1907">
        <v>0.73878466126610132</v>
      </c>
      <c r="F1907">
        <v>0</v>
      </c>
      <c r="G1907">
        <v>0.22117647058823531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t="s">
        <v>1951</v>
      </c>
      <c r="B1908">
        <v>0</v>
      </c>
      <c r="C1908">
        <v>0.35523114355231139</v>
      </c>
      <c r="D1908">
        <v>0</v>
      </c>
      <c r="E1908">
        <v>0.76073944034349295</v>
      </c>
      <c r="F1908">
        <v>0</v>
      </c>
      <c r="G1908">
        <v>0.21509803921568629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t="s">
        <v>1952</v>
      </c>
      <c r="B1909">
        <v>0</v>
      </c>
      <c r="C1909">
        <v>0.33941605839416061</v>
      </c>
      <c r="D1909">
        <v>0</v>
      </c>
      <c r="E1909">
        <v>0.77097654349711298</v>
      </c>
      <c r="F1909">
        <v>0</v>
      </c>
      <c r="G1909">
        <v>0.75901960784313727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t="s">
        <v>1953</v>
      </c>
      <c r="B1910">
        <v>0</v>
      </c>
      <c r="C1910">
        <v>0.37956204379562042</v>
      </c>
      <c r="D1910">
        <v>0</v>
      </c>
      <c r="E1910">
        <v>0.80467014953784988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t="s">
        <v>1954</v>
      </c>
      <c r="B1911">
        <v>0</v>
      </c>
      <c r="C1911">
        <v>0.33941605839416061</v>
      </c>
      <c r="D1911">
        <v>0</v>
      </c>
      <c r="E1911">
        <v>0.81264409145709515</v>
      </c>
      <c r="F1911">
        <v>0</v>
      </c>
      <c r="G1911">
        <v>0.21509803921568629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x14ac:dyDescent="0.25">
      <c r="A1912" t="s">
        <v>1955</v>
      </c>
      <c r="B1912">
        <v>0</v>
      </c>
      <c r="C1912">
        <v>0.5024330900243309</v>
      </c>
      <c r="D1912">
        <v>0</v>
      </c>
      <c r="E1912">
        <v>0.82315615812517196</v>
      </c>
      <c r="F1912">
        <v>0</v>
      </c>
      <c r="G1912">
        <v>0.21509803921568629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x14ac:dyDescent="0.25">
      <c r="A1913" t="s">
        <v>1956</v>
      </c>
      <c r="B1913">
        <v>0</v>
      </c>
      <c r="C1913">
        <v>0.53771289537712896</v>
      </c>
      <c r="D1913">
        <v>0</v>
      </c>
      <c r="E1913">
        <v>0.82129486664269558</v>
      </c>
      <c r="F1913">
        <v>0</v>
      </c>
      <c r="G1913">
        <v>0.25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t="s">
        <v>1957</v>
      </c>
      <c r="B1914">
        <v>0</v>
      </c>
      <c r="C1914">
        <v>0.29927007299270081</v>
      </c>
      <c r="D1914">
        <v>0</v>
      </c>
      <c r="E1914">
        <v>0.79703462425178206</v>
      </c>
      <c r="F1914">
        <v>0</v>
      </c>
      <c r="G1914">
        <v>0.21509803921568629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t="s">
        <v>1958</v>
      </c>
      <c r="B1915">
        <v>0</v>
      </c>
      <c r="C1915">
        <v>0.18856447688564479</v>
      </c>
      <c r="D1915">
        <v>0</v>
      </c>
      <c r="E1915">
        <v>0.72998582880348584</v>
      </c>
      <c r="F1915">
        <v>0</v>
      </c>
      <c r="G1915">
        <v>0.25666666666666671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5.4385964912280697E-2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t="s">
        <v>1959</v>
      </c>
      <c r="B1916">
        <v>0</v>
      </c>
      <c r="C1916">
        <v>3.6496350364963498E-3</v>
      </c>
      <c r="D1916">
        <v>0</v>
      </c>
      <c r="E1916">
        <v>0.72952050593286666</v>
      </c>
      <c r="F1916">
        <v>0</v>
      </c>
      <c r="G1916">
        <v>0.45901960784313722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0.13549832026875699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x14ac:dyDescent="0.25">
      <c r="A1917" t="s">
        <v>1960</v>
      </c>
      <c r="B1917">
        <v>0</v>
      </c>
      <c r="C1917">
        <v>0</v>
      </c>
      <c r="D1917">
        <v>0</v>
      </c>
      <c r="E1917">
        <v>0.75365384208633857</v>
      </c>
      <c r="F1917">
        <v>0</v>
      </c>
      <c r="G1917">
        <v>0.21509803921568629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0.13549832026875699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t="s">
        <v>1961</v>
      </c>
      <c r="B1918">
        <v>0</v>
      </c>
      <c r="C1918">
        <v>0</v>
      </c>
      <c r="D1918">
        <v>0</v>
      </c>
      <c r="E1918">
        <v>0.75069269654603521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0.13549832026875699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t="s">
        <v>1962</v>
      </c>
      <c r="B1919">
        <v>0</v>
      </c>
      <c r="C1919">
        <v>0</v>
      </c>
      <c r="D1919">
        <v>0</v>
      </c>
      <c r="E1919">
        <v>0.75007931639840109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0.13549832026875699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t="s">
        <v>1963</v>
      </c>
      <c r="B1920">
        <v>0</v>
      </c>
      <c r="C1920">
        <v>0</v>
      </c>
      <c r="D1920">
        <v>0</v>
      </c>
      <c r="E1920">
        <v>0.73136064637576947</v>
      </c>
      <c r="F1920">
        <v>0</v>
      </c>
      <c r="G1920">
        <v>0.21509803921568629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0.13549832026875699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t="s">
        <v>1964</v>
      </c>
      <c r="B1921">
        <v>0</v>
      </c>
      <c r="C1921">
        <v>0</v>
      </c>
      <c r="D1921">
        <v>0</v>
      </c>
      <c r="E1921">
        <v>0.72046786099536797</v>
      </c>
      <c r="F1921">
        <v>0</v>
      </c>
      <c r="G1921">
        <v>0.21509803921568629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0.13549832026875699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t="s">
        <v>1965</v>
      </c>
      <c r="B1922">
        <v>0</v>
      </c>
      <c r="C1922">
        <v>0</v>
      </c>
      <c r="D1922">
        <v>0</v>
      </c>
      <c r="E1922">
        <v>0.70655047695594242</v>
      </c>
      <c r="F1922">
        <v>0</v>
      </c>
      <c r="G1922">
        <v>0.21509803921568629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0.13549832026875699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t="s">
        <v>1966</v>
      </c>
      <c r="B1923">
        <v>0</v>
      </c>
      <c r="C1923">
        <v>0</v>
      </c>
      <c r="D1923">
        <v>0</v>
      </c>
      <c r="E1923">
        <v>0.7206370693119567</v>
      </c>
      <c r="F1923">
        <v>0</v>
      </c>
      <c r="G1923">
        <v>0.21509803921568629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0.13549832026875699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t="s">
        <v>1967</v>
      </c>
      <c r="B1924">
        <v>0</v>
      </c>
      <c r="C1924">
        <v>0</v>
      </c>
      <c r="D1924">
        <v>0</v>
      </c>
      <c r="E1924">
        <v>0.78195393303580873</v>
      </c>
      <c r="F1924">
        <v>0</v>
      </c>
      <c r="G1924">
        <v>0.21509803921568629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0.13549832026875699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t="s">
        <v>1968</v>
      </c>
      <c r="B1925">
        <v>0</v>
      </c>
      <c r="C1925">
        <v>0</v>
      </c>
      <c r="D1925">
        <v>0</v>
      </c>
      <c r="E1925">
        <v>0.78341335476638685</v>
      </c>
      <c r="F1925">
        <v>0</v>
      </c>
      <c r="G1925">
        <v>0.21509803921568629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0.13549832026875699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t="s">
        <v>1969</v>
      </c>
      <c r="B1926">
        <v>0</v>
      </c>
      <c r="C1926">
        <v>0</v>
      </c>
      <c r="D1926">
        <v>0</v>
      </c>
      <c r="E1926">
        <v>0.79054125510268836</v>
      </c>
      <c r="F1926">
        <v>0</v>
      </c>
      <c r="G1926">
        <v>0.21509803921568629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0.13549832026875699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t="s">
        <v>1970</v>
      </c>
      <c r="B1927">
        <v>0</v>
      </c>
      <c r="C1927">
        <v>0</v>
      </c>
      <c r="D1927">
        <v>0</v>
      </c>
      <c r="E1927">
        <v>0.78246155798557504</v>
      </c>
      <c r="F1927">
        <v>0</v>
      </c>
      <c r="G1927">
        <v>0.21509803921568629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0.13549832026875699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t="s">
        <v>1971</v>
      </c>
      <c r="B1928">
        <v>0</v>
      </c>
      <c r="C1928">
        <v>1.2165450121654499E-3</v>
      </c>
      <c r="D1928">
        <v>0</v>
      </c>
      <c r="E1928">
        <v>0.78891262505552151</v>
      </c>
      <c r="F1928">
        <v>0</v>
      </c>
      <c r="G1928">
        <v>0.21509803921568629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0.29869354236655471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t="s">
        <v>1972</v>
      </c>
      <c r="B1929">
        <v>0</v>
      </c>
      <c r="C1929">
        <v>0.13503649635036499</v>
      </c>
      <c r="D1929">
        <v>0</v>
      </c>
      <c r="E1929">
        <v>0.7543941284714144</v>
      </c>
      <c r="F1929">
        <v>0</v>
      </c>
      <c r="G1929">
        <v>0.21509803921568629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0.29869354236655471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t="s">
        <v>1973</v>
      </c>
      <c r="B1930">
        <v>0</v>
      </c>
      <c r="C1930">
        <v>0.33698296836982972</v>
      </c>
      <c r="D1930">
        <v>0</v>
      </c>
      <c r="E1930">
        <v>0.59554982127371558</v>
      </c>
      <c r="F1930">
        <v>0</v>
      </c>
      <c r="G1930">
        <v>0.21509803921568629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0.3387831280328481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t="s">
        <v>1974</v>
      </c>
      <c r="B1931">
        <v>0</v>
      </c>
      <c r="C1931">
        <v>0.46593673965936733</v>
      </c>
      <c r="D1931">
        <v>0</v>
      </c>
      <c r="E1931">
        <v>0.49326339389580998</v>
      </c>
      <c r="F1931">
        <v>0</v>
      </c>
      <c r="G1931">
        <v>0.21509803921568629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0.3387831280328481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t="s">
        <v>1975</v>
      </c>
      <c r="B1932">
        <v>0</v>
      </c>
      <c r="C1932">
        <v>0.47566909975669103</v>
      </c>
      <c r="D1932">
        <v>0</v>
      </c>
      <c r="E1932">
        <v>0.45893525666786528</v>
      </c>
      <c r="F1932">
        <v>0</v>
      </c>
      <c r="G1932">
        <v>0.21509803921568629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0.3387831280328481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x14ac:dyDescent="0.25">
      <c r="A1933" t="s">
        <v>1976</v>
      </c>
      <c r="B1933">
        <v>0</v>
      </c>
      <c r="C1933">
        <v>0.51216545012165449</v>
      </c>
      <c r="D1933">
        <v>0</v>
      </c>
      <c r="E1933">
        <v>0.47473508322934083</v>
      </c>
      <c r="F1933">
        <v>0</v>
      </c>
      <c r="G1933">
        <v>0.21509803921568629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0.52224710712952593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t="s">
        <v>1977</v>
      </c>
      <c r="B1934">
        <v>0</v>
      </c>
      <c r="C1934">
        <v>0.49513381995133821</v>
      </c>
      <c r="D1934">
        <v>0</v>
      </c>
      <c r="E1934">
        <v>0.49023879523678598</v>
      </c>
      <c r="F1934">
        <v>0</v>
      </c>
      <c r="G1934">
        <v>0.24686274509803921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0.52224710712952593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t="s">
        <v>1978</v>
      </c>
      <c r="B1935">
        <v>0</v>
      </c>
      <c r="C1935">
        <v>0.50486618004866179</v>
      </c>
      <c r="D1935">
        <v>0</v>
      </c>
      <c r="E1935">
        <v>0.48916009221853252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0.52224710712952593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t="s">
        <v>1979</v>
      </c>
      <c r="B1936">
        <v>0</v>
      </c>
      <c r="C1936">
        <v>0.68004866180048662</v>
      </c>
      <c r="D1936">
        <v>0</v>
      </c>
      <c r="E1936">
        <v>0.46828401615939419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0.52224710712952593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t="s">
        <v>1980</v>
      </c>
      <c r="B1937">
        <v>0</v>
      </c>
      <c r="C1937">
        <v>0.65815085158150854</v>
      </c>
      <c r="D1937">
        <v>0</v>
      </c>
      <c r="E1937">
        <v>0.45204001776687319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0.52224710712952593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t="s">
        <v>1981</v>
      </c>
      <c r="B1938">
        <v>0</v>
      </c>
      <c r="C1938">
        <v>0.55352798053527974</v>
      </c>
      <c r="D1938">
        <v>0</v>
      </c>
      <c r="E1938">
        <v>0.43693817551132652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0.52224710712952593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t="s">
        <v>1982</v>
      </c>
      <c r="B1939">
        <v>0</v>
      </c>
      <c r="C1939">
        <v>0.28223844282238442</v>
      </c>
      <c r="D1939">
        <v>0</v>
      </c>
      <c r="E1939">
        <v>0.39419192453309082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0.52224710712952593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x14ac:dyDescent="0.25">
      <c r="A1940" t="s">
        <v>1983</v>
      </c>
      <c r="B1940">
        <v>0</v>
      </c>
      <c r="C1940">
        <v>4.5012165450121662E-2</v>
      </c>
      <c r="D1940">
        <v>0</v>
      </c>
      <c r="E1940">
        <v>0.37917468643583829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0.52224710712952593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t="s">
        <v>1984</v>
      </c>
      <c r="B1941">
        <v>0</v>
      </c>
      <c r="C1941">
        <v>0</v>
      </c>
      <c r="D1941">
        <v>0</v>
      </c>
      <c r="E1941">
        <v>0.48990037860360841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0.52224710712952593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t="s">
        <v>1985</v>
      </c>
      <c r="B1942">
        <v>0</v>
      </c>
      <c r="C1942">
        <v>0</v>
      </c>
      <c r="D1942">
        <v>0</v>
      </c>
      <c r="E1942">
        <v>0.56443664206095734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0.52224710712952593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t="s">
        <v>1986</v>
      </c>
      <c r="B1943">
        <v>0</v>
      </c>
      <c r="C1943">
        <v>0</v>
      </c>
      <c r="D1943">
        <v>0</v>
      </c>
      <c r="E1943">
        <v>0.61811798049874156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0.52224710712952593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t="s">
        <v>1987</v>
      </c>
      <c r="B1944">
        <v>0</v>
      </c>
      <c r="C1944">
        <v>0</v>
      </c>
      <c r="D1944">
        <v>0</v>
      </c>
      <c r="E1944">
        <v>0.65893948687577997</v>
      </c>
      <c r="F1944">
        <v>0</v>
      </c>
      <c r="G1944">
        <v>0.21509803921568629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0.41216871967151919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t="s">
        <v>1988</v>
      </c>
      <c r="B1945">
        <v>0</v>
      </c>
      <c r="C1945">
        <v>0</v>
      </c>
      <c r="D1945">
        <v>0</v>
      </c>
      <c r="E1945">
        <v>0.70536601873982119</v>
      </c>
      <c r="F1945">
        <v>0</v>
      </c>
      <c r="G1945">
        <v>0.21509803921568629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0.26185143710339681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t="s">
        <v>1989</v>
      </c>
      <c r="B1946">
        <v>0</v>
      </c>
      <c r="C1946">
        <v>0</v>
      </c>
      <c r="D1946">
        <v>0</v>
      </c>
      <c r="E1946">
        <v>0.72664396455085778</v>
      </c>
      <c r="F1946">
        <v>0</v>
      </c>
      <c r="G1946">
        <v>0.21509803921568629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0.26185143710339681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t="s">
        <v>1990</v>
      </c>
      <c r="B1947">
        <v>0</v>
      </c>
      <c r="C1947">
        <v>0</v>
      </c>
      <c r="D1947">
        <v>0</v>
      </c>
      <c r="E1947">
        <v>0.74561644704837249</v>
      </c>
      <c r="F1947">
        <v>0</v>
      </c>
      <c r="G1947">
        <v>0.21509803921568629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0.26185143710339681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t="s">
        <v>1991</v>
      </c>
      <c r="B1948">
        <v>0</v>
      </c>
      <c r="C1948">
        <v>0</v>
      </c>
      <c r="D1948">
        <v>0</v>
      </c>
      <c r="E1948">
        <v>0.72778612068783188</v>
      </c>
      <c r="F1948">
        <v>0</v>
      </c>
      <c r="G1948">
        <v>0.21509803921568629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0.26185143710339681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t="s">
        <v>1992</v>
      </c>
      <c r="B1949">
        <v>0</v>
      </c>
      <c r="C1949">
        <v>0</v>
      </c>
      <c r="D1949">
        <v>0</v>
      </c>
      <c r="E1949">
        <v>0.70710040398485585</v>
      </c>
      <c r="F1949">
        <v>0</v>
      </c>
      <c r="G1949">
        <v>0.21509803921568629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0.26185143710339681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t="s">
        <v>1993</v>
      </c>
      <c r="B1950">
        <v>0</v>
      </c>
      <c r="C1950">
        <v>0</v>
      </c>
      <c r="D1950">
        <v>0</v>
      </c>
      <c r="E1950">
        <v>0.7036950866135071</v>
      </c>
      <c r="F1950">
        <v>0</v>
      </c>
      <c r="G1950">
        <v>0.21509803921568629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0.26185143710339681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t="s">
        <v>1994</v>
      </c>
      <c r="B1951">
        <v>0</v>
      </c>
      <c r="C1951">
        <v>0</v>
      </c>
      <c r="D1951">
        <v>0</v>
      </c>
      <c r="E1951">
        <v>0.69419826984496291</v>
      </c>
      <c r="F1951">
        <v>0</v>
      </c>
      <c r="G1951">
        <v>0.21509803921568629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0.34344904815229571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t="s">
        <v>1995</v>
      </c>
      <c r="B1952">
        <v>0</v>
      </c>
      <c r="C1952">
        <v>1.2165450121654499E-3</v>
      </c>
      <c r="D1952">
        <v>0</v>
      </c>
      <c r="E1952">
        <v>0.66388883013600131</v>
      </c>
      <c r="F1952">
        <v>0</v>
      </c>
      <c r="G1952">
        <v>0.21509803921568629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0.46509891750653232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t="s">
        <v>1996</v>
      </c>
      <c r="B1953">
        <v>0</v>
      </c>
      <c r="C1953">
        <v>0.23236009732360099</v>
      </c>
      <c r="D1953">
        <v>0</v>
      </c>
      <c r="E1953">
        <v>0.6297510522642189</v>
      </c>
      <c r="F1953">
        <v>0</v>
      </c>
      <c r="G1953">
        <v>0.21509803921568629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0.57521463232549463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t="s">
        <v>1997</v>
      </c>
      <c r="B1954">
        <v>0</v>
      </c>
      <c r="C1954">
        <v>0.42214111922141118</v>
      </c>
      <c r="D1954">
        <v>0</v>
      </c>
      <c r="E1954">
        <v>0.46333467289917302</v>
      </c>
      <c r="F1954">
        <v>0</v>
      </c>
      <c r="G1954">
        <v>0.21509803921568629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0.57521463232549463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t="s">
        <v>1998</v>
      </c>
      <c r="B1955">
        <v>0</v>
      </c>
      <c r="C1955">
        <v>0.5012165450121655</v>
      </c>
      <c r="D1955">
        <v>0</v>
      </c>
      <c r="E1955">
        <v>0.26053850546754381</v>
      </c>
      <c r="F1955">
        <v>0</v>
      </c>
      <c r="G1955">
        <v>0.30254901960784308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0.57521463232549463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t="s">
        <v>1999</v>
      </c>
      <c r="B1956">
        <v>0</v>
      </c>
      <c r="C1956">
        <v>0.3978102189781022</v>
      </c>
      <c r="D1956">
        <v>0</v>
      </c>
      <c r="E1956">
        <v>0.14661900632416089</v>
      </c>
      <c r="F1956">
        <v>0</v>
      </c>
      <c r="G1956">
        <v>0.8327450980392157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0.57521463232549463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t="s">
        <v>2000</v>
      </c>
      <c r="B1957">
        <v>0</v>
      </c>
      <c r="C1957">
        <v>0.42944038929440392</v>
      </c>
      <c r="D1957">
        <v>0</v>
      </c>
      <c r="E1957">
        <v>0.1155481291905497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0.57521463232549463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25">
      <c r="A1958" t="s">
        <v>2001</v>
      </c>
      <c r="B1958">
        <v>0</v>
      </c>
      <c r="C1958">
        <v>0.44890510948905099</v>
      </c>
      <c r="D1958">
        <v>0</v>
      </c>
      <c r="E1958">
        <v>0.11078914528649079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0.57521463232549463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t="s">
        <v>2002</v>
      </c>
      <c r="B1959">
        <v>0</v>
      </c>
      <c r="C1959">
        <v>0.43309002433090033</v>
      </c>
      <c r="D1959">
        <v>0</v>
      </c>
      <c r="E1959">
        <v>0.1031113179212758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0.57521463232549463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25">
      <c r="A1960" t="s">
        <v>2003</v>
      </c>
      <c r="B1960">
        <v>0</v>
      </c>
      <c r="C1960">
        <v>0.64476885644768855</v>
      </c>
      <c r="D1960">
        <v>0</v>
      </c>
      <c r="E1960">
        <v>0.10643203113433029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0.57521463232549463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t="s">
        <v>2004</v>
      </c>
      <c r="B1961">
        <v>0</v>
      </c>
      <c r="C1961">
        <v>0.65450121654501214</v>
      </c>
      <c r="D1961">
        <v>0</v>
      </c>
      <c r="E1961">
        <v>0.1114236764736987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0.57521463232549463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25">
      <c r="A1962" t="s">
        <v>2005</v>
      </c>
      <c r="B1962">
        <v>0</v>
      </c>
      <c r="C1962">
        <v>0.62773722627737227</v>
      </c>
      <c r="D1962">
        <v>0</v>
      </c>
      <c r="E1962">
        <v>0.109160515239324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0.57521463232549463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25">
      <c r="A1963" t="s">
        <v>2006</v>
      </c>
      <c r="B1963">
        <v>0</v>
      </c>
      <c r="C1963">
        <v>0.34184914841849151</v>
      </c>
      <c r="D1963">
        <v>0</v>
      </c>
      <c r="E1963">
        <v>0.10985849954525261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0.65460992907801419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t="s">
        <v>2007</v>
      </c>
      <c r="B1964">
        <v>0</v>
      </c>
      <c r="C1964">
        <v>6.8126520681265207E-2</v>
      </c>
      <c r="D1964">
        <v>0</v>
      </c>
      <c r="E1964">
        <v>0.16876414475771481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0.65460992907801419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t="s">
        <v>2008</v>
      </c>
      <c r="B1965">
        <v>0</v>
      </c>
      <c r="C1965">
        <v>0</v>
      </c>
      <c r="D1965">
        <v>0</v>
      </c>
      <c r="E1965">
        <v>0.30136001184458222</v>
      </c>
      <c r="F1965">
        <v>0</v>
      </c>
      <c r="G1965">
        <v>0.53490196078431373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0.65460992907801419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t="s">
        <v>2009</v>
      </c>
      <c r="B1966">
        <v>0</v>
      </c>
      <c r="C1966">
        <v>0</v>
      </c>
      <c r="D1966">
        <v>0</v>
      </c>
      <c r="E1966">
        <v>0.35112840796125128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0.57521463232549463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t="s">
        <v>2010</v>
      </c>
      <c r="B1967">
        <v>0</v>
      </c>
      <c r="C1967">
        <v>0</v>
      </c>
      <c r="D1967">
        <v>0</v>
      </c>
      <c r="E1967">
        <v>0.37627699401425591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0.57521463232549463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t="s">
        <v>2011</v>
      </c>
      <c r="B1968">
        <v>0</v>
      </c>
      <c r="C1968">
        <v>0</v>
      </c>
      <c r="D1968">
        <v>0</v>
      </c>
      <c r="E1968">
        <v>0.38913682607500161</v>
      </c>
      <c r="F1968">
        <v>0</v>
      </c>
      <c r="G1968">
        <v>0.21509803921568629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0.46509891750653232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t="s">
        <v>2012</v>
      </c>
      <c r="B1969">
        <v>0</v>
      </c>
      <c r="C1969">
        <v>0</v>
      </c>
      <c r="D1969">
        <v>0</v>
      </c>
      <c r="E1969">
        <v>0.38721208147380448</v>
      </c>
      <c r="F1969">
        <v>0</v>
      </c>
      <c r="G1969">
        <v>0.21509803921568629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0.28645016797312428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t="s">
        <v>2013</v>
      </c>
      <c r="B1970">
        <v>0</v>
      </c>
      <c r="C1970">
        <v>0</v>
      </c>
      <c r="D1970">
        <v>0</v>
      </c>
      <c r="E1970">
        <v>0.39789335645847002</v>
      </c>
      <c r="F1970">
        <v>0</v>
      </c>
      <c r="G1970">
        <v>0.21509803921568629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0.26185143710339681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t="s">
        <v>2014</v>
      </c>
      <c r="B1971">
        <v>0</v>
      </c>
      <c r="C1971">
        <v>0</v>
      </c>
      <c r="D1971">
        <v>0</v>
      </c>
      <c r="E1971">
        <v>0.41327016222847363</v>
      </c>
      <c r="F1971">
        <v>0</v>
      </c>
      <c r="G1971">
        <v>0.21509803921568629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0.26185143710339681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t="s">
        <v>2015</v>
      </c>
      <c r="B1972">
        <v>0</v>
      </c>
      <c r="C1972">
        <v>0</v>
      </c>
      <c r="D1972">
        <v>0</v>
      </c>
      <c r="E1972">
        <v>0.43363861333784548</v>
      </c>
      <c r="F1972">
        <v>0</v>
      </c>
      <c r="G1972">
        <v>0.21509803921568629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0.26185143710339681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t="s">
        <v>2016</v>
      </c>
      <c r="B1973">
        <v>0</v>
      </c>
      <c r="C1973">
        <v>0</v>
      </c>
      <c r="D1973">
        <v>0</v>
      </c>
      <c r="E1973">
        <v>0.44222593540472521</v>
      </c>
      <c r="F1973">
        <v>0</v>
      </c>
      <c r="G1973">
        <v>0.21509803921568629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0.26185143710339681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t="s">
        <v>2017</v>
      </c>
      <c r="B1974">
        <v>0</v>
      </c>
      <c r="C1974">
        <v>0</v>
      </c>
      <c r="D1974">
        <v>0</v>
      </c>
      <c r="E1974">
        <v>0.45015757524482342</v>
      </c>
      <c r="F1974">
        <v>0</v>
      </c>
      <c r="G1974">
        <v>0.21509803921568629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0.26185143710339681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t="s">
        <v>2018</v>
      </c>
      <c r="B1975">
        <v>0</v>
      </c>
      <c r="C1975">
        <v>0</v>
      </c>
      <c r="D1975">
        <v>0</v>
      </c>
      <c r="E1975">
        <v>0.43122739482645572</v>
      </c>
      <c r="F1975">
        <v>0</v>
      </c>
      <c r="G1975">
        <v>0.21509803921568629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0.26185143710339681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t="s">
        <v>2019</v>
      </c>
      <c r="B1976">
        <v>0</v>
      </c>
      <c r="C1976">
        <v>1.2165450121654499E-3</v>
      </c>
      <c r="D1976">
        <v>0</v>
      </c>
      <c r="E1976">
        <v>0.39486875779944591</v>
      </c>
      <c r="F1976">
        <v>0</v>
      </c>
      <c r="G1976">
        <v>0.21509803921568629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0.4250466592011945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t="s">
        <v>2020</v>
      </c>
      <c r="B1977">
        <v>0</v>
      </c>
      <c r="C1977">
        <v>0.16788321167883211</v>
      </c>
      <c r="D1977">
        <v>0</v>
      </c>
      <c r="E1977">
        <v>0.35743141775418269</v>
      </c>
      <c r="F1977">
        <v>0</v>
      </c>
      <c r="G1977">
        <v>0.21509803921568629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0.46509891750653232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t="s">
        <v>2021</v>
      </c>
      <c r="B1978">
        <v>0</v>
      </c>
      <c r="C1978">
        <v>0.30900243309002429</v>
      </c>
      <c r="D1978">
        <v>0</v>
      </c>
      <c r="E1978">
        <v>0.27976480043994167</v>
      </c>
      <c r="F1978">
        <v>0</v>
      </c>
      <c r="G1978">
        <v>0.21509803921568629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0.46509891750653232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t="s">
        <v>2022</v>
      </c>
      <c r="B1979">
        <v>0</v>
      </c>
      <c r="C1979">
        <v>0.38686131386861311</v>
      </c>
      <c r="D1979">
        <v>0</v>
      </c>
      <c r="E1979">
        <v>0.16438587956598069</v>
      </c>
      <c r="F1979">
        <v>0</v>
      </c>
      <c r="G1979">
        <v>0.21509803921568629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0.57521463232549463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t="s">
        <v>2023</v>
      </c>
      <c r="B1980">
        <v>0</v>
      </c>
      <c r="C1980">
        <v>0.28467153284671531</v>
      </c>
      <c r="D1980">
        <v>0</v>
      </c>
      <c r="E1980">
        <v>0.1095835360307959</v>
      </c>
      <c r="F1980">
        <v>0</v>
      </c>
      <c r="G1980">
        <v>0.27490196078431373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0.57521463232549463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t="s">
        <v>2024</v>
      </c>
      <c r="B1981">
        <v>0</v>
      </c>
      <c r="C1981">
        <v>0.28223844282238442</v>
      </c>
      <c r="D1981">
        <v>0</v>
      </c>
      <c r="E1981">
        <v>0.13399183569872461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0.57521463232549463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t="s">
        <v>2025</v>
      </c>
      <c r="B1982">
        <v>0</v>
      </c>
      <c r="C1982">
        <v>0.31751824817518248</v>
      </c>
      <c r="D1982">
        <v>0</v>
      </c>
      <c r="E1982">
        <v>0.18642526280166671</v>
      </c>
      <c r="F1982">
        <v>0</v>
      </c>
      <c r="G1982">
        <v>0.53078431372549018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0.57521463232549463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t="s">
        <v>2026</v>
      </c>
      <c r="B1983">
        <v>0</v>
      </c>
      <c r="C1983">
        <v>0.3454987834549878</v>
      </c>
      <c r="D1983">
        <v>0</v>
      </c>
      <c r="E1983">
        <v>0.2370397005012797</v>
      </c>
      <c r="F1983">
        <v>0</v>
      </c>
      <c r="G1983">
        <v>0.25372549019607837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0.57521463232549463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t="s">
        <v>2027</v>
      </c>
      <c r="B1984">
        <v>0</v>
      </c>
      <c r="C1984">
        <v>0.57420924574209242</v>
      </c>
      <c r="D1984">
        <v>0</v>
      </c>
      <c r="E1984">
        <v>0.27443473846739569</v>
      </c>
      <c r="F1984">
        <v>0</v>
      </c>
      <c r="G1984">
        <v>0.81235294117647061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0.57521463232549463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t="s">
        <v>2028</v>
      </c>
      <c r="B1985">
        <v>0</v>
      </c>
      <c r="C1985">
        <v>0.50486618004866179</v>
      </c>
      <c r="D1985">
        <v>0</v>
      </c>
      <c r="E1985">
        <v>0.28850017978383641</v>
      </c>
      <c r="F1985">
        <v>0</v>
      </c>
      <c r="G1985">
        <v>0.99745098039215685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0.57521463232549463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t="s">
        <v>2029</v>
      </c>
      <c r="B1986">
        <v>0</v>
      </c>
      <c r="C1986">
        <v>0.31265206812652069</v>
      </c>
      <c r="D1986">
        <v>0</v>
      </c>
      <c r="E1986">
        <v>0.28274709701981848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0.57521463232549463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t="s">
        <v>2030</v>
      </c>
      <c r="B1987">
        <v>0</v>
      </c>
      <c r="C1987">
        <v>0.145985401459854</v>
      </c>
      <c r="D1987">
        <v>0</v>
      </c>
      <c r="E1987">
        <v>0.27610567059370972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0.57521463232549463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t="s">
        <v>2031</v>
      </c>
      <c r="B1988">
        <v>0</v>
      </c>
      <c r="C1988">
        <v>7.2992700729926996E-3</v>
      </c>
      <c r="D1988">
        <v>0</v>
      </c>
      <c r="E1988">
        <v>0.33539203451849658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0.65460992907801419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t="s">
        <v>2032</v>
      </c>
      <c r="B1989">
        <v>0</v>
      </c>
      <c r="C1989">
        <v>0</v>
      </c>
      <c r="D1989">
        <v>0</v>
      </c>
      <c r="E1989">
        <v>0.4264049578036761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0.65460992907801419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t="s">
        <v>2033</v>
      </c>
      <c r="B1990">
        <v>0</v>
      </c>
      <c r="C1990">
        <v>0</v>
      </c>
      <c r="D1990">
        <v>0</v>
      </c>
      <c r="E1990">
        <v>0.46602085492501971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0.59794699514744309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t="s">
        <v>2034</v>
      </c>
      <c r="B1991">
        <v>0</v>
      </c>
      <c r="C1991">
        <v>0</v>
      </c>
      <c r="D1991">
        <v>0</v>
      </c>
      <c r="E1991">
        <v>0.52636477082848621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0.57521463232549463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t="s">
        <v>2035</v>
      </c>
      <c r="B1992">
        <v>0</v>
      </c>
      <c r="C1992">
        <v>0</v>
      </c>
      <c r="D1992">
        <v>0</v>
      </c>
      <c r="E1992">
        <v>0.52799340087565316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0.57521463232549463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t="s">
        <v>2036</v>
      </c>
      <c r="B1993">
        <v>0</v>
      </c>
      <c r="C1993">
        <v>0</v>
      </c>
      <c r="D1993">
        <v>0</v>
      </c>
      <c r="E1993">
        <v>0.47287379174686428</v>
      </c>
      <c r="F1993">
        <v>0</v>
      </c>
      <c r="G1993">
        <v>0.21509803921568629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0.57521463232549463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t="s">
        <v>2037</v>
      </c>
      <c r="B1994">
        <v>0</v>
      </c>
      <c r="C1994">
        <v>0</v>
      </c>
      <c r="D1994">
        <v>0</v>
      </c>
      <c r="E1994">
        <v>0.39696271071723183</v>
      </c>
      <c r="F1994">
        <v>0</v>
      </c>
      <c r="G1994">
        <v>0.21509803921568629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0.46509891750653232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t="s">
        <v>2038</v>
      </c>
      <c r="B1995">
        <v>0</v>
      </c>
      <c r="C1995">
        <v>0</v>
      </c>
      <c r="D1995">
        <v>0</v>
      </c>
      <c r="E1995">
        <v>0.34385245034793471</v>
      </c>
      <c r="F1995">
        <v>0</v>
      </c>
      <c r="G1995">
        <v>0.21509803921568629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0.4250466592011945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t="s">
        <v>2039</v>
      </c>
      <c r="B1996">
        <v>0</v>
      </c>
      <c r="C1996">
        <v>0</v>
      </c>
      <c r="D1996">
        <v>0</v>
      </c>
      <c r="E1996">
        <v>0.29144017428456609</v>
      </c>
      <c r="F1996">
        <v>0</v>
      </c>
      <c r="G1996">
        <v>0.21509803921568629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0.4250466592011945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t="s">
        <v>2040</v>
      </c>
      <c r="B1997">
        <v>0</v>
      </c>
      <c r="C1997">
        <v>0</v>
      </c>
      <c r="D1997">
        <v>0</v>
      </c>
      <c r="E1997">
        <v>0.2339516487235348</v>
      </c>
      <c r="F1997">
        <v>0</v>
      </c>
      <c r="G1997">
        <v>0.21509803921568629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0.4250466592011945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t="s">
        <v>2041</v>
      </c>
      <c r="B1998">
        <v>0</v>
      </c>
      <c r="C1998">
        <v>0</v>
      </c>
      <c r="D1998">
        <v>0</v>
      </c>
      <c r="E1998">
        <v>0.17178874341673889</v>
      </c>
      <c r="F1998">
        <v>0</v>
      </c>
      <c r="G1998">
        <v>0.21509803921568629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0.46509891750653232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t="s">
        <v>2042</v>
      </c>
      <c r="B1999">
        <v>0</v>
      </c>
      <c r="C1999">
        <v>0</v>
      </c>
      <c r="D1999">
        <v>0</v>
      </c>
      <c r="E1999">
        <v>0.1095835360307959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0.57521463232549463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t="s">
        <v>2043</v>
      </c>
      <c r="B2000">
        <v>0</v>
      </c>
      <c r="C2000">
        <v>1.2165450121654499E-3</v>
      </c>
      <c r="D2000">
        <v>0</v>
      </c>
      <c r="E2000">
        <v>8.2023731466401587E-2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0.57521463232549463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t="s">
        <v>2044</v>
      </c>
      <c r="B2001">
        <v>0</v>
      </c>
      <c r="C2001">
        <v>0.145985401459854</v>
      </c>
      <c r="D2001">
        <v>0</v>
      </c>
      <c r="E2001">
        <v>7.1300154402588897E-2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0.57521463232549463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t="s">
        <v>2045</v>
      </c>
      <c r="B2002">
        <v>0</v>
      </c>
      <c r="C2002">
        <v>4.6228710462287097E-2</v>
      </c>
      <c r="D2002">
        <v>0</v>
      </c>
      <c r="E2002">
        <v>6.8613972376742313E-2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0.57521463232549463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25">
      <c r="A2003" t="s">
        <v>2046</v>
      </c>
      <c r="B2003">
        <v>0</v>
      </c>
      <c r="C2003">
        <v>6.8126520681265207E-2</v>
      </c>
      <c r="D2003">
        <v>0</v>
      </c>
      <c r="E2003">
        <v>5.8757587935447032E-2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0.57521463232549463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t="s">
        <v>2047</v>
      </c>
      <c r="B2004">
        <v>0</v>
      </c>
      <c r="C2004">
        <v>0.14111922141119221</v>
      </c>
      <c r="D2004">
        <v>0</v>
      </c>
      <c r="E2004">
        <v>5.5944499672158893E-2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0.57521463232549463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t="s">
        <v>2048</v>
      </c>
      <c r="B2005">
        <v>0</v>
      </c>
      <c r="C2005">
        <v>0.23114355231143549</v>
      </c>
      <c r="D2005">
        <v>0</v>
      </c>
      <c r="E2005">
        <v>6.4975993570083976E-2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0.57521463232549463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25">
      <c r="A2006" t="s">
        <v>2049</v>
      </c>
      <c r="B2006">
        <v>0</v>
      </c>
      <c r="C2006">
        <v>0.36739659367396588</v>
      </c>
      <c r="D2006">
        <v>0</v>
      </c>
      <c r="E2006">
        <v>5.2475729182089301E-2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0.57521463232549463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t="s">
        <v>2050</v>
      </c>
      <c r="B2007">
        <v>0</v>
      </c>
      <c r="C2007">
        <v>0.34793187347931881</v>
      </c>
      <c r="D2007">
        <v>0</v>
      </c>
      <c r="E2007">
        <v>4.9451130523065212E-2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0.57521463232549463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x14ac:dyDescent="0.25">
      <c r="A2008" t="s">
        <v>2051</v>
      </c>
      <c r="B2008">
        <v>0</v>
      </c>
      <c r="C2008">
        <v>0.53406326034063256</v>
      </c>
      <c r="D2008">
        <v>0</v>
      </c>
      <c r="E2008">
        <v>5.4950400812199929E-2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0.57521463232549463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x14ac:dyDescent="0.25">
      <c r="A2009" t="s">
        <v>2052</v>
      </c>
      <c r="B2009">
        <v>0</v>
      </c>
      <c r="C2009">
        <v>0.39294403892944041</v>
      </c>
      <c r="D2009">
        <v>0</v>
      </c>
      <c r="E2009">
        <v>6.2903191691871654E-2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0.57521463232549463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t="s">
        <v>2053</v>
      </c>
      <c r="B2010">
        <v>0</v>
      </c>
      <c r="C2010">
        <v>0.28588807785888082</v>
      </c>
      <c r="D2010">
        <v>0</v>
      </c>
      <c r="E2010">
        <v>8.5640559233486332E-2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0.57521463232549463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t="s">
        <v>2054</v>
      </c>
      <c r="B2011">
        <v>0</v>
      </c>
      <c r="C2011">
        <v>0.1739659367396594</v>
      </c>
      <c r="D2011">
        <v>0</v>
      </c>
      <c r="E2011">
        <v>0.1116140358298611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0.65460992907801419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t="s">
        <v>2055</v>
      </c>
      <c r="B2012">
        <v>0</v>
      </c>
      <c r="C2012">
        <v>1.2165450121654499E-3</v>
      </c>
      <c r="D2012">
        <v>0</v>
      </c>
      <c r="E2012">
        <v>0.20988176568878361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0.57521463232549463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x14ac:dyDescent="0.25">
      <c r="A2013" t="s">
        <v>2056</v>
      </c>
      <c r="B2013">
        <v>0</v>
      </c>
      <c r="C2013">
        <v>0</v>
      </c>
      <c r="D2013">
        <v>0</v>
      </c>
      <c r="E2013">
        <v>0.33274815457179718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0.57521463232549463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t="s">
        <v>2057</v>
      </c>
      <c r="B2014">
        <v>0</v>
      </c>
      <c r="C2014">
        <v>0</v>
      </c>
      <c r="D2014">
        <v>0</v>
      </c>
      <c r="E2014">
        <v>0.40815161065166361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0.57521463232549463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t="s">
        <v>2058</v>
      </c>
      <c r="B2015">
        <v>0</v>
      </c>
      <c r="C2015">
        <v>0</v>
      </c>
      <c r="D2015">
        <v>0</v>
      </c>
      <c r="E2015">
        <v>0.41703504727257351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0.57521463232549463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t="s">
        <v>2059</v>
      </c>
      <c r="B2016">
        <v>0</v>
      </c>
      <c r="C2016">
        <v>0</v>
      </c>
      <c r="D2016">
        <v>0</v>
      </c>
      <c r="E2016">
        <v>0.42655301508069132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0.52224710712952593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t="s">
        <v>2060</v>
      </c>
      <c r="B2017">
        <v>0</v>
      </c>
      <c r="C2017">
        <v>0</v>
      </c>
      <c r="D2017">
        <v>0</v>
      </c>
      <c r="E2017">
        <v>0.36741470843291951</v>
      </c>
      <c r="F2017">
        <v>0</v>
      </c>
      <c r="G2017">
        <v>0.94352941176470584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0.52224710712952593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x14ac:dyDescent="0.25">
      <c r="A2018" t="s">
        <v>2061</v>
      </c>
      <c r="B2018">
        <v>0</v>
      </c>
      <c r="C2018">
        <v>0</v>
      </c>
      <c r="D2018">
        <v>0</v>
      </c>
      <c r="E2018">
        <v>0.28731572156771512</v>
      </c>
      <c r="F2018">
        <v>0</v>
      </c>
      <c r="G2018">
        <v>0.21509803921568629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0.41216871967151919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t="s">
        <v>2062</v>
      </c>
      <c r="B2019">
        <v>0</v>
      </c>
      <c r="C2019">
        <v>0</v>
      </c>
      <c r="D2019">
        <v>0</v>
      </c>
      <c r="E2019">
        <v>0.29742591848389349</v>
      </c>
      <c r="F2019">
        <v>0</v>
      </c>
      <c r="G2019">
        <v>0.21509803921568629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0.3720791340052258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t="s">
        <v>2063</v>
      </c>
      <c r="B2020">
        <v>0</v>
      </c>
      <c r="C2020">
        <v>0</v>
      </c>
      <c r="D2020">
        <v>0</v>
      </c>
      <c r="E2020">
        <v>0.25973476596374712</v>
      </c>
      <c r="F2020">
        <v>0</v>
      </c>
      <c r="G2020">
        <v>0.21509803921568629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0.3720791340052258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t="s">
        <v>2064</v>
      </c>
      <c r="B2021">
        <v>0</v>
      </c>
      <c r="C2021">
        <v>0</v>
      </c>
      <c r="D2021">
        <v>0</v>
      </c>
      <c r="E2021">
        <v>0.28067429514160619</v>
      </c>
      <c r="F2021">
        <v>0</v>
      </c>
      <c r="G2021">
        <v>0.21509803921568629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0.29290780141843981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t="s">
        <v>2065</v>
      </c>
      <c r="B2022">
        <v>0</v>
      </c>
      <c r="C2022">
        <v>0</v>
      </c>
      <c r="D2022">
        <v>0</v>
      </c>
      <c r="E2022">
        <v>0.3600964487404556</v>
      </c>
      <c r="F2022">
        <v>0</v>
      </c>
      <c r="G2022">
        <v>0.21509803921568629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0.29048152295632701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t="s">
        <v>2066</v>
      </c>
      <c r="B2023">
        <v>0</v>
      </c>
      <c r="C2023">
        <v>0</v>
      </c>
      <c r="D2023">
        <v>0</v>
      </c>
      <c r="E2023">
        <v>0.41417965693013808</v>
      </c>
      <c r="F2023">
        <v>0</v>
      </c>
      <c r="G2023">
        <v>0.21509803921568629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0.3720791340052258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t="s">
        <v>2067</v>
      </c>
      <c r="B2024">
        <v>0</v>
      </c>
      <c r="C2024">
        <v>1.2165450121654499E-3</v>
      </c>
      <c r="D2024">
        <v>0</v>
      </c>
      <c r="E2024">
        <v>0.46138877725840233</v>
      </c>
      <c r="F2024">
        <v>0</v>
      </c>
      <c r="G2024">
        <v>0.21509803921568629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0.3720791340052258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 x14ac:dyDescent="0.25">
      <c r="A2025" t="s">
        <v>2068</v>
      </c>
      <c r="B2025">
        <v>0</v>
      </c>
      <c r="C2025">
        <v>8.2725060827250604E-2</v>
      </c>
      <c r="D2025">
        <v>0</v>
      </c>
      <c r="E2025">
        <v>0.48163032213033269</v>
      </c>
      <c r="F2025">
        <v>0</v>
      </c>
      <c r="G2025">
        <v>0.21509803921568629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0.3720791340052258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t="s">
        <v>2069</v>
      </c>
      <c r="B2026">
        <v>0</v>
      </c>
      <c r="C2026">
        <v>0.218978102189781</v>
      </c>
      <c r="D2026">
        <v>0</v>
      </c>
      <c r="E2026">
        <v>0.48727764969648268</v>
      </c>
      <c r="F2026">
        <v>0</v>
      </c>
      <c r="G2026">
        <v>0.21509803921568629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0.3720791340052258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25">
      <c r="A2027" t="s">
        <v>2070</v>
      </c>
      <c r="B2027">
        <v>0</v>
      </c>
      <c r="C2027">
        <v>0.34063260340632601</v>
      </c>
      <c r="D2027">
        <v>0</v>
      </c>
      <c r="E2027">
        <v>0.49034455043465391</v>
      </c>
      <c r="F2027">
        <v>0</v>
      </c>
      <c r="G2027">
        <v>0.21509803921568629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0.41216871967151919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 x14ac:dyDescent="0.25">
      <c r="A2028" t="s">
        <v>2071</v>
      </c>
      <c r="B2028">
        <v>0</v>
      </c>
      <c r="C2028">
        <v>0.45985401459854008</v>
      </c>
      <c r="D2028">
        <v>0</v>
      </c>
      <c r="E2028">
        <v>0.49859345586835602</v>
      </c>
      <c r="F2028">
        <v>0</v>
      </c>
      <c r="G2028">
        <v>0.21509803921568629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0.41216871967151919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t="s">
        <v>2072</v>
      </c>
      <c r="B2029">
        <v>0</v>
      </c>
      <c r="C2029">
        <v>0.3454987834549878</v>
      </c>
      <c r="D2029">
        <v>0</v>
      </c>
      <c r="E2029">
        <v>0.46149453245627031</v>
      </c>
      <c r="F2029">
        <v>0</v>
      </c>
      <c r="G2029">
        <v>0.21509803921568629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0.41216871967151919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t="s">
        <v>2073</v>
      </c>
      <c r="B2030">
        <v>0</v>
      </c>
      <c r="C2030">
        <v>0.31508515815085147</v>
      </c>
      <c r="D2030">
        <v>0</v>
      </c>
      <c r="E2030">
        <v>0.40225047061063052</v>
      </c>
      <c r="F2030">
        <v>0</v>
      </c>
      <c r="G2030">
        <v>0.21509803921568629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0.41216871967151919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t="s">
        <v>2074</v>
      </c>
      <c r="B2031">
        <v>0</v>
      </c>
      <c r="C2031">
        <v>0.32603406326034062</v>
      </c>
      <c r="D2031">
        <v>0</v>
      </c>
      <c r="E2031">
        <v>0.36379788066583468</v>
      </c>
      <c r="F2031">
        <v>0</v>
      </c>
      <c r="G2031">
        <v>0.21509803921568629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0.41216871967151919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t="s">
        <v>2075</v>
      </c>
      <c r="B2032">
        <v>0</v>
      </c>
      <c r="C2032">
        <v>0.43552311435523111</v>
      </c>
      <c r="D2032">
        <v>0</v>
      </c>
      <c r="E2032">
        <v>0.31555235939846449</v>
      </c>
      <c r="F2032">
        <v>0</v>
      </c>
      <c r="G2032">
        <v>0.21509803921568629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0.41216871967151919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t="s">
        <v>2076</v>
      </c>
      <c r="B2033">
        <v>0</v>
      </c>
      <c r="C2033">
        <v>0.42457420924574207</v>
      </c>
      <c r="D2033">
        <v>0</v>
      </c>
      <c r="E2033">
        <v>0.27215042619344743</v>
      </c>
      <c r="F2033">
        <v>0</v>
      </c>
      <c r="G2033">
        <v>0.21509803921568629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0.41216871967151919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t="s">
        <v>2077</v>
      </c>
      <c r="B2034">
        <v>0</v>
      </c>
      <c r="C2034">
        <v>0.33090024330900242</v>
      </c>
      <c r="D2034">
        <v>0</v>
      </c>
      <c r="E2034">
        <v>0.23940861693352231</v>
      </c>
      <c r="F2034">
        <v>0</v>
      </c>
      <c r="G2034">
        <v>0.21509803921568629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0.41216871967151919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t="s">
        <v>2078</v>
      </c>
      <c r="B2035">
        <v>0</v>
      </c>
      <c r="C2035">
        <v>0.14355231143552311</v>
      </c>
      <c r="D2035">
        <v>0</v>
      </c>
      <c r="E2035">
        <v>0.2044459485183697</v>
      </c>
      <c r="F2035">
        <v>0</v>
      </c>
      <c r="G2035">
        <v>0.82372549019607844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0.52224710712952593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t="s">
        <v>2079</v>
      </c>
      <c r="B2036">
        <v>0</v>
      </c>
      <c r="C2036">
        <v>7.1776155717761553E-2</v>
      </c>
      <c r="D2036">
        <v>0</v>
      </c>
      <c r="E2036">
        <v>0.17779563865563991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0.52224710712952593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t="s">
        <v>2080</v>
      </c>
      <c r="B2037">
        <v>0</v>
      </c>
      <c r="C2037">
        <v>0</v>
      </c>
      <c r="D2037">
        <v>0</v>
      </c>
      <c r="E2037">
        <v>0.22219167072061591</v>
      </c>
      <c r="F2037">
        <v>0</v>
      </c>
      <c r="G2037">
        <v>0.21509803921568629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0.41216871967151919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t="s">
        <v>2081</v>
      </c>
      <c r="B2038">
        <v>0</v>
      </c>
      <c r="C2038">
        <v>0</v>
      </c>
      <c r="D2038">
        <v>0</v>
      </c>
      <c r="E2038">
        <v>0.27980710251908891</v>
      </c>
      <c r="F2038">
        <v>0</v>
      </c>
      <c r="G2038">
        <v>0.98941176470588243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0.52224710712952593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t="s">
        <v>2082</v>
      </c>
      <c r="B2039">
        <v>0</v>
      </c>
      <c r="C2039">
        <v>0</v>
      </c>
      <c r="D2039">
        <v>0</v>
      </c>
      <c r="E2039">
        <v>0.31849235389919422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0.52224710712952593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t="s">
        <v>2083</v>
      </c>
      <c r="B2040">
        <v>0</v>
      </c>
      <c r="C2040">
        <v>0</v>
      </c>
      <c r="D2040">
        <v>0</v>
      </c>
      <c r="E2040">
        <v>0.30461727193891591</v>
      </c>
      <c r="F2040">
        <v>0</v>
      </c>
      <c r="G2040">
        <v>0.21509803921568629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0.3387831280328481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t="s">
        <v>2084</v>
      </c>
      <c r="B2041">
        <v>0</v>
      </c>
      <c r="C2041">
        <v>0</v>
      </c>
      <c r="D2041">
        <v>0</v>
      </c>
      <c r="E2041">
        <v>0.31341610440153128</v>
      </c>
      <c r="F2041">
        <v>0</v>
      </c>
      <c r="G2041">
        <v>0.21509803921568629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0.2719671519223591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t="s">
        <v>2085</v>
      </c>
      <c r="B2042">
        <v>0</v>
      </c>
      <c r="C2042">
        <v>0</v>
      </c>
      <c r="D2042">
        <v>0</v>
      </c>
      <c r="E2042">
        <v>0.290192262949724</v>
      </c>
      <c r="F2042">
        <v>0</v>
      </c>
      <c r="G2042">
        <v>0.21509803921568629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0.19036954087346031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25">
      <c r="A2043" t="s">
        <v>2086</v>
      </c>
      <c r="B2043">
        <v>0</v>
      </c>
      <c r="C2043">
        <v>0</v>
      </c>
      <c r="D2043">
        <v>0</v>
      </c>
      <c r="E2043">
        <v>0.31690602593117451</v>
      </c>
      <c r="F2043">
        <v>0</v>
      </c>
      <c r="G2043">
        <v>0.21509803921568629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0.108809257185517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t="s">
        <v>2087</v>
      </c>
      <c r="B2044">
        <v>0</v>
      </c>
      <c r="C2044">
        <v>0</v>
      </c>
      <c r="D2044">
        <v>0</v>
      </c>
      <c r="E2044">
        <v>0.32346284819898902</v>
      </c>
      <c r="F2044">
        <v>0</v>
      </c>
      <c r="G2044">
        <v>0.21509803921568629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0.108809257185517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t="s">
        <v>2088</v>
      </c>
      <c r="B2045">
        <v>0</v>
      </c>
      <c r="C2045">
        <v>0</v>
      </c>
      <c r="D2045">
        <v>0</v>
      </c>
      <c r="E2045">
        <v>0.34565028871169018</v>
      </c>
      <c r="F2045">
        <v>0</v>
      </c>
      <c r="G2045">
        <v>0.21509803921568629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0.108809257185517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t="s">
        <v>2089</v>
      </c>
      <c r="B2046">
        <v>0</v>
      </c>
      <c r="C2046">
        <v>0</v>
      </c>
      <c r="D2046">
        <v>0</v>
      </c>
      <c r="E2046">
        <v>0.37280822352418619</v>
      </c>
      <c r="F2046">
        <v>0</v>
      </c>
      <c r="G2046">
        <v>0.21509803921568629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0.108809257185517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t="s">
        <v>2090</v>
      </c>
      <c r="B2047">
        <v>0</v>
      </c>
      <c r="C2047">
        <v>0</v>
      </c>
      <c r="D2047">
        <v>0</v>
      </c>
      <c r="E2047">
        <v>0.40339262674760468</v>
      </c>
      <c r="F2047">
        <v>0</v>
      </c>
      <c r="G2047">
        <v>0.21509803921568629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0.1231802911534155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t="s">
        <v>2091</v>
      </c>
      <c r="B2048">
        <v>0</v>
      </c>
      <c r="C2048">
        <v>0</v>
      </c>
      <c r="D2048">
        <v>0</v>
      </c>
      <c r="E2048">
        <v>0.41513145371094989</v>
      </c>
      <c r="F2048">
        <v>0</v>
      </c>
      <c r="G2048">
        <v>0.21509803921568629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0.2719671519223591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t="s">
        <v>2092</v>
      </c>
      <c r="B2049">
        <v>0</v>
      </c>
      <c r="C2049">
        <v>0.13138686131386859</v>
      </c>
      <c r="D2049">
        <v>0</v>
      </c>
      <c r="E2049">
        <v>0.30806489138941179</v>
      </c>
      <c r="F2049">
        <v>0</v>
      </c>
      <c r="G2049">
        <v>0.21509803921568629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0.19036954087346031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t="s">
        <v>2093</v>
      </c>
      <c r="B2050">
        <v>0</v>
      </c>
      <c r="C2050">
        <v>0.26763990267639898</v>
      </c>
      <c r="D2050">
        <v>0</v>
      </c>
      <c r="E2050">
        <v>0.22390490492607709</v>
      </c>
      <c r="F2050">
        <v>0</v>
      </c>
      <c r="G2050">
        <v>0.21509803921568629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0.19036954087346031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t="s">
        <v>2094</v>
      </c>
      <c r="B2051">
        <v>0</v>
      </c>
      <c r="C2051">
        <v>0.43065693430656932</v>
      </c>
      <c r="D2051">
        <v>0</v>
      </c>
      <c r="E2051">
        <v>0.21882865542841429</v>
      </c>
      <c r="F2051">
        <v>0</v>
      </c>
      <c r="G2051">
        <v>0.21509803921568629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0.2719671519223591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t="s">
        <v>2095</v>
      </c>
      <c r="B2052">
        <v>0</v>
      </c>
      <c r="C2052">
        <v>0.52676399026763987</v>
      </c>
      <c r="D2052">
        <v>0</v>
      </c>
      <c r="E2052">
        <v>0.221768649929144</v>
      </c>
      <c r="F2052">
        <v>0</v>
      </c>
      <c r="G2052">
        <v>0.21509803921568629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0.2719671519223591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 x14ac:dyDescent="0.25">
      <c r="A2053" t="s">
        <v>2096</v>
      </c>
      <c r="B2053">
        <v>0</v>
      </c>
      <c r="C2053">
        <v>0.49756690997566899</v>
      </c>
      <c r="D2053">
        <v>0</v>
      </c>
      <c r="E2053">
        <v>0.2360032995621735</v>
      </c>
      <c r="F2053">
        <v>0</v>
      </c>
      <c r="G2053">
        <v>0.21509803921568629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0.2719671519223591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t="s">
        <v>2097</v>
      </c>
      <c r="B2054">
        <v>0</v>
      </c>
      <c r="C2054">
        <v>0.51216545012165449</v>
      </c>
      <c r="D2054">
        <v>0</v>
      </c>
      <c r="E2054">
        <v>0.25645635482983992</v>
      </c>
      <c r="F2054">
        <v>0</v>
      </c>
      <c r="G2054">
        <v>0.21509803921568629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0.2719671519223591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t="s">
        <v>2098</v>
      </c>
      <c r="B2055">
        <v>0</v>
      </c>
      <c r="C2055">
        <v>0.41484184914841848</v>
      </c>
      <c r="D2055">
        <v>0</v>
      </c>
      <c r="E2055">
        <v>0.30537870936356531</v>
      </c>
      <c r="F2055">
        <v>0</v>
      </c>
      <c r="G2055">
        <v>0.21509803921568629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0.2719671519223591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t="s">
        <v>2099</v>
      </c>
      <c r="B2056">
        <v>0</v>
      </c>
      <c r="C2056">
        <v>0.44890510948905099</v>
      </c>
      <c r="D2056">
        <v>0</v>
      </c>
      <c r="E2056">
        <v>0.33917807060217009</v>
      </c>
      <c r="F2056">
        <v>0</v>
      </c>
      <c r="G2056">
        <v>0.21509803921568629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0.19764837625979839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t="s">
        <v>2100</v>
      </c>
      <c r="B2057">
        <v>0</v>
      </c>
      <c r="C2057">
        <v>0.41484184914841848</v>
      </c>
      <c r="D2057">
        <v>0</v>
      </c>
      <c r="E2057">
        <v>0.3856046024662112</v>
      </c>
      <c r="F2057">
        <v>0</v>
      </c>
      <c r="G2057">
        <v>0.21509803921568629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0.19036954087346031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t="s">
        <v>2101</v>
      </c>
      <c r="B2058">
        <v>0</v>
      </c>
      <c r="C2058">
        <v>0.52919708029197077</v>
      </c>
      <c r="D2058">
        <v>0</v>
      </c>
      <c r="E2058">
        <v>0.43374436853571352</v>
      </c>
      <c r="F2058">
        <v>0</v>
      </c>
      <c r="G2058">
        <v>0.30862745098039218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0.2719671519223591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t="s">
        <v>2102</v>
      </c>
      <c r="B2059">
        <v>0</v>
      </c>
      <c r="C2059">
        <v>0.37834549878345503</v>
      </c>
      <c r="D2059">
        <v>0</v>
      </c>
      <c r="E2059">
        <v>0.49542079993231669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0.2719671519223591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t="s">
        <v>2103</v>
      </c>
      <c r="B2060">
        <v>0</v>
      </c>
      <c r="C2060">
        <v>7.785888077858881E-2</v>
      </c>
      <c r="D2060">
        <v>0</v>
      </c>
      <c r="E2060">
        <v>0.57685230229065765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0.19036954087346031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t="s">
        <v>2104</v>
      </c>
      <c r="B2061">
        <v>0</v>
      </c>
      <c r="C2061">
        <v>0</v>
      </c>
      <c r="D2061">
        <v>0</v>
      </c>
      <c r="E2061">
        <v>0.63920556695361574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0.19036954087346031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t="s">
        <v>2105</v>
      </c>
      <c r="B2062">
        <v>0</v>
      </c>
      <c r="C2062">
        <v>0</v>
      </c>
      <c r="D2062">
        <v>0</v>
      </c>
      <c r="E2062">
        <v>0.71522240318111641</v>
      </c>
      <c r="F2062">
        <v>0</v>
      </c>
      <c r="G2062">
        <v>0.21509803921568629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0.19036954087346031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t="s">
        <v>2106</v>
      </c>
      <c r="B2063">
        <v>0</v>
      </c>
      <c r="C2063">
        <v>0</v>
      </c>
      <c r="D2063">
        <v>0</v>
      </c>
      <c r="E2063">
        <v>0.72816683940015658</v>
      </c>
      <c r="F2063">
        <v>0</v>
      </c>
      <c r="G2063">
        <v>0.21509803921568629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t="s">
        <v>2107</v>
      </c>
      <c r="B2064">
        <v>0</v>
      </c>
      <c r="C2064">
        <v>0</v>
      </c>
      <c r="D2064">
        <v>0</v>
      </c>
      <c r="E2064">
        <v>0.71805664248397816</v>
      </c>
      <c r="F2064">
        <v>0</v>
      </c>
      <c r="G2064">
        <v>0.21509803921568629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t="s">
        <v>2108</v>
      </c>
      <c r="B2065">
        <v>0</v>
      </c>
      <c r="C2065">
        <v>0</v>
      </c>
      <c r="D2065">
        <v>0</v>
      </c>
      <c r="E2065">
        <v>0.68793756213117885</v>
      </c>
      <c r="F2065">
        <v>0</v>
      </c>
      <c r="G2065">
        <v>0.21509803921568629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t="s">
        <v>2109</v>
      </c>
      <c r="B2066">
        <v>0</v>
      </c>
      <c r="C2066">
        <v>0</v>
      </c>
      <c r="D2066">
        <v>0</v>
      </c>
      <c r="E2066">
        <v>0.60320649759935707</v>
      </c>
      <c r="F2066">
        <v>0</v>
      </c>
      <c r="G2066">
        <v>0.21509803921568629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t="s">
        <v>2110</v>
      </c>
      <c r="B2067">
        <v>0</v>
      </c>
      <c r="C2067">
        <v>0</v>
      </c>
      <c r="D2067">
        <v>0</v>
      </c>
      <c r="E2067">
        <v>0.59942046151568351</v>
      </c>
      <c r="F2067">
        <v>0</v>
      </c>
      <c r="G2067">
        <v>0.21509803921568629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t="s">
        <v>2111</v>
      </c>
      <c r="B2068">
        <v>0</v>
      </c>
      <c r="C2068">
        <v>0</v>
      </c>
      <c r="D2068">
        <v>0</v>
      </c>
      <c r="E2068">
        <v>0.59942046151568351</v>
      </c>
      <c r="F2068">
        <v>0</v>
      </c>
      <c r="G2068">
        <v>0.21509803921568629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t="s">
        <v>2112</v>
      </c>
      <c r="B2069">
        <v>0</v>
      </c>
      <c r="C2069">
        <v>0</v>
      </c>
      <c r="D2069">
        <v>0</v>
      </c>
      <c r="E2069">
        <v>0.60525814843799575</v>
      </c>
      <c r="F2069">
        <v>0</v>
      </c>
      <c r="G2069">
        <v>0.21509803921568629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x14ac:dyDescent="0.25">
      <c r="A2070" t="s">
        <v>2113</v>
      </c>
      <c r="B2070">
        <v>0</v>
      </c>
      <c r="C2070">
        <v>0</v>
      </c>
      <c r="D2070">
        <v>0</v>
      </c>
      <c r="E2070">
        <v>0.62742443791112334</v>
      </c>
      <c r="F2070">
        <v>0</v>
      </c>
      <c r="G2070">
        <v>0.21509803921568629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t="s">
        <v>2114</v>
      </c>
      <c r="B2071">
        <v>0</v>
      </c>
      <c r="C2071">
        <v>0</v>
      </c>
      <c r="D2071">
        <v>0</v>
      </c>
      <c r="E2071">
        <v>0.6861185727278496</v>
      </c>
      <c r="F2071">
        <v>0</v>
      </c>
      <c r="G2071">
        <v>0.21509803921568629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t="s">
        <v>2115</v>
      </c>
      <c r="B2072">
        <v>0</v>
      </c>
      <c r="C2072">
        <v>0</v>
      </c>
      <c r="D2072">
        <v>0</v>
      </c>
      <c r="E2072">
        <v>0.81763573679646362</v>
      </c>
      <c r="F2072">
        <v>0</v>
      </c>
      <c r="G2072">
        <v>0.21509803921568629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 x14ac:dyDescent="0.25">
      <c r="A2073" t="s">
        <v>2116</v>
      </c>
      <c r="B2073">
        <v>0</v>
      </c>
      <c r="C2073">
        <v>3.6496350364963501E-2</v>
      </c>
      <c r="D2073">
        <v>0</v>
      </c>
      <c r="E2073">
        <v>0.81336322680259743</v>
      </c>
      <c r="F2073">
        <v>0</v>
      </c>
      <c r="G2073">
        <v>0.21509803921568629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25">
      <c r="A2074" t="s">
        <v>2117</v>
      </c>
      <c r="B2074">
        <v>0</v>
      </c>
      <c r="C2074">
        <v>3.2846715328467148E-2</v>
      </c>
      <c r="D2074">
        <v>0</v>
      </c>
      <c r="E2074">
        <v>0.74341673893271865</v>
      </c>
      <c r="F2074">
        <v>0</v>
      </c>
      <c r="G2074">
        <v>0.21509803921568629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t="s">
        <v>2118</v>
      </c>
      <c r="B2075">
        <v>0</v>
      </c>
      <c r="C2075">
        <v>0.1326034063260341</v>
      </c>
      <c r="D2075">
        <v>0</v>
      </c>
      <c r="E2075">
        <v>0.80088411345417632</v>
      </c>
      <c r="F2075">
        <v>0</v>
      </c>
      <c r="G2075">
        <v>0.21509803921568629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t="s">
        <v>2119</v>
      </c>
      <c r="B2076">
        <v>0</v>
      </c>
      <c r="C2076">
        <v>0.25912408759124089</v>
      </c>
      <c r="D2076">
        <v>0</v>
      </c>
      <c r="E2076">
        <v>0.81490725269146991</v>
      </c>
      <c r="F2076">
        <v>0</v>
      </c>
      <c r="G2076">
        <v>0.21509803921568629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 x14ac:dyDescent="0.25">
      <c r="A2077" t="s">
        <v>2120</v>
      </c>
      <c r="B2077">
        <v>0</v>
      </c>
      <c r="C2077">
        <v>0.3454987834549878</v>
      </c>
      <c r="D2077">
        <v>0</v>
      </c>
      <c r="E2077">
        <v>0.79934008756530384</v>
      </c>
      <c r="F2077">
        <v>0</v>
      </c>
      <c r="G2077">
        <v>0.21509803921568629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t="s">
        <v>2121</v>
      </c>
      <c r="B2078">
        <v>0</v>
      </c>
      <c r="C2078">
        <v>0.22871046228710459</v>
      </c>
      <c r="D2078">
        <v>0</v>
      </c>
      <c r="E2078">
        <v>0.72410583980202636</v>
      </c>
      <c r="F2078">
        <v>0</v>
      </c>
      <c r="G2078">
        <v>0.21509803921568629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t="s">
        <v>2122</v>
      </c>
      <c r="B2079">
        <v>0</v>
      </c>
      <c r="C2079">
        <v>0.23844282238442821</v>
      </c>
      <c r="D2079">
        <v>0</v>
      </c>
      <c r="E2079">
        <v>0.80012267602952691</v>
      </c>
      <c r="F2079">
        <v>0</v>
      </c>
      <c r="G2079">
        <v>0.21509803921568629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t="s">
        <v>2123</v>
      </c>
      <c r="B2080">
        <v>0</v>
      </c>
      <c r="C2080">
        <v>0.32116788321167877</v>
      </c>
      <c r="D2080">
        <v>0</v>
      </c>
      <c r="E2080">
        <v>0.79661160346031012</v>
      </c>
      <c r="F2080">
        <v>0</v>
      </c>
      <c r="G2080">
        <v>0.21509803921568629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t="s">
        <v>2124</v>
      </c>
      <c r="B2081">
        <v>0</v>
      </c>
      <c r="C2081">
        <v>0.27372262773722628</v>
      </c>
      <c r="D2081">
        <v>0</v>
      </c>
      <c r="E2081">
        <v>0.78284227669789974</v>
      </c>
      <c r="F2081">
        <v>0</v>
      </c>
      <c r="G2081">
        <v>0.21509803921568629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t="s">
        <v>2125</v>
      </c>
      <c r="B2082">
        <v>0</v>
      </c>
      <c r="C2082">
        <v>0.18491484184914839</v>
      </c>
      <c r="D2082">
        <v>0</v>
      </c>
      <c r="E2082">
        <v>0.77867552190190159</v>
      </c>
      <c r="F2082">
        <v>0</v>
      </c>
      <c r="G2082">
        <v>0.21509803921568629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t="s">
        <v>2126</v>
      </c>
      <c r="B2083">
        <v>0</v>
      </c>
      <c r="C2083">
        <v>0.2262773722627737</v>
      </c>
      <c r="D2083">
        <v>0</v>
      </c>
      <c r="E2083">
        <v>0.76716935637386585</v>
      </c>
      <c r="F2083">
        <v>0</v>
      </c>
      <c r="G2083">
        <v>0.21509803921568629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t="s">
        <v>2127</v>
      </c>
      <c r="B2084">
        <v>0</v>
      </c>
      <c r="C2084">
        <v>4.8661800486618001E-2</v>
      </c>
      <c r="D2084">
        <v>0</v>
      </c>
      <c r="E2084">
        <v>0.76061253410605134</v>
      </c>
      <c r="F2084">
        <v>0</v>
      </c>
      <c r="G2084">
        <v>0.21509803921568629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t="s">
        <v>2128</v>
      </c>
      <c r="B2085">
        <v>0</v>
      </c>
      <c r="C2085">
        <v>0</v>
      </c>
      <c r="D2085">
        <v>0</v>
      </c>
      <c r="E2085">
        <v>0.78821464074959291</v>
      </c>
      <c r="F2085">
        <v>0</v>
      </c>
      <c r="G2085">
        <v>0.21509803921568629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t="s">
        <v>2129</v>
      </c>
      <c r="B2086">
        <v>0</v>
      </c>
      <c r="C2086">
        <v>0</v>
      </c>
      <c r="D2086">
        <v>0</v>
      </c>
      <c r="E2086">
        <v>0.76406015355654733</v>
      </c>
      <c r="F2086">
        <v>0</v>
      </c>
      <c r="G2086">
        <v>0.21509803921568629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t="s">
        <v>2130</v>
      </c>
      <c r="B2087">
        <v>0</v>
      </c>
      <c r="C2087">
        <v>0</v>
      </c>
      <c r="D2087">
        <v>0</v>
      </c>
      <c r="E2087">
        <v>0.69195625965016183</v>
      </c>
      <c r="F2087">
        <v>0</v>
      </c>
      <c r="G2087">
        <v>0.21509803921568629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t="s">
        <v>2131</v>
      </c>
      <c r="B2088">
        <v>0</v>
      </c>
      <c r="C2088">
        <v>0</v>
      </c>
      <c r="D2088">
        <v>0</v>
      </c>
      <c r="E2088">
        <v>0.60887497620508046</v>
      </c>
      <c r="F2088">
        <v>0</v>
      </c>
      <c r="G2088">
        <v>0.21509803921568629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t="s">
        <v>2132</v>
      </c>
      <c r="B2089">
        <v>0</v>
      </c>
      <c r="C2089">
        <v>0</v>
      </c>
      <c r="D2089">
        <v>0</v>
      </c>
      <c r="E2089">
        <v>0.60117599780029196</v>
      </c>
      <c r="F2089">
        <v>0</v>
      </c>
      <c r="G2089">
        <v>0.21509803921568629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t="s">
        <v>2133</v>
      </c>
      <c r="B2090">
        <v>0</v>
      </c>
      <c r="C2090">
        <v>0</v>
      </c>
      <c r="D2090">
        <v>0</v>
      </c>
      <c r="E2090">
        <v>0.58205545802576208</v>
      </c>
      <c r="F2090">
        <v>0</v>
      </c>
      <c r="G2090">
        <v>0.21509803921568629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t="s">
        <v>2134</v>
      </c>
      <c r="B2091">
        <v>0</v>
      </c>
      <c r="C2091">
        <v>0</v>
      </c>
      <c r="D2091">
        <v>0</v>
      </c>
      <c r="E2091">
        <v>0.59106580088411353</v>
      </c>
      <c r="F2091">
        <v>0</v>
      </c>
      <c r="G2091">
        <v>0.21509803921568629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t="s">
        <v>2135</v>
      </c>
      <c r="B2092">
        <v>0</v>
      </c>
      <c r="C2092">
        <v>0</v>
      </c>
      <c r="D2092">
        <v>0</v>
      </c>
      <c r="E2092">
        <v>0.56187736627255236</v>
      </c>
      <c r="F2092">
        <v>0</v>
      </c>
      <c r="G2092">
        <v>0.21509803921568629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t="s">
        <v>2136</v>
      </c>
      <c r="B2093">
        <v>0</v>
      </c>
      <c r="C2093">
        <v>0</v>
      </c>
      <c r="D2093">
        <v>0</v>
      </c>
      <c r="E2093">
        <v>0.56564225131665224</v>
      </c>
      <c r="F2093">
        <v>0</v>
      </c>
      <c r="G2093">
        <v>0.21509803921568629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t="s">
        <v>2137</v>
      </c>
      <c r="B2094">
        <v>0</v>
      </c>
      <c r="C2094">
        <v>0</v>
      </c>
      <c r="D2094">
        <v>0</v>
      </c>
      <c r="E2094">
        <v>0.58402250470610628</v>
      </c>
      <c r="F2094">
        <v>0</v>
      </c>
      <c r="G2094">
        <v>0.21509803921568629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t="s">
        <v>2138</v>
      </c>
      <c r="B2095">
        <v>0</v>
      </c>
      <c r="C2095">
        <v>0</v>
      </c>
      <c r="D2095">
        <v>0</v>
      </c>
      <c r="E2095">
        <v>0.58169589035301084</v>
      </c>
      <c r="F2095">
        <v>0</v>
      </c>
      <c r="G2095">
        <v>0.21509803921568629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t="s">
        <v>2139</v>
      </c>
      <c r="B2096">
        <v>0</v>
      </c>
      <c r="C2096">
        <v>1.2165450121654499E-3</v>
      </c>
      <c r="D2096">
        <v>0</v>
      </c>
      <c r="E2096">
        <v>0.69660948835635272</v>
      </c>
      <c r="F2096">
        <v>0</v>
      </c>
      <c r="G2096">
        <v>0.54509803921568623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t="s">
        <v>2140</v>
      </c>
      <c r="B2097">
        <v>0</v>
      </c>
      <c r="C2097">
        <v>0.1094890510948905</v>
      </c>
      <c r="D2097">
        <v>0</v>
      </c>
      <c r="E2097">
        <v>0.74227458279574454</v>
      </c>
      <c r="F2097">
        <v>0</v>
      </c>
      <c r="G2097">
        <v>0.21509803921568629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t="s">
        <v>2141</v>
      </c>
      <c r="B2098">
        <v>0</v>
      </c>
      <c r="C2098">
        <v>0.21776155717761561</v>
      </c>
      <c r="D2098">
        <v>0</v>
      </c>
      <c r="E2098">
        <v>0.62340574039214036</v>
      </c>
      <c r="F2098">
        <v>0</v>
      </c>
      <c r="G2098">
        <v>0.21509803921568629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t="s">
        <v>2142</v>
      </c>
      <c r="B2099">
        <v>0</v>
      </c>
      <c r="C2099">
        <v>6.0827250608272501E-2</v>
      </c>
      <c r="D2099">
        <v>0</v>
      </c>
      <c r="E2099">
        <v>0.62877810444383353</v>
      </c>
      <c r="F2099">
        <v>0</v>
      </c>
      <c r="G2099">
        <v>0.21509803921568629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t="s">
        <v>2143</v>
      </c>
      <c r="B2100">
        <v>0</v>
      </c>
      <c r="C2100">
        <v>4.3795620437956213E-2</v>
      </c>
      <c r="D2100">
        <v>0</v>
      </c>
      <c r="E2100">
        <v>0.65487848727764975</v>
      </c>
      <c r="F2100">
        <v>0</v>
      </c>
      <c r="G2100">
        <v>0.21509803921568629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t="s">
        <v>2144</v>
      </c>
      <c r="B2101">
        <v>0</v>
      </c>
      <c r="C2101">
        <v>6.204379562043795E-2</v>
      </c>
      <c r="D2101">
        <v>0</v>
      </c>
      <c r="E2101">
        <v>0.67518348526830096</v>
      </c>
      <c r="F2101">
        <v>0</v>
      </c>
      <c r="G2101">
        <v>0.21509803921568629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x14ac:dyDescent="0.25">
      <c r="A2102" t="s">
        <v>2145</v>
      </c>
      <c r="B2102">
        <v>0</v>
      </c>
      <c r="C2102">
        <v>0.12773722627737219</v>
      </c>
      <c r="D2102">
        <v>0</v>
      </c>
      <c r="E2102">
        <v>0.67856765160007615</v>
      </c>
      <c r="F2102">
        <v>0</v>
      </c>
      <c r="G2102">
        <v>0.21509803921568629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t="s">
        <v>2146</v>
      </c>
      <c r="B2103">
        <v>0</v>
      </c>
      <c r="C2103">
        <v>0.14111922141119221</v>
      </c>
      <c r="D2103">
        <v>0</v>
      </c>
      <c r="E2103">
        <v>0.69288690539140008</v>
      </c>
      <c r="F2103">
        <v>0</v>
      </c>
      <c r="G2103">
        <v>0.21509803921568629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t="s">
        <v>2147</v>
      </c>
      <c r="B2104">
        <v>0</v>
      </c>
      <c r="C2104">
        <v>0.18613138686131389</v>
      </c>
      <c r="D2104">
        <v>0</v>
      </c>
      <c r="E2104">
        <v>0.67930793798515199</v>
      </c>
      <c r="F2104">
        <v>0</v>
      </c>
      <c r="G2104">
        <v>0.21509803921568629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t="s">
        <v>2148</v>
      </c>
      <c r="B2105">
        <v>0</v>
      </c>
      <c r="C2105">
        <v>0.12773722627737219</v>
      </c>
      <c r="D2105">
        <v>0</v>
      </c>
      <c r="E2105">
        <v>0.67939254214344635</v>
      </c>
      <c r="F2105">
        <v>0</v>
      </c>
      <c r="G2105">
        <v>0.21509803921568629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t="s">
        <v>2149</v>
      </c>
      <c r="B2106">
        <v>0</v>
      </c>
      <c r="C2106">
        <v>7.5425790754257913E-2</v>
      </c>
      <c r="D2106">
        <v>0</v>
      </c>
      <c r="E2106">
        <v>0.67237039700501289</v>
      </c>
      <c r="F2106">
        <v>0</v>
      </c>
      <c r="G2106">
        <v>0.21509803921568629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25">
      <c r="A2107" t="s">
        <v>2150</v>
      </c>
      <c r="B2107">
        <v>0</v>
      </c>
      <c r="C2107">
        <v>0.14720194647201951</v>
      </c>
      <c r="D2107">
        <v>0</v>
      </c>
      <c r="E2107">
        <v>0.76418705979398893</v>
      </c>
      <c r="F2107">
        <v>0</v>
      </c>
      <c r="G2107">
        <v>0.21509803921568629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 x14ac:dyDescent="0.25">
      <c r="A2108" t="s">
        <v>2151</v>
      </c>
      <c r="B2108">
        <v>0</v>
      </c>
      <c r="C2108">
        <v>1.094890510948905E-2</v>
      </c>
      <c r="D2108">
        <v>0</v>
      </c>
      <c r="E2108">
        <v>0.69443093128027245</v>
      </c>
      <c r="F2108">
        <v>0</v>
      </c>
      <c r="G2108">
        <v>0.75490196078431371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5.4385964912280697E-2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x14ac:dyDescent="0.25">
      <c r="A2109" t="s">
        <v>2152</v>
      </c>
      <c r="B2109">
        <v>0</v>
      </c>
      <c r="C2109">
        <v>0</v>
      </c>
      <c r="D2109">
        <v>0</v>
      </c>
      <c r="E2109">
        <v>0.46720531314114089</v>
      </c>
      <c r="F2109">
        <v>0</v>
      </c>
      <c r="G2109">
        <v>0.21509803921568629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5.4385964912280697E-2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t="s">
        <v>2153</v>
      </c>
      <c r="B2110">
        <v>0</v>
      </c>
      <c r="C2110">
        <v>0</v>
      </c>
      <c r="D2110">
        <v>0</v>
      </c>
      <c r="E2110">
        <v>0.62268660504663809</v>
      </c>
      <c r="F2110">
        <v>0</v>
      </c>
      <c r="G2110">
        <v>0.21509803921568629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5.4385964912280697E-2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t="s">
        <v>2154</v>
      </c>
      <c r="B2111">
        <v>0</v>
      </c>
      <c r="C2111">
        <v>0</v>
      </c>
      <c r="D2111">
        <v>0</v>
      </c>
      <c r="E2111">
        <v>0.61714503267835619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5.4385964912280697E-2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t="s">
        <v>2155</v>
      </c>
      <c r="B2112">
        <v>0</v>
      </c>
      <c r="C2112">
        <v>0</v>
      </c>
      <c r="D2112">
        <v>0</v>
      </c>
      <c r="E2112">
        <v>0.53890733729562812</v>
      </c>
      <c r="F2112">
        <v>0</v>
      </c>
      <c r="G2112">
        <v>0.21509803921568629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5.4385964912280697E-2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t="s">
        <v>2156</v>
      </c>
      <c r="B2113">
        <v>0</v>
      </c>
      <c r="C2113">
        <v>0</v>
      </c>
      <c r="D2113">
        <v>0</v>
      </c>
      <c r="E2113">
        <v>0.45407051756593841</v>
      </c>
      <c r="F2113">
        <v>0</v>
      </c>
      <c r="G2113">
        <v>0.21509803921568629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0.108809257185517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t="s">
        <v>2157</v>
      </c>
      <c r="B2114">
        <v>0</v>
      </c>
      <c r="C2114">
        <v>0</v>
      </c>
      <c r="D2114">
        <v>0</v>
      </c>
      <c r="E2114">
        <v>0.3824530975697456</v>
      </c>
      <c r="F2114">
        <v>0</v>
      </c>
      <c r="G2114">
        <v>0.21509803921568629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0.108809257185517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t="s">
        <v>2158</v>
      </c>
      <c r="B2115">
        <v>0</v>
      </c>
      <c r="C2115">
        <v>0</v>
      </c>
      <c r="D2115">
        <v>0</v>
      </c>
      <c r="E2115">
        <v>0.32972355591277308</v>
      </c>
      <c r="F2115">
        <v>0</v>
      </c>
      <c r="G2115">
        <v>0.21509803921568629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0.108809257185517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x14ac:dyDescent="0.25">
      <c r="A2116" t="s">
        <v>2159</v>
      </c>
      <c r="B2116">
        <v>0</v>
      </c>
      <c r="C2116">
        <v>0</v>
      </c>
      <c r="D2116">
        <v>0</v>
      </c>
      <c r="E2116">
        <v>0.28414306563167591</v>
      </c>
      <c r="F2116">
        <v>0</v>
      </c>
      <c r="G2116">
        <v>0.21509803921568629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0.108809257185517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t="s">
        <v>2160</v>
      </c>
      <c r="B2117">
        <v>0</v>
      </c>
      <c r="C2117">
        <v>0</v>
      </c>
      <c r="D2117">
        <v>0</v>
      </c>
      <c r="E2117">
        <v>0.22709871190169001</v>
      </c>
      <c r="F2117">
        <v>0</v>
      </c>
      <c r="G2117">
        <v>0.21509803921568629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0.108809257185517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t="s">
        <v>2161</v>
      </c>
      <c r="B2118">
        <v>0</v>
      </c>
      <c r="C2118">
        <v>0</v>
      </c>
      <c r="D2118">
        <v>0</v>
      </c>
      <c r="E2118">
        <v>0.19685272531144909</v>
      </c>
      <c r="F2118">
        <v>0</v>
      </c>
      <c r="G2118">
        <v>0.21509803921568629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0.108809257185517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t="s">
        <v>2162</v>
      </c>
      <c r="B2119">
        <v>0</v>
      </c>
      <c r="C2119">
        <v>0</v>
      </c>
      <c r="D2119">
        <v>0</v>
      </c>
      <c r="E2119">
        <v>0.1762939148459147</v>
      </c>
      <c r="F2119">
        <v>0</v>
      </c>
      <c r="G2119">
        <v>0.21509803921568629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0.108809257185517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t="s">
        <v>2163</v>
      </c>
      <c r="B2120">
        <v>0</v>
      </c>
      <c r="C2120">
        <v>1.2165450121654499E-3</v>
      </c>
      <c r="D2120">
        <v>0</v>
      </c>
      <c r="E2120">
        <v>0.1609594111550583</v>
      </c>
      <c r="F2120">
        <v>0</v>
      </c>
      <c r="G2120">
        <v>0.21509803921568629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0.29869354236655471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t="s">
        <v>2164</v>
      </c>
      <c r="B2121">
        <v>0</v>
      </c>
      <c r="C2121">
        <v>0.18856447688564479</v>
      </c>
      <c r="D2121">
        <v>0</v>
      </c>
      <c r="E2121">
        <v>0.1323420546119842</v>
      </c>
      <c r="F2121">
        <v>0</v>
      </c>
      <c r="G2121">
        <v>0.21509803921568629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0.20571108622620379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t="s">
        <v>2165</v>
      </c>
      <c r="B2122">
        <v>0</v>
      </c>
      <c r="C2122">
        <v>0.21411192214111921</v>
      </c>
      <c r="D2122">
        <v>0</v>
      </c>
      <c r="E2122">
        <v>5.6515577740645952E-2</v>
      </c>
      <c r="F2122">
        <v>0</v>
      </c>
      <c r="G2122">
        <v>0.21509803921568629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0.29869354236655471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t="s">
        <v>2166</v>
      </c>
      <c r="B2123">
        <v>0</v>
      </c>
      <c r="C2123">
        <v>0.27493917274939172</v>
      </c>
      <c r="D2123">
        <v>0</v>
      </c>
      <c r="E2123">
        <v>3.6908564055923347E-2</v>
      </c>
      <c r="F2123">
        <v>0</v>
      </c>
      <c r="G2123">
        <v>0.21509803921568629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0.29869354236655471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t="s">
        <v>2167</v>
      </c>
      <c r="B2124">
        <v>0</v>
      </c>
      <c r="C2124">
        <v>0.27372262773722628</v>
      </c>
      <c r="D2124">
        <v>0</v>
      </c>
      <c r="E2124">
        <v>5.1671989678292687E-2</v>
      </c>
      <c r="F2124">
        <v>0</v>
      </c>
      <c r="G2124">
        <v>0.21509803921568629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0.29869354236655471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t="s">
        <v>2168</v>
      </c>
      <c r="B2125">
        <v>0</v>
      </c>
      <c r="C2125">
        <v>0.30291970802919699</v>
      </c>
      <c r="D2125">
        <v>0</v>
      </c>
      <c r="E2125">
        <v>7.9718268152879718E-2</v>
      </c>
      <c r="F2125">
        <v>0</v>
      </c>
      <c r="G2125">
        <v>0.21509803921568629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0.29869354236655471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t="s">
        <v>2169</v>
      </c>
      <c r="B2126">
        <v>0</v>
      </c>
      <c r="C2126">
        <v>0.28588807785888082</v>
      </c>
      <c r="D2126">
        <v>0</v>
      </c>
      <c r="E2126">
        <v>0.1080818122210707</v>
      </c>
      <c r="F2126">
        <v>0</v>
      </c>
      <c r="G2126">
        <v>0.21509803921568629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0.29869354236655471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t="s">
        <v>2170</v>
      </c>
      <c r="B2127">
        <v>0</v>
      </c>
      <c r="C2127">
        <v>0.30413625304136249</v>
      </c>
      <c r="D2127">
        <v>0</v>
      </c>
      <c r="E2127">
        <v>0.1482053342921805</v>
      </c>
      <c r="F2127">
        <v>0</v>
      </c>
      <c r="G2127">
        <v>0.21509803921568629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0.2353490108249347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t="s">
        <v>2171</v>
      </c>
      <c r="B2128">
        <v>0</v>
      </c>
      <c r="C2128">
        <v>0.42457420924574207</v>
      </c>
      <c r="D2128">
        <v>0</v>
      </c>
      <c r="E2128">
        <v>0.20021574060365069</v>
      </c>
      <c r="F2128">
        <v>0</v>
      </c>
      <c r="G2128">
        <v>0.21509803921568629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0.21709593131765581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t="s">
        <v>2172</v>
      </c>
      <c r="B2129">
        <v>0</v>
      </c>
      <c r="C2129">
        <v>0.57785888077858882</v>
      </c>
      <c r="D2129">
        <v>0</v>
      </c>
      <c r="E2129">
        <v>0.25510268829712979</v>
      </c>
      <c r="F2129">
        <v>0</v>
      </c>
      <c r="G2129">
        <v>0.21509803921568629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0.28495707353490107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t="s">
        <v>2173</v>
      </c>
      <c r="B2130">
        <v>0</v>
      </c>
      <c r="C2130">
        <v>0.63138686131386856</v>
      </c>
      <c r="D2130">
        <v>0</v>
      </c>
      <c r="E2130">
        <v>0.32090357241058398</v>
      </c>
      <c r="F2130">
        <v>0</v>
      </c>
      <c r="G2130">
        <v>0.69019607843137254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0.21709593131765581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t="s">
        <v>2174</v>
      </c>
      <c r="B2131">
        <v>0</v>
      </c>
      <c r="C2131">
        <v>0.34671532846715319</v>
      </c>
      <c r="D2131">
        <v>0</v>
      </c>
      <c r="E2131">
        <v>0.38513927959559219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0.21709593131765581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t="s">
        <v>2175</v>
      </c>
      <c r="B2132">
        <v>0</v>
      </c>
      <c r="C2132">
        <v>9.4890510948905105E-2</v>
      </c>
      <c r="D2132">
        <v>0</v>
      </c>
      <c r="E2132">
        <v>0.48143996277417028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0.14531541620007471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t="s">
        <v>2176</v>
      </c>
      <c r="B2133">
        <v>0</v>
      </c>
      <c r="C2133">
        <v>0</v>
      </c>
      <c r="D2133">
        <v>0</v>
      </c>
      <c r="E2133">
        <v>0.59692463884599933</v>
      </c>
      <c r="F2133">
        <v>0</v>
      </c>
      <c r="G2133">
        <v>0.94117647058823528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0.13549832026875699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t="s">
        <v>2177</v>
      </c>
      <c r="B2134">
        <v>0</v>
      </c>
      <c r="C2134">
        <v>0</v>
      </c>
      <c r="D2134">
        <v>0</v>
      </c>
      <c r="E2134">
        <v>0.69491740519046519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0.13549832026875699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t="s">
        <v>2178</v>
      </c>
      <c r="B2135">
        <v>0</v>
      </c>
      <c r="C2135">
        <v>0</v>
      </c>
      <c r="D2135">
        <v>0</v>
      </c>
      <c r="E2135">
        <v>0.75636117515175871</v>
      </c>
      <c r="F2135">
        <v>0</v>
      </c>
      <c r="G2135">
        <v>0.21509803921568629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0.13549832026875699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t="s">
        <v>2179</v>
      </c>
      <c r="B2136">
        <v>0</v>
      </c>
      <c r="C2136">
        <v>0</v>
      </c>
      <c r="D2136">
        <v>0</v>
      </c>
      <c r="E2136">
        <v>0.78411133907231545</v>
      </c>
      <c r="F2136">
        <v>0</v>
      </c>
      <c r="G2136">
        <v>0.21509803921568629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0.13549832026875699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t="s">
        <v>2180</v>
      </c>
      <c r="B2137">
        <v>0</v>
      </c>
      <c r="C2137">
        <v>0</v>
      </c>
      <c r="D2137">
        <v>0</v>
      </c>
      <c r="E2137">
        <v>0.79339664544512367</v>
      </c>
      <c r="F2137">
        <v>0</v>
      </c>
      <c r="G2137">
        <v>0.21509803921568629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0.13549832026875699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t="s">
        <v>2181</v>
      </c>
      <c r="B2138">
        <v>0</v>
      </c>
      <c r="C2138">
        <v>0</v>
      </c>
      <c r="D2138">
        <v>0</v>
      </c>
      <c r="E2138">
        <v>0.56786311047187976</v>
      </c>
      <c r="F2138">
        <v>0</v>
      </c>
      <c r="G2138">
        <v>0.21509803921568629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0.13549832026875699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t="s">
        <v>2182</v>
      </c>
      <c r="B2139">
        <v>0</v>
      </c>
      <c r="C2139">
        <v>0</v>
      </c>
      <c r="D2139">
        <v>0</v>
      </c>
      <c r="E2139">
        <v>0.52744347384673962</v>
      </c>
      <c r="F2139">
        <v>0</v>
      </c>
      <c r="G2139">
        <v>0.21509803921568629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0.13549832026875699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t="s">
        <v>2183</v>
      </c>
      <c r="B2140">
        <v>0</v>
      </c>
      <c r="C2140">
        <v>0</v>
      </c>
      <c r="D2140">
        <v>0</v>
      </c>
      <c r="E2140">
        <v>0.52695699993654699</v>
      </c>
      <c r="F2140">
        <v>0</v>
      </c>
      <c r="G2140">
        <v>0.21509803921568629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0.13549832026875699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t="s">
        <v>2184</v>
      </c>
      <c r="B2141">
        <v>0</v>
      </c>
      <c r="C2141">
        <v>0</v>
      </c>
      <c r="D2141">
        <v>0</v>
      </c>
      <c r="E2141">
        <v>0.53127181200956031</v>
      </c>
      <c r="F2141">
        <v>0</v>
      </c>
      <c r="G2141">
        <v>0.21509803921568629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0.13549832026875699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t="s">
        <v>2185</v>
      </c>
      <c r="B2142">
        <v>0</v>
      </c>
      <c r="C2142">
        <v>0</v>
      </c>
      <c r="D2142">
        <v>0</v>
      </c>
      <c r="E2142">
        <v>0.54590833139448813</v>
      </c>
      <c r="F2142">
        <v>0</v>
      </c>
      <c r="G2142">
        <v>0.21509803921568629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0.13549832026875699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t="s">
        <v>2186</v>
      </c>
      <c r="B2143">
        <v>0</v>
      </c>
      <c r="C2143">
        <v>0</v>
      </c>
      <c r="D2143">
        <v>0</v>
      </c>
      <c r="E2143">
        <v>0.53842086338543538</v>
      </c>
      <c r="F2143">
        <v>0</v>
      </c>
      <c r="G2143">
        <v>0.21509803921568629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0.13549832026875699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t="s">
        <v>2187</v>
      </c>
      <c r="B2144">
        <v>0</v>
      </c>
      <c r="C2144">
        <v>0</v>
      </c>
      <c r="D2144">
        <v>0</v>
      </c>
      <c r="E2144">
        <v>0.52845872374627212</v>
      </c>
      <c r="F2144">
        <v>0</v>
      </c>
      <c r="G2144">
        <v>0.21509803921568629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0.13549832026875699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t="s">
        <v>2188</v>
      </c>
      <c r="B2145">
        <v>0</v>
      </c>
      <c r="C2145">
        <v>3.2846715328467148E-2</v>
      </c>
      <c r="D2145">
        <v>0</v>
      </c>
      <c r="E2145">
        <v>0.47809809852154239</v>
      </c>
      <c r="F2145">
        <v>0</v>
      </c>
      <c r="G2145">
        <v>0.21509803921568629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0.13549832026875699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t="s">
        <v>2189</v>
      </c>
      <c r="B2146">
        <v>0</v>
      </c>
      <c r="C2146">
        <v>0.145985401459854</v>
      </c>
      <c r="D2146">
        <v>0</v>
      </c>
      <c r="E2146">
        <v>0.40967448550096242</v>
      </c>
      <c r="F2146">
        <v>0</v>
      </c>
      <c r="G2146">
        <v>0.21509803921568629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0.13549832026875699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t="s">
        <v>2190</v>
      </c>
      <c r="B2147">
        <v>0</v>
      </c>
      <c r="C2147">
        <v>0.25912408759124089</v>
      </c>
      <c r="D2147">
        <v>0</v>
      </c>
      <c r="E2147">
        <v>0.26068656274455893</v>
      </c>
      <c r="F2147">
        <v>0</v>
      </c>
      <c r="G2147">
        <v>0.21509803921568629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0.13549832026875699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t="s">
        <v>2191</v>
      </c>
      <c r="B2148">
        <v>0</v>
      </c>
      <c r="C2148">
        <v>0.32238442822384428</v>
      </c>
      <c r="D2148">
        <v>0</v>
      </c>
      <c r="E2148">
        <v>0.21599441612555259</v>
      </c>
      <c r="F2148">
        <v>0</v>
      </c>
      <c r="G2148">
        <v>0.21509803921568629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0.13549832026875699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t="s">
        <v>2192</v>
      </c>
      <c r="B2149">
        <v>0</v>
      </c>
      <c r="C2149">
        <v>0.27372262773722628</v>
      </c>
      <c r="D2149">
        <v>0</v>
      </c>
      <c r="E2149">
        <v>0.2020981831257006</v>
      </c>
      <c r="F2149">
        <v>0</v>
      </c>
      <c r="G2149">
        <v>0.21509803921568629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0.21709593131765581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t="s">
        <v>2193</v>
      </c>
      <c r="B2150">
        <v>0</v>
      </c>
      <c r="C2150">
        <v>0.32603406326034062</v>
      </c>
      <c r="D2150">
        <v>0</v>
      </c>
      <c r="E2150">
        <v>0.20374796421244101</v>
      </c>
      <c r="F2150">
        <v>0</v>
      </c>
      <c r="G2150">
        <v>0.21509803921568629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0.21709593131765581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t="s">
        <v>2194</v>
      </c>
      <c r="B2151">
        <v>0</v>
      </c>
      <c r="C2151">
        <v>0.28953771289537711</v>
      </c>
      <c r="D2151">
        <v>0</v>
      </c>
      <c r="E2151">
        <v>0.18936525730239639</v>
      </c>
      <c r="F2151">
        <v>0</v>
      </c>
      <c r="G2151">
        <v>0.21509803921568629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0.29869354236655471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 t="s">
        <v>2195</v>
      </c>
      <c r="B2152">
        <v>0</v>
      </c>
      <c r="C2152">
        <v>0.43552311435523111</v>
      </c>
      <c r="D2152">
        <v>0</v>
      </c>
      <c r="E2152">
        <v>0.1887307261151886</v>
      </c>
      <c r="F2152">
        <v>0</v>
      </c>
      <c r="G2152">
        <v>0.21509803921568629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0.29869354236655471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t="s">
        <v>2196</v>
      </c>
      <c r="B2153">
        <v>0</v>
      </c>
      <c r="C2153">
        <v>0.39051094890510951</v>
      </c>
      <c r="D2153">
        <v>0</v>
      </c>
      <c r="E2153">
        <v>0.17085809767550081</v>
      </c>
      <c r="F2153">
        <v>0</v>
      </c>
      <c r="G2153">
        <v>0.40333333333333332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0.3387831280328481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t="s">
        <v>2197</v>
      </c>
      <c r="B2154">
        <v>0</v>
      </c>
      <c r="C2154">
        <v>0.18369829683698299</v>
      </c>
      <c r="D2154">
        <v>0</v>
      </c>
      <c r="E2154">
        <v>0.15890776031641959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0.3387831280328481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t="s">
        <v>2198</v>
      </c>
      <c r="B2155">
        <v>0</v>
      </c>
      <c r="C2155">
        <v>6.9343065693430656E-2</v>
      </c>
      <c r="D2155">
        <v>0</v>
      </c>
      <c r="E2155">
        <v>0.1364665073288352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0.3387831280328481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t="s">
        <v>2199</v>
      </c>
      <c r="B2156">
        <v>0</v>
      </c>
      <c r="C2156">
        <v>8.5158150851581509E-3</v>
      </c>
      <c r="D2156">
        <v>0</v>
      </c>
      <c r="E2156">
        <v>0.107383827915142</v>
      </c>
      <c r="F2156">
        <v>0</v>
      </c>
      <c r="G2156">
        <v>0.63549019607843138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0.3387831280328481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t="s">
        <v>2200</v>
      </c>
      <c r="B2157">
        <v>0</v>
      </c>
      <c r="C2157">
        <v>0</v>
      </c>
      <c r="D2157">
        <v>0</v>
      </c>
      <c r="E2157">
        <v>0.1103872755345925</v>
      </c>
      <c r="F2157">
        <v>0</v>
      </c>
      <c r="G2157">
        <v>0.21509803921568629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0.3387831280328481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t="s">
        <v>2201</v>
      </c>
      <c r="B2158">
        <v>0</v>
      </c>
      <c r="C2158">
        <v>0</v>
      </c>
      <c r="D2158">
        <v>0</v>
      </c>
      <c r="E2158">
        <v>7.2971086528902898E-2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0.3387831280328481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t="s">
        <v>2202</v>
      </c>
      <c r="B2159">
        <v>0</v>
      </c>
      <c r="C2159">
        <v>0</v>
      </c>
      <c r="D2159">
        <v>0</v>
      </c>
      <c r="E2159">
        <v>4.9683791958374759E-2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0.3387831280328481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x14ac:dyDescent="0.25">
      <c r="A2160" t="s">
        <v>2203</v>
      </c>
      <c r="B2160">
        <v>0</v>
      </c>
      <c r="C2160">
        <v>0</v>
      </c>
      <c r="D2160">
        <v>0</v>
      </c>
      <c r="E2160">
        <v>5.8757587935447032E-2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0.3387831280328481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x14ac:dyDescent="0.25">
      <c r="A2161" t="s">
        <v>2204</v>
      </c>
      <c r="B2161">
        <v>0</v>
      </c>
      <c r="C2161">
        <v>0</v>
      </c>
      <c r="D2161">
        <v>0</v>
      </c>
      <c r="E2161">
        <v>7.7370502760210666E-2</v>
      </c>
      <c r="F2161">
        <v>0</v>
      </c>
      <c r="G2161">
        <v>0.21509803921568629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0.29869354236655471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t="s">
        <v>2205</v>
      </c>
      <c r="B2162">
        <v>0</v>
      </c>
      <c r="C2162">
        <v>0</v>
      </c>
      <c r="D2162">
        <v>0</v>
      </c>
      <c r="E2162">
        <v>0.12100509740053721</v>
      </c>
      <c r="F2162">
        <v>0</v>
      </c>
      <c r="G2162">
        <v>0.21509803921568629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0.21709593131765581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t="s">
        <v>2206</v>
      </c>
      <c r="B2163">
        <v>0</v>
      </c>
      <c r="C2163">
        <v>0</v>
      </c>
      <c r="D2163">
        <v>0</v>
      </c>
      <c r="E2163">
        <v>0.18162397681846071</v>
      </c>
      <c r="F2163">
        <v>0</v>
      </c>
      <c r="G2163">
        <v>0.21509803921568629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0.13549832026875699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t="s">
        <v>2207</v>
      </c>
      <c r="B2164">
        <v>0</v>
      </c>
      <c r="C2164">
        <v>0</v>
      </c>
      <c r="D2164">
        <v>0</v>
      </c>
      <c r="E2164">
        <v>0.214302332959665</v>
      </c>
      <c r="F2164">
        <v>0</v>
      </c>
      <c r="G2164">
        <v>0.21509803921568629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0.13549832026875699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t="s">
        <v>2208</v>
      </c>
      <c r="B2165">
        <v>0</v>
      </c>
      <c r="C2165">
        <v>0</v>
      </c>
      <c r="D2165">
        <v>0</v>
      </c>
      <c r="E2165">
        <v>0.24177753336576491</v>
      </c>
      <c r="F2165">
        <v>0</v>
      </c>
      <c r="G2165">
        <v>0.21509803921568629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0.13549832026875699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t="s">
        <v>2209</v>
      </c>
      <c r="B2166">
        <v>0</v>
      </c>
      <c r="C2166">
        <v>0</v>
      </c>
      <c r="D2166">
        <v>0</v>
      </c>
      <c r="E2166">
        <v>0.25749275576894609</v>
      </c>
      <c r="F2166">
        <v>0</v>
      </c>
      <c r="G2166">
        <v>0.21509803921568629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0.29869354236655471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t="s">
        <v>2210</v>
      </c>
      <c r="B2167">
        <v>0</v>
      </c>
      <c r="C2167">
        <v>0</v>
      </c>
      <c r="D2167">
        <v>0</v>
      </c>
      <c r="E2167">
        <v>0.31874616637407732</v>
      </c>
      <c r="F2167">
        <v>0</v>
      </c>
      <c r="G2167">
        <v>0.21509803921568629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0.3387831280328481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t="s">
        <v>2211</v>
      </c>
      <c r="B2168">
        <v>0</v>
      </c>
      <c r="C2168">
        <v>3.6496350364963498E-3</v>
      </c>
      <c r="D2168">
        <v>0</v>
      </c>
      <c r="E2168">
        <v>0.37327354639480531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0.3387831280328481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t="s">
        <v>2212</v>
      </c>
      <c r="B2169">
        <v>0</v>
      </c>
      <c r="C2169">
        <v>0.28467153284671531</v>
      </c>
      <c r="D2169">
        <v>0</v>
      </c>
      <c r="E2169">
        <v>0.38689481588020053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0.3387831280328481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t="s">
        <v>2213</v>
      </c>
      <c r="B2170">
        <v>0</v>
      </c>
      <c r="C2170">
        <v>0.30048661800486609</v>
      </c>
      <c r="D2170">
        <v>0</v>
      </c>
      <c r="E2170">
        <v>0.35865817804945122</v>
      </c>
      <c r="F2170">
        <v>0</v>
      </c>
      <c r="G2170">
        <v>0.21509803921568629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0.3387831280328481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t="s">
        <v>2214</v>
      </c>
      <c r="B2171">
        <v>0</v>
      </c>
      <c r="C2171">
        <v>0.33941605839416061</v>
      </c>
      <c r="D2171">
        <v>0</v>
      </c>
      <c r="E2171">
        <v>0.27733243088897819</v>
      </c>
      <c r="F2171">
        <v>0</v>
      </c>
      <c r="G2171">
        <v>0.21509803921568629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0.3387831280328481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t="s">
        <v>2215</v>
      </c>
      <c r="B2172">
        <v>0</v>
      </c>
      <c r="C2172">
        <v>0.42335766423357662</v>
      </c>
      <c r="D2172">
        <v>0</v>
      </c>
      <c r="E2172">
        <v>0.23386704456524041</v>
      </c>
      <c r="F2172">
        <v>0</v>
      </c>
      <c r="G2172">
        <v>0.51823529411764713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0.3387831280328481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t="s">
        <v>2216</v>
      </c>
      <c r="B2173">
        <v>0</v>
      </c>
      <c r="C2173">
        <v>0.46593673965936733</v>
      </c>
      <c r="D2173">
        <v>0</v>
      </c>
      <c r="E2173">
        <v>0.235770638126864</v>
      </c>
      <c r="F2173">
        <v>0</v>
      </c>
      <c r="G2173">
        <v>0.75647058823529412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0.3387831280328481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t="s">
        <v>2217</v>
      </c>
      <c r="B2174">
        <v>0</v>
      </c>
      <c r="C2174">
        <v>0.48418491484184911</v>
      </c>
      <c r="D2174">
        <v>0</v>
      </c>
      <c r="E2174">
        <v>0.26595317159838411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0.3387831280328481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t="s">
        <v>2218</v>
      </c>
      <c r="B2175">
        <v>0</v>
      </c>
      <c r="C2175">
        <v>0.46958637469586367</v>
      </c>
      <c r="D2175">
        <v>0</v>
      </c>
      <c r="E2175">
        <v>0.32657205101630749</v>
      </c>
      <c r="F2175">
        <v>0</v>
      </c>
      <c r="G2175">
        <v>0.66647058823529404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0.3387831280328481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t="s">
        <v>2219</v>
      </c>
      <c r="B2176">
        <v>0</v>
      </c>
      <c r="C2176">
        <v>0.51703163017031628</v>
      </c>
      <c r="D2176">
        <v>0</v>
      </c>
      <c r="E2176">
        <v>0.37775756678440747</v>
      </c>
      <c r="F2176">
        <v>0</v>
      </c>
      <c r="G2176">
        <v>0.2709803921568627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0.3387831280328481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t="s">
        <v>2220</v>
      </c>
      <c r="B2177">
        <v>0</v>
      </c>
      <c r="C2177">
        <v>0.57420924574209242</v>
      </c>
      <c r="D2177">
        <v>0</v>
      </c>
      <c r="E2177">
        <v>0.42405719241100698</v>
      </c>
      <c r="F2177">
        <v>0</v>
      </c>
      <c r="G2177">
        <v>0.21509803921568629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0.3387831280328481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t="s">
        <v>2221</v>
      </c>
      <c r="B2178">
        <v>0</v>
      </c>
      <c r="C2178">
        <v>0.58394160583941601</v>
      </c>
      <c r="D2178">
        <v>0</v>
      </c>
      <c r="E2178">
        <v>0.44795786712916952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0.3387831280328481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t="s">
        <v>2222</v>
      </c>
      <c r="B2179">
        <v>0</v>
      </c>
      <c r="C2179">
        <v>0.35523114355231139</v>
      </c>
      <c r="D2179">
        <v>0</v>
      </c>
      <c r="E2179">
        <v>0.41775418261807568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0.3387831280328481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t="s">
        <v>2223</v>
      </c>
      <c r="B2180">
        <v>0</v>
      </c>
      <c r="C2180">
        <v>0.11070559610705601</v>
      </c>
      <c r="D2180">
        <v>0</v>
      </c>
      <c r="E2180">
        <v>0.41405275069269648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0.3387831280328481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t="s">
        <v>2224</v>
      </c>
      <c r="B2181">
        <v>0</v>
      </c>
      <c r="C2181">
        <v>0</v>
      </c>
      <c r="D2181">
        <v>0</v>
      </c>
      <c r="E2181">
        <v>0.54660631570041673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0.3387831280328481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t="s">
        <v>2225</v>
      </c>
      <c r="B2182">
        <v>0</v>
      </c>
      <c r="C2182">
        <v>0</v>
      </c>
      <c r="D2182">
        <v>0</v>
      </c>
      <c r="E2182">
        <v>0.6520442479747881</v>
      </c>
      <c r="F2182">
        <v>0</v>
      </c>
      <c r="G2182">
        <v>0.46470588235294119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0.3387831280328481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t="s">
        <v>2226</v>
      </c>
      <c r="B2183">
        <v>0</v>
      </c>
      <c r="C2183">
        <v>0</v>
      </c>
      <c r="D2183">
        <v>0</v>
      </c>
      <c r="E2183">
        <v>0.71403794496499506</v>
      </c>
      <c r="F2183">
        <v>0</v>
      </c>
      <c r="G2183">
        <v>0.21509803921568629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0.3387831280328481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t="s">
        <v>2227</v>
      </c>
      <c r="B2184">
        <v>0</v>
      </c>
      <c r="C2184">
        <v>0</v>
      </c>
      <c r="D2184">
        <v>0</v>
      </c>
      <c r="E2184">
        <v>0.73569660948835647</v>
      </c>
      <c r="F2184">
        <v>0</v>
      </c>
      <c r="G2184">
        <v>0.21509803921568629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0.29869354236655471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t="s">
        <v>2228</v>
      </c>
      <c r="B2185">
        <v>0</v>
      </c>
      <c r="C2185">
        <v>0</v>
      </c>
      <c r="D2185">
        <v>0</v>
      </c>
      <c r="E2185">
        <v>0.75155988916855276</v>
      </c>
      <c r="F2185">
        <v>0</v>
      </c>
      <c r="G2185">
        <v>0.21509803921568629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0.13549832026875699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t="s">
        <v>2229</v>
      </c>
      <c r="B2186">
        <v>0</v>
      </c>
      <c r="C2186">
        <v>0</v>
      </c>
      <c r="D2186">
        <v>0</v>
      </c>
      <c r="E2186">
        <v>0.7245923137122191</v>
      </c>
      <c r="F2186">
        <v>0</v>
      </c>
      <c r="G2186">
        <v>0.21509803921568629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0.20892123926838371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t="s">
        <v>2230</v>
      </c>
      <c r="B2187">
        <v>0</v>
      </c>
      <c r="C2187">
        <v>0</v>
      </c>
      <c r="D2187">
        <v>0</v>
      </c>
      <c r="E2187">
        <v>0.73531589077603166</v>
      </c>
      <c r="F2187">
        <v>0</v>
      </c>
      <c r="G2187">
        <v>0.21509803921568629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0.20892123926838371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t="s">
        <v>2231</v>
      </c>
      <c r="B2188">
        <v>0</v>
      </c>
      <c r="C2188">
        <v>0</v>
      </c>
      <c r="D2188">
        <v>0</v>
      </c>
      <c r="E2188">
        <v>0.73984221324478106</v>
      </c>
      <c r="F2188">
        <v>0</v>
      </c>
      <c r="G2188">
        <v>0.21509803921568629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0.20892123926838371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t="s">
        <v>2232</v>
      </c>
      <c r="B2189">
        <v>0</v>
      </c>
      <c r="C2189">
        <v>0</v>
      </c>
      <c r="D2189">
        <v>0</v>
      </c>
      <c r="E2189">
        <v>0.73979991116563382</v>
      </c>
      <c r="F2189">
        <v>0</v>
      </c>
      <c r="G2189">
        <v>0.21509803921568629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0.20892123926838371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t="s">
        <v>2233</v>
      </c>
      <c r="B2190">
        <v>0</v>
      </c>
      <c r="C2190">
        <v>0</v>
      </c>
      <c r="D2190">
        <v>0</v>
      </c>
      <c r="E2190">
        <v>0.71725290298018152</v>
      </c>
      <c r="F2190">
        <v>0</v>
      </c>
      <c r="G2190">
        <v>0.21509803921568629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0.20892123926838371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t="s">
        <v>2234</v>
      </c>
      <c r="B2191">
        <v>0</v>
      </c>
      <c r="C2191">
        <v>0</v>
      </c>
      <c r="D2191">
        <v>0</v>
      </c>
      <c r="E2191">
        <v>0.71317075234247773</v>
      </c>
      <c r="F2191">
        <v>0</v>
      </c>
      <c r="G2191">
        <v>0.21509803921568629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0.20892123926838371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t="s">
        <v>2235</v>
      </c>
      <c r="B2192">
        <v>0</v>
      </c>
      <c r="C2192">
        <v>3.6496350364963498E-3</v>
      </c>
      <c r="D2192">
        <v>0</v>
      </c>
      <c r="E2192">
        <v>0.68831828084350355</v>
      </c>
      <c r="F2192">
        <v>0</v>
      </c>
      <c r="G2192">
        <v>0.21509803921568629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0.20892123926838371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t="s">
        <v>2236</v>
      </c>
      <c r="B2193">
        <v>0</v>
      </c>
      <c r="C2193">
        <v>0.18734793187347931</v>
      </c>
      <c r="D2193">
        <v>0</v>
      </c>
      <c r="E2193">
        <v>0.55242285158315541</v>
      </c>
      <c r="F2193">
        <v>0</v>
      </c>
      <c r="G2193">
        <v>0.21509803921568629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0.20892123926838371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t="s">
        <v>2237</v>
      </c>
      <c r="B2194">
        <v>0</v>
      </c>
      <c r="C2194">
        <v>0.27007299270072987</v>
      </c>
      <c r="D2194">
        <v>0</v>
      </c>
      <c r="E2194">
        <v>0.35383574102667148</v>
      </c>
      <c r="F2194">
        <v>0</v>
      </c>
      <c r="G2194">
        <v>0.23960784313725489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0.20892123926838371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t="s">
        <v>2238</v>
      </c>
      <c r="B2195">
        <v>0</v>
      </c>
      <c r="C2195">
        <v>0.33941605839416061</v>
      </c>
      <c r="D2195">
        <v>0</v>
      </c>
      <c r="E2195">
        <v>0.19361661625668899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0.29048152295632701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t="s">
        <v>2239</v>
      </c>
      <c r="B2196">
        <v>0</v>
      </c>
      <c r="C2196">
        <v>0.3430656934306569</v>
      </c>
      <c r="D2196">
        <v>0</v>
      </c>
      <c r="E2196">
        <v>0.1164787749317879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0.3720791340052258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t="s">
        <v>2240</v>
      </c>
      <c r="B2197">
        <v>0</v>
      </c>
      <c r="C2197">
        <v>0.38321167883211682</v>
      </c>
      <c r="D2197">
        <v>0</v>
      </c>
      <c r="E2197">
        <v>8.7988324626155384E-2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0.3720791340052258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t="s">
        <v>2241</v>
      </c>
      <c r="B2198">
        <v>0</v>
      </c>
      <c r="C2198">
        <v>0.46593673965936733</v>
      </c>
      <c r="D2198">
        <v>0</v>
      </c>
      <c r="E2198">
        <v>7.6693669493855629E-2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0.3720791340052258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t="s">
        <v>2242</v>
      </c>
      <c r="B2199">
        <v>0</v>
      </c>
      <c r="C2199">
        <v>0.4914841849148418</v>
      </c>
      <c r="D2199">
        <v>0</v>
      </c>
      <c r="E2199">
        <v>7.0242602423909145E-2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0.3720791340052258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t="s">
        <v>2243</v>
      </c>
      <c r="B2200">
        <v>0</v>
      </c>
      <c r="C2200">
        <v>0.71532846715328458</v>
      </c>
      <c r="D2200">
        <v>0</v>
      </c>
      <c r="E2200">
        <v>6.2226358425516617E-2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0.3720791340052258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t="s">
        <v>2244</v>
      </c>
      <c r="B2201">
        <v>0</v>
      </c>
      <c r="C2201">
        <v>0.73236009732360097</v>
      </c>
      <c r="D2201">
        <v>0</v>
      </c>
      <c r="E2201">
        <v>5.0424078343450578E-2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0.3720791340052258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t="s">
        <v>2245</v>
      </c>
      <c r="B2202">
        <v>0</v>
      </c>
      <c r="C2202">
        <v>0.58272506082725062</v>
      </c>
      <c r="D2202">
        <v>0</v>
      </c>
      <c r="E2202">
        <v>3.2170731191438061E-2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0.3720791340052258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t="s">
        <v>2246</v>
      </c>
      <c r="B2203">
        <v>0</v>
      </c>
      <c r="C2203">
        <v>0.41484184914841848</v>
      </c>
      <c r="D2203">
        <v>0</v>
      </c>
      <c r="E2203">
        <v>2.5656211002770789E-2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0.3720791340052258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25">
      <c r="A2204" t="s">
        <v>2247</v>
      </c>
      <c r="B2204">
        <v>0</v>
      </c>
      <c r="C2204">
        <v>0.15328467153284669</v>
      </c>
      <c r="D2204">
        <v>0</v>
      </c>
      <c r="E2204">
        <v>7.8279997461875264E-2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0.29048152295632701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25">
      <c r="A2205" t="s">
        <v>2248</v>
      </c>
      <c r="B2205">
        <v>0</v>
      </c>
      <c r="C2205">
        <v>0</v>
      </c>
      <c r="D2205">
        <v>0</v>
      </c>
      <c r="E2205">
        <v>0.2161001713234206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0.29048152295632701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25">
      <c r="A2206" t="s">
        <v>2249</v>
      </c>
      <c r="B2206">
        <v>0</v>
      </c>
      <c r="C2206">
        <v>0</v>
      </c>
      <c r="D2206">
        <v>0</v>
      </c>
      <c r="E2206">
        <v>0.34101821104507291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0.29048152295632701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25">
      <c r="A2207" t="s">
        <v>2250</v>
      </c>
      <c r="B2207">
        <v>0</v>
      </c>
      <c r="C2207">
        <v>0</v>
      </c>
      <c r="D2207">
        <v>0</v>
      </c>
      <c r="E2207">
        <v>0.45428202796167438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0.108809257185517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25">
      <c r="A2208" t="s">
        <v>2251</v>
      </c>
      <c r="B2208">
        <v>0</v>
      </c>
      <c r="C2208">
        <v>0</v>
      </c>
      <c r="D2208">
        <v>0</v>
      </c>
      <c r="E2208">
        <v>0.56475390765456124</v>
      </c>
      <c r="F2208">
        <v>0</v>
      </c>
      <c r="G2208">
        <v>0.21509803921568629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t="s">
        <v>2252</v>
      </c>
      <c r="B2209">
        <v>0</v>
      </c>
      <c r="C2209">
        <v>0</v>
      </c>
      <c r="D2209">
        <v>0</v>
      </c>
      <c r="E2209">
        <v>0.65348251866579243</v>
      </c>
      <c r="F2209">
        <v>0</v>
      </c>
      <c r="G2209">
        <v>0.21509803921568629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t="s">
        <v>2253</v>
      </c>
      <c r="B2210">
        <v>0</v>
      </c>
      <c r="C2210">
        <v>0</v>
      </c>
      <c r="D2210">
        <v>0</v>
      </c>
      <c r="E2210">
        <v>0.6917870513335731</v>
      </c>
      <c r="F2210">
        <v>0</v>
      </c>
      <c r="G2210">
        <v>0.21509803921568629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t="s">
        <v>2254</v>
      </c>
      <c r="B2211">
        <v>0</v>
      </c>
      <c r="C2211">
        <v>0</v>
      </c>
      <c r="D2211">
        <v>0</v>
      </c>
      <c r="E2211">
        <v>0.71376298145053829</v>
      </c>
      <c r="F2211">
        <v>0</v>
      </c>
      <c r="G2211">
        <v>0.21509803921568629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t="s">
        <v>2255</v>
      </c>
      <c r="B2212">
        <v>0</v>
      </c>
      <c r="C2212">
        <v>0</v>
      </c>
      <c r="D2212">
        <v>0</v>
      </c>
      <c r="E2212">
        <v>0.73284121914592115</v>
      </c>
      <c r="F2212">
        <v>0</v>
      </c>
      <c r="G2212">
        <v>0.21509803921568629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t="s">
        <v>2256</v>
      </c>
      <c r="B2213">
        <v>0</v>
      </c>
      <c r="C2213">
        <v>0</v>
      </c>
      <c r="D2213">
        <v>0</v>
      </c>
      <c r="E2213">
        <v>0.76222001311364451</v>
      </c>
      <c r="F2213">
        <v>0</v>
      </c>
      <c r="G2213">
        <v>0.21509803921568629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t="s">
        <v>2257</v>
      </c>
      <c r="B2214">
        <v>0</v>
      </c>
      <c r="C2214">
        <v>0</v>
      </c>
      <c r="D2214">
        <v>0</v>
      </c>
      <c r="E2214">
        <v>0.76541382008925751</v>
      </c>
      <c r="F2214">
        <v>0</v>
      </c>
      <c r="G2214">
        <v>0.21509803921568629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t="s">
        <v>2258</v>
      </c>
      <c r="B2215">
        <v>0</v>
      </c>
      <c r="C2215">
        <v>0</v>
      </c>
      <c r="D2215">
        <v>0</v>
      </c>
      <c r="E2215">
        <v>0.79659045242073645</v>
      </c>
      <c r="F2215">
        <v>0</v>
      </c>
      <c r="G2215">
        <v>0.21509803921568629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t="s">
        <v>2259</v>
      </c>
      <c r="B2216">
        <v>0</v>
      </c>
      <c r="C2216">
        <v>3.6496350364963498E-3</v>
      </c>
      <c r="D2216">
        <v>0</v>
      </c>
      <c r="E2216">
        <v>0.80849848770067057</v>
      </c>
      <c r="F2216">
        <v>0</v>
      </c>
      <c r="G2216">
        <v>0.21509803921568629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t="s">
        <v>2260</v>
      </c>
      <c r="B2217">
        <v>0</v>
      </c>
      <c r="C2217">
        <v>0.1776155717761557</v>
      </c>
      <c r="D2217">
        <v>0</v>
      </c>
      <c r="E2217">
        <v>0.77290128809831005</v>
      </c>
      <c r="F2217">
        <v>0</v>
      </c>
      <c r="G2217">
        <v>0.21509803921568629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x14ac:dyDescent="0.25">
      <c r="A2218" t="s">
        <v>2261</v>
      </c>
      <c r="B2218">
        <v>0</v>
      </c>
      <c r="C2218">
        <v>0.47201946472019463</v>
      </c>
      <c r="D2218">
        <v>0</v>
      </c>
      <c r="E2218">
        <v>0.66716724126990845</v>
      </c>
      <c r="F2218">
        <v>0</v>
      </c>
      <c r="G2218">
        <v>0.21509803921568629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25">
      <c r="A2219" t="s">
        <v>2262</v>
      </c>
      <c r="B2219">
        <v>0</v>
      </c>
      <c r="C2219">
        <v>0.54257907542579076</v>
      </c>
      <c r="D2219">
        <v>0</v>
      </c>
      <c r="E2219">
        <v>0.58808350430423662</v>
      </c>
      <c r="F2219">
        <v>0</v>
      </c>
      <c r="G2219">
        <v>0.21509803921568629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t="s">
        <v>2263</v>
      </c>
      <c r="B2220">
        <v>0</v>
      </c>
      <c r="C2220">
        <v>0.53892944038929436</v>
      </c>
      <c r="D2220">
        <v>0</v>
      </c>
      <c r="E2220">
        <v>0.56014298102751758</v>
      </c>
      <c r="F2220">
        <v>0</v>
      </c>
      <c r="G2220">
        <v>0.21509803921568629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t="s">
        <v>2264</v>
      </c>
      <c r="B2221">
        <v>0</v>
      </c>
      <c r="C2221">
        <v>0.51824817518248179</v>
      </c>
      <c r="D2221">
        <v>0</v>
      </c>
      <c r="E2221">
        <v>0.56223693394530339</v>
      </c>
      <c r="F2221">
        <v>0</v>
      </c>
      <c r="G2221">
        <v>0.21509803921568629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t="s">
        <v>2265</v>
      </c>
      <c r="B2222">
        <v>0</v>
      </c>
      <c r="C2222">
        <v>0.50729927007299269</v>
      </c>
      <c r="D2222">
        <v>0</v>
      </c>
      <c r="E2222">
        <v>0.54091668605511967</v>
      </c>
      <c r="F2222">
        <v>0</v>
      </c>
      <c r="G2222">
        <v>0.21509803921568629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t="s">
        <v>2266</v>
      </c>
      <c r="B2223">
        <v>0</v>
      </c>
      <c r="C2223">
        <v>0.51703163017031628</v>
      </c>
      <c r="D2223">
        <v>0</v>
      </c>
      <c r="E2223">
        <v>0.50787876224116413</v>
      </c>
      <c r="F2223">
        <v>0</v>
      </c>
      <c r="G2223">
        <v>0.21509803921568629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x14ac:dyDescent="0.25">
      <c r="A2224" t="s">
        <v>2267</v>
      </c>
      <c r="B2224">
        <v>0</v>
      </c>
      <c r="C2224">
        <v>0.75912408759124084</v>
      </c>
      <c r="D2224">
        <v>0</v>
      </c>
      <c r="E2224">
        <v>0.46301740730556912</v>
      </c>
      <c r="F2224">
        <v>0</v>
      </c>
      <c r="G2224">
        <v>0.21509803921568629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t="s">
        <v>2268</v>
      </c>
      <c r="B2225">
        <v>0</v>
      </c>
      <c r="C2225">
        <v>0.78467153284671531</v>
      </c>
      <c r="D2225">
        <v>0</v>
      </c>
      <c r="E2225">
        <v>0.45639713191903392</v>
      </c>
      <c r="F2225">
        <v>0</v>
      </c>
      <c r="G2225">
        <v>0.21509803921568629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25">
      <c r="A2226" t="s">
        <v>2269</v>
      </c>
      <c r="B2226">
        <v>0</v>
      </c>
      <c r="C2226">
        <v>0.71046228710462278</v>
      </c>
      <c r="D2226">
        <v>0</v>
      </c>
      <c r="E2226">
        <v>0.49586497176336231</v>
      </c>
      <c r="F2226">
        <v>0</v>
      </c>
      <c r="G2226">
        <v>0.21509803921568629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t="s">
        <v>2270</v>
      </c>
      <c r="B2227">
        <v>0</v>
      </c>
      <c r="C2227">
        <v>0.42457420924574207</v>
      </c>
      <c r="D2227">
        <v>0</v>
      </c>
      <c r="E2227">
        <v>0.53926690496837926</v>
      </c>
      <c r="F2227">
        <v>0</v>
      </c>
      <c r="G2227">
        <v>0.21509803921568629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t="s">
        <v>2271</v>
      </c>
      <c r="B2228">
        <v>0</v>
      </c>
      <c r="C2228">
        <v>0.1496350364963504</v>
      </c>
      <c r="D2228">
        <v>0</v>
      </c>
      <c r="E2228">
        <v>0.59626895661921786</v>
      </c>
      <c r="F2228">
        <v>0</v>
      </c>
      <c r="G2228">
        <v>0.21509803921568629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t="s">
        <v>2272</v>
      </c>
      <c r="B2229">
        <v>0</v>
      </c>
      <c r="C2229">
        <v>0</v>
      </c>
      <c r="D2229">
        <v>0</v>
      </c>
      <c r="E2229">
        <v>0.70925781002136268</v>
      </c>
      <c r="F2229">
        <v>0</v>
      </c>
      <c r="G2229">
        <v>0.21509803921568629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t="s">
        <v>2273</v>
      </c>
      <c r="B2230">
        <v>0</v>
      </c>
      <c r="C2230">
        <v>0</v>
      </c>
      <c r="D2230">
        <v>0</v>
      </c>
      <c r="E2230">
        <v>0.77199179339664548</v>
      </c>
      <c r="F2230">
        <v>0</v>
      </c>
      <c r="G2230">
        <v>0.21509803921568629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t="s">
        <v>2274</v>
      </c>
      <c r="B2231">
        <v>0</v>
      </c>
      <c r="C2231">
        <v>0</v>
      </c>
      <c r="D2231">
        <v>0</v>
      </c>
      <c r="E2231">
        <v>0.79390427039488998</v>
      </c>
      <c r="F2231">
        <v>0</v>
      </c>
      <c r="G2231">
        <v>0.21509803921568629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t="s">
        <v>2275</v>
      </c>
      <c r="B2232">
        <v>0</v>
      </c>
      <c r="C2232">
        <v>0</v>
      </c>
      <c r="D2232">
        <v>0</v>
      </c>
      <c r="E2232">
        <v>0.63104126567820817</v>
      </c>
      <c r="F2232">
        <v>0</v>
      </c>
      <c r="G2232">
        <v>0.21509803921568629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t="s">
        <v>2276</v>
      </c>
      <c r="B2233">
        <v>0</v>
      </c>
      <c r="C2233">
        <v>0</v>
      </c>
      <c r="D2233">
        <v>0</v>
      </c>
      <c r="E2233">
        <v>0.59457687345333021</v>
      </c>
      <c r="F2233">
        <v>0</v>
      </c>
      <c r="G2233">
        <v>0.21509803921568629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t="s">
        <v>2277</v>
      </c>
      <c r="B2234">
        <v>0</v>
      </c>
      <c r="C2234">
        <v>0</v>
      </c>
      <c r="D2234">
        <v>0</v>
      </c>
      <c r="E2234">
        <v>0.58364178599378169</v>
      </c>
      <c r="F2234">
        <v>0</v>
      </c>
      <c r="G2234">
        <v>0.21509803921568629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25">
      <c r="A2235" t="s">
        <v>2278</v>
      </c>
      <c r="B2235">
        <v>0</v>
      </c>
      <c r="C2235">
        <v>0</v>
      </c>
      <c r="D2235">
        <v>0</v>
      </c>
      <c r="E2235">
        <v>0.57862898961483955</v>
      </c>
      <c r="F2235">
        <v>0</v>
      </c>
      <c r="G2235">
        <v>0.21509803921568629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t="s">
        <v>2279</v>
      </c>
      <c r="B2236">
        <v>0</v>
      </c>
      <c r="C2236">
        <v>0</v>
      </c>
      <c r="D2236">
        <v>0</v>
      </c>
      <c r="E2236">
        <v>0.57672539605321604</v>
      </c>
      <c r="F2236">
        <v>0</v>
      </c>
      <c r="G2236">
        <v>0.21509803921568629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25">
      <c r="A2237" t="s">
        <v>2280</v>
      </c>
      <c r="B2237">
        <v>0</v>
      </c>
      <c r="C2237">
        <v>0</v>
      </c>
      <c r="D2237">
        <v>0</v>
      </c>
      <c r="E2237">
        <v>0.58156898411556934</v>
      </c>
      <c r="F2237">
        <v>0</v>
      </c>
      <c r="G2237">
        <v>0.21509803921568629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25">
      <c r="A2238" t="s">
        <v>2281</v>
      </c>
      <c r="B2238">
        <v>0</v>
      </c>
      <c r="C2238">
        <v>0</v>
      </c>
      <c r="D2238">
        <v>0</v>
      </c>
      <c r="E2238">
        <v>0.58431861926013662</v>
      </c>
      <c r="F2238">
        <v>0</v>
      </c>
      <c r="G2238">
        <v>0.21509803921568629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 t="s">
        <v>2282</v>
      </c>
      <c r="B2239">
        <v>0</v>
      </c>
      <c r="C2239">
        <v>0</v>
      </c>
      <c r="D2239">
        <v>0</v>
      </c>
      <c r="E2239">
        <v>0.57941157807906263</v>
      </c>
      <c r="F2239">
        <v>0</v>
      </c>
      <c r="G2239">
        <v>0.21509803921568629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25">
      <c r="A2240" t="s">
        <v>2283</v>
      </c>
      <c r="B2240">
        <v>0</v>
      </c>
      <c r="C2240">
        <v>1.2165450121654499E-3</v>
      </c>
      <c r="D2240">
        <v>0</v>
      </c>
      <c r="E2240">
        <v>0.58110366124495028</v>
      </c>
      <c r="F2240">
        <v>0</v>
      </c>
      <c r="G2240">
        <v>0.21509803921568629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x14ac:dyDescent="0.25">
      <c r="A2241" t="s">
        <v>2284</v>
      </c>
      <c r="B2241">
        <v>0</v>
      </c>
      <c r="C2241">
        <v>2.4330900243308999E-3</v>
      </c>
      <c r="D2241">
        <v>0</v>
      </c>
      <c r="E2241">
        <v>0.57710611476554075</v>
      </c>
      <c r="F2241">
        <v>0</v>
      </c>
      <c r="G2241">
        <v>0.21509803921568629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25">
      <c r="A2242" t="s">
        <v>2285</v>
      </c>
      <c r="B2242">
        <v>0</v>
      </c>
      <c r="C2242">
        <v>2.3114355231143548E-2</v>
      </c>
      <c r="D2242">
        <v>0</v>
      </c>
      <c r="E2242">
        <v>0.68823367668520918</v>
      </c>
      <c r="F2242">
        <v>0</v>
      </c>
      <c r="G2242">
        <v>0.21509803921568629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25">
      <c r="A2243" t="s">
        <v>2286</v>
      </c>
      <c r="B2243">
        <v>0</v>
      </c>
      <c r="C2243">
        <v>3.8929440389294398E-2</v>
      </c>
      <c r="D2243">
        <v>0</v>
      </c>
      <c r="E2243">
        <v>0.67776391209627962</v>
      </c>
      <c r="F2243">
        <v>0</v>
      </c>
      <c r="G2243">
        <v>0.21509803921568629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25">
      <c r="A2244" t="s">
        <v>2287</v>
      </c>
      <c r="B2244">
        <v>0</v>
      </c>
      <c r="C2244">
        <v>7.9075425790754258E-2</v>
      </c>
      <c r="D2244">
        <v>0</v>
      </c>
      <c r="E2244">
        <v>0.71520125214154284</v>
      </c>
      <c r="F2244">
        <v>0</v>
      </c>
      <c r="G2244">
        <v>0.21509803921568629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t="s">
        <v>2288</v>
      </c>
      <c r="B2245">
        <v>0</v>
      </c>
      <c r="C2245">
        <v>7.6642335766423347E-2</v>
      </c>
      <c r="D2245">
        <v>0</v>
      </c>
      <c r="E2245">
        <v>0.74244379111233316</v>
      </c>
      <c r="F2245">
        <v>0</v>
      </c>
      <c r="G2245">
        <v>0.21509803921568629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25">
      <c r="A2246" t="s">
        <v>2289</v>
      </c>
      <c r="B2246">
        <v>0</v>
      </c>
      <c r="C2246">
        <v>0.1034063260340633</v>
      </c>
      <c r="D2246">
        <v>0</v>
      </c>
      <c r="E2246">
        <v>0.73740984369381768</v>
      </c>
      <c r="F2246">
        <v>0</v>
      </c>
      <c r="G2246">
        <v>0.21509803921568629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t="s">
        <v>2290</v>
      </c>
      <c r="B2247">
        <v>0</v>
      </c>
      <c r="C2247">
        <v>8.637469586374695E-2</v>
      </c>
      <c r="D2247">
        <v>0</v>
      </c>
      <c r="E2247">
        <v>0.74030753611540012</v>
      </c>
      <c r="F2247">
        <v>0</v>
      </c>
      <c r="G2247">
        <v>0.21509803921568629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t="s">
        <v>2291</v>
      </c>
      <c r="B2248">
        <v>0</v>
      </c>
      <c r="C2248">
        <v>0.1082725060827251</v>
      </c>
      <c r="D2248">
        <v>0</v>
      </c>
      <c r="E2248">
        <v>0.73834048943505581</v>
      </c>
      <c r="F2248">
        <v>0</v>
      </c>
      <c r="G2248">
        <v>0.21509803921568629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t="s">
        <v>2292</v>
      </c>
      <c r="B2249">
        <v>0</v>
      </c>
      <c r="C2249">
        <v>0.22019464720194651</v>
      </c>
      <c r="D2249">
        <v>0</v>
      </c>
      <c r="E2249">
        <v>0.71340341377778727</v>
      </c>
      <c r="F2249">
        <v>0</v>
      </c>
      <c r="G2249">
        <v>0.35764705882352937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t="s">
        <v>2293</v>
      </c>
      <c r="B2250">
        <v>0</v>
      </c>
      <c r="C2250">
        <v>0.36009732360097318</v>
      </c>
      <c r="D2250">
        <v>0</v>
      </c>
      <c r="E2250">
        <v>0.65671862772055256</v>
      </c>
      <c r="F2250">
        <v>0</v>
      </c>
      <c r="G2250">
        <v>0.47431372549019613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t="s">
        <v>2294</v>
      </c>
      <c r="B2251">
        <v>0</v>
      </c>
      <c r="C2251">
        <v>0.218978102189781</v>
      </c>
      <c r="D2251">
        <v>0</v>
      </c>
      <c r="E2251">
        <v>0.58345142663761929</v>
      </c>
      <c r="F2251">
        <v>0</v>
      </c>
      <c r="G2251">
        <v>0.99470588235294122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t="s">
        <v>2295</v>
      </c>
      <c r="B2252">
        <v>0</v>
      </c>
      <c r="C2252">
        <v>3.8929440389294398E-2</v>
      </c>
      <c r="D2252">
        <v>0</v>
      </c>
      <c r="E2252">
        <v>0.50622898115442383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t="s">
        <v>2296</v>
      </c>
      <c r="B2253">
        <v>0</v>
      </c>
      <c r="C2253">
        <v>0</v>
      </c>
      <c r="D2253">
        <v>0</v>
      </c>
      <c r="E2253">
        <v>0.50483301254256652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t="s">
        <v>2297</v>
      </c>
      <c r="B2254">
        <v>0</v>
      </c>
      <c r="C2254">
        <v>0</v>
      </c>
      <c r="D2254">
        <v>0</v>
      </c>
      <c r="E2254">
        <v>0.51834852683009369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t="s">
        <v>2298</v>
      </c>
      <c r="B2255">
        <v>0</v>
      </c>
      <c r="C2255">
        <v>0</v>
      </c>
      <c r="D2255">
        <v>0</v>
      </c>
      <c r="E2255">
        <v>0.52879714037944969</v>
      </c>
      <c r="F2255">
        <v>0</v>
      </c>
      <c r="G2255">
        <v>0.21509803921568629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t="s">
        <v>2299</v>
      </c>
      <c r="B2256">
        <v>0</v>
      </c>
      <c r="C2256">
        <v>0</v>
      </c>
      <c r="D2256">
        <v>0</v>
      </c>
      <c r="E2256">
        <v>0.48514139469954948</v>
      </c>
      <c r="F2256">
        <v>0</v>
      </c>
      <c r="G2256">
        <v>0.21509803921568629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x14ac:dyDescent="0.25">
      <c r="A2257" t="s">
        <v>2300</v>
      </c>
      <c r="B2257">
        <v>0</v>
      </c>
      <c r="C2257">
        <v>0</v>
      </c>
      <c r="D2257">
        <v>0</v>
      </c>
      <c r="E2257">
        <v>0.44544089341991161</v>
      </c>
      <c r="F2257">
        <v>0</v>
      </c>
      <c r="G2257">
        <v>0.21509803921568629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t="s">
        <v>2301</v>
      </c>
      <c r="B2258">
        <v>0</v>
      </c>
      <c r="C2258">
        <v>0</v>
      </c>
      <c r="D2258">
        <v>0</v>
      </c>
      <c r="E2258">
        <v>0.39958543962435761</v>
      </c>
      <c r="F2258">
        <v>0</v>
      </c>
      <c r="G2258">
        <v>0.21509803921568629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25">
      <c r="A2259" t="s">
        <v>2302</v>
      </c>
      <c r="B2259">
        <v>0</v>
      </c>
      <c r="C2259">
        <v>0</v>
      </c>
      <c r="D2259">
        <v>0</v>
      </c>
      <c r="E2259">
        <v>0.40870153768057699</v>
      </c>
      <c r="F2259">
        <v>0</v>
      </c>
      <c r="G2259">
        <v>0.21509803921568629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t="s">
        <v>2303</v>
      </c>
      <c r="B2260">
        <v>0</v>
      </c>
      <c r="C2260">
        <v>0</v>
      </c>
      <c r="D2260">
        <v>0</v>
      </c>
      <c r="E2260">
        <v>0.40404830897438609</v>
      </c>
      <c r="F2260">
        <v>0</v>
      </c>
      <c r="G2260">
        <v>0.21509803921568629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x14ac:dyDescent="0.25">
      <c r="A2261" t="s">
        <v>2304</v>
      </c>
      <c r="B2261">
        <v>0</v>
      </c>
      <c r="C2261">
        <v>0</v>
      </c>
      <c r="D2261">
        <v>0</v>
      </c>
      <c r="E2261">
        <v>0.38008418113750292</v>
      </c>
      <c r="F2261">
        <v>0</v>
      </c>
      <c r="G2261">
        <v>0.21509803921568629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t="s">
        <v>2305</v>
      </c>
      <c r="B2262">
        <v>0</v>
      </c>
      <c r="C2262">
        <v>0</v>
      </c>
      <c r="D2262">
        <v>0</v>
      </c>
      <c r="E2262">
        <v>0.35271473592927088</v>
      </c>
      <c r="F2262">
        <v>0</v>
      </c>
      <c r="G2262">
        <v>0.21509803921568629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25">
      <c r="A2263" t="s">
        <v>2306</v>
      </c>
      <c r="B2263">
        <v>0</v>
      </c>
      <c r="C2263">
        <v>0</v>
      </c>
      <c r="D2263">
        <v>0</v>
      </c>
      <c r="E2263">
        <v>0.32147465047907109</v>
      </c>
      <c r="F2263">
        <v>0</v>
      </c>
      <c r="G2263">
        <v>0.21509803921568629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t="s">
        <v>2307</v>
      </c>
      <c r="B2264">
        <v>0</v>
      </c>
      <c r="C2264">
        <v>7.2992700729926996E-3</v>
      </c>
      <c r="D2264">
        <v>0</v>
      </c>
      <c r="E2264">
        <v>0.28881744537744031</v>
      </c>
      <c r="F2264">
        <v>0</v>
      </c>
      <c r="G2264">
        <v>0.21509803921568629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t="s">
        <v>2308</v>
      </c>
      <c r="B2265">
        <v>0</v>
      </c>
      <c r="C2265">
        <v>0.35523114355231139</v>
      </c>
      <c r="D2265">
        <v>0</v>
      </c>
      <c r="E2265">
        <v>0.26178641680238579</v>
      </c>
      <c r="F2265">
        <v>0</v>
      </c>
      <c r="G2265">
        <v>0.63196078431372549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t="s">
        <v>2309</v>
      </c>
      <c r="B2266">
        <v>0</v>
      </c>
      <c r="C2266">
        <v>0.54501216545012166</v>
      </c>
      <c r="D2266">
        <v>0</v>
      </c>
      <c r="E2266">
        <v>0.13521859599399311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t="s">
        <v>2310</v>
      </c>
      <c r="B2267">
        <v>0</v>
      </c>
      <c r="C2267">
        <v>0.59245742092457421</v>
      </c>
      <c r="D2267">
        <v>0</v>
      </c>
      <c r="E2267">
        <v>6.3495420799932326E-2</v>
      </c>
      <c r="F2267">
        <v>0</v>
      </c>
      <c r="G2267">
        <v>0.35117647058823531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t="s">
        <v>2311</v>
      </c>
      <c r="B2268">
        <v>0</v>
      </c>
      <c r="C2268">
        <v>0.57785888077858882</v>
      </c>
      <c r="D2268">
        <v>0</v>
      </c>
      <c r="E2268">
        <v>4.9937604433257898E-2</v>
      </c>
      <c r="F2268">
        <v>0</v>
      </c>
      <c r="G2268">
        <v>0.66666666666666663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t="s">
        <v>2312</v>
      </c>
      <c r="B2269">
        <v>0</v>
      </c>
      <c r="C2269">
        <v>0.55474452554744524</v>
      </c>
      <c r="D2269">
        <v>0</v>
      </c>
      <c r="E2269">
        <v>5.0508682501744957E-2</v>
      </c>
      <c r="F2269">
        <v>0</v>
      </c>
      <c r="G2269">
        <v>0.33764705882352941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x14ac:dyDescent="0.25">
      <c r="A2270" t="s">
        <v>2313</v>
      </c>
      <c r="B2270">
        <v>0</v>
      </c>
      <c r="C2270">
        <v>0.54014598540145986</v>
      </c>
      <c r="D2270">
        <v>0</v>
      </c>
      <c r="E2270">
        <v>5.1439328242983147E-2</v>
      </c>
      <c r="F2270">
        <v>0</v>
      </c>
      <c r="G2270">
        <v>0.67392156862745101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t="s">
        <v>2314</v>
      </c>
      <c r="B2271">
        <v>0</v>
      </c>
      <c r="C2271">
        <v>0.55109489051094884</v>
      </c>
      <c r="D2271">
        <v>0</v>
      </c>
      <c r="E2271">
        <v>5.0276021066435417E-2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t="s">
        <v>2315</v>
      </c>
      <c r="B2272">
        <v>0</v>
      </c>
      <c r="C2272">
        <v>0.8029197080291971</v>
      </c>
      <c r="D2272">
        <v>0</v>
      </c>
      <c r="E2272">
        <v>4.8837750375430963E-2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t="s">
        <v>2316</v>
      </c>
      <c r="B2273">
        <v>0</v>
      </c>
      <c r="C2273">
        <v>0.81873479318734788</v>
      </c>
      <c r="D2273">
        <v>0</v>
      </c>
      <c r="E2273">
        <v>4.7547536961441657E-2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t="s">
        <v>2317</v>
      </c>
      <c r="B2274">
        <v>0</v>
      </c>
      <c r="C2274">
        <v>0.74939172749391725</v>
      </c>
      <c r="D2274">
        <v>0</v>
      </c>
      <c r="E2274">
        <v>5.3956301952240958E-2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t="s">
        <v>2318</v>
      </c>
      <c r="B2275">
        <v>0</v>
      </c>
      <c r="C2275">
        <v>0.48296836982968372</v>
      </c>
      <c r="D2275">
        <v>0</v>
      </c>
      <c r="E2275">
        <v>6.5948941390469348E-2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t="s">
        <v>2319</v>
      </c>
      <c r="B2276">
        <v>0</v>
      </c>
      <c r="C2276">
        <v>0.1995133819951338</v>
      </c>
      <c r="D2276">
        <v>0</v>
      </c>
      <c r="E2276">
        <v>9.6681401890902949E-2</v>
      </c>
      <c r="F2276">
        <v>0</v>
      </c>
      <c r="G2276">
        <v>0.21509803921568629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t="s">
        <v>2320</v>
      </c>
      <c r="B2277">
        <v>0</v>
      </c>
      <c r="C2277">
        <v>0</v>
      </c>
      <c r="D2277">
        <v>0</v>
      </c>
      <c r="E2277">
        <v>0.17859937815943661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t="s">
        <v>2321</v>
      </c>
      <c r="B2278">
        <v>0</v>
      </c>
      <c r="C2278">
        <v>0</v>
      </c>
      <c r="D2278">
        <v>0</v>
      </c>
      <c r="E2278">
        <v>0.28198565959516908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t="s">
        <v>2322</v>
      </c>
      <c r="B2279">
        <v>0</v>
      </c>
      <c r="C2279">
        <v>0</v>
      </c>
      <c r="D2279">
        <v>0</v>
      </c>
      <c r="E2279">
        <v>0.34144123183654479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t="s">
        <v>2323</v>
      </c>
      <c r="B2280">
        <v>0</v>
      </c>
      <c r="C2280">
        <v>0</v>
      </c>
      <c r="D2280">
        <v>0</v>
      </c>
      <c r="E2280">
        <v>0.38738128979039321</v>
      </c>
      <c r="F2280">
        <v>0</v>
      </c>
      <c r="G2280">
        <v>0.21509803921568629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t="s">
        <v>2324</v>
      </c>
      <c r="B2281">
        <v>0</v>
      </c>
      <c r="C2281">
        <v>0</v>
      </c>
      <c r="D2281">
        <v>0</v>
      </c>
      <c r="E2281">
        <v>0.45688360582922649</v>
      </c>
      <c r="F2281">
        <v>0</v>
      </c>
      <c r="G2281">
        <v>0.21509803921568629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t="s">
        <v>2325</v>
      </c>
      <c r="B2282">
        <v>0</v>
      </c>
      <c r="C2282">
        <v>0</v>
      </c>
      <c r="D2282">
        <v>0</v>
      </c>
      <c r="E2282">
        <v>0.51513356881490724</v>
      </c>
      <c r="F2282">
        <v>0</v>
      </c>
      <c r="G2282">
        <v>0.21509803921568629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t="s">
        <v>2326</v>
      </c>
      <c r="B2283">
        <v>0</v>
      </c>
      <c r="C2283">
        <v>0</v>
      </c>
      <c r="D2283">
        <v>0</v>
      </c>
      <c r="E2283">
        <v>0.54440660758476289</v>
      </c>
      <c r="F2283">
        <v>0</v>
      </c>
      <c r="G2283">
        <v>0.21509803921568629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t="s">
        <v>2327</v>
      </c>
      <c r="B2284">
        <v>0</v>
      </c>
      <c r="C2284">
        <v>0</v>
      </c>
      <c r="D2284">
        <v>0</v>
      </c>
      <c r="E2284">
        <v>0.55963535607775128</v>
      </c>
      <c r="F2284">
        <v>0</v>
      </c>
      <c r="G2284">
        <v>0.21509803921568629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x14ac:dyDescent="0.25">
      <c r="A2285" t="s">
        <v>2328</v>
      </c>
      <c r="B2285">
        <v>0</v>
      </c>
      <c r="C2285">
        <v>0</v>
      </c>
      <c r="D2285">
        <v>0</v>
      </c>
      <c r="E2285">
        <v>0.55360730979927675</v>
      </c>
      <c r="F2285">
        <v>0</v>
      </c>
      <c r="G2285">
        <v>0.21509803921568629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x14ac:dyDescent="0.25">
      <c r="A2286" t="s">
        <v>2329</v>
      </c>
      <c r="B2286">
        <v>0</v>
      </c>
      <c r="C2286">
        <v>0</v>
      </c>
      <c r="D2286">
        <v>0</v>
      </c>
      <c r="E2286">
        <v>0.54493538357410276</v>
      </c>
      <c r="F2286">
        <v>0</v>
      </c>
      <c r="G2286">
        <v>0.21509803921568629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25">
      <c r="A2287" t="s">
        <v>2330</v>
      </c>
      <c r="B2287">
        <v>0</v>
      </c>
      <c r="C2287">
        <v>0</v>
      </c>
      <c r="D2287">
        <v>0</v>
      </c>
      <c r="E2287">
        <v>0.53831510818756745</v>
      </c>
      <c r="F2287">
        <v>0</v>
      </c>
      <c r="G2287">
        <v>0.21509803921568629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x14ac:dyDescent="0.25">
      <c r="A2288" t="s">
        <v>2331</v>
      </c>
      <c r="B2288">
        <v>0</v>
      </c>
      <c r="C2288">
        <v>7.2992700729926996E-3</v>
      </c>
      <c r="D2288">
        <v>0</v>
      </c>
      <c r="E2288">
        <v>0.53577698343873603</v>
      </c>
      <c r="F2288">
        <v>0</v>
      </c>
      <c r="G2288">
        <v>0.21509803921568629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t="s">
        <v>2332</v>
      </c>
      <c r="B2289">
        <v>0</v>
      </c>
      <c r="C2289">
        <v>0.37226277372262773</v>
      </c>
      <c r="D2289">
        <v>0</v>
      </c>
      <c r="E2289">
        <v>0.50350049704943001</v>
      </c>
      <c r="F2289">
        <v>0</v>
      </c>
      <c r="G2289">
        <v>0.21509803921568629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t="s">
        <v>2333</v>
      </c>
      <c r="B2290">
        <v>0</v>
      </c>
      <c r="C2290">
        <v>0.55839416058394153</v>
      </c>
      <c r="D2290">
        <v>0</v>
      </c>
      <c r="E2290">
        <v>0.38664100340531737</v>
      </c>
      <c r="F2290">
        <v>0</v>
      </c>
      <c r="G2290">
        <v>0.21509803921568629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t="s">
        <v>2334</v>
      </c>
      <c r="B2291">
        <v>0</v>
      </c>
      <c r="C2291">
        <v>0.59854014598540151</v>
      </c>
      <c r="D2291">
        <v>0</v>
      </c>
      <c r="E2291">
        <v>0.34615791366145648</v>
      </c>
      <c r="F2291">
        <v>0</v>
      </c>
      <c r="G2291">
        <v>0.21509803921568629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t="s">
        <v>2335</v>
      </c>
      <c r="B2292">
        <v>0</v>
      </c>
      <c r="C2292">
        <v>0.57907542579075422</v>
      </c>
      <c r="D2292">
        <v>0</v>
      </c>
      <c r="E2292">
        <v>0.37699612935975813</v>
      </c>
      <c r="F2292">
        <v>0</v>
      </c>
      <c r="G2292">
        <v>0.21509803921568629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t="s">
        <v>2336</v>
      </c>
      <c r="B2293">
        <v>0</v>
      </c>
      <c r="C2293">
        <v>0.55109489051094884</v>
      </c>
      <c r="D2293">
        <v>0</v>
      </c>
      <c r="E2293">
        <v>0.4038579496182238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t="s">
        <v>2337</v>
      </c>
      <c r="B2294">
        <v>0</v>
      </c>
      <c r="C2294">
        <v>0.53649635036496346</v>
      </c>
      <c r="D2294">
        <v>0</v>
      </c>
      <c r="E2294">
        <v>0.41468728187990439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t="s">
        <v>2338</v>
      </c>
      <c r="B2295">
        <v>0</v>
      </c>
      <c r="C2295">
        <v>0.54379562043795626</v>
      </c>
      <c r="D2295">
        <v>0</v>
      </c>
      <c r="E2295">
        <v>0.43084667611413102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t="s">
        <v>2339</v>
      </c>
      <c r="B2296">
        <v>0</v>
      </c>
      <c r="C2296">
        <v>0.74817518248175174</v>
      </c>
      <c r="D2296">
        <v>0</v>
      </c>
      <c r="E2296">
        <v>0.44643499227987049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t="s">
        <v>2340</v>
      </c>
      <c r="B2297">
        <v>0</v>
      </c>
      <c r="C2297">
        <v>0.78102189781021902</v>
      </c>
      <c r="D2297">
        <v>0</v>
      </c>
      <c r="E2297">
        <v>0.47266228135112842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t="s">
        <v>2341</v>
      </c>
      <c r="B2298">
        <v>0</v>
      </c>
      <c r="C2298">
        <v>0.68734793187347931</v>
      </c>
      <c r="D2298">
        <v>0</v>
      </c>
      <c r="E2298">
        <v>0.49948179953044702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t="s">
        <v>2342</v>
      </c>
      <c r="B2299">
        <v>0</v>
      </c>
      <c r="C2299">
        <v>0.46107055961070559</v>
      </c>
      <c r="D2299">
        <v>0</v>
      </c>
      <c r="E2299">
        <v>0.53053152562448447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t="s">
        <v>2343</v>
      </c>
      <c r="B2300">
        <v>0</v>
      </c>
      <c r="C2300">
        <v>0.19343065693430661</v>
      </c>
      <c r="D2300">
        <v>0</v>
      </c>
      <c r="E2300">
        <v>0.56837073542164596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t="s">
        <v>2344</v>
      </c>
      <c r="B2301">
        <v>0</v>
      </c>
      <c r="C2301">
        <v>0</v>
      </c>
      <c r="D2301">
        <v>0</v>
      </c>
      <c r="E2301">
        <v>0.66141415850589058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t="s">
        <v>2345</v>
      </c>
      <c r="B2302">
        <v>0</v>
      </c>
      <c r="C2302">
        <v>0</v>
      </c>
      <c r="D2302">
        <v>0</v>
      </c>
      <c r="E2302">
        <v>0.77446646502675609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t="s">
        <v>2346</v>
      </c>
      <c r="B2303">
        <v>0</v>
      </c>
      <c r="C2303">
        <v>0</v>
      </c>
      <c r="D2303">
        <v>0</v>
      </c>
      <c r="E2303">
        <v>0.81084625309333958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t="s">
        <v>2347</v>
      </c>
      <c r="B2304">
        <v>0</v>
      </c>
      <c r="C2304">
        <v>0</v>
      </c>
      <c r="D2304">
        <v>0</v>
      </c>
      <c r="E2304">
        <v>0.82658262653609427</v>
      </c>
      <c r="F2304">
        <v>0</v>
      </c>
      <c r="G2304">
        <v>0.21509803921568629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t="s">
        <v>2348</v>
      </c>
      <c r="B2305">
        <v>0</v>
      </c>
      <c r="C2305">
        <v>0</v>
      </c>
      <c r="D2305">
        <v>0</v>
      </c>
      <c r="E2305">
        <v>0.82584234015101854</v>
      </c>
      <c r="F2305">
        <v>0</v>
      </c>
      <c r="G2305">
        <v>0.21509803921568629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t="s">
        <v>2349</v>
      </c>
      <c r="B2306">
        <v>0</v>
      </c>
      <c r="C2306">
        <v>0</v>
      </c>
      <c r="D2306">
        <v>0</v>
      </c>
      <c r="E2306">
        <v>0.82797859514795158</v>
      </c>
      <c r="F2306">
        <v>0</v>
      </c>
      <c r="G2306">
        <v>0.21509803921568629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t="s">
        <v>2350</v>
      </c>
      <c r="B2307">
        <v>0</v>
      </c>
      <c r="C2307">
        <v>0</v>
      </c>
      <c r="D2307">
        <v>0</v>
      </c>
      <c r="E2307">
        <v>0.82651917341737347</v>
      </c>
      <c r="F2307">
        <v>0</v>
      </c>
      <c r="G2307">
        <v>0.21509803921568629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t="s">
        <v>2351</v>
      </c>
      <c r="B2308">
        <v>0</v>
      </c>
      <c r="C2308">
        <v>0</v>
      </c>
      <c r="D2308">
        <v>0</v>
      </c>
      <c r="E2308">
        <v>0.82499629856807466</v>
      </c>
      <c r="F2308">
        <v>0</v>
      </c>
      <c r="G2308">
        <v>0.21509803921568629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t="s">
        <v>2352</v>
      </c>
      <c r="B2309">
        <v>0</v>
      </c>
      <c r="C2309">
        <v>0</v>
      </c>
      <c r="D2309">
        <v>0</v>
      </c>
      <c r="E2309">
        <v>0.82228896550265451</v>
      </c>
      <c r="F2309">
        <v>0</v>
      </c>
      <c r="G2309">
        <v>0.21509803921568629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t="s">
        <v>2353</v>
      </c>
      <c r="B2310">
        <v>0</v>
      </c>
      <c r="C2310">
        <v>0</v>
      </c>
      <c r="D2310">
        <v>0</v>
      </c>
      <c r="E2310">
        <v>0.8098733052729542</v>
      </c>
      <c r="F2310">
        <v>0</v>
      </c>
      <c r="G2310">
        <v>0.21509803921568629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t="s">
        <v>2354</v>
      </c>
      <c r="B2311">
        <v>0</v>
      </c>
      <c r="C2311">
        <v>0</v>
      </c>
      <c r="D2311">
        <v>0</v>
      </c>
      <c r="E2311">
        <v>0.80843503458194976</v>
      </c>
      <c r="F2311">
        <v>0</v>
      </c>
      <c r="G2311">
        <v>0.21509803921568629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t="s">
        <v>2355</v>
      </c>
      <c r="B2312">
        <v>0</v>
      </c>
      <c r="C2312">
        <v>4.8661800486618006E-3</v>
      </c>
      <c r="D2312">
        <v>0</v>
      </c>
      <c r="E2312">
        <v>0.80780050339474185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t="s">
        <v>2356</v>
      </c>
      <c r="B2313">
        <v>0</v>
      </c>
      <c r="C2313">
        <v>0.27615571776155717</v>
      </c>
      <c r="D2313">
        <v>0</v>
      </c>
      <c r="E2313">
        <v>0.79876900949681684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t="s">
        <v>2357</v>
      </c>
      <c r="B2314">
        <v>0</v>
      </c>
      <c r="C2314">
        <v>0.5</v>
      </c>
      <c r="D2314">
        <v>0</v>
      </c>
      <c r="E2314">
        <v>0.64453562892616179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t="s">
        <v>2358</v>
      </c>
      <c r="B2315">
        <v>0</v>
      </c>
      <c r="C2315">
        <v>0.52676399026763987</v>
      </c>
      <c r="D2315">
        <v>0</v>
      </c>
      <c r="E2315">
        <v>0.50487531462171364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t="s">
        <v>2359</v>
      </c>
      <c r="B2316">
        <v>0</v>
      </c>
      <c r="C2316">
        <v>0.52189781021897808</v>
      </c>
      <c r="D2316">
        <v>0</v>
      </c>
      <c r="E2316">
        <v>0.51693140717866282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t="s">
        <v>2360</v>
      </c>
      <c r="B2317">
        <v>0</v>
      </c>
      <c r="C2317">
        <v>0.50851581508515808</v>
      </c>
      <c r="D2317">
        <v>0</v>
      </c>
      <c r="E2317">
        <v>0.5910234988049663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t="s">
        <v>2361</v>
      </c>
      <c r="B2318">
        <v>0</v>
      </c>
      <c r="C2318">
        <v>0.49270072992700731</v>
      </c>
      <c r="D2318">
        <v>0</v>
      </c>
      <c r="E2318">
        <v>0.65938365870682547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t="s">
        <v>2362</v>
      </c>
      <c r="B2319">
        <v>0</v>
      </c>
      <c r="C2319">
        <v>0.451338199513382</v>
      </c>
      <c r="D2319">
        <v>0</v>
      </c>
      <c r="E2319">
        <v>0.69111021806721806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t="s">
        <v>2363</v>
      </c>
      <c r="B2320">
        <v>0</v>
      </c>
      <c r="C2320">
        <v>0.56326034063260333</v>
      </c>
      <c r="D2320">
        <v>0</v>
      </c>
      <c r="E2320">
        <v>0.72237145455699159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t="s">
        <v>2364</v>
      </c>
      <c r="B2321">
        <v>0</v>
      </c>
      <c r="C2321">
        <v>0.54622871046228705</v>
      </c>
      <c r="D2321">
        <v>0</v>
      </c>
      <c r="E2321">
        <v>0.73474481270754466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t="s">
        <v>2365</v>
      </c>
      <c r="B2322">
        <v>0</v>
      </c>
      <c r="C2322">
        <v>0.56934306569343063</v>
      </c>
      <c r="D2322">
        <v>0</v>
      </c>
      <c r="E2322">
        <v>0.75308276401785157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t="s">
        <v>2366</v>
      </c>
      <c r="B2323">
        <v>0</v>
      </c>
      <c r="C2323">
        <v>0.31021897810218979</v>
      </c>
      <c r="D2323">
        <v>0</v>
      </c>
      <c r="E2323">
        <v>0.7625584297468222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t="s">
        <v>2367</v>
      </c>
      <c r="B2324">
        <v>0</v>
      </c>
      <c r="C2324">
        <v>0.12895377128953769</v>
      </c>
      <c r="D2324">
        <v>0</v>
      </c>
      <c r="E2324">
        <v>0.75191945684130379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t="s">
        <v>2368</v>
      </c>
      <c r="B2325">
        <v>0</v>
      </c>
      <c r="C2325">
        <v>0</v>
      </c>
      <c r="D2325">
        <v>0</v>
      </c>
      <c r="E2325">
        <v>0.77059582478478827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t="s">
        <v>2369</v>
      </c>
      <c r="B2326">
        <v>0</v>
      </c>
      <c r="C2326">
        <v>0</v>
      </c>
      <c r="D2326">
        <v>0</v>
      </c>
      <c r="E2326">
        <v>0.79060470822140916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t="s">
        <v>2370</v>
      </c>
      <c r="B2327">
        <v>0</v>
      </c>
      <c r="C2327">
        <v>0</v>
      </c>
      <c r="D2327">
        <v>0</v>
      </c>
      <c r="E2327">
        <v>0.78474587025952325</v>
      </c>
      <c r="F2327">
        <v>0</v>
      </c>
      <c r="G2327">
        <v>0.21509803921568629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t="s">
        <v>2371</v>
      </c>
      <c r="B2328">
        <v>0</v>
      </c>
      <c r="C2328">
        <v>0</v>
      </c>
      <c r="D2328">
        <v>0</v>
      </c>
      <c r="E2328">
        <v>0.78785507307684177</v>
      </c>
      <c r="F2328">
        <v>0</v>
      </c>
      <c r="G2328">
        <v>0.21509803921568629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t="s">
        <v>2372</v>
      </c>
      <c r="B2329">
        <v>0</v>
      </c>
      <c r="C2329">
        <v>0</v>
      </c>
      <c r="D2329">
        <v>0</v>
      </c>
      <c r="E2329">
        <v>0.80906956576915756</v>
      </c>
      <c r="F2329">
        <v>0</v>
      </c>
      <c r="G2329">
        <v>0.21509803921568629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t="s">
        <v>2373</v>
      </c>
      <c r="B2330">
        <v>0</v>
      </c>
      <c r="C2330">
        <v>0</v>
      </c>
      <c r="D2330">
        <v>0</v>
      </c>
      <c r="E2330">
        <v>0.76972863216227083</v>
      </c>
      <c r="F2330">
        <v>0</v>
      </c>
      <c r="G2330">
        <v>0.21509803921568629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t="s">
        <v>2374</v>
      </c>
      <c r="B2331">
        <v>0</v>
      </c>
      <c r="C2331">
        <v>0</v>
      </c>
      <c r="D2331">
        <v>0</v>
      </c>
      <c r="E2331">
        <v>0.68294591679181038</v>
      </c>
      <c r="F2331">
        <v>0</v>
      </c>
      <c r="G2331">
        <v>0.21509803921568629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t="s">
        <v>2375</v>
      </c>
      <c r="B2332">
        <v>0</v>
      </c>
      <c r="C2332">
        <v>0</v>
      </c>
      <c r="D2332">
        <v>0</v>
      </c>
      <c r="E2332">
        <v>0.64409145709511628</v>
      </c>
      <c r="F2332">
        <v>0</v>
      </c>
      <c r="G2332">
        <v>0.21509803921568629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t="s">
        <v>2376</v>
      </c>
      <c r="B2333">
        <v>0</v>
      </c>
      <c r="C2333">
        <v>0</v>
      </c>
      <c r="D2333">
        <v>0</v>
      </c>
      <c r="E2333">
        <v>0.65470927896106101</v>
      </c>
      <c r="F2333">
        <v>0</v>
      </c>
      <c r="G2333">
        <v>0.21509803921568629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t="s">
        <v>2377</v>
      </c>
      <c r="B2334">
        <v>0</v>
      </c>
      <c r="C2334">
        <v>0</v>
      </c>
      <c r="D2334">
        <v>0</v>
      </c>
      <c r="E2334">
        <v>0.74123818185663826</v>
      </c>
      <c r="F2334">
        <v>0</v>
      </c>
      <c r="G2334">
        <v>0.21509803921568629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t="s">
        <v>2378</v>
      </c>
      <c r="B2335">
        <v>0</v>
      </c>
      <c r="C2335">
        <v>0</v>
      </c>
      <c r="D2335">
        <v>0</v>
      </c>
      <c r="E2335">
        <v>0.81494955477061704</v>
      </c>
      <c r="F2335">
        <v>0</v>
      </c>
      <c r="G2335">
        <v>0.21509803921568629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t="s">
        <v>2379</v>
      </c>
      <c r="B2336">
        <v>0</v>
      </c>
      <c r="C2336">
        <v>2.4330900243308999E-3</v>
      </c>
      <c r="D2336">
        <v>0</v>
      </c>
      <c r="E2336">
        <v>0.81306711224856709</v>
      </c>
      <c r="F2336">
        <v>0</v>
      </c>
      <c r="G2336">
        <v>0.21509803921568629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t="s">
        <v>2380</v>
      </c>
      <c r="B2337">
        <v>0</v>
      </c>
      <c r="C2337">
        <v>0.12287104622871051</v>
      </c>
      <c r="D2337">
        <v>0</v>
      </c>
      <c r="E2337">
        <v>0.71245161699697546</v>
      </c>
      <c r="F2337">
        <v>0</v>
      </c>
      <c r="G2337">
        <v>0.21509803921568629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t="s">
        <v>2381</v>
      </c>
      <c r="B2338">
        <v>0</v>
      </c>
      <c r="C2338">
        <v>0.35158150851581499</v>
      </c>
      <c r="D2338">
        <v>0</v>
      </c>
      <c r="E2338">
        <v>0.80598151399141271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t="s">
        <v>2382</v>
      </c>
      <c r="B2339">
        <v>0</v>
      </c>
      <c r="C2339">
        <v>0.46472019464720199</v>
      </c>
      <c r="D2339">
        <v>0</v>
      </c>
      <c r="E2339">
        <v>0.76922100721250464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t="s">
        <v>2383</v>
      </c>
      <c r="B2340">
        <v>0</v>
      </c>
      <c r="C2340">
        <v>0.32968369829683702</v>
      </c>
      <c r="D2340">
        <v>0</v>
      </c>
      <c r="E2340">
        <v>0.78559191184246713</v>
      </c>
      <c r="F2340">
        <v>0</v>
      </c>
      <c r="G2340">
        <v>0.21509803921568629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t="s">
        <v>2384</v>
      </c>
      <c r="B2341">
        <v>0</v>
      </c>
      <c r="C2341">
        <v>0.30048661800486609</v>
      </c>
      <c r="D2341">
        <v>0</v>
      </c>
      <c r="E2341">
        <v>0.80699676389094532</v>
      </c>
      <c r="F2341">
        <v>0</v>
      </c>
      <c r="G2341">
        <v>0.21509803921568629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t="s">
        <v>2385</v>
      </c>
      <c r="B2342">
        <v>0</v>
      </c>
      <c r="C2342">
        <v>0.32846715328467152</v>
      </c>
      <c r="D2342">
        <v>0</v>
      </c>
      <c r="E2342">
        <v>0.8259269443093129</v>
      </c>
      <c r="F2342">
        <v>0</v>
      </c>
      <c r="G2342">
        <v>0.21509803921568629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t="s">
        <v>2386</v>
      </c>
      <c r="B2343">
        <v>0</v>
      </c>
      <c r="C2343">
        <v>0.2968369829683698</v>
      </c>
      <c r="D2343">
        <v>0</v>
      </c>
      <c r="E2343">
        <v>0.82195054886947694</v>
      </c>
      <c r="F2343">
        <v>0</v>
      </c>
      <c r="G2343">
        <v>0.21509803921568629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t="s">
        <v>2387</v>
      </c>
      <c r="B2344">
        <v>0</v>
      </c>
      <c r="C2344">
        <v>0.5875912408759123</v>
      </c>
      <c r="D2344">
        <v>0</v>
      </c>
      <c r="E2344">
        <v>0.82685759005055104</v>
      </c>
      <c r="F2344">
        <v>0</v>
      </c>
      <c r="G2344">
        <v>0.21509803921568629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t="s">
        <v>2388</v>
      </c>
      <c r="B2345">
        <v>0</v>
      </c>
      <c r="C2345">
        <v>0.53284671532846706</v>
      </c>
      <c r="D2345">
        <v>0</v>
      </c>
      <c r="E2345">
        <v>0.82770363163349492</v>
      </c>
      <c r="F2345">
        <v>0</v>
      </c>
      <c r="G2345">
        <v>0.21509803921568629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t="s">
        <v>2389</v>
      </c>
      <c r="B2346">
        <v>0</v>
      </c>
      <c r="C2346">
        <v>0.28345498783454992</v>
      </c>
      <c r="D2346">
        <v>0</v>
      </c>
      <c r="E2346">
        <v>0.81765688783603729</v>
      </c>
      <c r="F2346">
        <v>0</v>
      </c>
      <c r="G2346">
        <v>0.21509803921568629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t="s">
        <v>2390</v>
      </c>
      <c r="B2347">
        <v>0</v>
      </c>
      <c r="C2347">
        <v>0.218978102189781</v>
      </c>
      <c r="D2347">
        <v>0</v>
      </c>
      <c r="E2347">
        <v>0.78072717274054027</v>
      </c>
      <c r="F2347">
        <v>0</v>
      </c>
      <c r="G2347">
        <v>0.21509803921568629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t="s">
        <v>2391</v>
      </c>
      <c r="B2348">
        <v>0</v>
      </c>
      <c r="C2348">
        <v>1.21654501216545E-2</v>
      </c>
      <c r="D2348">
        <v>0</v>
      </c>
      <c r="E2348">
        <v>0.5691744749254426</v>
      </c>
      <c r="F2348">
        <v>0</v>
      </c>
      <c r="G2348">
        <v>0.21509803921568629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t="s">
        <v>2392</v>
      </c>
      <c r="B2349">
        <v>0</v>
      </c>
      <c r="C2349">
        <v>0</v>
      </c>
      <c r="D2349">
        <v>0</v>
      </c>
      <c r="E2349">
        <v>0.50276021066435417</v>
      </c>
      <c r="F2349">
        <v>0</v>
      </c>
      <c r="G2349">
        <v>0.21509803921568629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t="s">
        <v>2393</v>
      </c>
      <c r="B2350">
        <v>0</v>
      </c>
      <c r="C2350">
        <v>0</v>
      </c>
      <c r="D2350">
        <v>0</v>
      </c>
      <c r="E2350">
        <v>0.514520188667273</v>
      </c>
      <c r="F2350">
        <v>0</v>
      </c>
      <c r="G2350">
        <v>0.21509803921568629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t="s">
        <v>2394</v>
      </c>
      <c r="B2351">
        <v>0</v>
      </c>
      <c r="C2351">
        <v>0</v>
      </c>
      <c r="D2351">
        <v>0</v>
      </c>
      <c r="E2351">
        <v>0.6240191205397746</v>
      </c>
      <c r="F2351">
        <v>0</v>
      </c>
      <c r="G2351">
        <v>0.21509803921568629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t="s">
        <v>2395</v>
      </c>
      <c r="B2352">
        <v>0</v>
      </c>
      <c r="C2352">
        <v>0</v>
      </c>
      <c r="D2352">
        <v>0</v>
      </c>
      <c r="E2352">
        <v>0.59933585735738915</v>
      </c>
      <c r="F2352">
        <v>0</v>
      </c>
      <c r="G2352">
        <v>0.21509803921568629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t="s">
        <v>2396</v>
      </c>
      <c r="B2353">
        <v>0</v>
      </c>
      <c r="C2353">
        <v>0</v>
      </c>
      <c r="D2353">
        <v>0</v>
      </c>
      <c r="E2353">
        <v>0.60373527358869694</v>
      </c>
      <c r="F2353">
        <v>0</v>
      </c>
      <c r="G2353">
        <v>0.21509803921568629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t="s">
        <v>2397</v>
      </c>
      <c r="B2354">
        <v>0</v>
      </c>
      <c r="C2354">
        <v>0</v>
      </c>
      <c r="D2354">
        <v>0</v>
      </c>
      <c r="E2354">
        <v>0.59296939444573704</v>
      </c>
      <c r="F2354">
        <v>0</v>
      </c>
      <c r="G2354">
        <v>0.21509803921568629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t="s">
        <v>2398</v>
      </c>
      <c r="B2355">
        <v>0</v>
      </c>
      <c r="C2355">
        <v>0</v>
      </c>
      <c r="D2355">
        <v>0</v>
      </c>
      <c r="E2355">
        <v>0.58962753019310898</v>
      </c>
      <c r="F2355">
        <v>0</v>
      </c>
      <c r="G2355">
        <v>0.21509803921568629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t="s">
        <v>2399</v>
      </c>
      <c r="B2356">
        <v>0</v>
      </c>
      <c r="C2356">
        <v>0</v>
      </c>
      <c r="D2356">
        <v>0</v>
      </c>
      <c r="E2356">
        <v>0.58717400960257204</v>
      </c>
      <c r="F2356">
        <v>0</v>
      </c>
      <c r="G2356">
        <v>0.21509803921568629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t="s">
        <v>2400</v>
      </c>
      <c r="B2357">
        <v>0</v>
      </c>
      <c r="C2357">
        <v>0</v>
      </c>
      <c r="D2357">
        <v>0</v>
      </c>
      <c r="E2357">
        <v>0.5856722857928468</v>
      </c>
      <c r="F2357">
        <v>0</v>
      </c>
      <c r="G2357">
        <v>0.21509803921568629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t="s">
        <v>2401</v>
      </c>
      <c r="B2358">
        <v>0</v>
      </c>
      <c r="C2358">
        <v>0</v>
      </c>
      <c r="D2358">
        <v>0</v>
      </c>
      <c r="E2358">
        <v>0.58950062395566749</v>
      </c>
      <c r="F2358">
        <v>0</v>
      </c>
      <c r="G2358">
        <v>0.21509803921568629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t="s">
        <v>2402</v>
      </c>
      <c r="B2359">
        <v>0</v>
      </c>
      <c r="C2359">
        <v>0</v>
      </c>
      <c r="D2359">
        <v>0</v>
      </c>
      <c r="E2359">
        <v>0.59984348230715545</v>
      </c>
      <c r="F2359">
        <v>0</v>
      </c>
      <c r="G2359">
        <v>0.21509803921568629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t="s">
        <v>2403</v>
      </c>
      <c r="B2360">
        <v>0</v>
      </c>
      <c r="C2360">
        <v>1.2165450121654499E-3</v>
      </c>
      <c r="D2360">
        <v>0</v>
      </c>
      <c r="E2360">
        <v>0.670636011759978</v>
      </c>
      <c r="F2360">
        <v>0</v>
      </c>
      <c r="G2360">
        <v>0.21509803921568629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t="s">
        <v>2404</v>
      </c>
      <c r="B2361">
        <v>0</v>
      </c>
      <c r="C2361">
        <v>5.8394160583941597E-2</v>
      </c>
      <c r="D2361">
        <v>0</v>
      </c>
      <c r="E2361">
        <v>0.75077730070432969</v>
      </c>
      <c r="F2361">
        <v>0</v>
      </c>
      <c r="G2361">
        <v>0.21509803921568629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t="s">
        <v>2405</v>
      </c>
      <c r="B2362">
        <v>0</v>
      </c>
      <c r="C2362">
        <v>0.36861313868613138</v>
      </c>
      <c r="D2362">
        <v>0</v>
      </c>
      <c r="E2362">
        <v>0.82791514202923089</v>
      </c>
      <c r="F2362">
        <v>0</v>
      </c>
      <c r="G2362">
        <v>0.21509803921568629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t="s">
        <v>2406</v>
      </c>
      <c r="B2363">
        <v>0</v>
      </c>
      <c r="C2363">
        <v>0.43309002433090033</v>
      </c>
      <c r="D2363">
        <v>0</v>
      </c>
      <c r="E2363">
        <v>0.83110894900484367</v>
      </c>
      <c r="F2363">
        <v>0</v>
      </c>
      <c r="G2363">
        <v>0.21509803921568629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t="s">
        <v>2407</v>
      </c>
      <c r="B2364">
        <v>0</v>
      </c>
      <c r="C2364">
        <v>0.39172749391727502</v>
      </c>
      <c r="D2364">
        <v>0</v>
      </c>
      <c r="E2364">
        <v>0.8315954229150363</v>
      </c>
      <c r="F2364">
        <v>0</v>
      </c>
      <c r="G2364">
        <v>0.21509803921568629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t="s">
        <v>2408</v>
      </c>
      <c r="B2365">
        <v>0</v>
      </c>
      <c r="C2365">
        <v>0.305352798053528</v>
      </c>
      <c r="D2365">
        <v>0</v>
      </c>
      <c r="E2365">
        <v>0.8317857822711987</v>
      </c>
      <c r="F2365">
        <v>0</v>
      </c>
      <c r="G2365">
        <v>0.21509803921568629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t="s">
        <v>2409</v>
      </c>
      <c r="B2366">
        <v>0</v>
      </c>
      <c r="C2366">
        <v>0.31265206812652069</v>
      </c>
      <c r="D2366">
        <v>0</v>
      </c>
      <c r="E2366">
        <v>0.8317857822711987</v>
      </c>
      <c r="F2366">
        <v>0</v>
      </c>
      <c r="G2366">
        <v>0.21509803921568629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t="s">
        <v>2410</v>
      </c>
      <c r="B2367">
        <v>0</v>
      </c>
      <c r="C2367">
        <v>0.28345498783454992</v>
      </c>
      <c r="D2367">
        <v>0</v>
      </c>
      <c r="E2367">
        <v>0.8317857822711987</v>
      </c>
      <c r="F2367">
        <v>0</v>
      </c>
      <c r="G2367">
        <v>0.21509803921568629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t="s">
        <v>2411</v>
      </c>
      <c r="B2368">
        <v>0</v>
      </c>
      <c r="C2368">
        <v>0.28710462287104621</v>
      </c>
      <c r="D2368">
        <v>0</v>
      </c>
      <c r="E2368">
        <v>0.78977981767803895</v>
      </c>
      <c r="F2368">
        <v>0</v>
      </c>
      <c r="G2368">
        <v>0.21509803921568629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t="s">
        <v>2412</v>
      </c>
      <c r="B2369">
        <v>0</v>
      </c>
      <c r="C2369">
        <v>0.35888077858880779</v>
      </c>
      <c r="D2369">
        <v>0</v>
      </c>
      <c r="E2369">
        <v>0.64121491571310729</v>
      </c>
      <c r="F2369">
        <v>0</v>
      </c>
      <c r="G2369">
        <v>0.21509803921568629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t="s">
        <v>2413</v>
      </c>
      <c r="B2370">
        <v>0</v>
      </c>
      <c r="C2370">
        <v>0.22992700729926999</v>
      </c>
      <c r="D2370">
        <v>0</v>
      </c>
      <c r="E2370">
        <v>0.66116034603100748</v>
      </c>
      <c r="F2370">
        <v>0</v>
      </c>
      <c r="G2370">
        <v>0.21509803921568629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t="s">
        <v>2414</v>
      </c>
      <c r="B2371">
        <v>0</v>
      </c>
      <c r="C2371">
        <v>0.27372262773722628</v>
      </c>
      <c r="D2371">
        <v>0</v>
      </c>
      <c r="E2371">
        <v>0.64297045199771574</v>
      </c>
      <c r="F2371">
        <v>0</v>
      </c>
      <c r="G2371">
        <v>0.21509803921568629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t="s">
        <v>2415</v>
      </c>
      <c r="B2372">
        <v>0</v>
      </c>
      <c r="C2372">
        <v>0.21046228710462289</v>
      </c>
      <c r="D2372">
        <v>0</v>
      </c>
      <c r="E2372">
        <v>0.82764017851477412</v>
      </c>
      <c r="F2372">
        <v>0</v>
      </c>
      <c r="G2372">
        <v>0.21509803921568629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t="s">
        <v>2416</v>
      </c>
      <c r="B2373">
        <v>0</v>
      </c>
      <c r="C2373">
        <v>0</v>
      </c>
      <c r="D2373">
        <v>0</v>
      </c>
      <c r="E2373">
        <v>0.81416696630639407</v>
      </c>
      <c r="F2373">
        <v>0</v>
      </c>
      <c r="G2373">
        <v>0.21509803921568629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t="s">
        <v>2417</v>
      </c>
      <c r="B2374">
        <v>0</v>
      </c>
      <c r="C2374">
        <v>0</v>
      </c>
      <c r="D2374">
        <v>0</v>
      </c>
      <c r="E2374">
        <v>0.80562194631866169</v>
      </c>
      <c r="F2374">
        <v>0</v>
      </c>
      <c r="G2374">
        <v>0.21509803921568629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t="s">
        <v>2418</v>
      </c>
      <c r="B2375">
        <v>0</v>
      </c>
      <c r="C2375">
        <v>0</v>
      </c>
      <c r="D2375">
        <v>0</v>
      </c>
      <c r="E2375">
        <v>0.80054569682099885</v>
      </c>
      <c r="F2375">
        <v>0</v>
      </c>
      <c r="G2375">
        <v>0.21509803921568629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t="s">
        <v>2419</v>
      </c>
      <c r="B2376">
        <v>0</v>
      </c>
      <c r="C2376">
        <v>0</v>
      </c>
      <c r="D2376">
        <v>0</v>
      </c>
      <c r="E2376">
        <v>0.80536813384377848</v>
      </c>
      <c r="F2376">
        <v>0</v>
      </c>
      <c r="G2376">
        <v>0.21509803921568629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t="s">
        <v>2420</v>
      </c>
      <c r="B2377">
        <v>0</v>
      </c>
      <c r="C2377">
        <v>0</v>
      </c>
      <c r="D2377">
        <v>0</v>
      </c>
      <c r="E2377">
        <v>0.81685314833224054</v>
      </c>
      <c r="F2377">
        <v>0</v>
      </c>
      <c r="G2377">
        <v>0.21509803921568629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t="s">
        <v>2421</v>
      </c>
      <c r="B2378">
        <v>0</v>
      </c>
      <c r="C2378">
        <v>0</v>
      </c>
      <c r="D2378">
        <v>0</v>
      </c>
      <c r="E2378">
        <v>0.81772034095475798</v>
      </c>
      <c r="F2378">
        <v>0</v>
      </c>
      <c r="G2378">
        <v>0.21509803921568629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t="s">
        <v>2422</v>
      </c>
      <c r="B2379">
        <v>0</v>
      </c>
      <c r="C2379">
        <v>0</v>
      </c>
      <c r="D2379">
        <v>0</v>
      </c>
      <c r="E2379">
        <v>0.8219716999090505</v>
      </c>
      <c r="F2379">
        <v>0</v>
      </c>
      <c r="G2379">
        <v>0.21509803921568629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t="s">
        <v>2423</v>
      </c>
      <c r="B2380">
        <v>0</v>
      </c>
      <c r="C2380">
        <v>0</v>
      </c>
      <c r="D2380">
        <v>0</v>
      </c>
      <c r="E2380">
        <v>0.82783053787093641</v>
      </c>
      <c r="F2380">
        <v>0</v>
      </c>
      <c r="G2380">
        <v>0.21509803921568629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t="s">
        <v>2424</v>
      </c>
      <c r="B2381">
        <v>0</v>
      </c>
      <c r="C2381">
        <v>0</v>
      </c>
      <c r="D2381">
        <v>0</v>
      </c>
      <c r="E2381">
        <v>0.82975528247213359</v>
      </c>
      <c r="F2381">
        <v>0</v>
      </c>
      <c r="G2381">
        <v>0.21509803921568629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t="s">
        <v>2425</v>
      </c>
      <c r="B2382">
        <v>0</v>
      </c>
      <c r="C2382">
        <v>0</v>
      </c>
      <c r="D2382">
        <v>0</v>
      </c>
      <c r="E2382">
        <v>0.83104549588612286</v>
      </c>
      <c r="F2382">
        <v>0</v>
      </c>
      <c r="G2382">
        <v>0.21509803921568629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t="s">
        <v>2426</v>
      </c>
      <c r="B2383">
        <v>0</v>
      </c>
      <c r="C2383">
        <v>0</v>
      </c>
      <c r="D2383">
        <v>0</v>
      </c>
      <c r="E2383">
        <v>0.83100319380697574</v>
      </c>
      <c r="F2383">
        <v>0</v>
      </c>
      <c r="G2383">
        <v>0.21509803921568629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t="s">
        <v>2427</v>
      </c>
      <c r="B2384">
        <v>0</v>
      </c>
      <c r="C2384">
        <v>8.5158150851581509E-3</v>
      </c>
      <c r="D2384">
        <v>0</v>
      </c>
      <c r="E2384">
        <v>0.83072823029251897</v>
      </c>
      <c r="F2384">
        <v>0</v>
      </c>
      <c r="G2384">
        <v>0.21509803921568629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t="s">
        <v>2428</v>
      </c>
      <c r="B2385">
        <v>0</v>
      </c>
      <c r="C2385">
        <v>0.38929440389294401</v>
      </c>
      <c r="D2385">
        <v>0</v>
      </c>
      <c r="E2385">
        <v>0.79872670741766971</v>
      </c>
      <c r="F2385">
        <v>0</v>
      </c>
      <c r="G2385">
        <v>0.21509803921568629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t="s">
        <v>2429</v>
      </c>
      <c r="B2386">
        <v>0</v>
      </c>
      <c r="C2386">
        <v>0.57420924574209242</v>
      </c>
      <c r="D2386">
        <v>0</v>
      </c>
      <c r="E2386">
        <v>0.64853317540557121</v>
      </c>
      <c r="F2386">
        <v>0</v>
      </c>
      <c r="G2386">
        <v>0.21509803921568629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t="s">
        <v>2430</v>
      </c>
      <c r="B2387">
        <v>0</v>
      </c>
      <c r="C2387">
        <v>0.61557177615571779</v>
      </c>
      <c r="D2387">
        <v>0</v>
      </c>
      <c r="E2387">
        <v>0.69322532202457754</v>
      </c>
      <c r="F2387">
        <v>0</v>
      </c>
      <c r="G2387">
        <v>0.21509803921568629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t="s">
        <v>2431</v>
      </c>
      <c r="B2388">
        <v>0</v>
      </c>
      <c r="C2388">
        <v>0.6034063260340633</v>
      </c>
      <c r="D2388">
        <v>0</v>
      </c>
      <c r="E2388">
        <v>0.7991074261299943</v>
      </c>
      <c r="F2388">
        <v>0</v>
      </c>
      <c r="G2388">
        <v>0.21509803921568629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t="s">
        <v>2432</v>
      </c>
      <c r="B2389">
        <v>0</v>
      </c>
      <c r="C2389">
        <v>0.53284671532846706</v>
      </c>
      <c r="D2389">
        <v>0</v>
      </c>
      <c r="E2389">
        <v>0.8307705323716662</v>
      </c>
      <c r="F2389">
        <v>0</v>
      </c>
      <c r="G2389">
        <v>0.21509803921568629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t="s">
        <v>2433</v>
      </c>
      <c r="B2390">
        <v>0</v>
      </c>
      <c r="C2390">
        <v>0.40632603406326029</v>
      </c>
      <c r="D2390">
        <v>0</v>
      </c>
      <c r="E2390">
        <v>0.83176463123162514</v>
      </c>
      <c r="F2390">
        <v>0</v>
      </c>
      <c r="G2390">
        <v>0.21509803921568629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t="s">
        <v>2434</v>
      </c>
      <c r="B2391">
        <v>0</v>
      </c>
      <c r="C2391">
        <v>0.53771289537712896</v>
      </c>
      <c r="D2391">
        <v>0</v>
      </c>
      <c r="E2391">
        <v>0.8317857822711987</v>
      </c>
      <c r="F2391">
        <v>0</v>
      </c>
      <c r="G2391">
        <v>0.21509803921568629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t="s">
        <v>2435</v>
      </c>
      <c r="B2392">
        <v>0</v>
      </c>
      <c r="C2392">
        <v>0.50364963503649629</v>
      </c>
      <c r="D2392">
        <v>0</v>
      </c>
      <c r="E2392">
        <v>0.69529812390278989</v>
      </c>
      <c r="F2392">
        <v>0</v>
      </c>
      <c r="G2392">
        <v>0.21509803921568629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t="s">
        <v>2436</v>
      </c>
      <c r="B2393">
        <v>0</v>
      </c>
      <c r="C2393">
        <v>0.52433090024330897</v>
      </c>
      <c r="D2393">
        <v>0</v>
      </c>
      <c r="E2393">
        <v>0.58931026459950508</v>
      </c>
      <c r="F2393">
        <v>0</v>
      </c>
      <c r="G2393">
        <v>0.21509803921568629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t="s">
        <v>2437</v>
      </c>
      <c r="B2394">
        <v>0</v>
      </c>
      <c r="C2394">
        <v>0.49513381995133821</v>
      </c>
      <c r="D2394">
        <v>0</v>
      </c>
      <c r="E2394">
        <v>0.56820152710505722</v>
      </c>
      <c r="F2394">
        <v>0</v>
      </c>
      <c r="G2394">
        <v>0.21509803921568629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t="s">
        <v>2438</v>
      </c>
      <c r="B2395">
        <v>0</v>
      </c>
      <c r="C2395">
        <v>0.51703163017031628</v>
      </c>
      <c r="D2395">
        <v>0</v>
      </c>
      <c r="E2395">
        <v>0.8317857822711987</v>
      </c>
      <c r="F2395">
        <v>0</v>
      </c>
      <c r="G2395">
        <v>0.21509803921568629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t="s">
        <v>2439</v>
      </c>
      <c r="B2396">
        <v>0</v>
      </c>
      <c r="C2396">
        <v>0.23844282238442821</v>
      </c>
      <c r="D2396">
        <v>0</v>
      </c>
      <c r="E2396">
        <v>0.82945916791810326</v>
      </c>
      <c r="F2396">
        <v>0</v>
      </c>
      <c r="G2396">
        <v>0.21509803921568629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t="s">
        <v>2440</v>
      </c>
      <c r="B2397">
        <v>0</v>
      </c>
      <c r="C2397">
        <v>0</v>
      </c>
      <c r="D2397">
        <v>0</v>
      </c>
      <c r="E2397">
        <v>0.80551619112079365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t="s">
        <v>2441</v>
      </c>
      <c r="B2398">
        <v>0</v>
      </c>
      <c r="C2398">
        <v>0</v>
      </c>
      <c r="D2398">
        <v>0</v>
      </c>
      <c r="E2398">
        <v>0.77660272002368913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t="s">
        <v>2442</v>
      </c>
      <c r="B2399">
        <v>0</v>
      </c>
      <c r="C2399">
        <v>0</v>
      </c>
      <c r="D2399">
        <v>0</v>
      </c>
      <c r="E2399">
        <v>0.75708031049726099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t="s">
        <v>2443</v>
      </c>
      <c r="B2400">
        <v>0</v>
      </c>
      <c r="C2400">
        <v>0</v>
      </c>
      <c r="D2400">
        <v>0</v>
      </c>
      <c r="E2400">
        <v>0.75122147253537508</v>
      </c>
      <c r="F2400">
        <v>0</v>
      </c>
      <c r="G2400">
        <v>0.21509803921568629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t="s">
        <v>2444</v>
      </c>
      <c r="B2401">
        <v>0</v>
      </c>
      <c r="C2401">
        <v>0</v>
      </c>
      <c r="D2401">
        <v>0</v>
      </c>
      <c r="E2401">
        <v>0.71826815287971413</v>
      </c>
      <c r="F2401">
        <v>0</v>
      </c>
      <c r="G2401">
        <v>0.21509803921568629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t="s">
        <v>2445</v>
      </c>
      <c r="B2402">
        <v>0</v>
      </c>
      <c r="C2402">
        <v>0</v>
      </c>
      <c r="D2402">
        <v>0</v>
      </c>
      <c r="E2402">
        <v>0.62289811544237406</v>
      </c>
      <c r="F2402">
        <v>0</v>
      </c>
      <c r="G2402">
        <v>0.21509803921568629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t="s">
        <v>2446</v>
      </c>
      <c r="B2403">
        <v>0</v>
      </c>
      <c r="C2403">
        <v>0</v>
      </c>
      <c r="D2403">
        <v>0</v>
      </c>
      <c r="E2403">
        <v>0.61816028257788869</v>
      </c>
      <c r="F2403">
        <v>0</v>
      </c>
      <c r="G2403">
        <v>0.21509803921568629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t="s">
        <v>2447</v>
      </c>
      <c r="B2404">
        <v>0</v>
      </c>
      <c r="C2404">
        <v>0</v>
      </c>
      <c r="D2404">
        <v>0</v>
      </c>
      <c r="E2404">
        <v>0.56524038156475398</v>
      </c>
      <c r="F2404">
        <v>0</v>
      </c>
      <c r="G2404">
        <v>0.21509803921568629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t="s">
        <v>2448</v>
      </c>
      <c r="B2405">
        <v>0</v>
      </c>
      <c r="C2405">
        <v>0</v>
      </c>
      <c r="D2405">
        <v>0</v>
      </c>
      <c r="E2405">
        <v>0.57645043253875938</v>
      </c>
      <c r="F2405">
        <v>0</v>
      </c>
      <c r="G2405">
        <v>0.21509803921568629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t="s">
        <v>2449</v>
      </c>
      <c r="B2406">
        <v>0</v>
      </c>
      <c r="C2406">
        <v>0</v>
      </c>
      <c r="D2406">
        <v>0</v>
      </c>
      <c r="E2406">
        <v>0.61629899109541242</v>
      </c>
      <c r="F2406">
        <v>0</v>
      </c>
      <c r="G2406">
        <v>0.21509803921568629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t="s">
        <v>2450</v>
      </c>
      <c r="B2407">
        <v>0</v>
      </c>
      <c r="C2407">
        <v>0</v>
      </c>
      <c r="D2407">
        <v>0</v>
      </c>
      <c r="E2407">
        <v>0.64895619619704314</v>
      </c>
      <c r="F2407">
        <v>0</v>
      </c>
      <c r="G2407">
        <v>0.21509803921568629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t="s">
        <v>2451</v>
      </c>
      <c r="B2408">
        <v>0</v>
      </c>
      <c r="C2408">
        <v>6.0827250608272501E-3</v>
      </c>
      <c r="D2408">
        <v>0</v>
      </c>
      <c r="E2408">
        <v>0.64089765011950339</v>
      </c>
      <c r="F2408">
        <v>0</v>
      </c>
      <c r="G2408">
        <v>0.35607843137254902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t="s">
        <v>2452</v>
      </c>
      <c r="B2409">
        <v>0</v>
      </c>
      <c r="C2409">
        <v>0.2457420924574209</v>
      </c>
      <c r="D2409">
        <v>0</v>
      </c>
      <c r="E2409">
        <v>0.65079633663994596</v>
      </c>
      <c r="F2409">
        <v>0</v>
      </c>
      <c r="G2409">
        <v>0.21509803921568629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t="s">
        <v>2453</v>
      </c>
      <c r="B2410">
        <v>0</v>
      </c>
      <c r="C2410">
        <v>0.37591240875912407</v>
      </c>
      <c r="D2410">
        <v>0</v>
      </c>
      <c r="E2410">
        <v>0.69123712430465956</v>
      </c>
      <c r="F2410">
        <v>0</v>
      </c>
      <c r="G2410">
        <v>0.33352941176470591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t="s">
        <v>2454</v>
      </c>
      <c r="B2411">
        <v>0</v>
      </c>
      <c r="C2411">
        <v>0.402676399026764</v>
      </c>
      <c r="D2411">
        <v>0</v>
      </c>
      <c r="E2411">
        <v>0.6851033228283171</v>
      </c>
      <c r="F2411">
        <v>0</v>
      </c>
      <c r="G2411">
        <v>0.21509803921568629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t="s">
        <v>2455</v>
      </c>
      <c r="B2412">
        <v>0</v>
      </c>
      <c r="C2412">
        <v>0.41484184914841848</v>
      </c>
      <c r="D2412">
        <v>0</v>
      </c>
      <c r="E2412">
        <v>0.66543285602487368</v>
      </c>
      <c r="F2412">
        <v>0</v>
      </c>
      <c r="G2412">
        <v>0.21509803921568629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t="s">
        <v>2456</v>
      </c>
      <c r="B2413">
        <v>0</v>
      </c>
      <c r="C2413">
        <v>0.47080291970802918</v>
      </c>
      <c r="D2413">
        <v>0</v>
      </c>
      <c r="E2413">
        <v>0.64034772309058996</v>
      </c>
      <c r="F2413">
        <v>0</v>
      </c>
      <c r="G2413">
        <v>0.21509803921568629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t="s">
        <v>2457</v>
      </c>
      <c r="B2414">
        <v>0</v>
      </c>
      <c r="C2414">
        <v>0.51459854014598538</v>
      </c>
      <c r="D2414">
        <v>0</v>
      </c>
      <c r="E2414">
        <v>0.63366399458533396</v>
      </c>
      <c r="F2414">
        <v>0</v>
      </c>
      <c r="G2414">
        <v>0.21509803921568629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t="s">
        <v>2458</v>
      </c>
      <c r="B2415">
        <v>0</v>
      </c>
      <c r="C2415">
        <v>0.53892944038929436</v>
      </c>
      <c r="D2415">
        <v>0</v>
      </c>
      <c r="E2415">
        <v>0.6359271558197086</v>
      </c>
      <c r="F2415">
        <v>0</v>
      </c>
      <c r="G2415">
        <v>0.21509803921568629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t="s">
        <v>2459</v>
      </c>
      <c r="B2416">
        <v>0</v>
      </c>
      <c r="C2416">
        <v>0.82116788321167877</v>
      </c>
      <c r="D2416">
        <v>0</v>
      </c>
      <c r="E2416">
        <v>0.6311470208760761</v>
      </c>
      <c r="F2416">
        <v>0</v>
      </c>
      <c r="G2416">
        <v>0.21509803921568629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t="s">
        <v>2460</v>
      </c>
      <c r="B2417">
        <v>0</v>
      </c>
      <c r="C2417">
        <v>0.82481751824817517</v>
      </c>
      <c r="D2417">
        <v>0</v>
      </c>
      <c r="E2417">
        <v>0.62492861524143917</v>
      </c>
      <c r="F2417">
        <v>0</v>
      </c>
      <c r="G2417">
        <v>0.21509803921568629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t="s">
        <v>2461</v>
      </c>
      <c r="B2418">
        <v>0</v>
      </c>
      <c r="C2418">
        <v>0.68491484184914841</v>
      </c>
      <c r="D2418">
        <v>0</v>
      </c>
      <c r="E2418">
        <v>0.6075213096723705</v>
      </c>
      <c r="F2418">
        <v>0</v>
      </c>
      <c r="G2418">
        <v>0.21509803921568629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t="s">
        <v>2462</v>
      </c>
      <c r="B2419">
        <v>0</v>
      </c>
      <c r="C2419">
        <v>0.42335766423357662</v>
      </c>
      <c r="D2419">
        <v>0</v>
      </c>
      <c r="E2419">
        <v>0.58562998371369956</v>
      </c>
      <c r="F2419">
        <v>0</v>
      </c>
      <c r="G2419">
        <v>0.21509803921568629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t="s">
        <v>2463</v>
      </c>
      <c r="B2420">
        <v>0</v>
      </c>
      <c r="C2420">
        <v>0.17883211678832109</v>
      </c>
      <c r="D2420">
        <v>0</v>
      </c>
      <c r="E2420">
        <v>0.52847987478584579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0.108809257185517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t="s">
        <v>2464</v>
      </c>
      <c r="B2421">
        <v>0</v>
      </c>
      <c r="C2421">
        <v>0</v>
      </c>
      <c r="D2421">
        <v>0</v>
      </c>
      <c r="E2421">
        <v>0.30455381882019511</v>
      </c>
      <c r="F2421">
        <v>0</v>
      </c>
      <c r="G2421">
        <v>0.21509803921568629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0.21758118701007839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t="s">
        <v>2465</v>
      </c>
      <c r="B2422">
        <v>0</v>
      </c>
      <c r="C2422">
        <v>0</v>
      </c>
      <c r="D2422">
        <v>0</v>
      </c>
      <c r="E2422">
        <v>0.46638042259777068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0.108809257185517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t="s">
        <v>2466</v>
      </c>
      <c r="B2423">
        <v>0</v>
      </c>
      <c r="C2423">
        <v>0</v>
      </c>
      <c r="D2423">
        <v>0</v>
      </c>
      <c r="E2423">
        <v>0.47090674506652008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0.108809257185517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t="s">
        <v>2467</v>
      </c>
      <c r="B2424">
        <v>0</v>
      </c>
      <c r="C2424">
        <v>0</v>
      </c>
      <c r="D2424">
        <v>0</v>
      </c>
      <c r="E2424">
        <v>0.48634700395524438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0.108809257185517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t="s">
        <v>2468</v>
      </c>
      <c r="B2425">
        <v>0</v>
      </c>
      <c r="C2425">
        <v>0</v>
      </c>
      <c r="D2425">
        <v>0</v>
      </c>
      <c r="E2425">
        <v>0.45992935552782421</v>
      </c>
      <c r="F2425">
        <v>0</v>
      </c>
      <c r="G2425">
        <v>0.21509803921568629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0.108809257185517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t="s">
        <v>2469</v>
      </c>
      <c r="B2426">
        <v>0</v>
      </c>
      <c r="C2426">
        <v>0</v>
      </c>
      <c r="D2426">
        <v>0</v>
      </c>
      <c r="E2426">
        <v>0.40942067302607932</v>
      </c>
      <c r="F2426">
        <v>0</v>
      </c>
      <c r="G2426">
        <v>0.21509803921568629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0.108809257185517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t="s">
        <v>2470</v>
      </c>
      <c r="B2427">
        <v>0</v>
      </c>
      <c r="C2427">
        <v>0</v>
      </c>
      <c r="D2427">
        <v>0</v>
      </c>
      <c r="E2427">
        <v>0.32166500983523338</v>
      </c>
      <c r="F2427">
        <v>0</v>
      </c>
      <c r="G2427">
        <v>0.21509803921568629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0.108809257185517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t="s">
        <v>2471</v>
      </c>
      <c r="B2428">
        <v>0</v>
      </c>
      <c r="C2428">
        <v>0</v>
      </c>
      <c r="D2428">
        <v>0</v>
      </c>
      <c r="E2428">
        <v>0.25609678715708878</v>
      </c>
      <c r="F2428">
        <v>0</v>
      </c>
      <c r="G2428">
        <v>0.21509803921568629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0.108809257185517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t="s">
        <v>2472</v>
      </c>
      <c r="B2429">
        <v>0</v>
      </c>
      <c r="C2429">
        <v>0</v>
      </c>
      <c r="D2429">
        <v>0</v>
      </c>
      <c r="E2429">
        <v>0.2139850673660611</v>
      </c>
      <c r="F2429">
        <v>0</v>
      </c>
      <c r="G2429">
        <v>0.21509803921568629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0.108809257185517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t="s">
        <v>2473</v>
      </c>
      <c r="B2430">
        <v>0</v>
      </c>
      <c r="C2430">
        <v>0</v>
      </c>
      <c r="D2430">
        <v>0</v>
      </c>
      <c r="E2430">
        <v>0.18841346052158461</v>
      </c>
      <c r="F2430">
        <v>0</v>
      </c>
      <c r="G2430">
        <v>0.21509803921568629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0.108809257185517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t="s">
        <v>2474</v>
      </c>
      <c r="B2431">
        <v>0</v>
      </c>
      <c r="C2431">
        <v>0</v>
      </c>
      <c r="D2431">
        <v>0</v>
      </c>
      <c r="E2431">
        <v>0.16806616045178621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0.108809257185517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t="s">
        <v>2475</v>
      </c>
      <c r="B2432">
        <v>0</v>
      </c>
      <c r="C2432">
        <v>9.7323600973236012E-3</v>
      </c>
      <c r="D2432">
        <v>0</v>
      </c>
      <c r="E2432">
        <v>0.1522451828507371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0.108809257185517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t="s">
        <v>2476</v>
      </c>
      <c r="B2433">
        <v>0</v>
      </c>
      <c r="C2433">
        <v>0.40510948905109478</v>
      </c>
      <c r="D2433">
        <v>0</v>
      </c>
      <c r="E2433">
        <v>9.9134922481439972E-2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0.108809257185517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t="s">
        <v>2477</v>
      </c>
      <c r="B2434">
        <v>0</v>
      </c>
      <c r="C2434">
        <v>0.58272506082725062</v>
      </c>
      <c r="D2434">
        <v>0</v>
      </c>
      <c r="E2434">
        <v>7.7878127709976944E-2</v>
      </c>
      <c r="F2434">
        <v>0</v>
      </c>
      <c r="G2434">
        <v>0.21509803921568629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0.108809257185517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t="s">
        <v>2478</v>
      </c>
      <c r="B2435">
        <v>0</v>
      </c>
      <c r="C2435">
        <v>0.61557177615571779</v>
      </c>
      <c r="D2435">
        <v>0</v>
      </c>
      <c r="E2435">
        <v>6.2628228177414924E-2</v>
      </c>
      <c r="F2435">
        <v>0</v>
      </c>
      <c r="G2435">
        <v>0.21509803921568629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0.108809257185517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t="s">
        <v>2479</v>
      </c>
      <c r="B2436">
        <v>0</v>
      </c>
      <c r="C2436">
        <v>0.56690997566909973</v>
      </c>
      <c r="D2436">
        <v>0</v>
      </c>
      <c r="E2436">
        <v>5.8461473381416697E-2</v>
      </c>
      <c r="F2436">
        <v>0</v>
      </c>
      <c r="G2436">
        <v>0.21509803921568629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0.108809257185517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t="s">
        <v>2480</v>
      </c>
      <c r="B2437">
        <v>0</v>
      </c>
      <c r="C2437">
        <v>0.55474452554744524</v>
      </c>
      <c r="D2437">
        <v>0</v>
      </c>
      <c r="E2437">
        <v>5.1354724084688767E-2</v>
      </c>
      <c r="F2437">
        <v>0</v>
      </c>
      <c r="G2437">
        <v>0.21509803921568629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0.108809257185517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t="s">
        <v>2481</v>
      </c>
      <c r="B2438">
        <v>0</v>
      </c>
      <c r="C2438">
        <v>0.57907542579075422</v>
      </c>
      <c r="D2438">
        <v>0</v>
      </c>
      <c r="E2438">
        <v>4.6722646418071452E-2</v>
      </c>
      <c r="F2438">
        <v>0</v>
      </c>
      <c r="G2438">
        <v>0.21509803921568629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0.108809257185517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t="s">
        <v>2482</v>
      </c>
      <c r="B2439">
        <v>0</v>
      </c>
      <c r="C2439">
        <v>0.58637469586374702</v>
      </c>
      <c r="D2439">
        <v>0</v>
      </c>
      <c r="E2439">
        <v>4.6299625626599547E-2</v>
      </c>
      <c r="F2439">
        <v>0</v>
      </c>
      <c r="G2439">
        <v>0.21509803921568629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0.108809257185517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t="s">
        <v>2483</v>
      </c>
      <c r="B2440">
        <v>0</v>
      </c>
      <c r="C2440">
        <v>0.84671532846715314</v>
      </c>
      <c r="D2440">
        <v>0</v>
      </c>
      <c r="E2440">
        <v>4.9387677404344417E-2</v>
      </c>
      <c r="F2440">
        <v>0</v>
      </c>
      <c r="G2440">
        <v>0.21509803921568629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0.108809257185517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t="s">
        <v>2484</v>
      </c>
      <c r="B2441">
        <v>0</v>
      </c>
      <c r="C2441">
        <v>0.85766423357664234</v>
      </c>
      <c r="D2441">
        <v>0</v>
      </c>
      <c r="E2441">
        <v>4.8118615029928723E-2</v>
      </c>
      <c r="F2441">
        <v>0</v>
      </c>
      <c r="G2441">
        <v>0.21509803921568629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0.108809257185517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t="s">
        <v>2485</v>
      </c>
      <c r="B2442">
        <v>0</v>
      </c>
      <c r="C2442">
        <v>0.7883211678832116</v>
      </c>
      <c r="D2442">
        <v>0</v>
      </c>
      <c r="E2442">
        <v>5.5225364326656673E-2</v>
      </c>
      <c r="F2442">
        <v>0</v>
      </c>
      <c r="G2442">
        <v>0.91509803921568622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0.108809257185517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t="s">
        <v>2486</v>
      </c>
      <c r="B2443">
        <v>0</v>
      </c>
      <c r="C2443">
        <v>0.53284671532846706</v>
      </c>
      <c r="D2443">
        <v>0</v>
      </c>
      <c r="E2443">
        <v>6.2903191691871654E-2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0.108809257185517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t="s">
        <v>2487</v>
      </c>
      <c r="B2444">
        <v>0</v>
      </c>
      <c r="C2444">
        <v>0.26034063260340629</v>
      </c>
      <c r="D2444">
        <v>0</v>
      </c>
      <c r="E2444">
        <v>8.65923560142981E-2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0.108809257185517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t="s">
        <v>2488</v>
      </c>
      <c r="B2445">
        <v>0</v>
      </c>
      <c r="C2445">
        <v>0</v>
      </c>
      <c r="D2445">
        <v>0</v>
      </c>
      <c r="E2445">
        <v>0.15761754690243029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0.26935423665546848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t="s">
        <v>2489</v>
      </c>
      <c r="B2446">
        <v>0</v>
      </c>
      <c r="C2446">
        <v>0</v>
      </c>
      <c r="D2446">
        <v>0</v>
      </c>
      <c r="E2446">
        <v>0.27454049366526367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0.108809257185517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t="s">
        <v>2490</v>
      </c>
      <c r="B2447">
        <v>0</v>
      </c>
      <c r="C2447">
        <v>0</v>
      </c>
      <c r="D2447">
        <v>0</v>
      </c>
      <c r="E2447">
        <v>0.37663656168700688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0.108809257185517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t="s">
        <v>2491</v>
      </c>
      <c r="B2448">
        <v>0</v>
      </c>
      <c r="C2448">
        <v>0</v>
      </c>
      <c r="D2448">
        <v>0</v>
      </c>
      <c r="E2448">
        <v>0.44933268470145321</v>
      </c>
      <c r="F2448">
        <v>0</v>
      </c>
      <c r="G2448">
        <v>0.21509803921568629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0.108809257185517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t="s">
        <v>2492</v>
      </c>
      <c r="B2449">
        <v>0</v>
      </c>
      <c r="C2449">
        <v>0</v>
      </c>
      <c r="D2449">
        <v>0</v>
      </c>
      <c r="E2449">
        <v>0.48313204594005787</v>
      </c>
      <c r="F2449">
        <v>0</v>
      </c>
      <c r="G2449">
        <v>0.21509803921568629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0.108809257185517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t="s">
        <v>2493</v>
      </c>
      <c r="B2450">
        <v>0</v>
      </c>
      <c r="C2450">
        <v>0</v>
      </c>
      <c r="D2450">
        <v>0</v>
      </c>
      <c r="E2450">
        <v>0.51098796505848265</v>
      </c>
      <c r="F2450">
        <v>0</v>
      </c>
      <c r="G2450">
        <v>0.21509803921568629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0.108809257185517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t="s">
        <v>2494</v>
      </c>
      <c r="B2451">
        <v>0</v>
      </c>
      <c r="C2451">
        <v>0</v>
      </c>
      <c r="D2451">
        <v>0</v>
      </c>
      <c r="E2451">
        <v>0.52152118276613291</v>
      </c>
      <c r="F2451">
        <v>0</v>
      </c>
      <c r="G2451">
        <v>0.21509803921568629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0.108809257185517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t="s">
        <v>2495</v>
      </c>
      <c r="B2452">
        <v>0</v>
      </c>
      <c r="C2452">
        <v>0</v>
      </c>
      <c r="D2452">
        <v>0</v>
      </c>
      <c r="E2452">
        <v>0.52285369825926953</v>
      </c>
      <c r="F2452">
        <v>0</v>
      </c>
      <c r="G2452">
        <v>0.21509803921568629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0.108809257185517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t="s">
        <v>2496</v>
      </c>
      <c r="B2453">
        <v>0</v>
      </c>
      <c r="C2453">
        <v>0</v>
      </c>
      <c r="D2453">
        <v>0</v>
      </c>
      <c r="E2453">
        <v>0.51024767867340681</v>
      </c>
      <c r="F2453">
        <v>0</v>
      </c>
      <c r="G2453">
        <v>0.21509803921568629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0.108809257185517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t="s">
        <v>2497</v>
      </c>
      <c r="B2454">
        <v>0</v>
      </c>
      <c r="C2454">
        <v>0</v>
      </c>
      <c r="D2454">
        <v>0</v>
      </c>
      <c r="E2454">
        <v>0.50028553903424366</v>
      </c>
      <c r="F2454">
        <v>0</v>
      </c>
      <c r="G2454">
        <v>0.21509803921568629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0.108809257185517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t="s">
        <v>2498</v>
      </c>
      <c r="B2455">
        <v>0</v>
      </c>
      <c r="C2455">
        <v>0</v>
      </c>
      <c r="D2455">
        <v>0</v>
      </c>
      <c r="E2455">
        <v>0.50271790858520704</v>
      </c>
      <c r="F2455">
        <v>0</v>
      </c>
      <c r="G2455">
        <v>0.62529411764705878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0.108809257185517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t="s">
        <v>2499</v>
      </c>
      <c r="B2456">
        <v>0</v>
      </c>
      <c r="C2456">
        <v>7.2992700729926996E-3</v>
      </c>
      <c r="D2456">
        <v>0</v>
      </c>
      <c r="E2456">
        <v>0.48945620677256291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0.108809257185517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t="s">
        <v>2500</v>
      </c>
      <c r="B2457">
        <v>0</v>
      </c>
      <c r="C2457">
        <v>0.41119221411192208</v>
      </c>
      <c r="D2457">
        <v>0</v>
      </c>
      <c r="E2457">
        <v>0.40057953848431649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0.108809257185517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t="s">
        <v>2501</v>
      </c>
      <c r="B2458">
        <v>0</v>
      </c>
      <c r="C2458">
        <v>0.54622871046228705</v>
      </c>
      <c r="D2458">
        <v>0</v>
      </c>
      <c r="E2458">
        <v>0.33733793015926739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0.19036954087346031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t="s">
        <v>2502</v>
      </c>
      <c r="B2459">
        <v>0</v>
      </c>
      <c r="C2459">
        <v>0.5997566909975669</v>
      </c>
      <c r="D2459">
        <v>0</v>
      </c>
      <c r="E2459">
        <v>0.35150912667357598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0.19036954087346031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t="s">
        <v>2503</v>
      </c>
      <c r="B2460">
        <v>0</v>
      </c>
      <c r="C2460">
        <v>0.5875912408759123</v>
      </c>
      <c r="D2460">
        <v>0</v>
      </c>
      <c r="E2460">
        <v>0.3769115252014637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0.19036954087346031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t="s">
        <v>2504</v>
      </c>
      <c r="B2461">
        <v>0</v>
      </c>
      <c r="C2461">
        <v>0.55717761557177614</v>
      </c>
      <c r="D2461">
        <v>0</v>
      </c>
      <c r="E2461">
        <v>0.40041033016772781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0.19036954087346031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t="s">
        <v>2505</v>
      </c>
      <c r="B2462">
        <v>0</v>
      </c>
      <c r="C2462">
        <v>0.55474452554744524</v>
      </c>
      <c r="D2462">
        <v>0</v>
      </c>
      <c r="E2462">
        <v>0.42166712493919078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0.19036954087346031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t="s">
        <v>2506</v>
      </c>
      <c r="B2463">
        <v>0</v>
      </c>
      <c r="C2463">
        <v>0.56326034063260333</v>
      </c>
      <c r="D2463">
        <v>0</v>
      </c>
      <c r="E2463">
        <v>0.44761945049599189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0.19036954087346031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t="s">
        <v>2507</v>
      </c>
      <c r="B2464">
        <v>0</v>
      </c>
      <c r="C2464">
        <v>0.81630170316301698</v>
      </c>
      <c r="D2464">
        <v>0</v>
      </c>
      <c r="E2464">
        <v>0.46625351636032919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0.108809257185517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t="s">
        <v>2508</v>
      </c>
      <c r="B2465">
        <v>0</v>
      </c>
      <c r="C2465">
        <v>0.79562043795620441</v>
      </c>
      <c r="D2465">
        <v>0</v>
      </c>
      <c r="E2465">
        <v>0.49298843038135332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0.19036954087346031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t="s">
        <v>2509</v>
      </c>
      <c r="B2466">
        <v>0</v>
      </c>
      <c r="C2466">
        <v>0.74939172749391725</v>
      </c>
      <c r="D2466">
        <v>0</v>
      </c>
      <c r="E2466">
        <v>0.51985025063981904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0.19036954087346031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t="s">
        <v>2510</v>
      </c>
      <c r="B2467">
        <v>0</v>
      </c>
      <c r="C2467">
        <v>0.48661800486618001</v>
      </c>
      <c r="D2467">
        <v>0</v>
      </c>
      <c r="E2467">
        <v>0.54935595084498412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0.19036954087346031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t="s">
        <v>2511</v>
      </c>
      <c r="B2468">
        <v>0</v>
      </c>
      <c r="C2468">
        <v>0.25669099756691</v>
      </c>
      <c r="D2468">
        <v>0</v>
      </c>
      <c r="E2468">
        <v>0.58209776010490921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0.1362821948488242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t="s">
        <v>2512</v>
      </c>
      <c r="B2469">
        <v>0</v>
      </c>
      <c r="C2469">
        <v>2.4330900243308999E-3</v>
      </c>
      <c r="D2469">
        <v>0</v>
      </c>
      <c r="E2469">
        <v>0.62404027157934816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0.2719671519223591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t="s">
        <v>2513</v>
      </c>
      <c r="B2470">
        <v>0</v>
      </c>
      <c r="C2470">
        <v>0</v>
      </c>
      <c r="D2470">
        <v>0</v>
      </c>
      <c r="E2470">
        <v>0.69709596226654547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0.108809257185517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t="s">
        <v>2514</v>
      </c>
      <c r="B2471">
        <v>0</v>
      </c>
      <c r="C2471">
        <v>0</v>
      </c>
      <c r="D2471">
        <v>0</v>
      </c>
      <c r="E2471">
        <v>0.73781171344571594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0.108809257185517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t="s">
        <v>2515</v>
      </c>
      <c r="B2472">
        <v>0</v>
      </c>
      <c r="C2472">
        <v>0</v>
      </c>
      <c r="D2472">
        <v>0</v>
      </c>
      <c r="E2472">
        <v>0.75579009708327172</v>
      </c>
      <c r="F2472">
        <v>0</v>
      </c>
      <c r="G2472">
        <v>0.21509803921568629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0.108809257185517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t="s">
        <v>2516</v>
      </c>
      <c r="B2473">
        <v>0</v>
      </c>
      <c r="C2473">
        <v>0</v>
      </c>
      <c r="D2473">
        <v>0</v>
      </c>
      <c r="E2473">
        <v>0.77493178789737527</v>
      </c>
      <c r="F2473">
        <v>0</v>
      </c>
      <c r="G2473">
        <v>0.21509803921568629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0.108809257185517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t="s">
        <v>2517</v>
      </c>
      <c r="B2474">
        <v>0</v>
      </c>
      <c r="C2474">
        <v>0</v>
      </c>
      <c r="D2474">
        <v>0</v>
      </c>
      <c r="E2474">
        <v>0.78495738065525922</v>
      </c>
      <c r="F2474">
        <v>0</v>
      </c>
      <c r="G2474">
        <v>0.21509803921568629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0.108809257185517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t="s">
        <v>2518</v>
      </c>
      <c r="B2475">
        <v>0</v>
      </c>
      <c r="C2475">
        <v>0</v>
      </c>
      <c r="D2475">
        <v>0</v>
      </c>
      <c r="E2475">
        <v>0.79705577529135563</v>
      </c>
      <c r="F2475">
        <v>0</v>
      </c>
      <c r="G2475">
        <v>0.21509803921568629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0.108809257185517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t="s">
        <v>2519</v>
      </c>
      <c r="B2476">
        <v>0</v>
      </c>
      <c r="C2476">
        <v>0</v>
      </c>
      <c r="D2476">
        <v>0</v>
      </c>
      <c r="E2476">
        <v>0.80037648850441001</v>
      </c>
      <c r="F2476">
        <v>0</v>
      </c>
      <c r="G2476">
        <v>0.21509803921568629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0.108809257185517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t="s">
        <v>2520</v>
      </c>
      <c r="B2477">
        <v>0</v>
      </c>
      <c r="C2477">
        <v>0</v>
      </c>
      <c r="D2477">
        <v>0</v>
      </c>
      <c r="E2477">
        <v>0.80456439433998184</v>
      </c>
      <c r="F2477">
        <v>0</v>
      </c>
      <c r="G2477">
        <v>0.21509803921568629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0.108809257185517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t="s">
        <v>2521</v>
      </c>
      <c r="B2478">
        <v>0</v>
      </c>
      <c r="C2478">
        <v>0</v>
      </c>
      <c r="D2478">
        <v>0</v>
      </c>
      <c r="E2478">
        <v>0.808477336661097</v>
      </c>
      <c r="F2478">
        <v>0</v>
      </c>
      <c r="G2478">
        <v>0.21509803921568629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0.108809257185517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t="s">
        <v>2522</v>
      </c>
      <c r="B2479">
        <v>0</v>
      </c>
      <c r="C2479">
        <v>0</v>
      </c>
      <c r="D2479">
        <v>0</v>
      </c>
      <c r="E2479">
        <v>0.81207301338860816</v>
      </c>
      <c r="F2479">
        <v>0</v>
      </c>
      <c r="G2479">
        <v>0.21509803921568629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0.108809257185517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t="s">
        <v>2523</v>
      </c>
      <c r="B2480">
        <v>0</v>
      </c>
      <c r="C2480">
        <v>6.0827250608272501E-3</v>
      </c>
      <c r="D2480">
        <v>0</v>
      </c>
      <c r="E2480">
        <v>0.81310941432771433</v>
      </c>
      <c r="F2480">
        <v>0</v>
      </c>
      <c r="G2480">
        <v>0.21509803921568629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0.108809257185517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t="s">
        <v>2524</v>
      </c>
      <c r="B2481">
        <v>0</v>
      </c>
      <c r="C2481">
        <v>0.26642335766423347</v>
      </c>
      <c r="D2481">
        <v>0</v>
      </c>
      <c r="E2481">
        <v>0.7983459887053449</v>
      </c>
      <c r="F2481">
        <v>0</v>
      </c>
      <c r="G2481">
        <v>0.21509803921568629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0.108809257185517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t="s">
        <v>2525</v>
      </c>
      <c r="B2482">
        <v>0</v>
      </c>
      <c r="C2482">
        <v>0.46107055961070559</v>
      </c>
      <c r="D2482">
        <v>0</v>
      </c>
      <c r="E2482">
        <v>0.77687768353814601</v>
      </c>
      <c r="F2482">
        <v>0</v>
      </c>
      <c r="G2482">
        <v>0.36392156862745101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0.108809257185517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t="s">
        <v>2526</v>
      </c>
      <c r="B2483">
        <v>0</v>
      </c>
      <c r="C2483">
        <v>0.40632603406326029</v>
      </c>
      <c r="D2483">
        <v>0</v>
      </c>
      <c r="E2483">
        <v>0.74682205630406739</v>
      </c>
      <c r="F2483">
        <v>0</v>
      </c>
      <c r="G2483">
        <v>0.67078431372549019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0.108809257185517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t="s">
        <v>2527</v>
      </c>
      <c r="B2484">
        <v>0</v>
      </c>
      <c r="C2484">
        <v>0.40875912408759119</v>
      </c>
      <c r="D2484">
        <v>0</v>
      </c>
      <c r="E2484">
        <v>0.75424607119439924</v>
      </c>
      <c r="F2484">
        <v>0</v>
      </c>
      <c r="G2484">
        <v>0.49333333333333329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0.108809257185517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t="s">
        <v>2528</v>
      </c>
      <c r="B2485">
        <v>0</v>
      </c>
      <c r="C2485">
        <v>0.35766423357664229</v>
      </c>
      <c r="D2485">
        <v>0</v>
      </c>
      <c r="E2485">
        <v>0.76972863216227083</v>
      </c>
      <c r="F2485">
        <v>0</v>
      </c>
      <c r="G2485">
        <v>0.4231372549019608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0.108809257185517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t="s">
        <v>2529</v>
      </c>
      <c r="B2486">
        <v>0</v>
      </c>
      <c r="C2486">
        <v>0.45863746958637469</v>
      </c>
      <c r="D2486">
        <v>0</v>
      </c>
      <c r="E2486">
        <v>0.79049895302354123</v>
      </c>
      <c r="F2486">
        <v>0</v>
      </c>
      <c r="G2486">
        <v>0.21509803921568629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5.4385964912280697E-2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t="s">
        <v>2530</v>
      </c>
      <c r="B2487">
        <v>0</v>
      </c>
      <c r="C2487">
        <v>0.45620437956204379</v>
      </c>
      <c r="D2487">
        <v>0</v>
      </c>
      <c r="E2487">
        <v>0.81071934685589808</v>
      </c>
      <c r="F2487">
        <v>0</v>
      </c>
      <c r="G2487">
        <v>0.21509803921568629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5.4385964912280697E-2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t="s">
        <v>2531</v>
      </c>
      <c r="B2488">
        <v>0</v>
      </c>
      <c r="C2488">
        <v>0.56447688564476883</v>
      </c>
      <c r="D2488">
        <v>0</v>
      </c>
      <c r="E2488">
        <v>0.82525011104295776</v>
      </c>
      <c r="F2488">
        <v>0</v>
      </c>
      <c r="G2488">
        <v>0.21509803921568629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5.4385964912280697E-2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t="s">
        <v>2532</v>
      </c>
      <c r="B2489">
        <v>0</v>
      </c>
      <c r="C2489">
        <v>0.31630170316301698</v>
      </c>
      <c r="D2489">
        <v>0</v>
      </c>
      <c r="E2489">
        <v>0.82531356416167856</v>
      </c>
      <c r="F2489">
        <v>0</v>
      </c>
      <c r="G2489">
        <v>0.21509803921568629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5.4385964912280697E-2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t="s">
        <v>2533</v>
      </c>
      <c r="B2490">
        <v>0</v>
      </c>
      <c r="C2490">
        <v>0.23722627737226279</v>
      </c>
      <c r="D2490">
        <v>0</v>
      </c>
      <c r="E2490">
        <v>0.82419255906427802</v>
      </c>
      <c r="F2490">
        <v>0</v>
      </c>
      <c r="G2490">
        <v>0.21509803921568629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5.4385964912280697E-2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t="s">
        <v>2534</v>
      </c>
      <c r="B2491">
        <v>0</v>
      </c>
      <c r="C2491">
        <v>0.1131386861313869</v>
      </c>
      <c r="D2491">
        <v>0</v>
      </c>
      <c r="E2491">
        <v>0.82224666342350727</v>
      </c>
      <c r="F2491">
        <v>0</v>
      </c>
      <c r="G2491">
        <v>0.21509803921568629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5.4385964912280697E-2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t="s">
        <v>2535</v>
      </c>
      <c r="B2492">
        <v>0</v>
      </c>
      <c r="C2492">
        <v>7.0559610705596104E-2</v>
      </c>
      <c r="D2492">
        <v>0</v>
      </c>
      <c r="E2492">
        <v>0.81951817931851356</v>
      </c>
      <c r="F2492">
        <v>0</v>
      </c>
      <c r="G2492">
        <v>0.21509803921568629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5.4385964912280697E-2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t="s">
        <v>2536</v>
      </c>
      <c r="B2493">
        <v>0</v>
      </c>
      <c r="C2493">
        <v>0</v>
      </c>
      <c r="D2493">
        <v>0</v>
      </c>
      <c r="E2493">
        <v>0.82288119461071518</v>
      </c>
      <c r="F2493">
        <v>0</v>
      </c>
      <c r="G2493">
        <v>0.21509803921568629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5.4385964912280697E-2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t="s">
        <v>2537</v>
      </c>
      <c r="B2494">
        <v>0</v>
      </c>
      <c r="C2494">
        <v>0</v>
      </c>
      <c r="D2494">
        <v>0</v>
      </c>
      <c r="E2494">
        <v>0.797457645043254</v>
      </c>
      <c r="F2494">
        <v>0</v>
      </c>
      <c r="G2494">
        <v>0.21509803921568629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5.4385964912280697E-2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t="s">
        <v>2538</v>
      </c>
      <c r="B2495">
        <v>0</v>
      </c>
      <c r="C2495">
        <v>0</v>
      </c>
      <c r="D2495">
        <v>0</v>
      </c>
      <c r="E2495">
        <v>0.7805156623448043</v>
      </c>
      <c r="F2495">
        <v>0</v>
      </c>
      <c r="G2495">
        <v>0.21509803921568629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5.4385964912280697E-2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t="s">
        <v>2539</v>
      </c>
      <c r="B2496">
        <v>0</v>
      </c>
      <c r="C2496">
        <v>0</v>
      </c>
      <c r="D2496">
        <v>0</v>
      </c>
      <c r="E2496">
        <v>0.63780959834175854</v>
      </c>
      <c r="F2496">
        <v>0</v>
      </c>
      <c r="G2496">
        <v>0.21509803921568629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5.4385964912280697E-2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t="s">
        <v>2540</v>
      </c>
      <c r="B2497">
        <v>0</v>
      </c>
      <c r="C2497">
        <v>0</v>
      </c>
      <c r="D2497">
        <v>0</v>
      </c>
      <c r="E2497">
        <v>0.59110810296326066</v>
      </c>
      <c r="F2497">
        <v>0</v>
      </c>
      <c r="G2497">
        <v>0.21509803921568629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5.4385964912280697E-2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t="s">
        <v>2541</v>
      </c>
      <c r="B2498">
        <v>0</v>
      </c>
      <c r="C2498">
        <v>0</v>
      </c>
      <c r="D2498">
        <v>0</v>
      </c>
      <c r="E2498">
        <v>0.57689460436980478</v>
      </c>
      <c r="F2498">
        <v>0</v>
      </c>
      <c r="G2498">
        <v>0.21509803921568629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5.4385964912280697E-2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t="s">
        <v>2542</v>
      </c>
      <c r="B2499">
        <v>0</v>
      </c>
      <c r="C2499">
        <v>0</v>
      </c>
      <c r="D2499">
        <v>0</v>
      </c>
      <c r="E2499">
        <v>0.57025317794369601</v>
      </c>
      <c r="F2499">
        <v>0</v>
      </c>
      <c r="G2499">
        <v>0.21509803921568629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5.4385964912280697E-2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t="s">
        <v>2543</v>
      </c>
      <c r="B2500">
        <v>0</v>
      </c>
      <c r="C2500">
        <v>0</v>
      </c>
      <c r="D2500">
        <v>0</v>
      </c>
      <c r="E2500">
        <v>0.56790541255102689</v>
      </c>
      <c r="F2500">
        <v>0</v>
      </c>
      <c r="G2500">
        <v>0.21509803921568629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5.4385964912280697E-2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t="s">
        <v>2544</v>
      </c>
      <c r="B2501">
        <v>0</v>
      </c>
      <c r="C2501">
        <v>0</v>
      </c>
      <c r="D2501">
        <v>0</v>
      </c>
      <c r="E2501">
        <v>0.55453795554051488</v>
      </c>
      <c r="F2501">
        <v>0</v>
      </c>
      <c r="G2501">
        <v>0.21509803921568629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5.4385964912280697E-2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t="s">
        <v>2545</v>
      </c>
      <c r="B2502">
        <v>0</v>
      </c>
      <c r="C2502">
        <v>0</v>
      </c>
      <c r="D2502">
        <v>0</v>
      </c>
      <c r="E2502">
        <v>0.48241291059455582</v>
      </c>
      <c r="F2502">
        <v>0</v>
      </c>
      <c r="G2502">
        <v>0.21509803921568629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5.4385964912280697E-2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t="s">
        <v>2546</v>
      </c>
      <c r="B2503">
        <v>0</v>
      </c>
      <c r="C2503">
        <v>0</v>
      </c>
      <c r="D2503">
        <v>0</v>
      </c>
      <c r="E2503">
        <v>0.42503014023139241</v>
      </c>
      <c r="F2503">
        <v>0</v>
      </c>
      <c r="G2503">
        <v>0.21509803921568629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5.4385964912280697E-2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t="s">
        <v>2547</v>
      </c>
      <c r="B2504">
        <v>0</v>
      </c>
      <c r="C2504">
        <v>2.4330900243308999E-3</v>
      </c>
      <c r="D2504">
        <v>0</v>
      </c>
      <c r="E2504">
        <v>0.42054611984179019</v>
      </c>
      <c r="F2504">
        <v>0</v>
      </c>
      <c r="G2504">
        <v>0.21509803921568629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5.4385964912280697E-2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t="s">
        <v>2548</v>
      </c>
      <c r="B2505">
        <v>0</v>
      </c>
      <c r="C2505">
        <v>0.18734793187347931</v>
      </c>
      <c r="D2505">
        <v>0</v>
      </c>
      <c r="E2505">
        <v>0.37120074451659302</v>
      </c>
      <c r="F2505">
        <v>0</v>
      </c>
      <c r="G2505">
        <v>0.21509803921568629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5.4385964912280697E-2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t="s">
        <v>2549</v>
      </c>
      <c r="B2506">
        <v>0</v>
      </c>
      <c r="C2506">
        <v>0.21532846715328471</v>
      </c>
      <c r="D2506">
        <v>0</v>
      </c>
      <c r="E2506">
        <v>0.34768078851075529</v>
      </c>
      <c r="F2506">
        <v>0</v>
      </c>
      <c r="G2506">
        <v>0.21509803921568629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5.4385964912280697E-2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t="s">
        <v>2550</v>
      </c>
      <c r="B2507">
        <v>0</v>
      </c>
      <c r="C2507">
        <v>0.2238442822384428</v>
      </c>
      <c r="D2507">
        <v>0</v>
      </c>
      <c r="E2507">
        <v>0.32858139977579898</v>
      </c>
      <c r="F2507">
        <v>0</v>
      </c>
      <c r="G2507">
        <v>0.21509803921568629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5.4385964912280697E-2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t="s">
        <v>2551</v>
      </c>
      <c r="B2508">
        <v>0</v>
      </c>
      <c r="C2508">
        <v>0.23600973236009731</v>
      </c>
      <c r="D2508">
        <v>0</v>
      </c>
      <c r="E2508">
        <v>0.33160599843482308</v>
      </c>
      <c r="F2508">
        <v>0</v>
      </c>
      <c r="G2508">
        <v>0.21509803921568629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5.4385964912280697E-2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t="s">
        <v>2552</v>
      </c>
      <c r="B2509">
        <v>0</v>
      </c>
      <c r="C2509">
        <v>0.24330900243309</v>
      </c>
      <c r="D2509">
        <v>0</v>
      </c>
      <c r="E2509">
        <v>0.3538568920662451</v>
      </c>
      <c r="F2509">
        <v>0</v>
      </c>
      <c r="G2509">
        <v>0.21509803921568629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5.4385964912280697E-2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t="s">
        <v>2553</v>
      </c>
      <c r="B2510">
        <v>0</v>
      </c>
      <c r="C2510">
        <v>0.2457420924574209</v>
      </c>
      <c r="D2510">
        <v>0</v>
      </c>
      <c r="E2510">
        <v>0.38234734237187762</v>
      </c>
      <c r="F2510">
        <v>0</v>
      </c>
      <c r="G2510">
        <v>0.21509803921568629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5.4385964912280697E-2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t="s">
        <v>2554</v>
      </c>
      <c r="B2511">
        <v>0</v>
      </c>
      <c r="C2511">
        <v>0.31143552311435518</v>
      </c>
      <c r="D2511">
        <v>0</v>
      </c>
      <c r="E2511">
        <v>0.41303750079316398</v>
      </c>
      <c r="F2511">
        <v>0</v>
      </c>
      <c r="G2511">
        <v>0.21509803921568629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5.4385964912280697E-2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t="s">
        <v>2555</v>
      </c>
      <c r="B2512">
        <v>0</v>
      </c>
      <c r="C2512">
        <v>0.402676399026764</v>
      </c>
      <c r="D2512">
        <v>0</v>
      </c>
      <c r="E2512">
        <v>0.4071998138708518</v>
      </c>
      <c r="F2512">
        <v>0</v>
      </c>
      <c r="G2512">
        <v>0.21509803921568629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5.4385964912280697E-2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t="s">
        <v>2556</v>
      </c>
      <c r="B2513">
        <v>0</v>
      </c>
      <c r="C2513">
        <v>0.53892944038929436</v>
      </c>
      <c r="D2513">
        <v>0</v>
      </c>
      <c r="E2513">
        <v>0.39952198650563681</v>
      </c>
      <c r="F2513">
        <v>0</v>
      </c>
      <c r="G2513">
        <v>0.21509803921568629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5.4385964912280697E-2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t="s">
        <v>2557</v>
      </c>
      <c r="B2514">
        <v>0</v>
      </c>
      <c r="C2514">
        <v>0.49026763990267641</v>
      </c>
      <c r="D2514">
        <v>0</v>
      </c>
      <c r="E2514">
        <v>0.36458046913005782</v>
      </c>
      <c r="F2514">
        <v>0</v>
      </c>
      <c r="G2514">
        <v>0.21509803921568629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5.4385964912280697E-2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t="s">
        <v>2558</v>
      </c>
      <c r="B2515">
        <v>0</v>
      </c>
      <c r="C2515">
        <v>0.21046228710462289</v>
      </c>
      <c r="D2515">
        <v>0</v>
      </c>
      <c r="E2515">
        <v>0.31728674464349921</v>
      </c>
      <c r="F2515">
        <v>0</v>
      </c>
      <c r="G2515">
        <v>0.94039215686274513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5.4385964912280697E-2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t="s">
        <v>2559</v>
      </c>
      <c r="B2516">
        <v>0</v>
      </c>
      <c r="C2516">
        <v>0.11678832116788319</v>
      </c>
      <c r="D2516">
        <v>0</v>
      </c>
      <c r="E2516">
        <v>0.25201463651938488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5.4385964912280697E-2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t="s">
        <v>2560</v>
      </c>
      <c r="B2517">
        <v>0</v>
      </c>
      <c r="C2517">
        <v>0</v>
      </c>
      <c r="D2517">
        <v>0</v>
      </c>
      <c r="E2517">
        <v>0.2461769495970727</v>
      </c>
      <c r="F2517">
        <v>0</v>
      </c>
      <c r="G2517">
        <v>0.87352941176470589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5.4385964912280697E-2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t="s">
        <v>2561</v>
      </c>
      <c r="B2518">
        <v>0</v>
      </c>
      <c r="C2518">
        <v>0</v>
      </c>
      <c r="D2518">
        <v>0</v>
      </c>
      <c r="E2518">
        <v>0.27511157173375073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5.4385964912280697E-2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t="s">
        <v>2562</v>
      </c>
      <c r="B2519">
        <v>0</v>
      </c>
      <c r="C2519">
        <v>0</v>
      </c>
      <c r="D2519">
        <v>0</v>
      </c>
      <c r="E2519">
        <v>0.30453266778062138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5.4385964912280697E-2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t="s">
        <v>2563</v>
      </c>
      <c r="B2520">
        <v>0</v>
      </c>
      <c r="C2520">
        <v>0</v>
      </c>
      <c r="D2520">
        <v>0</v>
      </c>
      <c r="E2520">
        <v>0.36174622982719601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0.10578574094811501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t="s">
        <v>2564</v>
      </c>
      <c r="B2521">
        <v>0</v>
      </c>
      <c r="C2521">
        <v>0</v>
      </c>
      <c r="D2521">
        <v>0</v>
      </c>
      <c r="E2521">
        <v>0.44795786712916952</v>
      </c>
      <c r="F2521">
        <v>0</v>
      </c>
      <c r="G2521">
        <v>0.21509803921568629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t="s">
        <v>2565</v>
      </c>
      <c r="B2522">
        <v>0</v>
      </c>
      <c r="C2522">
        <v>0</v>
      </c>
      <c r="D2522">
        <v>0</v>
      </c>
      <c r="E2522">
        <v>0.50066625774656826</v>
      </c>
      <c r="F2522">
        <v>0</v>
      </c>
      <c r="G2522">
        <v>0.21509803921568629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t="s">
        <v>2566</v>
      </c>
      <c r="B2523">
        <v>0</v>
      </c>
      <c r="C2523">
        <v>0</v>
      </c>
      <c r="D2523">
        <v>0</v>
      </c>
      <c r="E2523">
        <v>0.50641934051058612</v>
      </c>
      <c r="F2523">
        <v>0</v>
      </c>
      <c r="G2523">
        <v>0.21509803921568629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t="s">
        <v>2567</v>
      </c>
      <c r="B2524">
        <v>0</v>
      </c>
      <c r="C2524">
        <v>0</v>
      </c>
      <c r="D2524">
        <v>0</v>
      </c>
      <c r="E2524">
        <v>0.48791218088369048</v>
      </c>
      <c r="F2524">
        <v>0</v>
      </c>
      <c r="G2524">
        <v>0.21509803921568629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t="s">
        <v>2568</v>
      </c>
      <c r="B2525">
        <v>0</v>
      </c>
      <c r="C2525">
        <v>0</v>
      </c>
      <c r="D2525">
        <v>0</v>
      </c>
      <c r="E2525">
        <v>0.44821167960405262</v>
      </c>
      <c r="F2525">
        <v>0</v>
      </c>
      <c r="G2525">
        <v>0.21509803921568629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t="s">
        <v>2569</v>
      </c>
      <c r="B2526">
        <v>0</v>
      </c>
      <c r="C2526">
        <v>0</v>
      </c>
      <c r="D2526">
        <v>0</v>
      </c>
      <c r="E2526">
        <v>0.40172169462129059</v>
      </c>
      <c r="F2526">
        <v>0</v>
      </c>
      <c r="G2526">
        <v>0.21509803921568629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t="s">
        <v>2570</v>
      </c>
      <c r="B2527">
        <v>0</v>
      </c>
      <c r="C2527">
        <v>1.2165450121654499E-3</v>
      </c>
      <c r="D2527">
        <v>0</v>
      </c>
      <c r="E2527">
        <v>0.30047166818249121</v>
      </c>
      <c r="F2527">
        <v>0</v>
      </c>
      <c r="G2527">
        <v>0.21509803921568629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t="s">
        <v>2571</v>
      </c>
      <c r="B2528">
        <v>0</v>
      </c>
      <c r="C2528">
        <v>8.5158150851581509E-3</v>
      </c>
      <c r="D2528">
        <v>0</v>
      </c>
      <c r="E2528">
        <v>0.2139216142473403</v>
      </c>
      <c r="F2528">
        <v>0</v>
      </c>
      <c r="G2528">
        <v>0.21509803921568629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t="s">
        <v>2572</v>
      </c>
      <c r="B2529">
        <v>0</v>
      </c>
      <c r="C2529">
        <v>0.34914841849148409</v>
      </c>
      <c r="D2529">
        <v>0</v>
      </c>
      <c r="E2529">
        <v>0.14816303221303331</v>
      </c>
      <c r="F2529">
        <v>0</v>
      </c>
      <c r="G2529">
        <v>0.21509803921568629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t="s">
        <v>2573</v>
      </c>
      <c r="B2530">
        <v>0</v>
      </c>
      <c r="C2530">
        <v>0.47080291970802918</v>
      </c>
      <c r="D2530">
        <v>0</v>
      </c>
      <c r="E2530">
        <v>8.10507836460162E-2</v>
      </c>
      <c r="F2530">
        <v>0</v>
      </c>
      <c r="G2530">
        <v>0.21509803921568629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t="s">
        <v>2574</v>
      </c>
      <c r="B2531">
        <v>0</v>
      </c>
      <c r="C2531">
        <v>0.48540145985401462</v>
      </c>
      <c r="D2531">
        <v>0</v>
      </c>
      <c r="E2531">
        <v>3.6062522472979551E-2</v>
      </c>
      <c r="F2531">
        <v>0</v>
      </c>
      <c r="G2531">
        <v>0.2166666666666667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t="s">
        <v>2575</v>
      </c>
      <c r="B2532">
        <v>0</v>
      </c>
      <c r="C2532">
        <v>0.49756690997566899</v>
      </c>
      <c r="D2532">
        <v>0</v>
      </c>
      <c r="E2532">
        <v>1.2394509190126701E-2</v>
      </c>
      <c r="F2532">
        <v>0</v>
      </c>
      <c r="G2532">
        <v>0.6335294117647059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t="s">
        <v>2576</v>
      </c>
      <c r="B2533">
        <v>0</v>
      </c>
      <c r="C2533">
        <v>0.49513381995133821</v>
      </c>
      <c r="D2533">
        <v>0</v>
      </c>
      <c r="E2533">
        <v>1.317709765434971E-2</v>
      </c>
      <c r="F2533">
        <v>0</v>
      </c>
      <c r="G2533">
        <v>0.22176470588235289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t="s">
        <v>2577</v>
      </c>
      <c r="B2534">
        <v>0</v>
      </c>
      <c r="C2534">
        <v>0.43430656934306572</v>
      </c>
      <c r="D2534">
        <v>0</v>
      </c>
      <c r="E2534">
        <v>1.7682269083525451E-2</v>
      </c>
      <c r="F2534">
        <v>0</v>
      </c>
      <c r="G2534">
        <v>0.21509803921568629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t="s">
        <v>2578</v>
      </c>
      <c r="B2535">
        <v>0</v>
      </c>
      <c r="C2535">
        <v>0.39172749391727502</v>
      </c>
      <c r="D2535">
        <v>0</v>
      </c>
      <c r="E2535">
        <v>2.3921825757735989E-2</v>
      </c>
      <c r="F2535">
        <v>0</v>
      </c>
      <c r="G2535">
        <v>0.21509803921568629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t="s">
        <v>2579</v>
      </c>
      <c r="B2536">
        <v>0</v>
      </c>
      <c r="C2536">
        <v>0.49878345498783461</v>
      </c>
      <c r="D2536">
        <v>0</v>
      </c>
      <c r="E2536">
        <v>3.855834514266377E-2</v>
      </c>
      <c r="F2536">
        <v>0</v>
      </c>
      <c r="G2536">
        <v>0.21509803921568629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t="s">
        <v>2580</v>
      </c>
      <c r="B2537">
        <v>0</v>
      </c>
      <c r="C2537">
        <v>0.41240875912408759</v>
      </c>
      <c r="D2537">
        <v>0</v>
      </c>
      <c r="E2537">
        <v>6.4849087332642413E-2</v>
      </c>
      <c r="F2537">
        <v>0</v>
      </c>
      <c r="G2537">
        <v>0.21509803921568629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t="s">
        <v>2581</v>
      </c>
      <c r="B2538">
        <v>0</v>
      </c>
      <c r="C2538">
        <v>0.24452554744525551</v>
      </c>
      <c r="D2538">
        <v>0</v>
      </c>
      <c r="E2538">
        <v>5.2454578142515709E-2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t="s">
        <v>2582</v>
      </c>
      <c r="B2539">
        <v>0</v>
      </c>
      <c r="C2539">
        <v>0.21167883211678831</v>
      </c>
      <c r="D2539">
        <v>0</v>
      </c>
      <c r="E2539">
        <v>9.4714355210558612E-2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t="s">
        <v>2583</v>
      </c>
      <c r="B2540">
        <v>0</v>
      </c>
      <c r="C2540">
        <v>5.9610705596107059E-2</v>
      </c>
      <c r="D2540">
        <v>0</v>
      </c>
      <c r="E2540">
        <v>0.1353666532710083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t="s">
        <v>2584</v>
      </c>
      <c r="B2541">
        <v>0</v>
      </c>
      <c r="C2541">
        <v>0</v>
      </c>
      <c r="D2541">
        <v>0</v>
      </c>
      <c r="E2541">
        <v>0.21607902028384701</v>
      </c>
      <c r="F2541">
        <v>0</v>
      </c>
      <c r="G2541">
        <v>0.38745098039215692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t="s">
        <v>2585</v>
      </c>
      <c r="B2542">
        <v>0</v>
      </c>
      <c r="C2542">
        <v>0</v>
      </c>
      <c r="D2542">
        <v>0</v>
      </c>
      <c r="E2542">
        <v>0.31919033820512283</v>
      </c>
      <c r="F2542">
        <v>0</v>
      </c>
      <c r="G2542">
        <v>0.21509803921568629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t="s">
        <v>2586</v>
      </c>
      <c r="B2543">
        <v>0</v>
      </c>
      <c r="C2543">
        <v>0</v>
      </c>
      <c r="D2543">
        <v>0</v>
      </c>
      <c r="E2543">
        <v>0.34201230990503179</v>
      </c>
      <c r="F2543">
        <v>0</v>
      </c>
      <c r="G2543">
        <v>0.21509803921568629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t="s">
        <v>2587</v>
      </c>
      <c r="B2544">
        <v>0</v>
      </c>
      <c r="C2544">
        <v>0</v>
      </c>
      <c r="D2544">
        <v>0</v>
      </c>
      <c r="E2544">
        <v>0.34393705450622902</v>
      </c>
      <c r="F2544">
        <v>0</v>
      </c>
      <c r="G2544">
        <v>0.21509803921568629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t="s">
        <v>2588</v>
      </c>
      <c r="B2545">
        <v>0</v>
      </c>
      <c r="C2545">
        <v>0</v>
      </c>
      <c r="D2545">
        <v>0</v>
      </c>
      <c r="E2545">
        <v>0.35036697053660187</v>
      </c>
      <c r="F2545">
        <v>0</v>
      </c>
      <c r="G2545">
        <v>0.21509803921568629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t="s">
        <v>2589</v>
      </c>
      <c r="B2546">
        <v>0</v>
      </c>
      <c r="C2546">
        <v>0</v>
      </c>
      <c r="D2546">
        <v>0</v>
      </c>
      <c r="E2546">
        <v>0.35024006429916033</v>
      </c>
      <c r="F2546">
        <v>0</v>
      </c>
      <c r="G2546">
        <v>0.21509803921568629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t="s">
        <v>2590</v>
      </c>
      <c r="B2547">
        <v>0</v>
      </c>
      <c r="C2547">
        <v>0</v>
      </c>
      <c r="D2547">
        <v>0</v>
      </c>
      <c r="E2547">
        <v>0.35969457898855728</v>
      </c>
      <c r="F2547">
        <v>0</v>
      </c>
      <c r="G2547">
        <v>0.21509803921568629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t="s">
        <v>2591</v>
      </c>
      <c r="B2548">
        <v>0</v>
      </c>
      <c r="C2548">
        <v>0</v>
      </c>
      <c r="D2548">
        <v>0</v>
      </c>
      <c r="E2548">
        <v>0.37098923412085699</v>
      </c>
      <c r="F2548">
        <v>0</v>
      </c>
      <c r="G2548">
        <v>0.21509803921568629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t="s">
        <v>2592</v>
      </c>
      <c r="B2549">
        <v>0</v>
      </c>
      <c r="C2549">
        <v>0</v>
      </c>
      <c r="D2549">
        <v>0</v>
      </c>
      <c r="E2549">
        <v>0.39624357537172961</v>
      </c>
      <c r="F2549">
        <v>0</v>
      </c>
      <c r="G2549">
        <v>0.21509803921568629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t="s">
        <v>2593</v>
      </c>
      <c r="B2550">
        <v>0</v>
      </c>
      <c r="C2550">
        <v>0</v>
      </c>
      <c r="D2550">
        <v>0</v>
      </c>
      <c r="E2550">
        <v>0.42528395270627561</v>
      </c>
      <c r="F2550">
        <v>0</v>
      </c>
      <c r="G2550">
        <v>0.21509803921568629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t="s">
        <v>2594</v>
      </c>
      <c r="B2551">
        <v>0</v>
      </c>
      <c r="C2551">
        <v>0</v>
      </c>
      <c r="D2551">
        <v>0</v>
      </c>
      <c r="E2551">
        <v>0.50132193997334973</v>
      </c>
      <c r="F2551">
        <v>0</v>
      </c>
      <c r="G2551">
        <v>0.21509803921568629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t="s">
        <v>2595</v>
      </c>
      <c r="B2552">
        <v>0</v>
      </c>
      <c r="C2552">
        <v>2.4330900243308999E-3</v>
      </c>
      <c r="D2552">
        <v>0</v>
      </c>
      <c r="E2552">
        <v>0.53643266566551751</v>
      </c>
      <c r="F2552">
        <v>0</v>
      </c>
      <c r="G2552">
        <v>0.21509803921568629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t="s">
        <v>2596</v>
      </c>
      <c r="B2553">
        <v>0</v>
      </c>
      <c r="C2553">
        <v>6.569343065693431E-2</v>
      </c>
      <c r="D2553">
        <v>0</v>
      </c>
      <c r="E2553">
        <v>0.49224814399627748</v>
      </c>
      <c r="F2553">
        <v>0</v>
      </c>
      <c r="G2553">
        <v>0.21509803921568629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t="s">
        <v>2597</v>
      </c>
      <c r="B2554">
        <v>0</v>
      </c>
      <c r="C2554">
        <v>9.2457420924574207E-2</v>
      </c>
      <c r="D2554">
        <v>0</v>
      </c>
      <c r="E2554">
        <v>0.47128746377884467</v>
      </c>
      <c r="F2554">
        <v>0</v>
      </c>
      <c r="G2554">
        <v>0.21509803921568629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t="s">
        <v>2598</v>
      </c>
      <c r="B2555">
        <v>0</v>
      </c>
      <c r="C2555">
        <v>0.17153284671532851</v>
      </c>
      <c r="D2555">
        <v>0</v>
      </c>
      <c r="E2555">
        <v>0.49252310751073419</v>
      </c>
      <c r="F2555">
        <v>0</v>
      </c>
      <c r="G2555">
        <v>0.21509803921568629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t="s">
        <v>2599</v>
      </c>
      <c r="B2556">
        <v>0</v>
      </c>
      <c r="C2556">
        <v>0.2250608272506083</v>
      </c>
      <c r="D2556">
        <v>0</v>
      </c>
      <c r="E2556">
        <v>0.49954525264916783</v>
      </c>
      <c r="F2556">
        <v>0</v>
      </c>
      <c r="G2556">
        <v>0.21509803921568629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t="s">
        <v>2600</v>
      </c>
      <c r="B2557">
        <v>0</v>
      </c>
      <c r="C2557">
        <v>0.24330900243309</v>
      </c>
      <c r="D2557">
        <v>0</v>
      </c>
      <c r="E2557">
        <v>0.50614437699612935</v>
      </c>
      <c r="F2557">
        <v>0</v>
      </c>
      <c r="G2557">
        <v>0.21509803921568629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t="s">
        <v>2601</v>
      </c>
      <c r="B2558">
        <v>0</v>
      </c>
      <c r="C2558">
        <v>0.14355231143552311</v>
      </c>
      <c r="D2558">
        <v>0</v>
      </c>
      <c r="E2558">
        <v>0.57004166754796004</v>
      </c>
      <c r="F2558">
        <v>0</v>
      </c>
      <c r="G2558">
        <v>0.21509803921568629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t="s">
        <v>2602</v>
      </c>
      <c r="B2559">
        <v>0</v>
      </c>
      <c r="C2559">
        <v>0.19343065693430661</v>
      </c>
      <c r="D2559">
        <v>0</v>
      </c>
      <c r="E2559">
        <v>0.63201421349859344</v>
      </c>
      <c r="F2559">
        <v>0</v>
      </c>
      <c r="G2559">
        <v>0.21509803921568629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t="s">
        <v>2603</v>
      </c>
      <c r="B2560">
        <v>0</v>
      </c>
      <c r="C2560">
        <v>0.1143552311435523</v>
      </c>
      <c r="D2560">
        <v>0</v>
      </c>
      <c r="E2560">
        <v>0.63721736923369787</v>
      </c>
      <c r="F2560">
        <v>0</v>
      </c>
      <c r="G2560">
        <v>0.21509803921568629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t="s">
        <v>2604</v>
      </c>
      <c r="B2561">
        <v>0</v>
      </c>
      <c r="C2561">
        <v>6.6909975669099758E-2</v>
      </c>
      <c r="D2561">
        <v>0</v>
      </c>
      <c r="E2561">
        <v>0.64055923348632593</v>
      </c>
      <c r="F2561">
        <v>0</v>
      </c>
      <c r="G2561">
        <v>0.21509803921568629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t="s">
        <v>2605</v>
      </c>
      <c r="B2562">
        <v>0</v>
      </c>
      <c r="C2562">
        <v>2.9197080291970798E-2</v>
      </c>
      <c r="D2562">
        <v>0</v>
      </c>
      <c r="E2562">
        <v>0.6478986442183633</v>
      </c>
      <c r="F2562">
        <v>0</v>
      </c>
      <c r="G2562">
        <v>0.21509803921568629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t="s">
        <v>2606</v>
      </c>
      <c r="B2563">
        <v>0</v>
      </c>
      <c r="C2563">
        <v>2.18978102189781E-2</v>
      </c>
      <c r="D2563">
        <v>0</v>
      </c>
      <c r="E2563">
        <v>0.65231921148924477</v>
      </c>
      <c r="F2563">
        <v>0</v>
      </c>
      <c r="G2563">
        <v>0.21509803921568629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t="s">
        <v>2607</v>
      </c>
      <c r="B2564">
        <v>0</v>
      </c>
      <c r="C2564">
        <v>7.2992700729926996E-3</v>
      </c>
      <c r="D2564">
        <v>0</v>
      </c>
      <c r="E2564">
        <v>0.64039002516973709</v>
      </c>
      <c r="F2564">
        <v>0</v>
      </c>
      <c r="G2564">
        <v>0.21509803921568629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t="s">
        <v>2608</v>
      </c>
      <c r="B2565">
        <v>0</v>
      </c>
      <c r="C2565">
        <v>0</v>
      </c>
      <c r="D2565">
        <v>0</v>
      </c>
      <c r="E2565">
        <v>0.61143425199348556</v>
      </c>
      <c r="F2565">
        <v>0</v>
      </c>
      <c r="G2565">
        <v>0.21509803921568629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t="s">
        <v>2609</v>
      </c>
      <c r="B2566">
        <v>0</v>
      </c>
      <c r="C2566">
        <v>0</v>
      </c>
      <c r="D2566">
        <v>0</v>
      </c>
      <c r="E2566">
        <v>0.50993041307980291</v>
      </c>
      <c r="F2566">
        <v>0</v>
      </c>
      <c r="G2566">
        <v>0.21509803921568629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t="s">
        <v>2610</v>
      </c>
      <c r="B2567">
        <v>0</v>
      </c>
      <c r="C2567">
        <v>0</v>
      </c>
      <c r="D2567">
        <v>0</v>
      </c>
      <c r="E2567">
        <v>0.55993147063178161</v>
      </c>
      <c r="F2567">
        <v>0</v>
      </c>
      <c r="G2567">
        <v>0.21509803921568629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t="s">
        <v>2611</v>
      </c>
      <c r="B2568">
        <v>0</v>
      </c>
      <c r="C2568">
        <v>0</v>
      </c>
      <c r="D2568">
        <v>0</v>
      </c>
      <c r="E2568">
        <v>0.53268893166099118</v>
      </c>
      <c r="F2568">
        <v>0</v>
      </c>
      <c r="G2568">
        <v>0.21509803921568629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t="s">
        <v>2612</v>
      </c>
      <c r="B2569">
        <v>0</v>
      </c>
      <c r="C2569">
        <v>0</v>
      </c>
      <c r="D2569">
        <v>0</v>
      </c>
      <c r="E2569">
        <v>0.50667315298546922</v>
      </c>
      <c r="F2569">
        <v>0</v>
      </c>
      <c r="G2569">
        <v>0.21509803921568629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t="s">
        <v>2613</v>
      </c>
      <c r="B2570">
        <v>0</v>
      </c>
      <c r="C2570">
        <v>0</v>
      </c>
      <c r="D2570">
        <v>0</v>
      </c>
      <c r="E2570">
        <v>0.47902874426278058</v>
      </c>
      <c r="F2570">
        <v>0</v>
      </c>
      <c r="G2570">
        <v>0.21509803921568629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5.4385964912280697E-2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t="s">
        <v>2614</v>
      </c>
      <c r="B2571">
        <v>0</v>
      </c>
      <c r="C2571">
        <v>0</v>
      </c>
      <c r="D2571">
        <v>0</v>
      </c>
      <c r="E2571">
        <v>0.45952748577592589</v>
      </c>
      <c r="F2571">
        <v>0</v>
      </c>
      <c r="G2571">
        <v>0.21509803921568629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5.4385964912280697E-2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t="s">
        <v>2615</v>
      </c>
      <c r="B2572">
        <v>0</v>
      </c>
      <c r="C2572">
        <v>0</v>
      </c>
      <c r="D2572">
        <v>0</v>
      </c>
      <c r="E2572">
        <v>0.43992047209120327</v>
      </c>
      <c r="F2572">
        <v>0</v>
      </c>
      <c r="G2572">
        <v>0.21509803921568629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5.4385964912280697E-2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t="s">
        <v>2616</v>
      </c>
      <c r="B2573">
        <v>0</v>
      </c>
      <c r="C2573">
        <v>0</v>
      </c>
      <c r="D2573">
        <v>0</v>
      </c>
      <c r="E2573">
        <v>0.42185748429535308</v>
      </c>
      <c r="F2573">
        <v>0</v>
      </c>
      <c r="G2573">
        <v>0.21509803921568629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5.4385964912280697E-2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t="s">
        <v>2617</v>
      </c>
      <c r="B2574">
        <v>0</v>
      </c>
      <c r="C2574">
        <v>0</v>
      </c>
      <c r="D2574">
        <v>0</v>
      </c>
      <c r="E2574">
        <v>0.40318111635186882</v>
      </c>
      <c r="F2574">
        <v>0</v>
      </c>
      <c r="G2574">
        <v>0.21509803921568629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5.4385964912280697E-2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t="s">
        <v>2618</v>
      </c>
      <c r="B2575">
        <v>0</v>
      </c>
      <c r="C2575">
        <v>0</v>
      </c>
      <c r="D2575">
        <v>0</v>
      </c>
      <c r="E2575">
        <v>0.37075657268554763</v>
      </c>
      <c r="F2575">
        <v>0</v>
      </c>
      <c r="G2575">
        <v>0.21509803921568629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5.4385964912280697E-2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t="s">
        <v>2619</v>
      </c>
      <c r="B2576">
        <v>0</v>
      </c>
      <c r="C2576">
        <v>2.4330900243308999E-3</v>
      </c>
      <c r="D2576">
        <v>0</v>
      </c>
      <c r="E2576">
        <v>0.32731233740138332</v>
      </c>
      <c r="F2576">
        <v>0</v>
      </c>
      <c r="G2576">
        <v>0.21509803921568629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5.4385964912280697E-2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 x14ac:dyDescent="0.25">
      <c r="A2577" t="s">
        <v>2620</v>
      </c>
      <c r="B2577">
        <v>0</v>
      </c>
      <c r="C2577">
        <v>0.1119221411192214</v>
      </c>
      <c r="D2577">
        <v>0</v>
      </c>
      <c r="E2577">
        <v>0.30831870386429489</v>
      </c>
      <c r="F2577">
        <v>0</v>
      </c>
      <c r="G2577">
        <v>0.21509803921568629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5.4385964912280697E-2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25">
      <c r="A2578" t="s">
        <v>2621</v>
      </c>
      <c r="B2578">
        <v>0</v>
      </c>
      <c r="C2578">
        <v>0.38442822384428232</v>
      </c>
      <c r="D2578">
        <v>0</v>
      </c>
      <c r="E2578">
        <v>0.26187102096068021</v>
      </c>
      <c r="F2578">
        <v>0</v>
      </c>
      <c r="G2578">
        <v>0.21509803921568629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5.4385964912280697E-2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25">
      <c r="A2579" t="s">
        <v>2622</v>
      </c>
      <c r="B2579">
        <v>0</v>
      </c>
      <c r="C2579">
        <v>0.31021897810218979</v>
      </c>
      <c r="D2579">
        <v>0</v>
      </c>
      <c r="E2579">
        <v>0.21961124389263731</v>
      </c>
      <c r="F2579">
        <v>0</v>
      </c>
      <c r="G2579">
        <v>0.21509803921568629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5.4385964912280697E-2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 x14ac:dyDescent="0.25">
      <c r="A2580" t="s">
        <v>2623</v>
      </c>
      <c r="B2580">
        <v>0</v>
      </c>
      <c r="C2580">
        <v>0.35644768856447689</v>
      </c>
      <c r="D2580">
        <v>0</v>
      </c>
      <c r="E2580">
        <v>0.19164956957634471</v>
      </c>
      <c r="F2580">
        <v>0</v>
      </c>
      <c r="G2580">
        <v>0.21509803921568629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5.4385964912280697E-2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x14ac:dyDescent="0.25">
      <c r="A2581" t="s">
        <v>2624</v>
      </c>
      <c r="B2581">
        <v>0</v>
      </c>
      <c r="C2581">
        <v>0.43673965936739662</v>
      </c>
      <c r="D2581">
        <v>0</v>
      </c>
      <c r="E2581">
        <v>0.16903910827217161</v>
      </c>
      <c r="F2581">
        <v>0</v>
      </c>
      <c r="G2581">
        <v>0.21509803921568629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5.4385964912280697E-2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25">
      <c r="A2582" t="s">
        <v>2625</v>
      </c>
      <c r="B2582">
        <v>0</v>
      </c>
      <c r="C2582">
        <v>0.41605839416058399</v>
      </c>
      <c r="D2582">
        <v>0</v>
      </c>
      <c r="E2582">
        <v>0.15239324012775229</v>
      </c>
      <c r="F2582">
        <v>0</v>
      </c>
      <c r="G2582">
        <v>0.21509803921568629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5.4385964912280697E-2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25">
      <c r="A2583" t="s">
        <v>2626</v>
      </c>
      <c r="B2583">
        <v>0</v>
      </c>
      <c r="C2583">
        <v>0.43552311435523111</v>
      </c>
      <c r="D2583">
        <v>0</v>
      </c>
      <c r="E2583">
        <v>0.1352397470335667</v>
      </c>
      <c r="F2583">
        <v>0</v>
      </c>
      <c r="G2583">
        <v>0.21509803921568629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5.4385964912280697E-2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 x14ac:dyDescent="0.25">
      <c r="A2584" t="s">
        <v>2627</v>
      </c>
      <c r="B2584">
        <v>0</v>
      </c>
      <c r="C2584">
        <v>0.64720194647201945</v>
      </c>
      <c r="D2584">
        <v>0</v>
      </c>
      <c r="E2584">
        <v>0.1169017957232598</v>
      </c>
      <c r="F2584">
        <v>0</v>
      </c>
      <c r="G2584">
        <v>0.43372549019607842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5.4385964912280697E-2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t="s">
        <v>2628</v>
      </c>
      <c r="B2585">
        <v>0</v>
      </c>
      <c r="C2585">
        <v>0.74087591240875905</v>
      </c>
      <c r="D2585">
        <v>0</v>
      </c>
      <c r="E2585">
        <v>9.9600245352059052E-2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5.4385964912280697E-2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t="s">
        <v>2629</v>
      </c>
      <c r="B2586">
        <v>0</v>
      </c>
      <c r="C2586">
        <v>0.78345498783454992</v>
      </c>
      <c r="D2586">
        <v>0</v>
      </c>
      <c r="E2586">
        <v>8.0606611814970711E-2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5.4385964912280697E-2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t="s">
        <v>2630</v>
      </c>
      <c r="B2587">
        <v>0</v>
      </c>
      <c r="C2587">
        <v>0.55596107055961075</v>
      </c>
      <c r="D2587">
        <v>0</v>
      </c>
      <c r="E2587">
        <v>5.8482624420990302E-2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9.8133631952220968E-2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t="s">
        <v>2631</v>
      </c>
      <c r="B2588">
        <v>0</v>
      </c>
      <c r="C2588">
        <v>0.30656934306569339</v>
      </c>
      <c r="D2588">
        <v>0</v>
      </c>
      <c r="E2588">
        <v>2.9590304363459469E-2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0.13598357596117949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t="s">
        <v>2632</v>
      </c>
      <c r="B2589">
        <v>0</v>
      </c>
      <c r="C2589">
        <v>7.2992700729926996E-3</v>
      </c>
      <c r="D2589">
        <v>0</v>
      </c>
      <c r="E2589">
        <v>9.6871761247065303E-3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0.28269049858889927</v>
      </c>
      <c r="M2589">
        <v>0.13598357596117949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t="s">
        <v>2633</v>
      </c>
      <c r="B2590">
        <v>0</v>
      </c>
      <c r="C2590">
        <v>0</v>
      </c>
      <c r="D2590">
        <v>0</v>
      </c>
      <c r="E2590">
        <v>5.0550984580892151E-3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0.28269049858889927</v>
      </c>
      <c r="M2590">
        <v>0.13598357596117949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t="s">
        <v>2634</v>
      </c>
      <c r="B2591">
        <v>0</v>
      </c>
      <c r="C2591">
        <v>0</v>
      </c>
      <c r="D2591">
        <v>0</v>
      </c>
      <c r="E2591">
        <v>2.0897227098711901E-2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0.13598357596117949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t="s">
        <v>2635</v>
      </c>
      <c r="B2592">
        <v>0</v>
      </c>
      <c r="C2592">
        <v>0</v>
      </c>
      <c r="D2592">
        <v>0</v>
      </c>
      <c r="E2592">
        <v>6.3580024958226705E-2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0.13598357596117949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x14ac:dyDescent="0.25">
      <c r="A2593" t="s">
        <v>2636</v>
      </c>
      <c r="B2593">
        <v>0</v>
      </c>
      <c r="C2593">
        <v>0</v>
      </c>
      <c r="D2593">
        <v>0</v>
      </c>
      <c r="E2593">
        <v>0.15264705260263539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9.0817469204927212E-2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t="s">
        <v>2637</v>
      </c>
      <c r="B2594">
        <v>0</v>
      </c>
      <c r="C2594">
        <v>0</v>
      </c>
      <c r="D2594">
        <v>0</v>
      </c>
      <c r="E2594">
        <v>0.27860149326339401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5.4385964912280697E-2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t="s">
        <v>2638</v>
      </c>
      <c r="B2595">
        <v>0</v>
      </c>
      <c r="C2595">
        <v>0</v>
      </c>
      <c r="D2595">
        <v>0</v>
      </c>
      <c r="E2595">
        <v>0.41077433955878928</v>
      </c>
      <c r="F2595">
        <v>0</v>
      </c>
      <c r="G2595">
        <v>0.21509803921568629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5.4385964912280697E-2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t="s">
        <v>2639</v>
      </c>
      <c r="B2596">
        <v>0</v>
      </c>
      <c r="C2596">
        <v>0</v>
      </c>
      <c r="D2596">
        <v>0</v>
      </c>
      <c r="E2596">
        <v>0.49658410710886453</v>
      </c>
      <c r="F2596">
        <v>0</v>
      </c>
      <c r="G2596">
        <v>0.21509803921568629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5.4385964912280697E-2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t="s">
        <v>2640</v>
      </c>
      <c r="B2597">
        <v>0</v>
      </c>
      <c r="C2597">
        <v>0</v>
      </c>
      <c r="D2597">
        <v>0</v>
      </c>
      <c r="E2597">
        <v>0.53753251972334448</v>
      </c>
      <c r="F2597">
        <v>0</v>
      </c>
      <c r="G2597">
        <v>0.21509803921568629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5.4385964912280697E-2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t="s">
        <v>2641</v>
      </c>
      <c r="B2598">
        <v>0</v>
      </c>
      <c r="C2598">
        <v>0</v>
      </c>
      <c r="D2598">
        <v>0</v>
      </c>
      <c r="E2598">
        <v>0.51845428202796162</v>
      </c>
      <c r="F2598">
        <v>0</v>
      </c>
      <c r="G2598">
        <v>0.21509803921568629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5.4385964912280697E-2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t="s">
        <v>2642</v>
      </c>
      <c r="B2599">
        <v>0</v>
      </c>
      <c r="C2599">
        <v>0</v>
      </c>
      <c r="D2599">
        <v>0</v>
      </c>
      <c r="E2599">
        <v>0.5196175892045094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5.4385964912280697E-2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t="s">
        <v>2643</v>
      </c>
      <c r="B2600">
        <v>0</v>
      </c>
      <c r="C2600">
        <v>7.2992700729926996E-3</v>
      </c>
      <c r="D2600">
        <v>0</v>
      </c>
      <c r="E2600">
        <v>0.50885171006154961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5.4385964912280697E-2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t="s">
        <v>2644</v>
      </c>
      <c r="B2601">
        <v>0</v>
      </c>
      <c r="C2601">
        <v>0.28102189781021902</v>
      </c>
      <c r="D2601">
        <v>0</v>
      </c>
      <c r="E2601">
        <v>0.39076545612216851</v>
      </c>
      <c r="F2601">
        <v>0</v>
      </c>
      <c r="G2601">
        <v>0.21509803921568629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5.4385964912280697E-2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 x14ac:dyDescent="0.25">
      <c r="A2602" t="s">
        <v>2645</v>
      </c>
      <c r="B2602">
        <v>0</v>
      </c>
      <c r="C2602">
        <v>0.35036496350364971</v>
      </c>
      <c r="D2602">
        <v>0</v>
      </c>
      <c r="E2602">
        <v>0.23170963852873369</v>
      </c>
      <c r="F2602">
        <v>0</v>
      </c>
      <c r="G2602">
        <v>0.21509803921568629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5.4385964912280697E-2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25">
      <c r="A2603" t="s">
        <v>2646</v>
      </c>
      <c r="B2603">
        <v>0</v>
      </c>
      <c r="C2603">
        <v>0.5012165450121655</v>
      </c>
      <c r="D2603">
        <v>0</v>
      </c>
      <c r="E2603">
        <v>0.1854734660208549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5.4385964912280697E-2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 x14ac:dyDescent="0.25">
      <c r="A2604" t="s">
        <v>2647</v>
      </c>
      <c r="B2604">
        <v>0</v>
      </c>
      <c r="C2604">
        <v>0.52189781021897808</v>
      </c>
      <c r="D2604">
        <v>0</v>
      </c>
      <c r="E2604">
        <v>0.2161001713234206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5.4385964912280697E-2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 x14ac:dyDescent="0.25">
      <c r="A2605" t="s">
        <v>2648</v>
      </c>
      <c r="B2605">
        <v>0</v>
      </c>
      <c r="C2605">
        <v>0.49756690997566899</v>
      </c>
      <c r="D2605">
        <v>0</v>
      </c>
      <c r="E2605">
        <v>0.25197233444023781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5.4385964912280697E-2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t="s">
        <v>2649</v>
      </c>
      <c r="B2606">
        <v>0</v>
      </c>
      <c r="C2606">
        <v>0.48175182481751833</v>
      </c>
      <c r="D2606">
        <v>0</v>
      </c>
      <c r="E2606">
        <v>0.29471858541847329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5.4385964912280697E-2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t="s">
        <v>2650</v>
      </c>
      <c r="B2607">
        <v>0</v>
      </c>
      <c r="C2607">
        <v>0.451338199513382</v>
      </c>
      <c r="D2607">
        <v>0</v>
      </c>
      <c r="E2607">
        <v>0.35576048562786872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5.4385964912280697E-2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 x14ac:dyDescent="0.25">
      <c r="A2608" t="s">
        <v>2651</v>
      </c>
      <c r="B2608">
        <v>0</v>
      </c>
      <c r="C2608">
        <v>0.49878345498783461</v>
      </c>
      <c r="D2608">
        <v>0</v>
      </c>
      <c r="E2608">
        <v>0.3876774043444236</v>
      </c>
      <c r="F2608">
        <v>0</v>
      </c>
      <c r="G2608">
        <v>0.21509803921568629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5.4385964912280697E-2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x14ac:dyDescent="0.25">
      <c r="A2609" t="s">
        <v>2652</v>
      </c>
      <c r="B2609">
        <v>0</v>
      </c>
      <c r="C2609">
        <v>0.47201946472019463</v>
      </c>
      <c r="D2609">
        <v>0</v>
      </c>
      <c r="E2609">
        <v>0.43816493580659488</v>
      </c>
      <c r="F2609">
        <v>0</v>
      </c>
      <c r="G2609">
        <v>0.21509803921568629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5.4385964912280697E-2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t="s">
        <v>2653</v>
      </c>
      <c r="B2610">
        <v>0</v>
      </c>
      <c r="C2610">
        <v>0.41970802919708028</v>
      </c>
      <c r="D2610">
        <v>0</v>
      </c>
      <c r="E2610">
        <v>0.45620677256287151</v>
      </c>
      <c r="F2610">
        <v>0</v>
      </c>
      <c r="G2610">
        <v>0.21509803921568629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5.4385964912280697E-2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25">
      <c r="A2611" t="s">
        <v>2654</v>
      </c>
      <c r="B2611">
        <v>0</v>
      </c>
      <c r="C2611">
        <v>0.27615571776155717</v>
      </c>
      <c r="D2611">
        <v>0</v>
      </c>
      <c r="E2611">
        <v>0.44711182554622558</v>
      </c>
      <c r="F2611">
        <v>0</v>
      </c>
      <c r="G2611">
        <v>0.21509803921568629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5.4385964912280697E-2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 x14ac:dyDescent="0.25">
      <c r="A2612" t="s">
        <v>2655</v>
      </c>
      <c r="B2612">
        <v>0</v>
      </c>
      <c r="C2612">
        <v>0.1508515815085158</v>
      </c>
      <c r="D2612">
        <v>0</v>
      </c>
      <c r="E2612">
        <v>0.37553670762918001</v>
      </c>
      <c r="F2612">
        <v>0</v>
      </c>
      <c r="G2612">
        <v>0.21509803921568629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5.4385964912280697E-2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 x14ac:dyDescent="0.25">
      <c r="A2613" t="s">
        <v>2656</v>
      </c>
      <c r="B2613">
        <v>0</v>
      </c>
      <c r="C2613">
        <v>2.4330900243308999E-3</v>
      </c>
      <c r="D2613">
        <v>0</v>
      </c>
      <c r="E2613">
        <v>0.43361746229827203</v>
      </c>
      <c r="F2613">
        <v>0</v>
      </c>
      <c r="G2613">
        <v>0.21509803921568629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5.4385964912280697E-2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25">
      <c r="A2614" t="s">
        <v>2657</v>
      </c>
      <c r="B2614">
        <v>0</v>
      </c>
      <c r="C2614">
        <v>0</v>
      </c>
      <c r="D2614">
        <v>0</v>
      </c>
      <c r="E2614">
        <v>0.44829628376234698</v>
      </c>
      <c r="F2614">
        <v>0</v>
      </c>
      <c r="G2614">
        <v>0.21509803921568629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5.4385964912280697E-2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t="s">
        <v>2658</v>
      </c>
      <c r="B2615">
        <v>0</v>
      </c>
      <c r="C2615">
        <v>0</v>
      </c>
      <c r="D2615">
        <v>0</v>
      </c>
      <c r="E2615">
        <v>0.35447027221387928</v>
      </c>
      <c r="F2615">
        <v>0</v>
      </c>
      <c r="G2615">
        <v>0.21509803921568629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5.4385964912280697E-2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t="s">
        <v>2659</v>
      </c>
      <c r="B2616">
        <v>0</v>
      </c>
      <c r="C2616">
        <v>0</v>
      </c>
      <c r="D2616">
        <v>0</v>
      </c>
      <c r="E2616">
        <v>0.36157702151060728</v>
      </c>
      <c r="F2616">
        <v>0</v>
      </c>
      <c r="G2616">
        <v>0.21509803921568629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5.4385964912280697E-2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t="s">
        <v>2660</v>
      </c>
      <c r="B2617">
        <v>0</v>
      </c>
      <c r="C2617">
        <v>0</v>
      </c>
      <c r="D2617">
        <v>0</v>
      </c>
      <c r="E2617">
        <v>0.36716089595803642</v>
      </c>
      <c r="F2617">
        <v>0</v>
      </c>
      <c r="G2617">
        <v>0.21509803921568629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5.4385964912280697E-2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t="s">
        <v>2661</v>
      </c>
      <c r="B2618">
        <v>0</v>
      </c>
      <c r="C2618">
        <v>0</v>
      </c>
      <c r="D2618">
        <v>0</v>
      </c>
      <c r="E2618">
        <v>0.3981894710125003</v>
      </c>
      <c r="F2618">
        <v>0</v>
      </c>
      <c r="G2618">
        <v>0.21509803921568629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5.4385964912280697E-2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25">
      <c r="A2619" t="s">
        <v>2662</v>
      </c>
      <c r="B2619">
        <v>0</v>
      </c>
      <c r="C2619">
        <v>0</v>
      </c>
      <c r="D2619">
        <v>0</v>
      </c>
      <c r="E2619">
        <v>0.46069079295247362</v>
      </c>
      <c r="F2619">
        <v>0</v>
      </c>
      <c r="G2619">
        <v>0.21509803921568629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5.4385964912280697E-2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t="s">
        <v>2663</v>
      </c>
      <c r="B2620">
        <v>0</v>
      </c>
      <c r="C2620">
        <v>0</v>
      </c>
      <c r="D2620">
        <v>0</v>
      </c>
      <c r="E2620">
        <v>0.4401319824869393</v>
      </c>
      <c r="F2620">
        <v>0</v>
      </c>
      <c r="G2620">
        <v>0.21509803921568629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5.4385964912280697E-2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t="s">
        <v>2664</v>
      </c>
      <c r="B2621">
        <v>0</v>
      </c>
      <c r="C2621">
        <v>0</v>
      </c>
      <c r="D2621">
        <v>0</v>
      </c>
      <c r="E2621">
        <v>0.38742359186954051</v>
      </c>
      <c r="F2621">
        <v>0</v>
      </c>
      <c r="G2621">
        <v>0.21509803921568629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5.4385964912280697E-2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t="s">
        <v>2665</v>
      </c>
      <c r="B2622">
        <v>0</v>
      </c>
      <c r="C2622">
        <v>0</v>
      </c>
      <c r="D2622">
        <v>0</v>
      </c>
      <c r="E2622">
        <v>0.35055732989276428</v>
      </c>
      <c r="F2622">
        <v>0</v>
      </c>
      <c r="G2622">
        <v>0.21509803921568629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5.4385964912280697E-2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t="s">
        <v>2666</v>
      </c>
      <c r="B2623">
        <v>0</v>
      </c>
      <c r="C2623">
        <v>0</v>
      </c>
      <c r="D2623">
        <v>0</v>
      </c>
      <c r="E2623">
        <v>0.31897882780938691</v>
      </c>
      <c r="F2623">
        <v>0</v>
      </c>
      <c r="G2623">
        <v>0.21509803921568629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5.4385964912280697E-2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t="s">
        <v>2667</v>
      </c>
      <c r="B2624">
        <v>0</v>
      </c>
      <c r="C2624">
        <v>6.0827250608272501E-3</v>
      </c>
      <c r="D2624">
        <v>0</v>
      </c>
      <c r="E2624">
        <v>0.26973920768205761</v>
      </c>
      <c r="F2624">
        <v>0</v>
      </c>
      <c r="G2624">
        <v>0.21509803921568629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5.4385964912280697E-2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t="s">
        <v>2668</v>
      </c>
      <c r="B2625">
        <v>0</v>
      </c>
      <c r="C2625">
        <v>0.1155717761557178</v>
      </c>
      <c r="D2625">
        <v>0</v>
      </c>
      <c r="E2625">
        <v>0.18951331457941159</v>
      </c>
      <c r="F2625">
        <v>0</v>
      </c>
      <c r="G2625">
        <v>0.21509803921568629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5.4385964912280697E-2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t="s">
        <v>2669</v>
      </c>
      <c r="B2626">
        <v>0</v>
      </c>
      <c r="C2626">
        <v>0.23965936739659369</v>
      </c>
      <c r="D2626">
        <v>0</v>
      </c>
      <c r="E2626">
        <v>0.112713889887688</v>
      </c>
      <c r="F2626">
        <v>0</v>
      </c>
      <c r="G2626">
        <v>0.21509803921568629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5.4385964912280697E-2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t="s">
        <v>2670</v>
      </c>
      <c r="B2627">
        <v>0</v>
      </c>
      <c r="C2627">
        <v>0.37469586374695862</v>
      </c>
      <c r="D2627">
        <v>0</v>
      </c>
      <c r="E2627">
        <v>6.8064045347828853E-2</v>
      </c>
      <c r="F2627">
        <v>0</v>
      </c>
      <c r="G2627">
        <v>0.21509803921568629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5.4385964912280697E-2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t="s">
        <v>2671</v>
      </c>
      <c r="B2628">
        <v>0</v>
      </c>
      <c r="C2628">
        <v>0.402676399026764</v>
      </c>
      <c r="D2628">
        <v>0</v>
      </c>
      <c r="E2628">
        <v>4.6109266270437203E-2</v>
      </c>
      <c r="F2628">
        <v>0</v>
      </c>
      <c r="G2628">
        <v>0.21509803921568629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0.12168719671519219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t="s">
        <v>2672</v>
      </c>
      <c r="B2629">
        <v>0</v>
      </c>
      <c r="C2629">
        <v>0.28953771289537711</v>
      </c>
      <c r="D2629">
        <v>0</v>
      </c>
      <c r="E2629">
        <v>2.9548002284312279E-2</v>
      </c>
      <c r="F2629">
        <v>0</v>
      </c>
      <c r="G2629">
        <v>0.21509803921568629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0.1236282194848824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t="s">
        <v>2673</v>
      </c>
      <c r="B2630">
        <v>0</v>
      </c>
      <c r="C2630">
        <v>0.32360097323600973</v>
      </c>
      <c r="D2630">
        <v>0</v>
      </c>
      <c r="E2630">
        <v>1.9268597051545079E-2</v>
      </c>
      <c r="F2630">
        <v>0</v>
      </c>
      <c r="G2630">
        <v>0.21509803921568629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0.13598357596117949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t="s">
        <v>2674</v>
      </c>
      <c r="B2631">
        <v>0</v>
      </c>
      <c r="C2631">
        <v>0.26642335766423347</v>
      </c>
      <c r="D2631">
        <v>0</v>
      </c>
      <c r="E2631">
        <v>1.8591763785190049E-2</v>
      </c>
      <c r="F2631">
        <v>0</v>
      </c>
      <c r="G2631">
        <v>0.21509803921568629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0.23251213139231061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t="s">
        <v>2675</v>
      </c>
      <c r="B2632">
        <v>0</v>
      </c>
      <c r="C2632">
        <v>0.38929440389294401</v>
      </c>
      <c r="D2632">
        <v>0</v>
      </c>
      <c r="E2632">
        <v>2.182787283995009E-2</v>
      </c>
      <c r="F2632">
        <v>0</v>
      </c>
      <c r="G2632">
        <v>0.21509803921568629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0.2447928331466965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t="s">
        <v>2676</v>
      </c>
      <c r="B2633">
        <v>0</v>
      </c>
      <c r="C2633">
        <v>0.36982968369829677</v>
      </c>
      <c r="D2633">
        <v>0</v>
      </c>
      <c r="E2633">
        <v>2.804627847458703E-2</v>
      </c>
      <c r="F2633">
        <v>0</v>
      </c>
      <c r="G2633">
        <v>0.57058823529411762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0.21758118701007839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t="s">
        <v>2677</v>
      </c>
      <c r="B2634">
        <v>0</v>
      </c>
      <c r="C2634">
        <v>0.3978102189781022</v>
      </c>
      <c r="D2634">
        <v>0</v>
      </c>
      <c r="E2634">
        <v>4.168869899955583E-2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0.21758118701007839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t="s">
        <v>2678</v>
      </c>
      <c r="B2635">
        <v>0</v>
      </c>
      <c r="C2635">
        <v>0.218978102189781</v>
      </c>
      <c r="D2635">
        <v>0</v>
      </c>
      <c r="E2635">
        <v>5.509845808921509E-2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0.21758118701007839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t="s">
        <v>2679</v>
      </c>
      <c r="B2636">
        <v>0</v>
      </c>
      <c r="C2636">
        <v>0.11922141119221411</v>
      </c>
      <c r="D2636">
        <v>0</v>
      </c>
      <c r="E2636">
        <v>7.997208062776287E-2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0.21758118701007839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t="s">
        <v>2680</v>
      </c>
      <c r="B2637">
        <v>0</v>
      </c>
      <c r="C2637">
        <v>1.2165450121654499E-3</v>
      </c>
      <c r="D2637">
        <v>0</v>
      </c>
      <c r="E2637">
        <v>0.1007424014890332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0.108809257185517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t="s">
        <v>2681</v>
      </c>
      <c r="B2638">
        <v>0</v>
      </c>
      <c r="C2638">
        <v>0</v>
      </c>
      <c r="D2638">
        <v>0</v>
      </c>
      <c r="E2638">
        <v>0.1213223629941412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0.108809257185517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t="s">
        <v>2682</v>
      </c>
      <c r="B2639">
        <v>0</v>
      </c>
      <c r="C2639">
        <v>0</v>
      </c>
      <c r="D2639">
        <v>0</v>
      </c>
      <c r="E2639">
        <v>0.1289367372406354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0.108809257185517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t="s">
        <v>2683</v>
      </c>
      <c r="B2640">
        <v>0</v>
      </c>
      <c r="C2640">
        <v>0</v>
      </c>
      <c r="D2640">
        <v>0</v>
      </c>
      <c r="E2640">
        <v>0.13834894985088519</v>
      </c>
      <c r="F2640">
        <v>0</v>
      </c>
      <c r="G2640">
        <v>0.21509803921568629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0.108809257185517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t="s">
        <v>2684</v>
      </c>
      <c r="B2641">
        <v>0</v>
      </c>
      <c r="C2641">
        <v>0</v>
      </c>
      <c r="D2641">
        <v>0</v>
      </c>
      <c r="E2641">
        <v>0.13957571014615369</v>
      </c>
      <c r="F2641">
        <v>0</v>
      </c>
      <c r="G2641">
        <v>0.21509803921568629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0.108809257185517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 x14ac:dyDescent="0.25">
      <c r="A2642" t="s">
        <v>2685</v>
      </c>
      <c r="B2642">
        <v>0</v>
      </c>
      <c r="C2642">
        <v>0</v>
      </c>
      <c r="D2642">
        <v>0</v>
      </c>
      <c r="E2642">
        <v>0.1421984390532795</v>
      </c>
      <c r="F2642">
        <v>0</v>
      </c>
      <c r="G2642">
        <v>0.21509803921568629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0.108809257185517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t="s">
        <v>2686</v>
      </c>
      <c r="B2643">
        <v>0</v>
      </c>
      <c r="C2643">
        <v>0</v>
      </c>
      <c r="D2643">
        <v>0</v>
      </c>
      <c r="E2643">
        <v>0.137418304109647</v>
      </c>
      <c r="F2643">
        <v>0</v>
      </c>
      <c r="G2643">
        <v>0.21509803921568629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0.108809257185517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 x14ac:dyDescent="0.25">
      <c r="A2644" t="s">
        <v>2687</v>
      </c>
      <c r="B2644">
        <v>0</v>
      </c>
      <c r="C2644">
        <v>0</v>
      </c>
      <c r="D2644">
        <v>0</v>
      </c>
      <c r="E2644">
        <v>0.1242835085344445</v>
      </c>
      <c r="F2644">
        <v>0</v>
      </c>
      <c r="G2644">
        <v>0.21509803921568629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0.108809257185517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25">
      <c r="A2645" t="s">
        <v>2688</v>
      </c>
      <c r="B2645">
        <v>0</v>
      </c>
      <c r="C2645">
        <v>0</v>
      </c>
      <c r="D2645">
        <v>0</v>
      </c>
      <c r="E2645">
        <v>0.1132003637978807</v>
      </c>
      <c r="F2645">
        <v>0</v>
      </c>
      <c r="G2645">
        <v>0.21509803921568629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0.108809257185517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t="s">
        <v>2689</v>
      </c>
      <c r="B2646">
        <v>0</v>
      </c>
      <c r="C2646">
        <v>0</v>
      </c>
      <c r="D2646">
        <v>0</v>
      </c>
      <c r="E2646">
        <v>9.5962266545400715E-2</v>
      </c>
      <c r="F2646">
        <v>0</v>
      </c>
      <c r="G2646">
        <v>0.21509803921568629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0.108809257185517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 x14ac:dyDescent="0.25">
      <c r="A2647" t="s">
        <v>2690</v>
      </c>
      <c r="B2647">
        <v>0</v>
      </c>
      <c r="C2647">
        <v>0</v>
      </c>
      <c r="D2647">
        <v>0</v>
      </c>
      <c r="E2647">
        <v>8.3462002157406054E-2</v>
      </c>
      <c r="F2647">
        <v>0</v>
      </c>
      <c r="G2647">
        <v>0.21509803921568629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0.108809257185517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x14ac:dyDescent="0.25">
      <c r="A2648" t="s">
        <v>2691</v>
      </c>
      <c r="B2648">
        <v>0</v>
      </c>
      <c r="C2648">
        <v>7.2992700729926996E-3</v>
      </c>
      <c r="D2648">
        <v>0</v>
      </c>
      <c r="E2648">
        <v>8.3821569830157164E-2</v>
      </c>
      <c r="F2648">
        <v>0</v>
      </c>
      <c r="G2648">
        <v>0.21509803921568629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0.108809257185517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 t="s">
        <v>2692</v>
      </c>
      <c r="B2649">
        <v>0</v>
      </c>
      <c r="C2649">
        <v>0.18248175182481749</v>
      </c>
      <c r="D2649">
        <v>0</v>
      </c>
      <c r="E2649">
        <v>7.5466909198587118E-2</v>
      </c>
      <c r="F2649">
        <v>0</v>
      </c>
      <c r="G2649">
        <v>0.21509803921568629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0.108809257185517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 x14ac:dyDescent="0.25">
      <c r="A2650" t="s">
        <v>2693</v>
      </c>
      <c r="B2650">
        <v>0</v>
      </c>
      <c r="C2650">
        <v>0.26520681265206808</v>
      </c>
      <c r="D2650">
        <v>0</v>
      </c>
      <c r="E2650">
        <v>7.0073394107320386E-2</v>
      </c>
      <c r="F2650">
        <v>0</v>
      </c>
      <c r="G2650">
        <v>0.21509803921568629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0.108809257185517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25">
      <c r="A2651" t="s">
        <v>2694</v>
      </c>
      <c r="B2651">
        <v>0</v>
      </c>
      <c r="C2651">
        <v>0.29927007299270081</v>
      </c>
      <c r="D2651">
        <v>0</v>
      </c>
      <c r="E2651">
        <v>7.9252945282260623E-2</v>
      </c>
      <c r="F2651">
        <v>0</v>
      </c>
      <c r="G2651">
        <v>0.21509803921568629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0.108809257185517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 x14ac:dyDescent="0.25">
      <c r="A2652" t="s">
        <v>2695</v>
      </c>
      <c r="B2652">
        <v>0</v>
      </c>
      <c r="C2652">
        <v>0.30900243309002429</v>
      </c>
      <c r="D2652">
        <v>0</v>
      </c>
      <c r="E2652">
        <v>8.2489054337020667E-2</v>
      </c>
      <c r="F2652">
        <v>0</v>
      </c>
      <c r="G2652">
        <v>0.21509803921568629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0.108809257185517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 x14ac:dyDescent="0.25">
      <c r="A2653" t="s">
        <v>2696</v>
      </c>
      <c r="B2653">
        <v>0</v>
      </c>
      <c r="C2653">
        <v>0.32116788321167877</v>
      </c>
      <c r="D2653">
        <v>0</v>
      </c>
      <c r="E2653">
        <v>7.6778273652150009E-2</v>
      </c>
      <c r="F2653">
        <v>0</v>
      </c>
      <c r="G2653">
        <v>0.21509803921568629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0.108809257185517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t="s">
        <v>2697</v>
      </c>
      <c r="B2654">
        <v>0</v>
      </c>
      <c r="C2654">
        <v>0.31508515815085147</v>
      </c>
      <c r="D2654">
        <v>0</v>
      </c>
      <c r="E2654">
        <v>7.1765477273207992E-2</v>
      </c>
      <c r="F2654">
        <v>0</v>
      </c>
      <c r="G2654">
        <v>0.21509803921568629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0.108809257185517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t="s">
        <v>2698</v>
      </c>
      <c r="B2655">
        <v>0</v>
      </c>
      <c r="C2655">
        <v>0.36131386861313869</v>
      </c>
      <c r="D2655">
        <v>0</v>
      </c>
      <c r="E2655">
        <v>6.5695128915586209E-2</v>
      </c>
      <c r="F2655">
        <v>0</v>
      </c>
      <c r="G2655">
        <v>0.21509803921568629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0.108809257185517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 x14ac:dyDescent="0.25">
      <c r="A2656" t="s">
        <v>2699</v>
      </c>
      <c r="B2656">
        <v>0</v>
      </c>
      <c r="C2656">
        <v>0.52433090024330897</v>
      </c>
      <c r="D2656">
        <v>0</v>
      </c>
      <c r="E2656">
        <v>5.3321770765033097E-2</v>
      </c>
      <c r="F2656">
        <v>0</v>
      </c>
      <c r="G2656">
        <v>0.21509803921568629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0.108809257185517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x14ac:dyDescent="0.25">
      <c r="A2657" t="s">
        <v>2700</v>
      </c>
      <c r="B2657">
        <v>0</v>
      </c>
      <c r="C2657">
        <v>0.31386861313868608</v>
      </c>
      <c r="D2657">
        <v>0</v>
      </c>
      <c r="E2657">
        <v>4.0652298060449669E-2</v>
      </c>
      <c r="F2657">
        <v>0</v>
      </c>
      <c r="G2657">
        <v>0.5758823529411764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0.108809257185517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t="s">
        <v>2701</v>
      </c>
      <c r="B2658">
        <v>0</v>
      </c>
      <c r="C2658">
        <v>0.24087591240875911</v>
      </c>
      <c r="D2658">
        <v>0</v>
      </c>
      <c r="E2658">
        <v>5.3110260369297148E-2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0.108809257185517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t="s">
        <v>2702</v>
      </c>
      <c r="B2659">
        <v>0</v>
      </c>
      <c r="C2659">
        <v>0.1776155717761557</v>
      </c>
      <c r="D2659">
        <v>0</v>
      </c>
      <c r="E2659">
        <v>4.2196323949322108E-2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0.1134005225830534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 x14ac:dyDescent="0.25">
      <c r="A2660" t="s">
        <v>2703</v>
      </c>
      <c r="B2660">
        <v>0</v>
      </c>
      <c r="C2660">
        <v>0.121654501216545</v>
      </c>
      <c r="D2660">
        <v>0</v>
      </c>
      <c r="E2660">
        <v>5.9857441993273967E-2</v>
      </c>
      <c r="F2660">
        <v>0</v>
      </c>
      <c r="G2660">
        <v>0.21509803921568629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0.21758118701007839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 x14ac:dyDescent="0.25">
      <c r="A2661" t="s">
        <v>2704</v>
      </c>
      <c r="B2661">
        <v>0</v>
      </c>
      <c r="C2661">
        <v>2.4330900243308999E-3</v>
      </c>
      <c r="D2661">
        <v>0</v>
      </c>
      <c r="E2661">
        <v>6.2797436494003683E-2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0.108809257185517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 x14ac:dyDescent="0.25">
      <c r="A2662" t="s">
        <v>2705</v>
      </c>
      <c r="B2662">
        <v>0</v>
      </c>
      <c r="C2662">
        <v>0</v>
      </c>
      <c r="D2662">
        <v>0</v>
      </c>
      <c r="E2662">
        <v>9.2979969965523823E-2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0.108809257185517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t="s">
        <v>2706</v>
      </c>
      <c r="B2663">
        <v>0</v>
      </c>
      <c r="C2663">
        <v>0</v>
      </c>
      <c r="D2663">
        <v>0</v>
      </c>
      <c r="E2663">
        <v>8.7015376805770012E-2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0.12933930571108621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 x14ac:dyDescent="0.25">
      <c r="A2664" t="s">
        <v>2707</v>
      </c>
      <c r="B2664">
        <v>0</v>
      </c>
      <c r="C2664">
        <v>0</v>
      </c>
      <c r="D2664">
        <v>0</v>
      </c>
      <c r="E2664">
        <v>9.6617948772182161E-2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0.1247107129525943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 x14ac:dyDescent="0.25">
      <c r="A2665" t="s">
        <v>2708</v>
      </c>
      <c r="B2665">
        <v>0</v>
      </c>
      <c r="C2665">
        <v>0</v>
      </c>
      <c r="D2665">
        <v>0</v>
      </c>
      <c r="E2665">
        <v>9.8267729858922584E-2</v>
      </c>
      <c r="F2665">
        <v>0</v>
      </c>
      <c r="G2665">
        <v>0.21509803921568629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0.108809257185517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 x14ac:dyDescent="0.25">
      <c r="A2666" t="s">
        <v>2709</v>
      </c>
      <c r="B2666">
        <v>0</v>
      </c>
      <c r="C2666">
        <v>0</v>
      </c>
      <c r="D2666">
        <v>0</v>
      </c>
      <c r="E2666">
        <v>0.10078470356818039</v>
      </c>
      <c r="F2666">
        <v>0</v>
      </c>
      <c r="G2666">
        <v>0.21509803921568629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0.108809257185517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25">
      <c r="A2667" t="s">
        <v>2710</v>
      </c>
      <c r="B2667">
        <v>0</v>
      </c>
      <c r="C2667">
        <v>0</v>
      </c>
      <c r="D2667">
        <v>0</v>
      </c>
      <c r="E2667">
        <v>0.1036400939106157</v>
      </c>
      <c r="F2667">
        <v>0</v>
      </c>
      <c r="G2667">
        <v>0.21509803921568629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0.108809257185517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t="s">
        <v>2711</v>
      </c>
      <c r="B2668">
        <v>0</v>
      </c>
      <c r="C2668">
        <v>0</v>
      </c>
      <c r="D2668">
        <v>0</v>
      </c>
      <c r="E2668">
        <v>0.1012711774783731</v>
      </c>
      <c r="F2668">
        <v>0</v>
      </c>
      <c r="G2668">
        <v>0.21509803921568629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0.108809257185517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t="s">
        <v>2712</v>
      </c>
      <c r="B2669">
        <v>0</v>
      </c>
      <c r="C2669">
        <v>0</v>
      </c>
      <c r="D2669">
        <v>0</v>
      </c>
      <c r="E2669">
        <v>9.0272636900103648E-2</v>
      </c>
      <c r="F2669">
        <v>0</v>
      </c>
      <c r="G2669">
        <v>0.21509803921568629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0.108809257185517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t="s">
        <v>2713</v>
      </c>
      <c r="B2670">
        <v>0</v>
      </c>
      <c r="C2670">
        <v>0</v>
      </c>
      <c r="D2670">
        <v>0</v>
      </c>
      <c r="E2670">
        <v>8.6507751856003734E-2</v>
      </c>
      <c r="F2670">
        <v>0</v>
      </c>
      <c r="G2670">
        <v>0.21509803921568629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0.108809257185517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t="s">
        <v>2714</v>
      </c>
      <c r="B2671">
        <v>0</v>
      </c>
      <c r="C2671">
        <v>1.2165450121654499E-3</v>
      </c>
      <c r="D2671">
        <v>0</v>
      </c>
      <c r="E2671">
        <v>8.2446752257873485E-2</v>
      </c>
      <c r="F2671">
        <v>0</v>
      </c>
      <c r="G2671">
        <v>0.21509803921568629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0.108809257185517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t="s">
        <v>2715</v>
      </c>
      <c r="B2672">
        <v>0</v>
      </c>
      <c r="C2672">
        <v>9.7323600973236012E-3</v>
      </c>
      <c r="D2672">
        <v>0</v>
      </c>
      <c r="E2672">
        <v>7.9379851519702199E-2</v>
      </c>
      <c r="F2672">
        <v>0</v>
      </c>
      <c r="G2672">
        <v>0.21509803921568629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0.108809257185517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t="s">
        <v>2716</v>
      </c>
      <c r="B2673">
        <v>0</v>
      </c>
      <c r="C2673">
        <v>0.25304136253041359</v>
      </c>
      <c r="D2673">
        <v>0</v>
      </c>
      <c r="E2673">
        <v>6.4003045749698603E-2</v>
      </c>
      <c r="F2673">
        <v>0</v>
      </c>
      <c r="G2673">
        <v>0.21509803921568629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0.108809257185517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t="s">
        <v>2717</v>
      </c>
      <c r="B2674">
        <v>0</v>
      </c>
      <c r="C2674">
        <v>0.22749391727493909</v>
      </c>
      <c r="D2674">
        <v>0</v>
      </c>
      <c r="E2674">
        <v>3.4962668415152609E-2</v>
      </c>
      <c r="F2674">
        <v>0</v>
      </c>
      <c r="G2674">
        <v>0.21509803921568629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0.11888764464352369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t="s">
        <v>2718</v>
      </c>
      <c r="B2675">
        <v>0</v>
      </c>
      <c r="C2675">
        <v>0.38077858880778592</v>
      </c>
      <c r="D2675">
        <v>0</v>
      </c>
      <c r="E2675">
        <v>2.4323695509634299E-2</v>
      </c>
      <c r="F2675">
        <v>0</v>
      </c>
      <c r="G2675">
        <v>0.21509803921568629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0.12945128779395301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t="s">
        <v>2719</v>
      </c>
      <c r="B2676">
        <v>0</v>
      </c>
      <c r="C2676">
        <v>0.41119221411192208</v>
      </c>
      <c r="D2676">
        <v>0</v>
      </c>
      <c r="E2676">
        <v>2.442945070750227E-2</v>
      </c>
      <c r="F2676">
        <v>0</v>
      </c>
      <c r="G2676">
        <v>0.21509803921568629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0.1173572228443449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t="s">
        <v>2720</v>
      </c>
      <c r="B2677">
        <v>0</v>
      </c>
      <c r="C2677">
        <v>0.41484184914841848</v>
      </c>
      <c r="D2677">
        <v>0</v>
      </c>
      <c r="E2677">
        <v>2.6502252585714588E-2</v>
      </c>
      <c r="F2677">
        <v>0</v>
      </c>
      <c r="G2677">
        <v>0.21509803921568629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0.108809257185517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t="s">
        <v>2721</v>
      </c>
      <c r="B2678">
        <v>0</v>
      </c>
      <c r="C2678">
        <v>0.3978102189781022</v>
      </c>
      <c r="D2678">
        <v>0</v>
      </c>
      <c r="E2678">
        <v>2.9230736690708348E-2</v>
      </c>
      <c r="F2678">
        <v>0</v>
      </c>
      <c r="G2678">
        <v>0.21509803921568629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0.108809257185517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t="s">
        <v>2722</v>
      </c>
      <c r="B2679">
        <v>0</v>
      </c>
      <c r="C2679">
        <v>0.33941605839416061</v>
      </c>
      <c r="D2679">
        <v>0</v>
      </c>
      <c r="E2679">
        <v>4.14137354850991E-2</v>
      </c>
      <c r="F2679">
        <v>0</v>
      </c>
      <c r="G2679">
        <v>0.21509803921568629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0.108809257185517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t="s">
        <v>2723</v>
      </c>
      <c r="B2680">
        <v>0</v>
      </c>
      <c r="C2680">
        <v>0.42457420924574207</v>
      </c>
      <c r="D2680">
        <v>0</v>
      </c>
      <c r="E2680">
        <v>7.559381543602868E-2</v>
      </c>
      <c r="F2680">
        <v>0</v>
      </c>
      <c r="G2680">
        <v>0.21509803921568629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0.108809257185517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t="s">
        <v>2724</v>
      </c>
      <c r="B2681">
        <v>0</v>
      </c>
      <c r="C2681">
        <v>0.35158150851581499</v>
      </c>
      <c r="D2681">
        <v>0</v>
      </c>
      <c r="E2681">
        <v>8.7311491359800347E-2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0.19036954087346031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t="s">
        <v>2725</v>
      </c>
      <c r="B2682">
        <v>0</v>
      </c>
      <c r="C2682">
        <v>0.23965936739659369</v>
      </c>
      <c r="D2682">
        <v>0</v>
      </c>
      <c r="E2682">
        <v>0.116838342604539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0.2719671519223591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t="s">
        <v>2726</v>
      </c>
      <c r="B2683">
        <v>0</v>
      </c>
      <c r="C2683">
        <v>0.27128953771289538</v>
      </c>
      <c r="D2683">
        <v>0</v>
      </c>
      <c r="E2683">
        <v>0.12857716956788429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0.2719671519223591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t="s">
        <v>2727</v>
      </c>
      <c r="B2684">
        <v>0</v>
      </c>
      <c r="C2684">
        <v>4.1362530413625302E-2</v>
      </c>
      <c r="D2684">
        <v>0</v>
      </c>
      <c r="E2684">
        <v>0.13170752342477629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0.14453154162000739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t="s">
        <v>2728</v>
      </c>
      <c r="B2685">
        <v>0</v>
      </c>
      <c r="C2685">
        <v>0</v>
      </c>
      <c r="D2685">
        <v>0</v>
      </c>
      <c r="E2685">
        <v>0.1796357790985427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0.108809257185517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t="s">
        <v>2729</v>
      </c>
      <c r="B2686">
        <v>0</v>
      </c>
      <c r="C2686">
        <v>0</v>
      </c>
      <c r="D2686">
        <v>0</v>
      </c>
      <c r="E2686">
        <v>0.25370671968527247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0.108809257185517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t="s">
        <v>2730</v>
      </c>
      <c r="B2687">
        <v>0</v>
      </c>
      <c r="C2687">
        <v>0</v>
      </c>
      <c r="D2687">
        <v>0</v>
      </c>
      <c r="E2687">
        <v>0.31859810909706221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0.108809257185517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t="s">
        <v>2731</v>
      </c>
      <c r="B2688">
        <v>0</v>
      </c>
      <c r="C2688">
        <v>0</v>
      </c>
      <c r="D2688">
        <v>0</v>
      </c>
      <c r="E2688">
        <v>0.29600879883246262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0.108809257185517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t="s">
        <v>2732</v>
      </c>
      <c r="B2689">
        <v>0</v>
      </c>
      <c r="C2689">
        <v>0</v>
      </c>
      <c r="D2689">
        <v>0</v>
      </c>
      <c r="E2689">
        <v>0.30497683961166688</v>
      </c>
      <c r="F2689">
        <v>0</v>
      </c>
      <c r="G2689">
        <v>0.21509803921568629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0.108809257185517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t="s">
        <v>2733</v>
      </c>
      <c r="B2690">
        <v>0</v>
      </c>
      <c r="C2690">
        <v>0</v>
      </c>
      <c r="D2690">
        <v>0</v>
      </c>
      <c r="E2690">
        <v>0.39146344042809711</v>
      </c>
      <c r="F2690">
        <v>0</v>
      </c>
      <c r="G2690">
        <v>0.21509803921568629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0.108809257185517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t="s">
        <v>2734</v>
      </c>
      <c r="B2691">
        <v>0</v>
      </c>
      <c r="C2691">
        <v>0</v>
      </c>
      <c r="D2691">
        <v>0</v>
      </c>
      <c r="E2691">
        <v>0.44271240931491779</v>
      </c>
      <c r="F2691">
        <v>0</v>
      </c>
      <c r="G2691">
        <v>0.21509803921568629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0.108809257185517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t="s">
        <v>2735</v>
      </c>
      <c r="B2692">
        <v>0</v>
      </c>
      <c r="C2692">
        <v>0</v>
      </c>
      <c r="D2692">
        <v>0</v>
      </c>
      <c r="E2692">
        <v>0.51460479282556737</v>
      </c>
      <c r="F2692">
        <v>0</v>
      </c>
      <c r="G2692">
        <v>0.21509803921568629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0.108809257185517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t="s">
        <v>2736</v>
      </c>
      <c r="B2693">
        <v>0</v>
      </c>
      <c r="C2693">
        <v>0</v>
      </c>
      <c r="D2693">
        <v>0</v>
      </c>
      <c r="E2693">
        <v>0.60166247171048459</v>
      </c>
      <c r="F2693">
        <v>0</v>
      </c>
      <c r="G2693">
        <v>0.21509803921568629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0.108809257185517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t="s">
        <v>2737</v>
      </c>
      <c r="B2694">
        <v>0</v>
      </c>
      <c r="C2694">
        <v>0</v>
      </c>
      <c r="D2694">
        <v>0</v>
      </c>
      <c r="E2694">
        <v>0.66443875716491474</v>
      </c>
      <c r="F2694">
        <v>0</v>
      </c>
      <c r="G2694">
        <v>0.21509803921568629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0.108809257185517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t="s">
        <v>2738</v>
      </c>
      <c r="B2695">
        <v>0</v>
      </c>
      <c r="C2695">
        <v>1.2165450121654499E-3</v>
      </c>
      <c r="D2695">
        <v>0</v>
      </c>
      <c r="E2695">
        <v>0.69474819687387634</v>
      </c>
      <c r="F2695">
        <v>0</v>
      </c>
      <c r="G2695">
        <v>0.21509803921568629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0.108809257185517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t="s">
        <v>2739</v>
      </c>
      <c r="B2696">
        <v>0</v>
      </c>
      <c r="C2696">
        <v>7.2992700729926996E-3</v>
      </c>
      <c r="D2696">
        <v>0</v>
      </c>
      <c r="E2696">
        <v>0.68590706233211374</v>
      </c>
      <c r="F2696">
        <v>0</v>
      </c>
      <c r="G2696">
        <v>0.21509803921568629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0.108809257185517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t="s">
        <v>2740</v>
      </c>
      <c r="B2697">
        <v>0</v>
      </c>
      <c r="C2697">
        <v>0.29805352798053519</v>
      </c>
      <c r="D2697">
        <v>0</v>
      </c>
      <c r="E2697">
        <v>0.69460013959686129</v>
      </c>
      <c r="F2697">
        <v>0</v>
      </c>
      <c r="G2697">
        <v>0.21509803921568629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0.108809257185517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t="s">
        <v>2741</v>
      </c>
      <c r="B2698">
        <v>0</v>
      </c>
      <c r="C2698">
        <v>0.34063260340632601</v>
      </c>
      <c r="D2698">
        <v>0</v>
      </c>
      <c r="E2698">
        <v>0.6915966919774108</v>
      </c>
      <c r="F2698">
        <v>0</v>
      </c>
      <c r="G2698">
        <v>0.21509803921568629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0.108809257185517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t="s">
        <v>2742</v>
      </c>
      <c r="B2699">
        <v>0</v>
      </c>
      <c r="C2699">
        <v>0.40389294403892939</v>
      </c>
      <c r="D2699">
        <v>0</v>
      </c>
      <c r="E2699">
        <v>0.74559529600879892</v>
      </c>
      <c r="F2699">
        <v>0</v>
      </c>
      <c r="G2699">
        <v>0.21509803921568629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0.108809257185517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t="s">
        <v>2743</v>
      </c>
      <c r="B2700">
        <v>0</v>
      </c>
      <c r="C2700">
        <v>0.34914841849148409</v>
      </c>
      <c r="D2700">
        <v>0</v>
      </c>
      <c r="E2700">
        <v>0.75653038346834756</v>
      </c>
      <c r="F2700">
        <v>0</v>
      </c>
      <c r="G2700">
        <v>0.21509803921568629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0.108809257185517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t="s">
        <v>2744</v>
      </c>
      <c r="B2701">
        <v>0</v>
      </c>
      <c r="C2701">
        <v>0.52676399026763987</v>
      </c>
      <c r="D2701">
        <v>0</v>
      </c>
      <c r="E2701">
        <v>0.77476257958078643</v>
      </c>
      <c r="F2701">
        <v>0</v>
      </c>
      <c r="G2701">
        <v>0.21509803921568629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0.108809257185517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t="s">
        <v>2745</v>
      </c>
      <c r="B2702">
        <v>0</v>
      </c>
      <c r="C2702">
        <v>0.44403892944038931</v>
      </c>
      <c r="D2702">
        <v>0</v>
      </c>
      <c r="E2702">
        <v>0.7858668753569239</v>
      </c>
      <c r="F2702">
        <v>0</v>
      </c>
      <c r="G2702">
        <v>0.21509803921568629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0.108809257185517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t="s">
        <v>2746</v>
      </c>
      <c r="B2703">
        <v>0</v>
      </c>
      <c r="C2703">
        <v>0.34184914841849151</v>
      </c>
      <c r="D2703">
        <v>0</v>
      </c>
      <c r="E2703">
        <v>0.79375621311787481</v>
      </c>
      <c r="F2703">
        <v>0</v>
      </c>
      <c r="G2703">
        <v>0.21509803921568629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0.108809257185517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t="s">
        <v>2747</v>
      </c>
      <c r="B2704">
        <v>0</v>
      </c>
      <c r="C2704">
        <v>0.57907542579075422</v>
      </c>
      <c r="D2704">
        <v>0</v>
      </c>
      <c r="E2704">
        <v>0.79582901499608705</v>
      </c>
      <c r="F2704">
        <v>0</v>
      </c>
      <c r="G2704">
        <v>0.21509803921568629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0.108809257185517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t="s">
        <v>2748</v>
      </c>
      <c r="B2705">
        <v>0</v>
      </c>
      <c r="C2705">
        <v>0.43187347931873482</v>
      </c>
      <c r="D2705">
        <v>0</v>
      </c>
      <c r="E2705">
        <v>0.77770257408151622</v>
      </c>
      <c r="F2705">
        <v>0</v>
      </c>
      <c r="G2705">
        <v>0.21509803921568629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0.108809257185517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t="s">
        <v>2749</v>
      </c>
      <c r="B2706">
        <v>0</v>
      </c>
      <c r="C2706">
        <v>0.42457420924574207</v>
      </c>
      <c r="D2706">
        <v>0</v>
      </c>
      <c r="E2706">
        <v>0.74936018105289881</v>
      </c>
      <c r="F2706">
        <v>0</v>
      </c>
      <c r="G2706">
        <v>0.21509803921568629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0.108809257185517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25">
      <c r="A2707" t="s">
        <v>2750</v>
      </c>
      <c r="B2707">
        <v>0</v>
      </c>
      <c r="C2707">
        <v>0.42457420924574207</v>
      </c>
      <c r="D2707">
        <v>0</v>
      </c>
      <c r="E2707">
        <v>0.73023964127836893</v>
      </c>
      <c r="F2707">
        <v>0</v>
      </c>
      <c r="G2707">
        <v>0.21509803921568629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0.108809257185517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25">
      <c r="A2708" t="s">
        <v>2751</v>
      </c>
      <c r="B2708">
        <v>0</v>
      </c>
      <c r="C2708">
        <v>0.170316301703163</v>
      </c>
      <c r="D2708">
        <v>0</v>
      </c>
      <c r="E2708">
        <v>0.65215000317265603</v>
      </c>
      <c r="F2708">
        <v>0</v>
      </c>
      <c r="G2708">
        <v>0.21509803921568629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0.108809257185517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25">
      <c r="A2709" t="s">
        <v>2752</v>
      </c>
      <c r="B2709">
        <v>0</v>
      </c>
      <c r="C2709">
        <v>1.2165450121654499E-3</v>
      </c>
      <c r="D2709">
        <v>0</v>
      </c>
      <c r="E2709">
        <v>0.54867911757862897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0.108809257185517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t="s">
        <v>2753</v>
      </c>
      <c r="B2710">
        <v>0</v>
      </c>
      <c r="C2710">
        <v>0</v>
      </c>
      <c r="D2710">
        <v>0</v>
      </c>
      <c r="E2710">
        <v>0.49457475834937292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0.108809257185517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t="s">
        <v>2754</v>
      </c>
      <c r="B2711">
        <v>0</v>
      </c>
      <c r="C2711">
        <v>0</v>
      </c>
      <c r="D2711">
        <v>0</v>
      </c>
      <c r="E2711">
        <v>0.42386683305484468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0.108809257185517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t="s">
        <v>2755</v>
      </c>
      <c r="B2712">
        <v>0</v>
      </c>
      <c r="C2712">
        <v>0</v>
      </c>
      <c r="D2712">
        <v>0</v>
      </c>
      <c r="E2712">
        <v>0.35068423613020577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0.108809257185517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t="s">
        <v>2756</v>
      </c>
      <c r="B2713">
        <v>0</v>
      </c>
      <c r="C2713">
        <v>0</v>
      </c>
      <c r="D2713">
        <v>0</v>
      </c>
      <c r="E2713">
        <v>0.31540430212144932</v>
      </c>
      <c r="F2713">
        <v>0</v>
      </c>
      <c r="G2713">
        <v>0.21509803921568629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0.108809257185517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t="s">
        <v>2757</v>
      </c>
      <c r="B2714">
        <v>0</v>
      </c>
      <c r="C2714">
        <v>0</v>
      </c>
      <c r="D2714">
        <v>0</v>
      </c>
      <c r="E2714">
        <v>0.26531864041117631</v>
      </c>
      <c r="F2714">
        <v>0</v>
      </c>
      <c r="G2714">
        <v>0.21509803921568629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0.108809257185517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t="s">
        <v>2758</v>
      </c>
      <c r="B2715">
        <v>0</v>
      </c>
      <c r="C2715">
        <v>0</v>
      </c>
      <c r="D2715">
        <v>0</v>
      </c>
      <c r="E2715">
        <v>0.23035597199602359</v>
      </c>
      <c r="F2715">
        <v>0</v>
      </c>
      <c r="G2715">
        <v>0.21509803921568629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0.108809257185517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t="s">
        <v>2759</v>
      </c>
      <c r="B2716">
        <v>0</v>
      </c>
      <c r="C2716">
        <v>0</v>
      </c>
      <c r="D2716">
        <v>0</v>
      </c>
      <c r="E2716">
        <v>0.20922608346200219</v>
      </c>
      <c r="F2716">
        <v>0</v>
      </c>
      <c r="G2716">
        <v>0.21509803921568629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0.108809257185517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t="s">
        <v>2760</v>
      </c>
      <c r="B2717">
        <v>0</v>
      </c>
      <c r="C2717">
        <v>0</v>
      </c>
      <c r="D2717">
        <v>0</v>
      </c>
      <c r="E2717">
        <v>0.18473317963577909</v>
      </c>
      <c r="F2717">
        <v>0</v>
      </c>
      <c r="G2717">
        <v>0.21509803921568629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0.108809257185517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t="s">
        <v>2761</v>
      </c>
      <c r="B2718">
        <v>0</v>
      </c>
      <c r="C2718">
        <v>0</v>
      </c>
      <c r="D2718">
        <v>0</v>
      </c>
      <c r="E2718">
        <v>0.16643753040461939</v>
      </c>
      <c r="F2718">
        <v>0</v>
      </c>
      <c r="G2718">
        <v>0.21509803921568629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0.108809257185517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t="s">
        <v>2762</v>
      </c>
      <c r="B2719">
        <v>0</v>
      </c>
      <c r="C2719">
        <v>1.2165450121654499E-3</v>
      </c>
      <c r="D2719">
        <v>0</v>
      </c>
      <c r="E2719">
        <v>0.15854819264366851</v>
      </c>
      <c r="F2719">
        <v>0</v>
      </c>
      <c r="G2719">
        <v>0.21509803921568629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0.108809257185517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t="s">
        <v>2763</v>
      </c>
      <c r="B2720">
        <v>0</v>
      </c>
      <c r="C2720">
        <v>1.094890510948905E-2</v>
      </c>
      <c r="D2720">
        <v>0</v>
      </c>
      <c r="E2720">
        <v>0.15886545823727241</v>
      </c>
      <c r="F2720">
        <v>0</v>
      </c>
      <c r="G2720">
        <v>0.21509803921568629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0.108809257185517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x14ac:dyDescent="0.25">
      <c r="A2721" t="s">
        <v>2764</v>
      </c>
      <c r="B2721">
        <v>0</v>
      </c>
      <c r="C2721">
        <v>0.27737226277372262</v>
      </c>
      <c r="D2721">
        <v>0</v>
      </c>
      <c r="E2721">
        <v>0.1539795680957719</v>
      </c>
      <c r="F2721">
        <v>0</v>
      </c>
      <c r="G2721">
        <v>0.21509803921568629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0.108809257185517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t="s">
        <v>2765</v>
      </c>
      <c r="B2722">
        <v>0</v>
      </c>
      <c r="C2722">
        <v>0.45742092457420919</v>
      </c>
      <c r="D2722">
        <v>0</v>
      </c>
      <c r="E2722">
        <v>0.10040398485585569</v>
      </c>
      <c r="F2722">
        <v>0</v>
      </c>
      <c r="G2722">
        <v>0.21509803921568629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0.108809257185517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25">
      <c r="A2723" t="s">
        <v>2766</v>
      </c>
      <c r="B2723">
        <v>0</v>
      </c>
      <c r="C2723">
        <v>0.5875912408759123</v>
      </c>
      <c r="D2723">
        <v>0</v>
      </c>
      <c r="E2723">
        <v>6.2966644810592443E-2</v>
      </c>
      <c r="F2723">
        <v>0</v>
      </c>
      <c r="G2723">
        <v>0.21509803921568629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0.108809257185517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t="s">
        <v>2767</v>
      </c>
      <c r="B2724">
        <v>0</v>
      </c>
      <c r="C2724">
        <v>0.57420924574209242</v>
      </c>
      <c r="D2724">
        <v>0</v>
      </c>
      <c r="E2724">
        <v>3.7183527570380091E-2</v>
      </c>
      <c r="F2724">
        <v>0</v>
      </c>
      <c r="G2724">
        <v>0.21509803921568629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0.108809257185517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t="s">
        <v>2768</v>
      </c>
      <c r="B2725">
        <v>0</v>
      </c>
      <c r="C2725">
        <v>0.55474452554744524</v>
      </c>
      <c r="D2725">
        <v>0</v>
      </c>
      <c r="E2725">
        <v>3.7839209797161537E-2</v>
      </c>
      <c r="F2725">
        <v>0</v>
      </c>
      <c r="G2725">
        <v>0.21509803921568629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0.108809257185517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t="s">
        <v>2769</v>
      </c>
      <c r="B2726">
        <v>0</v>
      </c>
      <c r="C2726">
        <v>0.55352798053527974</v>
      </c>
      <c r="D2726">
        <v>0</v>
      </c>
      <c r="E2726">
        <v>4.0736902218744063E-2</v>
      </c>
      <c r="F2726">
        <v>0</v>
      </c>
      <c r="G2726">
        <v>0.21509803921568629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0.108809257185517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t="s">
        <v>2770</v>
      </c>
      <c r="B2727">
        <v>0</v>
      </c>
      <c r="C2727">
        <v>0.55961070559610704</v>
      </c>
      <c r="D2727">
        <v>0</v>
      </c>
      <c r="E2727">
        <v>4.3000063453118728E-2</v>
      </c>
      <c r="F2727">
        <v>0</v>
      </c>
      <c r="G2727">
        <v>0.21509803921568629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0.108809257185517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t="s">
        <v>2771</v>
      </c>
      <c r="B2728">
        <v>0</v>
      </c>
      <c r="C2728">
        <v>0.7968369829683698</v>
      </c>
      <c r="D2728">
        <v>0</v>
      </c>
      <c r="E2728">
        <v>4.8287823346517489E-2</v>
      </c>
      <c r="F2728">
        <v>0</v>
      </c>
      <c r="G2728">
        <v>0.21509803921568629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0.108809257185517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x14ac:dyDescent="0.25">
      <c r="A2729" t="s">
        <v>2772</v>
      </c>
      <c r="B2729">
        <v>0</v>
      </c>
      <c r="C2729">
        <v>0.79805352798053519</v>
      </c>
      <c r="D2729">
        <v>0</v>
      </c>
      <c r="E2729">
        <v>5.6007952790879681E-2</v>
      </c>
      <c r="F2729">
        <v>0</v>
      </c>
      <c r="G2729">
        <v>0.21509803921568629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0.108809257185517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25">
      <c r="A2730" t="s">
        <v>2773</v>
      </c>
      <c r="B2730">
        <v>0</v>
      </c>
      <c r="C2730">
        <v>0.73236009732360097</v>
      </c>
      <c r="D2730">
        <v>0</v>
      </c>
      <c r="E2730">
        <v>5.6304067344910003E-2</v>
      </c>
      <c r="F2730">
        <v>0</v>
      </c>
      <c r="G2730">
        <v>0.21509803921568629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0.108809257185517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25">
      <c r="A2731" t="s">
        <v>2774</v>
      </c>
      <c r="B2731">
        <v>0</v>
      </c>
      <c r="C2731">
        <v>0.53284671532846706</v>
      </c>
      <c r="D2731">
        <v>0</v>
      </c>
      <c r="E2731">
        <v>5.9920895111994762E-2</v>
      </c>
      <c r="F2731">
        <v>0</v>
      </c>
      <c r="G2731">
        <v>0.41745098039215689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0.108809257185517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x14ac:dyDescent="0.25">
      <c r="A2732" t="s">
        <v>2775</v>
      </c>
      <c r="B2732">
        <v>0</v>
      </c>
      <c r="C2732">
        <v>0.36253041362530408</v>
      </c>
      <c r="D2732">
        <v>0</v>
      </c>
      <c r="E2732">
        <v>7.0898284650690591E-2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0.108809257185517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t="s">
        <v>2776</v>
      </c>
      <c r="B2733">
        <v>0</v>
      </c>
      <c r="C2733">
        <v>2.5547445255474449E-2</v>
      </c>
      <c r="D2733">
        <v>0</v>
      </c>
      <c r="E2733">
        <v>0.1261448000169208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0.108809257185517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t="s">
        <v>2777</v>
      </c>
      <c r="B2734">
        <v>0</v>
      </c>
      <c r="C2734">
        <v>0</v>
      </c>
      <c r="D2734">
        <v>0</v>
      </c>
      <c r="E2734">
        <v>0.25231075107341527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0.108809257185517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 t="s">
        <v>2778</v>
      </c>
      <c r="B2735">
        <v>0</v>
      </c>
      <c r="C2735">
        <v>0</v>
      </c>
      <c r="D2735">
        <v>0</v>
      </c>
      <c r="E2735">
        <v>0.39055394572643248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0.108809257185517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t="s">
        <v>2779</v>
      </c>
      <c r="B2736">
        <v>0</v>
      </c>
      <c r="C2736">
        <v>0</v>
      </c>
      <c r="D2736">
        <v>0</v>
      </c>
      <c r="E2736">
        <v>0.46500560502548699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0.108809257185517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t="s">
        <v>2780</v>
      </c>
      <c r="B2737">
        <v>0</v>
      </c>
      <c r="C2737">
        <v>0</v>
      </c>
      <c r="D2737">
        <v>0</v>
      </c>
      <c r="E2737">
        <v>0.53127181200956031</v>
      </c>
      <c r="F2737">
        <v>0</v>
      </c>
      <c r="G2737">
        <v>0.21509803921568629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0.108809257185517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t="s">
        <v>2781</v>
      </c>
      <c r="B2738">
        <v>0</v>
      </c>
      <c r="C2738">
        <v>0</v>
      </c>
      <c r="D2738">
        <v>0</v>
      </c>
      <c r="E2738">
        <v>0.56896296452970663</v>
      </c>
      <c r="F2738">
        <v>0</v>
      </c>
      <c r="G2738">
        <v>0.21509803921568629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0.108809257185517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t="s">
        <v>2782</v>
      </c>
      <c r="B2739">
        <v>0</v>
      </c>
      <c r="C2739">
        <v>0</v>
      </c>
      <c r="D2739">
        <v>0</v>
      </c>
      <c r="E2739">
        <v>0.60138750819602793</v>
      </c>
      <c r="F2739">
        <v>0</v>
      </c>
      <c r="G2739">
        <v>0.21509803921568629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0.108809257185517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t="s">
        <v>2783</v>
      </c>
      <c r="B2740">
        <v>0</v>
      </c>
      <c r="C2740">
        <v>0</v>
      </c>
      <c r="D2740">
        <v>0</v>
      </c>
      <c r="E2740">
        <v>0.64536051946953199</v>
      </c>
      <c r="F2740">
        <v>0</v>
      </c>
      <c r="G2740">
        <v>0.21509803921568629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0.108809257185517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t="s">
        <v>2784</v>
      </c>
      <c r="B2741">
        <v>0</v>
      </c>
      <c r="C2741">
        <v>0</v>
      </c>
      <c r="D2741">
        <v>0</v>
      </c>
      <c r="E2741">
        <v>0.68561094777808329</v>
      </c>
      <c r="F2741">
        <v>0</v>
      </c>
      <c r="G2741">
        <v>0.21509803921568629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0.108809257185517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t="s">
        <v>2785</v>
      </c>
      <c r="B2742">
        <v>0</v>
      </c>
      <c r="C2742">
        <v>0</v>
      </c>
      <c r="D2742">
        <v>0</v>
      </c>
      <c r="E2742">
        <v>0.7319740265234036</v>
      </c>
      <c r="F2742">
        <v>0</v>
      </c>
      <c r="G2742">
        <v>0.21509803921568629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0.108809257185517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t="s">
        <v>2786</v>
      </c>
      <c r="B2743">
        <v>0</v>
      </c>
      <c r="C2743">
        <v>1.2165450121654499E-3</v>
      </c>
      <c r="D2743">
        <v>0</v>
      </c>
      <c r="E2743">
        <v>0.74483385858414952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0.13549832026875699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t="s">
        <v>2787</v>
      </c>
      <c r="B2744">
        <v>0</v>
      </c>
      <c r="C2744">
        <v>1.094890510948905E-2</v>
      </c>
      <c r="D2744">
        <v>0</v>
      </c>
      <c r="E2744">
        <v>0.75033312887328418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0.13549832026875699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t="s">
        <v>2788</v>
      </c>
      <c r="B2745">
        <v>0</v>
      </c>
      <c r="C2745">
        <v>0.27737226277372262</v>
      </c>
      <c r="D2745">
        <v>0</v>
      </c>
      <c r="E2745">
        <v>0.67287802195477919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0.13549832026875699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t="s">
        <v>2789</v>
      </c>
      <c r="B2746">
        <v>0</v>
      </c>
      <c r="C2746">
        <v>0.43309002433090033</v>
      </c>
      <c r="D2746">
        <v>0</v>
      </c>
      <c r="E2746">
        <v>0.44588506525095711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0.13549832026875699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t="s">
        <v>2790</v>
      </c>
      <c r="B2747">
        <v>0</v>
      </c>
      <c r="C2747">
        <v>0.47566909975669103</v>
      </c>
      <c r="D2747">
        <v>0</v>
      </c>
      <c r="E2747">
        <v>0.26220943759385779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0.13549832026875699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t="s">
        <v>2791</v>
      </c>
      <c r="B2748">
        <v>0</v>
      </c>
      <c r="C2748">
        <v>0.55109489051094884</v>
      </c>
      <c r="D2748">
        <v>0</v>
      </c>
      <c r="E2748">
        <v>0.2220224624040272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0.13549832026875699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t="s">
        <v>2792</v>
      </c>
      <c r="B2749">
        <v>0</v>
      </c>
      <c r="C2749">
        <v>0.54744525547445255</v>
      </c>
      <c r="D2749">
        <v>0</v>
      </c>
      <c r="E2749">
        <v>0.2288542481862984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0.1933557297499067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t="s">
        <v>2793</v>
      </c>
      <c r="B2750">
        <v>0</v>
      </c>
      <c r="C2750">
        <v>0.54257907542579076</v>
      </c>
      <c r="D2750">
        <v>0</v>
      </c>
      <c r="E2750">
        <v>0.23786459104464991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0.19757372153788719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25">
      <c r="A2751" t="s">
        <v>2794</v>
      </c>
      <c r="B2751">
        <v>0</v>
      </c>
      <c r="C2751">
        <v>0.51703163017031628</v>
      </c>
      <c r="D2751">
        <v>0</v>
      </c>
      <c r="E2751">
        <v>0.24894773578121371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0.18689809630459131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x14ac:dyDescent="0.25">
      <c r="A2752" t="s">
        <v>2795</v>
      </c>
      <c r="B2752">
        <v>0</v>
      </c>
      <c r="C2752">
        <v>0.75912408759124084</v>
      </c>
      <c r="D2752">
        <v>0</v>
      </c>
      <c r="E2752">
        <v>0.24311004885890139</v>
      </c>
      <c r="F2752">
        <v>0</v>
      </c>
      <c r="G2752">
        <v>0.21509803921568629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0.13549832026875699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x14ac:dyDescent="0.25">
      <c r="A2753" t="s">
        <v>2796</v>
      </c>
      <c r="B2753">
        <v>0</v>
      </c>
      <c r="C2753">
        <v>0.78710462287104621</v>
      </c>
      <c r="D2753">
        <v>0</v>
      </c>
      <c r="E2753">
        <v>0.21419657776179701</v>
      </c>
      <c r="F2753">
        <v>0</v>
      </c>
      <c r="G2753">
        <v>0.21509803921568629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0.13549832026875699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x14ac:dyDescent="0.25">
      <c r="A2754" t="s">
        <v>2797</v>
      </c>
      <c r="B2754">
        <v>0</v>
      </c>
      <c r="C2754">
        <v>0.73236009732360097</v>
      </c>
      <c r="D2754">
        <v>0</v>
      </c>
      <c r="E2754">
        <v>0.17859937815943661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0.21709593131765581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25">
      <c r="A2755" t="s">
        <v>2798</v>
      </c>
      <c r="B2755">
        <v>0</v>
      </c>
      <c r="C2755">
        <v>0.53771289537712896</v>
      </c>
      <c r="D2755">
        <v>0</v>
      </c>
      <c r="E2755">
        <v>0.15653884388417691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0.18812989921612541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x14ac:dyDescent="0.25">
      <c r="A2756" t="s">
        <v>2799</v>
      </c>
      <c r="B2756">
        <v>0</v>
      </c>
      <c r="C2756">
        <v>0.34428223844282241</v>
      </c>
      <c r="D2756">
        <v>0</v>
      </c>
      <c r="E2756">
        <v>0.111042957761374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0.13549832026875699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x14ac:dyDescent="0.25">
      <c r="A2757" t="s">
        <v>2800</v>
      </c>
      <c r="B2757">
        <v>0</v>
      </c>
      <c r="C2757">
        <v>2.6763990267639901E-2</v>
      </c>
      <c r="D2757">
        <v>0</v>
      </c>
      <c r="E2757">
        <v>0.15125108399077819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0.13549832026875699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x14ac:dyDescent="0.25">
      <c r="A2758" t="s">
        <v>2801</v>
      </c>
      <c r="B2758">
        <v>0</v>
      </c>
      <c r="C2758">
        <v>0</v>
      </c>
      <c r="D2758">
        <v>0</v>
      </c>
      <c r="E2758">
        <v>0.24989953256202541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0.13549832026875699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t="s">
        <v>2802</v>
      </c>
      <c r="B2759">
        <v>0</v>
      </c>
      <c r="C2759">
        <v>0</v>
      </c>
      <c r="D2759">
        <v>0</v>
      </c>
      <c r="E2759">
        <v>0.33285390976966522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0.13549832026875699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x14ac:dyDescent="0.25">
      <c r="A2760" t="s">
        <v>2803</v>
      </c>
      <c r="B2760">
        <v>0</v>
      </c>
      <c r="C2760">
        <v>0</v>
      </c>
      <c r="D2760">
        <v>0</v>
      </c>
      <c r="E2760">
        <v>0.32202457750798452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0.18745800671892501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x14ac:dyDescent="0.25">
      <c r="A2761" t="s">
        <v>2804</v>
      </c>
      <c r="B2761">
        <v>0</v>
      </c>
      <c r="C2761">
        <v>0</v>
      </c>
      <c r="D2761">
        <v>0</v>
      </c>
      <c r="E2761">
        <v>0.27124093149178291</v>
      </c>
      <c r="F2761">
        <v>0</v>
      </c>
      <c r="G2761">
        <v>0.21509803921568629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0.13549832026875699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t="s">
        <v>2805</v>
      </c>
      <c r="B2762">
        <v>0</v>
      </c>
      <c r="C2762">
        <v>0</v>
      </c>
      <c r="D2762">
        <v>0</v>
      </c>
      <c r="E2762">
        <v>0.23932401277522791</v>
      </c>
      <c r="F2762">
        <v>0</v>
      </c>
      <c r="G2762">
        <v>0.21509803921568629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0.13549832026875699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t="s">
        <v>2806</v>
      </c>
      <c r="B2763">
        <v>0</v>
      </c>
      <c r="C2763">
        <v>0</v>
      </c>
      <c r="D2763">
        <v>0</v>
      </c>
      <c r="E2763">
        <v>0.21939973349690139</v>
      </c>
      <c r="F2763">
        <v>0</v>
      </c>
      <c r="G2763">
        <v>0.21509803921568629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0.13549832026875699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x14ac:dyDescent="0.25">
      <c r="A2764" t="s">
        <v>2807</v>
      </c>
      <c r="B2764">
        <v>0</v>
      </c>
      <c r="C2764">
        <v>0</v>
      </c>
      <c r="D2764">
        <v>0</v>
      </c>
      <c r="E2764">
        <v>0.2132659320205588</v>
      </c>
      <c r="F2764">
        <v>0</v>
      </c>
      <c r="G2764">
        <v>0.21509803921568629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0.13549832026875699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t="s">
        <v>2808</v>
      </c>
      <c r="B2765">
        <v>0</v>
      </c>
      <c r="C2765">
        <v>0</v>
      </c>
      <c r="D2765">
        <v>0</v>
      </c>
      <c r="E2765">
        <v>0.22515281626091921</v>
      </c>
      <c r="F2765">
        <v>0</v>
      </c>
      <c r="G2765">
        <v>0.21509803921568629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0.13549832026875699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t="s">
        <v>2809</v>
      </c>
      <c r="B2766">
        <v>0</v>
      </c>
      <c r="C2766">
        <v>0</v>
      </c>
      <c r="D2766">
        <v>0</v>
      </c>
      <c r="E2766">
        <v>0.23412085704012359</v>
      </c>
      <c r="F2766">
        <v>0</v>
      </c>
      <c r="G2766">
        <v>0.21509803921568629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0.13549832026875699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t="s">
        <v>2810</v>
      </c>
      <c r="B2767">
        <v>0</v>
      </c>
      <c r="C2767">
        <v>1.2165450121654499E-3</v>
      </c>
      <c r="D2767">
        <v>0</v>
      </c>
      <c r="E2767">
        <v>0.23443812263372751</v>
      </c>
      <c r="F2767">
        <v>0</v>
      </c>
      <c r="G2767">
        <v>0.21509803921568629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0.13549832026875699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 x14ac:dyDescent="0.25">
      <c r="A2768" t="s">
        <v>2811</v>
      </c>
      <c r="B2768">
        <v>0</v>
      </c>
      <c r="C2768">
        <v>1.581508515815085E-2</v>
      </c>
      <c r="D2768">
        <v>0</v>
      </c>
      <c r="E2768">
        <v>0.22477209754859451</v>
      </c>
      <c r="F2768">
        <v>0</v>
      </c>
      <c r="G2768">
        <v>0.21509803921568629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0.13549832026875699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t="s">
        <v>2812</v>
      </c>
      <c r="B2769">
        <v>0</v>
      </c>
      <c r="C2769">
        <v>0.42822384428223847</v>
      </c>
      <c r="D2769">
        <v>0</v>
      </c>
      <c r="E2769">
        <v>0.21265255187292459</v>
      </c>
      <c r="F2769">
        <v>0</v>
      </c>
      <c r="G2769">
        <v>0.21509803921568629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0.13549832026875699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t="s">
        <v>2813</v>
      </c>
      <c r="B2770">
        <v>0</v>
      </c>
      <c r="C2770">
        <v>0.53284671532846706</v>
      </c>
      <c r="D2770">
        <v>0</v>
      </c>
      <c r="E2770">
        <v>0.13944880390871209</v>
      </c>
      <c r="F2770">
        <v>0</v>
      </c>
      <c r="G2770">
        <v>0.21509803921568629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0.13549832026875699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25">
      <c r="A2771" t="s">
        <v>2814</v>
      </c>
      <c r="B2771">
        <v>0</v>
      </c>
      <c r="C2771">
        <v>0.56447688564476883</v>
      </c>
      <c r="D2771">
        <v>0</v>
      </c>
      <c r="E2771">
        <v>8.8876668288246377E-2</v>
      </c>
      <c r="F2771">
        <v>0</v>
      </c>
      <c r="G2771">
        <v>0.21509803921568629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0.13549832026875699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t="s">
        <v>2815</v>
      </c>
      <c r="B2772">
        <v>0</v>
      </c>
      <c r="C2772">
        <v>0.53892944038929436</v>
      </c>
      <c r="D2772">
        <v>0</v>
      </c>
      <c r="E2772">
        <v>0.111148712959242</v>
      </c>
      <c r="F2772">
        <v>0</v>
      </c>
      <c r="G2772">
        <v>0.21509803921568629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0.13549832026875699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x14ac:dyDescent="0.25">
      <c r="A2773" t="s">
        <v>2816</v>
      </c>
      <c r="B2773">
        <v>0</v>
      </c>
      <c r="C2773">
        <v>0.51216545012165449</v>
      </c>
      <c r="D2773">
        <v>0</v>
      </c>
      <c r="E2773">
        <v>0.1209416442818164</v>
      </c>
      <c r="F2773">
        <v>0</v>
      </c>
      <c r="G2773">
        <v>0.21509803921568629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0.13549832026875699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t="s">
        <v>2817</v>
      </c>
      <c r="B2774">
        <v>0</v>
      </c>
      <c r="C2774">
        <v>0.50486618004866179</v>
      </c>
      <c r="D2774">
        <v>0</v>
      </c>
      <c r="E2774">
        <v>0.13244780980985221</v>
      </c>
      <c r="F2774">
        <v>0</v>
      </c>
      <c r="G2774">
        <v>0.21509803921568629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0.13549832026875699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t="s">
        <v>2818</v>
      </c>
      <c r="B2775">
        <v>0</v>
      </c>
      <c r="C2775">
        <v>0.46107055961070559</v>
      </c>
      <c r="D2775">
        <v>0</v>
      </c>
      <c r="E2775">
        <v>0.14822648533175409</v>
      </c>
      <c r="F2775">
        <v>0</v>
      </c>
      <c r="G2775">
        <v>0.21509803921568629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0.13549832026875699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x14ac:dyDescent="0.25">
      <c r="A2776" t="s">
        <v>2819</v>
      </c>
      <c r="B2776">
        <v>0</v>
      </c>
      <c r="C2776">
        <v>0.70802919708029199</v>
      </c>
      <c r="D2776">
        <v>0</v>
      </c>
      <c r="E2776">
        <v>0.20195012584868549</v>
      </c>
      <c r="F2776">
        <v>0</v>
      </c>
      <c r="G2776">
        <v>0.21509803921568629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0.13549832026875699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t="s">
        <v>2820</v>
      </c>
      <c r="B2777">
        <v>0</v>
      </c>
      <c r="C2777">
        <v>0.39659367396593681</v>
      </c>
      <c r="D2777">
        <v>0</v>
      </c>
      <c r="E2777">
        <v>0.23803379936123861</v>
      </c>
      <c r="F2777">
        <v>0</v>
      </c>
      <c r="G2777">
        <v>0.21509803921568629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0.13549832026875699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t="s">
        <v>2821</v>
      </c>
      <c r="B2778">
        <v>0</v>
      </c>
      <c r="C2778">
        <v>0.58150851581508511</v>
      </c>
      <c r="D2778">
        <v>0</v>
      </c>
      <c r="E2778">
        <v>0.38746589394868758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0.21709593131765581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t="s">
        <v>2822</v>
      </c>
      <c r="B2779">
        <v>0</v>
      </c>
      <c r="C2779">
        <v>0.5060827250608273</v>
      </c>
      <c r="D2779">
        <v>0</v>
      </c>
      <c r="E2779">
        <v>0.52617441147232391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0.30291153415453531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t="s">
        <v>2823</v>
      </c>
      <c r="B2780">
        <v>0</v>
      </c>
      <c r="C2780">
        <v>0.36739659367396588</v>
      </c>
      <c r="D2780">
        <v>0</v>
      </c>
      <c r="E2780">
        <v>0.43336364982338887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0.1984322508398656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t="s">
        <v>2824</v>
      </c>
      <c r="B2781">
        <v>0</v>
      </c>
      <c r="C2781">
        <v>2.798053527980535E-2</v>
      </c>
      <c r="D2781">
        <v>0</v>
      </c>
      <c r="E2781">
        <v>0.28492565409589882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0.13549832026875699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t="s">
        <v>2825</v>
      </c>
      <c r="B2782">
        <v>0</v>
      </c>
      <c r="C2782">
        <v>0</v>
      </c>
      <c r="D2782">
        <v>0</v>
      </c>
      <c r="E2782">
        <v>0.39429767973095881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0.13549832026875699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t="s">
        <v>2826</v>
      </c>
      <c r="B2783">
        <v>0</v>
      </c>
      <c r="C2783">
        <v>0</v>
      </c>
      <c r="D2783">
        <v>0</v>
      </c>
      <c r="E2783">
        <v>0.34467734089130481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0.13549832026875699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t="s">
        <v>2827</v>
      </c>
      <c r="B2784">
        <v>0</v>
      </c>
      <c r="C2784">
        <v>0</v>
      </c>
      <c r="D2784">
        <v>0</v>
      </c>
      <c r="E2784">
        <v>0.45950633473635227</v>
      </c>
      <c r="F2784">
        <v>0</v>
      </c>
      <c r="G2784">
        <v>0.21509803921568629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0.13549832026875699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t="s">
        <v>2828</v>
      </c>
      <c r="B2785">
        <v>0</v>
      </c>
      <c r="C2785">
        <v>0</v>
      </c>
      <c r="D2785">
        <v>0</v>
      </c>
      <c r="E2785">
        <v>0.43827069100446292</v>
      </c>
      <c r="F2785">
        <v>0</v>
      </c>
      <c r="G2785">
        <v>0.21509803921568629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0.13549832026875699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t="s">
        <v>2829</v>
      </c>
      <c r="B2786">
        <v>0</v>
      </c>
      <c r="C2786">
        <v>0</v>
      </c>
      <c r="D2786">
        <v>0</v>
      </c>
      <c r="E2786">
        <v>0.44783096089172791</v>
      </c>
      <c r="F2786">
        <v>0</v>
      </c>
      <c r="G2786">
        <v>0.21509803921568629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0.13549832026875699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t="s">
        <v>2830</v>
      </c>
      <c r="B2787">
        <v>0</v>
      </c>
      <c r="C2787">
        <v>0</v>
      </c>
      <c r="D2787">
        <v>0</v>
      </c>
      <c r="E2787">
        <v>0.52568793756213128</v>
      </c>
      <c r="F2787">
        <v>0</v>
      </c>
      <c r="G2787">
        <v>0.21509803921568629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0.13549832026875699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t="s">
        <v>2831</v>
      </c>
      <c r="B2788">
        <v>0</v>
      </c>
      <c r="C2788">
        <v>0</v>
      </c>
      <c r="D2788">
        <v>0</v>
      </c>
      <c r="E2788">
        <v>0.53296389517544795</v>
      </c>
      <c r="F2788">
        <v>0</v>
      </c>
      <c r="G2788">
        <v>0.21509803921568629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0.13549832026875699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t="s">
        <v>2832</v>
      </c>
      <c r="B2789">
        <v>0</v>
      </c>
      <c r="C2789">
        <v>0</v>
      </c>
      <c r="D2789">
        <v>0</v>
      </c>
      <c r="E2789">
        <v>0.47541191649569581</v>
      </c>
      <c r="F2789">
        <v>0</v>
      </c>
      <c r="G2789">
        <v>0.21509803921568629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0.13549832026875699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t="s">
        <v>2833</v>
      </c>
      <c r="B2790">
        <v>0</v>
      </c>
      <c r="C2790">
        <v>0</v>
      </c>
      <c r="D2790">
        <v>0</v>
      </c>
      <c r="E2790">
        <v>0.44829628376234698</v>
      </c>
      <c r="F2790">
        <v>0</v>
      </c>
      <c r="G2790">
        <v>0.21509803921568629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0.13549832026875699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t="s">
        <v>2834</v>
      </c>
      <c r="B2791">
        <v>0</v>
      </c>
      <c r="C2791">
        <v>0</v>
      </c>
      <c r="D2791">
        <v>0</v>
      </c>
      <c r="E2791">
        <v>0.54457581590135151</v>
      </c>
      <c r="F2791">
        <v>0</v>
      </c>
      <c r="G2791">
        <v>0.21509803921568629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0.13549832026875699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t="s">
        <v>2835</v>
      </c>
      <c r="B2792">
        <v>0</v>
      </c>
      <c r="C2792">
        <v>8.5158150851581509E-3</v>
      </c>
      <c r="D2792">
        <v>0</v>
      </c>
      <c r="E2792">
        <v>0.56642483978087532</v>
      </c>
      <c r="F2792">
        <v>0</v>
      </c>
      <c r="G2792">
        <v>0.21509803921568629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0.13549832026875699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t="s">
        <v>2836</v>
      </c>
      <c r="B2793">
        <v>0</v>
      </c>
      <c r="C2793">
        <v>0.35279805352798049</v>
      </c>
      <c r="D2793">
        <v>0</v>
      </c>
      <c r="E2793">
        <v>0.32128429112290868</v>
      </c>
      <c r="F2793">
        <v>0</v>
      </c>
      <c r="G2793">
        <v>0.21509803921568629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0.13549832026875699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t="s">
        <v>2837</v>
      </c>
      <c r="B2794">
        <v>0</v>
      </c>
      <c r="C2794">
        <v>0.52676399026763987</v>
      </c>
      <c r="D2794">
        <v>0</v>
      </c>
      <c r="E2794">
        <v>0.23828761183612171</v>
      </c>
      <c r="F2794">
        <v>0</v>
      </c>
      <c r="G2794">
        <v>0.21509803921568629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0.13549832026875699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t="s">
        <v>2838</v>
      </c>
      <c r="B2795">
        <v>0</v>
      </c>
      <c r="C2795">
        <v>0.52554744525547448</v>
      </c>
      <c r="D2795">
        <v>0</v>
      </c>
      <c r="E2795">
        <v>0.23733581505531001</v>
      </c>
      <c r="F2795">
        <v>0</v>
      </c>
      <c r="G2795">
        <v>0.21509803921568629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0.13549832026875699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t="s">
        <v>2839</v>
      </c>
      <c r="B2796">
        <v>0</v>
      </c>
      <c r="C2796">
        <v>0.56447688564476883</v>
      </c>
      <c r="D2796">
        <v>0</v>
      </c>
      <c r="E2796">
        <v>0.28149918568497639</v>
      </c>
      <c r="F2796">
        <v>0</v>
      </c>
      <c r="G2796">
        <v>0.21509803921568629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0.13549832026875699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t="s">
        <v>2840</v>
      </c>
      <c r="B2797">
        <v>0</v>
      </c>
      <c r="C2797">
        <v>0.55231143552311435</v>
      </c>
      <c r="D2797">
        <v>0</v>
      </c>
      <c r="E2797">
        <v>0.33255779521563489</v>
      </c>
      <c r="F2797">
        <v>0</v>
      </c>
      <c r="G2797">
        <v>0.21509803921568629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0.13549832026875699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t="s">
        <v>2841</v>
      </c>
      <c r="B2798">
        <v>0</v>
      </c>
      <c r="C2798">
        <v>0.54866180048661806</v>
      </c>
      <c r="D2798">
        <v>0</v>
      </c>
      <c r="E2798">
        <v>0.37071427060640028</v>
      </c>
      <c r="F2798">
        <v>0</v>
      </c>
      <c r="G2798">
        <v>0.21509803921568629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0.13549832026875699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t="s">
        <v>2842</v>
      </c>
      <c r="B2799">
        <v>0</v>
      </c>
      <c r="C2799">
        <v>0.51338199513381999</v>
      </c>
      <c r="D2799">
        <v>0</v>
      </c>
      <c r="E2799">
        <v>0.37593857738107828</v>
      </c>
      <c r="F2799">
        <v>0</v>
      </c>
      <c r="G2799">
        <v>0.21509803921568629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0.13549832026875699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t="s">
        <v>2843</v>
      </c>
      <c r="B2800">
        <v>0</v>
      </c>
      <c r="C2800">
        <v>0.805352798053528</v>
      </c>
      <c r="D2800">
        <v>0</v>
      </c>
      <c r="E2800">
        <v>0.37363311406755639</v>
      </c>
      <c r="F2800">
        <v>0</v>
      </c>
      <c r="G2800">
        <v>0.21509803921568629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0.13549832026875699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t="s">
        <v>2844</v>
      </c>
      <c r="B2801">
        <v>0</v>
      </c>
      <c r="C2801">
        <v>0.80413625304136238</v>
      </c>
      <c r="D2801">
        <v>0</v>
      </c>
      <c r="E2801">
        <v>0.37589627530193109</v>
      </c>
      <c r="F2801">
        <v>0</v>
      </c>
      <c r="G2801">
        <v>0.21509803921568629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0.13549832026875699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t="s">
        <v>2845</v>
      </c>
      <c r="B2802">
        <v>0</v>
      </c>
      <c r="C2802">
        <v>0.74330900243309006</v>
      </c>
      <c r="D2802">
        <v>0</v>
      </c>
      <c r="E2802">
        <v>0.39455149220584201</v>
      </c>
      <c r="F2802">
        <v>0</v>
      </c>
      <c r="G2802">
        <v>0.21509803921568629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0.13549832026875699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t="s">
        <v>2846</v>
      </c>
      <c r="B2803">
        <v>0</v>
      </c>
      <c r="C2803">
        <v>0.55596107055961075</v>
      </c>
      <c r="D2803">
        <v>0</v>
      </c>
      <c r="E2803">
        <v>0.43729774318407749</v>
      </c>
      <c r="F2803">
        <v>0</v>
      </c>
      <c r="G2803">
        <v>0.21509803921568629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0.13549832026875699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t="s">
        <v>2847</v>
      </c>
      <c r="B2804">
        <v>0</v>
      </c>
      <c r="C2804">
        <v>0.38442822384428232</v>
      </c>
      <c r="D2804">
        <v>0</v>
      </c>
      <c r="E2804">
        <v>0.50902091837813834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0.13549832026875699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t="s">
        <v>2848</v>
      </c>
      <c r="B2805">
        <v>0</v>
      </c>
      <c r="C2805">
        <v>3.2846715328467148E-2</v>
      </c>
      <c r="D2805">
        <v>0</v>
      </c>
      <c r="E2805">
        <v>0.56619217834556579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0.13549832026875699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x14ac:dyDescent="0.25">
      <c r="A2806" t="s">
        <v>2849</v>
      </c>
      <c r="B2806">
        <v>0</v>
      </c>
      <c r="C2806">
        <v>0</v>
      </c>
      <c r="D2806">
        <v>0</v>
      </c>
      <c r="E2806">
        <v>0.62871465132511273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0.13549832026875699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t="s">
        <v>2850</v>
      </c>
      <c r="B2807">
        <v>0</v>
      </c>
      <c r="C2807">
        <v>0</v>
      </c>
      <c r="D2807">
        <v>0</v>
      </c>
      <c r="E2807">
        <v>0.63330442691258282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0.13549832026875699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t="s">
        <v>2851</v>
      </c>
      <c r="B2808">
        <v>0</v>
      </c>
      <c r="C2808">
        <v>0</v>
      </c>
      <c r="D2808">
        <v>0</v>
      </c>
      <c r="E2808">
        <v>0.62708602127794588</v>
      </c>
      <c r="F2808">
        <v>0</v>
      </c>
      <c r="G2808">
        <v>0.87254901960784315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0.13549832026875699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t="s">
        <v>2852</v>
      </c>
      <c r="B2809">
        <v>0</v>
      </c>
      <c r="C2809">
        <v>0</v>
      </c>
      <c r="D2809">
        <v>0</v>
      </c>
      <c r="E2809">
        <v>0.65183273757905213</v>
      </c>
      <c r="F2809">
        <v>0</v>
      </c>
      <c r="G2809">
        <v>0.21509803921568629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0.13549832026875699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25">
      <c r="A2810" t="s">
        <v>2853</v>
      </c>
      <c r="B2810">
        <v>0</v>
      </c>
      <c r="C2810">
        <v>0</v>
      </c>
      <c r="D2810">
        <v>0</v>
      </c>
      <c r="E2810">
        <v>0.66691342879502535</v>
      </c>
      <c r="F2810">
        <v>0</v>
      </c>
      <c r="G2810">
        <v>0.21509803921568629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0.13549832026875699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25">
      <c r="A2811" t="s">
        <v>2854</v>
      </c>
      <c r="B2811">
        <v>0</v>
      </c>
      <c r="C2811">
        <v>0</v>
      </c>
      <c r="D2811">
        <v>0</v>
      </c>
      <c r="E2811">
        <v>0.65489963831722342</v>
      </c>
      <c r="F2811">
        <v>0</v>
      </c>
      <c r="G2811">
        <v>0.21509803921568629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0.13549832026875699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25">
      <c r="A2812" t="s">
        <v>2855</v>
      </c>
      <c r="B2812">
        <v>0</v>
      </c>
      <c r="C2812">
        <v>0</v>
      </c>
      <c r="D2812">
        <v>0</v>
      </c>
      <c r="E2812">
        <v>0.64121491571310729</v>
      </c>
      <c r="F2812">
        <v>0</v>
      </c>
      <c r="G2812">
        <v>0.21509803921568629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0.13549832026875699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25">
      <c r="A2813" t="s">
        <v>2856</v>
      </c>
      <c r="B2813">
        <v>0</v>
      </c>
      <c r="C2813">
        <v>0</v>
      </c>
      <c r="D2813">
        <v>0</v>
      </c>
      <c r="E2813">
        <v>0.51868694346327127</v>
      </c>
      <c r="F2813">
        <v>0</v>
      </c>
      <c r="G2813">
        <v>0.21509803921568629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0.13549832026875699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t="s">
        <v>2857</v>
      </c>
      <c r="B2814">
        <v>0</v>
      </c>
      <c r="C2814">
        <v>0</v>
      </c>
      <c r="D2814">
        <v>0</v>
      </c>
      <c r="E2814">
        <v>0.5184754330675353</v>
      </c>
      <c r="F2814">
        <v>0</v>
      </c>
      <c r="G2814">
        <v>0.21509803921568629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0.13549832026875699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25">
      <c r="A2815" t="s">
        <v>2858</v>
      </c>
      <c r="B2815">
        <v>0</v>
      </c>
      <c r="C2815">
        <v>0</v>
      </c>
      <c r="D2815">
        <v>0</v>
      </c>
      <c r="E2815">
        <v>0.56251189745976016</v>
      </c>
      <c r="F2815">
        <v>0</v>
      </c>
      <c r="G2815">
        <v>0.21509803921568629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0.13549832026875699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t="s">
        <v>2859</v>
      </c>
      <c r="B2816">
        <v>0</v>
      </c>
      <c r="C2816">
        <v>1.581508515815085E-2</v>
      </c>
      <c r="D2816">
        <v>0</v>
      </c>
      <c r="E2816">
        <v>0.53239281710696085</v>
      </c>
      <c r="F2816">
        <v>0</v>
      </c>
      <c r="G2816">
        <v>0.21509803921568629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0.13549832026875699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t="s">
        <v>2860</v>
      </c>
      <c r="B2817">
        <v>0</v>
      </c>
      <c r="C2817">
        <v>0.41240875912408759</v>
      </c>
      <c r="D2817">
        <v>0</v>
      </c>
      <c r="E2817">
        <v>0.4932845449353836</v>
      </c>
      <c r="F2817">
        <v>0</v>
      </c>
      <c r="G2817">
        <v>0.21509803921568629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0.13549832026875699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x14ac:dyDescent="0.25">
      <c r="A2818" t="s">
        <v>2861</v>
      </c>
      <c r="B2818">
        <v>0</v>
      </c>
      <c r="C2818">
        <v>0.46715328467153278</v>
      </c>
      <c r="D2818">
        <v>0</v>
      </c>
      <c r="E2818">
        <v>0.48575477484718382</v>
      </c>
      <c r="F2818">
        <v>0</v>
      </c>
      <c r="G2818">
        <v>0.21509803921568629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0.13549832026875699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25">
      <c r="A2819" t="s">
        <v>2862</v>
      </c>
      <c r="B2819">
        <v>0</v>
      </c>
      <c r="C2819">
        <v>0.46228710462287098</v>
      </c>
      <c r="D2819">
        <v>0</v>
      </c>
      <c r="E2819">
        <v>0.47371983332980822</v>
      </c>
      <c r="F2819">
        <v>0</v>
      </c>
      <c r="G2819">
        <v>0.21509803921568629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0.13549832026875699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 x14ac:dyDescent="0.25">
      <c r="A2820" t="s">
        <v>2863</v>
      </c>
      <c r="B2820">
        <v>0</v>
      </c>
      <c r="C2820">
        <v>0.5</v>
      </c>
      <c r="D2820">
        <v>0</v>
      </c>
      <c r="E2820">
        <v>0.5126165951056495</v>
      </c>
      <c r="F2820">
        <v>0</v>
      </c>
      <c r="G2820">
        <v>0.21509803921568629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0.13549832026875699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 x14ac:dyDescent="0.25">
      <c r="A2821" t="s">
        <v>2864</v>
      </c>
      <c r="B2821">
        <v>0</v>
      </c>
      <c r="C2821">
        <v>0.48418491484184911</v>
      </c>
      <c r="D2821">
        <v>0</v>
      </c>
      <c r="E2821">
        <v>0.55242285158315541</v>
      </c>
      <c r="F2821">
        <v>0</v>
      </c>
      <c r="G2821">
        <v>0.98215686274509795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0.13549832026875699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t="s">
        <v>2865</v>
      </c>
      <c r="B2822">
        <v>0</v>
      </c>
      <c r="C2822">
        <v>0.42214111922141118</v>
      </c>
      <c r="D2822">
        <v>0</v>
      </c>
      <c r="E2822">
        <v>0.58831616573954615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0.13549832026875699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t="s">
        <v>2866</v>
      </c>
      <c r="B2823">
        <v>0</v>
      </c>
      <c r="C2823">
        <v>0.58637469586374702</v>
      </c>
      <c r="D2823">
        <v>0</v>
      </c>
      <c r="E2823">
        <v>0.60893842932380127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0.13549832026875699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t="s">
        <v>2867</v>
      </c>
      <c r="B2824">
        <v>0</v>
      </c>
      <c r="C2824">
        <v>0.78953771289537722</v>
      </c>
      <c r="D2824">
        <v>0</v>
      </c>
      <c r="E2824">
        <v>0.64567778506313589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0.13549832026875699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 x14ac:dyDescent="0.25">
      <c r="A2825" t="s">
        <v>2868</v>
      </c>
      <c r="B2825">
        <v>0</v>
      </c>
      <c r="C2825">
        <v>0.7907542579075425</v>
      </c>
      <c r="D2825">
        <v>0</v>
      </c>
      <c r="E2825">
        <v>0.68197296897142501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0.13549832026875699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 x14ac:dyDescent="0.25">
      <c r="A2826" t="s">
        <v>2869</v>
      </c>
      <c r="B2826">
        <v>0</v>
      </c>
      <c r="C2826">
        <v>0.68734793187347931</v>
      </c>
      <c r="D2826">
        <v>0</v>
      </c>
      <c r="E2826">
        <v>0.71149982021616365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0.13549832026875699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t="s">
        <v>2870</v>
      </c>
      <c r="B2827">
        <v>0</v>
      </c>
      <c r="C2827">
        <v>0.451338199513382</v>
      </c>
      <c r="D2827">
        <v>0</v>
      </c>
      <c r="E2827">
        <v>0.71537046045813157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0.13549832026875699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x14ac:dyDescent="0.25">
      <c r="A2828" t="s">
        <v>2871</v>
      </c>
      <c r="B2828">
        <v>0</v>
      </c>
      <c r="C2828">
        <v>8.3941605839416053E-2</v>
      </c>
      <c r="D2828">
        <v>0</v>
      </c>
      <c r="E2828">
        <v>0.6913428795025276</v>
      </c>
      <c r="F2828">
        <v>0</v>
      </c>
      <c r="G2828">
        <v>0.21509803921568629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0.1490481522956327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 x14ac:dyDescent="0.25">
      <c r="A2829" t="s">
        <v>2872</v>
      </c>
      <c r="B2829">
        <v>0</v>
      </c>
      <c r="C2829">
        <v>3.7712895377128963E-2</v>
      </c>
      <c r="D2829">
        <v>0</v>
      </c>
      <c r="E2829">
        <v>0.7196218194124242</v>
      </c>
      <c r="F2829">
        <v>0</v>
      </c>
      <c r="G2829">
        <v>0.21509803921568629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0.13549832026875699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 x14ac:dyDescent="0.25">
      <c r="A2830" t="s">
        <v>2873</v>
      </c>
      <c r="B2830">
        <v>0</v>
      </c>
      <c r="C2830">
        <v>0</v>
      </c>
      <c r="D2830">
        <v>0</v>
      </c>
      <c r="E2830">
        <v>0.75720721673470259</v>
      </c>
      <c r="F2830">
        <v>0</v>
      </c>
      <c r="G2830">
        <v>0.21509803921568629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0.13549832026875699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t="s">
        <v>2874</v>
      </c>
      <c r="B2831">
        <v>0</v>
      </c>
      <c r="C2831">
        <v>0</v>
      </c>
      <c r="D2831">
        <v>0</v>
      </c>
      <c r="E2831">
        <v>0.8098098521542334</v>
      </c>
      <c r="F2831">
        <v>0</v>
      </c>
      <c r="G2831">
        <v>0.21509803921568629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0.13549832026875699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x14ac:dyDescent="0.25">
      <c r="A2832" t="s">
        <v>2875</v>
      </c>
      <c r="B2832">
        <v>0</v>
      </c>
      <c r="C2832">
        <v>0</v>
      </c>
      <c r="D2832">
        <v>0</v>
      </c>
      <c r="E2832">
        <v>0.66790752765498429</v>
      </c>
      <c r="F2832">
        <v>0</v>
      </c>
      <c r="G2832">
        <v>0.21509803921568629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t="s">
        <v>2876</v>
      </c>
      <c r="B2833">
        <v>0</v>
      </c>
      <c r="C2833">
        <v>0</v>
      </c>
      <c r="D2833">
        <v>0</v>
      </c>
      <c r="E2833">
        <v>0.66204868969309849</v>
      </c>
      <c r="F2833">
        <v>0</v>
      </c>
      <c r="G2833">
        <v>0.21509803921568629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t="s">
        <v>2877</v>
      </c>
      <c r="B2834">
        <v>0</v>
      </c>
      <c r="C2834">
        <v>0</v>
      </c>
      <c r="D2834">
        <v>0</v>
      </c>
      <c r="E2834">
        <v>0.60477167452780312</v>
      </c>
      <c r="F2834">
        <v>0</v>
      </c>
      <c r="G2834">
        <v>0.21509803921568629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t="s">
        <v>2878</v>
      </c>
      <c r="B2835">
        <v>0</v>
      </c>
      <c r="C2835">
        <v>0</v>
      </c>
      <c r="D2835">
        <v>0</v>
      </c>
      <c r="E2835">
        <v>0.59758032107278081</v>
      </c>
      <c r="F2835">
        <v>0</v>
      </c>
      <c r="G2835">
        <v>0.21509803921568629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t="s">
        <v>2879</v>
      </c>
      <c r="B2836">
        <v>0</v>
      </c>
      <c r="C2836">
        <v>0</v>
      </c>
      <c r="D2836">
        <v>0</v>
      </c>
      <c r="E2836">
        <v>0.59681888364813129</v>
      </c>
      <c r="F2836">
        <v>0</v>
      </c>
      <c r="G2836">
        <v>0.21509803921568629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 x14ac:dyDescent="0.25">
      <c r="A2837" t="s">
        <v>2880</v>
      </c>
      <c r="B2837">
        <v>0</v>
      </c>
      <c r="C2837">
        <v>0</v>
      </c>
      <c r="D2837">
        <v>0</v>
      </c>
      <c r="E2837">
        <v>0.60123945091901265</v>
      </c>
      <c r="F2837">
        <v>0</v>
      </c>
      <c r="G2837">
        <v>0.21509803921568629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18" x14ac:dyDescent="0.25">
      <c r="A2838" t="s">
        <v>2881</v>
      </c>
      <c r="B2838">
        <v>0</v>
      </c>
      <c r="C2838">
        <v>0</v>
      </c>
      <c r="D2838">
        <v>0</v>
      </c>
      <c r="E2838">
        <v>0.6177795638655641</v>
      </c>
      <c r="F2838">
        <v>0</v>
      </c>
      <c r="G2838">
        <v>0.21509803921568629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t="s">
        <v>2882</v>
      </c>
      <c r="B2839">
        <v>0</v>
      </c>
      <c r="C2839">
        <v>0</v>
      </c>
      <c r="D2839">
        <v>0</v>
      </c>
      <c r="E2839">
        <v>0.68740878614183898</v>
      </c>
      <c r="F2839">
        <v>0</v>
      </c>
      <c r="G2839">
        <v>0.21509803921568629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t="s">
        <v>2883</v>
      </c>
      <c r="B2840">
        <v>0</v>
      </c>
      <c r="C2840">
        <v>1.2165450121654499E-3</v>
      </c>
      <c r="D2840">
        <v>0</v>
      </c>
      <c r="E2840">
        <v>0.81913746060618886</v>
      </c>
      <c r="F2840">
        <v>0</v>
      </c>
      <c r="G2840">
        <v>0.21509803921568629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 x14ac:dyDescent="0.25">
      <c r="A2841" t="s">
        <v>2884</v>
      </c>
      <c r="B2841">
        <v>0</v>
      </c>
      <c r="C2841">
        <v>6.9343065693430656E-2</v>
      </c>
      <c r="D2841">
        <v>0</v>
      </c>
      <c r="E2841">
        <v>0.8207026375346349</v>
      </c>
      <c r="F2841">
        <v>0</v>
      </c>
      <c r="G2841">
        <v>0.21509803921568629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t="s">
        <v>2885</v>
      </c>
      <c r="B2842">
        <v>0</v>
      </c>
      <c r="C2842">
        <v>6.6909975669099758E-2</v>
      </c>
      <c r="D2842">
        <v>0</v>
      </c>
      <c r="E2842">
        <v>0.81082510205376601</v>
      </c>
      <c r="F2842">
        <v>0</v>
      </c>
      <c r="G2842">
        <v>0.21509803921568629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25">
      <c r="A2843" t="s">
        <v>2886</v>
      </c>
      <c r="B2843">
        <v>0</v>
      </c>
      <c r="C2843">
        <v>3.0413625304136251E-2</v>
      </c>
      <c r="D2843">
        <v>0</v>
      </c>
      <c r="E2843">
        <v>0.80464899849827631</v>
      </c>
      <c r="F2843">
        <v>0</v>
      </c>
      <c r="G2843">
        <v>0.21509803921568629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t="s">
        <v>2887</v>
      </c>
      <c r="B2844">
        <v>0</v>
      </c>
      <c r="C2844">
        <v>8.637469586374695E-2</v>
      </c>
      <c r="D2844">
        <v>0</v>
      </c>
      <c r="E2844">
        <v>0.68030203684511104</v>
      </c>
      <c r="F2844">
        <v>0</v>
      </c>
      <c r="G2844">
        <v>0.21509803921568629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t="s">
        <v>2888</v>
      </c>
      <c r="B2845">
        <v>0</v>
      </c>
      <c r="C2845">
        <v>6.9343065693430656E-2</v>
      </c>
      <c r="D2845">
        <v>0</v>
      </c>
      <c r="E2845">
        <v>0.68427843228494678</v>
      </c>
      <c r="F2845">
        <v>0</v>
      </c>
      <c r="G2845">
        <v>0.21509803921568629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t="s">
        <v>2889</v>
      </c>
      <c r="B2846">
        <v>0</v>
      </c>
      <c r="C2846">
        <v>8.5158150851581502E-2</v>
      </c>
      <c r="D2846">
        <v>0</v>
      </c>
      <c r="E2846">
        <v>0.68525138010533226</v>
      </c>
      <c r="F2846">
        <v>0</v>
      </c>
      <c r="G2846">
        <v>0.21509803921568629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25">
      <c r="A2847" t="s">
        <v>2890</v>
      </c>
      <c r="B2847">
        <v>0</v>
      </c>
      <c r="C2847">
        <v>7.9075425790754258E-2</v>
      </c>
      <c r="D2847">
        <v>0</v>
      </c>
      <c r="E2847">
        <v>0.68391886461219575</v>
      </c>
      <c r="F2847">
        <v>0</v>
      </c>
      <c r="G2847">
        <v>0.21509803921568629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x14ac:dyDescent="0.25">
      <c r="A2848" t="s">
        <v>2891</v>
      </c>
      <c r="B2848">
        <v>0</v>
      </c>
      <c r="C2848">
        <v>0.1143552311435523</v>
      </c>
      <c r="D2848">
        <v>0</v>
      </c>
      <c r="E2848">
        <v>0.68455339579940355</v>
      </c>
      <c r="F2848">
        <v>0</v>
      </c>
      <c r="G2848">
        <v>0.21509803921568629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x14ac:dyDescent="0.25">
      <c r="A2849" t="s">
        <v>2892</v>
      </c>
      <c r="B2849">
        <v>0</v>
      </c>
      <c r="C2849">
        <v>4.0145985401459847E-2</v>
      </c>
      <c r="D2849">
        <v>0</v>
      </c>
      <c r="E2849">
        <v>0.68501871867002262</v>
      </c>
      <c r="F2849">
        <v>0</v>
      </c>
      <c r="G2849">
        <v>0.21509803921568629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 x14ac:dyDescent="0.25">
      <c r="A2850" t="s">
        <v>2893</v>
      </c>
      <c r="B2850">
        <v>0</v>
      </c>
      <c r="C2850">
        <v>0.24209245742092461</v>
      </c>
      <c r="D2850">
        <v>0</v>
      </c>
      <c r="E2850">
        <v>0.80219547790773915</v>
      </c>
      <c r="F2850">
        <v>0</v>
      </c>
      <c r="G2850">
        <v>0.21509803921568629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t="s">
        <v>2894</v>
      </c>
      <c r="B2851">
        <v>0</v>
      </c>
      <c r="C2851">
        <v>0.16301703163017031</v>
      </c>
      <c r="D2851">
        <v>0</v>
      </c>
      <c r="E2851">
        <v>0.79181031747710406</v>
      </c>
      <c r="F2851">
        <v>0</v>
      </c>
      <c r="G2851">
        <v>0.21509803921568629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t="s">
        <v>2895</v>
      </c>
      <c r="B2852">
        <v>0</v>
      </c>
      <c r="C2852">
        <v>4.6228710462287097E-2</v>
      </c>
      <c r="D2852">
        <v>0</v>
      </c>
      <c r="E2852">
        <v>0.78301148501448847</v>
      </c>
      <c r="F2852">
        <v>0</v>
      </c>
      <c r="G2852">
        <v>0.21509803921568629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t="s">
        <v>2896</v>
      </c>
      <c r="B2853">
        <v>0</v>
      </c>
      <c r="C2853">
        <v>0</v>
      </c>
      <c r="D2853">
        <v>0</v>
      </c>
      <c r="E2853">
        <v>0.78115019353201209</v>
      </c>
      <c r="F2853">
        <v>0</v>
      </c>
      <c r="G2853">
        <v>0.90705882352941181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t="s">
        <v>2897</v>
      </c>
      <c r="B2854">
        <v>0</v>
      </c>
      <c r="C2854">
        <v>0</v>
      </c>
      <c r="D2854">
        <v>0</v>
      </c>
      <c r="E2854">
        <v>0.69066604623617256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t="s">
        <v>2898</v>
      </c>
      <c r="B2855">
        <v>0</v>
      </c>
      <c r="C2855">
        <v>0</v>
      </c>
      <c r="D2855">
        <v>0</v>
      </c>
      <c r="E2855">
        <v>0.79149305188350016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x14ac:dyDescent="0.25">
      <c r="A2856" t="s">
        <v>2899</v>
      </c>
      <c r="B2856">
        <v>0</v>
      </c>
      <c r="C2856">
        <v>0</v>
      </c>
      <c r="D2856">
        <v>0</v>
      </c>
      <c r="E2856">
        <v>0.79312168193066701</v>
      </c>
      <c r="F2856">
        <v>0</v>
      </c>
      <c r="G2856">
        <v>0.21509803921568629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t="s">
        <v>2900</v>
      </c>
      <c r="B2857">
        <v>0</v>
      </c>
      <c r="C2857">
        <v>0</v>
      </c>
      <c r="D2857">
        <v>0</v>
      </c>
      <c r="E2857">
        <v>0.79028744262780526</v>
      </c>
      <c r="F2857">
        <v>0</v>
      </c>
      <c r="G2857">
        <v>0.21509803921568629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t="s">
        <v>2901</v>
      </c>
      <c r="B2858">
        <v>0</v>
      </c>
      <c r="C2858">
        <v>0</v>
      </c>
      <c r="D2858">
        <v>0</v>
      </c>
      <c r="E2858">
        <v>0.78933564584699345</v>
      </c>
      <c r="F2858">
        <v>0</v>
      </c>
      <c r="G2858">
        <v>0.21509803921568629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5.4385964912280697E-2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t="s">
        <v>2902</v>
      </c>
      <c r="B2859">
        <v>0</v>
      </c>
      <c r="C2859">
        <v>0</v>
      </c>
      <c r="D2859">
        <v>0</v>
      </c>
      <c r="E2859">
        <v>0.78745320332494351</v>
      </c>
      <c r="F2859">
        <v>0</v>
      </c>
      <c r="G2859">
        <v>0.21509803921568629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5.4385964912280697E-2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t="s">
        <v>2903</v>
      </c>
      <c r="B2860">
        <v>0</v>
      </c>
      <c r="C2860">
        <v>0</v>
      </c>
      <c r="D2860">
        <v>0</v>
      </c>
      <c r="E2860">
        <v>0.78483047441781773</v>
      </c>
      <c r="F2860">
        <v>0</v>
      </c>
      <c r="G2860">
        <v>0.21509803921568629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5.4385964912280697E-2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t="s">
        <v>2904</v>
      </c>
      <c r="B2861">
        <v>0</v>
      </c>
      <c r="C2861">
        <v>0</v>
      </c>
      <c r="D2861">
        <v>0</v>
      </c>
      <c r="E2861">
        <v>0.77323970473148762</v>
      </c>
      <c r="F2861">
        <v>0</v>
      </c>
      <c r="G2861">
        <v>0.21509803921568629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5.4385964912280697E-2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t="s">
        <v>2905</v>
      </c>
      <c r="B2862">
        <v>0</v>
      </c>
      <c r="C2862">
        <v>0</v>
      </c>
      <c r="D2862">
        <v>0</v>
      </c>
      <c r="E2862">
        <v>0.75644577931005319</v>
      </c>
      <c r="F2862">
        <v>0</v>
      </c>
      <c r="G2862">
        <v>0.21509803921568629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5.4385964912280697E-2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t="s">
        <v>2906</v>
      </c>
      <c r="B2863">
        <v>0</v>
      </c>
      <c r="C2863">
        <v>0</v>
      </c>
      <c r="D2863">
        <v>0</v>
      </c>
      <c r="E2863">
        <v>0.74151314537109514</v>
      </c>
      <c r="F2863">
        <v>0</v>
      </c>
      <c r="G2863">
        <v>0.21509803921568629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5.4385964912280697E-2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t="s">
        <v>2907</v>
      </c>
      <c r="B2864">
        <v>0</v>
      </c>
      <c r="C2864">
        <v>2.4330900243308999E-3</v>
      </c>
      <c r="D2864">
        <v>0</v>
      </c>
      <c r="E2864">
        <v>0.71342456481736083</v>
      </c>
      <c r="F2864">
        <v>0</v>
      </c>
      <c r="G2864">
        <v>0.21509803921568629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5.4385964912280697E-2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t="s">
        <v>2908</v>
      </c>
      <c r="B2865">
        <v>0</v>
      </c>
      <c r="C2865">
        <v>6.0827250608272501E-2</v>
      </c>
      <c r="D2865">
        <v>0</v>
      </c>
      <c r="E2865">
        <v>0.68749339030013334</v>
      </c>
      <c r="F2865">
        <v>0</v>
      </c>
      <c r="G2865">
        <v>0.21509803921568629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5.4385964912280697E-2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t="s">
        <v>2909</v>
      </c>
      <c r="B2866">
        <v>0</v>
      </c>
      <c r="C2866">
        <v>6.8126520681265207E-2</v>
      </c>
      <c r="D2866">
        <v>0</v>
      </c>
      <c r="E2866">
        <v>0.63588485374056136</v>
      </c>
      <c r="F2866">
        <v>0</v>
      </c>
      <c r="G2866">
        <v>0.21509803921568629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5.4385964912280697E-2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t="s">
        <v>2910</v>
      </c>
      <c r="B2867">
        <v>0</v>
      </c>
      <c r="C2867">
        <v>0.1739659367396594</v>
      </c>
      <c r="D2867">
        <v>0</v>
      </c>
      <c r="E2867">
        <v>0.63774614522303774</v>
      </c>
      <c r="F2867">
        <v>0</v>
      </c>
      <c r="G2867">
        <v>0.21509803921568629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5.4385964912280697E-2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t="s">
        <v>2911</v>
      </c>
      <c r="B2868">
        <v>0</v>
      </c>
      <c r="C2868">
        <v>0.145985401459854</v>
      </c>
      <c r="D2868">
        <v>0</v>
      </c>
      <c r="E2868">
        <v>0.65047907104634195</v>
      </c>
      <c r="F2868">
        <v>0</v>
      </c>
      <c r="G2868">
        <v>0.21509803921568629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5.4385964912280697E-2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t="s">
        <v>2912</v>
      </c>
      <c r="B2869">
        <v>0</v>
      </c>
      <c r="C2869">
        <v>0.16909975669099761</v>
      </c>
      <c r="D2869">
        <v>0</v>
      </c>
      <c r="E2869">
        <v>0.6692400431481208</v>
      </c>
      <c r="F2869">
        <v>0</v>
      </c>
      <c r="G2869">
        <v>0.21509803921568629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5.4385964912280697E-2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t="s">
        <v>2913</v>
      </c>
      <c r="B2870">
        <v>0</v>
      </c>
      <c r="C2870">
        <v>0.16909975669099761</v>
      </c>
      <c r="D2870">
        <v>0</v>
      </c>
      <c r="E2870">
        <v>0.67683326635504137</v>
      </c>
      <c r="F2870">
        <v>0</v>
      </c>
      <c r="G2870">
        <v>0.21509803921568629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5.4385964912280697E-2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25">
      <c r="A2871" t="s">
        <v>2914</v>
      </c>
      <c r="B2871">
        <v>0</v>
      </c>
      <c r="C2871">
        <v>0.2007299270072993</v>
      </c>
      <c r="D2871">
        <v>0</v>
      </c>
      <c r="E2871">
        <v>0.68281901055436889</v>
      </c>
      <c r="F2871">
        <v>0</v>
      </c>
      <c r="G2871">
        <v>0.21509803921568629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0.14930944382232181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x14ac:dyDescent="0.25">
      <c r="A2872" t="s">
        <v>2915</v>
      </c>
      <c r="B2872">
        <v>0</v>
      </c>
      <c r="C2872">
        <v>0.1995133819951338</v>
      </c>
      <c r="D2872">
        <v>0</v>
      </c>
      <c r="E2872">
        <v>0.69627107172317526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0.14195595371407241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 x14ac:dyDescent="0.25">
      <c r="A2873" t="s">
        <v>2916</v>
      </c>
      <c r="B2873">
        <v>0</v>
      </c>
      <c r="C2873">
        <v>0.18004866180048659</v>
      </c>
      <c r="D2873">
        <v>0</v>
      </c>
      <c r="E2873">
        <v>0.68341123966242945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0.108809257185517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 x14ac:dyDescent="0.25">
      <c r="A2874" t="s">
        <v>2917</v>
      </c>
      <c r="B2874">
        <v>0</v>
      </c>
      <c r="C2874">
        <v>0.1094890510948905</v>
      </c>
      <c r="D2874">
        <v>0</v>
      </c>
      <c r="E2874">
        <v>0.69227352524376573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0.13549832026875699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25">
      <c r="A2875" t="s">
        <v>2918</v>
      </c>
      <c r="B2875">
        <v>0</v>
      </c>
      <c r="C2875">
        <v>5.59610705596107E-2</v>
      </c>
      <c r="D2875">
        <v>0</v>
      </c>
      <c r="E2875">
        <v>0.67992131813278622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0.13549832026875699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x14ac:dyDescent="0.25">
      <c r="A2876" t="s">
        <v>2919</v>
      </c>
      <c r="B2876">
        <v>0</v>
      </c>
      <c r="C2876">
        <v>5.4744525547445251E-2</v>
      </c>
      <c r="D2876">
        <v>0</v>
      </c>
      <c r="E2876">
        <v>0.68421497916622609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0.13549832026875699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x14ac:dyDescent="0.25">
      <c r="A2877" t="s">
        <v>2920</v>
      </c>
      <c r="B2877">
        <v>0</v>
      </c>
      <c r="C2877">
        <v>2.3114355231143548E-2</v>
      </c>
      <c r="D2877">
        <v>0</v>
      </c>
      <c r="E2877">
        <v>0.69231582732291297</v>
      </c>
      <c r="F2877">
        <v>0</v>
      </c>
      <c r="G2877">
        <v>0.21509803921568629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0.13549832026875699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t="s">
        <v>2921</v>
      </c>
      <c r="B2878">
        <v>0</v>
      </c>
      <c r="C2878">
        <v>0</v>
      </c>
      <c r="D2878">
        <v>0</v>
      </c>
      <c r="E2878">
        <v>0.67349140210241332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0.13549832026875699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 t="s">
        <v>2922</v>
      </c>
      <c r="B2879">
        <v>0</v>
      </c>
      <c r="C2879">
        <v>0</v>
      </c>
      <c r="D2879">
        <v>0</v>
      </c>
      <c r="E2879">
        <v>0.66849975676304496</v>
      </c>
      <c r="F2879">
        <v>0</v>
      </c>
      <c r="G2879">
        <v>0.22313725490196079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0.21709593131765581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x14ac:dyDescent="0.25">
      <c r="A2880" t="s">
        <v>2923</v>
      </c>
      <c r="B2880">
        <v>0</v>
      </c>
      <c r="C2880">
        <v>0</v>
      </c>
      <c r="D2880">
        <v>0</v>
      </c>
      <c r="E2880">
        <v>0.69690560291038317</v>
      </c>
      <c r="F2880">
        <v>0</v>
      </c>
      <c r="G2880">
        <v>0.21509803921568629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0.13549832026875699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x14ac:dyDescent="0.25">
      <c r="A2881" t="s">
        <v>2924</v>
      </c>
      <c r="B2881">
        <v>0</v>
      </c>
      <c r="C2881">
        <v>0</v>
      </c>
      <c r="D2881">
        <v>0</v>
      </c>
      <c r="E2881">
        <v>0.67084752215571397</v>
      </c>
      <c r="F2881">
        <v>0</v>
      </c>
      <c r="G2881">
        <v>0.21509803921568629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0.13549832026875699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t="s">
        <v>2925</v>
      </c>
      <c r="B2882">
        <v>0</v>
      </c>
      <c r="C2882">
        <v>0</v>
      </c>
      <c r="D2882">
        <v>0</v>
      </c>
      <c r="E2882">
        <v>0.65018295649231161</v>
      </c>
      <c r="F2882">
        <v>0</v>
      </c>
      <c r="G2882">
        <v>0.21509803921568629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0.13549832026875699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25">
      <c r="A2883" t="s">
        <v>2926</v>
      </c>
      <c r="B2883">
        <v>0</v>
      </c>
      <c r="C2883">
        <v>0</v>
      </c>
      <c r="D2883">
        <v>0</v>
      </c>
      <c r="E2883">
        <v>0.63495420799932323</v>
      </c>
      <c r="F2883">
        <v>0</v>
      </c>
      <c r="G2883">
        <v>0.21509803921568629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0.13549832026875699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t="s">
        <v>2927</v>
      </c>
      <c r="B2884">
        <v>0</v>
      </c>
      <c r="C2884">
        <v>0</v>
      </c>
      <c r="D2884">
        <v>0</v>
      </c>
      <c r="E2884">
        <v>0.62850314092937676</v>
      </c>
      <c r="F2884">
        <v>0</v>
      </c>
      <c r="G2884">
        <v>0.21509803921568629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0.13549832026875699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x14ac:dyDescent="0.25">
      <c r="A2885" t="s">
        <v>2928</v>
      </c>
      <c r="B2885">
        <v>0</v>
      </c>
      <c r="C2885">
        <v>0</v>
      </c>
      <c r="D2885">
        <v>0</v>
      </c>
      <c r="E2885">
        <v>0.62598616722011891</v>
      </c>
      <c r="F2885">
        <v>0</v>
      </c>
      <c r="G2885">
        <v>0.21509803921568629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0.13549832026875699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x14ac:dyDescent="0.25">
      <c r="A2886" t="s">
        <v>2929</v>
      </c>
      <c r="B2886">
        <v>0</v>
      </c>
      <c r="C2886">
        <v>0</v>
      </c>
      <c r="D2886">
        <v>0</v>
      </c>
      <c r="E2886">
        <v>0.64597389961716623</v>
      </c>
      <c r="F2886">
        <v>0</v>
      </c>
      <c r="G2886">
        <v>0.21509803921568629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0.13549832026875699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25">
      <c r="A2887" t="s">
        <v>2930</v>
      </c>
      <c r="B2887">
        <v>0</v>
      </c>
      <c r="C2887">
        <v>0</v>
      </c>
      <c r="D2887">
        <v>0</v>
      </c>
      <c r="E2887">
        <v>0.65470927896106101</v>
      </c>
      <c r="F2887">
        <v>0</v>
      </c>
      <c r="G2887">
        <v>0.21509803921568629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0.13549832026875699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t="s">
        <v>2931</v>
      </c>
      <c r="B2888">
        <v>0</v>
      </c>
      <c r="C2888">
        <v>2.4330900243308999E-3</v>
      </c>
      <c r="D2888">
        <v>0</v>
      </c>
      <c r="E2888">
        <v>0.62590156306182454</v>
      </c>
      <c r="F2888">
        <v>0</v>
      </c>
      <c r="G2888">
        <v>0.21509803921568629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0.13549832026875699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x14ac:dyDescent="0.25">
      <c r="A2889" t="s">
        <v>2932</v>
      </c>
      <c r="B2889">
        <v>0</v>
      </c>
      <c r="C2889">
        <v>0.11922141119221411</v>
      </c>
      <c r="D2889">
        <v>0</v>
      </c>
      <c r="E2889">
        <v>0.61919668351699486</v>
      </c>
      <c r="F2889">
        <v>0</v>
      </c>
      <c r="G2889">
        <v>0.21509803921568629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0.13549832026875699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x14ac:dyDescent="0.25">
      <c r="A2890" t="s">
        <v>2933</v>
      </c>
      <c r="B2890">
        <v>0</v>
      </c>
      <c r="C2890">
        <v>0.12895377128953769</v>
      </c>
      <c r="D2890">
        <v>0</v>
      </c>
      <c r="E2890">
        <v>0.54977897163645606</v>
      </c>
      <c r="F2890">
        <v>0</v>
      </c>
      <c r="G2890">
        <v>0.21509803921568629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0.13549832026875699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25">
      <c r="A2891" t="s">
        <v>2934</v>
      </c>
      <c r="B2891">
        <v>0</v>
      </c>
      <c r="C2891">
        <v>0.13017031630170309</v>
      </c>
      <c r="D2891">
        <v>0</v>
      </c>
      <c r="E2891">
        <v>0.53670762917997428</v>
      </c>
      <c r="F2891">
        <v>0</v>
      </c>
      <c r="G2891">
        <v>0.21509803921568629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0.13549832026875699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 x14ac:dyDescent="0.25">
      <c r="A2892" t="s">
        <v>2935</v>
      </c>
      <c r="B2892">
        <v>0</v>
      </c>
      <c r="C2892">
        <v>0.20437956204379559</v>
      </c>
      <c r="D2892">
        <v>0</v>
      </c>
      <c r="E2892">
        <v>0.55597622623151932</v>
      </c>
      <c r="F2892">
        <v>0</v>
      </c>
      <c r="G2892">
        <v>0.21509803921568629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0.13549832026875699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x14ac:dyDescent="0.25">
      <c r="A2893" t="s">
        <v>2936</v>
      </c>
      <c r="B2893">
        <v>0</v>
      </c>
      <c r="C2893">
        <v>0.2262773722627737</v>
      </c>
      <c r="D2893">
        <v>0</v>
      </c>
      <c r="E2893">
        <v>0.56251189745976016</v>
      </c>
      <c r="F2893">
        <v>0</v>
      </c>
      <c r="G2893">
        <v>0.21509803921568629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0.13549832026875699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t="s">
        <v>2937</v>
      </c>
      <c r="B2894">
        <v>0</v>
      </c>
      <c r="C2894">
        <v>0.34793187347931881</v>
      </c>
      <c r="D2894">
        <v>0</v>
      </c>
      <c r="E2894">
        <v>0.58543962435753727</v>
      </c>
      <c r="F2894">
        <v>0</v>
      </c>
      <c r="G2894">
        <v>0.21509803921568629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0.13549832026875699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x14ac:dyDescent="0.25">
      <c r="A2895" t="s">
        <v>2938</v>
      </c>
      <c r="B2895">
        <v>0</v>
      </c>
      <c r="C2895">
        <v>0.4464720194647202</v>
      </c>
      <c r="D2895">
        <v>0</v>
      </c>
      <c r="E2895">
        <v>0.57814251570464692</v>
      </c>
      <c r="F2895">
        <v>0</v>
      </c>
      <c r="G2895">
        <v>0.21509803921568629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0.13549832026875699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 t="s">
        <v>2939</v>
      </c>
      <c r="B2896">
        <v>0</v>
      </c>
      <c r="C2896">
        <v>0.43673965936739662</v>
      </c>
      <c r="D2896">
        <v>0</v>
      </c>
      <c r="E2896">
        <v>0.55925463736542658</v>
      </c>
      <c r="F2896">
        <v>0</v>
      </c>
      <c r="G2896">
        <v>0.21509803921568629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0.13549832026875699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25">
      <c r="A2897" t="s">
        <v>2940</v>
      </c>
      <c r="B2897">
        <v>0</v>
      </c>
      <c r="C2897">
        <v>0.48296836982968372</v>
      </c>
      <c r="D2897">
        <v>0</v>
      </c>
      <c r="E2897">
        <v>0.52505340637492337</v>
      </c>
      <c r="F2897">
        <v>0</v>
      </c>
      <c r="G2897">
        <v>0.21509803921568629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0.13549832026875699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25">
      <c r="A2898" t="s">
        <v>2941</v>
      </c>
      <c r="B2898">
        <v>0</v>
      </c>
      <c r="C2898">
        <v>0.2968369829683698</v>
      </c>
      <c r="D2898">
        <v>0</v>
      </c>
      <c r="E2898">
        <v>0.47063178155206331</v>
      </c>
      <c r="F2898">
        <v>0</v>
      </c>
      <c r="G2898">
        <v>0.90705882352941181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0.21709593131765581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25">
      <c r="A2899" t="s">
        <v>2942</v>
      </c>
      <c r="B2899">
        <v>0</v>
      </c>
      <c r="C2899">
        <v>0.34671532846715319</v>
      </c>
      <c r="D2899">
        <v>0</v>
      </c>
      <c r="E2899">
        <v>0.45233613232090358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0.21709593131765581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x14ac:dyDescent="0.25">
      <c r="A2900" t="s">
        <v>2943</v>
      </c>
      <c r="B2900">
        <v>0</v>
      </c>
      <c r="C2900">
        <v>0.29805352798053519</v>
      </c>
      <c r="D2900">
        <v>0</v>
      </c>
      <c r="E2900">
        <v>0.33828972694007908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0.13549832026875699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x14ac:dyDescent="0.25">
      <c r="A2901" t="s">
        <v>2944</v>
      </c>
      <c r="B2901">
        <v>0</v>
      </c>
      <c r="C2901">
        <v>4.8661800486618006E-3</v>
      </c>
      <c r="D2901">
        <v>0</v>
      </c>
      <c r="E2901">
        <v>0.27748048816599341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0.13549832026875699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t="s">
        <v>2945</v>
      </c>
      <c r="B2902">
        <v>0</v>
      </c>
      <c r="C2902">
        <v>0</v>
      </c>
      <c r="D2902">
        <v>0</v>
      </c>
      <c r="E2902">
        <v>0.29285729393599702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0.13549832026875699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25">
      <c r="A2903" t="s">
        <v>2946</v>
      </c>
      <c r="B2903">
        <v>0</v>
      </c>
      <c r="C2903">
        <v>0</v>
      </c>
      <c r="D2903">
        <v>0</v>
      </c>
      <c r="E2903">
        <v>0.31836544766175262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0.13549832026875699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x14ac:dyDescent="0.25">
      <c r="A2904" t="s">
        <v>2947</v>
      </c>
      <c r="B2904">
        <v>0</v>
      </c>
      <c r="C2904">
        <v>0</v>
      </c>
      <c r="D2904">
        <v>0</v>
      </c>
      <c r="E2904">
        <v>0.38852344592736737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0.17924598730869731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t="s">
        <v>2948</v>
      </c>
      <c r="B2905">
        <v>0</v>
      </c>
      <c r="C2905">
        <v>0</v>
      </c>
      <c r="D2905">
        <v>0</v>
      </c>
      <c r="E2905">
        <v>0.4626789906723916</v>
      </c>
      <c r="F2905">
        <v>0</v>
      </c>
      <c r="G2905">
        <v>0.21509803921568629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0.13549832026875699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t="s">
        <v>2949</v>
      </c>
      <c r="B2906">
        <v>0</v>
      </c>
      <c r="C2906">
        <v>0</v>
      </c>
      <c r="D2906">
        <v>0</v>
      </c>
      <c r="E2906">
        <v>0.50430423655322665</v>
      </c>
      <c r="F2906">
        <v>0</v>
      </c>
      <c r="G2906">
        <v>0.21509803921568629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0.13549832026875699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25">
      <c r="A2907" t="s">
        <v>2950</v>
      </c>
      <c r="B2907">
        <v>0</v>
      </c>
      <c r="C2907">
        <v>0</v>
      </c>
      <c r="D2907">
        <v>0</v>
      </c>
      <c r="E2907">
        <v>0.5191734173734639</v>
      </c>
      <c r="F2907">
        <v>0</v>
      </c>
      <c r="G2907">
        <v>0.21509803921568629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0.13549832026875699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x14ac:dyDescent="0.25">
      <c r="A2908" t="s">
        <v>2951</v>
      </c>
      <c r="B2908">
        <v>0</v>
      </c>
      <c r="C2908">
        <v>0</v>
      </c>
      <c r="D2908">
        <v>0</v>
      </c>
      <c r="E2908">
        <v>0.49616108631739259</v>
      </c>
      <c r="F2908">
        <v>0</v>
      </c>
      <c r="G2908">
        <v>0.21509803921568629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0.13549832026875699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t="s">
        <v>2952</v>
      </c>
      <c r="B2909">
        <v>0</v>
      </c>
      <c r="C2909">
        <v>0</v>
      </c>
      <c r="D2909">
        <v>0</v>
      </c>
      <c r="E2909">
        <v>0.49823388819560482</v>
      </c>
      <c r="F2909">
        <v>0</v>
      </c>
      <c r="G2909">
        <v>0.21509803921568629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0.13549832026875699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25">
      <c r="A2910" t="s">
        <v>2953</v>
      </c>
      <c r="B2910">
        <v>0</v>
      </c>
      <c r="C2910">
        <v>0</v>
      </c>
      <c r="D2910">
        <v>0</v>
      </c>
      <c r="E2910">
        <v>0.48099579094312489</v>
      </c>
      <c r="F2910">
        <v>0</v>
      </c>
      <c r="G2910">
        <v>0.21509803921568629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0.13549832026875699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t="s">
        <v>2954</v>
      </c>
      <c r="B2911">
        <v>0</v>
      </c>
      <c r="C2911">
        <v>2.4330900243308999E-3</v>
      </c>
      <c r="D2911">
        <v>0</v>
      </c>
      <c r="E2911">
        <v>0.45438778315954242</v>
      </c>
      <c r="F2911">
        <v>0</v>
      </c>
      <c r="G2911">
        <v>0.21509803921568629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0.29869354236655471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x14ac:dyDescent="0.25">
      <c r="A2912" t="s">
        <v>2955</v>
      </c>
      <c r="B2912">
        <v>0</v>
      </c>
      <c r="C2912">
        <v>1.4598540145985399E-2</v>
      </c>
      <c r="D2912">
        <v>0</v>
      </c>
      <c r="E2912">
        <v>0.44317773218553702</v>
      </c>
      <c r="F2912">
        <v>0</v>
      </c>
      <c r="G2912">
        <v>0.21509803921568629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0.3387831280328481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 x14ac:dyDescent="0.25">
      <c r="A2913" t="s">
        <v>2956</v>
      </c>
      <c r="B2913">
        <v>0</v>
      </c>
      <c r="C2913">
        <v>0.26155717761557179</v>
      </c>
      <c r="D2913">
        <v>0</v>
      </c>
      <c r="E2913">
        <v>0.30846676114131022</v>
      </c>
      <c r="F2913">
        <v>0</v>
      </c>
      <c r="G2913">
        <v>0.21509803921568629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0.3387831280328481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 t="s">
        <v>2957</v>
      </c>
      <c r="B2914">
        <v>0</v>
      </c>
      <c r="C2914">
        <v>0.30048661800486609</v>
      </c>
      <c r="D2914">
        <v>0</v>
      </c>
      <c r="E2914">
        <v>0.1390257831172402</v>
      </c>
      <c r="F2914">
        <v>0</v>
      </c>
      <c r="G2914">
        <v>0.21509803921568629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0.3387831280328481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25">
      <c r="A2915" t="s">
        <v>2958</v>
      </c>
      <c r="B2915">
        <v>0</v>
      </c>
      <c r="C2915">
        <v>0.47323600973236007</v>
      </c>
      <c r="D2915">
        <v>0</v>
      </c>
      <c r="E2915">
        <v>0.1156750354279913</v>
      </c>
      <c r="F2915">
        <v>0</v>
      </c>
      <c r="G2915">
        <v>0.44529411764705878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0.3387831280328481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x14ac:dyDescent="0.25">
      <c r="A2916" t="s">
        <v>2959</v>
      </c>
      <c r="B2916">
        <v>0</v>
      </c>
      <c r="C2916">
        <v>0.5912408759124087</v>
      </c>
      <c r="D2916">
        <v>0</v>
      </c>
      <c r="E2916">
        <v>0.15598891685526339</v>
      </c>
      <c r="F2916">
        <v>0</v>
      </c>
      <c r="G2916">
        <v>0.21509803921568629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0.3387831280328481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x14ac:dyDescent="0.25">
      <c r="A2917" t="s">
        <v>2960</v>
      </c>
      <c r="B2917">
        <v>0</v>
      </c>
      <c r="C2917">
        <v>0.47323600973236007</v>
      </c>
      <c r="D2917">
        <v>0</v>
      </c>
      <c r="E2917">
        <v>0.19023244992491381</v>
      </c>
      <c r="F2917">
        <v>0</v>
      </c>
      <c r="G2917">
        <v>0.30176470588235288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0.3387831280328481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x14ac:dyDescent="0.25">
      <c r="A2918" t="s">
        <v>2961</v>
      </c>
      <c r="B2918">
        <v>0</v>
      </c>
      <c r="C2918">
        <v>0.42822384428223847</v>
      </c>
      <c r="D2918">
        <v>0</v>
      </c>
      <c r="E2918">
        <v>0.2077243596522769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0.3387831280328481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25">
      <c r="A2919" t="s">
        <v>2962</v>
      </c>
      <c r="B2919">
        <v>0</v>
      </c>
      <c r="C2919">
        <v>0.52798053527980526</v>
      </c>
      <c r="D2919">
        <v>0</v>
      </c>
      <c r="E2919">
        <v>0.21825757735992729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4.9858889934148637E-2</v>
      </c>
      <c r="M2919">
        <v>0.3387831280328481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t="s">
        <v>2963</v>
      </c>
      <c r="B2920">
        <v>0</v>
      </c>
      <c r="C2920">
        <v>0.71897810218978098</v>
      </c>
      <c r="D2920">
        <v>0</v>
      </c>
      <c r="E2920">
        <v>0.22181095200829121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4.9858889934148637E-2</v>
      </c>
      <c r="M2920">
        <v>0.3387831280328481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t="s">
        <v>2964</v>
      </c>
      <c r="B2921">
        <v>0</v>
      </c>
      <c r="C2921">
        <v>0.73114355231143546</v>
      </c>
      <c r="D2921">
        <v>0</v>
      </c>
      <c r="E2921">
        <v>0.21760189513314579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4.9858889934148637E-2</v>
      </c>
      <c r="M2921">
        <v>0.3387831280328481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t="s">
        <v>2965</v>
      </c>
      <c r="B2922">
        <v>0</v>
      </c>
      <c r="C2922">
        <v>0.53771289537712896</v>
      </c>
      <c r="D2922">
        <v>0</v>
      </c>
      <c r="E2922">
        <v>0.22726792021827871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4.9858889934148637E-2</v>
      </c>
      <c r="M2922">
        <v>0.3387831280328481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t="s">
        <v>2966</v>
      </c>
      <c r="B2923">
        <v>0</v>
      </c>
      <c r="C2923">
        <v>0.39659367396593681</v>
      </c>
      <c r="D2923">
        <v>0</v>
      </c>
      <c r="E2923">
        <v>0.22039383235686039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4.9858889934148637E-2</v>
      </c>
      <c r="M2923">
        <v>0.3387831280328481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t="s">
        <v>2967</v>
      </c>
      <c r="B2924">
        <v>0</v>
      </c>
      <c r="C2924">
        <v>0.2481751824817518</v>
      </c>
      <c r="D2924">
        <v>0</v>
      </c>
      <c r="E2924">
        <v>0.20345184965841071</v>
      </c>
      <c r="F2924">
        <v>0</v>
      </c>
      <c r="G2924">
        <v>0.21509803921568629</v>
      </c>
      <c r="H2924">
        <v>0</v>
      </c>
      <c r="I2924">
        <v>0</v>
      </c>
      <c r="J2924">
        <v>0</v>
      </c>
      <c r="K2924">
        <v>0</v>
      </c>
      <c r="L2924">
        <v>4.9858889934148637E-2</v>
      </c>
      <c r="M2924">
        <v>0.3387831280328481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25">
      <c r="A2925" t="s">
        <v>2968</v>
      </c>
      <c r="B2925">
        <v>0</v>
      </c>
      <c r="C2925">
        <v>4.3795620437956213E-2</v>
      </c>
      <c r="D2925">
        <v>0</v>
      </c>
      <c r="E2925">
        <v>0.2258931026459951</v>
      </c>
      <c r="F2925">
        <v>0</v>
      </c>
      <c r="G2925">
        <v>0.75960784313725482</v>
      </c>
      <c r="H2925">
        <v>0</v>
      </c>
      <c r="I2925">
        <v>0</v>
      </c>
      <c r="J2925">
        <v>0</v>
      </c>
      <c r="K2925">
        <v>0</v>
      </c>
      <c r="L2925">
        <v>4.9858889934148637E-2</v>
      </c>
      <c r="M2925">
        <v>0.3387831280328481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25">
      <c r="A2926" t="s">
        <v>2969</v>
      </c>
      <c r="B2926">
        <v>0</v>
      </c>
      <c r="C2926">
        <v>0</v>
      </c>
      <c r="D2926">
        <v>0</v>
      </c>
      <c r="E2926">
        <v>0.34867488737071428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4.9858889934148637E-2</v>
      </c>
      <c r="M2926">
        <v>0.29869354236655471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25">
      <c r="A2927" t="s">
        <v>2970</v>
      </c>
      <c r="B2927">
        <v>0</v>
      </c>
      <c r="C2927">
        <v>0</v>
      </c>
      <c r="D2927">
        <v>0</v>
      </c>
      <c r="E2927">
        <v>0.45474735083229351</v>
      </c>
      <c r="F2927">
        <v>0</v>
      </c>
      <c r="G2927">
        <v>0.21509803921568629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0.13549832026875699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25">
      <c r="A2928" t="s">
        <v>2971</v>
      </c>
      <c r="B2928">
        <v>0</v>
      </c>
      <c r="C2928">
        <v>0</v>
      </c>
      <c r="D2928">
        <v>0</v>
      </c>
      <c r="E2928">
        <v>0.51707946445567798</v>
      </c>
      <c r="F2928">
        <v>0</v>
      </c>
      <c r="G2928">
        <v>0.21509803921568629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0.13549832026875699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25">
      <c r="A2929" t="s">
        <v>2972</v>
      </c>
      <c r="B2929">
        <v>0</v>
      </c>
      <c r="C2929">
        <v>0</v>
      </c>
      <c r="D2929">
        <v>0</v>
      </c>
      <c r="E2929">
        <v>0.51989255271896617</v>
      </c>
      <c r="F2929">
        <v>0</v>
      </c>
      <c r="G2929">
        <v>0.21509803921568629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0.13549832026875699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x14ac:dyDescent="0.25">
      <c r="A2930" t="s">
        <v>2973</v>
      </c>
      <c r="B2930">
        <v>0</v>
      </c>
      <c r="C2930">
        <v>0</v>
      </c>
      <c r="D2930">
        <v>0</v>
      </c>
      <c r="E2930">
        <v>0.47228156263880378</v>
      </c>
      <c r="F2930">
        <v>0</v>
      </c>
      <c r="G2930">
        <v>0.21509803921568629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0.20892123926838371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t="s">
        <v>2974</v>
      </c>
      <c r="B2931">
        <v>0</v>
      </c>
      <c r="C2931">
        <v>0</v>
      </c>
      <c r="D2931">
        <v>0</v>
      </c>
      <c r="E2931">
        <v>0.42209014573066272</v>
      </c>
      <c r="F2931">
        <v>0</v>
      </c>
      <c r="G2931">
        <v>0.21509803921568629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0.20892123926838371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25">
      <c r="A2932" t="s">
        <v>2975</v>
      </c>
      <c r="B2932">
        <v>0</v>
      </c>
      <c r="C2932">
        <v>0</v>
      </c>
      <c r="D2932">
        <v>0</v>
      </c>
      <c r="E2932">
        <v>0.3786036083673513</v>
      </c>
      <c r="F2932">
        <v>0</v>
      </c>
      <c r="G2932">
        <v>0.21509803921568629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0.20892123926838371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5">
      <c r="A2933" t="s">
        <v>2976</v>
      </c>
      <c r="B2933">
        <v>0</v>
      </c>
      <c r="C2933">
        <v>0</v>
      </c>
      <c r="D2933">
        <v>0</v>
      </c>
      <c r="E2933">
        <v>0.37217369233697839</v>
      </c>
      <c r="F2933">
        <v>0</v>
      </c>
      <c r="G2933">
        <v>0.21509803921568629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0.20892123926838371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25">
      <c r="A2934" t="s">
        <v>2977</v>
      </c>
      <c r="B2934">
        <v>0</v>
      </c>
      <c r="C2934">
        <v>0</v>
      </c>
      <c r="D2934">
        <v>0</v>
      </c>
      <c r="E2934">
        <v>0.41255102688297141</v>
      </c>
      <c r="F2934">
        <v>0</v>
      </c>
      <c r="G2934">
        <v>0.21509803921568629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0.20892123926838371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25">
      <c r="A2935" t="s">
        <v>2978</v>
      </c>
      <c r="B2935">
        <v>0</v>
      </c>
      <c r="C2935">
        <v>0</v>
      </c>
      <c r="D2935">
        <v>0</v>
      </c>
      <c r="E2935">
        <v>0.39732227838998291</v>
      </c>
      <c r="F2935">
        <v>0</v>
      </c>
      <c r="G2935">
        <v>0.21509803921568629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0.20892123926838371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25">
      <c r="A2936" t="s">
        <v>2979</v>
      </c>
      <c r="B2936">
        <v>0</v>
      </c>
      <c r="C2936">
        <v>3.6496350364963498E-3</v>
      </c>
      <c r="D2936">
        <v>0</v>
      </c>
      <c r="E2936">
        <v>0.38683136276147978</v>
      </c>
      <c r="F2936">
        <v>0</v>
      </c>
      <c r="G2936">
        <v>0.21509803921568629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0.20892123926838371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25">
      <c r="A2937" t="s">
        <v>2980</v>
      </c>
      <c r="B2937">
        <v>0</v>
      </c>
      <c r="C2937">
        <v>0.22019464720194651</v>
      </c>
      <c r="D2937">
        <v>0</v>
      </c>
      <c r="E2937">
        <v>0.26608007783582571</v>
      </c>
      <c r="F2937">
        <v>0</v>
      </c>
      <c r="G2937">
        <v>0.21509803921568629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0.20892123926838371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25">
      <c r="A2938" t="s">
        <v>2981</v>
      </c>
      <c r="B2938">
        <v>0</v>
      </c>
      <c r="C2938">
        <v>0.28223844282238442</v>
      </c>
      <c r="D2938">
        <v>0</v>
      </c>
      <c r="E2938">
        <v>0.15440258888724381</v>
      </c>
      <c r="F2938">
        <v>0</v>
      </c>
      <c r="G2938">
        <v>0.21509803921568629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0.20892123926838371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25">
      <c r="A2939" t="s">
        <v>2982</v>
      </c>
      <c r="B2939">
        <v>0</v>
      </c>
      <c r="C2939">
        <v>0.30291970802919699</v>
      </c>
      <c r="D2939">
        <v>0</v>
      </c>
      <c r="E2939">
        <v>0.1294443621904017</v>
      </c>
      <c r="F2939">
        <v>0</v>
      </c>
      <c r="G2939">
        <v>0.21509803921568629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0.20892123926838371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t="s">
        <v>2983</v>
      </c>
      <c r="B2940">
        <v>0</v>
      </c>
      <c r="C2940">
        <v>0.354014598540146</v>
      </c>
      <c r="D2940">
        <v>0</v>
      </c>
      <c r="E2940">
        <v>0.1200744516592991</v>
      </c>
      <c r="F2940">
        <v>0</v>
      </c>
      <c r="G2940">
        <v>0.21509803921568629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0.20892123926838371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t="s">
        <v>2984</v>
      </c>
      <c r="B2941">
        <v>0</v>
      </c>
      <c r="C2941">
        <v>0.16788321167883211</v>
      </c>
      <c r="D2941">
        <v>0</v>
      </c>
      <c r="E2941">
        <v>0.11660568116922949</v>
      </c>
      <c r="F2941">
        <v>0</v>
      </c>
      <c r="G2941">
        <v>0.21509803921568629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0.20892123926838371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t="s">
        <v>2985</v>
      </c>
      <c r="B2942">
        <v>0</v>
      </c>
      <c r="C2942">
        <v>0.3454987834549878</v>
      </c>
      <c r="D2942">
        <v>0</v>
      </c>
      <c r="E2942">
        <v>0.1429810275175025</v>
      </c>
      <c r="F2942">
        <v>0</v>
      </c>
      <c r="G2942">
        <v>0.21509803921568629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0.20892123926838371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t="s">
        <v>2986</v>
      </c>
      <c r="B2943">
        <v>0</v>
      </c>
      <c r="C2943">
        <v>0.41362530413625298</v>
      </c>
      <c r="D2943">
        <v>0</v>
      </c>
      <c r="E2943">
        <v>0.1746864358383215</v>
      </c>
      <c r="F2943">
        <v>0</v>
      </c>
      <c r="G2943">
        <v>0.21509803921568629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0.20892123926838371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25">
      <c r="A2944" t="s">
        <v>2987</v>
      </c>
      <c r="B2944">
        <v>0</v>
      </c>
      <c r="C2944">
        <v>0.56569343065693434</v>
      </c>
      <c r="D2944">
        <v>0</v>
      </c>
      <c r="E2944">
        <v>0.20626493792169889</v>
      </c>
      <c r="F2944">
        <v>0</v>
      </c>
      <c r="G2944">
        <v>0.21509803921568629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0.20892123926838371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t="s">
        <v>2988</v>
      </c>
      <c r="B2945">
        <v>0</v>
      </c>
      <c r="C2945">
        <v>0.57785888077858882</v>
      </c>
      <c r="D2945">
        <v>0</v>
      </c>
      <c r="E2945">
        <v>0.26208253135641618</v>
      </c>
      <c r="F2945">
        <v>0</v>
      </c>
      <c r="G2945">
        <v>0.21509803921568629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0.20892123926838371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t="s">
        <v>2989</v>
      </c>
      <c r="B2946">
        <v>0</v>
      </c>
      <c r="C2946">
        <v>0.47931873479318732</v>
      </c>
      <c r="D2946">
        <v>0</v>
      </c>
      <c r="E2946">
        <v>0.31515048964656622</v>
      </c>
      <c r="F2946">
        <v>0</v>
      </c>
      <c r="G2946">
        <v>0.21509803921568629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0.20892123926838371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25">
      <c r="A2947" t="s">
        <v>2990</v>
      </c>
      <c r="B2947">
        <v>0</v>
      </c>
      <c r="C2947">
        <v>0.38564476885644772</v>
      </c>
      <c r="D2947">
        <v>0</v>
      </c>
      <c r="E2947">
        <v>0.37699612935975813</v>
      </c>
      <c r="F2947">
        <v>0</v>
      </c>
      <c r="G2947">
        <v>0.21509803921568629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0.20892123926838371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t="s">
        <v>2991</v>
      </c>
      <c r="B2948">
        <v>0</v>
      </c>
      <c r="C2948">
        <v>0.23600973236009731</v>
      </c>
      <c r="D2948">
        <v>0</v>
      </c>
      <c r="E2948">
        <v>0.31007424014890328</v>
      </c>
      <c r="F2948">
        <v>0</v>
      </c>
      <c r="G2948">
        <v>0.21509803921568629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0.20892123926838371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t="s">
        <v>2992</v>
      </c>
      <c r="B2949">
        <v>0</v>
      </c>
      <c r="C2949">
        <v>6.0827250608272501E-3</v>
      </c>
      <c r="D2949">
        <v>0</v>
      </c>
      <c r="E2949">
        <v>0.46523826646079658</v>
      </c>
      <c r="F2949">
        <v>0</v>
      </c>
      <c r="G2949">
        <v>0.21509803921568629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0.20892123926838371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t="s">
        <v>2993</v>
      </c>
      <c r="B2950">
        <v>0</v>
      </c>
      <c r="C2950">
        <v>0</v>
      </c>
      <c r="D2950">
        <v>0</v>
      </c>
      <c r="E2950">
        <v>0.52890289557731762</v>
      </c>
      <c r="F2950">
        <v>0</v>
      </c>
      <c r="G2950">
        <v>0.21509803921568629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0.20892123926838371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t="s">
        <v>2994</v>
      </c>
      <c r="B2951">
        <v>0</v>
      </c>
      <c r="C2951">
        <v>0</v>
      </c>
      <c r="D2951">
        <v>0</v>
      </c>
      <c r="E2951">
        <v>0.49924913809513738</v>
      </c>
      <c r="F2951">
        <v>0</v>
      </c>
      <c r="G2951">
        <v>0.21509803921568629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0.20892123926838371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t="s">
        <v>2995</v>
      </c>
      <c r="B2952">
        <v>0</v>
      </c>
      <c r="C2952">
        <v>0</v>
      </c>
      <c r="D2952">
        <v>0</v>
      </c>
      <c r="E2952">
        <v>0.44962879925548349</v>
      </c>
      <c r="F2952">
        <v>0</v>
      </c>
      <c r="G2952">
        <v>0.21509803921568629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0.20892123926838371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25">
      <c r="A2953" t="s">
        <v>2996</v>
      </c>
      <c r="B2953">
        <v>0</v>
      </c>
      <c r="C2953">
        <v>0</v>
      </c>
      <c r="D2953">
        <v>0</v>
      </c>
      <c r="E2953">
        <v>0.42219590092853071</v>
      </c>
      <c r="F2953">
        <v>0</v>
      </c>
      <c r="G2953">
        <v>0.21509803921568629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0.20892123926838371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25">
      <c r="A2954" t="s">
        <v>2997</v>
      </c>
      <c r="B2954">
        <v>0</v>
      </c>
      <c r="C2954">
        <v>0</v>
      </c>
      <c r="D2954">
        <v>0</v>
      </c>
      <c r="E2954">
        <v>0.39182300810084819</v>
      </c>
      <c r="F2954">
        <v>0</v>
      </c>
      <c r="G2954">
        <v>0.21509803921568629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0.31478163493840983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5">
      <c r="A2955" t="s">
        <v>2998</v>
      </c>
      <c r="B2955">
        <v>0</v>
      </c>
      <c r="C2955">
        <v>0</v>
      </c>
      <c r="D2955">
        <v>0</v>
      </c>
      <c r="E2955">
        <v>0.38780431058186521</v>
      </c>
      <c r="F2955">
        <v>0</v>
      </c>
      <c r="G2955">
        <v>0.21509803921568629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0.31478163493840983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25">
      <c r="A2956" t="s">
        <v>2999</v>
      </c>
      <c r="B2956">
        <v>0</v>
      </c>
      <c r="C2956">
        <v>0</v>
      </c>
      <c r="D2956">
        <v>0</v>
      </c>
      <c r="E2956">
        <v>0.3742676452547643</v>
      </c>
      <c r="F2956">
        <v>0</v>
      </c>
      <c r="G2956">
        <v>0.21509803921568629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0.31478163493840983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25">
      <c r="A2957" t="s">
        <v>3000</v>
      </c>
      <c r="B2957">
        <v>0</v>
      </c>
      <c r="C2957">
        <v>0</v>
      </c>
      <c r="D2957">
        <v>0</v>
      </c>
      <c r="E2957">
        <v>0.34230842445906218</v>
      </c>
      <c r="F2957">
        <v>0</v>
      </c>
      <c r="G2957">
        <v>0.21509803921568629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0.31478163493840983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t="s">
        <v>3001</v>
      </c>
      <c r="B2958">
        <v>0</v>
      </c>
      <c r="C2958">
        <v>0</v>
      </c>
      <c r="D2958">
        <v>0</v>
      </c>
      <c r="E2958">
        <v>0.35624695953806129</v>
      </c>
      <c r="F2958">
        <v>0</v>
      </c>
      <c r="G2958">
        <v>0.21509803921568629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0.31478163493840983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25">
      <c r="A2959" t="s">
        <v>3002</v>
      </c>
      <c r="B2959">
        <v>0</v>
      </c>
      <c r="C2959">
        <v>3.6496350364963498E-3</v>
      </c>
      <c r="D2959">
        <v>0</v>
      </c>
      <c r="E2959">
        <v>0.35485099092620398</v>
      </c>
      <c r="F2959">
        <v>0</v>
      </c>
      <c r="G2959">
        <v>0.21509803921568629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0.31478163493840983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t="s">
        <v>3003</v>
      </c>
      <c r="B2960">
        <v>0</v>
      </c>
      <c r="C2960">
        <v>2.0681265206812651E-2</v>
      </c>
      <c r="D2960">
        <v>0</v>
      </c>
      <c r="E2960">
        <v>0.34990164766598281</v>
      </c>
      <c r="F2960">
        <v>0</v>
      </c>
      <c r="G2960">
        <v>0.21509803921568629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0.31478163493840983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25">
      <c r="A2961" t="s">
        <v>3004</v>
      </c>
      <c r="B2961">
        <v>0</v>
      </c>
      <c r="C2961">
        <v>0.30656934306569339</v>
      </c>
      <c r="D2961">
        <v>0</v>
      </c>
      <c r="E2961">
        <v>0.21601556716512621</v>
      </c>
      <c r="F2961">
        <v>0</v>
      </c>
      <c r="G2961">
        <v>0.21509803921568629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0.31478163493840983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25">
      <c r="A2962" t="s">
        <v>3005</v>
      </c>
      <c r="B2962">
        <v>0</v>
      </c>
      <c r="C2962">
        <v>0.57177615571776153</v>
      </c>
      <c r="D2962">
        <v>0</v>
      </c>
      <c r="E2962">
        <v>0.10842022885424819</v>
      </c>
      <c r="F2962">
        <v>0</v>
      </c>
      <c r="G2962">
        <v>0.21509803921568629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0.47797685703620751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25">
      <c r="A2963" t="s">
        <v>3006</v>
      </c>
      <c r="B2963">
        <v>0</v>
      </c>
      <c r="C2963">
        <v>0.37347931873479318</v>
      </c>
      <c r="D2963">
        <v>0</v>
      </c>
      <c r="E2963">
        <v>8.3060132405507733E-2</v>
      </c>
      <c r="F2963">
        <v>0</v>
      </c>
      <c r="G2963">
        <v>0.21509803921568629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0.47797685703620751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 x14ac:dyDescent="0.25">
      <c r="A2964" t="s">
        <v>3007</v>
      </c>
      <c r="B2964">
        <v>0</v>
      </c>
      <c r="C2964">
        <v>0.50851581508515808</v>
      </c>
      <c r="D2964">
        <v>0</v>
      </c>
      <c r="E2964">
        <v>8.2277543941284725E-2</v>
      </c>
      <c r="F2964">
        <v>0</v>
      </c>
      <c r="G2964">
        <v>0.21509803921568629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0.51806644270250102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 x14ac:dyDescent="0.25">
      <c r="A2965" t="s">
        <v>3008</v>
      </c>
      <c r="B2965">
        <v>0</v>
      </c>
      <c r="C2965">
        <v>0.47080291970802918</v>
      </c>
      <c r="D2965">
        <v>0</v>
      </c>
      <c r="E2965">
        <v>9.7421688275978774E-2</v>
      </c>
      <c r="F2965">
        <v>0</v>
      </c>
      <c r="G2965">
        <v>0.21509803921568629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0.62814483016050759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x14ac:dyDescent="0.25">
      <c r="A2966" t="s">
        <v>3009</v>
      </c>
      <c r="B2966">
        <v>0</v>
      </c>
      <c r="C2966">
        <v>0.451338199513382</v>
      </c>
      <c r="D2966">
        <v>0</v>
      </c>
      <c r="E2966">
        <v>0.1022018232196112</v>
      </c>
      <c r="F2966">
        <v>0</v>
      </c>
      <c r="G2966">
        <v>0.21509803921568629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0.62814483016050759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25">
      <c r="A2967" t="s">
        <v>3010</v>
      </c>
      <c r="B2967">
        <v>0</v>
      </c>
      <c r="C2967">
        <v>0.41849148418491477</v>
      </c>
      <c r="D2967">
        <v>0</v>
      </c>
      <c r="E2967">
        <v>0.10103851604306351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0.62814483016050759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 x14ac:dyDescent="0.25">
      <c r="A2968" t="s">
        <v>3011</v>
      </c>
      <c r="B2968">
        <v>0</v>
      </c>
      <c r="C2968">
        <v>0.37956204379562042</v>
      </c>
      <c r="D2968">
        <v>0</v>
      </c>
      <c r="E2968">
        <v>9.6660250851329343E-2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0.62814483016050759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 x14ac:dyDescent="0.25">
      <c r="A2969" t="s">
        <v>3012</v>
      </c>
      <c r="B2969">
        <v>0</v>
      </c>
      <c r="C2969">
        <v>0.26885644768856448</v>
      </c>
      <c r="D2969">
        <v>0</v>
      </c>
      <c r="E2969">
        <v>8.6761564330886873E-2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0.62814483016050759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x14ac:dyDescent="0.25">
      <c r="A2970" t="s">
        <v>3013</v>
      </c>
      <c r="B2970">
        <v>0</v>
      </c>
      <c r="C2970">
        <v>0.3454987834549878</v>
      </c>
      <c r="D2970">
        <v>0</v>
      </c>
      <c r="E2970">
        <v>7.9358700480128608E-2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4.9858889934148637E-2</v>
      </c>
      <c r="M2970">
        <v>0.62814483016050759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25">
      <c r="A2971" t="s">
        <v>3014</v>
      </c>
      <c r="B2971">
        <v>0</v>
      </c>
      <c r="C2971">
        <v>0.36496350364963498</v>
      </c>
      <c r="D2971">
        <v>0</v>
      </c>
      <c r="E2971">
        <v>9.4545146893969839E-2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0.39252116650987767</v>
      </c>
      <c r="M2971">
        <v>0.62814483016050759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 x14ac:dyDescent="0.25">
      <c r="A2972" t="s">
        <v>3015</v>
      </c>
      <c r="B2972">
        <v>0</v>
      </c>
      <c r="C2972">
        <v>0.35888077858880779</v>
      </c>
      <c r="D2972">
        <v>0</v>
      </c>
      <c r="E2972">
        <v>0.1261448000169208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0.79186265286923796</v>
      </c>
      <c r="M2972">
        <v>0.77667039940276217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 x14ac:dyDescent="0.25">
      <c r="A2973" t="s">
        <v>3016</v>
      </c>
      <c r="B2973">
        <v>0</v>
      </c>
      <c r="C2973">
        <v>2.0681265206812651E-2</v>
      </c>
      <c r="D2973">
        <v>0</v>
      </c>
      <c r="E2973">
        <v>0.15029928720996641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0.53010348071495772</v>
      </c>
      <c r="M2973">
        <v>0.45587905935050388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25">
      <c r="A2974" t="s">
        <v>3017</v>
      </c>
      <c r="B2974">
        <v>0</v>
      </c>
      <c r="C2974">
        <v>0</v>
      </c>
      <c r="D2974">
        <v>0</v>
      </c>
      <c r="E2974">
        <v>0.22047843651515481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0.53010348071495772</v>
      </c>
      <c r="M2974">
        <v>0.46569615528182162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t="s">
        <v>3018</v>
      </c>
      <c r="B2975">
        <v>0</v>
      </c>
      <c r="C2975">
        <v>0</v>
      </c>
      <c r="D2975">
        <v>0</v>
      </c>
      <c r="E2975">
        <v>0.25157046468833949</v>
      </c>
      <c r="F2975">
        <v>0</v>
      </c>
      <c r="G2975">
        <v>0.54176470588235293</v>
      </c>
      <c r="H2975">
        <v>0</v>
      </c>
      <c r="I2975">
        <v>0</v>
      </c>
      <c r="J2975">
        <v>0</v>
      </c>
      <c r="K2975">
        <v>0</v>
      </c>
      <c r="L2975">
        <v>0.53010348071495772</v>
      </c>
      <c r="M2975">
        <v>0.47797685703620751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 x14ac:dyDescent="0.25">
      <c r="A2976" t="s">
        <v>3019</v>
      </c>
      <c r="B2976">
        <v>0</v>
      </c>
      <c r="C2976">
        <v>0</v>
      </c>
      <c r="D2976">
        <v>0</v>
      </c>
      <c r="E2976">
        <v>0.30730345396476239</v>
      </c>
      <c r="F2976">
        <v>0</v>
      </c>
      <c r="G2976">
        <v>0.21509803921568629</v>
      </c>
      <c r="H2976">
        <v>0</v>
      </c>
      <c r="I2976">
        <v>0</v>
      </c>
      <c r="J2976">
        <v>0</v>
      </c>
      <c r="K2976">
        <v>0</v>
      </c>
      <c r="L2976">
        <v>0.53010348071495772</v>
      </c>
      <c r="M2976">
        <v>0.39637924598730873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25">
      <c r="A2977" t="s">
        <v>3020</v>
      </c>
      <c r="B2977">
        <v>0</v>
      </c>
      <c r="C2977">
        <v>0</v>
      </c>
      <c r="D2977">
        <v>0</v>
      </c>
      <c r="E2977">
        <v>0.34592525222614701</v>
      </c>
      <c r="F2977">
        <v>0</v>
      </c>
      <c r="G2977">
        <v>0.21509803921568629</v>
      </c>
      <c r="H2977">
        <v>0</v>
      </c>
      <c r="I2977">
        <v>0</v>
      </c>
      <c r="J2977">
        <v>0</v>
      </c>
      <c r="K2977">
        <v>0</v>
      </c>
      <c r="L2977">
        <v>0.53010348071495772</v>
      </c>
      <c r="M2977">
        <v>0.31478163493840983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t="s">
        <v>3021</v>
      </c>
      <c r="B2978">
        <v>0</v>
      </c>
      <c r="C2978">
        <v>0</v>
      </c>
      <c r="D2978">
        <v>0</v>
      </c>
      <c r="E2978">
        <v>0.31627149474396671</v>
      </c>
      <c r="F2978">
        <v>0</v>
      </c>
      <c r="G2978">
        <v>0.21509803921568629</v>
      </c>
      <c r="H2978">
        <v>0</v>
      </c>
      <c r="I2978">
        <v>0</v>
      </c>
      <c r="J2978">
        <v>0</v>
      </c>
      <c r="K2978">
        <v>0</v>
      </c>
      <c r="L2978">
        <v>0.53010348071495772</v>
      </c>
      <c r="M2978">
        <v>0.31478163493840983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25">
      <c r="A2979" t="s">
        <v>3022</v>
      </c>
      <c r="B2979">
        <v>0</v>
      </c>
      <c r="C2979">
        <v>0</v>
      </c>
      <c r="D2979">
        <v>0</v>
      </c>
      <c r="E2979">
        <v>0.29624146026777209</v>
      </c>
      <c r="F2979">
        <v>0</v>
      </c>
      <c r="G2979">
        <v>0.21509803921568629</v>
      </c>
      <c r="H2979">
        <v>0</v>
      </c>
      <c r="I2979">
        <v>0</v>
      </c>
      <c r="J2979">
        <v>0</v>
      </c>
      <c r="K2979">
        <v>0</v>
      </c>
      <c r="L2979">
        <v>0.53010348071495772</v>
      </c>
      <c r="M2979">
        <v>0.31478163493840983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 x14ac:dyDescent="0.25">
      <c r="A2980" t="s">
        <v>3023</v>
      </c>
      <c r="B2980">
        <v>0</v>
      </c>
      <c r="C2980">
        <v>0</v>
      </c>
      <c r="D2980">
        <v>0</v>
      </c>
      <c r="E2980">
        <v>0.26155375536707631</v>
      </c>
      <c r="F2980">
        <v>0</v>
      </c>
      <c r="G2980">
        <v>0.21509803921568629</v>
      </c>
      <c r="H2980">
        <v>0</v>
      </c>
      <c r="I2980">
        <v>0</v>
      </c>
      <c r="J2980">
        <v>0</v>
      </c>
      <c r="K2980">
        <v>0</v>
      </c>
      <c r="L2980">
        <v>0.53010348071495772</v>
      </c>
      <c r="M2980">
        <v>0.31478163493840983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 x14ac:dyDescent="0.25">
      <c r="A2981" t="s">
        <v>3024</v>
      </c>
      <c r="B2981">
        <v>0</v>
      </c>
      <c r="C2981">
        <v>0</v>
      </c>
      <c r="D2981">
        <v>0</v>
      </c>
      <c r="E2981">
        <v>0.25647750586941348</v>
      </c>
      <c r="F2981">
        <v>0</v>
      </c>
      <c r="G2981">
        <v>0.21509803921568629</v>
      </c>
      <c r="H2981">
        <v>0</v>
      </c>
      <c r="I2981">
        <v>0</v>
      </c>
      <c r="J2981">
        <v>0</v>
      </c>
      <c r="K2981">
        <v>0</v>
      </c>
      <c r="L2981">
        <v>0.53010348071495772</v>
      </c>
      <c r="M2981">
        <v>0.31478163493840983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 x14ac:dyDescent="0.25">
      <c r="A2982" t="s">
        <v>3025</v>
      </c>
      <c r="B2982">
        <v>0</v>
      </c>
      <c r="C2982">
        <v>0</v>
      </c>
      <c r="D2982">
        <v>0</v>
      </c>
      <c r="E2982">
        <v>0.23708200258042689</v>
      </c>
      <c r="F2982">
        <v>0</v>
      </c>
      <c r="G2982">
        <v>0.21509803921568629</v>
      </c>
      <c r="H2982">
        <v>0</v>
      </c>
      <c r="I2982">
        <v>0</v>
      </c>
      <c r="J2982">
        <v>0</v>
      </c>
      <c r="K2982">
        <v>0</v>
      </c>
      <c r="L2982">
        <v>0.53010348071495772</v>
      </c>
      <c r="M2982">
        <v>0.31478163493840983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25">
      <c r="A2983" t="s">
        <v>3026</v>
      </c>
      <c r="B2983">
        <v>0</v>
      </c>
      <c r="C2983">
        <v>2.4330900243308999E-3</v>
      </c>
      <c r="D2983">
        <v>0</v>
      </c>
      <c r="E2983">
        <v>0.23365553416950449</v>
      </c>
      <c r="F2983">
        <v>0</v>
      </c>
      <c r="G2983">
        <v>0.21509803921568629</v>
      </c>
      <c r="H2983">
        <v>0</v>
      </c>
      <c r="I2983">
        <v>0</v>
      </c>
      <c r="J2983">
        <v>0</v>
      </c>
      <c r="K2983">
        <v>0</v>
      </c>
      <c r="L2983">
        <v>0.53010348071495772</v>
      </c>
      <c r="M2983">
        <v>0.31478163493840983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t="s">
        <v>3027</v>
      </c>
      <c r="B2984">
        <v>0</v>
      </c>
      <c r="C2984">
        <v>2.0681265206812651E-2</v>
      </c>
      <c r="D2984">
        <v>0</v>
      </c>
      <c r="E2984">
        <v>0.19571056917447491</v>
      </c>
      <c r="F2984">
        <v>0</v>
      </c>
      <c r="G2984">
        <v>0.21509803921568629</v>
      </c>
      <c r="H2984">
        <v>0</v>
      </c>
      <c r="I2984">
        <v>0</v>
      </c>
      <c r="J2984">
        <v>0</v>
      </c>
      <c r="K2984">
        <v>0</v>
      </c>
      <c r="L2984">
        <v>0.53010348071495772</v>
      </c>
      <c r="M2984">
        <v>0.31478163493840983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t="s">
        <v>3028</v>
      </c>
      <c r="B2985">
        <v>0</v>
      </c>
      <c r="C2985">
        <v>0.47445255474452552</v>
      </c>
      <c r="D2985">
        <v>0</v>
      </c>
      <c r="E2985">
        <v>8.8686308932084026E-2</v>
      </c>
      <c r="F2985">
        <v>0</v>
      </c>
      <c r="G2985">
        <v>0.21509803921568629</v>
      </c>
      <c r="H2985">
        <v>0</v>
      </c>
      <c r="I2985">
        <v>0</v>
      </c>
      <c r="J2985">
        <v>0</v>
      </c>
      <c r="K2985">
        <v>0</v>
      </c>
      <c r="L2985">
        <v>0.53010348071495772</v>
      </c>
      <c r="M2985">
        <v>0.47797685703620751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t="s">
        <v>3029</v>
      </c>
      <c r="B2986">
        <v>0</v>
      </c>
      <c r="C2986">
        <v>0.56569343065693434</v>
      </c>
      <c r="D2986">
        <v>0</v>
      </c>
      <c r="E2986">
        <v>3.350324668457455E-2</v>
      </c>
      <c r="F2986">
        <v>0</v>
      </c>
      <c r="G2986">
        <v>0.21509803921568629</v>
      </c>
      <c r="H2986">
        <v>0</v>
      </c>
      <c r="I2986">
        <v>0</v>
      </c>
      <c r="J2986">
        <v>0</v>
      </c>
      <c r="K2986">
        <v>0</v>
      </c>
      <c r="L2986">
        <v>0.53010348071495772</v>
      </c>
      <c r="M2986">
        <v>0.51806644270250102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t="s">
        <v>3030</v>
      </c>
      <c r="B2987">
        <v>0</v>
      </c>
      <c r="C2987">
        <v>0.53406326034063256</v>
      </c>
      <c r="D2987">
        <v>0</v>
      </c>
      <c r="E2987">
        <v>2.2843122739482649E-2</v>
      </c>
      <c r="F2987">
        <v>0</v>
      </c>
      <c r="G2987">
        <v>0.21509803921568629</v>
      </c>
      <c r="H2987">
        <v>0</v>
      </c>
      <c r="I2987">
        <v>0</v>
      </c>
      <c r="J2987">
        <v>0</v>
      </c>
      <c r="K2987">
        <v>0</v>
      </c>
      <c r="L2987">
        <v>0.53010348071495772</v>
      </c>
      <c r="M2987">
        <v>0.51806644270250102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t="s">
        <v>3031</v>
      </c>
      <c r="B2988">
        <v>0</v>
      </c>
      <c r="C2988">
        <v>0.51824817518248179</v>
      </c>
      <c r="D2988">
        <v>0</v>
      </c>
      <c r="E2988">
        <v>1.9120539774529922E-2</v>
      </c>
      <c r="F2988">
        <v>0</v>
      </c>
      <c r="G2988">
        <v>0.21509803921568629</v>
      </c>
      <c r="H2988">
        <v>0</v>
      </c>
      <c r="I2988">
        <v>0</v>
      </c>
      <c r="J2988">
        <v>0</v>
      </c>
      <c r="K2988">
        <v>0</v>
      </c>
      <c r="L2988">
        <v>0.53010348071495772</v>
      </c>
      <c r="M2988">
        <v>0.57644643523702876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t="s">
        <v>3032</v>
      </c>
      <c r="B2989">
        <v>0</v>
      </c>
      <c r="C2989">
        <v>0.49756690997566899</v>
      </c>
      <c r="D2989">
        <v>0</v>
      </c>
      <c r="E2989">
        <v>1.7513060766936699E-2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0.53010348071495772</v>
      </c>
      <c r="M2989">
        <v>0.62814483016050759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t="s">
        <v>3033</v>
      </c>
      <c r="B2990">
        <v>0</v>
      </c>
      <c r="C2990">
        <v>0.47688564476885648</v>
      </c>
      <c r="D2990">
        <v>0</v>
      </c>
      <c r="E2990">
        <v>1.7428456608642319E-2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0.53010348071495772</v>
      </c>
      <c r="M2990">
        <v>0.62814483016050759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t="s">
        <v>3034</v>
      </c>
      <c r="B2991">
        <v>0</v>
      </c>
      <c r="C2991">
        <v>0.49756690997566899</v>
      </c>
      <c r="D2991">
        <v>0</v>
      </c>
      <c r="E2991">
        <v>1.5947883838490669E-2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0.53010348071495772</v>
      </c>
      <c r="M2991">
        <v>0.62814483016050759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t="s">
        <v>3035</v>
      </c>
      <c r="B2992">
        <v>0</v>
      </c>
      <c r="C2992">
        <v>0.67031630170316303</v>
      </c>
      <c r="D2992">
        <v>0</v>
      </c>
      <c r="E2992">
        <v>1.486918082023731E-2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0.53010348071495772</v>
      </c>
      <c r="M2992">
        <v>0.62814483016050759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t="s">
        <v>3036</v>
      </c>
      <c r="B2993">
        <v>0</v>
      </c>
      <c r="C2993">
        <v>0.64720194647201945</v>
      </c>
      <c r="D2993">
        <v>0</v>
      </c>
      <c r="E2993">
        <v>1.609594111550583E-2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0.53010348071495772</v>
      </c>
      <c r="M2993">
        <v>0.62814483016050759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x14ac:dyDescent="0.25">
      <c r="A2994" t="s">
        <v>3037</v>
      </c>
      <c r="B2994">
        <v>0</v>
      </c>
      <c r="C2994">
        <v>0.451338199513382</v>
      </c>
      <c r="D2994">
        <v>0</v>
      </c>
      <c r="E2994">
        <v>2.8426997186911739E-2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0.53010348071495772</v>
      </c>
      <c r="M2994">
        <v>0.62814483016050759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t="s">
        <v>3038</v>
      </c>
      <c r="B2995">
        <v>0</v>
      </c>
      <c r="C2995">
        <v>0.51946472019464718</v>
      </c>
      <c r="D2995">
        <v>0</v>
      </c>
      <c r="E2995">
        <v>6.7133399606590663E-2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0.53010348071495772</v>
      </c>
      <c r="M2995">
        <v>0.62814483016050759</v>
      </c>
      <c r="N2995">
        <v>0</v>
      </c>
      <c r="O2995">
        <v>0</v>
      </c>
      <c r="P2995">
        <v>0</v>
      </c>
      <c r="Q2995">
        <v>0</v>
      </c>
      <c r="R2995">
        <v>0.34341397849462357</v>
      </c>
    </row>
    <row r="2996" spans="1:18" x14ac:dyDescent="0.25">
      <c r="A2996" t="s">
        <v>3039</v>
      </c>
      <c r="B2996">
        <v>0</v>
      </c>
      <c r="C2996">
        <v>0.36009732360097318</v>
      </c>
      <c r="D2996">
        <v>0</v>
      </c>
      <c r="E2996">
        <v>0.1326593202055881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0.63664158043273755</v>
      </c>
      <c r="M2996">
        <v>0.62814483016050759</v>
      </c>
      <c r="N2996">
        <v>0</v>
      </c>
      <c r="O2996">
        <v>0</v>
      </c>
      <c r="P2996">
        <v>0</v>
      </c>
      <c r="Q2996">
        <v>0</v>
      </c>
      <c r="R2996">
        <v>0.34341397849462357</v>
      </c>
    </row>
    <row r="2997" spans="1:18" x14ac:dyDescent="0.25">
      <c r="A2997" t="s">
        <v>3040</v>
      </c>
      <c r="B2997">
        <v>0</v>
      </c>
      <c r="C2997">
        <v>3.5279805352798052E-2</v>
      </c>
      <c r="D2997">
        <v>0</v>
      </c>
      <c r="E2997">
        <v>0.25857145878719939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0.53010348071495772</v>
      </c>
      <c r="M2997">
        <v>0.47797685703620751</v>
      </c>
      <c r="N2997">
        <v>0</v>
      </c>
      <c r="O2997">
        <v>0</v>
      </c>
      <c r="P2997">
        <v>0</v>
      </c>
      <c r="Q2997">
        <v>0</v>
      </c>
      <c r="R2997">
        <v>0.34341397849462357</v>
      </c>
    </row>
    <row r="2998" spans="1:18" x14ac:dyDescent="0.25">
      <c r="A2998" t="s">
        <v>3041</v>
      </c>
      <c r="B2998">
        <v>0</v>
      </c>
      <c r="C2998">
        <v>0</v>
      </c>
      <c r="D2998">
        <v>0</v>
      </c>
      <c r="E2998">
        <v>0.4016582415025699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0.53010348071495772</v>
      </c>
      <c r="M2998">
        <v>0.45315416200074649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t="s">
        <v>3042</v>
      </c>
      <c r="B2999">
        <v>0</v>
      </c>
      <c r="C2999">
        <v>0</v>
      </c>
      <c r="D2999">
        <v>0</v>
      </c>
      <c r="E2999">
        <v>0.60197973730408849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0.53010348071495772</v>
      </c>
      <c r="M2999">
        <v>0.33001119820828673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t="s">
        <v>3043</v>
      </c>
      <c r="B3000">
        <v>0</v>
      </c>
      <c r="C3000">
        <v>0</v>
      </c>
      <c r="D3000">
        <v>0</v>
      </c>
      <c r="E3000">
        <v>0.70221451384335543</v>
      </c>
      <c r="F3000">
        <v>0</v>
      </c>
      <c r="G3000">
        <v>0.21509803921568629</v>
      </c>
      <c r="H3000">
        <v>0</v>
      </c>
      <c r="I3000">
        <v>0</v>
      </c>
      <c r="J3000">
        <v>0</v>
      </c>
      <c r="K3000">
        <v>0</v>
      </c>
      <c r="L3000">
        <v>0.53010348071495772</v>
      </c>
      <c r="M3000">
        <v>0.31478163493840983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t="s">
        <v>3044</v>
      </c>
      <c r="B3001">
        <v>0</v>
      </c>
      <c r="C3001">
        <v>0</v>
      </c>
      <c r="D3001">
        <v>0</v>
      </c>
      <c r="E3001">
        <v>0.72706698534232961</v>
      </c>
      <c r="F3001">
        <v>0</v>
      </c>
      <c r="G3001">
        <v>0.21509803921568629</v>
      </c>
      <c r="H3001">
        <v>0</v>
      </c>
      <c r="I3001">
        <v>0</v>
      </c>
      <c r="J3001">
        <v>0</v>
      </c>
      <c r="K3001">
        <v>0</v>
      </c>
      <c r="L3001">
        <v>0.53010348071495772</v>
      </c>
      <c r="M3001">
        <v>0.31478163493840983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t="s">
        <v>3045</v>
      </c>
      <c r="B3002">
        <v>0</v>
      </c>
      <c r="C3002">
        <v>0</v>
      </c>
      <c r="D3002">
        <v>0</v>
      </c>
      <c r="E3002">
        <v>0.70278559191184253</v>
      </c>
      <c r="F3002">
        <v>0</v>
      </c>
      <c r="G3002">
        <v>0.21509803921568629</v>
      </c>
      <c r="H3002">
        <v>0</v>
      </c>
      <c r="I3002">
        <v>0</v>
      </c>
      <c r="J3002">
        <v>0</v>
      </c>
      <c r="K3002">
        <v>0</v>
      </c>
      <c r="L3002">
        <v>0.53010348071495772</v>
      </c>
      <c r="M3002">
        <v>0.31478163493840983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t="s">
        <v>3046</v>
      </c>
      <c r="B3003">
        <v>0</v>
      </c>
      <c r="C3003">
        <v>0</v>
      </c>
      <c r="D3003">
        <v>0</v>
      </c>
      <c r="E3003">
        <v>0.68550519258021536</v>
      </c>
      <c r="F3003">
        <v>0</v>
      </c>
      <c r="G3003">
        <v>0.21509803921568629</v>
      </c>
      <c r="H3003">
        <v>0</v>
      </c>
      <c r="I3003">
        <v>0</v>
      </c>
      <c r="J3003">
        <v>0</v>
      </c>
      <c r="K3003">
        <v>0</v>
      </c>
      <c r="L3003">
        <v>0.53010348071495772</v>
      </c>
      <c r="M3003">
        <v>0.31478163493840983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x14ac:dyDescent="0.25">
      <c r="A3004" t="s">
        <v>3047</v>
      </c>
      <c r="B3004">
        <v>0</v>
      </c>
      <c r="C3004">
        <v>0</v>
      </c>
      <c r="D3004">
        <v>0</v>
      </c>
      <c r="E3004">
        <v>0.65227690941009753</v>
      </c>
      <c r="F3004">
        <v>0</v>
      </c>
      <c r="G3004">
        <v>0.21509803921568629</v>
      </c>
      <c r="H3004">
        <v>0</v>
      </c>
      <c r="I3004">
        <v>0</v>
      </c>
      <c r="J3004">
        <v>0</v>
      </c>
      <c r="K3004">
        <v>0</v>
      </c>
      <c r="L3004">
        <v>0.53010348071495772</v>
      </c>
      <c r="M3004">
        <v>0.31478163493840983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t="s">
        <v>3048</v>
      </c>
      <c r="B3005">
        <v>0</v>
      </c>
      <c r="C3005">
        <v>0</v>
      </c>
      <c r="D3005">
        <v>0</v>
      </c>
      <c r="E3005">
        <v>0.60591383066477722</v>
      </c>
      <c r="F3005">
        <v>0</v>
      </c>
      <c r="G3005">
        <v>0.21509803921568629</v>
      </c>
      <c r="H3005">
        <v>0</v>
      </c>
      <c r="I3005">
        <v>0</v>
      </c>
      <c r="J3005">
        <v>0</v>
      </c>
      <c r="K3005">
        <v>0</v>
      </c>
      <c r="L3005">
        <v>0.53010348071495772</v>
      </c>
      <c r="M3005">
        <v>0.31478163493840983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t="s">
        <v>3049</v>
      </c>
      <c r="B3006">
        <v>0</v>
      </c>
      <c r="C3006">
        <v>0</v>
      </c>
      <c r="D3006">
        <v>0</v>
      </c>
      <c r="E3006">
        <v>0.56953404259819373</v>
      </c>
      <c r="F3006">
        <v>0</v>
      </c>
      <c r="G3006">
        <v>0.21509803921568629</v>
      </c>
      <c r="H3006">
        <v>0</v>
      </c>
      <c r="I3006">
        <v>0</v>
      </c>
      <c r="J3006">
        <v>0</v>
      </c>
      <c r="K3006">
        <v>0</v>
      </c>
      <c r="L3006">
        <v>0.53010348071495772</v>
      </c>
      <c r="M3006">
        <v>0.31478163493840983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t="s">
        <v>3050</v>
      </c>
      <c r="B3007">
        <v>0</v>
      </c>
      <c r="C3007">
        <v>1.2165450121654499E-3</v>
      </c>
      <c r="D3007">
        <v>0</v>
      </c>
      <c r="E3007">
        <v>0.57224137566361388</v>
      </c>
      <c r="F3007">
        <v>0</v>
      </c>
      <c r="G3007">
        <v>0.21509803921568629</v>
      </c>
      <c r="H3007">
        <v>0</v>
      </c>
      <c r="I3007">
        <v>0</v>
      </c>
      <c r="J3007">
        <v>0</v>
      </c>
      <c r="K3007">
        <v>0</v>
      </c>
      <c r="L3007">
        <v>0.53010348071495772</v>
      </c>
      <c r="M3007">
        <v>0.31478163493840983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t="s">
        <v>3051</v>
      </c>
      <c r="B3008">
        <v>0</v>
      </c>
      <c r="C3008">
        <v>1.2165450121654499E-3</v>
      </c>
      <c r="D3008">
        <v>0</v>
      </c>
      <c r="E3008">
        <v>0.55813363226802604</v>
      </c>
      <c r="F3008">
        <v>0</v>
      </c>
      <c r="G3008">
        <v>0.21509803921568629</v>
      </c>
      <c r="H3008">
        <v>0</v>
      </c>
      <c r="I3008">
        <v>0</v>
      </c>
      <c r="J3008">
        <v>0</v>
      </c>
      <c r="K3008">
        <v>0</v>
      </c>
      <c r="L3008">
        <v>0.53010348071495772</v>
      </c>
      <c r="M3008">
        <v>0.31478163493840983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t="s">
        <v>3052</v>
      </c>
      <c r="B3009">
        <v>0</v>
      </c>
      <c r="C3009">
        <v>4.3795620437956213E-2</v>
      </c>
      <c r="D3009">
        <v>0</v>
      </c>
      <c r="E3009">
        <v>0.57082425601218312</v>
      </c>
      <c r="F3009">
        <v>0</v>
      </c>
      <c r="G3009">
        <v>0.21509803921568629</v>
      </c>
      <c r="H3009">
        <v>0</v>
      </c>
      <c r="I3009">
        <v>0</v>
      </c>
      <c r="J3009">
        <v>0</v>
      </c>
      <c r="K3009">
        <v>0</v>
      </c>
      <c r="L3009">
        <v>0.53010348071495772</v>
      </c>
      <c r="M3009">
        <v>0.31478163493840983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25">
      <c r="A3010" t="s">
        <v>3053</v>
      </c>
      <c r="B3010">
        <v>0</v>
      </c>
      <c r="C3010">
        <v>0.13138686131386859</v>
      </c>
      <c r="D3010">
        <v>0</v>
      </c>
      <c r="E3010">
        <v>0.53336576492734622</v>
      </c>
      <c r="F3010">
        <v>0</v>
      </c>
      <c r="G3010">
        <v>0.21509803921568629</v>
      </c>
      <c r="H3010">
        <v>0</v>
      </c>
      <c r="I3010">
        <v>0</v>
      </c>
      <c r="J3010">
        <v>0</v>
      </c>
      <c r="K3010">
        <v>0</v>
      </c>
      <c r="L3010">
        <v>0.53010348071495772</v>
      </c>
      <c r="M3010">
        <v>0.31478163493840983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t="s">
        <v>3054</v>
      </c>
      <c r="B3011">
        <v>0</v>
      </c>
      <c r="C3011">
        <v>0.16058394160583939</v>
      </c>
      <c r="D3011">
        <v>0</v>
      </c>
      <c r="E3011">
        <v>0.44956534613676258</v>
      </c>
      <c r="F3011">
        <v>0</v>
      </c>
      <c r="G3011">
        <v>0.21509803921568629</v>
      </c>
      <c r="H3011">
        <v>0</v>
      </c>
      <c r="I3011">
        <v>0</v>
      </c>
      <c r="J3011">
        <v>0</v>
      </c>
      <c r="K3011">
        <v>0</v>
      </c>
      <c r="L3011">
        <v>0.53010348071495772</v>
      </c>
      <c r="M3011">
        <v>0.39637924598730873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x14ac:dyDescent="0.25">
      <c r="A3012" t="s">
        <v>3055</v>
      </c>
      <c r="B3012">
        <v>0</v>
      </c>
      <c r="C3012">
        <v>0.29318734793187351</v>
      </c>
      <c r="D3012">
        <v>0</v>
      </c>
      <c r="E3012">
        <v>0.3726813172867447</v>
      </c>
      <c r="F3012">
        <v>0</v>
      </c>
      <c r="G3012">
        <v>0.21509803921568629</v>
      </c>
      <c r="H3012">
        <v>0</v>
      </c>
      <c r="I3012">
        <v>0</v>
      </c>
      <c r="J3012">
        <v>0</v>
      </c>
      <c r="K3012">
        <v>0</v>
      </c>
      <c r="L3012">
        <v>0.53010348071495772</v>
      </c>
      <c r="M3012">
        <v>0.47797685703620751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x14ac:dyDescent="0.25">
      <c r="A3013" t="s">
        <v>3056</v>
      </c>
      <c r="B3013">
        <v>0</v>
      </c>
      <c r="C3013">
        <v>0.29805352798053519</v>
      </c>
      <c r="D3013">
        <v>0</v>
      </c>
      <c r="E3013">
        <v>0.32325133780325299</v>
      </c>
      <c r="F3013">
        <v>0</v>
      </c>
      <c r="G3013">
        <v>0.21509803921568629</v>
      </c>
      <c r="H3013">
        <v>0</v>
      </c>
      <c r="I3013">
        <v>0</v>
      </c>
      <c r="J3013">
        <v>0</v>
      </c>
      <c r="K3013">
        <v>0</v>
      </c>
      <c r="L3013">
        <v>0.53010348071495772</v>
      </c>
      <c r="M3013">
        <v>0.47797685703620751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x14ac:dyDescent="0.25">
      <c r="A3014" t="s">
        <v>3057</v>
      </c>
      <c r="B3014">
        <v>0</v>
      </c>
      <c r="C3014">
        <v>0.36253041362530408</v>
      </c>
      <c r="D3014">
        <v>0</v>
      </c>
      <c r="E3014">
        <v>0.27997631083567759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0.53010348071495772</v>
      </c>
      <c r="M3014">
        <v>0.51806644270250102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25">
      <c r="A3015" t="s">
        <v>3058</v>
      </c>
      <c r="B3015">
        <v>0</v>
      </c>
      <c r="C3015">
        <v>0.5012165450121655</v>
      </c>
      <c r="D3015">
        <v>0</v>
      </c>
      <c r="E3015">
        <v>0.23585524228515831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0.53010348071495772</v>
      </c>
      <c r="M3015">
        <v>0.62814483016050759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t="s">
        <v>3059</v>
      </c>
      <c r="B3016">
        <v>0</v>
      </c>
      <c r="C3016">
        <v>0.50364963503649629</v>
      </c>
      <c r="D3016">
        <v>0</v>
      </c>
      <c r="E3016">
        <v>0.18139131538315109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0.53010348071495772</v>
      </c>
      <c r="M3016">
        <v>0.62814483016050759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t="s">
        <v>3060</v>
      </c>
      <c r="B3017">
        <v>0</v>
      </c>
      <c r="C3017">
        <v>0.34184914841849151</v>
      </c>
      <c r="D3017">
        <v>0</v>
      </c>
      <c r="E3017">
        <v>0.14604792825567381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0.53010348071495772</v>
      </c>
      <c r="M3017">
        <v>0.62814483016050759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t="s">
        <v>3061</v>
      </c>
      <c r="B3018">
        <v>0</v>
      </c>
      <c r="C3018">
        <v>0.38077858880778592</v>
      </c>
      <c r="D3018">
        <v>0</v>
      </c>
      <c r="E3018">
        <v>0.14678821464074959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0.53010348071495772</v>
      </c>
      <c r="M3018">
        <v>0.52788353863381865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t="s">
        <v>3062</v>
      </c>
      <c r="B3019">
        <v>0</v>
      </c>
      <c r="C3019">
        <v>0.39659367396593681</v>
      </c>
      <c r="D3019">
        <v>0</v>
      </c>
      <c r="E3019">
        <v>0.1396180122253009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0.53010348071495772</v>
      </c>
      <c r="M3019">
        <v>0.62814483016050759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t="s">
        <v>3063</v>
      </c>
      <c r="B3020">
        <v>0</v>
      </c>
      <c r="C3020">
        <v>0.37712895377128952</v>
      </c>
      <c r="D3020">
        <v>0</v>
      </c>
      <c r="E3020">
        <v>0.13490133040038921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0.53010348071495772</v>
      </c>
      <c r="M3020">
        <v>0.61045166106756255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t="s">
        <v>3064</v>
      </c>
      <c r="B3021">
        <v>0</v>
      </c>
      <c r="C3021">
        <v>3.2846715328467148E-2</v>
      </c>
      <c r="D3021">
        <v>0</v>
      </c>
      <c r="E3021">
        <v>0.17379809217623049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0.53010348071495772</v>
      </c>
      <c r="M3021">
        <v>0.39637924598730873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t="s">
        <v>3065</v>
      </c>
      <c r="B3022">
        <v>0</v>
      </c>
      <c r="C3022">
        <v>0</v>
      </c>
      <c r="D3022">
        <v>0</v>
      </c>
      <c r="E3022">
        <v>0.25207808963810568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0.15968955785512701</v>
      </c>
      <c r="M3022">
        <v>0.38693542366554678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t="s">
        <v>3066</v>
      </c>
      <c r="B3023">
        <v>0</v>
      </c>
      <c r="C3023">
        <v>0</v>
      </c>
      <c r="D3023">
        <v>0</v>
      </c>
      <c r="E3023">
        <v>0.26859705154508351</v>
      </c>
      <c r="F3023">
        <v>0</v>
      </c>
      <c r="G3023">
        <v>0.21509803921568629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0.33882045539380368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t="s">
        <v>3067</v>
      </c>
      <c r="B3024">
        <v>0</v>
      </c>
      <c r="C3024">
        <v>0</v>
      </c>
      <c r="D3024">
        <v>0</v>
      </c>
      <c r="E3024">
        <v>0.2316884874891601</v>
      </c>
      <c r="F3024">
        <v>0</v>
      </c>
      <c r="G3024">
        <v>0.21509803921568629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0.20892123926838371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t="s">
        <v>3068</v>
      </c>
      <c r="B3025">
        <v>0</v>
      </c>
      <c r="C3025">
        <v>0</v>
      </c>
      <c r="D3025">
        <v>0</v>
      </c>
      <c r="E3025">
        <v>0.20933183865987021</v>
      </c>
      <c r="F3025">
        <v>0</v>
      </c>
      <c r="G3025">
        <v>0.21509803921568629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0.20892123926838371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t="s">
        <v>3069</v>
      </c>
      <c r="B3026">
        <v>0</v>
      </c>
      <c r="C3026">
        <v>0</v>
      </c>
      <c r="D3026">
        <v>0</v>
      </c>
      <c r="E3026">
        <v>0.18255462255969879</v>
      </c>
      <c r="F3026">
        <v>0</v>
      </c>
      <c r="G3026">
        <v>0.21509803921568629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0.20892123926838371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t="s">
        <v>3070</v>
      </c>
      <c r="B3027">
        <v>0</v>
      </c>
      <c r="C3027">
        <v>0</v>
      </c>
      <c r="D3027">
        <v>0</v>
      </c>
      <c r="E3027">
        <v>0.13807398633642851</v>
      </c>
      <c r="F3027">
        <v>0</v>
      </c>
      <c r="G3027">
        <v>0.21509803921568629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0.20892123926838371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t="s">
        <v>3071</v>
      </c>
      <c r="B3028">
        <v>0</v>
      </c>
      <c r="C3028">
        <v>0</v>
      </c>
      <c r="D3028">
        <v>0</v>
      </c>
      <c r="E3028">
        <v>9.7421688275978774E-2</v>
      </c>
      <c r="F3028">
        <v>0</v>
      </c>
      <c r="G3028">
        <v>0.21509803921568629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0.20892123926838371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t="s">
        <v>3072</v>
      </c>
      <c r="B3029">
        <v>0</v>
      </c>
      <c r="C3029">
        <v>0</v>
      </c>
      <c r="D3029">
        <v>0</v>
      </c>
      <c r="E3029">
        <v>6.8085196387402444E-2</v>
      </c>
      <c r="F3029">
        <v>0</v>
      </c>
      <c r="G3029">
        <v>0.21509803921568629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0.20892123926838371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t="s">
        <v>3073</v>
      </c>
      <c r="B3030">
        <v>0</v>
      </c>
      <c r="C3030">
        <v>0</v>
      </c>
      <c r="D3030">
        <v>0</v>
      </c>
      <c r="E3030">
        <v>5.0931703293216869E-2</v>
      </c>
      <c r="F3030">
        <v>0</v>
      </c>
      <c r="G3030">
        <v>0.21509803921568629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0.20892123926838371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t="s">
        <v>3074</v>
      </c>
      <c r="B3031">
        <v>0</v>
      </c>
      <c r="C3031">
        <v>1.2165450121654499E-3</v>
      </c>
      <c r="D3031">
        <v>0</v>
      </c>
      <c r="E3031">
        <v>5.1545083440851118E-2</v>
      </c>
      <c r="F3031">
        <v>0</v>
      </c>
      <c r="G3031">
        <v>0.21509803921568629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0.20892123926838371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t="s">
        <v>3075</v>
      </c>
      <c r="B3032">
        <v>0</v>
      </c>
      <c r="C3032">
        <v>4.8661800486618006E-3</v>
      </c>
      <c r="D3032">
        <v>0</v>
      </c>
      <c r="E3032">
        <v>4.6997609932528182E-2</v>
      </c>
      <c r="F3032">
        <v>0</v>
      </c>
      <c r="G3032">
        <v>0.21509803921568629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0.20892123926838371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x14ac:dyDescent="0.25">
      <c r="A3033" t="s">
        <v>3076</v>
      </c>
      <c r="B3033">
        <v>0</v>
      </c>
      <c r="C3033">
        <v>4.6228710462287097E-2</v>
      </c>
      <c r="D3033">
        <v>0</v>
      </c>
      <c r="E3033">
        <v>7.6228346623236534E-2</v>
      </c>
      <c r="F3033">
        <v>0</v>
      </c>
      <c r="G3033">
        <v>0.21509803921568629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0.20892123926838371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t="s">
        <v>3077</v>
      </c>
      <c r="B3034">
        <v>0</v>
      </c>
      <c r="C3034">
        <v>0.1240875912408759</v>
      </c>
      <c r="D3034">
        <v>0</v>
      </c>
      <c r="E3034">
        <v>8.2087184585122375E-2</v>
      </c>
      <c r="F3034">
        <v>0</v>
      </c>
      <c r="G3034">
        <v>0.21509803921568629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0.20892123926838371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t="s">
        <v>3078</v>
      </c>
      <c r="B3035">
        <v>0</v>
      </c>
      <c r="C3035">
        <v>0.24209245742092461</v>
      </c>
      <c r="D3035">
        <v>0</v>
      </c>
      <c r="E3035">
        <v>8.077582013155947E-2</v>
      </c>
      <c r="F3035">
        <v>0</v>
      </c>
      <c r="G3035">
        <v>0.21509803921568629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0.29048152295632701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t="s">
        <v>3079</v>
      </c>
      <c r="B3036">
        <v>0</v>
      </c>
      <c r="C3036">
        <v>0.29075425790754261</v>
      </c>
      <c r="D3036">
        <v>0</v>
      </c>
      <c r="E3036">
        <v>8.8178683982317735E-2</v>
      </c>
      <c r="F3036">
        <v>0</v>
      </c>
      <c r="G3036">
        <v>0.21509803921568629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0.29048152295632701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t="s">
        <v>3080</v>
      </c>
      <c r="B3037">
        <v>0</v>
      </c>
      <c r="C3037">
        <v>0.34063260340632601</v>
      </c>
      <c r="D3037">
        <v>0</v>
      </c>
      <c r="E3037">
        <v>0.1010173650034899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0.29048152295632701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t="s">
        <v>3081</v>
      </c>
      <c r="B3038">
        <v>0</v>
      </c>
      <c r="C3038">
        <v>0.40145985401459849</v>
      </c>
      <c r="D3038">
        <v>0</v>
      </c>
      <c r="E3038">
        <v>0.16715666575012161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0.29048152295632701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25">
      <c r="A3039" t="s">
        <v>3082</v>
      </c>
      <c r="B3039">
        <v>0</v>
      </c>
      <c r="C3039">
        <v>0.31265206812652069</v>
      </c>
      <c r="D3039">
        <v>0</v>
      </c>
      <c r="E3039">
        <v>0.2213033270585249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0.29048152295632701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25">
      <c r="A3040" t="s">
        <v>3083</v>
      </c>
      <c r="B3040">
        <v>0</v>
      </c>
      <c r="C3040">
        <v>0.51338199513381999</v>
      </c>
      <c r="D3040">
        <v>0</v>
      </c>
      <c r="E3040">
        <v>0.23399395080268201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0.29048152295632701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t="s">
        <v>3084</v>
      </c>
      <c r="B3041">
        <v>0</v>
      </c>
      <c r="C3041">
        <v>0.51216545012165449</v>
      </c>
      <c r="D3041">
        <v>0</v>
      </c>
      <c r="E3041">
        <v>0.19970811565388441</v>
      </c>
      <c r="F3041">
        <v>0</v>
      </c>
      <c r="G3041">
        <v>0.21509803921568629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0.30276222471071301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t="s">
        <v>3085</v>
      </c>
      <c r="B3042">
        <v>0</v>
      </c>
      <c r="C3042">
        <v>0.51459854014598538</v>
      </c>
      <c r="D3042">
        <v>0</v>
      </c>
      <c r="E3042">
        <v>0.20442479747879611</v>
      </c>
      <c r="F3042">
        <v>0</v>
      </c>
      <c r="G3042">
        <v>0.21509803921568629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0.27278835386338179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25">
      <c r="A3043" t="s">
        <v>3086</v>
      </c>
      <c r="B3043">
        <v>0</v>
      </c>
      <c r="C3043">
        <v>0.30413625304136249</v>
      </c>
      <c r="D3043">
        <v>0</v>
      </c>
      <c r="E3043">
        <v>0.19647200659912439</v>
      </c>
      <c r="F3043">
        <v>0</v>
      </c>
      <c r="G3043">
        <v>0.21509803921568629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0.20892123926838371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t="s">
        <v>3087</v>
      </c>
      <c r="B3044">
        <v>0</v>
      </c>
      <c r="C3044">
        <v>0.18248175182481749</v>
      </c>
      <c r="D3044">
        <v>0</v>
      </c>
      <c r="E3044">
        <v>0.22563929017111189</v>
      </c>
      <c r="F3044">
        <v>0</v>
      </c>
      <c r="G3044">
        <v>0.21509803921568629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0.33075774542739828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t="s">
        <v>3088</v>
      </c>
      <c r="B3045">
        <v>0</v>
      </c>
      <c r="C3045">
        <v>2.6763990267639901E-2</v>
      </c>
      <c r="D3045">
        <v>0</v>
      </c>
      <c r="E3045">
        <v>0.2561179381966624</v>
      </c>
      <c r="F3045">
        <v>0</v>
      </c>
      <c r="G3045">
        <v>0.21509803921568629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0.20892123926838371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25">
      <c r="A3046" t="s">
        <v>3089</v>
      </c>
      <c r="B3046">
        <v>0</v>
      </c>
      <c r="C3046">
        <v>0</v>
      </c>
      <c r="D3046">
        <v>0</v>
      </c>
      <c r="E3046">
        <v>0.30345396476236808</v>
      </c>
      <c r="F3046">
        <v>0</v>
      </c>
      <c r="G3046">
        <v>0.21509803921568629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0.20892123926838371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t="s">
        <v>3090</v>
      </c>
      <c r="B3047">
        <v>0</v>
      </c>
      <c r="C3047">
        <v>0</v>
      </c>
      <c r="D3047">
        <v>0</v>
      </c>
      <c r="E3047">
        <v>0.31692717697074818</v>
      </c>
      <c r="F3047">
        <v>0</v>
      </c>
      <c r="G3047">
        <v>0.21509803921568629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0.20892123926838371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t="s">
        <v>3091</v>
      </c>
      <c r="B3048">
        <v>0</v>
      </c>
      <c r="C3048">
        <v>0</v>
      </c>
      <c r="D3048">
        <v>0</v>
      </c>
      <c r="E3048">
        <v>0.36405169314071789</v>
      </c>
      <c r="F3048">
        <v>0</v>
      </c>
      <c r="G3048">
        <v>0.21509803921568629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0.108809257185517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t="s">
        <v>3092</v>
      </c>
      <c r="B3049">
        <v>0</v>
      </c>
      <c r="C3049">
        <v>0</v>
      </c>
      <c r="D3049">
        <v>0</v>
      </c>
      <c r="E3049">
        <v>0.41752152118276609</v>
      </c>
      <c r="F3049">
        <v>0</v>
      </c>
      <c r="G3049">
        <v>0.21509803921568629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0.108809257185517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t="s">
        <v>3093</v>
      </c>
      <c r="B3050">
        <v>0</v>
      </c>
      <c r="C3050">
        <v>0</v>
      </c>
      <c r="D3050">
        <v>0</v>
      </c>
      <c r="E3050">
        <v>0.44592736733010441</v>
      </c>
      <c r="F3050">
        <v>0</v>
      </c>
      <c r="G3050">
        <v>0.21509803921568629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0.108809257185517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25">
      <c r="A3051" t="s">
        <v>3094</v>
      </c>
      <c r="B3051">
        <v>0</v>
      </c>
      <c r="C3051">
        <v>0</v>
      </c>
      <c r="D3051">
        <v>0</v>
      </c>
      <c r="E3051">
        <v>0.42240741132426662</v>
      </c>
      <c r="F3051">
        <v>0</v>
      </c>
      <c r="G3051">
        <v>0.21509803921568629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0.108809257185517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x14ac:dyDescent="0.25">
      <c r="A3052" t="s">
        <v>3095</v>
      </c>
      <c r="B3052">
        <v>0</v>
      </c>
      <c r="C3052">
        <v>0</v>
      </c>
      <c r="D3052">
        <v>0</v>
      </c>
      <c r="E3052">
        <v>0.49347490429154589</v>
      </c>
      <c r="F3052">
        <v>0</v>
      </c>
      <c r="G3052">
        <v>0.21509803921568629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0.108809257185517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t="s">
        <v>3096</v>
      </c>
      <c r="B3053">
        <v>0</v>
      </c>
      <c r="C3053">
        <v>0</v>
      </c>
      <c r="D3053">
        <v>0</v>
      </c>
      <c r="E3053">
        <v>0.53827280610842032</v>
      </c>
      <c r="F3053">
        <v>0</v>
      </c>
      <c r="G3053">
        <v>0.21509803921568629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0.108809257185517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t="s">
        <v>3097</v>
      </c>
      <c r="B3054">
        <v>0</v>
      </c>
      <c r="C3054">
        <v>0</v>
      </c>
      <c r="D3054">
        <v>0</v>
      </c>
      <c r="E3054">
        <v>0.58222466634235071</v>
      </c>
      <c r="F3054">
        <v>0</v>
      </c>
      <c r="G3054">
        <v>0.21509803921568629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0.108809257185517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25">
      <c r="A3055" t="s">
        <v>3098</v>
      </c>
      <c r="B3055">
        <v>0</v>
      </c>
      <c r="C3055">
        <v>3.6496350364963498E-3</v>
      </c>
      <c r="D3055">
        <v>0</v>
      </c>
      <c r="E3055">
        <v>0.68863554643710745</v>
      </c>
      <c r="F3055">
        <v>0</v>
      </c>
      <c r="G3055">
        <v>0.21509803921568629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0.108809257185517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t="s">
        <v>3099</v>
      </c>
      <c r="B3056">
        <v>0</v>
      </c>
      <c r="C3056">
        <v>1.094890510948905E-2</v>
      </c>
      <c r="D3056">
        <v>0</v>
      </c>
      <c r="E3056">
        <v>0.67566995917849371</v>
      </c>
      <c r="F3056">
        <v>0</v>
      </c>
      <c r="G3056">
        <v>0.21509803921568629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0.108809257185517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25">
      <c r="A3057" t="s">
        <v>3100</v>
      </c>
      <c r="B3057">
        <v>0</v>
      </c>
      <c r="C3057">
        <v>0.26885644768856448</v>
      </c>
      <c r="D3057">
        <v>0</v>
      </c>
      <c r="E3057">
        <v>0.61543179847289498</v>
      </c>
      <c r="F3057">
        <v>0</v>
      </c>
      <c r="G3057">
        <v>0.21509803921568629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0.108809257185517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t="s">
        <v>3101</v>
      </c>
      <c r="B3058">
        <v>0</v>
      </c>
      <c r="C3058">
        <v>0.35523114355231139</v>
      </c>
      <c r="D3058">
        <v>0</v>
      </c>
      <c r="E3058">
        <v>0.642483978087523</v>
      </c>
      <c r="F3058">
        <v>0</v>
      </c>
      <c r="G3058">
        <v>0.21509803921568629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0.108809257185517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25">
      <c r="A3059" t="s">
        <v>3102</v>
      </c>
      <c r="B3059">
        <v>0</v>
      </c>
      <c r="C3059">
        <v>0.21532846715328471</v>
      </c>
      <c r="D3059">
        <v>0</v>
      </c>
      <c r="E3059">
        <v>0.68298821887095751</v>
      </c>
      <c r="F3059">
        <v>0</v>
      </c>
      <c r="G3059">
        <v>0.21509803921568629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0.108809257185517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 t="s">
        <v>3103</v>
      </c>
      <c r="B3060">
        <v>0</v>
      </c>
      <c r="C3060">
        <v>0.31751824817518248</v>
      </c>
      <c r="D3060">
        <v>0</v>
      </c>
      <c r="E3060">
        <v>0.71302269506546245</v>
      </c>
      <c r="F3060">
        <v>0</v>
      </c>
      <c r="G3060">
        <v>0.21509803921568629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0.108809257185517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25">
      <c r="A3061" t="s">
        <v>3104</v>
      </c>
      <c r="B3061">
        <v>0</v>
      </c>
      <c r="C3061">
        <v>0.34914841849148409</v>
      </c>
      <c r="D3061">
        <v>0</v>
      </c>
      <c r="E3061">
        <v>0.70830601324055087</v>
      </c>
      <c r="F3061">
        <v>0</v>
      </c>
      <c r="G3061">
        <v>0.21509803921568629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0.108809257185517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25">
      <c r="A3062" t="s">
        <v>3105</v>
      </c>
      <c r="B3062">
        <v>0</v>
      </c>
      <c r="C3062">
        <v>0.47810218978102192</v>
      </c>
      <c r="D3062">
        <v>0</v>
      </c>
      <c r="E3062">
        <v>0.71099219526639745</v>
      </c>
      <c r="F3062">
        <v>0</v>
      </c>
      <c r="G3062">
        <v>0.45862745098039209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0.108809257185517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25">
      <c r="A3063" t="s">
        <v>3106</v>
      </c>
      <c r="B3063">
        <v>0</v>
      </c>
      <c r="C3063">
        <v>0.54501216545012166</v>
      </c>
      <c r="D3063">
        <v>0</v>
      </c>
      <c r="E3063">
        <v>0.69366949385562304</v>
      </c>
      <c r="F3063">
        <v>0</v>
      </c>
      <c r="G3063">
        <v>0.45117647058823529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0.13874580067189249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t="s">
        <v>3107</v>
      </c>
      <c r="B3064">
        <v>0</v>
      </c>
      <c r="C3064">
        <v>0.77007299270072982</v>
      </c>
      <c r="D3064">
        <v>0</v>
      </c>
      <c r="E3064">
        <v>0.69362719177647592</v>
      </c>
      <c r="F3064">
        <v>0</v>
      </c>
      <c r="G3064">
        <v>0.42078431372549019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0.108809257185517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t="s">
        <v>3108</v>
      </c>
      <c r="B3065">
        <v>0</v>
      </c>
      <c r="C3065">
        <v>0.72506082725060828</v>
      </c>
      <c r="D3065">
        <v>0</v>
      </c>
      <c r="E3065">
        <v>0.71308614818418337</v>
      </c>
      <c r="F3065">
        <v>0</v>
      </c>
      <c r="G3065">
        <v>0.21509803921568629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0.108809257185517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x14ac:dyDescent="0.25">
      <c r="A3066" t="s">
        <v>3109</v>
      </c>
      <c r="B3066">
        <v>0</v>
      </c>
      <c r="C3066">
        <v>0.54501216545012166</v>
      </c>
      <c r="D3066">
        <v>0</v>
      </c>
      <c r="E3066">
        <v>0.74326868165570337</v>
      </c>
      <c r="F3066">
        <v>0</v>
      </c>
      <c r="G3066">
        <v>0.21509803921568629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0.108809257185517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25">
      <c r="A3067" t="s">
        <v>3110</v>
      </c>
      <c r="B3067">
        <v>0</v>
      </c>
      <c r="C3067">
        <v>0.45863746958637469</v>
      </c>
      <c r="D3067">
        <v>0</v>
      </c>
      <c r="E3067">
        <v>0.78421709427018338</v>
      </c>
      <c r="F3067">
        <v>0</v>
      </c>
      <c r="G3067">
        <v>0.21509803921568629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0.108809257185517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x14ac:dyDescent="0.25">
      <c r="A3068" t="s">
        <v>3111</v>
      </c>
      <c r="B3068">
        <v>0</v>
      </c>
      <c r="C3068">
        <v>0.37834549878345503</v>
      </c>
      <c r="D3068">
        <v>0</v>
      </c>
      <c r="E3068">
        <v>0.79502527549229052</v>
      </c>
      <c r="F3068">
        <v>0</v>
      </c>
      <c r="G3068">
        <v>0.21509803921568629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0.108809257185517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t="s">
        <v>3112</v>
      </c>
      <c r="B3069">
        <v>0</v>
      </c>
      <c r="C3069">
        <v>5.3527980535279809E-2</v>
      </c>
      <c r="D3069">
        <v>0</v>
      </c>
      <c r="E3069">
        <v>0.77008819983502197</v>
      </c>
      <c r="F3069">
        <v>0</v>
      </c>
      <c r="G3069">
        <v>0.21509803921568629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0.108809257185517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25">
      <c r="A3070" t="s">
        <v>3113</v>
      </c>
      <c r="B3070">
        <v>0</v>
      </c>
      <c r="C3070">
        <v>0</v>
      </c>
      <c r="D3070">
        <v>0</v>
      </c>
      <c r="E3070">
        <v>0.79608282747097026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0.108809257185517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25">
      <c r="A3071" t="s">
        <v>3114</v>
      </c>
      <c r="B3071">
        <v>0</v>
      </c>
      <c r="C3071">
        <v>0</v>
      </c>
      <c r="D3071">
        <v>0</v>
      </c>
      <c r="E3071">
        <v>0.81110006556822278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0.108809257185517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t="s">
        <v>3115</v>
      </c>
      <c r="B3072">
        <v>0</v>
      </c>
      <c r="C3072">
        <v>0</v>
      </c>
      <c r="D3072">
        <v>0</v>
      </c>
      <c r="E3072">
        <v>0.80875230017555366</v>
      </c>
      <c r="F3072">
        <v>0</v>
      </c>
      <c r="G3072">
        <v>0.21509803921568629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0.108809257185517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t="s">
        <v>3116</v>
      </c>
      <c r="B3073">
        <v>0</v>
      </c>
      <c r="C3073">
        <v>0</v>
      </c>
      <c r="D3073">
        <v>0</v>
      </c>
      <c r="E3073">
        <v>0.81757228367774282</v>
      </c>
      <c r="F3073">
        <v>0</v>
      </c>
      <c r="G3073">
        <v>0.21509803921568629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0.108809257185517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x14ac:dyDescent="0.25">
      <c r="A3074" t="s">
        <v>3117</v>
      </c>
      <c r="B3074">
        <v>0</v>
      </c>
      <c r="C3074">
        <v>0</v>
      </c>
      <c r="D3074">
        <v>0</v>
      </c>
      <c r="E3074">
        <v>0.82406565282683653</v>
      </c>
      <c r="F3074">
        <v>0</v>
      </c>
      <c r="G3074">
        <v>0.21509803921568629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0.108809257185517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25">
      <c r="A3075" t="s">
        <v>3118</v>
      </c>
      <c r="B3075">
        <v>0</v>
      </c>
      <c r="C3075">
        <v>0</v>
      </c>
      <c r="D3075">
        <v>0</v>
      </c>
      <c r="E3075">
        <v>0.82804204826667238</v>
      </c>
      <c r="F3075">
        <v>0</v>
      </c>
      <c r="G3075">
        <v>0.21509803921568629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0.108809257185517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x14ac:dyDescent="0.25">
      <c r="A3076" t="s">
        <v>3119</v>
      </c>
      <c r="B3076">
        <v>0</v>
      </c>
      <c r="C3076">
        <v>0</v>
      </c>
      <c r="D3076">
        <v>0</v>
      </c>
      <c r="E3076">
        <v>0.63374859874362832</v>
      </c>
      <c r="F3076">
        <v>0</v>
      </c>
      <c r="G3076">
        <v>0.21509803921568629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0.108809257185517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x14ac:dyDescent="0.25">
      <c r="A3077" t="s">
        <v>3120</v>
      </c>
      <c r="B3077">
        <v>0</v>
      </c>
      <c r="C3077">
        <v>0</v>
      </c>
      <c r="D3077">
        <v>0</v>
      </c>
      <c r="E3077">
        <v>0.52471498974174591</v>
      </c>
      <c r="F3077">
        <v>0</v>
      </c>
      <c r="G3077">
        <v>0.21509803921568629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0.108809257185517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x14ac:dyDescent="0.25">
      <c r="A3078" t="s">
        <v>3121</v>
      </c>
      <c r="B3078">
        <v>0</v>
      </c>
      <c r="C3078">
        <v>0</v>
      </c>
      <c r="D3078">
        <v>0</v>
      </c>
      <c r="E3078">
        <v>0.52630131770976551</v>
      </c>
      <c r="F3078">
        <v>0</v>
      </c>
      <c r="G3078">
        <v>0.21509803921568629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0.108809257185517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t="s">
        <v>3122</v>
      </c>
      <c r="B3079">
        <v>0</v>
      </c>
      <c r="C3079">
        <v>2.4330900243308999E-3</v>
      </c>
      <c r="D3079">
        <v>0</v>
      </c>
      <c r="E3079">
        <v>0.55297277861206884</v>
      </c>
      <c r="F3079">
        <v>0</v>
      </c>
      <c r="G3079">
        <v>0.21509803921568629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0.108809257185517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t="s">
        <v>3123</v>
      </c>
      <c r="B3080">
        <v>0</v>
      </c>
      <c r="C3080">
        <v>1.581508515815085E-2</v>
      </c>
      <c r="D3080">
        <v>0</v>
      </c>
      <c r="E3080">
        <v>0.72780727172740545</v>
      </c>
      <c r="F3080">
        <v>0</v>
      </c>
      <c r="G3080">
        <v>0.21509803921568629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0.108809257185517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x14ac:dyDescent="0.25">
      <c r="A3081" t="s">
        <v>3124</v>
      </c>
      <c r="B3081">
        <v>0</v>
      </c>
      <c r="C3081">
        <v>0.40510948905109478</v>
      </c>
      <c r="D3081">
        <v>0</v>
      </c>
      <c r="E3081">
        <v>0.82628651198206393</v>
      </c>
      <c r="F3081">
        <v>0</v>
      </c>
      <c r="G3081">
        <v>0.21509803921568629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0.108809257185517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t="s">
        <v>3125</v>
      </c>
      <c r="B3082">
        <v>0</v>
      </c>
      <c r="C3082">
        <v>0.26034063260340629</v>
      </c>
      <c r="D3082">
        <v>0</v>
      </c>
      <c r="E3082">
        <v>0.82973413143256003</v>
      </c>
      <c r="F3082">
        <v>0</v>
      </c>
      <c r="G3082">
        <v>0.21509803921568629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0.108809257185517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25">
      <c r="A3083" t="s">
        <v>3126</v>
      </c>
      <c r="B3083">
        <v>0</v>
      </c>
      <c r="C3083">
        <v>0.25304136253041359</v>
      </c>
      <c r="D3083">
        <v>0</v>
      </c>
      <c r="E3083">
        <v>0.83045326677806219</v>
      </c>
      <c r="F3083">
        <v>0</v>
      </c>
      <c r="G3083">
        <v>0.21509803921568629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0.108809257185517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t="s">
        <v>3127</v>
      </c>
      <c r="B3084">
        <v>0</v>
      </c>
      <c r="C3084">
        <v>0.20802919708029199</v>
      </c>
      <c r="D3084">
        <v>0</v>
      </c>
      <c r="E3084">
        <v>0.83100319380697574</v>
      </c>
      <c r="F3084">
        <v>0</v>
      </c>
      <c r="G3084">
        <v>0.21509803921568629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0.108809257185517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t="s">
        <v>3128</v>
      </c>
      <c r="B3085">
        <v>0</v>
      </c>
      <c r="C3085">
        <v>0.170316301703163</v>
      </c>
      <c r="D3085">
        <v>0</v>
      </c>
      <c r="E3085">
        <v>0.83085513652996046</v>
      </c>
      <c r="F3085">
        <v>0</v>
      </c>
      <c r="G3085">
        <v>0.21509803921568629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0.108809257185517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x14ac:dyDescent="0.25">
      <c r="A3086" t="s">
        <v>3129</v>
      </c>
      <c r="B3086">
        <v>0</v>
      </c>
      <c r="C3086">
        <v>0.23236009732360099</v>
      </c>
      <c r="D3086">
        <v>0</v>
      </c>
      <c r="E3086">
        <v>0.8295014699972505</v>
      </c>
      <c r="F3086">
        <v>0</v>
      </c>
      <c r="G3086">
        <v>0.21509803921568629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0.108809257185517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25">
      <c r="A3087" t="s">
        <v>3130</v>
      </c>
      <c r="B3087">
        <v>0</v>
      </c>
      <c r="C3087">
        <v>0.2481751824817518</v>
      </c>
      <c r="D3087">
        <v>0</v>
      </c>
      <c r="E3087">
        <v>0.82759787643562688</v>
      </c>
      <c r="F3087">
        <v>0</v>
      </c>
      <c r="G3087">
        <v>0.21509803921568629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0.108809257185517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t="s">
        <v>3131</v>
      </c>
      <c r="B3088">
        <v>0</v>
      </c>
      <c r="C3088">
        <v>0.18491484184914839</v>
      </c>
      <c r="D3088">
        <v>0</v>
      </c>
      <c r="E3088">
        <v>0.81822796590452429</v>
      </c>
      <c r="F3088">
        <v>0</v>
      </c>
      <c r="G3088">
        <v>0.21509803921568629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0.108809257185517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x14ac:dyDescent="0.25">
      <c r="A3089" t="s">
        <v>3132</v>
      </c>
      <c r="B3089">
        <v>0</v>
      </c>
      <c r="C3089">
        <v>0.43673965936739662</v>
      </c>
      <c r="D3089">
        <v>0</v>
      </c>
      <c r="E3089">
        <v>0.81877789293343772</v>
      </c>
      <c r="F3089">
        <v>0</v>
      </c>
      <c r="G3089">
        <v>0.21509803921568629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0.108809257185517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x14ac:dyDescent="0.25">
      <c r="A3090" t="s">
        <v>3133</v>
      </c>
      <c r="B3090">
        <v>0</v>
      </c>
      <c r="C3090">
        <v>0.37591240875912407</v>
      </c>
      <c r="D3090">
        <v>0</v>
      </c>
      <c r="E3090">
        <v>0.80486050889401228</v>
      </c>
      <c r="F3090">
        <v>0</v>
      </c>
      <c r="G3090">
        <v>0.21509803921568629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0.108809257185517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t="s">
        <v>3134</v>
      </c>
      <c r="B3091">
        <v>0</v>
      </c>
      <c r="C3091">
        <v>0.34671532846715319</v>
      </c>
      <c r="D3091">
        <v>0</v>
      </c>
      <c r="E3091">
        <v>0.76854417394614949</v>
      </c>
      <c r="F3091">
        <v>0</v>
      </c>
      <c r="G3091">
        <v>0.21509803921568629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0.108809257185517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x14ac:dyDescent="0.25">
      <c r="A3092" t="s">
        <v>3135</v>
      </c>
      <c r="B3092">
        <v>0</v>
      </c>
      <c r="C3092">
        <v>5.59610705596107E-2</v>
      </c>
      <c r="D3092">
        <v>0</v>
      </c>
      <c r="E3092">
        <v>0.54358171704139258</v>
      </c>
      <c r="F3092">
        <v>0</v>
      </c>
      <c r="G3092">
        <v>0.21509803921568629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0.108809257185517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x14ac:dyDescent="0.25">
      <c r="A3093" t="s">
        <v>3136</v>
      </c>
      <c r="B3093">
        <v>0</v>
      </c>
      <c r="C3093">
        <v>5.2311435523114347E-2</v>
      </c>
      <c r="D3093">
        <v>0</v>
      </c>
      <c r="E3093">
        <v>0.69954948285708252</v>
      </c>
      <c r="F3093">
        <v>0</v>
      </c>
      <c r="G3093">
        <v>0.21509803921568629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0.108809257185517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t="s">
        <v>3137</v>
      </c>
      <c r="B3094">
        <v>0</v>
      </c>
      <c r="C3094">
        <v>0</v>
      </c>
      <c r="D3094">
        <v>0</v>
      </c>
      <c r="E3094">
        <v>0.70976543497112887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0.108809257185517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t="s">
        <v>3138</v>
      </c>
      <c r="B3095">
        <v>0</v>
      </c>
      <c r="C3095">
        <v>0</v>
      </c>
      <c r="D3095">
        <v>0</v>
      </c>
      <c r="E3095">
        <v>0.71757016857378542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0.108809257185517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t="s">
        <v>3139</v>
      </c>
      <c r="B3096">
        <v>0</v>
      </c>
      <c r="C3096">
        <v>0</v>
      </c>
      <c r="D3096">
        <v>0</v>
      </c>
      <c r="E3096">
        <v>0.73078956830728237</v>
      </c>
      <c r="F3096">
        <v>0</v>
      </c>
      <c r="G3096">
        <v>0.80529411764705883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0.108809257185517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t="s">
        <v>3140</v>
      </c>
      <c r="B3097">
        <v>0</v>
      </c>
      <c r="C3097">
        <v>0</v>
      </c>
      <c r="D3097">
        <v>0</v>
      </c>
      <c r="E3097">
        <v>0.71985448084773374</v>
      </c>
      <c r="F3097">
        <v>0</v>
      </c>
      <c r="G3097">
        <v>0.21509803921568629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0.108809257185517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t="s">
        <v>3141</v>
      </c>
      <c r="B3098">
        <v>0</v>
      </c>
      <c r="C3098">
        <v>0</v>
      </c>
      <c r="D3098">
        <v>0</v>
      </c>
      <c r="E3098">
        <v>0.72911863618096828</v>
      </c>
      <c r="F3098">
        <v>0</v>
      </c>
      <c r="G3098">
        <v>0.21509803921568629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0.108809257185517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t="s">
        <v>3142</v>
      </c>
      <c r="B3099">
        <v>0</v>
      </c>
      <c r="C3099">
        <v>0</v>
      </c>
      <c r="D3099">
        <v>0</v>
      </c>
      <c r="E3099">
        <v>0.75951268004822448</v>
      </c>
      <c r="F3099">
        <v>0</v>
      </c>
      <c r="G3099">
        <v>0.21509803921568629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0.108809257185517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t="s">
        <v>3143</v>
      </c>
      <c r="B3100">
        <v>0</v>
      </c>
      <c r="C3100">
        <v>0</v>
      </c>
      <c r="D3100">
        <v>0</v>
      </c>
      <c r="E3100">
        <v>0.73696567186277218</v>
      </c>
      <c r="F3100">
        <v>0</v>
      </c>
      <c r="G3100">
        <v>0.21509803921568629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0.108809257185517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t="s">
        <v>3144</v>
      </c>
      <c r="B3101">
        <v>0</v>
      </c>
      <c r="C3101">
        <v>0</v>
      </c>
      <c r="D3101">
        <v>0</v>
      </c>
      <c r="E3101">
        <v>0.7138264345692592</v>
      </c>
      <c r="F3101">
        <v>0</v>
      </c>
      <c r="G3101">
        <v>0.21509803921568629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0.108809257185517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t="s">
        <v>3145</v>
      </c>
      <c r="B3102">
        <v>0</v>
      </c>
      <c r="C3102">
        <v>0</v>
      </c>
      <c r="D3102">
        <v>0</v>
      </c>
      <c r="E3102">
        <v>0.7148416844687917</v>
      </c>
      <c r="F3102">
        <v>0</v>
      </c>
      <c r="G3102">
        <v>0.21509803921568629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0.108809257185517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t="s">
        <v>3146</v>
      </c>
      <c r="B3103">
        <v>0</v>
      </c>
      <c r="C3103">
        <v>3.6496350364963498E-3</v>
      </c>
      <c r="D3103">
        <v>0</v>
      </c>
      <c r="E3103">
        <v>0.68910086930772652</v>
      </c>
      <c r="F3103">
        <v>0</v>
      </c>
      <c r="G3103">
        <v>0.21509803921568629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0.108809257185517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t="s">
        <v>3147</v>
      </c>
      <c r="B3104">
        <v>0</v>
      </c>
      <c r="C3104">
        <v>8.5158150851581509E-3</v>
      </c>
      <c r="D3104">
        <v>0</v>
      </c>
      <c r="E3104">
        <v>0.57241058398020273</v>
      </c>
      <c r="F3104">
        <v>0</v>
      </c>
      <c r="G3104">
        <v>0.21509803921568629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0.108809257185517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t="s">
        <v>3148</v>
      </c>
      <c r="B3105">
        <v>0</v>
      </c>
      <c r="C3105">
        <v>0.1751824817518248</v>
      </c>
      <c r="D3105">
        <v>0</v>
      </c>
      <c r="E3105">
        <v>0.48397808752300181</v>
      </c>
      <c r="F3105">
        <v>0</v>
      </c>
      <c r="G3105">
        <v>0.91588235294117648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0.108809257185517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t="s">
        <v>3149</v>
      </c>
      <c r="B3106">
        <v>0</v>
      </c>
      <c r="C3106">
        <v>0.25912408759124089</v>
      </c>
      <c r="D3106">
        <v>0</v>
      </c>
      <c r="E3106">
        <v>0.46278474587025958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0.108809257185517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t="s">
        <v>3150</v>
      </c>
      <c r="B3107">
        <v>0</v>
      </c>
      <c r="C3107">
        <v>0.33090024330900242</v>
      </c>
      <c r="D3107">
        <v>0</v>
      </c>
      <c r="E3107">
        <v>0.48359736881067711</v>
      </c>
      <c r="F3107">
        <v>0</v>
      </c>
      <c r="G3107">
        <v>0.21509803921568629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0.108809257185517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t="s">
        <v>3151</v>
      </c>
      <c r="B3108">
        <v>0</v>
      </c>
      <c r="C3108">
        <v>0.35888077858880779</v>
      </c>
      <c r="D3108">
        <v>0</v>
      </c>
      <c r="E3108">
        <v>0.4478944140104486</v>
      </c>
      <c r="F3108">
        <v>0</v>
      </c>
      <c r="G3108">
        <v>0.21509803921568629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0.108809257185517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t="s">
        <v>3152</v>
      </c>
      <c r="B3109">
        <v>0</v>
      </c>
      <c r="C3109">
        <v>0.41240875912408759</v>
      </c>
      <c r="D3109">
        <v>0</v>
      </c>
      <c r="E3109">
        <v>0.4124241206455298</v>
      </c>
      <c r="F3109">
        <v>0</v>
      </c>
      <c r="G3109">
        <v>0.21509803921568629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0.108809257185517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t="s">
        <v>3153</v>
      </c>
      <c r="B3110">
        <v>0</v>
      </c>
      <c r="C3110">
        <v>0.36861313868613138</v>
      </c>
      <c r="D3110">
        <v>0</v>
      </c>
      <c r="E3110">
        <v>0.3593350113158062</v>
      </c>
      <c r="F3110">
        <v>0</v>
      </c>
      <c r="G3110">
        <v>0.21509803921568629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0.108809257185517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t="s">
        <v>3154</v>
      </c>
      <c r="B3111">
        <v>0</v>
      </c>
      <c r="C3111">
        <v>0.38077858880778592</v>
      </c>
      <c r="D3111">
        <v>0</v>
      </c>
      <c r="E3111">
        <v>0.33482095645000948</v>
      </c>
      <c r="F3111">
        <v>0</v>
      </c>
      <c r="G3111">
        <v>0.21509803921568629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0.108809257185517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t="s">
        <v>3155</v>
      </c>
      <c r="B3112">
        <v>0</v>
      </c>
      <c r="C3112">
        <v>0.71897810218978098</v>
      </c>
      <c r="D3112">
        <v>0</v>
      </c>
      <c r="E3112">
        <v>0.27551344148564899</v>
      </c>
      <c r="F3112">
        <v>0</v>
      </c>
      <c r="G3112">
        <v>0.21509803921568629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0.108809257185517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t="s">
        <v>3156</v>
      </c>
      <c r="B3113">
        <v>0</v>
      </c>
      <c r="C3113">
        <v>0.48296836982968372</v>
      </c>
      <c r="D3113">
        <v>0</v>
      </c>
      <c r="E3113">
        <v>0.22018232196112439</v>
      </c>
      <c r="F3113">
        <v>0</v>
      </c>
      <c r="G3113">
        <v>0.21509803921568629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0.108809257185517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t="s">
        <v>3157</v>
      </c>
      <c r="B3114">
        <v>0</v>
      </c>
      <c r="C3114">
        <v>0.41240875912408759</v>
      </c>
      <c r="D3114">
        <v>0</v>
      </c>
      <c r="E3114">
        <v>0.166564436642061</v>
      </c>
      <c r="F3114">
        <v>0</v>
      </c>
      <c r="G3114">
        <v>0.21509803921568629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0.108809257185517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t="s">
        <v>3158</v>
      </c>
      <c r="B3115">
        <v>0</v>
      </c>
      <c r="C3115">
        <v>0.32846715328467152</v>
      </c>
      <c r="D3115">
        <v>0</v>
      </c>
      <c r="E3115">
        <v>0.12523530531525631</v>
      </c>
      <c r="F3115">
        <v>0</v>
      </c>
      <c r="G3115">
        <v>0.21509803921568629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0.108809257185517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t="s">
        <v>3159</v>
      </c>
      <c r="B3116">
        <v>0</v>
      </c>
      <c r="C3116">
        <v>0.36253041362530408</v>
      </c>
      <c r="D3116">
        <v>0</v>
      </c>
      <c r="E3116">
        <v>8.8982423486114348E-2</v>
      </c>
      <c r="F3116">
        <v>0</v>
      </c>
      <c r="G3116">
        <v>0.53607843137254896</v>
      </c>
      <c r="H3116">
        <v>0</v>
      </c>
      <c r="I3116">
        <v>0</v>
      </c>
      <c r="J3116">
        <v>0</v>
      </c>
      <c r="K3116">
        <v>0</v>
      </c>
      <c r="L3116">
        <v>4.9858889934148637E-2</v>
      </c>
      <c r="M3116">
        <v>0.108809257185517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t="s">
        <v>3160</v>
      </c>
      <c r="B3117">
        <v>0</v>
      </c>
      <c r="C3117">
        <v>1.7031630170316302E-2</v>
      </c>
      <c r="D3117">
        <v>0</v>
      </c>
      <c r="E3117">
        <v>5.4485077941580841E-2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4.9858889934148637E-2</v>
      </c>
      <c r="M3117">
        <v>0.19036954087346031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t="s">
        <v>3161</v>
      </c>
      <c r="B3118">
        <v>0</v>
      </c>
      <c r="C3118">
        <v>0</v>
      </c>
      <c r="D3118">
        <v>0</v>
      </c>
      <c r="E3118">
        <v>5.4231265466697688E-2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4.9858889934148637E-2</v>
      </c>
      <c r="M3118">
        <v>0.19036954087346031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t="s">
        <v>3162</v>
      </c>
      <c r="B3119">
        <v>0</v>
      </c>
      <c r="C3119">
        <v>0</v>
      </c>
      <c r="D3119">
        <v>0</v>
      </c>
      <c r="E3119">
        <v>7.4303602022039394E-2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4.9858889934148637E-2</v>
      </c>
      <c r="M3119">
        <v>0.19036954087346031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t="s">
        <v>3163</v>
      </c>
      <c r="B3120">
        <v>0</v>
      </c>
      <c r="C3120">
        <v>0</v>
      </c>
      <c r="D3120">
        <v>0</v>
      </c>
      <c r="E3120">
        <v>0.1043592292561179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4.9858889934148637E-2</v>
      </c>
      <c r="M3120">
        <v>0.20865994774169469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t="s">
        <v>3164</v>
      </c>
      <c r="B3121">
        <v>0</v>
      </c>
      <c r="C3121">
        <v>0</v>
      </c>
      <c r="D3121">
        <v>0</v>
      </c>
      <c r="E3121">
        <v>0.18069333107722249</v>
      </c>
      <c r="F3121">
        <v>0</v>
      </c>
      <c r="G3121">
        <v>0.54607843137254897</v>
      </c>
      <c r="H3121">
        <v>0</v>
      </c>
      <c r="I3121">
        <v>0</v>
      </c>
      <c r="J3121">
        <v>0</v>
      </c>
      <c r="K3121">
        <v>0</v>
      </c>
      <c r="L3121">
        <v>4.9858889934148637E-2</v>
      </c>
      <c r="M3121">
        <v>0.108809257185517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t="s">
        <v>3165</v>
      </c>
      <c r="B3122">
        <v>0</v>
      </c>
      <c r="C3122">
        <v>0</v>
      </c>
      <c r="D3122">
        <v>0</v>
      </c>
      <c r="E3122">
        <v>0.26572051016307452</v>
      </c>
      <c r="F3122">
        <v>0</v>
      </c>
      <c r="G3122">
        <v>0.21509803921568629</v>
      </c>
      <c r="H3122">
        <v>0</v>
      </c>
      <c r="I3122">
        <v>0</v>
      </c>
      <c r="J3122">
        <v>0</v>
      </c>
      <c r="K3122">
        <v>0</v>
      </c>
      <c r="L3122">
        <v>4.9858889934148637E-2</v>
      </c>
      <c r="M3122">
        <v>0.108809257185517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t="s">
        <v>3166</v>
      </c>
      <c r="B3123">
        <v>0</v>
      </c>
      <c r="C3123">
        <v>0</v>
      </c>
      <c r="D3123">
        <v>0</v>
      </c>
      <c r="E3123">
        <v>0.31993062459019861</v>
      </c>
      <c r="F3123">
        <v>0</v>
      </c>
      <c r="G3123">
        <v>0.21509803921568629</v>
      </c>
      <c r="H3123">
        <v>0</v>
      </c>
      <c r="I3123">
        <v>0</v>
      </c>
      <c r="J3123">
        <v>0</v>
      </c>
      <c r="K3123">
        <v>0</v>
      </c>
      <c r="L3123">
        <v>4.9858889934148637E-2</v>
      </c>
      <c r="M3123">
        <v>0.108809257185517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t="s">
        <v>3167</v>
      </c>
      <c r="B3124">
        <v>0</v>
      </c>
      <c r="C3124">
        <v>0</v>
      </c>
      <c r="D3124">
        <v>0</v>
      </c>
      <c r="E3124">
        <v>0.36104824552126741</v>
      </c>
      <c r="F3124">
        <v>0</v>
      </c>
      <c r="G3124">
        <v>0.21509803921568629</v>
      </c>
      <c r="H3124">
        <v>0</v>
      </c>
      <c r="I3124">
        <v>0</v>
      </c>
      <c r="J3124">
        <v>0</v>
      </c>
      <c r="K3124">
        <v>0</v>
      </c>
      <c r="L3124">
        <v>4.9858889934148637E-2</v>
      </c>
      <c r="M3124">
        <v>0.108809257185517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t="s">
        <v>3168</v>
      </c>
      <c r="B3125">
        <v>0</v>
      </c>
      <c r="C3125">
        <v>0</v>
      </c>
      <c r="D3125">
        <v>0</v>
      </c>
      <c r="E3125">
        <v>0.40476744431988843</v>
      </c>
      <c r="F3125">
        <v>0</v>
      </c>
      <c r="G3125">
        <v>0.21509803921568629</v>
      </c>
      <c r="H3125">
        <v>0</v>
      </c>
      <c r="I3125">
        <v>0</v>
      </c>
      <c r="J3125">
        <v>0</v>
      </c>
      <c r="K3125">
        <v>0</v>
      </c>
      <c r="L3125">
        <v>4.9858889934148637E-2</v>
      </c>
      <c r="M3125">
        <v>0.108809257185517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t="s">
        <v>3169</v>
      </c>
      <c r="B3126">
        <v>0</v>
      </c>
      <c r="C3126">
        <v>0</v>
      </c>
      <c r="D3126">
        <v>0</v>
      </c>
      <c r="E3126">
        <v>0.43397702997102322</v>
      </c>
      <c r="F3126">
        <v>0</v>
      </c>
      <c r="G3126">
        <v>0.21509803921568629</v>
      </c>
      <c r="H3126">
        <v>0</v>
      </c>
      <c r="I3126">
        <v>0</v>
      </c>
      <c r="J3126">
        <v>0</v>
      </c>
      <c r="K3126">
        <v>0</v>
      </c>
      <c r="L3126">
        <v>4.9858889934148637E-2</v>
      </c>
      <c r="M3126">
        <v>0.108809257185517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t="s">
        <v>3170</v>
      </c>
      <c r="B3127">
        <v>0</v>
      </c>
      <c r="C3127">
        <v>2.4330900243308999E-3</v>
      </c>
      <c r="D3127">
        <v>0</v>
      </c>
      <c r="E3127">
        <v>0.45371094989318728</v>
      </c>
      <c r="F3127">
        <v>0</v>
      </c>
      <c r="G3127">
        <v>0.21509803921568629</v>
      </c>
      <c r="H3127">
        <v>0</v>
      </c>
      <c r="I3127">
        <v>0</v>
      </c>
      <c r="J3127">
        <v>0</v>
      </c>
      <c r="K3127">
        <v>0</v>
      </c>
      <c r="L3127">
        <v>4.9858889934148637E-2</v>
      </c>
      <c r="M3127">
        <v>0.108809257185517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x14ac:dyDescent="0.25">
      <c r="A3128" t="s">
        <v>3171</v>
      </c>
      <c r="B3128">
        <v>0</v>
      </c>
      <c r="C3128">
        <v>1.7031630170316302E-2</v>
      </c>
      <c r="D3128">
        <v>0</v>
      </c>
      <c r="E3128">
        <v>0.42060957296051099</v>
      </c>
      <c r="F3128">
        <v>0</v>
      </c>
      <c r="G3128">
        <v>0.21509803921568629</v>
      </c>
      <c r="H3128">
        <v>0</v>
      </c>
      <c r="I3128">
        <v>0</v>
      </c>
      <c r="J3128">
        <v>0</v>
      </c>
      <c r="K3128">
        <v>0</v>
      </c>
      <c r="L3128">
        <v>4.9858889934148637E-2</v>
      </c>
      <c r="M3128">
        <v>0.2719671519223591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t="s">
        <v>3172</v>
      </c>
      <c r="B3129">
        <v>0</v>
      </c>
      <c r="C3129">
        <v>0.40997566909975669</v>
      </c>
      <c r="D3129">
        <v>0</v>
      </c>
      <c r="E3129">
        <v>0.3123585524228516</v>
      </c>
      <c r="F3129">
        <v>0</v>
      </c>
      <c r="G3129">
        <v>0.21509803921568629</v>
      </c>
      <c r="H3129">
        <v>0</v>
      </c>
      <c r="I3129">
        <v>0</v>
      </c>
      <c r="J3129">
        <v>0</v>
      </c>
      <c r="K3129">
        <v>0</v>
      </c>
      <c r="L3129">
        <v>4.9858889934148637E-2</v>
      </c>
      <c r="M3129">
        <v>0.2719671519223591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t="s">
        <v>3173</v>
      </c>
      <c r="B3130">
        <v>0</v>
      </c>
      <c r="C3130">
        <v>0.46958637469586367</v>
      </c>
      <c r="D3130">
        <v>0</v>
      </c>
      <c r="E3130">
        <v>0.24915924617694959</v>
      </c>
      <c r="F3130">
        <v>0</v>
      </c>
      <c r="G3130">
        <v>0.21509803921568629</v>
      </c>
      <c r="H3130">
        <v>0</v>
      </c>
      <c r="I3130">
        <v>0</v>
      </c>
      <c r="J3130">
        <v>0</v>
      </c>
      <c r="K3130">
        <v>0</v>
      </c>
      <c r="L3130">
        <v>4.9858889934148637E-2</v>
      </c>
      <c r="M3130">
        <v>0.2719671519223591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t="s">
        <v>3174</v>
      </c>
      <c r="B3131">
        <v>0</v>
      </c>
      <c r="C3131">
        <v>0.54622871046228705</v>
      </c>
      <c r="D3131">
        <v>0</v>
      </c>
      <c r="E3131">
        <v>0.27147359292709239</v>
      </c>
      <c r="F3131">
        <v>0</v>
      </c>
      <c r="G3131">
        <v>0.21509803921568629</v>
      </c>
      <c r="H3131">
        <v>0</v>
      </c>
      <c r="I3131">
        <v>0</v>
      </c>
      <c r="J3131">
        <v>0</v>
      </c>
      <c r="K3131">
        <v>0</v>
      </c>
      <c r="L3131">
        <v>4.9858889934148637E-2</v>
      </c>
      <c r="M3131">
        <v>0.2719671519223591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x14ac:dyDescent="0.25">
      <c r="A3132" t="s">
        <v>3175</v>
      </c>
      <c r="B3132">
        <v>0</v>
      </c>
      <c r="C3132">
        <v>0.48296836982968372</v>
      </c>
      <c r="D3132">
        <v>0</v>
      </c>
      <c r="E3132">
        <v>0.29657987690094972</v>
      </c>
      <c r="F3132">
        <v>0</v>
      </c>
      <c r="G3132">
        <v>0.57156862745098036</v>
      </c>
      <c r="H3132">
        <v>0</v>
      </c>
      <c r="I3132">
        <v>0</v>
      </c>
      <c r="J3132">
        <v>0</v>
      </c>
      <c r="K3132">
        <v>0</v>
      </c>
      <c r="L3132">
        <v>4.9858889934148637E-2</v>
      </c>
      <c r="M3132">
        <v>0.2719671519223591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t="s">
        <v>3176</v>
      </c>
      <c r="B3133">
        <v>0</v>
      </c>
      <c r="C3133">
        <v>0.53892944038929436</v>
      </c>
      <c r="D3133">
        <v>0</v>
      </c>
      <c r="E3133">
        <v>0.30305209501046981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4.9858889934148637E-2</v>
      </c>
      <c r="M3133">
        <v>0.2719671519223591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t="s">
        <v>3177</v>
      </c>
      <c r="B3134">
        <v>0</v>
      </c>
      <c r="C3134">
        <v>0.56326034063260333</v>
      </c>
      <c r="D3134">
        <v>0</v>
      </c>
      <c r="E3134">
        <v>0.29681253833625931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4.9858889934148637E-2</v>
      </c>
      <c r="M3134">
        <v>0.2719671519223591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t="s">
        <v>3178</v>
      </c>
      <c r="B3135">
        <v>0</v>
      </c>
      <c r="C3135">
        <v>0.57664233576642332</v>
      </c>
      <c r="D3135">
        <v>0</v>
      </c>
      <c r="E3135">
        <v>0.29461283022060542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4.9858889934148637E-2</v>
      </c>
      <c r="M3135">
        <v>0.2719671519223591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t="s">
        <v>3179</v>
      </c>
      <c r="B3136">
        <v>0</v>
      </c>
      <c r="C3136">
        <v>0.81386861313868619</v>
      </c>
      <c r="D3136">
        <v>0</v>
      </c>
      <c r="E3136">
        <v>0.28505256033334042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4.9858889934148637E-2</v>
      </c>
      <c r="M3136">
        <v>0.2719671519223591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t="s">
        <v>3180</v>
      </c>
      <c r="B3137">
        <v>0</v>
      </c>
      <c r="C3137">
        <v>0.8029197080291971</v>
      </c>
      <c r="D3137">
        <v>0</v>
      </c>
      <c r="E3137">
        <v>0.27822077455106919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4.9858889934148637E-2</v>
      </c>
      <c r="M3137">
        <v>0.2719671519223591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t="s">
        <v>3181</v>
      </c>
      <c r="B3138">
        <v>0</v>
      </c>
      <c r="C3138">
        <v>0.66301703163017034</v>
      </c>
      <c r="D3138">
        <v>0</v>
      </c>
      <c r="E3138">
        <v>0.26565705704435377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0.39252116650987767</v>
      </c>
      <c r="M3138">
        <v>0.2719671519223591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t="s">
        <v>3182</v>
      </c>
      <c r="B3139">
        <v>0</v>
      </c>
      <c r="C3139">
        <v>0.53649635036496346</v>
      </c>
      <c r="D3139">
        <v>0</v>
      </c>
      <c r="E3139">
        <v>0.26950654624674808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0.53010348071495772</v>
      </c>
      <c r="M3139">
        <v>0.2719671519223591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t="s">
        <v>3183</v>
      </c>
      <c r="B3140">
        <v>0</v>
      </c>
      <c r="C3140">
        <v>0.51703163017031628</v>
      </c>
      <c r="D3140">
        <v>0</v>
      </c>
      <c r="E3140">
        <v>0.30300979293132257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0.53010348071495772</v>
      </c>
      <c r="M3140">
        <v>0.2719671519223591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t="s">
        <v>3184</v>
      </c>
      <c r="B3141">
        <v>0</v>
      </c>
      <c r="C3141">
        <v>6.4476885644768847E-2</v>
      </c>
      <c r="D3141">
        <v>0</v>
      </c>
      <c r="E3141">
        <v>0.43158696249920692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0.53010348071495772</v>
      </c>
      <c r="M3141">
        <v>0.19036954087346031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t="s">
        <v>3185</v>
      </c>
      <c r="B3142">
        <v>0</v>
      </c>
      <c r="C3142">
        <v>0</v>
      </c>
      <c r="D3142">
        <v>0</v>
      </c>
      <c r="E3142">
        <v>0.58292265064827942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0.53010348071495772</v>
      </c>
      <c r="M3142">
        <v>0.2719671519223591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t="s">
        <v>3186</v>
      </c>
      <c r="B3143">
        <v>0</v>
      </c>
      <c r="C3143">
        <v>0</v>
      </c>
      <c r="D3143">
        <v>0</v>
      </c>
      <c r="E3143">
        <v>0.68009052644937507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0.53010348071495772</v>
      </c>
      <c r="M3143">
        <v>0.2719671519223591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t="s">
        <v>3187</v>
      </c>
      <c r="B3144">
        <v>0</v>
      </c>
      <c r="C3144">
        <v>0</v>
      </c>
      <c r="D3144">
        <v>0</v>
      </c>
      <c r="E3144">
        <v>0.70528141458152671</v>
      </c>
      <c r="F3144">
        <v>0</v>
      </c>
      <c r="G3144">
        <v>0.73941176470588243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0.2719671519223591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t="s">
        <v>3188</v>
      </c>
      <c r="B3145">
        <v>0</v>
      </c>
      <c r="C3145">
        <v>0</v>
      </c>
      <c r="D3145">
        <v>0</v>
      </c>
      <c r="E3145">
        <v>0.7425495463102012</v>
      </c>
      <c r="F3145">
        <v>0</v>
      </c>
      <c r="G3145">
        <v>0.21509803921568629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5.4385964912280697E-2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t="s">
        <v>3189</v>
      </c>
      <c r="B3146">
        <v>0</v>
      </c>
      <c r="C3146">
        <v>0</v>
      </c>
      <c r="D3146">
        <v>0</v>
      </c>
      <c r="E3146">
        <v>0.73857315087036535</v>
      </c>
      <c r="F3146">
        <v>0</v>
      </c>
      <c r="G3146">
        <v>0.21509803921568629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t="s">
        <v>3190</v>
      </c>
      <c r="B3147">
        <v>0</v>
      </c>
      <c r="C3147">
        <v>0</v>
      </c>
      <c r="D3147">
        <v>0</v>
      </c>
      <c r="E3147">
        <v>0.76892489265847419</v>
      </c>
      <c r="F3147">
        <v>0</v>
      </c>
      <c r="G3147">
        <v>0.21509803921568629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t="s">
        <v>3191</v>
      </c>
      <c r="B3148">
        <v>0</v>
      </c>
      <c r="C3148">
        <v>0</v>
      </c>
      <c r="D3148">
        <v>0</v>
      </c>
      <c r="E3148">
        <v>0.78178472471922</v>
      </c>
      <c r="F3148">
        <v>0</v>
      </c>
      <c r="G3148">
        <v>0.21509803921568629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t="s">
        <v>3192</v>
      </c>
      <c r="B3149">
        <v>0</v>
      </c>
      <c r="C3149">
        <v>0</v>
      </c>
      <c r="D3149">
        <v>0</v>
      </c>
      <c r="E3149">
        <v>0.78472471921994968</v>
      </c>
      <c r="F3149">
        <v>0</v>
      </c>
      <c r="G3149">
        <v>0.21509803921568629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t="s">
        <v>3193</v>
      </c>
      <c r="B3150">
        <v>0</v>
      </c>
      <c r="C3150">
        <v>0</v>
      </c>
      <c r="D3150">
        <v>0</v>
      </c>
      <c r="E3150">
        <v>0.73774826032699514</v>
      </c>
      <c r="F3150">
        <v>0</v>
      </c>
      <c r="G3150">
        <v>0.21509803921568629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t="s">
        <v>3194</v>
      </c>
      <c r="B3151">
        <v>0</v>
      </c>
      <c r="C3151">
        <v>4.8661800486618006E-3</v>
      </c>
      <c r="D3151">
        <v>0</v>
      </c>
      <c r="E3151">
        <v>0.7461875251168596</v>
      </c>
      <c r="F3151">
        <v>0</v>
      </c>
      <c r="G3151">
        <v>0.21509803921568629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x14ac:dyDescent="0.25">
      <c r="A3152" t="s">
        <v>3195</v>
      </c>
      <c r="B3152">
        <v>0</v>
      </c>
      <c r="C3152">
        <v>2.3114355231143548E-2</v>
      </c>
      <c r="D3152">
        <v>0</v>
      </c>
      <c r="E3152">
        <v>0.65783963281795299</v>
      </c>
      <c r="F3152">
        <v>0</v>
      </c>
      <c r="G3152">
        <v>0.21509803921568629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t="s">
        <v>3196</v>
      </c>
      <c r="B3153">
        <v>0</v>
      </c>
      <c r="C3153">
        <v>0.49756690997566899</v>
      </c>
      <c r="D3153">
        <v>0</v>
      </c>
      <c r="E3153">
        <v>0.50648279362930693</v>
      </c>
      <c r="F3153">
        <v>0</v>
      </c>
      <c r="G3153">
        <v>0.21509803921568629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t="s">
        <v>3197</v>
      </c>
      <c r="B3154">
        <v>0</v>
      </c>
      <c r="C3154">
        <v>0.57785888077858882</v>
      </c>
      <c r="D3154">
        <v>0</v>
      </c>
      <c r="E3154">
        <v>0.29010765879142958</v>
      </c>
      <c r="F3154">
        <v>0</v>
      </c>
      <c r="G3154">
        <v>0.21509803921568629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t="s">
        <v>3198</v>
      </c>
      <c r="B3155">
        <v>0</v>
      </c>
      <c r="C3155">
        <v>0.5961070559610705</v>
      </c>
      <c r="D3155">
        <v>0</v>
      </c>
      <c r="E3155">
        <v>0.23659552867023409</v>
      </c>
      <c r="F3155">
        <v>0</v>
      </c>
      <c r="G3155">
        <v>0.21509803921568629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t="s">
        <v>3199</v>
      </c>
      <c r="B3156">
        <v>0</v>
      </c>
      <c r="C3156">
        <v>0.5875912408759123</v>
      </c>
      <c r="D3156">
        <v>0</v>
      </c>
      <c r="E3156">
        <v>0.28448148226485331</v>
      </c>
      <c r="F3156">
        <v>0</v>
      </c>
      <c r="G3156">
        <v>0.21509803921568629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t="s">
        <v>3200</v>
      </c>
      <c r="B3157">
        <v>0</v>
      </c>
      <c r="C3157">
        <v>0.57055961070559602</v>
      </c>
      <c r="D3157">
        <v>0</v>
      </c>
      <c r="E3157">
        <v>0.34911905920175978</v>
      </c>
      <c r="F3157">
        <v>0</v>
      </c>
      <c r="G3157">
        <v>0.21509803921568629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t="s">
        <v>3201</v>
      </c>
      <c r="B3158">
        <v>0</v>
      </c>
      <c r="C3158">
        <v>0.55596107055961075</v>
      </c>
      <c r="D3158">
        <v>0</v>
      </c>
      <c r="E3158">
        <v>0.42289388523445931</v>
      </c>
      <c r="F3158">
        <v>0</v>
      </c>
      <c r="G3158">
        <v>0.21509803921568629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t="s">
        <v>3202</v>
      </c>
      <c r="B3159">
        <v>0</v>
      </c>
      <c r="C3159">
        <v>0.53892944038929436</v>
      </c>
      <c r="D3159">
        <v>0</v>
      </c>
      <c r="E3159">
        <v>0.50151229932951202</v>
      </c>
      <c r="F3159">
        <v>0</v>
      </c>
      <c r="G3159">
        <v>0.21509803921568629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t="s">
        <v>3203</v>
      </c>
      <c r="B3160">
        <v>0</v>
      </c>
      <c r="C3160">
        <v>0.68126520681265201</v>
      </c>
      <c r="D3160">
        <v>0</v>
      </c>
      <c r="E3160">
        <v>0.59269443093128027</v>
      </c>
      <c r="F3160">
        <v>0</v>
      </c>
      <c r="G3160">
        <v>0.21509803921568629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t="s">
        <v>3204</v>
      </c>
      <c r="B3161">
        <v>0</v>
      </c>
      <c r="C3161">
        <v>0.72384428223844277</v>
      </c>
      <c r="D3161">
        <v>0</v>
      </c>
      <c r="E3161">
        <v>0.68797986421032598</v>
      </c>
      <c r="F3161">
        <v>0</v>
      </c>
      <c r="G3161">
        <v>0.21509803921568629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t="s">
        <v>3205</v>
      </c>
      <c r="B3162">
        <v>0</v>
      </c>
      <c r="C3162">
        <v>0.63138686131386856</v>
      </c>
      <c r="D3162">
        <v>0</v>
      </c>
      <c r="E3162">
        <v>0.73861545294951247</v>
      </c>
      <c r="F3162">
        <v>0</v>
      </c>
      <c r="G3162">
        <v>0.21509803921568629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t="s">
        <v>3206</v>
      </c>
      <c r="B3163">
        <v>0</v>
      </c>
      <c r="C3163">
        <v>0.4476885644768856</v>
      </c>
      <c r="D3163">
        <v>0</v>
      </c>
      <c r="E3163">
        <v>0.72723619365891845</v>
      </c>
      <c r="F3163">
        <v>0</v>
      </c>
      <c r="G3163">
        <v>0.21509803921568629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t="s">
        <v>3207</v>
      </c>
      <c r="B3164">
        <v>0</v>
      </c>
      <c r="C3164">
        <v>0.1763990267639903</v>
      </c>
      <c r="D3164">
        <v>0</v>
      </c>
      <c r="E3164">
        <v>0.48353391569195631</v>
      </c>
      <c r="F3164">
        <v>0</v>
      </c>
      <c r="G3164">
        <v>0.21509803921568629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t="s">
        <v>3208</v>
      </c>
      <c r="B3165">
        <v>0</v>
      </c>
      <c r="C3165">
        <v>5.8394160583941597E-2</v>
      </c>
      <c r="D3165">
        <v>0</v>
      </c>
      <c r="E3165">
        <v>0.62120603227648641</v>
      </c>
      <c r="F3165">
        <v>0</v>
      </c>
      <c r="G3165">
        <v>0.21509803921568629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t="s">
        <v>3209</v>
      </c>
      <c r="B3166">
        <v>0</v>
      </c>
      <c r="C3166">
        <v>0</v>
      </c>
      <c r="D3166">
        <v>0</v>
      </c>
      <c r="E3166">
        <v>0.70970198185240807</v>
      </c>
      <c r="F3166">
        <v>0</v>
      </c>
      <c r="G3166">
        <v>0.21509803921568629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t="s">
        <v>3210</v>
      </c>
      <c r="B3167">
        <v>0</v>
      </c>
      <c r="C3167">
        <v>0</v>
      </c>
      <c r="D3167">
        <v>0</v>
      </c>
      <c r="E3167">
        <v>0.75158104020812633</v>
      </c>
      <c r="F3167">
        <v>0</v>
      </c>
      <c r="G3167">
        <v>0.21509803921568629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t="s">
        <v>3211</v>
      </c>
      <c r="B3168">
        <v>0</v>
      </c>
      <c r="C3168">
        <v>0</v>
      </c>
      <c r="D3168">
        <v>0</v>
      </c>
      <c r="E3168">
        <v>0.63262759364622778</v>
      </c>
      <c r="F3168">
        <v>0</v>
      </c>
      <c r="G3168">
        <v>0.21509803921568629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t="s">
        <v>3212</v>
      </c>
      <c r="B3169">
        <v>0</v>
      </c>
      <c r="C3169">
        <v>0</v>
      </c>
      <c r="D3169">
        <v>0</v>
      </c>
      <c r="E3169">
        <v>0.60157786755219023</v>
      </c>
      <c r="F3169">
        <v>0</v>
      </c>
      <c r="G3169">
        <v>0.21509803921568629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t="s">
        <v>3213</v>
      </c>
      <c r="B3170">
        <v>0</v>
      </c>
      <c r="C3170">
        <v>0</v>
      </c>
      <c r="D3170">
        <v>0</v>
      </c>
      <c r="E3170">
        <v>0.52300175553628458</v>
      </c>
      <c r="F3170">
        <v>0</v>
      </c>
      <c r="G3170">
        <v>0.21509803921568629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t="s">
        <v>3214</v>
      </c>
      <c r="B3171">
        <v>0</v>
      </c>
      <c r="C3171">
        <v>0</v>
      </c>
      <c r="D3171">
        <v>0</v>
      </c>
      <c r="E3171">
        <v>0.44028003976395441</v>
      </c>
      <c r="F3171">
        <v>0</v>
      </c>
      <c r="G3171">
        <v>0.21509803921568629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t="s">
        <v>3215</v>
      </c>
      <c r="B3172">
        <v>0</v>
      </c>
      <c r="C3172">
        <v>0</v>
      </c>
      <c r="D3172">
        <v>0</v>
      </c>
      <c r="E3172">
        <v>0.41007635525286068</v>
      </c>
      <c r="F3172">
        <v>0</v>
      </c>
      <c r="G3172">
        <v>0.21509803921568629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t="s">
        <v>3216</v>
      </c>
      <c r="B3173">
        <v>0</v>
      </c>
      <c r="C3173">
        <v>0</v>
      </c>
      <c r="D3173">
        <v>0</v>
      </c>
      <c r="E3173">
        <v>0.4263415046849553</v>
      </c>
      <c r="F3173">
        <v>0</v>
      </c>
      <c r="G3173">
        <v>0.21509803921568629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t="s">
        <v>3217</v>
      </c>
      <c r="B3174">
        <v>0</v>
      </c>
      <c r="C3174">
        <v>0</v>
      </c>
      <c r="D3174">
        <v>0</v>
      </c>
      <c r="E3174">
        <v>0.46382114680936581</v>
      </c>
      <c r="F3174">
        <v>0</v>
      </c>
      <c r="G3174">
        <v>0.21509803921568629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t="s">
        <v>3218</v>
      </c>
      <c r="B3175">
        <v>0</v>
      </c>
      <c r="C3175">
        <v>1.2165450121654499E-3</v>
      </c>
      <c r="D3175">
        <v>0</v>
      </c>
      <c r="E3175">
        <v>0.58118826540324464</v>
      </c>
      <c r="F3175">
        <v>0</v>
      </c>
      <c r="G3175">
        <v>0.21509803921568629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t="s">
        <v>3219</v>
      </c>
      <c r="B3176">
        <v>0</v>
      </c>
      <c r="C3176">
        <v>1.3381995133819951E-2</v>
      </c>
      <c r="D3176">
        <v>0</v>
      </c>
      <c r="E3176">
        <v>0.64599505065673979</v>
      </c>
      <c r="F3176">
        <v>0</v>
      </c>
      <c r="G3176">
        <v>0.21509803921568629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t="s">
        <v>3220</v>
      </c>
      <c r="B3177">
        <v>0</v>
      </c>
      <c r="C3177">
        <v>0.37104622871046228</v>
      </c>
      <c r="D3177">
        <v>0</v>
      </c>
      <c r="E3177">
        <v>0.52757038008418122</v>
      </c>
      <c r="F3177">
        <v>0</v>
      </c>
      <c r="G3177">
        <v>0.21509803921568629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t="s">
        <v>3221</v>
      </c>
      <c r="B3178">
        <v>0</v>
      </c>
      <c r="C3178">
        <v>0.55231143552311435</v>
      </c>
      <c r="D3178">
        <v>0</v>
      </c>
      <c r="E3178">
        <v>0.47765392669049689</v>
      </c>
      <c r="F3178">
        <v>0</v>
      </c>
      <c r="G3178">
        <v>0.21509803921568629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t="s">
        <v>3222</v>
      </c>
      <c r="B3179">
        <v>0</v>
      </c>
      <c r="C3179">
        <v>0.5961070559610705</v>
      </c>
      <c r="D3179">
        <v>0</v>
      </c>
      <c r="E3179">
        <v>0.49279807102519102</v>
      </c>
      <c r="F3179">
        <v>0</v>
      </c>
      <c r="G3179">
        <v>0.21509803921568629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t="s">
        <v>3223</v>
      </c>
      <c r="B3180">
        <v>0</v>
      </c>
      <c r="C3180">
        <v>0.57420924574209242</v>
      </c>
      <c r="D3180">
        <v>0</v>
      </c>
      <c r="E3180">
        <v>0.53634806150722314</v>
      </c>
      <c r="F3180">
        <v>0</v>
      </c>
      <c r="G3180">
        <v>0.21509803921568629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t="s">
        <v>3224</v>
      </c>
      <c r="B3181">
        <v>0</v>
      </c>
      <c r="C3181">
        <v>0.58880778588807781</v>
      </c>
      <c r="D3181">
        <v>0</v>
      </c>
      <c r="E3181">
        <v>0.52780304151949076</v>
      </c>
      <c r="F3181">
        <v>0</v>
      </c>
      <c r="G3181">
        <v>0.21509803921568629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t="s">
        <v>3225</v>
      </c>
      <c r="B3182">
        <v>0</v>
      </c>
      <c r="C3182">
        <v>0.6021897810218978</v>
      </c>
      <c r="D3182">
        <v>0</v>
      </c>
      <c r="E3182">
        <v>0.49692252374204199</v>
      </c>
      <c r="F3182">
        <v>0</v>
      </c>
      <c r="G3182">
        <v>0.21509803921568629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t="s">
        <v>3226</v>
      </c>
      <c r="B3183">
        <v>0</v>
      </c>
      <c r="C3183">
        <v>0.59245742092457421</v>
      </c>
      <c r="D3183">
        <v>0</v>
      </c>
      <c r="E3183">
        <v>0.46657078195393309</v>
      </c>
      <c r="F3183">
        <v>0</v>
      </c>
      <c r="G3183">
        <v>0.21509803921568629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t="s">
        <v>3227</v>
      </c>
      <c r="B3184">
        <v>0</v>
      </c>
      <c r="C3184">
        <v>0.77737226277372262</v>
      </c>
      <c r="D3184">
        <v>0</v>
      </c>
      <c r="E3184">
        <v>0.43171386873664841</v>
      </c>
      <c r="F3184">
        <v>0</v>
      </c>
      <c r="G3184">
        <v>0.21509803921568629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t="s">
        <v>3228</v>
      </c>
      <c r="B3185">
        <v>0</v>
      </c>
      <c r="C3185">
        <v>0.88077858880778592</v>
      </c>
      <c r="D3185">
        <v>0</v>
      </c>
      <c r="E3185">
        <v>0.40595190253600971</v>
      </c>
      <c r="F3185">
        <v>0</v>
      </c>
      <c r="G3185">
        <v>0.21509803921568629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t="s">
        <v>3229</v>
      </c>
      <c r="B3186">
        <v>0</v>
      </c>
      <c r="C3186">
        <v>0.78223844282238442</v>
      </c>
      <c r="D3186">
        <v>0</v>
      </c>
      <c r="E3186">
        <v>0.36115400071913539</v>
      </c>
      <c r="F3186">
        <v>0</v>
      </c>
      <c r="G3186">
        <v>0.2533333333333333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t="s">
        <v>3230</v>
      </c>
      <c r="B3187">
        <v>0</v>
      </c>
      <c r="C3187">
        <v>0.67761557177615572</v>
      </c>
      <c r="D3187">
        <v>0</v>
      </c>
      <c r="E3187">
        <v>0.32989276422936192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t="s">
        <v>3231</v>
      </c>
      <c r="B3188">
        <v>0</v>
      </c>
      <c r="C3188">
        <v>0.61678832116788318</v>
      </c>
      <c r="D3188">
        <v>0</v>
      </c>
      <c r="E3188">
        <v>0.28907125785232352</v>
      </c>
      <c r="F3188">
        <v>0</v>
      </c>
      <c r="G3188">
        <v>0.21509803921568629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t="s">
        <v>3232</v>
      </c>
      <c r="B3189">
        <v>0</v>
      </c>
      <c r="C3189">
        <v>8.8807785888077848E-2</v>
      </c>
      <c r="D3189">
        <v>0</v>
      </c>
      <c r="E3189">
        <v>0.23695509634298531</v>
      </c>
      <c r="F3189">
        <v>0</v>
      </c>
      <c r="G3189">
        <v>0.21509803921568629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t="s">
        <v>3233</v>
      </c>
      <c r="B3190">
        <v>0</v>
      </c>
      <c r="C3190">
        <v>0</v>
      </c>
      <c r="D3190">
        <v>0</v>
      </c>
      <c r="E3190">
        <v>0.21440808815753301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t="s">
        <v>3234</v>
      </c>
      <c r="B3191">
        <v>0</v>
      </c>
      <c r="C3191">
        <v>0</v>
      </c>
      <c r="D3191">
        <v>0</v>
      </c>
      <c r="E3191">
        <v>0.1782821125658326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t="s">
        <v>3235</v>
      </c>
      <c r="B3192">
        <v>0</v>
      </c>
      <c r="C3192">
        <v>0</v>
      </c>
      <c r="D3192">
        <v>0</v>
      </c>
      <c r="E3192">
        <v>0.16834112396624301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t="s">
        <v>3236</v>
      </c>
      <c r="B3193">
        <v>0</v>
      </c>
      <c r="C3193">
        <v>0</v>
      </c>
      <c r="D3193">
        <v>0</v>
      </c>
      <c r="E3193">
        <v>0.16933522282620189</v>
      </c>
      <c r="F3193">
        <v>0</v>
      </c>
      <c r="G3193">
        <v>0.21509803921568629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0.13598357596117949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t="s">
        <v>3237</v>
      </c>
      <c r="B3194">
        <v>0</v>
      </c>
      <c r="C3194">
        <v>0</v>
      </c>
      <c r="D3194">
        <v>0</v>
      </c>
      <c r="E3194">
        <v>0.18885763235263009</v>
      </c>
      <c r="F3194">
        <v>0</v>
      </c>
      <c r="G3194">
        <v>0.21509803921568629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8.1112355356476304E-2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t="s">
        <v>3238</v>
      </c>
      <c r="B3195">
        <v>0</v>
      </c>
      <c r="C3195">
        <v>0</v>
      </c>
      <c r="D3195">
        <v>0</v>
      </c>
      <c r="E3195">
        <v>0.2208168531483323</v>
      </c>
      <c r="F3195">
        <v>0</v>
      </c>
      <c r="G3195">
        <v>0.21509803921568629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8.1112355356476304E-2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t="s">
        <v>3239</v>
      </c>
      <c r="B3196">
        <v>0</v>
      </c>
      <c r="C3196">
        <v>0</v>
      </c>
      <c r="D3196">
        <v>0</v>
      </c>
      <c r="E3196">
        <v>0.25719664121491581</v>
      </c>
      <c r="F3196">
        <v>0</v>
      </c>
      <c r="G3196">
        <v>0.21509803921568629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8.1112355356476304E-2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t="s">
        <v>3240</v>
      </c>
      <c r="B3197">
        <v>0</v>
      </c>
      <c r="C3197">
        <v>0</v>
      </c>
      <c r="D3197">
        <v>0</v>
      </c>
      <c r="E3197">
        <v>0.31667336449586497</v>
      </c>
      <c r="F3197">
        <v>0</v>
      </c>
      <c r="G3197">
        <v>0.21509803921568629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8.1112355356476304E-2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t="s">
        <v>3241</v>
      </c>
      <c r="B3198">
        <v>0</v>
      </c>
      <c r="C3198">
        <v>0</v>
      </c>
      <c r="D3198">
        <v>0</v>
      </c>
      <c r="E3198">
        <v>0.3874870449882612</v>
      </c>
      <c r="F3198">
        <v>0</v>
      </c>
      <c r="G3198">
        <v>0.21509803921568629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8.1112355356476304E-2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t="s">
        <v>3242</v>
      </c>
      <c r="B3199">
        <v>0</v>
      </c>
      <c r="C3199">
        <v>7.2992700729926996E-3</v>
      </c>
      <c r="D3199">
        <v>0</v>
      </c>
      <c r="E3199">
        <v>0.4578354026100383</v>
      </c>
      <c r="F3199">
        <v>0</v>
      </c>
      <c r="G3199">
        <v>0.21509803921568629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8.1112355356476304E-2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t="s">
        <v>3243</v>
      </c>
      <c r="B3200">
        <v>0</v>
      </c>
      <c r="C3200">
        <v>2.798053527980535E-2</v>
      </c>
      <c r="D3200">
        <v>0</v>
      </c>
      <c r="E3200">
        <v>0.48211679604052537</v>
      </c>
      <c r="F3200">
        <v>0</v>
      </c>
      <c r="G3200">
        <v>0.21509803921568629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8.1112355356476304E-2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t="s">
        <v>3244</v>
      </c>
      <c r="B3201">
        <v>0</v>
      </c>
      <c r="C3201">
        <v>0.54014598540145986</v>
      </c>
      <c r="D3201">
        <v>0</v>
      </c>
      <c r="E3201">
        <v>0.36513039615897119</v>
      </c>
      <c r="F3201">
        <v>0</v>
      </c>
      <c r="G3201">
        <v>0.21509803921568629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8.1112355356476304E-2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t="s">
        <v>3245</v>
      </c>
      <c r="B3202">
        <v>0</v>
      </c>
      <c r="C3202">
        <v>0.61070559610705599</v>
      </c>
      <c r="D3202">
        <v>0</v>
      </c>
      <c r="E3202">
        <v>0.19774106897353999</v>
      </c>
      <c r="F3202">
        <v>0</v>
      </c>
      <c r="G3202">
        <v>0.21509803921568629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8.1112355356476304E-2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t="s">
        <v>3246</v>
      </c>
      <c r="B3203">
        <v>0</v>
      </c>
      <c r="C3203">
        <v>0.61922141119221408</v>
      </c>
      <c r="D3203">
        <v>0</v>
      </c>
      <c r="E3203">
        <v>0.12197804522092261</v>
      </c>
      <c r="F3203">
        <v>0</v>
      </c>
      <c r="G3203">
        <v>0.21509803921568629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8.1112355356476304E-2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t="s">
        <v>3247</v>
      </c>
      <c r="B3204">
        <v>0</v>
      </c>
      <c r="C3204">
        <v>0.61313868613138678</v>
      </c>
      <c r="D3204">
        <v>0</v>
      </c>
      <c r="E3204">
        <v>0.14429239197106539</v>
      </c>
      <c r="F3204">
        <v>0</v>
      </c>
      <c r="G3204">
        <v>0.21509803921568629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8.1112355356476304E-2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t="s">
        <v>3248</v>
      </c>
      <c r="B3205">
        <v>0</v>
      </c>
      <c r="C3205">
        <v>0.597323600973236</v>
      </c>
      <c r="D3205">
        <v>0</v>
      </c>
      <c r="E3205">
        <v>0.16891220203473001</v>
      </c>
      <c r="F3205">
        <v>0</v>
      </c>
      <c r="G3205">
        <v>0.21509803921568629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8.1112355356476304E-2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t="s">
        <v>3249</v>
      </c>
      <c r="B3206">
        <v>0</v>
      </c>
      <c r="C3206">
        <v>0.59002433090024331</v>
      </c>
      <c r="D3206">
        <v>0</v>
      </c>
      <c r="E3206">
        <v>0.18384483597368809</v>
      </c>
      <c r="F3206">
        <v>0</v>
      </c>
      <c r="G3206">
        <v>0.21509803921568629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0.29869354236655471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t="s">
        <v>3250</v>
      </c>
      <c r="B3207">
        <v>0</v>
      </c>
      <c r="C3207">
        <v>0.5948905109489051</v>
      </c>
      <c r="D3207">
        <v>0</v>
      </c>
      <c r="E3207">
        <v>0.19052856447894409</v>
      </c>
      <c r="F3207">
        <v>0</v>
      </c>
      <c r="G3207">
        <v>0.21509803921568629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0.29869354236655471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t="s">
        <v>3251</v>
      </c>
      <c r="B3208">
        <v>0</v>
      </c>
      <c r="C3208">
        <v>0.83819951338199516</v>
      </c>
      <c r="D3208">
        <v>0</v>
      </c>
      <c r="E3208">
        <v>0.1982063918441592</v>
      </c>
      <c r="F3208">
        <v>0</v>
      </c>
      <c r="G3208">
        <v>0.21509803921568629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0.29869354236655471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t="s">
        <v>3252</v>
      </c>
      <c r="B3209">
        <v>0</v>
      </c>
      <c r="C3209">
        <v>0.83941605839416056</v>
      </c>
      <c r="D3209">
        <v>0</v>
      </c>
      <c r="E3209">
        <v>0.20233084456101019</v>
      </c>
      <c r="F3209">
        <v>0</v>
      </c>
      <c r="G3209">
        <v>0.21509803921568629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0.29869354236655471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t="s">
        <v>3253</v>
      </c>
      <c r="B3210">
        <v>0</v>
      </c>
      <c r="C3210">
        <v>0.79197080291970789</v>
      </c>
      <c r="D3210">
        <v>0</v>
      </c>
      <c r="E3210">
        <v>0.20653990143615561</v>
      </c>
      <c r="F3210">
        <v>0</v>
      </c>
      <c r="G3210">
        <v>0.21509803921568629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0.29869354236655471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t="s">
        <v>3254</v>
      </c>
      <c r="B3211">
        <v>0</v>
      </c>
      <c r="C3211">
        <v>0.65206812652068125</v>
      </c>
      <c r="D3211">
        <v>0</v>
      </c>
      <c r="E3211">
        <v>0.20239429767973099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0.3387831280328481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t="s">
        <v>3255</v>
      </c>
      <c r="B3212">
        <v>0</v>
      </c>
      <c r="C3212">
        <v>0.597323600973236</v>
      </c>
      <c r="D3212">
        <v>0</v>
      </c>
      <c r="E3212">
        <v>0.20387487044988259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0.3387831280328481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t="s">
        <v>3256</v>
      </c>
      <c r="B3213">
        <v>0</v>
      </c>
      <c r="C3213">
        <v>9.2457420924574207E-2</v>
      </c>
      <c r="D3213">
        <v>0</v>
      </c>
      <c r="E3213">
        <v>0.19750840753823051</v>
      </c>
      <c r="F3213">
        <v>0</v>
      </c>
      <c r="G3213">
        <v>0.21509803921568629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0.29869354236655471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t="s">
        <v>3257</v>
      </c>
      <c r="B3214">
        <v>0</v>
      </c>
      <c r="C3214">
        <v>0</v>
      </c>
      <c r="D3214">
        <v>0</v>
      </c>
      <c r="E3214">
        <v>0.29084794517650542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0.3387831280328481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t="s">
        <v>3258</v>
      </c>
      <c r="B3215">
        <v>0</v>
      </c>
      <c r="C3215">
        <v>0</v>
      </c>
      <c r="D3215">
        <v>0</v>
      </c>
      <c r="E3215">
        <v>0.38547769622876971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0.3387831280328481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t="s">
        <v>3259</v>
      </c>
      <c r="B3216">
        <v>0</v>
      </c>
      <c r="C3216">
        <v>0</v>
      </c>
      <c r="D3216">
        <v>0</v>
      </c>
      <c r="E3216">
        <v>0.48622009771780289</v>
      </c>
      <c r="F3216">
        <v>0</v>
      </c>
      <c r="G3216">
        <v>0.2533333333333333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0.3387831280328481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t="s">
        <v>3260</v>
      </c>
      <c r="B3217">
        <v>0</v>
      </c>
      <c r="C3217">
        <v>0</v>
      </c>
      <c r="D3217">
        <v>0</v>
      </c>
      <c r="E3217">
        <v>0.54996933099261824</v>
      </c>
      <c r="F3217">
        <v>0</v>
      </c>
      <c r="G3217">
        <v>0.21509803921568629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0.29869354236655471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 t="s">
        <v>3261</v>
      </c>
      <c r="B3218">
        <v>0</v>
      </c>
      <c r="C3218">
        <v>0</v>
      </c>
      <c r="D3218">
        <v>0</v>
      </c>
      <c r="E3218">
        <v>0.59954736775312512</v>
      </c>
      <c r="F3218">
        <v>0</v>
      </c>
      <c r="G3218">
        <v>0.21509803921568629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0.13549832026875699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t="s">
        <v>3262</v>
      </c>
      <c r="B3219">
        <v>0</v>
      </c>
      <c r="C3219">
        <v>0</v>
      </c>
      <c r="D3219">
        <v>0</v>
      </c>
      <c r="E3219">
        <v>0.63658283804648996</v>
      </c>
      <c r="F3219">
        <v>0</v>
      </c>
      <c r="G3219">
        <v>0.21509803921568629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0.13549832026875699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t="s">
        <v>3263</v>
      </c>
      <c r="B3220">
        <v>0</v>
      </c>
      <c r="C3220">
        <v>0</v>
      </c>
      <c r="D3220">
        <v>0</v>
      </c>
      <c r="E3220">
        <v>0.67088982423486121</v>
      </c>
      <c r="F3220">
        <v>0</v>
      </c>
      <c r="G3220">
        <v>0.21509803921568629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0.13549832026875699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t="s">
        <v>3264</v>
      </c>
      <c r="B3221">
        <v>0</v>
      </c>
      <c r="C3221">
        <v>0</v>
      </c>
      <c r="D3221">
        <v>0</v>
      </c>
      <c r="E3221">
        <v>0.71027305992089518</v>
      </c>
      <c r="F3221">
        <v>0</v>
      </c>
      <c r="G3221">
        <v>0.21509803921568629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0.13549832026875699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t="s">
        <v>3265</v>
      </c>
      <c r="B3222">
        <v>0</v>
      </c>
      <c r="C3222">
        <v>0</v>
      </c>
      <c r="D3222">
        <v>0</v>
      </c>
      <c r="E3222">
        <v>0.73043000063453123</v>
      </c>
      <c r="F3222">
        <v>0</v>
      </c>
      <c r="G3222">
        <v>0.21509803921568629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0.13549832026875699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t="s">
        <v>3266</v>
      </c>
      <c r="B3223">
        <v>0</v>
      </c>
      <c r="C3223">
        <v>4.8661800486618006E-3</v>
      </c>
      <c r="D3223">
        <v>0</v>
      </c>
      <c r="E3223">
        <v>0.73193172444425647</v>
      </c>
      <c r="F3223">
        <v>0</v>
      </c>
      <c r="G3223">
        <v>0.21509803921568629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0.13549832026875699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t="s">
        <v>3267</v>
      </c>
      <c r="B3224">
        <v>0</v>
      </c>
      <c r="C3224">
        <v>2.3114355231143548E-2</v>
      </c>
      <c r="D3224">
        <v>0</v>
      </c>
      <c r="E3224">
        <v>0.709236658981789</v>
      </c>
      <c r="F3224">
        <v>0</v>
      </c>
      <c r="G3224">
        <v>0.21509803921568629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0.13549832026875699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t="s">
        <v>3268</v>
      </c>
      <c r="B3225">
        <v>0</v>
      </c>
      <c r="C3225">
        <v>0.47810218978102192</v>
      </c>
      <c r="D3225">
        <v>0</v>
      </c>
      <c r="E3225">
        <v>0.62469595380612963</v>
      </c>
      <c r="F3225">
        <v>0</v>
      </c>
      <c r="G3225">
        <v>0.21509803921568629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0.13549832026875699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t="s">
        <v>3269</v>
      </c>
      <c r="B3226">
        <v>0</v>
      </c>
      <c r="C3226">
        <v>0.52311435523114358</v>
      </c>
      <c r="D3226">
        <v>0</v>
      </c>
      <c r="E3226">
        <v>0.41316440703060558</v>
      </c>
      <c r="F3226">
        <v>0</v>
      </c>
      <c r="G3226">
        <v>0.21509803921568629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0.13549832026875699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t="s">
        <v>3270</v>
      </c>
      <c r="B3227">
        <v>0</v>
      </c>
      <c r="C3227">
        <v>0.55839416058394153</v>
      </c>
      <c r="D3227">
        <v>0</v>
      </c>
      <c r="E3227">
        <v>0.33568814907252692</v>
      </c>
      <c r="F3227">
        <v>0</v>
      </c>
      <c r="G3227">
        <v>0.21509803921568629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0.13549832026875699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t="s">
        <v>3271</v>
      </c>
      <c r="B3228">
        <v>0</v>
      </c>
      <c r="C3228">
        <v>0.55596107055961075</v>
      </c>
      <c r="D3228">
        <v>0</v>
      </c>
      <c r="E3228">
        <v>0.41176843841874827</v>
      </c>
      <c r="F3228">
        <v>0</v>
      </c>
      <c r="G3228">
        <v>0.21509803921568629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0.13549832026875699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t="s">
        <v>3272</v>
      </c>
      <c r="B3229">
        <v>0</v>
      </c>
      <c r="C3229">
        <v>0.54379562043795626</v>
      </c>
      <c r="D3229">
        <v>0</v>
      </c>
      <c r="E3229">
        <v>0.47674443198883232</v>
      </c>
      <c r="F3229">
        <v>0</v>
      </c>
      <c r="G3229">
        <v>0.21509803921568629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0.13549832026875699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t="s">
        <v>3273</v>
      </c>
      <c r="B3230">
        <v>0</v>
      </c>
      <c r="C3230">
        <v>0.55474452554744524</v>
      </c>
      <c r="D3230">
        <v>0</v>
      </c>
      <c r="E3230">
        <v>0.51354724084688763</v>
      </c>
      <c r="F3230">
        <v>0</v>
      </c>
      <c r="G3230">
        <v>0.21509803921568629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0.13549832026875699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t="s">
        <v>3274</v>
      </c>
      <c r="B3231">
        <v>0</v>
      </c>
      <c r="C3231">
        <v>0.57785888077858882</v>
      </c>
      <c r="D3231">
        <v>0</v>
      </c>
      <c r="E3231">
        <v>0.51659299054548535</v>
      </c>
      <c r="F3231">
        <v>0</v>
      </c>
      <c r="G3231">
        <v>0.21509803921568629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0.13549832026875699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t="s">
        <v>3275</v>
      </c>
      <c r="B3232">
        <v>0</v>
      </c>
      <c r="C3232">
        <v>0.80900243309002429</v>
      </c>
      <c r="D3232">
        <v>0</v>
      </c>
      <c r="E3232">
        <v>0.48892743078322298</v>
      </c>
      <c r="F3232">
        <v>0</v>
      </c>
      <c r="G3232">
        <v>0.21509803921568629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0.13549832026875699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t="s">
        <v>3276</v>
      </c>
      <c r="B3233">
        <v>0</v>
      </c>
      <c r="C3233">
        <v>0.7992700729927007</v>
      </c>
      <c r="D3233">
        <v>0</v>
      </c>
      <c r="E3233">
        <v>0.47302184902387961</v>
      </c>
      <c r="F3233">
        <v>0</v>
      </c>
      <c r="G3233">
        <v>0.21509803921568629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0.21709593131765581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t="s">
        <v>3277</v>
      </c>
      <c r="B3234">
        <v>0</v>
      </c>
      <c r="C3234">
        <v>0.72627737226277378</v>
      </c>
      <c r="D3234">
        <v>0</v>
      </c>
      <c r="E3234">
        <v>0.43805918060872701</v>
      </c>
      <c r="F3234">
        <v>0</v>
      </c>
      <c r="G3234">
        <v>0.21509803921568629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0.29869354236655471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t="s">
        <v>3278</v>
      </c>
      <c r="B3235">
        <v>0</v>
      </c>
      <c r="C3235">
        <v>0.57542579075425782</v>
      </c>
      <c r="D3235">
        <v>0</v>
      </c>
      <c r="E3235">
        <v>0.39876054908098729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0.3387831280328481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t="s">
        <v>3279</v>
      </c>
      <c r="B3236">
        <v>0</v>
      </c>
      <c r="C3236">
        <v>0.53406326034063256</v>
      </c>
      <c r="D3236">
        <v>0</v>
      </c>
      <c r="E3236">
        <v>0.34503690856405589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0.3387831280328481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t="s">
        <v>3280</v>
      </c>
      <c r="B3237">
        <v>0</v>
      </c>
      <c r="C3237">
        <v>8.3941605839416053E-2</v>
      </c>
      <c r="D3237">
        <v>0</v>
      </c>
      <c r="E3237">
        <v>0.28814061211108533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0.29869354236655471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t="s">
        <v>3281</v>
      </c>
      <c r="B3238">
        <v>0</v>
      </c>
      <c r="C3238">
        <v>0</v>
      </c>
      <c r="D3238">
        <v>0</v>
      </c>
      <c r="E3238">
        <v>0.29992174115357773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0.24583799925345279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t="s">
        <v>3282</v>
      </c>
      <c r="B3239">
        <v>0</v>
      </c>
      <c r="C3239">
        <v>0</v>
      </c>
      <c r="D3239">
        <v>0</v>
      </c>
      <c r="E3239">
        <v>0.30994733391146179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0.3387831280328481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t="s">
        <v>3283</v>
      </c>
      <c r="B3240">
        <v>0</v>
      </c>
      <c r="C3240">
        <v>0</v>
      </c>
      <c r="D3240">
        <v>0</v>
      </c>
      <c r="E3240">
        <v>0.26584741640051612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0.3387831280328481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t="s">
        <v>3284</v>
      </c>
      <c r="B3241">
        <v>0</v>
      </c>
      <c r="C3241">
        <v>0</v>
      </c>
      <c r="D3241">
        <v>0</v>
      </c>
      <c r="E3241">
        <v>0.2476152202880772</v>
      </c>
      <c r="F3241">
        <v>0</v>
      </c>
      <c r="G3241">
        <v>0.21509803921568629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0.21709593131765581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t="s">
        <v>3285</v>
      </c>
      <c r="B3242">
        <v>0</v>
      </c>
      <c r="C3242">
        <v>0</v>
      </c>
      <c r="D3242">
        <v>0</v>
      </c>
      <c r="E3242">
        <v>0.22477209754859451</v>
      </c>
      <c r="F3242">
        <v>0</v>
      </c>
      <c r="G3242">
        <v>0.21509803921568629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0.13549832026875699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t="s">
        <v>3286</v>
      </c>
      <c r="B3243">
        <v>0</v>
      </c>
      <c r="C3243">
        <v>0</v>
      </c>
      <c r="D3243">
        <v>0</v>
      </c>
      <c r="E3243">
        <v>0.2041286829247658</v>
      </c>
      <c r="F3243">
        <v>0</v>
      </c>
      <c r="G3243">
        <v>0.21509803921568629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0.13549832026875699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t="s">
        <v>3287</v>
      </c>
      <c r="B3244">
        <v>0</v>
      </c>
      <c r="C3244">
        <v>0</v>
      </c>
      <c r="D3244">
        <v>0</v>
      </c>
      <c r="E3244">
        <v>0.19093043423084249</v>
      </c>
      <c r="F3244">
        <v>0</v>
      </c>
      <c r="G3244">
        <v>0.21509803921568629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0.13549832026875699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25">
      <c r="A3245" t="s">
        <v>3288</v>
      </c>
      <c r="B3245">
        <v>0</v>
      </c>
      <c r="C3245">
        <v>0</v>
      </c>
      <c r="D3245">
        <v>0</v>
      </c>
      <c r="E3245">
        <v>0.17419996192812881</v>
      </c>
      <c r="F3245">
        <v>0</v>
      </c>
      <c r="G3245">
        <v>0.21509803921568629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0.13549832026875699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t="s">
        <v>3289</v>
      </c>
      <c r="B3246">
        <v>0</v>
      </c>
      <c r="C3246">
        <v>0</v>
      </c>
      <c r="D3246">
        <v>0</v>
      </c>
      <c r="E3246">
        <v>0.17555362846083891</v>
      </c>
      <c r="F3246">
        <v>0</v>
      </c>
      <c r="G3246">
        <v>0.21509803921568629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0.13549832026875699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t="s">
        <v>3290</v>
      </c>
      <c r="B3247">
        <v>0</v>
      </c>
      <c r="C3247">
        <v>6.0827250608272501E-3</v>
      </c>
      <c r="D3247">
        <v>0</v>
      </c>
      <c r="E3247">
        <v>0.18029146132532409</v>
      </c>
      <c r="F3247">
        <v>0</v>
      </c>
      <c r="G3247">
        <v>0.21509803921568629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0.13549832026875699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t="s">
        <v>3291</v>
      </c>
      <c r="B3248">
        <v>0</v>
      </c>
      <c r="C3248">
        <v>2.4330900243309E-2</v>
      </c>
      <c r="D3248">
        <v>0</v>
      </c>
      <c r="E3248">
        <v>0.16243998392520989</v>
      </c>
      <c r="F3248">
        <v>0</v>
      </c>
      <c r="G3248">
        <v>0.21509803921568629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0.21709593131765581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t="s">
        <v>3292</v>
      </c>
      <c r="B3249">
        <v>0</v>
      </c>
      <c r="C3249">
        <v>0.49026763990267641</v>
      </c>
      <c r="D3249">
        <v>0</v>
      </c>
      <c r="E3249">
        <v>0.1177478373062036</v>
      </c>
      <c r="F3249">
        <v>0</v>
      </c>
      <c r="G3249">
        <v>0.21509803921568629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0.2687196715192236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t="s">
        <v>3293</v>
      </c>
      <c r="B3250">
        <v>0</v>
      </c>
      <c r="C3250">
        <v>0.55352798053527974</v>
      </c>
      <c r="D3250">
        <v>0</v>
      </c>
      <c r="E3250">
        <v>7.1998138708517526E-2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0.3387831280328481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t="s">
        <v>3294</v>
      </c>
      <c r="B3251">
        <v>0</v>
      </c>
      <c r="C3251">
        <v>0.56690997566909973</v>
      </c>
      <c r="D3251">
        <v>0</v>
      </c>
      <c r="E3251">
        <v>4.1667547959982239E-2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0.3387831280328481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t="s">
        <v>3295</v>
      </c>
      <c r="B3252">
        <v>0</v>
      </c>
      <c r="C3252">
        <v>0.56934306569343063</v>
      </c>
      <c r="D3252">
        <v>0</v>
      </c>
      <c r="E3252">
        <v>5.3406374923327483E-2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0.3387831280328481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t="s">
        <v>3296</v>
      </c>
      <c r="B3253">
        <v>0</v>
      </c>
      <c r="C3253">
        <v>0.56326034063260333</v>
      </c>
      <c r="D3253">
        <v>0</v>
      </c>
      <c r="E3253">
        <v>0.1002770786184141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0.3387831280328481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t="s">
        <v>3297</v>
      </c>
      <c r="B3254">
        <v>0</v>
      </c>
      <c r="C3254">
        <v>0.55717761557177614</v>
      </c>
      <c r="D3254">
        <v>0</v>
      </c>
      <c r="E3254">
        <v>0.15772330210029831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0.3387831280328481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t="s">
        <v>3298</v>
      </c>
      <c r="B3255">
        <v>0</v>
      </c>
      <c r="C3255">
        <v>0.56082725060827254</v>
      </c>
      <c r="D3255">
        <v>0</v>
      </c>
      <c r="E3255">
        <v>0.21360434865373629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0.3387831280328481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t="s">
        <v>3299</v>
      </c>
      <c r="B3256">
        <v>0</v>
      </c>
      <c r="C3256">
        <v>0.7907542579075425</v>
      </c>
      <c r="D3256">
        <v>0</v>
      </c>
      <c r="E3256">
        <v>0.28450263330442688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0.3387831280328481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t="s">
        <v>3300</v>
      </c>
      <c r="B3257">
        <v>0</v>
      </c>
      <c r="C3257">
        <v>0.7992700729927007</v>
      </c>
      <c r="D3257">
        <v>0</v>
      </c>
      <c r="E3257">
        <v>0.35842551661414163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0.3387831280328481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t="s">
        <v>3301</v>
      </c>
      <c r="B3258">
        <v>0</v>
      </c>
      <c r="C3258">
        <v>0.73357664233576636</v>
      </c>
      <c r="D3258">
        <v>0</v>
      </c>
      <c r="E3258">
        <v>0.43112163962858779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4.9858889934148637E-2</v>
      </c>
      <c r="M3258">
        <v>0.3387831280328481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t="s">
        <v>3302</v>
      </c>
      <c r="B3259">
        <v>0</v>
      </c>
      <c r="C3259">
        <v>0.54257907542579076</v>
      </c>
      <c r="D3259">
        <v>0</v>
      </c>
      <c r="E3259">
        <v>0.52518031261236497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0.53010348071495772</v>
      </c>
      <c r="M3259">
        <v>0.3387831280328481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t="s">
        <v>3303</v>
      </c>
      <c r="B3260">
        <v>0</v>
      </c>
      <c r="C3260">
        <v>0.4476885644768856</v>
      </c>
      <c r="D3260">
        <v>0</v>
      </c>
      <c r="E3260">
        <v>0.50995156411937648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0.53010348071495772</v>
      </c>
      <c r="M3260">
        <v>0.29869354236655471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t="s">
        <v>3304</v>
      </c>
      <c r="B3261">
        <v>0</v>
      </c>
      <c r="C3261">
        <v>7.785888077858881E-2</v>
      </c>
      <c r="D3261">
        <v>0</v>
      </c>
      <c r="E3261">
        <v>0.59497874320522859</v>
      </c>
      <c r="F3261">
        <v>0</v>
      </c>
      <c r="G3261">
        <v>0.2241176470588235</v>
      </c>
      <c r="H3261">
        <v>0</v>
      </c>
      <c r="I3261">
        <v>0</v>
      </c>
      <c r="J3261">
        <v>0</v>
      </c>
      <c r="K3261">
        <v>0</v>
      </c>
      <c r="L3261">
        <v>0.53010348071495772</v>
      </c>
      <c r="M3261">
        <v>0.13549832026875699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t="s">
        <v>3305</v>
      </c>
      <c r="B3262">
        <v>0</v>
      </c>
      <c r="C3262">
        <v>0</v>
      </c>
      <c r="D3262">
        <v>0</v>
      </c>
      <c r="E3262">
        <v>0.66274667399902709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0.53010348071495772</v>
      </c>
      <c r="M3262">
        <v>0.29869354236655471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t="s">
        <v>3306</v>
      </c>
      <c r="B3263">
        <v>0</v>
      </c>
      <c r="C3263">
        <v>0</v>
      </c>
      <c r="D3263">
        <v>0</v>
      </c>
      <c r="E3263">
        <v>0.70534486770024751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0.15968955785512701</v>
      </c>
      <c r="M3263">
        <v>0.29869354236655471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x14ac:dyDescent="0.25">
      <c r="A3264" t="s">
        <v>3307</v>
      </c>
      <c r="B3264">
        <v>0</v>
      </c>
      <c r="C3264">
        <v>0</v>
      </c>
      <c r="D3264">
        <v>0</v>
      </c>
      <c r="E3264">
        <v>0.75521901901478461</v>
      </c>
      <c r="F3264">
        <v>0</v>
      </c>
      <c r="G3264">
        <v>0.48784313725490203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0.29869354236655471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t="s">
        <v>3308</v>
      </c>
      <c r="B3265">
        <v>0</v>
      </c>
      <c r="C3265">
        <v>0</v>
      </c>
      <c r="D3265">
        <v>0</v>
      </c>
      <c r="E3265">
        <v>0.80615072230800155</v>
      </c>
      <c r="F3265">
        <v>0</v>
      </c>
      <c r="G3265">
        <v>0.21509803921568629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0.13549832026875699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t="s">
        <v>3309</v>
      </c>
      <c r="B3266">
        <v>0</v>
      </c>
      <c r="C3266">
        <v>0</v>
      </c>
      <c r="D3266">
        <v>0</v>
      </c>
      <c r="E3266">
        <v>0.81757228367774282</v>
      </c>
      <c r="F3266">
        <v>0</v>
      </c>
      <c r="G3266">
        <v>0.21509803921568629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0.13549832026875699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t="s">
        <v>3310</v>
      </c>
      <c r="B3267">
        <v>0</v>
      </c>
      <c r="C3267">
        <v>0</v>
      </c>
      <c r="D3267">
        <v>0</v>
      </c>
      <c r="E3267">
        <v>0.8086676960172593</v>
      </c>
      <c r="F3267">
        <v>0</v>
      </c>
      <c r="G3267">
        <v>0.21509803921568629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0.13549832026875699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t="s">
        <v>3311</v>
      </c>
      <c r="B3268">
        <v>0</v>
      </c>
      <c r="C3268">
        <v>0</v>
      </c>
      <c r="D3268">
        <v>0</v>
      </c>
      <c r="E3268">
        <v>0.71465132511262941</v>
      </c>
      <c r="F3268">
        <v>0</v>
      </c>
      <c r="G3268">
        <v>0.21509803921568629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0.13549832026875699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t="s">
        <v>3312</v>
      </c>
      <c r="B3269">
        <v>0</v>
      </c>
      <c r="C3269">
        <v>0</v>
      </c>
      <c r="D3269">
        <v>0</v>
      </c>
      <c r="E3269">
        <v>0.49408828443918018</v>
      </c>
      <c r="F3269">
        <v>0</v>
      </c>
      <c r="G3269">
        <v>0.21509803921568629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0.13549832026875699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x14ac:dyDescent="0.25">
      <c r="A3270" t="s">
        <v>3313</v>
      </c>
      <c r="B3270">
        <v>0</v>
      </c>
      <c r="C3270">
        <v>0</v>
      </c>
      <c r="D3270">
        <v>0</v>
      </c>
      <c r="E3270">
        <v>0.35662767825038599</v>
      </c>
      <c r="F3270">
        <v>0</v>
      </c>
      <c r="G3270">
        <v>0.21509803921568629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0.13549832026875699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t="s">
        <v>3314</v>
      </c>
      <c r="B3271">
        <v>0</v>
      </c>
      <c r="C3271">
        <v>6.0827250608272501E-3</v>
      </c>
      <c r="D3271">
        <v>0</v>
      </c>
      <c r="E3271">
        <v>0.46360963641362979</v>
      </c>
      <c r="F3271">
        <v>0</v>
      </c>
      <c r="G3271">
        <v>0.21509803921568629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0.13549832026875699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t="s">
        <v>3315</v>
      </c>
      <c r="B3272">
        <v>0</v>
      </c>
      <c r="C3272">
        <v>2.6763990267639901E-2</v>
      </c>
      <c r="D3272">
        <v>0</v>
      </c>
      <c r="E3272">
        <v>0.37650965544956538</v>
      </c>
      <c r="F3272">
        <v>0</v>
      </c>
      <c r="G3272">
        <v>0.21509803921568629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0.13549832026875699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t="s">
        <v>3316</v>
      </c>
      <c r="B3273">
        <v>0</v>
      </c>
      <c r="C3273">
        <v>0.52676399026763987</v>
      </c>
      <c r="D3273">
        <v>0</v>
      </c>
      <c r="E3273">
        <v>0.19482222551238401</v>
      </c>
      <c r="F3273">
        <v>0</v>
      </c>
      <c r="G3273">
        <v>0.21509803921568629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0.13549832026875699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t="s">
        <v>3317</v>
      </c>
      <c r="B3274">
        <v>0</v>
      </c>
      <c r="C3274">
        <v>0.60097323600973229</v>
      </c>
      <c r="D3274">
        <v>0</v>
      </c>
      <c r="E3274">
        <v>0.17013896232999851</v>
      </c>
      <c r="F3274">
        <v>0</v>
      </c>
      <c r="G3274">
        <v>0.21509803921568629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0.13549832026875699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t="s">
        <v>3318</v>
      </c>
      <c r="B3275">
        <v>0</v>
      </c>
      <c r="C3275">
        <v>0.61800486618004857</v>
      </c>
      <c r="D3275">
        <v>0</v>
      </c>
      <c r="E3275">
        <v>0.1639840098140824</v>
      </c>
      <c r="F3275">
        <v>0</v>
      </c>
      <c r="G3275">
        <v>0.21509803921568629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0.13549832026875699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t="s">
        <v>3319</v>
      </c>
      <c r="B3276">
        <v>0</v>
      </c>
      <c r="C3276">
        <v>0.6082725060827251</v>
      </c>
      <c r="D3276">
        <v>0</v>
      </c>
      <c r="E3276">
        <v>0.14405973053575591</v>
      </c>
      <c r="F3276">
        <v>0</v>
      </c>
      <c r="G3276">
        <v>0.21509803921568629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0.13549832026875699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t="s">
        <v>3320</v>
      </c>
      <c r="B3277">
        <v>0</v>
      </c>
      <c r="C3277">
        <v>0.5936739659367396</v>
      </c>
      <c r="D3277">
        <v>0</v>
      </c>
      <c r="E3277">
        <v>0.1241566022970029</v>
      </c>
      <c r="F3277">
        <v>0</v>
      </c>
      <c r="G3277">
        <v>0.21509803921568629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0.13549832026875699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t="s">
        <v>3321</v>
      </c>
      <c r="B3278">
        <v>0</v>
      </c>
      <c r="C3278">
        <v>0.58515815085158152</v>
      </c>
      <c r="D3278">
        <v>0</v>
      </c>
      <c r="E3278">
        <v>0.10528987499735611</v>
      </c>
      <c r="F3278">
        <v>0</v>
      </c>
      <c r="G3278">
        <v>0.21509803921568629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0.21709593131765581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t="s">
        <v>3322</v>
      </c>
      <c r="B3279">
        <v>0</v>
      </c>
      <c r="C3279">
        <v>0.5875912408759123</v>
      </c>
      <c r="D3279">
        <v>0</v>
      </c>
      <c r="E3279">
        <v>8.6465449776856537E-2</v>
      </c>
      <c r="F3279">
        <v>0</v>
      </c>
      <c r="G3279">
        <v>0.21509803921568629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0.29869354236655471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25">
      <c r="A3280" t="s">
        <v>3323</v>
      </c>
      <c r="B3280">
        <v>0</v>
      </c>
      <c r="C3280">
        <v>0.82603406326034068</v>
      </c>
      <c r="D3280">
        <v>0</v>
      </c>
      <c r="E3280">
        <v>7.4853529050952855E-2</v>
      </c>
      <c r="F3280">
        <v>0</v>
      </c>
      <c r="G3280">
        <v>0.84588235294117642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0.29869354236655471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t="s">
        <v>3324</v>
      </c>
      <c r="B3281">
        <v>0</v>
      </c>
      <c r="C3281">
        <v>0.81751824817518248</v>
      </c>
      <c r="D3281">
        <v>0</v>
      </c>
      <c r="E3281">
        <v>5.8334567143975127E-2</v>
      </c>
      <c r="F3281">
        <v>0</v>
      </c>
      <c r="G3281">
        <v>0.94372549019607843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0.29869354236655471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t="s">
        <v>3325</v>
      </c>
      <c r="B3282">
        <v>0</v>
      </c>
      <c r="C3282">
        <v>0.77858880778588802</v>
      </c>
      <c r="D3282">
        <v>0</v>
      </c>
      <c r="E3282">
        <v>5.1460479282556752E-2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0.29869354236655471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t="s">
        <v>3326</v>
      </c>
      <c r="B3283">
        <v>0</v>
      </c>
      <c r="C3283">
        <v>0.64598540145985406</v>
      </c>
      <c r="D3283">
        <v>0</v>
      </c>
      <c r="E3283">
        <v>4.2344381226337283E-2</v>
      </c>
      <c r="F3283">
        <v>0</v>
      </c>
      <c r="G3283">
        <v>0.63411764705882345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0.29869354236655471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t="s">
        <v>3327</v>
      </c>
      <c r="B3284">
        <v>0</v>
      </c>
      <c r="C3284">
        <v>0.61800486618004857</v>
      </c>
      <c r="D3284">
        <v>0</v>
      </c>
      <c r="E3284">
        <v>4.0842657416612027E-2</v>
      </c>
      <c r="F3284">
        <v>0</v>
      </c>
      <c r="G3284">
        <v>0.21509803921568629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0.29443822321761848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t="s">
        <v>3328</v>
      </c>
      <c r="B3285">
        <v>0</v>
      </c>
      <c r="C3285">
        <v>9.9756690997566899E-2</v>
      </c>
      <c r="D3285">
        <v>0</v>
      </c>
      <c r="E3285">
        <v>6.8275555743564809E-2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0.29869354236655471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t="s">
        <v>3329</v>
      </c>
      <c r="B3286">
        <v>0</v>
      </c>
      <c r="C3286">
        <v>0</v>
      </c>
      <c r="D3286">
        <v>0</v>
      </c>
      <c r="E3286">
        <v>0.16002876541382011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0.29869354236655471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t="s">
        <v>3330</v>
      </c>
      <c r="B3287">
        <v>0</v>
      </c>
      <c r="C3287">
        <v>0</v>
      </c>
      <c r="D3287">
        <v>0</v>
      </c>
      <c r="E3287">
        <v>0.30654201654011298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0.29869354236655471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25">
      <c r="A3288" t="s">
        <v>3331</v>
      </c>
      <c r="B3288">
        <v>0</v>
      </c>
      <c r="C3288">
        <v>0</v>
      </c>
      <c r="D3288">
        <v>0</v>
      </c>
      <c r="E3288">
        <v>0.45210347088559399</v>
      </c>
      <c r="F3288">
        <v>0</v>
      </c>
      <c r="G3288">
        <v>0.21509803921568629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0.13549832026875699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t="s">
        <v>3332</v>
      </c>
      <c r="B3289">
        <v>0</v>
      </c>
      <c r="C3289">
        <v>0</v>
      </c>
      <c r="D3289">
        <v>0</v>
      </c>
      <c r="E3289">
        <v>0.54326445144778868</v>
      </c>
      <c r="F3289">
        <v>0</v>
      </c>
      <c r="G3289">
        <v>0.21509803921568629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0.13549832026875699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t="s">
        <v>3333</v>
      </c>
      <c r="B3290">
        <v>0</v>
      </c>
      <c r="C3290">
        <v>0</v>
      </c>
      <c r="D3290">
        <v>0</v>
      </c>
      <c r="E3290">
        <v>0.59880708136804928</v>
      </c>
      <c r="F3290">
        <v>0</v>
      </c>
      <c r="G3290">
        <v>0.21509803921568629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0.13549832026875699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25">
      <c r="A3291" t="s">
        <v>3334</v>
      </c>
      <c r="B3291">
        <v>0</v>
      </c>
      <c r="C3291">
        <v>0</v>
      </c>
      <c r="D3291">
        <v>0</v>
      </c>
      <c r="E3291">
        <v>0.63954398358679332</v>
      </c>
      <c r="F3291">
        <v>0</v>
      </c>
      <c r="G3291">
        <v>0.21509803921568629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0.13549832026875699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t="s">
        <v>3335</v>
      </c>
      <c r="B3292">
        <v>0</v>
      </c>
      <c r="C3292">
        <v>0</v>
      </c>
      <c r="D3292">
        <v>0</v>
      </c>
      <c r="E3292">
        <v>0.6570147422745829</v>
      </c>
      <c r="F3292">
        <v>0</v>
      </c>
      <c r="G3292">
        <v>0.21509803921568629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0.13549832026875699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t="s">
        <v>3336</v>
      </c>
      <c r="B3293">
        <v>0</v>
      </c>
      <c r="C3293">
        <v>0</v>
      </c>
      <c r="D3293">
        <v>0</v>
      </c>
      <c r="E3293">
        <v>0.66156221578290586</v>
      </c>
      <c r="F3293">
        <v>0</v>
      </c>
      <c r="G3293">
        <v>0.21509803921568629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0.13549832026875699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t="s">
        <v>3337</v>
      </c>
      <c r="B3294">
        <v>0</v>
      </c>
      <c r="C3294">
        <v>0</v>
      </c>
      <c r="D3294">
        <v>0</v>
      </c>
      <c r="E3294">
        <v>0.66733644958649718</v>
      </c>
      <c r="F3294">
        <v>0</v>
      </c>
      <c r="G3294">
        <v>0.21509803921568629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0.13549832026875699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t="s">
        <v>3338</v>
      </c>
      <c r="B3295">
        <v>0</v>
      </c>
      <c r="C3295">
        <v>6.0827250608272501E-3</v>
      </c>
      <c r="D3295">
        <v>0</v>
      </c>
      <c r="E3295">
        <v>0.67799657353158915</v>
      </c>
      <c r="F3295">
        <v>0</v>
      </c>
      <c r="G3295">
        <v>0.21509803921568629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0.13549832026875699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t="s">
        <v>3339</v>
      </c>
      <c r="B3296">
        <v>0</v>
      </c>
      <c r="C3296">
        <v>2.4330900243309E-2</v>
      </c>
      <c r="D3296">
        <v>0</v>
      </c>
      <c r="E3296">
        <v>0.68415152604750529</v>
      </c>
      <c r="F3296">
        <v>0</v>
      </c>
      <c r="G3296">
        <v>0.21509803921568629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0.13549832026875699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t="s">
        <v>3340</v>
      </c>
      <c r="B3297">
        <v>0</v>
      </c>
      <c r="C3297">
        <v>0.51581508515815078</v>
      </c>
      <c r="D3297">
        <v>0</v>
      </c>
      <c r="E3297">
        <v>0.59724190443960323</v>
      </c>
      <c r="F3297">
        <v>0</v>
      </c>
      <c r="G3297">
        <v>0.21509803921568629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0.13549832026875699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t="s">
        <v>3341</v>
      </c>
      <c r="B3298">
        <v>0</v>
      </c>
      <c r="C3298">
        <v>0.5936739659367396</v>
      </c>
      <c r="D3298">
        <v>0</v>
      </c>
      <c r="E3298">
        <v>0.55030774762579593</v>
      </c>
      <c r="F3298">
        <v>0</v>
      </c>
      <c r="G3298">
        <v>0.21509803921568629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0.21709593131765581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t="s">
        <v>3342</v>
      </c>
      <c r="B3299">
        <v>0</v>
      </c>
      <c r="C3299">
        <v>0.56690997566909973</v>
      </c>
      <c r="D3299">
        <v>0</v>
      </c>
      <c r="E3299">
        <v>0.60043571141521612</v>
      </c>
      <c r="F3299">
        <v>0</v>
      </c>
      <c r="G3299">
        <v>0.21509803921568629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0.21709593131765581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t="s">
        <v>3343</v>
      </c>
      <c r="B3300">
        <v>0</v>
      </c>
      <c r="C3300">
        <v>0.58394160583941601</v>
      </c>
      <c r="D3300">
        <v>0</v>
      </c>
      <c r="E3300">
        <v>0.65794538801582103</v>
      </c>
      <c r="F3300">
        <v>0</v>
      </c>
      <c r="G3300">
        <v>0.44960784313725488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0.29869354236655471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t="s">
        <v>3344</v>
      </c>
      <c r="B3301">
        <v>0</v>
      </c>
      <c r="C3301">
        <v>0.57664233576642332</v>
      </c>
      <c r="D3301">
        <v>0</v>
      </c>
      <c r="E3301">
        <v>0.71118255462255975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0.29869354236655471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t="s">
        <v>3345</v>
      </c>
      <c r="B3302">
        <v>0</v>
      </c>
      <c r="C3302">
        <v>0.57055961070559602</v>
      </c>
      <c r="D3302">
        <v>0</v>
      </c>
      <c r="E3302">
        <v>0.72966856320988183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0.29869354236655471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t="s">
        <v>3346</v>
      </c>
      <c r="B3303">
        <v>0</v>
      </c>
      <c r="C3303">
        <v>0.57177615571776153</v>
      </c>
      <c r="D3303">
        <v>0</v>
      </c>
      <c r="E3303">
        <v>0.75175024852471506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0.29869354236655471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t="s">
        <v>3347</v>
      </c>
      <c r="B3304">
        <v>0</v>
      </c>
      <c r="C3304">
        <v>0.78102189781021902</v>
      </c>
      <c r="D3304">
        <v>0</v>
      </c>
      <c r="E3304">
        <v>0.75164449332684702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0.30858529301978349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t="s">
        <v>3348</v>
      </c>
      <c r="B3305">
        <v>0</v>
      </c>
      <c r="C3305">
        <v>0.78345498783454992</v>
      </c>
      <c r="D3305">
        <v>0</v>
      </c>
      <c r="E3305">
        <v>0.77691998561729314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0.29869354236655471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t="s">
        <v>3349</v>
      </c>
      <c r="B3306">
        <v>0</v>
      </c>
      <c r="C3306">
        <v>0.72506082725060828</v>
      </c>
      <c r="D3306">
        <v>0</v>
      </c>
      <c r="E3306">
        <v>0.77687768353814601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0.29869354236655471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t="s">
        <v>3350</v>
      </c>
      <c r="B3307">
        <v>0</v>
      </c>
      <c r="C3307">
        <v>0.60583941605839409</v>
      </c>
      <c r="D3307">
        <v>0</v>
      </c>
      <c r="E3307">
        <v>0.74485500962372309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0.29869354236655471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25">
      <c r="A3308" t="s">
        <v>3351</v>
      </c>
      <c r="B3308">
        <v>0</v>
      </c>
      <c r="C3308">
        <v>0.25304136253041359</v>
      </c>
      <c r="D3308">
        <v>0</v>
      </c>
      <c r="E3308">
        <v>0.64244167600837587</v>
      </c>
      <c r="F3308">
        <v>0</v>
      </c>
      <c r="G3308">
        <v>0.21509803921568629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0.2647256438969765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25">
      <c r="A3309" t="s">
        <v>3352</v>
      </c>
      <c r="B3309">
        <v>0</v>
      </c>
      <c r="C3309">
        <v>7.5425790754257913E-2</v>
      </c>
      <c r="D3309">
        <v>0</v>
      </c>
      <c r="E3309">
        <v>0.71699909050529842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0.2895110115714819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t="s">
        <v>3353</v>
      </c>
      <c r="B3310">
        <v>0</v>
      </c>
      <c r="C3310">
        <v>0</v>
      </c>
      <c r="D3310">
        <v>0</v>
      </c>
      <c r="E3310">
        <v>0.78751665644366431</v>
      </c>
      <c r="F3310">
        <v>0</v>
      </c>
      <c r="G3310">
        <v>0.5237254901960785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0.13549832026875699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t="s">
        <v>3354</v>
      </c>
      <c r="B3311">
        <v>0</v>
      </c>
      <c r="C3311">
        <v>0</v>
      </c>
      <c r="D3311">
        <v>0</v>
      </c>
      <c r="E3311">
        <v>0.80403561835064197</v>
      </c>
      <c r="F3311">
        <v>0</v>
      </c>
      <c r="G3311">
        <v>0.21509803921568629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t="s">
        <v>3355</v>
      </c>
      <c r="B3312">
        <v>0</v>
      </c>
      <c r="C3312">
        <v>0</v>
      </c>
      <c r="D3312">
        <v>0</v>
      </c>
      <c r="E3312">
        <v>0.75553628460838851</v>
      </c>
      <c r="F3312">
        <v>0</v>
      </c>
      <c r="G3312">
        <v>0.21509803921568629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t="s">
        <v>3356</v>
      </c>
      <c r="B3313">
        <v>0</v>
      </c>
      <c r="C3313">
        <v>0</v>
      </c>
      <c r="D3313">
        <v>0</v>
      </c>
      <c r="E3313">
        <v>0.68893166099113778</v>
      </c>
      <c r="F3313">
        <v>0</v>
      </c>
      <c r="G3313">
        <v>0.21509803921568629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t="s">
        <v>3357</v>
      </c>
      <c r="B3314">
        <v>0</v>
      </c>
      <c r="C3314">
        <v>0</v>
      </c>
      <c r="D3314">
        <v>0</v>
      </c>
      <c r="E3314">
        <v>0.58558768163455233</v>
      </c>
      <c r="F3314">
        <v>0</v>
      </c>
      <c r="G3314">
        <v>0.21509803921568629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t="s">
        <v>3358</v>
      </c>
      <c r="B3315">
        <v>0</v>
      </c>
      <c r="C3315">
        <v>0</v>
      </c>
      <c r="D3315">
        <v>0</v>
      </c>
      <c r="E3315">
        <v>0.57807906258592612</v>
      </c>
      <c r="F3315">
        <v>0</v>
      </c>
      <c r="G3315">
        <v>0.21509803921568629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t="s">
        <v>3359</v>
      </c>
      <c r="B3316">
        <v>0</v>
      </c>
      <c r="C3316">
        <v>0</v>
      </c>
      <c r="D3316">
        <v>0</v>
      </c>
      <c r="E3316">
        <v>0.57513906808519644</v>
      </c>
      <c r="F3316">
        <v>0</v>
      </c>
      <c r="G3316">
        <v>0.21509803921568629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t="s">
        <v>3360</v>
      </c>
      <c r="B3317">
        <v>0</v>
      </c>
      <c r="C3317">
        <v>0</v>
      </c>
      <c r="D3317">
        <v>0</v>
      </c>
      <c r="E3317">
        <v>0.52886059349817049</v>
      </c>
      <c r="F3317">
        <v>0</v>
      </c>
      <c r="G3317">
        <v>0.21509803921568629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t="s">
        <v>3361</v>
      </c>
      <c r="B3318">
        <v>0</v>
      </c>
      <c r="C3318">
        <v>0</v>
      </c>
      <c r="D3318">
        <v>0</v>
      </c>
      <c r="E3318">
        <v>0.44298737282937461</v>
      </c>
      <c r="F3318">
        <v>0</v>
      </c>
      <c r="G3318">
        <v>0.21509803921568629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t="s">
        <v>3362</v>
      </c>
      <c r="B3319">
        <v>0</v>
      </c>
      <c r="C3319">
        <v>2.4330900243308999E-3</v>
      </c>
      <c r="D3319">
        <v>0</v>
      </c>
      <c r="E3319">
        <v>0.4715624272933015</v>
      </c>
      <c r="F3319">
        <v>0</v>
      </c>
      <c r="G3319">
        <v>0.21509803921568629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t="s">
        <v>3363</v>
      </c>
      <c r="B3320">
        <v>0</v>
      </c>
      <c r="C3320">
        <v>1.581508515815085E-2</v>
      </c>
      <c r="D3320">
        <v>0</v>
      </c>
      <c r="E3320">
        <v>0.47869032762960301</v>
      </c>
      <c r="F3320">
        <v>0</v>
      </c>
      <c r="G3320">
        <v>0.21509803921568629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t="s">
        <v>3364</v>
      </c>
      <c r="B3321">
        <v>0</v>
      </c>
      <c r="C3321">
        <v>0.42214111922141118</v>
      </c>
      <c r="D3321">
        <v>0</v>
      </c>
      <c r="E3321">
        <v>0.29289959601514409</v>
      </c>
      <c r="F3321">
        <v>0</v>
      </c>
      <c r="G3321">
        <v>0.21509803921568629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25">
      <c r="A3322" t="s">
        <v>3365</v>
      </c>
      <c r="B3322">
        <v>0</v>
      </c>
      <c r="C3322">
        <v>0.47201946472019463</v>
      </c>
      <c r="D3322">
        <v>0</v>
      </c>
      <c r="E3322">
        <v>0.148649506123226</v>
      </c>
      <c r="F3322">
        <v>0</v>
      </c>
      <c r="G3322">
        <v>0.21509803921568629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t="s">
        <v>3366</v>
      </c>
      <c r="B3323">
        <v>0</v>
      </c>
      <c r="C3323">
        <v>0.53771289537712896</v>
      </c>
      <c r="D3323">
        <v>0</v>
      </c>
      <c r="E3323">
        <v>8.8940121406967165E-2</v>
      </c>
      <c r="F3323">
        <v>0</v>
      </c>
      <c r="G3323">
        <v>0.21509803921568629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t="s">
        <v>3367</v>
      </c>
      <c r="B3324">
        <v>0</v>
      </c>
      <c r="C3324">
        <v>0.53163017031630166</v>
      </c>
      <c r="D3324">
        <v>0</v>
      </c>
      <c r="E3324">
        <v>8.735379343894753E-2</v>
      </c>
      <c r="F3324">
        <v>0</v>
      </c>
      <c r="G3324">
        <v>0.21509803921568629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t="s">
        <v>3368</v>
      </c>
      <c r="B3325">
        <v>0</v>
      </c>
      <c r="C3325">
        <v>0.44525547445255481</v>
      </c>
      <c r="D3325">
        <v>0</v>
      </c>
      <c r="E3325">
        <v>8.6338543539414961E-2</v>
      </c>
      <c r="F3325">
        <v>0</v>
      </c>
      <c r="G3325">
        <v>0.21509803921568629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25">
      <c r="A3326" t="s">
        <v>3369</v>
      </c>
      <c r="B3326">
        <v>0</v>
      </c>
      <c r="C3326">
        <v>0.34914841849148409</v>
      </c>
      <c r="D3326">
        <v>0</v>
      </c>
      <c r="E3326">
        <v>0.1175786289896148</v>
      </c>
      <c r="F3326">
        <v>0</v>
      </c>
      <c r="G3326">
        <v>0.21509803921568629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t="s">
        <v>3370</v>
      </c>
      <c r="B3327">
        <v>0</v>
      </c>
      <c r="C3327">
        <v>0.43917274939172751</v>
      </c>
      <c r="D3327">
        <v>0</v>
      </c>
      <c r="E3327">
        <v>0.141754267222234</v>
      </c>
      <c r="F3327">
        <v>0</v>
      </c>
      <c r="G3327">
        <v>0.21509803921568629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t="s">
        <v>3371</v>
      </c>
      <c r="B3328">
        <v>0</v>
      </c>
      <c r="C3328">
        <v>0.58515815085158152</v>
      </c>
      <c r="D3328">
        <v>0</v>
      </c>
      <c r="E3328">
        <v>0.11455403033059081</v>
      </c>
      <c r="F3328">
        <v>0</v>
      </c>
      <c r="G3328">
        <v>0.21509803921568629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t="s">
        <v>3372</v>
      </c>
      <c r="B3329">
        <v>0</v>
      </c>
      <c r="C3329">
        <v>0.67639902676399022</v>
      </c>
      <c r="D3329">
        <v>0</v>
      </c>
      <c r="E3329">
        <v>9.3022272044671006E-2</v>
      </c>
      <c r="F3329">
        <v>0</v>
      </c>
      <c r="G3329">
        <v>0.21509803921568629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t="s">
        <v>3373</v>
      </c>
      <c r="B3330">
        <v>0</v>
      </c>
      <c r="C3330">
        <v>0.57664233576642332</v>
      </c>
      <c r="D3330">
        <v>0</v>
      </c>
      <c r="E3330">
        <v>0.18158167473931339</v>
      </c>
      <c r="F3330">
        <v>0</v>
      </c>
      <c r="G3330">
        <v>0.21509803921568629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25">
      <c r="A3331" t="s">
        <v>3374</v>
      </c>
      <c r="B3331">
        <v>0</v>
      </c>
      <c r="C3331">
        <v>0.47566909975669103</v>
      </c>
      <c r="D3331">
        <v>0</v>
      </c>
      <c r="E3331">
        <v>0.23564373188942239</v>
      </c>
      <c r="F3331">
        <v>0</v>
      </c>
      <c r="G3331">
        <v>0.21509803921568629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t="s">
        <v>3375</v>
      </c>
      <c r="B3332">
        <v>0</v>
      </c>
      <c r="C3332">
        <v>0.25182481751824809</v>
      </c>
      <c r="D3332">
        <v>0</v>
      </c>
      <c r="E3332">
        <v>0.21675585355020199</v>
      </c>
      <c r="F3332">
        <v>0</v>
      </c>
      <c r="G3332">
        <v>0.21509803921568629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25">
      <c r="A3333" t="s">
        <v>3376</v>
      </c>
      <c r="B3333">
        <v>0</v>
      </c>
      <c r="C3333">
        <v>6.0827250608272501E-3</v>
      </c>
      <c r="D3333">
        <v>0</v>
      </c>
      <c r="E3333">
        <v>0.4016582415025699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25">
      <c r="A3334" t="s">
        <v>3377</v>
      </c>
      <c r="B3334">
        <v>0</v>
      </c>
      <c r="C3334">
        <v>0</v>
      </c>
      <c r="D3334">
        <v>0</v>
      </c>
      <c r="E3334">
        <v>0.32549334799805407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t="s">
        <v>3378</v>
      </c>
      <c r="B3335">
        <v>0</v>
      </c>
      <c r="C3335">
        <v>0</v>
      </c>
      <c r="D3335">
        <v>0</v>
      </c>
      <c r="E3335">
        <v>0.38727553459252517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t="s">
        <v>3379</v>
      </c>
      <c r="B3336">
        <v>0</v>
      </c>
      <c r="C3336">
        <v>0</v>
      </c>
      <c r="D3336">
        <v>0</v>
      </c>
      <c r="E3336">
        <v>0.42619344740794007</v>
      </c>
      <c r="F3336">
        <v>0</v>
      </c>
      <c r="G3336">
        <v>0.21509803921568629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t="s">
        <v>3380</v>
      </c>
      <c r="B3337">
        <v>0</v>
      </c>
      <c r="C3337">
        <v>0</v>
      </c>
      <c r="D3337">
        <v>0</v>
      </c>
      <c r="E3337">
        <v>0.37257556208887671</v>
      </c>
      <c r="F3337">
        <v>0</v>
      </c>
      <c r="G3337">
        <v>0.21509803921568629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t="s">
        <v>3381</v>
      </c>
      <c r="B3338">
        <v>0</v>
      </c>
      <c r="C3338">
        <v>0</v>
      </c>
      <c r="D3338">
        <v>0</v>
      </c>
      <c r="E3338">
        <v>0.35776983438736021</v>
      </c>
      <c r="F3338">
        <v>0</v>
      </c>
      <c r="G3338">
        <v>0.21509803921568629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t="s">
        <v>3382</v>
      </c>
      <c r="B3339">
        <v>0</v>
      </c>
      <c r="C3339">
        <v>0</v>
      </c>
      <c r="D3339">
        <v>0</v>
      </c>
      <c r="E3339">
        <v>0.43681126927388481</v>
      </c>
      <c r="F3339">
        <v>0</v>
      </c>
      <c r="G3339">
        <v>0.21509803921568629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t="s">
        <v>3383</v>
      </c>
      <c r="B3340">
        <v>0</v>
      </c>
      <c r="C3340">
        <v>0</v>
      </c>
      <c r="D3340">
        <v>0</v>
      </c>
      <c r="E3340">
        <v>0.52238837538865046</v>
      </c>
      <c r="F3340">
        <v>0</v>
      </c>
      <c r="G3340">
        <v>0.21509803921568629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x14ac:dyDescent="0.25">
      <c r="A3341" t="s">
        <v>3384</v>
      </c>
      <c r="B3341">
        <v>0</v>
      </c>
      <c r="C3341">
        <v>0</v>
      </c>
      <c r="D3341">
        <v>0</v>
      </c>
      <c r="E3341">
        <v>0.48484528014551931</v>
      </c>
      <c r="F3341">
        <v>0</v>
      </c>
      <c r="G3341">
        <v>0.21509803921568629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t="s">
        <v>3385</v>
      </c>
      <c r="B3342">
        <v>0</v>
      </c>
      <c r="C3342">
        <v>0</v>
      </c>
      <c r="D3342">
        <v>0</v>
      </c>
      <c r="E3342">
        <v>0.39837983036866259</v>
      </c>
      <c r="F3342">
        <v>0</v>
      </c>
      <c r="G3342">
        <v>0.21509803921568629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t="s">
        <v>3386</v>
      </c>
      <c r="B3343">
        <v>0</v>
      </c>
      <c r="C3343">
        <v>3.6496350364963498E-3</v>
      </c>
      <c r="D3343">
        <v>0</v>
      </c>
      <c r="E3343">
        <v>0.47050487531462182</v>
      </c>
      <c r="F3343">
        <v>0</v>
      </c>
      <c r="G3343">
        <v>0.21509803921568629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t="s">
        <v>3387</v>
      </c>
      <c r="B3344">
        <v>0</v>
      </c>
      <c r="C3344">
        <v>1.3381995133819951E-2</v>
      </c>
      <c r="D3344">
        <v>0</v>
      </c>
      <c r="E3344">
        <v>0.52996044755599736</v>
      </c>
      <c r="F3344">
        <v>0</v>
      </c>
      <c r="G3344">
        <v>0.21509803921568629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x14ac:dyDescent="0.25">
      <c r="A3345" t="s">
        <v>3388</v>
      </c>
      <c r="B3345">
        <v>0</v>
      </c>
      <c r="C3345">
        <v>0.25790754257907539</v>
      </c>
      <c r="D3345">
        <v>0</v>
      </c>
      <c r="E3345">
        <v>0.32629708750185082</v>
      </c>
      <c r="F3345">
        <v>0</v>
      </c>
      <c r="G3345">
        <v>0.21509803921568629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t="s">
        <v>3389</v>
      </c>
      <c r="B3346">
        <v>0</v>
      </c>
      <c r="C3346">
        <v>0.30900243309002429</v>
      </c>
      <c r="D3346">
        <v>0</v>
      </c>
      <c r="E3346">
        <v>0.23111740942067299</v>
      </c>
      <c r="F3346">
        <v>0</v>
      </c>
      <c r="G3346">
        <v>0.21509803921568629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t="s">
        <v>3390</v>
      </c>
      <c r="B3347">
        <v>0</v>
      </c>
      <c r="C3347">
        <v>0.44890510948905099</v>
      </c>
      <c r="D3347">
        <v>0</v>
      </c>
      <c r="E3347">
        <v>0.2180883690433385</v>
      </c>
      <c r="F3347">
        <v>0</v>
      </c>
      <c r="G3347">
        <v>0.21509803921568629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t="s">
        <v>3391</v>
      </c>
      <c r="B3348">
        <v>0</v>
      </c>
      <c r="C3348">
        <v>0.45012165450121661</v>
      </c>
      <c r="D3348">
        <v>0</v>
      </c>
      <c r="E3348">
        <v>0.19074007487468009</v>
      </c>
      <c r="F3348">
        <v>0</v>
      </c>
      <c r="G3348">
        <v>0.21509803921568629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t="s">
        <v>3392</v>
      </c>
      <c r="B3349">
        <v>0</v>
      </c>
      <c r="C3349">
        <v>0.48905109489051102</v>
      </c>
      <c r="D3349">
        <v>0</v>
      </c>
      <c r="E3349">
        <v>0.21368895281203071</v>
      </c>
      <c r="F3349">
        <v>0</v>
      </c>
      <c r="G3349">
        <v>0.21509803921568629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t="s">
        <v>3393</v>
      </c>
      <c r="B3350">
        <v>0</v>
      </c>
      <c r="C3350">
        <v>0.45498783454987829</v>
      </c>
      <c r="D3350">
        <v>0</v>
      </c>
      <c r="E3350">
        <v>0.2223608790372047</v>
      </c>
      <c r="F3350">
        <v>0</v>
      </c>
      <c r="G3350">
        <v>0.21509803921568629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t="s">
        <v>3394</v>
      </c>
      <c r="B3351">
        <v>0</v>
      </c>
      <c r="C3351">
        <v>0.43673965936739662</v>
      </c>
      <c r="D3351">
        <v>0</v>
      </c>
      <c r="E3351">
        <v>0.228092810761649</v>
      </c>
      <c r="F3351">
        <v>0</v>
      </c>
      <c r="G3351">
        <v>0.21509803921568629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t="s">
        <v>3395</v>
      </c>
      <c r="B3352">
        <v>0</v>
      </c>
      <c r="C3352">
        <v>0.53892944038929436</v>
      </c>
      <c r="D3352">
        <v>0</v>
      </c>
      <c r="E3352">
        <v>0.24888428266249291</v>
      </c>
      <c r="F3352">
        <v>0</v>
      </c>
      <c r="G3352">
        <v>0.21509803921568629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x14ac:dyDescent="0.25">
      <c r="A3353" t="s">
        <v>3396</v>
      </c>
      <c r="B3353">
        <v>0</v>
      </c>
      <c r="C3353">
        <v>0.52554744525547448</v>
      </c>
      <c r="D3353">
        <v>0</v>
      </c>
      <c r="E3353">
        <v>0.28046278474587027</v>
      </c>
      <c r="F3353">
        <v>0</v>
      </c>
      <c r="G3353">
        <v>0.21509803921568629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x14ac:dyDescent="0.25">
      <c r="A3354" t="s">
        <v>3397</v>
      </c>
      <c r="B3354">
        <v>0</v>
      </c>
      <c r="C3354">
        <v>0.6021897810218978</v>
      </c>
      <c r="D3354">
        <v>0</v>
      </c>
      <c r="E3354">
        <v>0.33291736288838603</v>
      </c>
      <c r="F3354">
        <v>0</v>
      </c>
      <c r="G3354">
        <v>0.21509803921568629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t="s">
        <v>3398</v>
      </c>
      <c r="B3355">
        <v>0</v>
      </c>
      <c r="C3355">
        <v>0.33576642335766421</v>
      </c>
      <c r="D3355">
        <v>0</v>
      </c>
      <c r="E3355">
        <v>0.34429662217898011</v>
      </c>
      <c r="F3355">
        <v>0</v>
      </c>
      <c r="G3355">
        <v>0.21509803921568629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t="s">
        <v>3399</v>
      </c>
      <c r="B3356">
        <v>0</v>
      </c>
      <c r="C3356">
        <v>8.637469586374695E-2</v>
      </c>
      <c r="D3356">
        <v>0</v>
      </c>
      <c r="E3356">
        <v>0.39412847141437007</v>
      </c>
      <c r="F3356">
        <v>0</v>
      </c>
      <c r="G3356">
        <v>0.21509803921568629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t="s">
        <v>3400</v>
      </c>
      <c r="B3357">
        <v>0</v>
      </c>
      <c r="C3357">
        <v>1.21654501216545E-2</v>
      </c>
      <c r="D3357">
        <v>0</v>
      </c>
      <c r="E3357">
        <v>0.42900653567122832</v>
      </c>
      <c r="F3357">
        <v>0</v>
      </c>
      <c r="G3357">
        <v>0.21509803921568629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t="s">
        <v>3401</v>
      </c>
      <c r="B3358">
        <v>0</v>
      </c>
      <c r="C3358">
        <v>0</v>
      </c>
      <c r="D3358">
        <v>0</v>
      </c>
      <c r="E3358">
        <v>0.40000846041582949</v>
      </c>
      <c r="F3358">
        <v>0</v>
      </c>
      <c r="G3358">
        <v>0.54705882352941182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t="s">
        <v>3402</v>
      </c>
      <c r="B3359">
        <v>0</v>
      </c>
      <c r="C3359">
        <v>0</v>
      </c>
      <c r="D3359">
        <v>0</v>
      </c>
      <c r="E3359">
        <v>0.39101926859705161</v>
      </c>
      <c r="F3359">
        <v>0</v>
      </c>
      <c r="G3359">
        <v>0.21509803921568629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t="s">
        <v>3403</v>
      </c>
      <c r="B3360">
        <v>0</v>
      </c>
      <c r="C3360">
        <v>0</v>
      </c>
      <c r="D3360">
        <v>0</v>
      </c>
      <c r="E3360">
        <v>0.4390109773895387</v>
      </c>
      <c r="F3360">
        <v>0</v>
      </c>
      <c r="G3360">
        <v>0.21509803921568629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t="s">
        <v>3404</v>
      </c>
      <c r="B3361">
        <v>0</v>
      </c>
      <c r="C3361">
        <v>0</v>
      </c>
      <c r="D3361">
        <v>0</v>
      </c>
      <c r="E3361">
        <v>0.44163370629666449</v>
      </c>
      <c r="F3361">
        <v>0</v>
      </c>
      <c r="G3361">
        <v>0.21509803921568629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x14ac:dyDescent="0.25">
      <c r="A3362" t="s">
        <v>3405</v>
      </c>
      <c r="B3362">
        <v>0</v>
      </c>
      <c r="C3362">
        <v>0</v>
      </c>
      <c r="D3362">
        <v>0</v>
      </c>
      <c r="E3362">
        <v>0.43638824848241292</v>
      </c>
      <c r="F3362">
        <v>0</v>
      </c>
      <c r="G3362">
        <v>0.21509803921568629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t="s">
        <v>3406</v>
      </c>
      <c r="B3363">
        <v>0</v>
      </c>
      <c r="C3363">
        <v>0</v>
      </c>
      <c r="D3363">
        <v>0</v>
      </c>
      <c r="E3363">
        <v>0.43310983734850572</v>
      </c>
      <c r="F3363">
        <v>0</v>
      </c>
      <c r="G3363">
        <v>0.21509803921568629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25">
      <c r="A3364" t="s">
        <v>3407</v>
      </c>
      <c r="B3364">
        <v>0</v>
      </c>
      <c r="C3364">
        <v>0</v>
      </c>
      <c r="D3364">
        <v>0</v>
      </c>
      <c r="E3364">
        <v>0.46752257873474479</v>
      </c>
      <c r="F3364">
        <v>0</v>
      </c>
      <c r="G3364">
        <v>0.21509803921568629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t="s">
        <v>3408</v>
      </c>
      <c r="B3365">
        <v>0</v>
      </c>
      <c r="C3365">
        <v>0</v>
      </c>
      <c r="D3365">
        <v>0</v>
      </c>
      <c r="E3365">
        <v>0.45561454345481078</v>
      </c>
      <c r="F3365">
        <v>0</v>
      </c>
      <c r="G3365">
        <v>0.21509803921568629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t="s">
        <v>3409</v>
      </c>
      <c r="B3366">
        <v>0</v>
      </c>
      <c r="C3366">
        <v>0</v>
      </c>
      <c r="D3366">
        <v>0</v>
      </c>
      <c r="E3366">
        <v>0.51718521965354602</v>
      </c>
      <c r="F3366">
        <v>0</v>
      </c>
      <c r="G3366">
        <v>0.21509803921568629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25">
      <c r="A3367" t="s">
        <v>3410</v>
      </c>
      <c r="B3367">
        <v>0</v>
      </c>
      <c r="C3367">
        <v>1.2165450121654499E-3</v>
      </c>
      <c r="D3367">
        <v>0</v>
      </c>
      <c r="E3367">
        <v>0.50957084540705178</v>
      </c>
      <c r="F3367">
        <v>0</v>
      </c>
      <c r="G3367">
        <v>0.21509803921568629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t="s">
        <v>3411</v>
      </c>
      <c r="B3368">
        <v>0</v>
      </c>
      <c r="C3368">
        <v>6.0827250608272501E-3</v>
      </c>
      <c r="D3368">
        <v>0</v>
      </c>
      <c r="E3368">
        <v>0.4734448698153515</v>
      </c>
      <c r="F3368">
        <v>0</v>
      </c>
      <c r="G3368">
        <v>0.21509803921568629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t="s">
        <v>3412</v>
      </c>
      <c r="B3369">
        <v>0</v>
      </c>
      <c r="C3369">
        <v>0.18004866180048659</v>
      </c>
      <c r="D3369">
        <v>0</v>
      </c>
      <c r="E3369">
        <v>0.50658854882717486</v>
      </c>
      <c r="F3369">
        <v>0</v>
      </c>
      <c r="G3369">
        <v>0.21509803921568629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t="s">
        <v>3413</v>
      </c>
      <c r="B3370">
        <v>0</v>
      </c>
      <c r="C3370">
        <v>0.23357664233576639</v>
      </c>
      <c r="D3370">
        <v>0</v>
      </c>
      <c r="E3370">
        <v>0.59772837834979597</v>
      </c>
      <c r="F3370">
        <v>0</v>
      </c>
      <c r="G3370">
        <v>0.21509803921568629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t="s">
        <v>3414</v>
      </c>
      <c r="B3371">
        <v>0</v>
      </c>
      <c r="C3371">
        <v>0.25060827250608281</v>
      </c>
      <c r="D3371">
        <v>0</v>
      </c>
      <c r="E3371">
        <v>0.61027094481693789</v>
      </c>
      <c r="F3371">
        <v>0</v>
      </c>
      <c r="G3371">
        <v>0.21509803921568629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t="s">
        <v>3415</v>
      </c>
      <c r="B3372">
        <v>0</v>
      </c>
      <c r="C3372">
        <v>0.34671532846715319</v>
      </c>
      <c r="D3372">
        <v>0</v>
      </c>
      <c r="E3372">
        <v>0.64311850927473091</v>
      </c>
      <c r="F3372">
        <v>0</v>
      </c>
      <c r="G3372">
        <v>0.21509803921568629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t="s">
        <v>3416</v>
      </c>
      <c r="B3373">
        <v>0</v>
      </c>
      <c r="C3373">
        <v>0.36739659367396588</v>
      </c>
      <c r="D3373">
        <v>0</v>
      </c>
      <c r="E3373">
        <v>0.63603291101757653</v>
      </c>
      <c r="F3373">
        <v>0</v>
      </c>
      <c r="G3373">
        <v>0.21509803921568629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 t="s">
        <v>3417</v>
      </c>
      <c r="B3374">
        <v>0</v>
      </c>
      <c r="C3374">
        <v>0.41849148418491477</v>
      </c>
      <c r="D3374">
        <v>0</v>
      </c>
      <c r="E3374">
        <v>0.62626113073457568</v>
      </c>
      <c r="F3374">
        <v>0</v>
      </c>
      <c r="G3374">
        <v>0.21509803921568629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t="s">
        <v>3418</v>
      </c>
      <c r="B3375">
        <v>0</v>
      </c>
      <c r="C3375">
        <v>0.48053527980535282</v>
      </c>
      <c r="D3375">
        <v>0</v>
      </c>
      <c r="E3375">
        <v>0.54802343535184761</v>
      </c>
      <c r="F3375">
        <v>0</v>
      </c>
      <c r="G3375">
        <v>0.21509803921568629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t="s">
        <v>3419</v>
      </c>
      <c r="B3376">
        <v>0</v>
      </c>
      <c r="C3376">
        <v>0.57542579075425782</v>
      </c>
      <c r="D3376">
        <v>0</v>
      </c>
      <c r="E3376">
        <v>0.49916453393684301</v>
      </c>
      <c r="F3376">
        <v>0</v>
      </c>
      <c r="G3376">
        <v>0.21509803921568629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t="s">
        <v>3420</v>
      </c>
      <c r="B3377">
        <v>0</v>
      </c>
      <c r="C3377">
        <v>0.70681265206812649</v>
      </c>
      <c r="D3377">
        <v>0</v>
      </c>
      <c r="E3377">
        <v>0.42179403117663239</v>
      </c>
      <c r="F3377">
        <v>0</v>
      </c>
      <c r="G3377">
        <v>0.21509803921568629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t="s">
        <v>3421</v>
      </c>
      <c r="B3378">
        <v>0</v>
      </c>
      <c r="C3378">
        <v>0.55961070559610704</v>
      </c>
      <c r="D3378">
        <v>0</v>
      </c>
      <c r="E3378">
        <v>0.35982148522599888</v>
      </c>
      <c r="F3378">
        <v>0</v>
      </c>
      <c r="G3378">
        <v>0.21509803921568629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t="s">
        <v>3422</v>
      </c>
      <c r="B3379">
        <v>0</v>
      </c>
      <c r="C3379">
        <v>0.3430656934306569</v>
      </c>
      <c r="D3379">
        <v>0</v>
      </c>
      <c r="E3379">
        <v>0.33363649823388819</v>
      </c>
      <c r="F3379">
        <v>0</v>
      </c>
      <c r="G3379">
        <v>0.21509803921568629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t="s">
        <v>3423</v>
      </c>
      <c r="B3380">
        <v>0</v>
      </c>
      <c r="C3380">
        <v>0.54622871046228705</v>
      </c>
      <c r="D3380">
        <v>0</v>
      </c>
      <c r="E3380">
        <v>0.28583514879756339</v>
      </c>
      <c r="F3380">
        <v>0</v>
      </c>
      <c r="G3380">
        <v>0.21509803921568629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0.21709593131765581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x14ac:dyDescent="0.25">
      <c r="A3381" t="s">
        <v>3424</v>
      </c>
      <c r="B3381">
        <v>0</v>
      </c>
      <c r="C3381">
        <v>0.12895377128953769</v>
      </c>
      <c r="D3381">
        <v>0</v>
      </c>
      <c r="E3381">
        <v>0.31119524524630388</v>
      </c>
      <c r="F3381">
        <v>0</v>
      </c>
      <c r="G3381">
        <v>0.21509803921568629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0.13549832026875699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x14ac:dyDescent="0.25">
      <c r="A3382" t="s">
        <v>3425</v>
      </c>
      <c r="B3382">
        <v>0</v>
      </c>
      <c r="C3382">
        <v>0</v>
      </c>
      <c r="D3382">
        <v>0</v>
      </c>
      <c r="E3382">
        <v>0.37378117134457162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0.13549832026875699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25">
      <c r="A3383" t="s">
        <v>3426</v>
      </c>
      <c r="B3383">
        <v>0</v>
      </c>
      <c r="C3383">
        <v>0</v>
      </c>
      <c r="D3383">
        <v>0</v>
      </c>
      <c r="E3383">
        <v>0.41392584445525499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0.13549832026875699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x14ac:dyDescent="0.25">
      <c r="A3384" t="s">
        <v>3427</v>
      </c>
      <c r="B3384">
        <v>0</v>
      </c>
      <c r="C3384">
        <v>0</v>
      </c>
      <c r="D3384">
        <v>0</v>
      </c>
      <c r="E3384">
        <v>0.36701283868102119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0.13549832026875699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25">
      <c r="A3385" t="s">
        <v>3428</v>
      </c>
      <c r="B3385">
        <v>0</v>
      </c>
      <c r="C3385">
        <v>0</v>
      </c>
      <c r="D3385">
        <v>0</v>
      </c>
      <c r="E3385">
        <v>0.28441802914613262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0.13549832026875699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t="s">
        <v>3429</v>
      </c>
      <c r="B3386">
        <v>0</v>
      </c>
      <c r="C3386">
        <v>0</v>
      </c>
      <c r="D3386">
        <v>0</v>
      </c>
      <c r="E3386">
        <v>0.23469193510861061</v>
      </c>
      <c r="F3386">
        <v>0</v>
      </c>
      <c r="G3386">
        <v>0.21509803921568629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0.13549832026875699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25">
      <c r="A3387" t="s">
        <v>3430</v>
      </c>
      <c r="B3387">
        <v>0</v>
      </c>
      <c r="C3387">
        <v>0</v>
      </c>
      <c r="D3387">
        <v>0</v>
      </c>
      <c r="E3387">
        <v>0.198058334567144</v>
      </c>
      <c r="F3387">
        <v>0</v>
      </c>
      <c r="G3387">
        <v>0.21509803921568629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0.13549832026875699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x14ac:dyDescent="0.25">
      <c r="A3388" t="s">
        <v>3431</v>
      </c>
      <c r="B3388">
        <v>0</v>
      </c>
      <c r="C3388">
        <v>0</v>
      </c>
      <c r="D3388">
        <v>0</v>
      </c>
      <c r="E3388">
        <v>0.1963239493221092</v>
      </c>
      <c r="F3388">
        <v>0</v>
      </c>
      <c r="G3388">
        <v>0.21509803921568629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0.13549832026875699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t="s">
        <v>3432</v>
      </c>
      <c r="B3389">
        <v>0</v>
      </c>
      <c r="C3389">
        <v>0</v>
      </c>
      <c r="D3389">
        <v>0</v>
      </c>
      <c r="E3389">
        <v>0.19748725649865689</v>
      </c>
      <c r="F3389">
        <v>0</v>
      </c>
      <c r="G3389">
        <v>0.21509803921568629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0.13549832026875699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t="s">
        <v>3433</v>
      </c>
      <c r="B3390">
        <v>0</v>
      </c>
      <c r="C3390">
        <v>0</v>
      </c>
      <c r="D3390">
        <v>0</v>
      </c>
      <c r="E3390">
        <v>0.1607479007593223</v>
      </c>
      <c r="F3390">
        <v>0</v>
      </c>
      <c r="G3390">
        <v>0.21509803921568629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0.13549832026875699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t="s">
        <v>3434</v>
      </c>
      <c r="B3391">
        <v>0</v>
      </c>
      <c r="C3391">
        <v>4.8661800486618006E-3</v>
      </c>
      <c r="D3391">
        <v>0</v>
      </c>
      <c r="E3391">
        <v>0.13807398633642851</v>
      </c>
      <c r="F3391">
        <v>0</v>
      </c>
      <c r="G3391">
        <v>0.21509803921568629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0.13549832026875699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t="s">
        <v>3435</v>
      </c>
      <c r="B3392">
        <v>0</v>
      </c>
      <c r="C3392">
        <v>1.581508515815085E-2</v>
      </c>
      <c r="D3392">
        <v>0</v>
      </c>
      <c r="E3392">
        <v>0.13380147634256229</v>
      </c>
      <c r="F3392">
        <v>0</v>
      </c>
      <c r="G3392">
        <v>0.21509803921568629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0.13549832026875699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 t="s">
        <v>3436</v>
      </c>
      <c r="B3393">
        <v>0</v>
      </c>
      <c r="C3393">
        <v>0.43430656934306572</v>
      </c>
      <c r="D3393">
        <v>0</v>
      </c>
      <c r="E3393">
        <v>9.245119397618394E-2</v>
      </c>
      <c r="F3393">
        <v>0</v>
      </c>
      <c r="G3393">
        <v>0.21509803921568629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0.13549832026875699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25">
      <c r="A3394" t="s">
        <v>3437</v>
      </c>
      <c r="B3394">
        <v>0</v>
      </c>
      <c r="C3394">
        <v>0.49878345498783461</v>
      </c>
      <c r="D3394">
        <v>0</v>
      </c>
      <c r="E3394">
        <v>3.2699507180777937E-2</v>
      </c>
      <c r="F3394">
        <v>0</v>
      </c>
      <c r="G3394">
        <v>0.21509803921568629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0.13549832026875699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t="s">
        <v>3438</v>
      </c>
      <c r="B3395">
        <v>0</v>
      </c>
      <c r="C3395">
        <v>0.54014598540145986</v>
      </c>
      <c r="D3395">
        <v>0</v>
      </c>
      <c r="E3395">
        <v>3.8283381628207033E-2</v>
      </c>
      <c r="F3395">
        <v>0</v>
      </c>
      <c r="G3395">
        <v>0.21509803921568629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0.13549832026875699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t="s">
        <v>3439</v>
      </c>
      <c r="B3396">
        <v>0</v>
      </c>
      <c r="C3396">
        <v>0.56812652068126523</v>
      </c>
      <c r="D3396">
        <v>0</v>
      </c>
      <c r="E3396">
        <v>4.6257323547452357E-2</v>
      </c>
      <c r="F3396">
        <v>0</v>
      </c>
      <c r="G3396">
        <v>0.21509803921568629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0.13549832026875699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t="s">
        <v>3440</v>
      </c>
      <c r="B3397">
        <v>0</v>
      </c>
      <c r="C3397">
        <v>0.53892944038929436</v>
      </c>
      <c r="D3397">
        <v>0</v>
      </c>
      <c r="E3397">
        <v>4.8012859832060752E-2</v>
      </c>
      <c r="F3397">
        <v>0</v>
      </c>
      <c r="G3397">
        <v>0.21509803921568629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0.13549832026875699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t="s">
        <v>3441</v>
      </c>
      <c r="B3398">
        <v>0</v>
      </c>
      <c r="C3398">
        <v>0.43430656934306572</v>
      </c>
      <c r="D3398">
        <v>0</v>
      </c>
      <c r="E3398">
        <v>5.2052708390617403E-2</v>
      </c>
      <c r="F3398">
        <v>0</v>
      </c>
      <c r="G3398">
        <v>0.21509803921568629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0.21287793952967521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t="s">
        <v>3442</v>
      </c>
      <c r="B3399">
        <v>0</v>
      </c>
      <c r="C3399">
        <v>0.43065693430656932</v>
      </c>
      <c r="D3399">
        <v>0</v>
      </c>
      <c r="E3399">
        <v>5.5309968484951039E-2</v>
      </c>
      <c r="F3399">
        <v>0</v>
      </c>
      <c r="G3399">
        <v>0.21509803921568629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0.21709593131765581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x14ac:dyDescent="0.25">
      <c r="A3400" t="s">
        <v>3443</v>
      </c>
      <c r="B3400">
        <v>0</v>
      </c>
      <c r="C3400">
        <v>0.402676399026764</v>
      </c>
      <c r="D3400">
        <v>0</v>
      </c>
      <c r="E3400">
        <v>6.311470208760761E-2</v>
      </c>
      <c r="F3400">
        <v>0</v>
      </c>
      <c r="G3400">
        <v>0.21509803921568629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0.25778275475923851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x14ac:dyDescent="0.25">
      <c r="A3401" t="s">
        <v>3444</v>
      </c>
      <c r="B3401">
        <v>0</v>
      </c>
      <c r="C3401">
        <v>0.49026763990267641</v>
      </c>
      <c r="D3401">
        <v>0</v>
      </c>
      <c r="E3401">
        <v>6.5695128915586209E-2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0.29869354236655471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25">
      <c r="A3402" t="s">
        <v>3445</v>
      </c>
      <c r="B3402">
        <v>0</v>
      </c>
      <c r="C3402">
        <v>0.72141119221411187</v>
      </c>
      <c r="D3402">
        <v>0</v>
      </c>
      <c r="E3402">
        <v>6.3918441591404224E-2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0.29869354236655471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t="s">
        <v>3446</v>
      </c>
      <c r="B3403">
        <v>0</v>
      </c>
      <c r="C3403">
        <v>0.62287104622871048</v>
      </c>
      <c r="D3403">
        <v>0</v>
      </c>
      <c r="E3403">
        <v>5.6113707988747652E-2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4.9858889934148637E-2</v>
      </c>
      <c r="M3403">
        <v>0.29869354236655471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t="s">
        <v>3447</v>
      </c>
      <c r="B3404">
        <v>0</v>
      </c>
      <c r="C3404">
        <v>0.61192214111922139</v>
      </c>
      <c r="D3404">
        <v>0</v>
      </c>
      <c r="E3404">
        <v>4.7251422407411328E-2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0.53010348071495772</v>
      </c>
      <c r="M3404">
        <v>0.29869354236655471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t="s">
        <v>3448</v>
      </c>
      <c r="B3405">
        <v>0</v>
      </c>
      <c r="C3405">
        <v>0.13503649635036499</v>
      </c>
      <c r="D3405">
        <v>0</v>
      </c>
      <c r="E3405">
        <v>4.8414729583959058E-2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0.53010348071495772</v>
      </c>
      <c r="M3405">
        <v>0.19858156028368801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t="s">
        <v>3449</v>
      </c>
      <c r="B3406">
        <v>0</v>
      </c>
      <c r="C3406">
        <v>0</v>
      </c>
      <c r="D3406">
        <v>0</v>
      </c>
      <c r="E3406">
        <v>0.1182554622559699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0.53010348071495772</v>
      </c>
      <c r="M3406">
        <v>0.29869354236655471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t="s">
        <v>3450</v>
      </c>
      <c r="B3407">
        <v>0</v>
      </c>
      <c r="C3407">
        <v>0</v>
      </c>
      <c r="D3407">
        <v>0</v>
      </c>
      <c r="E3407">
        <v>0.25554686012817529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0.53010348071495772</v>
      </c>
      <c r="M3407">
        <v>0.29869354236655471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x14ac:dyDescent="0.25">
      <c r="A3408" t="s">
        <v>3451</v>
      </c>
      <c r="B3408">
        <v>0</v>
      </c>
      <c r="C3408">
        <v>0</v>
      </c>
      <c r="D3408">
        <v>0</v>
      </c>
      <c r="E3408">
        <v>0.39010977389538698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0.53010348071495772</v>
      </c>
      <c r="M3408">
        <v>0.3387831280328481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t="s">
        <v>3452</v>
      </c>
      <c r="B3409">
        <v>0</v>
      </c>
      <c r="C3409">
        <v>0</v>
      </c>
      <c r="D3409">
        <v>0</v>
      </c>
      <c r="E3409">
        <v>0.4659574018062988</v>
      </c>
      <c r="F3409">
        <v>0</v>
      </c>
      <c r="G3409">
        <v>0.21509803921568629</v>
      </c>
      <c r="H3409">
        <v>0</v>
      </c>
      <c r="I3409">
        <v>0</v>
      </c>
      <c r="J3409">
        <v>0</v>
      </c>
      <c r="K3409">
        <v>0</v>
      </c>
      <c r="L3409">
        <v>0.53010348071495772</v>
      </c>
      <c r="M3409">
        <v>0.29869354236655471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t="s">
        <v>3453</v>
      </c>
      <c r="B3410">
        <v>0</v>
      </c>
      <c r="C3410">
        <v>0</v>
      </c>
      <c r="D3410">
        <v>0</v>
      </c>
      <c r="E3410">
        <v>0.53801899363353711</v>
      </c>
      <c r="F3410">
        <v>0</v>
      </c>
      <c r="G3410">
        <v>0.21509803921568629</v>
      </c>
      <c r="H3410">
        <v>0</v>
      </c>
      <c r="I3410">
        <v>0</v>
      </c>
      <c r="J3410">
        <v>0</v>
      </c>
      <c r="K3410">
        <v>0</v>
      </c>
      <c r="L3410">
        <v>0.53010348071495772</v>
      </c>
      <c r="M3410">
        <v>0.13549832026875699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t="s">
        <v>3454</v>
      </c>
      <c r="B3411">
        <v>0</v>
      </c>
      <c r="C3411">
        <v>0</v>
      </c>
      <c r="D3411">
        <v>0</v>
      </c>
      <c r="E3411">
        <v>0.59813024810169424</v>
      </c>
      <c r="F3411">
        <v>0</v>
      </c>
      <c r="G3411">
        <v>0.21509803921568629</v>
      </c>
      <c r="H3411">
        <v>0</v>
      </c>
      <c r="I3411">
        <v>0</v>
      </c>
      <c r="J3411">
        <v>0</v>
      </c>
      <c r="K3411">
        <v>0</v>
      </c>
      <c r="L3411">
        <v>0.53010348071495772</v>
      </c>
      <c r="M3411">
        <v>0.13549832026875699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t="s">
        <v>3455</v>
      </c>
      <c r="B3412">
        <v>0</v>
      </c>
      <c r="C3412">
        <v>0</v>
      </c>
      <c r="D3412">
        <v>0</v>
      </c>
      <c r="E3412">
        <v>0.6650944393916961</v>
      </c>
      <c r="F3412">
        <v>0</v>
      </c>
      <c r="G3412">
        <v>0.21509803921568629</v>
      </c>
      <c r="H3412">
        <v>0</v>
      </c>
      <c r="I3412">
        <v>0</v>
      </c>
      <c r="J3412">
        <v>0</v>
      </c>
      <c r="K3412">
        <v>0</v>
      </c>
      <c r="L3412">
        <v>0.53010348071495772</v>
      </c>
      <c r="M3412">
        <v>0.13549832026875699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x14ac:dyDescent="0.25">
      <c r="A3413" t="s">
        <v>3456</v>
      </c>
      <c r="B3413">
        <v>0</v>
      </c>
      <c r="C3413">
        <v>0</v>
      </c>
      <c r="D3413">
        <v>0</v>
      </c>
      <c r="E3413">
        <v>0.67911757862898969</v>
      </c>
      <c r="F3413">
        <v>0</v>
      </c>
      <c r="G3413">
        <v>0.21509803921568629</v>
      </c>
      <c r="H3413">
        <v>0</v>
      </c>
      <c r="I3413">
        <v>0</v>
      </c>
      <c r="J3413">
        <v>0</v>
      </c>
      <c r="K3413">
        <v>0</v>
      </c>
      <c r="L3413">
        <v>0.53010348071495772</v>
      </c>
      <c r="M3413">
        <v>0.13549832026875699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t="s">
        <v>3457</v>
      </c>
      <c r="B3414">
        <v>0</v>
      </c>
      <c r="C3414">
        <v>0</v>
      </c>
      <c r="D3414">
        <v>0</v>
      </c>
      <c r="E3414">
        <v>0.68438418748281482</v>
      </c>
      <c r="F3414">
        <v>0</v>
      </c>
      <c r="G3414">
        <v>0.21509803921568629</v>
      </c>
      <c r="H3414">
        <v>0</v>
      </c>
      <c r="I3414">
        <v>0</v>
      </c>
      <c r="J3414">
        <v>0</v>
      </c>
      <c r="K3414">
        <v>0</v>
      </c>
      <c r="L3414">
        <v>0.53010348071495772</v>
      </c>
      <c r="M3414">
        <v>0.13549832026875699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25">
      <c r="A3415" t="s">
        <v>3458</v>
      </c>
      <c r="B3415">
        <v>0</v>
      </c>
      <c r="C3415">
        <v>3.6496350364963498E-3</v>
      </c>
      <c r="D3415">
        <v>0</v>
      </c>
      <c r="E3415">
        <v>0.69436747816155175</v>
      </c>
      <c r="F3415">
        <v>0</v>
      </c>
      <c r="G3415">
        <v>0.21509803921568629</v>
      </c>
      <c r="H3415">
        <v>0</v>
      </c>
      <c r="I3415">
        <v>0</v>
      </c>
      <c r="J3415">
        <v>0</v>
      </c>
      <c r="K3415">
        <v>0</v>
      </c>
      <c r="L3415">
        <v>0.53010348071495772</v>
      </c>
      <c r="M3415">
        <v>0.13549832026875699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x14ac:dyDescent="0.25">
      <c r="A3416" t="s">
        <v>3459</v>
      </c>
      <c r="B3416">
        <v>0</v>
      </c>
      <c r="C3416">
        <v>1.21654501216545E-2</v>
      </c>
      <c r="D3416">
        <v>0</v>
      </c>
      <c r="E3416">
        <v>0.70511220626493798</v>
      </c>
      <c r="F3416">
        <v>0</v>
      </c>
      <c r="G3416">
        <v>0.21509803921568629</v>
      </c>
      <c r="H3416">
        <v>0</v>
      </c>
      <c r="I3416">
        <v>0</v>
      </c>
      <c r="J3416">
        <v>0</v>
      </c>
      <c r="K3416">
        <v>0</v>
      </c>
      <c r="L3416">
        <v>0.53010348071495772</v>
      </c>
      <c r="M3416">
        <v>0.13549832026875699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t="s">
        <v>3460</v>
      </c>
      <c r="B3417">
        <v>0</v>
      </c>
      <c r="C3417">
        <v>0.32725060827250613</v>
      </c>
      <c r="D3417">
        <v>0</v>
      </c>
      <c r="E3417">
        <v>0.61596057446223484</v>
      </c>
      <c r="F3417">
        <v>0</v>
      </c>
      <c r="G3417">
        <v>0.21509803921568629</v>
      </c>
      <c r="H3417">
        <v>0</v>
      </c>
      <c r="I3417">
        <v>0</v>
      </c>
      <c r="J3417">
        <v>0</v>
      </c>
      <c r="K3417">
        <v>0</v>
      </c>
      <c r="L3417">
        <v>0.53010348071495772</v>
      </c>
      <c r="M3417">
        <v>0.13549832026875699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t="s">
        <v>3461</v>
      </c>
      <c r="B3418">
        <v>0</v>
      </c>
      <c r="C3418">
        <v>0.41727493917274933</v>
      </c>
      <c r="D3418">
        <v>0</v>
      </c>
      <c r="E3418">
        <v>0.42528395270627561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0.53010348071495772</v>
      </c>
      <c r="M3418">
        <v>0.21709593131765581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t="s">
        <v>3462</v>
      </c>
      <c r="B3419">
        <v>0</v>
      </c>
      <c r="C3419">
        <v>0.48418491484184911</v>
      </c>
      <c r="D3419">
        <v>0</v>
      </c>
      <c r="E3419">
        <v>0.37547325451045921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0.53010348071495772</v>
      </c>
      <c r="M3419">
        <v>0.29869354236655471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t="s">
        <v>3463</v>
      </c>
      <c r="B3420">
        <v>0</v>
      </c>
      <c r="C3420">
        <v>0.55352798053527974</v>
      </c>
      <c r="D3420">
        <v>0</v>
      </c>
      <c r="E3420">
        <v>0.40275809556039682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0.53010348071495772</v>
      </c>
      <c r="M3420">
        <v>0.29869354236655471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x14ac:dyDescent="0.25">
      <c r="A3421" t="s">
        <v>3464</v>
      </c>
      <c r="B3421">
        <v>0</v>
      </c>
      <c r="C3421">
        <v>0.55352798053527974</v>
      </c>
      <c r="D3421">
        <v>0</v>
      </c>
      <c r="E3421">
        <v>0.43484422259354061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0.53010348071495772</v>
      </c>
      <c r="M3421">
        <v>0.29869354236655471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t="s">
        <v>3465</v>
      </c>
      <c r="B3422">
        <v>0</v>
      </c>
      <c r="C3422">
        <v>0.37469586374695862</v>
      </c>
      <c r="D3422">
        <v>0</v>
      </c>
      <c r="E3422">
        <v>0.45745468389771371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0.53010348071495772</v>
      </c>
      <c r="M3422">
        <v>0.3387831280328481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t="s">
        <v>3466</v>
      </c>
      <c r="B3423">
        <v>0</v>
      </c>
      <c r="C3423">
        <v>0.52798053527980526</v>
      </c>
      <c r="D3423">
        <v>0</v>
      </c>
      <c r="E3423">
        <v>0.48683347786543713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0.53010348071495772</v>
      </c>
      <c r="M3423">
        <v>0.3387831280328481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t="s">
        <v>3467</v>
      </c>
      <c r="B3424">
        <v>0</v>
      </c>
      <c r="C3424">
        <v>0.49391727493917281</v>
      </c>
      <c r="D3424">
        <v>0</v>
      </c>
      <c r="E3424">
        <v>0.52710505721356204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0.53010348071495772</v>
      </c>
      <c r="M3424">
        <v>0.29869354236655471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x14ac:dyDescent="0.25">
      <c r="A3425" t="s">
        <v>3468</v>
      </c>
      <c r="B3425">
        <v>0</v>
      </c>
      <c r="C3425">
        <v>0.51216545012165449</v>
      </c>
      <c r="D3425">
        <v>0</v>
      </c>
      <c r="E3425">
        <v>0.552232492226993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0.53010348071495772</v>
      </c>
      <c r="M3425">
        <v>0.29869354236655471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t="s">
        <v>3469</v>
      </c>
      <c r="B3426">
        <v>0</v>
      </c>
      <c r="C3426">
        <v>0.39659367396593681</v>
      </c>
      <c r="D3426">
        <v>0</v>
      </c>
      <c r="E3426">
        <v>0.51627572495188145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0.53010348071495772</v>
      </c>
      <c r="M3426">
        <v>0.3387831280328481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t="s">
        <v>3470</v>
      </c>
      <c r="B3427">
        <v>0</v>
      </c>
      <c r="C3427">
        <v>0.30656934306569339</v>
      </c>
      <c r="D3427">
        <v>0</v>
      </c>
      <c r="E3427">
        <v>0.48429535311660571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0.53010348071495772</v>
      </c>
      <c r="M3427">
        <v>0.3387831280328481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t="s">
        <v>3471</v>
      </c>
      <c r="B3428">
        <v>0</v>
      </c>
      <c r="C3428">
        <v>0.43065693430656932</v>
      </c>
      <c r="D3428">
        <v>0</v>
      </c>
      <c r="E3428">
        <v>0.4570105120666681</v>
      </c>
      <c r="F3428">
        <v>0</v>
      </c>
      <c r="G3428">
        <v>0.21509803921568629</v>
      </c>
      <c r="H3428">
        <v>0</v>
      </c>
      <c r="I3428">
        <v>0</v>
      </c>
      <c r="J3428">
        <v>0</v>
      </c>
      <c r="K3428">
        <v>0</v>
      </c>
      <c r="L3428">
        <v>0.53010348071495772</v>
      </c>
      <c r="M3428">
        <v>0.27099664053751399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t="s">
        <v>3472</v>
      </c>
      <c r="B3429">
        <v>0</v>
      </c>
      <c r="C3429">
        <v>8.1508515815085156E-2</v>
      </c>
      <c r="D3429">
        <v>0</v>
      </c>
      <c r="E3429">
        <v>0.43239070200300339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0.53010348071495772</v>
      </c>
      <c r="M3429">
        <v>0.21709593131765581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x14ac:dyDescent="0.25">
      <c r="A3430" t="s">
        <v>3473</v>
      </c>
      <c r="B3430">
        <v>0</v>
      </c>
      <c r="C3430">
        <v>0</v>
      </c>
      <c r="D3430">
        <v>0</v>
      </c>
      <c r="E3430">
        <v>0.46244632923708212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0.53010348071495772</v>
      </c>
      <c r="M3430">
        <v>0.21709593131765581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25">
      <c r="A3431" t="s">
        <v>3474</v>
      </c>
      <c r="B3431">
        <v>0</v>
      </c>
      <c r="C3431">
        <v>0</v>
      </c>
      <c r="D3431">
        <v>0</v>
      </c>
      <c r="E3431">
        <v>0.49838194547261999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4.9858889934148637E-2</v>
      </c>
      <c r="M3431">
        <v>0.29869354236655471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25">
      <c r="A3432" t="s">
        <v>3475</v>
      </c>
      <c r="B3432">
        <v>0</v>
      </c>
      <c r="C3432">
        <v>0</v>
      </c>
      <c r="D3432">
        <v>0</v>
      </c>
      <c r="E3432">
        <v>0.48201104084265739</v>
      </c>
      <c r="F3432">
        <v>0</v>
      </c>
      <c r="G3432">
        <v>0.9172549019607843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0.108809257185517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t="s">
        <v>3476</v>
      </c>
      <c r="B3433">
        <v>0</v>
      </c>
      <c r="C3433">
        <v>0</v>
      </c>
      <c r="D3433">
        <v>0</v>
      </c>
      <c r="E3433">
        <v>0.49129634721546572</v>
      </c>
      <c r="F3433">
        <v>0</v>
      </c>
      <c r="G3433">
        <v>0.21509803921568629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t="s">
        <v>3477</v>
      </c>
      <c r="B3434">
        <v>0</v>
      </c>
      <c r="C3434">
        <v>0</v>
      </c>
      <c r="D3434">
        <v>0</v>
      </c>
      <c r="E3434">
        <v>0.47412170308170648</v>
      </c>
      <c r="F3434">
        <v>0</v>
      </c>
      <c r="G3434">
        <v>0.21509803921568629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t="s">
        <v>3478</v>
      </c>
      <c r="B3435">
        <v>0</v>
      </c>
      <c r="C3435">
        <v>0</v>
      </c>
      <c r="D3435">
        <v>0</v>
      </c>
      <c r="E3435">
        <v>0.44347384673956719</v>
      </c>
      <c r="F3435">
        <v>0</v>
      </c>
      <c r="G3435">
        <v>0.21509803921568629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t="s">
        <v>3479</v>
      </c>
      <c r="B3436">
        <v>0</v>
      </c>
      <c r="C3436">
        <v>0</v>
      </c>
      <c r="D3436">
        <v>0</v>
      </c>
      <c r="E3436">
        <v>0.4189174897946234</v>
      </c>
      <c r="F3436">
        <v>0</v>
      </c>
      <c r="G3436">
        <v>0.21509803921568629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t="s">
        <v>3480</v>
      </c>
      <c r="B3437">
        <v>0</v>
      </c>
      <c r="C3437">
        <v>0</v>
      </c>
      <c r="D3437">
        <v>0</v>
      </c>
      <c r="E3437">
        <v>0.44171831045495891</v>
      </c>
      <c r="F3437">
        <v>0</v>
      </c>
      <c r="G3437">
        <v>0.21509803921568629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t="s">
        <v>3481</v>
      </c>
      <c r="B3438">
        <v>0</v>
      </c>
      <c r="C3438">
        <v>0</v>
      </c>
      <c r="D3438">
        <v>0</v>
      </c>
      <c r="E3438">
        <v>0.42680682755557442</v>
      </c>
      <c r="F3438">
        <v>0</v>
      </c>
      <c r="G3438">
        <v>0.21509803921568629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t="s">
        <v>3482</v>
      </c>
      <c r="B3439">
        <v>0</v>
      </c>
      <c r="C3439">
        <v>4.8661800486618006E-3</v>
      </c>
      <c r="D3439">
        <v>0</v>
      </c>
      <c r="E3439">
        <v>0.44040694600139602</v>
      </c>
      <c r="F3439">
        <v>0</v>
      </c>
      <c r="G3439">
        <v>0.21509803921568629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x14ac:dyDescent="0.25">
      <c r="A3440" t="s">
        <v>3483</v>
      </c>
      <c r="B3440">
        <v>0</v>
      </c>
      <c r="C3440">
        <v>1.9464720194647199E-2</v>
      </c>
      <c r="D3440">
        <v>0</v>
      </c>
      <c r="E3440">
        <v>0.46760718289303932</v>
      </c>
      <c r="F3440">
        <v>0</v>
      </c>
      <c r="G3440">
        <v>0.21509803921568629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t="s">
        <v>3484</v>
      </c>
      <c r="B3441">
        <v>0</v>
      </c>
      <c r="C3441">
        <v>0.38442822384428232</v>
      </c>
      <c r="D3441">
        <v>0</v>
      </c>
      <c r="E3441">
        <v>0.38406057657733877</v>
      </c>
      <c r="F3441">
        <v>0</v>
      </c>
      <c r="G3441">
        <v>0.21509803921568629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t="s">
        <v>3485</v>
      </c>
      <c r="B3442">
        <v>0</v>
      </c>
      <c r="C3442">
        <v>0.36374695863746948</v>
      </c>
      <c r="D3442">
        <v>0</v>
      </c>
      <c r="E3442">
        <v>0.24545781425157051</v>
      </c>
      <c r="F3442">
        <v>0</v>
      </c>
      <c r="G3442">
        <v>0.21509803921568629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t="s">
        <v>3486</v>
      </c>
      <c r="B3443">
        <v>0</v>
      </c>
      <c r="C3443">
        <v>0.41605839416058399</v>
      </c>
      <c r="D3443">
        <v>0</v>
      </c>
      <c r="E3443">
        <v>0.31792127583070712</v>
      </c>
      <c r="F3443">
        <v>0</v>
      </c>
      <c r="G3443">
        <v>0.21509803921568629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t="s">
        <v>3487</v>
      </c>
      <c r="B3444">
        <v>0</v>
      </c>
      <c r="C3444">
        <v>0.47688564476885648</v>
      </c>
      <c r="D3444">
        <v>0</v>
      </c>
      <c r="E3444">
        <v>0.40671333996065911</v>
      </c>
      <c r="F3444">
        <v>0</v>
      </c>
      <c r="G3444">
        <v>0.21509803921568629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x14ac:dyDescent="0.25">
      <c r="A3445" t="s">
        <v>3488</v>
      </c>
      <c r="B3445">
        <v>0</v>
      </c>
      <c r="C3445">
        <v>0.47931873479318732</v>
      </c>
      <c r="D3445">
        <v>0</v>
      </c>
      <c r="E3445">
        <v>0.4842107489583114</v>
      </c>
      <c r="F3445">
        <v>0</v>
      </c>
      <c r="G3445">
        <v>0.21509803921568629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t="s">
        <v>3489</v>
      </c>
      <c r="B3446">
        <v>0</v>
      </c>
      <c r="C3446">
        <v>0.48905109489051102</v>
      </c>
      <c r="D3446">
        <v>0</v>
      </c>
      <c r="E3446">
        <v>0.49855115378920878</v>
      </c>
      <c r="F3446">
        <v>0</v>
      </c>
      <c r="G3446">
        <v>0.21509803921568629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25">
      <c r="A3447" t="s">
        <v>3490</v>
      </c>
      <c r="B3447">
        <v>0</v>
      </c>
      <c r="C3447">
        <v>0.43552311435523111</v>
      </c>
      <c r="D3447">
        <v>0</v>
      </c>
      <c r="E3447">
        <v>0.53110260369297158</v>
      </c>
      <c r="F3447">
        <v>0</v>
      </c>
      <c r="G3447">
        <v>0.21509803921568629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t="s">
        <v>3491</v>
      </c>
      <c r="B3448">
        <v>0</v>
      </c>
      <c r="C3448">
        <v>0.72384428223844277</v>
      </c>
      <c r="D3448">
        <v>0</v>
      </c>
      <c r="E3448">
        <v>0.58319761416273619</v>
      </c>
      <c r="F3448">
        <v>0</v>
      </c>
      <c r="G3448">
        <v>0.21509803921568629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t="s">
        <v>3492</v>
      </c>
      <c r="B3449">
        <v>0</v>
      </c>
      <c r="C3449">
        <v>0.57055961070559602</v>
      </c>
      <c r="D3449">
        <v>0</v>
      </c>
      <c r="E3449">
        <v>0.58922566044121072</v>
      </c>
      <c r="F3449">
        <v>0</v>
      </c>
      <c r="G3449">
        <v>0.21509803921568629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x14ac:dyDescent="0.25">
      <c r="A3450" t="s">
        <v>3493</v>
      </c>
      <c r="B3450">
        <v>0</v>
      </c>
      <c r="C3450">
        <v>0.31873479318734788</v>
      </c>
      <c r="D3450">
        <v>0</v>
      </c>
      <c r="E3450">
        <v>0.67179931893652578</v>
      </c>
      <c r="F3450">
        <v>0</v>
      </c>
      <c r="G3450">
        <v>0.21509803921568629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25">
      <c r="A3451" t="s">
        <v>3494</v>
      </c>
      <c r="B3451">
        <v>0</v>
      </c>
      <c r="C3451">
        <v>0.22019464720194651</v>
      </c>
      <c r="D3451">
        <v>0</v>
      </c>
      <c r="E3451">
        <v>0.65754351826392277</v>
      </c>
      <c r="F3451">
        <v>0</v>
      </c>
      <c r="G3451">
        <v>0.21509803921568629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x14ac:dyDescent="0.25">
      <c r="A3452" t="s">
        <v>3495</v>
      </c>
      <c r="B3452">
        <v>0</v>
      </c>
      <c r="C3452">
        <v>0.1082725060827251</v>
      </c>
      <c r="D3452">
        <v>0</v>
      </c>
      <c r="E3452">
        <v>0.6029315340849003</v>
      </c>
      <c r="F3452">
        <v>0</v>
      </c>
      <c r="G3452">
        <v>0.21509803921568629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t="s">
        <v>3496</v>
      </c>
      <c r="B3453">
        <v>0</v>
      </c>
      <c r="C3453">
        <v>1.7031630170316302E-2</v>
      </c>
      <c r="D3453">
        <v>0</v>
      </c>
      <c r="E3453">
        <v>0.53154677552401708</v>
      </c>
      <c r="F3453">
        <v>0</v>
      </c>
      <c r="G3453">
        <v>0.21509803921568629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x14ac:dyDescent="0.25">
      <c r="A3454" t="s">
        <v>3497</v>
      </c>
      <c r="B3454">
        <v>0</v>
      </c>
      <c r="C3454">
        <v>0</v>
      </c>
      <c r="D3454">
        <v>0</v>
      </c>
      <c r="E3454">
        <v>0.53040461938704286</v>
      </c>
      <c r="F3454">
        <v>0</v>
      </c>
      <c r="G3454">
        <v>0.21509803921568629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t="s">
        <v>3498</v>
      </c>
      <c r="B3455">
        <v>0</v>
      </c>
      <c r="C3455">
        <v>0</v>
      </c>
      <c r="D3455">
        <v>0</v>
      </c>
      <c r="E3455">
        <v>0.49059836290953712</v>
      </c>
      <c r="F3455">
        <v>0</v>
      </c>
      <c r="G3455">
        <v>0.21509803921568629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t="s">
        <v>3499</v>
      </c>
      <c r="B3456">
        <v>0</v>
      </c>
      <c r="C3456">
        <v>0</v>
      </c>
      <c r="D3456">
        <v>0</v>
      </c>
      <c r="E3456">
        <v>0.43560566001819001</v>
      </c>
      <c r="F3456">
        <v>0</v>
      </c>
      <c r="G3456">
        <v>0.21509803921568629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t="s">
        <v>3500</v>
      </c>
      <c r="B3457">
        <v>0</v>
      </c>
      <c r="C3457">
        <v>0</v>
      </c>
      <c r="D3457">
        <v>0</v>
      </c>
      <c r="E3457">
        <v>0.44387571649146562</v>
      </c>
      <c r="F3457">
        <v>0</v>
      </c>
      <c r="G3457">
        <v>0.21509803921568629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x14ac:dyDescent="0.25">
      <c r="A3458" t="s">
        <v>3501</v>
      </c>
      <c r="B3458">
        <v>0</v>
      </c>
      <c r="C3458">
        <v>0</v>
      </c>
      <c r="D3458">
        <v>0</v>
      </c>
      <c r="E3458">
        <v>0.47348717189449863</v>
      </c>
      <c r="F3458">
        <v>0</v>
      </c>
      <c r="G3458">
        <v>0.21509803921568629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5.2930197835013071E-2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t="s">
        <v>3502</v>
      </c>
      <c r="B3459">
        <v>0</v>
      </c>
      <c r="C3459">
        <v>0</v>
      </c>
      <c r="D3459">
        <v>0</v>
      </c>
      <c r="E3459">
        <v>0.53848431650415629</v>
      </c>
      <c r="F3459">
        <v>0</v>
      </c>
      <c r="G3459">
        <v>0.21509803921568629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5.2930197835013071E-2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t="s">
        <v>3503</v>
      </c>
      <c r="B3460">
        <v>0</v>
      </c>
      <c r="C3460">
        <v>0</v>
      </c>
      <c r="D3460">
        <v>0</v>
      </c>
      <c r="E3460">
        <v>0.5573298927642294</v>
      </c>
      <c r="F3460">
        <v>0</v>
      </c>
      <c r="G3460">
        <v>0.21509803921568629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5.2930197835013071E-2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t="s">
        <v>3504</v>
      </c>
      <c r="B3461">
        <v>0</v>
      </c>
      <c r="C3461">
        <v>0</v>
      </c>
      <c r="D3461">
        <v>0</v>
      </c>
      <c r="E3461">
        <v>0.55995262167135518</v>
      </c>
      <c r="F3461">
        <v>0</v>
      </c>
      <c r="G3461">
        <v>0.21509803921568629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5.2930197835013071E-2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t="s">
        <v>3505</v>
      </c>
      <c r="B3462">
        <v>0</v>
      </c>
      <c r="C3462">
        <v>0</v>
      </c>
      <c r="D3462">
        <v>0</v>
      </c>
      <c r="E3462">
        <v>0.57171259967427401</v>
      </c>
      <c r="F3462">
        <v>0</v>
      </c>
      <c r="G3462">
        <v>0.21509803921568629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5.2930197835013071E-2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25">
      <c r="A3463" t="s">
        <v>3506</v>
      </c>
      <c r="B3463">
        <v>0</v>
      </c>
      <c r="C3463">
        <v>4.8661800486618006E-3</v>
      </c>
      <c r="D3463">
        <v>0</v>
      </c>
      <c r="E3463">
        <v>0.61166691342879509</v>
      </c>
      <c r="F3463">
        <v>0</v>
      </c>
      <c r="G3463">
        <v>0.21509803921568629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5.2930197835013071E-2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x14ac:dyDescent="0.25">
      <c r="A3464" t="s">
        <v>3507</v>
      </c>
      <c r="B3464">
        <v>0</v>
      </c>
      <c r="C3464">
        <v>1.3381995133819951E-2</v>
      </c>
      <c r="D3464">
        <v>0</v>
      </c>
      <c r="E3464">
        <v>0.63448888512870416</v>
      </c>
      <c r="F3464">
        <v>0</v>
      </c>
      <c r="G3464">
        <v>0.21509803921568629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5.2930197835013071E-2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x14ac:dyDescent="0.25">
      <c r="A3465" t="s">
        <v>3508</v>
      </c>
      <c r="B3465">
        <v>0</v>
      </c>
      <c r="C3465">
        <v>0.28953771289537711</v>
      </c>
      <c r="D3465">
        <v>0</v>
      </c>
      <c r="E3465">
        <v>0.50498106981958168</v>
      </c>
      <c r="F3465">
        <v>0</v>
      </c>
      <c r="G3465">
        <v>0.21509803921568629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5.2930197835013071E-2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t="s">
        <v>3509</v>
      </c>
      <c r="B3466">
        <v>0</v>
      </c>
      <c r="C3466">
        <v>0.45985401459854008</v>
      </c>
      <c r="D3466">
        <v>0</v>
      </c>
      <c r="E3466">
        <v>0.46043698047759052</v>
      </c>
      <c r="F3466">
        <v>0</v>
      </c>
      <c r="G3466">
        <v>0.21509803921568629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5.2930197835013071E-2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x14ac:dyDescent="0.25">
      <c r="A3467" t="s">
        <v>3510</v>
      </c>
      <c r="B3467">
        <v>0</v>
      </c>
      <c r="C3467">
        <v>0.36982968369829677</v>
      </c>
      <c r="D3467">
        <v>0</v>
      </c>
      <c r="E3467">
        <v>0.50542524165062719</v>
      </c>
      <c r="F3467">
        <v>0</v>
      </c>
      <c r="G3467">
        <v>0.21509803921568629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5.2930197835013071E-2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 t="s">
        <v>3511</v>
      </c>
      <c r="B3468">
        <v>0</v>
      </c>
      <c r="C3468">
        <v>0.2968369829683698</v>
      </c>
      <c r="D3468">
        <v>0</v>
      </c>
      <c r="E3468">
        <v>0.52374204192136042</v>
      </c>
      <c r="F3468">
        <v>0</v>
      </c>
      <c r="G3468">
        <v>0.21509803921568629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5.2930197835013071E-2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t="s">
        <v>3512</v>
      </c>
      <c r="B3469">
        <v>0</v>
      </c>
      <c r="C3469">
        <v>0.354014598540146</v>
      </c>
      <c r="D3469">
        <v>0</v>
      </c>
      <c r="E3469">
        <v>0.51388565748006521</v>
      </c>
      <c r="F3469">
        <v>0</v>
      </c>
      <c r="G3469">
        <v>0.21509803921568629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5.2930197835013071E-2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t="s">
        <v>3513</v>
      </c>
      <c r="B3470">
        <v>0</v>
      </c>
      <c r="C3470">
        <v>0.28588807785888082</v>
      </c>
      <c r="D3470">
        <v>0</v>
      </c>
      <c r="E3470">
        <v>0.49025994627635949</v>
      </c>
      <c r="F3470">
        <v>0</v>
      </c>
      <c r="G3470">
        <v>0.21509803921568629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5.2930197835013071E-2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t="s">
        <v>3514</v>
      </c>
      <c r="B3471">
        <v>0</v>
      </c>
      <c r="C3471">
        <v>0.31995133819951338</v>
      </c>
      <c r="D3471">
        <v>0</v>
      </c>
      <c r="E3471">
        <v>0.48203219188223112</v>
      </c>
      <c r="F3471">
        <v>0</v>
      </c>
      <c r="G3471">
        <v>0.21509803921568629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5.2930197835013071E-2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x14ac:dyDescent="0.25">
      <c r="A3472" t="s">
        <v>3515</v>
      </c>
      <c r="B3472">
        <v>0</v>
      </c>
      <c r="C3472">
        <v>0.43187347931873482</v>
      </c>
      <c r="D3472">
        <v>0</v>
      </c>
      <c r="E3472">
        <v>0.5021679815562935</v>
      </c>
      <c r="F3472">
        <v>0</v>
      </c>
      <c r="G3472">
        <v>0.21509803921568629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5.2930197835013071E-2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t="s">
        <v>3516</v>
      </c>
      <c r="B3473">
        <v>0</v>
      </c>
      <c r="C3473">
        <v>0.41605839416058399</v>
      </c>
      <c r="D3473">
        <v>0</v>
      </c>
      <c r="E3473">
        <v>0.48418959791873772</v>
      </c>
      <c r="F3473">
        <v>0</v>
      </c>
      <c r="G3473">
        <v>0.21509803921568629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5.2930197835013071E-2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25">
      <c r="A3474" t="s">
        <v>3517</v>
      </c>
      <c r="B3474">
        <v>0</v>
      </c>
      <c r="C3474">
        <v>0.40024330900243299</v>
      </c>
      <c r="D3474">
        <v>0</v>
      </c>
      <c r="E3474">
        <v>0.47460817699189922</v>
      </c>
      <c r="F3474">
        <v>0</v>
      </c>
      <c r="G3474">
        <v>0.21509803921568629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5.2930197835013071E-2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t="s">
        <v>3518</v>
      </c>
      <c r="B3475">
        <v>0</v>
      </c>
      <c r="C3475">
        <v>0.42092457420924573</v>
      </c>
      <c r="D3475">
        <v>0</v>
      </c>
      <c r="E3475">
        <v>0.41183189153746907</v>
      </c>
      <c r="F3475">
        <v>0</v>
      </c>
      <c r="G3475">
        <v>0.21509803921568629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5.2930197835013071E-2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 x14ac:dyDescent="0.25">
      <c r="A3476" t="s">
        <v>3519</v>
      </c>
      <c r="B3476">
        <v>0</v>
      </c>
      <c r="C3476">
        <v>0.5</v>
      </c>
      <c r="D3476">
        <v>0</v>
      </c>
      <c r="E3476">
        <v>0.37094693204170992</v>
      </c>
      <c r="F3476">
        <v>0</v>
      </c>
      <c r="G3476">
        <v>0.21509803921568629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0.50731616274729374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t="s">
        <v>3520</v>
      </c>
      <c r="B3477">
        <v>0</v>
      </c>
      <c r="C3477">
        <v>0.1021897810218978</v>
      </c>
      <c r="D3477">
        <v>0</v>
      </c>
      <c r="E3477">
        <v>0.33873389877112459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0.31478163493840983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t="s">
        <v>3521</v>
      </c>
      <c r="B3478">
        <v>0</v>
      </c>
      <c r="C3478">
        <v>0</v>
      </c>
      <c r="D3478">
        <v>0</v>
      </c>
      <c r="E3478">
        <v>0.39214027369445209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0.31478163493840983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25">
      <c r="A3479" t="s">
        <v>3522</v>
      </c>
      <c r="B3479">
        <v>0</v>
      </c>
      <c r="C3479">
        <v>0</v>
      </c>
      <c r="D3479">
        <v>0</v>
      </c>
      <c r="E3479">
        <v>0.44438334144123193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0.31478163493840983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t="s">
        <v>3523</v>
      </c>
      <c r="B3480">
        <v>0</v>
      </c>
      <c r="C3480">
        <v>0</v>
      </c>
      <c r="D3480">
        <v>0</v>
      </c>
      <c r="E3480">
        <v>0.48163032213033269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0.31478163493840983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25">
      <c r="A3481" t="s">
        <v>3524</v>
      </c>
      <c r="B3481">
        <v>0</v>
      </c>
      <c r="C3481">
        <v>0</v>
      </c>
      <c r="D3481">
        <v>0</v>
      </c>
      <c r="E3481">
        <v>0.46542862581695887</v>
      </c>
      <c r="F3481">
        <v>0</v>
      </c>
      <c r="G3481">
        <v>0.21509803921568629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0.31478163493840983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t="s">
        <v>3525</v>
      </c>
      <c r="B3482">
        <v>0</v>
      </c>
      <c r="C3482">
        <v>0</v>
      </c>
      <c r="D3482">
        <v>0</v>
      </c>
      <c r="E3482">
        <v>0.43662090991772251</v>
      </c>
      <c r="F3482">
        <v>0</v>
      </c>
      <c r="G3482">
        <v>0.21509803921568629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0.31478163493840983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t="s">
        <v>3526</v>
      </c>
      <c r="B3483">
        <v>0</v>
      </c>
      <c r="C3483">
        <v>0</v>
      </c>
      <c r="D3483">
        <v>0</v>
      </c>
      <c r="E3483">
        <v>0.42393028617356537</v>
      </c>
      <c r="F3483">
        <v>0</v>
      </c>
      <c r="G3483">
        <v>0.21509803921568629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0.31478163493840983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t="s">
        <v>3527</v>
      </c>
      <c r="B3484">
        <v>0</v>
      </c>
      <c r="C3484">
        <v>0</v>
      </c>
      <c r="D3484">
        <v>0</v>
      </c>
      <c r="E3484">
        <v>0.40910340743247542</v>
      </c>
      <c r="F3484">
        <v>0</v>
      </c>
      <c r="G3484">
        <v>0.21509803921568629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0.31478163493840983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t="s">
        <v>3528</v>
      </c>
      <c r="B3485">
        <v>0</v>
      </c>
      <c r="C3485">
        <v>0</v>
      </c>
      <c r="D3485">
        <v>0</v>
      </c>
      <c r="E3485">
        <v>0.44267010723577072</v>
      </c>
      <c r="F3485">
        <v>0</v>
      </c>
      <c r="G3485">
        <v>0.21509803921568629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0.31478163493840983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25">
      <c r="A3486" t="s">
        <v>3529</v>
      </c>
      <c r="B3486">
        <v>0</v>
      </c>
      <c r="C3486">
        <v>0</v>
      </c>
      <c r="D3486">
        <v>0</v>
      </c>
      <c r="E3486">
        <v>0.47266228135112842</v>
      </c>
      <c r="F3486">
        <v>0</v>
      </c>
      <c r="G3486">
        <v>0.21509803921568629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0.31478163493840983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t="s">
        <v>3530</v>
      </c>
      <c r="B3487">
        <v>0</v>
      </c>
      <c r="C3487">
        <v>4.8661800486618006E-3</v>
      </c>
      <c r="D3487">
        <v>0</v>
      </c>
      <c r="E3487">
        <v>0.44034349288267521</v>
      </c>
      <c r="F3487">
        <v>0</v>
      </c>
      <c r="G3487">
        <v>0.21509803921568629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0.31478163493840983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x14ac:dyDescent="0.25">
      <c r="A3488" t="s">
        <v>3531</v>
      </c>
      <c r="B3488">
        <v>0</v>
      </c>
      <c r="C3488">
        <v>1.7031630170316302E-2</v>
      </c>
      <c r="D3488">
        <v>0</v>
      </c>
      <c r="E3488">
        <v>0.33991835698724587</v>
      </c>
      <c r="F3488">
        <v>0</v>
      </c>
      <c r="G3488">
        <v>0.21509803921568629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0.31478163493840983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x14ac:dyDescent="0.25">
      <c r="A3489" t="s">
        <v>3532</v>
      </c>
      <c r="B3489">
        <v>0</v>
      </c>
      <c r="C3489">
        <v>0.37469586374695862</v>
      </c>
      <c r="D3489">
        <v>0</v>
      </c>
      <c r="E3489">
        <v>0.2436811269273885</v>
      </c>
      <c r="F3489">
        <v>0</v>
      </c>
      <c r="G3489">
        <v>0.21509803921568629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0.31478163493840983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t="s">
        <v>3533</v>
      </c>
      <c r="B3490">
        <v>0</v>
      </c>
      <c r="C3490">
        <v>0.47931873479318732</v>
      </c>
      <c r="D3490">
        <v>0</v>
      </c>
      <c r="E3490">
        <v>0.21227183316059989</v>
      </c>
      <c r="F3490">
        <v>0</v>
      </c>
      <c r="G3490">
        <v>0.21509803921568629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0.31478163493840983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t="s">
        <v>3534</v>
      </c>
      <c r="B3491">
        <v>0</v>
      </c>
      <c r="C3491">
        <v>0.43187347931873482</v>
      </c>
      <c r="D3491">
        <v>0</v>
      </c>
      <c r="E3491">
        <v>0.20744939613782021</v>
      </c>
      <c r="F3491">
        <v>0</v>
      </c>
      <c r="G3491">
        <v>0.21509803921568629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0.31478163493840983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x14ac:dyDescent="0.25">
      <c r="A3492" t="s">
        <v>3535</v>
      </c>
      <c r="B3492">
        <v>0</v>
      </c>
      <c r="C3492">
        <v>0.30656934306569339</v>
      </c>
      <c r="D3492">
        <v>0</v>
      </c>
      <c r="E3492">
        <v>0.21829987943907439</v>
      </c>
      <c r="F3492">
        <v>0</v>
      </c>
      <c r="G3492">
        <v>0.21509803921568629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0.47797685703620751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t="s">
        <v>3536</v>
      </c>
      <c r="B3493">
        <v>0</v>
      </c>
      <c r="C3493">
        <v>0.32238442822384428</v>
      </c>
      <c r="D3493">
        <v>0</v>
      </c>
      <c r="E3493">
        <v>0.2407199813870852</v>
      </c>
      <c r="F3493">
        <v>0</v>
      </c>
      <c r="G3493">
        <v>0.21509803921568629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0.47797685703620751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t="s">
        <v>3537</v>
      </c>
      <c r="B3494">
        <v>0</v>
      </c>
      <c r="C3494">
        <v>0.27737226277372262</v>
      </c>
      <c r="D3494">
        <v>0</v>
      </c>
      <c r="E3494">
        <v>0.25692167770045898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0.51806644270250102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25">
      <c r="A3495" t="s">
        <v>3538</v>
      </c>
      <c r="B3495">
        <v>0</v>
      </c>
      <c r="C3495">
        <v>0.31995133819951338</v>
      </c>
      <c r="D3495">
        <v>0</v>
      </c>
      <c r="E3495">
        <v>0.28587745087671063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0.51806644270250102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t="s">
        <v>3539</v>
      </c>
      <c r="B3496">
        <v>0</v>
      </c>
      <c r="C3496">
        <v>0.41727493917274933</v>
      </c>
      <c r="D3496">
        <v>0</v>
      </c>
      <c r="E3496">
        <v>0.3119143805918061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0.39252116650987767</v>
      </c>
      <c r="M3496">
        <v>0.51806644270250102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t="s">
        <v>3540</v>
      </c>
      <c r="B3497">
        <v>0</v>
      </c>
      <c r="C3497">
        <v>0.4428223844282238</v>
      </c>
      <c r="D3497">
        <v>0</v>
      </c>
      <c r="E3497">
        <v>0.33137333699951349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0.53010348071495772</v>
      </c>
      <c r="M3497">
        <v>0.51806644270250102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t="s">
        <v>3541</v>
      </c>
      <c r="B3498">
        <v>0</v>
      </c>
      <c r="C3498">
        <v>0.52554744525547448</v>
      </c>
      <c r="D3498">
        <v>0</v>
      </c>
      <c r="E3498">
        <v>0.33928382580003807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0.53010348071495772</v>
      </c>
      <c r="M3498">
        <v>0.56058230683090704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t="s">
        <v>3542</v>
      </c>
      <c r="B3499">
        <v>0</v>
      </c>
      <c r="C3499">
        <v>0.37226277372262773</v>
      </c>
      <c r="D3499">
        <v>0</v>
      </c>
      <c r="E3499">
        <v>0.33086571204974718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0.53010348071495772</v>
      </c>
      <c r="M3499">
        <v>0.62814483016050759</v>
      </c>
      <c r="N3499">
        <v>0</v>
      </c>
      <c r="O3499">
        <v>0</v>
      </c>
      <c r="P3499">
        <v>0</v>
      </c>
      <c r="Q3499">
        <v>0</v>
      </c>
      <c r="R3499">
        <v>0.34341397849462357</v>
      </c>
    </row>
    <row r="3500" spans="1:18" x14ac:dyDescent="0.25">
      <c r="A3500" t="s">
        <v>3543</v>
      </c>
      <c r="B3500">
        <v>0</v>
      </c>
      <c r="C3500">
        <v>0.44160583941605841</v>
      </c>
      <c r="D3500">
        <v>0</v>
      </c>
      <c r="E3500">
        <v>0.30465957401806298</v>
      </c>
      <c r="F3500">
        <v>0</v>
      </c>
      <c r="G3500">
        <v>0.21509803921568629</v>
      </c>
      <c r="H3500">
        <v>0</v>
      </c>
      <c r="I3500">
        <v>0</v>
      </c>
      <c r="J3500">
        <v>0</v>
      </c>
      <c r="K3500">
        <v>0</v>
      </c>
      <c r="L3500">
        <v>0.53010348071495772</v>
      </c>
      <c r="M3500">
        <v>0.73404255319148937</v>
      </c>
      <c r="N3500">
        <v>0</v>
      </c>
      <c r="O3500">
        <v>0</v>
      </c>
      <c r="P3500">
        <v>0</v>
      </c>
      <c r="Q3500">
        <v>0</v>
      </c>
      <c r="R3500">
        <v>0.34341397849462357</v>
      </c>
    </row>
    <row r="3501" spans="1:18" x14ac:dyDescent="0.25">
      <c r="A3501" t="s">
        <v>3544</v>
      </c>
      <c r="B3501">
        <v>0</v>
      </c>
      <c r="C3501">
        <v>7.0559610705596104E-2</v>
      </c>
      <c r="D3501">
        <v>0</v>
      </c>
      <c r="E3501">
        <v>0.27301761881596481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0.53010348071495772</v>
      </c>
      <c r="M3501">
        <v>0.51806644270250102</v>
      </c>
      <c r="N3501">
        <v>0</v>
      </c>
      <c r="O3501">
        <v>0</v>
      </c>
      <c r="P3501">
        <v>0</v>
      </c>
      <c r="Q3501">
        <v>0</v>
      </c>
      <c r="R3501">
        <v>0.34341397849462357</v>
      </c>
    </row>
    <row r="3502" spans="1:18" x14ac:dyDescent="0.25">
      <c r="A3502" t="s">
        <v>3545</v>
      </c>
      <c r="B3502">
        <v>0</v>
      </c>
      <c r="C3502">
        <v>0</v>
      </c>
      <c r="D3502">
        <v>0</v>
      </c>
      <c r="E3502">
        <v>0.29410520527083911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0.53010348071495772</v>
      </c>
      <c r="M3502">
        <v>0.54785367674505414</v>
      </c>
      <c r="N3502">
        <v>0</v>
      </c>
      <c r="O3502">
        <v>0</v>
      </c>
      <c r="P3502">
        <v>0</v>
      </c>
      <c r="Q3502">
        <v>0</v>
      </c>
      <c r="R3502">
        <v>0.34341397849462357</v>
      </c>
    </row>
    <row r="3503" spans="1:18" x14ac:dyDescent="0.25">
      <c r="A3503" t="s">
        <v>3546</v>
      </c>
      <c r="B3503">
        <v>0</v>
      </c>
      <c r="C3503">
        <v>0</v>
      </c>
      <c r="D3503">
        <v>0</v>
      </c>
      <c r="E3503">
        <v>0.31047610990080171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0.53010348071495772</v>
      </c>
      <c r="M3503">
        <v>0.53859649122807018</v>
      </c>
      <c r="N3503">
        <v>0</v>
      </c>
      <c r="O3503">
        <v>0</v>
      </c>
      <c r="P3503">
        <v>0</v>
      </c>
      <c r="Q3503">
        <v>0</v>
      </c>
      <c r="R3503">
        <v>0.34341397849462357</v>
      </c>
    </row>
    <row r="3504" spans="1:18" x14ac:dyDescent="0.25">
      <c r="A3504" t="s">
        <v>3547</v>
      </c>
      <c r="B3504">
        <v>0</v>
      </c>
      <c r="C3504">
        <v>0</v>
      </c>
      <c r="D3504">
        <v>0</v>
      </c>
      <c r="E3504">
        <v>0.26000972947820389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0.53010348071495772</v>
      </c>
      <c r="M3504">
        <v>0.51806644270250102</v>
      </c>
      <c r="N3504">
        <v>0</v>
      </c>
      <c r="O3504">
        <v>0</v>
      </c>
      <c r="P3504">
        <v>0</v>
      </c>
      <c r="Q3504">
        <v>0</v>
      </c>
      <c r="R3504">
        <v>0.34341397849462357</v>
      </c>
    </row>
    <row r="3505" spans="1:18" x14ac:dyDescent="0.25">
      <c r="A3505" t="s">
        <v>3548</v>
      </c>
      <c r="B3505">
        <v>0</v>
      </c>
      <c r="C3505">
        <v>0</v>
      </c>
      <c r="D3505">
        <v>0</v>
      </c>
      <c r="E3505">
        <v>0.20078681867213771</v>
      </c>
      <c r="F3505">
        <v>0</v>
      </c>
      <c r="G3505">
        <v>0.21509803921568629</v>
      </c>
      <c r="H3505">
        <v>0</v>
      </c>
      <c r="I3505">
        <v>0</v>
      </c>
      <c r="J3505">
        <v>0</v>
      </c>
      <c r="K3505">
        <v>0</v>
      </c>
      <c r="L3505">
        <v>0.53010348071495772</v>
      </c>
      <c r="M3505">
        <v>0.4290406868234416</v>
      </c>
      <c r="N3505">
        <v>0</v>
      </c>
      <c r="O3505">
        <v>0</v>
      </c>
      <c r="P3505">
        <v>0</v>
      </c>
      <c r="Q3505">
        <v>0</v>
      </c>
      <c r="R3505">
        <v>0.34341397849462357</v>
      </c>
    </row>
    <row r="3506" spans="1:18" x14ac:dyDescent="0.25">
      <c r="A3506" t="s">
        <v>3549</v>
      </c>
      <c r="B3506">
        <v>0</v>
      </c>
      <c r="C3506">
        <v>0</v>
      </c>
      <c r="D3506">
        <v>0</v>
      </c>
      <c r="E3506">
        <v>0.20943759385773811</v>
      </c>
      <c r="F3506">
        <v>0</v>
      </c>
      <c r="G3506">
        <v>0.21509803921568629</v>
      </c>
      <c r="H3506">
        <v>0</v>
      </c>
      <c r="I3506">
        <v>0</v>
      </c>
      <c r="J3506">
        <v>0</v>
      </c>
      <c r="K3506">
        <v>0</v>
      </c>
      <c r="L3506">
        <v>0.53010348071495772</v>
      </c>
      <c r="M3506">
        <v>0.31478163493840983</v>
      </c>
      <c r="N3506">
        <v>0</v>
      </c>
      <c r="O3506">
        <v>0</v>
      </c>
      <c r="P3506">
        <v>0</v>
      </c>
      <c r="Q3506">
        <v>0</v>
      </c>
      <c r="R3506">
        <v>0.34341397849462357</v>
      </c>
    </row>
    <row r="3507" spans="1:18" x14ac:dyDescent="0.25">
      <c r="A3507" t="s">
        <v>3550</v>
      </c>
      <c r="B3507">
        <v>0</v>
      </c>
      <c r="C3507">
        <v>0</v>
      </c>
      <c r="D3507">
        <v>0</v>
      </c>
      <c r="E3507">
        <v>0.15947883838490659</v>
      </c>
      <c r="F3507">
        <v>0</v>
      </c>
      <c r="G3507">
        <v>0.21509803921568629</v>
      </c>
      <c r="H3507">
        <v>0</v>
      </c>
      <c r="I3507">
        <v>0</v>
      </c>
      <c r="J3507">
        <v>0</v>
      </c>
      <c r="K3507">
        <v>0</v>
      </c>
      <c r="L3507">
        <v>0.53010348071495772</v>
      </c>
      <c r="M3507">
        <v>0.31478163493840983</v>
      </c>
      <c r="N3507">
        <v>0</v>
      </c>
      <c r="O3507">
        <v>0</v>
      </c>
      <c r="P3507">
        <v>0</v>
      </c>
      <c r="Q3507">
        <v>0</v>
      </c>
      <c r="R3507">
        <v>0.34341397849462357</v>
      </c>
    </row>
    <row r="3508" spans="1:18" x14ac:dyDescent="0.25">
      <c r="A3508" t="s">
        <v>3551</v>
      </c>
      <c r="B3508">
        <v>0</v>
      </c>
      <c r="C3508">
        <v>0</v>
      </c>
      <c r="D3508">
        <v>0</v>
      </c>
      <c r="E3508">
        <v>0.13688952812030711</v>
      </c>
      <c r="F3508">
        <v>0</v>
      </c>
      <c r="G3508">
        <v>0.21509803921568629</v>
      </c>
      <c r="H3508">
        <v>0</v>
      </c>
      <c r="I3508">
        <v>0</v>
      </c>
      <c r="J3508">
        <v>0</v>
      </c>
      <c r="K3508">
        <v>0</v>
      </c>
      <c r="L3508">
        <v>0.53010348071495772</v>
      </c>
      <c r="M3508">
        <v>0.31478163493840983</v>
      </c>
      <c r="N3508">
        <v>0</v>
      </c>
      <c r="O3508">
        <v>0</v>
      </c>
      <c r="P3508">
        <v>0</v>
      </c>
      <c r="Q3508">
        <v>0</v>
      </c>
      <c r="R3508">
        <v>0.34341397849462357</v>
      </c>
    </row>
    <row r="3509" spans="1:18" x14ac:dyDescent="0.25">
      <c r="A3509" t="s">
        <v>3552</v>
      </c>
      <c r="B3509">
        <v>0</v>
      </c>
      <c r="C3509">
        <v>0</v>
      </c>
      <c r="D3509">
        <v>0</v>
      </c>
      <c r="E3509">
        <v>0.16320142134985929</v>
      </c>
      <c r="F3509">
        <v>0</v>
      </c>
      <c r="G3509">
        <v>0.21509803921568629</v>
      </c>
      <c r="H3509">
        <v>0</v>
      </c>
      <c r="I3509">
        <v>0</v>
      </c>
      <c r="J3509">
        <v>0</v>
      </c>
      <c r="K3509">
        <v>0</v>
      </c>
      <c r="L3509">
        <v>0.53010348071495772</v>
      </c>
      <c r="M3509">
        <v>0.31478163493840983</v>
      </c>
      <c r="N3509">
        <v>0</v>
      </c>
      <c r="O3509">
        <v>0</v>
      </c>
      <c r="P3509">
        <v>0</v>
      </c>
      <c r="Q3509">
        <v>0</v>
      </c>
      <c r="R3509">
        <v>0.34341397849462357</v>
      </c>
    </row>
    <row r="3510" spans="1:18" x14ac:dyDescent="0.25">
      <c r="A3510" t="s">
        <v>3553</v>
      </c>
      <c r="B3510">
        <v>0</v>
      </c>
      <c r="C3510">
        <v>0</v>
      </c>
      <c r="D3510">
        <v>0</v>
      </c>
      <c r="E3510">
        <v>0.20567270881363819</v>
      </c>
      <c r="F3510">
        <v>0</v>
      </c>
      <c r="G3510">
        <v>0.21509803921568629</v>
      </c>
      <c r="H3510">
        <v>0</v>
      </c>
      <c r="I3510">
        <v>0</v>
      </c>
      <c r="J3510">
        <v>0</v>
      </c>
      <c r="K3510">
        <v>0</v>
      </c>
      <c r="L3510">
        <v>0.53010348071495772</v>
      </c>
      <c r="M3510">
        <v>0.31478163493840983</v>
      </c>
      <c r="N3510">
        <v>0</v>
      </c>
      <c r="O3510">
        <v>0</v>
      </c>
      <c r="P3510">
        <v>0</v>
      </c>
      <c r="Q3510">
        <v>0</v>
      </c>
      <c r="R3510">
        <v>0.34341397849462357</v>
      </c>
    </row>
    <row r="3511" spans="1:18" x14ac:dyDescent="0.25">
      <c r="A3511" t="s">
        <v>3554</v>
      </c>
      <c r="B3511">
        <v>0</v>
      </c>
      <c r="C3511">
        <v>9.7323600973236012E-3</v>
      </c>
      <c r="D3511">
        <v>0</v>
      </c>
      <c r="E3511">
        <v>0.23215381035977919</v>
      </c>
      <c r="F3511">
        <v>0</v>
      </c>
      <c r="G3511">
        <v>0.21509803921568629</v>
      </c>
      <c r="H3511">
        <v>0</v>
      </c>
      <c r="I3511">
        <v>0</v>
      </c>
      <c r="J3511">
        <v>0</v>
      </c>
      <c r="K3511">
        <v>0</v>
      </c>
      <c r="L3511">
        <v>0.53010348071495772</v>
      </c>
      <c r="M3511">
        <v>0.31478163493840983</v>
      </c>
      <c r="N3511">
        <v>0</v>
      </c>
      <c r="O3511">
        <v>0</v>
      </c>
      <c r="P3511">
        <v>0</v>
      </c>
      <c r="Q3511">
        <v>0</v>
      </c>
      <c r="R3511">
        <v>0.34341397849462357</v>
      </c>
    </row>
    <row r="3512" spans="1:18" x14ac:dyDescent="0.25">
      <c r="A3512" t="s">
        <v>3555</v>
      </c>
      <c r="B3512">
        <v>0</v>
      </c>
      <c r="C3512">
        <v>2.0681265206812651E-2</v>
      </c>
      <c r="D3512">
        <v>0</v>
      </c>
      <c r="E3512">
        <v>0.19647200659912439</v>
      </c>
      <c r="F3512">
        <v>0</v>
      </c>
      <c r="G3512">
        <v>0.21509803921568629</v>
      </c>
      <c r="H3512">
        <v>0</v>
      </c>
      <c r="I3512">
        <v>0</v>
      </c>
      <c r="J3512">
        <v>0</v>
      </c>
      <c r="K3512">
        <v>0</v>
      </c>
      <c r="L3512">
        <v>0.53010348071495772</v>
      </c>
      <c r="M3512">
        <v>0.31478163493840983</v>
      </c>
      <c r="N3512">
        <v>0</v>
      </c>
      <c r="O3512">
        <v>0</v>
      </c>
      <c r="P3512">
        <v>0</v>
      </c>
      <c r="Q3512">
        <v>0</v>
      </c>
      <c r="R3512">
        <v>0.34341397849462357</v>
      </c>
    </row>
    <row r="3513" spans="1:18" x14ac:dyDescent="0.25">
      <c r="A3513" t="s">
        <v>3556</v>
      </c>
      <c r="B3513">
        <v>0</v>
      </c>
      <c r="C3513">
        <v>0.37104622871046228</v>
      </c>
      <c r="D3513">
        <v>0</v>
      </c>
      <c r="E3513">
        <v>0.17360773282006811</v>
      </c>
      <c r="F3513">
        <v>0</v>
      </c>
      <c r="G3513">
        <v>0.21509803921568629</v>
      </c>
      <c r="H3513">
        <v>0</v>
      </c>
      <c r="I3513">
        <v>0</v>
      </c>
      <c r="J3513">
        <v>0</v>
      </c>
      <c r="K3513">
        <v>0</v>
      </c>
      <c r="L3513">
        <v>0.53010348071495772</v>
      </c>
      <c r="M3513">
        <v>0.31478163493840983</v>
      </c>
      <c r="N3513">
        <v>0</v>
      </c>
      <c r="O3513">
        <v>0</v>
      </c>
      <c r="P3513">
        <v>0</v>
      </c>
      <c r="Q3513">
        <v>0</v>
      </c>
      <c r="R3513">
        <v>0.34341397849462357</v>
      </c>
    </row>
    <row r="3514" spans="1:18" x14ac:dyDescent="0.25">
      <c r="A3514" t="s">
        <v>3557</v>
      </c>
      <c r="B3514">
        <v>0</v>
      </c>
      <c r="C3514">
        <v>0.45498783454987829</v>
      </c>
      <c r="D3514">
        <v>0</v>
      </c>
      <c r="E3514">
        <v>0.1860022420101948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0.53010348071495772</v>
      </c>
      <c r="M3514">
        <v>0.47797685703620751</v>
      </c>
      <c r="N3514">
        <v>0</v>
      </c>
      <c r="O3514">
        <v>0</v>
      </c>
      <c r="P3514">
        <v>0</v>
      </c>
      <c r="Q3514">
        <v>0</v>
      </c>
      <c r="R3514">
        <v>0.34341397849462357</v>
      </c>
    </row>
    <row r="3515" spans="1:18" x14ac:dyDescent="0.25">
      <c r="A3515" t="s">
        <v>3558</v>
      </c>
      <c r="B3515">
        <v>0</v>
      </c>
      <c r="C3515">
        <v>0.46107055961070559</v>
      </c>
      <c r="D3515">
        <v>0</v>
      </c>
      <c r="E3515">
        <v>0.164681994120011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0.53010348071495772</v>
      </c>
      <c r="M3515">
        <v>0.51806644270250102</v>
      </c>
      <c r="N3515">
        <v>0</v>
      </c>
      <c r="O3515">
        <v>0</v>
      </c>
      <c r="P3515">
        <v>0</v>
      </c>
      <c r="Q3515">
        <v>0</v>
      </c>
      <c r="R3515">
        <v>0.34341397849462357</v>
      </c>
    </row>
    <row r="3516" spans="1:18" x14ac:dyDescent="0.25">
      <c r="A3516" t="s">
        <v>3559</v>
      </c>
      <c r="B3516">
        <v>0</v>
      </c>
      <c r="C3516">
        <v>0.30778588807785889</v>
      </c>
      <c r="D3516">
        <v>0</v>
      </c>
      <c r="E3516">
        <v>0.15112417775333661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0.53010348071495772</v>
      </c>
      <c r="M3516">
        <v>0.51806644270250102</v>
      </c>
      <c r="N3516">
        <v>0</v>
      </c>
      <c r="O3516">
        <v>0</v>
      </c>
      <c r="P3516">
        <v>0</v>
      </c>
      <c r="Q3516">
        <v>0</v>
      </c>
      <c r="R3516">
        <v>0.34341397849462357</v>
      </c>
    </row>
    <row r="3517" spans="1:18" x14ac:dyDescent="0.25">
      <c r="A3517" t="s">
        <v>3560</v>
      </c>
      <c r="B3517">
        <v>0</v>
      </c>
      <c r="C3517">
        <v>0.42579075425790752</v>
      </c>
      <c r="D3517">
        <v>0</v>
      </c>
      <c r="E3517">
        <v>0.12445271685103319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0.53010348071495772</v>
      </c>
      <c r="M3517">
        <v>0.62814483016050759</v>
      </c>
      <c r="N3517">
        <v>0</v>
      </c>
      <c r="O3517">
        <v>0</v>
      </c>
      <c r="P3517">
        <v>0</v>
      </c>
      <c r="Q3517">
        <v>0</v>
      </c>
      <c r="R3517">
        <v>0.34341397849462357</v>
      </c>
    </row>
    <row r="3518" spans="1:18" x14ac:dyDescent="0.25">
      <c r="A3518" t="s">
        <v>3561</v>
      </c>
      <c r="B3518">
        <v>0</v>
      </c>
      <c r="C3518">
        <v>0.43673965936739662</v>
      </c>
      <c r="D3518">
        <v>0</v>
      </c>
      <c r="E3518">
        <v>0.1087586454874257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0.79186265286923796</v>
      </c>
      <c r="M3518">
        <v>0.62814483016050759</v>
      </c>
      <c r="N3518">
        <v>0</v>
      </c>
      <c r="O3518">
        <v>0</v>
      </c>
      <c r="P3518">
        <v>0</v>
      </c>
      <c r="Q3518">
        <v>0</v>
      </c>
      <c r="R3518">
        <v>0.34341397849462357</v>
      </c>
    </row>
    <row r="3519" spans="1:18" x14ac:dyDescent="0.25">
      <c r="A3519" t="s">
        <v>3562</v>
      </c>
      <c r="B3519">
        <v>0</v>
      </c>
      <c r="C3519">
        <v>0.43795620437956201</v>
      </c>
      <c r="D3519">
        <v>0</v>
      </c>
      <c r="E3519">
        <v>8.3208189682522901E-2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0.79186265286923796</v>
      </c>
      <c r="M3519">
        <v>0.70757745427398278</v>
      </c>
      <c r="N3519">
        <v>0</v>
      </c>
      <c r="O3519">
        <v>0</v>
      </c>
      <c r="P3519">
        <v>0</v>
      </c>
      <c r="Q3519">
        <v>0</v>
      </c>
      <c r="R3519">
        <v>0.34341397849462357</v>
      </c>
    </row>
    <row r="3520" spans="1:18" x14ac:dyDescent="0.25">
      <c r="A3520" t="s">
        <v>3563</v>
      </c>
      <c r="B3520">
        <v>0</v>
      </c>
      <c r="C3520">
        <v>0.62895377128953778</v>
      </c>
      <c r="D3520">
        <v>0</v>
      </c>
      <c r="E3520">
        <v>6.857167029759513E-2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0.79186265286923796</v>
      </c>
      <c r="M3520">
        <v>0.78697275102650255</v>
      </c>
      <c r="N3520">
        <v>0</v>
      </c>
      <c r="O3520">
        <v>0</v>
      </c>
      <c r="P3520">
        <v>0</v>
      </c>
      <c r="Q3520">
        <v>0</v>
      </c>
      <c r="R3520">
        <v>0.34341397849462357</v>
      </c>
    </row>
    <row r="3521" spans="1:18" x14ac:dyDescent="0.25">
      <c r="A3521" t="s">
        <v>3564</v>
      </c>
      <c r="B3521">
        <v>0</v>
      </c>
      <c r="C3521">
        <v>0.55109489051094884</v>
      </c>
      <c r="D3521">
        <v>0</v>
      </c>
      <c r="E3521">
        <v>5.7171259967427397E-2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0.79186265286923796</v>
      </c>
      <c r="M3521">
        <v>0.76050765210899596</v>
      </c>
      <c r="N3521">
        <v>0</v>
      </c>
      <c r="O3521">
        <v>0</v>
      </c>
      <c r="P3521">
        <v>0</v>
      </c>
      <c r="Q3521">
        <v>0</v>
      </c>
      <c r="R3521">
        <v>0.34341397849462357</v>
      </c>
    </row>
    <row r="3522" spans="1:18" x14ac:dyDescent="0.25">
      <c r="A3522" t="s">
        <v>3565</v>
      </c>
      <c r="B3522">
        <v>0</v>
      </c>
      <c r="C3522">
        <v>0.36131386861313869</v>
      </c>
      <c r="D3522">
        <v>0</v>
      </c>
      <c r="E3522">
        <v>4.8055161911207928E-2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0.79186265286923796</v>
      </c>
      <c r="M3522">
        <v>0.76050765210899596</v>
      </c>
      <c r="N3522">
        <v>0</v>
      </c>
      <c r="O3522">
        <v>0</v>
      </c>
      <c r="P3522">
        <v>0</v>
      </c>
      <c r="Q3522">
        <v>0</v>
      </c>
      <c r="R3522">
        <v>0.34341397849462357</v>
      </c>
    </row>
    <row r="3523" spans="1:18" x14ac:dyDescent="0.25">
      <c r="A3523" t="s">
        <v>3566</v>
      </c>
      <c r="B3523">
        <v>0</v>
      </c>
      <c r="C3523">
        <v>0.1739659367396594</v>
      </c>
      <c r="D3523">
        <v>0</v>
      </c>
      <c r="E3523">
        <v>5.5775291355570127E-2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0.88358419567262469</v>
      </c>
      <c r="M3523">
        <v>0.78697275102650255</v>
      </c>
      <c r="N3523">
        <v>0</v>
      </c>
      <c r="O3523">
        <v>0</v>
      </c>
      <c r="P3523">
        <v>0</v>
      </c>
      <c r="Q3523">
        <v>0</v>
      </c>
      <c r="R3523">
        <v>0.34341397849462357</v>
      </c>
    </row>
    <row r="3524" spans="1:18" x14ac:dyDescent="0.25">
      <c r="A3524" t="s">
        <v>3567</v>
      </c>
      <c r="B3524">
        <v>0</v>
      </c>
      <c r="C3524">
        <v>0.2493917274939173</v>
      </c>
      <c r="D3524">
        <v>0</v>
      </c>
      <c r="E3524">
        <v>7.4070940586729847E-2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0.88358419567262469</v>
      </c>
      <c r="M3524">
        <v>0.78697275102650255</v>
      </c>
      <c r="N3524">
        <v>0</v>
      </c>
      <c r="O3524">
        <v>0</v>
      </c>
      <c r="P3524">
        <v>0</v>
      </c>
      <c r="Q3524">
        <v>0</v>
      </c>
      <c r="R3524">
        <v>0.34341397849462357</v>
      </c>
    </row>
    <row r="3525" spans="1:18" x14ac:dyDescent="0.25">
      <c r="A3525" t="s">
        <v>3568</v>
      </c>
      <c r="B3525">
        <v>0</v>
      </c>
      <c r="C3525">
        <v>5.7177615571776162E-2</v>
      </c>
      <c r="D3525">
        <v>0</v>
      </c>
      <c r="E3525">
        <v>0.1392372935129762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0.53010348071495772</v>
      </c>
      <c r="M3525">
        <v>0.43493840985442328</v>
      </c>
      <c r="N3525">
        <v>0</v>
      </c>
      <c r="O3525">
        <v>0</v>
      </c>
      <c r="P3525">
        <v>0</v>
      </c>
      <c r="Q3525">
        <v>0</v>
      </c>
      <c r="R3525">
        <v>0.34341397849462357</v>
      </c>
    </row>
    <row r="3526" spans="1:18" x14ac:dyDescent="0.25">
      <c r="A3526" t="s">
        <v>3569</v>
      </c>
      <c r="B3526">
        <v>0</v>
      </c>
      <c r="C3526">
        <v>0</v>
      </c>
      <c r="D3526">
        <v>0</v>
      </c>
      <c r="E3526">
        <v>0.25514499037627703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0.53010348071495772</v>
      </c>
      <c r="M3526">
        <v>0.47797685703620751</v>
      </c>
      <c r="N3526">
        <v>0</v>
      </c>
      <c r="O3526">
        <v>0</v>
      </c>
      <c r="P3526">
        <v>0</v>
      </c>
      <c r="Q3526">
        <v>0</v>
      </c>
      <c r="R3526">
        <v>0.34341397849462357</v>
      </c>
    </row>
    <row r="3527" spans="1:18" x14ac:dyDescent="0.25">
      <c r="A3527" t="s">
        <v>3570</v>
      </c>
      <c r="B3527">
        <v>0</v>
      </c>
      <c r="C3527">
        <v>0</v>
      </c>
      <c r="D3527">
        <v>0</v>
      </c>
      <c r="E3527">
        <v>0.39918356987245918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0.53010348071495772</v>
      </c>
      <c r="M3527">
        <v>0.47797685703620751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25">
      <c r="A3528" t="s">
        <v>3571</v>
      </c>
      <c r="B3528">
        <v>0</v>
      </c>
      <c r="C3528">
        <v>0</v>
      </c>
      <c r="D3528">
        <v>0</v>
      </c>
      <c r="E3528">
        <v>0.46623236532075563</v>
      </c>
      <c r="F3528">
        <v>0</v>
      </c>
      <c r="G3528">
        <v>0.89803921568627454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0.21437103396789839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t="s">
        <v>3572</v>
      </c>
      <c r="B3529">
        <v>0</v>
      </c>
      <c r="C3529">
        <v>0</v>
      </c>
      <c r="D3529">
        <v>0</v>
      </c>
      <c r="E3529">
        <v>0.47027221387931217</v>
      </c>
      <c r="F3529">
        <v>0</v>
      </c>
      <c r="G3529">
        <v>0.21509803921568629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5.4385964912280697E-2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t="s">
        <v>3573</v>
      </c>
      <c r="B3530">
        <v>0</v>
      </c>
      <c r="C3530">
        <v>0</v>
      </c>
      <c r="D3530">
        <v>0</v>
      </c>
      <c r="E3530">
        <v>0.50593286660039349</v>
      </c>
      <c r="F3530">
        <v>0</v>
      </c>
      <c r="G3530">
        <v>0.21509803921568629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t="s">
        <v>3574</v>
      </c>
      <c r="B3531">
        <v>0</v>
      </c>
      <c r="C3531">
        <v>0</v>
      </c>
      <c r="D3531">
        <v>0</v>
      </c>
      <c r="E3531">
        <v>0.4941728885974746</v>
      </c>
      <c r="F3531">
        <v>0</v>
      </c>
      <c r="G3531">
        <v>0.21509803921568629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t="s">
        <v>3575</v>
      </c>
      <c r="B3532">
        <v>0</v>
      </c>
      <c r="C3532">
        <v>0</v>
      </c>
      <c r="D3532">
        <v>0</v>
      </c>
      <c r="E3532">
        <v>0.46633812051862361</v>
      </c>
      <c r="F3532">
        <v>0</v>
      </c>
      <c r="G3532">
        <v>0.21509803921568629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x14ac:dyDescent="0.25">
      <c r="A3533" t="s">
        <v>3576</v>
      </c>
      <c r="B3533">
        <v>0</v>
      </c>
      <c r="C3533">
        <v>0</v>
      </c>
      <c r="D3533">
        <v>0</v>
      </c>
      <c r="E3533">
        <v>0.4648786987880455</v>
      </c>
      <c r="F3533">
        <v>0</v>
      </c>
      <c r="G3533">
        <v>0.21509803921568629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x14ac:dyDescent="0.25">
      <c r="A3534" t="s">
        <v>3577</v>
      </c>
      <c r="B3534">
        <v>0</v>
      </c>
      <c r="C3534">
        <v>0</v>
      </c>
      <c r="D3534">
        <v>0</v>
      </c>
      <c r="E3534">
        <v>0.42826624928615242</v>
      </c>
      <c r="F3534">
        <v>0</v>
      </c>
      <c r="G3534">
        <v>0.21509803921568629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t="s">
        <v>3578</v>
      </c>
      <c r="B3535">
        <v>0</v>
      </c>
      <c r="C3535">
        <v>0</v>
      </c>
      <c r="D3535">
        <v>0</v>
      </c>
      <c r="E3535">
        <v>0.43996277417035051</v>
      </c>
      <c r="F3535">
        <v>0</v>
      </c>
      <c r="G3535">
        <v>0.21509803921568629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t="s">
        <v>3579</v>
      </c>
      <c r="B3536">
        <v>0</v>
      </c>
      <c r="C3536">
        <v>1.2165450121654499E-3</v>
      </c>
      <c r="D3536">
        <v>0</v>
      </c>
      <c r="E3536">
        <v>0.46908775566319089</v>
      </c>
      <c r="F3536">
        <v>0</v>
      </c>
      <c r="G3536">
        <v>0.21509803921568629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t="s">
        <v>3580</v>
      </c>
      <c r="B3537">
        <v>0</v>
      </c>
      <c r="C3537">
        <v>3.4063260340632603E-2</v>
      </c>
      <c r="D3537">
        <v>0</v>
      </c>
      <c r="E3537">
        <v>0.48034010871634347</v>
      </c>
      <c r="F3537">
        <v>0</v>
      </c>
      <c r="G3537">
        <v>0.21509803921568629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t="s">
        <v>3581</v>
      </c>
      <c r="B3538">
        <v>0</v>
      </c>
      <c r="C3538">
        <v>6.3260340632603412E-2</v>
      </c>
      <c r="D3538">
        <v>0</v>
      </c>
      <c r="E3538">
        <v>0.48410499376044341</v>
      </c>
      <c r="F3538">
        <v>0</v>
      </c>
      <c r="G3538">
        <v>0.21509803921568629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25">
      <c r="A3539" t="s">
        <v>3582</v>
      </c>
      <c r="B3539">
        <v>0</v>
      </c>
      <c r="C3539">
        <v>0.1204379562043796</v>
      </c>
      <c r="D3539">
        <v>0</v>
      </c>
      <c r="E3539">
        <v>0.4945536073097993</v>
      </c>
      <c r="F3539">
        <v>0</v>
      </c>
      <c r="G3539">
        <v>0.21509803921568629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t="s">
        <v>3583</v>
      </c>
      <c r="B3540">
        <v>0</v>
      </c>
      <c r="C3540">
        <v>0.11678832116788319</v>
      </c>
      <c r="D3540">
        <v>0</v>
      </c>
      <c r="E3540">
        <v>0.48892743078322298</v>
      </c>
      <c r="F3540">
        <v>0</v>
      </c>
      <c r="G3540">
        <v>0.21509803921568629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t="s">
        <v>3584</v>
      </c>
      <c r="B3541">
        <v>0</v>
      </c>
      <c r="C3541">
        <v>0.1070559610705596</v>
      </c>
      <c r="D3541">
        <v>0</v>
      </c>
      <c r="E3541">
        <v>0.50563675204636305</v>
      </c>
      <c r="F3541">
        <v>0</v>
      </c>
      <c r="G3541">
        <v>0.27411764705882358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25">
      <c r="A3542" t="s">
        <v>3585</v>
      </c>
      <c r="B3542">
        <v>0</v>
      </c>
      <c r="C3542">
        <v>0.18734793187347931</v>
      </c>
      <c r="D3542">
        <v>0</v>
      </c>
      <c r="E3542">
        <v>0.51572579792296802</v>
      </c>
      <c r="F3542">
        <v>0</v>
      </c>
      <c r="G3542">
        <v>0.21509803921568629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25">
      <c r="A3543" t="s">
        <v>3586</v>
      </c>
      <c r="B3543">
        <v>0</v>
      </c>
      <c r="C3543">
        <v>0.24209245742092461</v>
      </c>
      <c r="D3543">
        <v>0</v>
      </c>
      <c r="E3543">
        <v>0.5059963197191143</v>
      </c>
      <c r="F3543">
        <v>0</v>
      </c>
      <c r="G3543">
        <v>0.21509803921568629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25">
      <c r="A3544" t="s">
        <v>3587</v>
      </c>
      <c r="B3544">
        <v>0</v>
      </c>
      <c r="C3544">
        <v>0.22019464720194651</v>
      </c>
      <c r="D3544">
        <v>0</v>
      </c>
      <c r="E3544">
        <v>0.48677002474671638</v>
      </c>
      <c r="F3544">
        <v>0</v>
      </c>
      <c r="G3544">
        <v>0.21509803921568629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25">
      <c r="A3545" t="s">
        <v>3588</v>
      </c>
      <c r="B3545">
        <v>0</v>
      </c>
      <c r="C3545">
        <v>0.13381995133819949</v>
      </c>
      <c r="D3545">
        <v>0</v>
      </c>
      <c r="E3545">
        <v>0.48920239429767981</v>
      </c>
      <c r="F3545">
        <v>0</v>
      </c>
      <c r="G3545">
        <v>0.21509803921568629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t="s">
        <v>3589</v>
      </c>
      <c r="B3546">
        <v>0</v>
      </c>
      <c r="C3546">
        <v>0.30413625304136249</v>
      </c>
      <c r="D3546">
        <v>0</v>
      </c>
      <c r="E3546">
        <v>0.48922354533725337</v>
      </c>
      <c r="F3546">
        <v>0</v>
      </c>
      <c r="G3546">
        <v>0.21509803921568629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25">
      <c r="A3547" t="s">
        <v>3590</v>
      </c>
      <c r="B3547">
        <v>0</v>
      </c>
      <c r="C3547">
        <v>0.31386861313868608</v>
      </c>
      <c r="D3547">
        <v>0</v>
      </c>
      <c r="E3547">
        <v>0.52228262019078242</v>
      </c>
      <c r="F3547">
        <v>0</v>
      </c>
      <c r="G3547">
        <v>0.21509803921568629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t="s">
        <v>3591</v>
      </c>
      <c r="B3548">
        <v>0</v>
      </c>
      <c r="C3548">
        <v>0.35644768856447689</v>
      </c>
      <c r="D3548">
        <v>0</v>
      </c>
      <c r="E3548">
        <v>0.46058503775460558</v>
      </c>
      <c r="F3548">
        <v>0</v>
      </c>
      <c r="G3548">
        <v>0.21509803921568629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25">
      <c r="A3549" t="s">
        <v>3592</v>
      </c>
      <c r="B3549">
        <v>0</v>
      </c>
      <c r="C3549">
        <v>0.1204379562043796</v>
      </c>
      <c r="D3549">
        <v>0</v>
      </c>
      <c r="E3549">
        <v>0.67600837581167117</v>
      </c>
      <c r="F3549">
        <v>0</v>
      </c>
      <c r="G3549">
        <v>0.21509803921568629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25">
      <c r="A3550" t="s">
        <v>3593</v>
      </c>
      <c r="B3550">
        <v>0</v>
      </c>
      <c r="C3550">
        <v>0</v>
      </c>
      <c r="D3550">
        <v>0</v>
      </c>
      <c r="E3550">
        <v>0.72040440787664717</v>
      </c>
      <c r="F3550">
        <v>0</v>
      </c>
      <c r="G3550">
        <v>0.21509803921568629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25">
      <c r="A3551" t="s">
        <v>3594</v>
      </c>
      <c r="B3551">
        <v>0</v>
      </c>
      <c r="C3551">
        <v>0</v>
      </c>
      <c r="D3551">
        <v>0</v>
      </c>
      <c r="E3551">
        <v>0.74929672793417801</v>
      </c>
      <c r="F3551">
        <v>0</v>
      </c>
      <c r="G3551">
        <v>0.21509803921568629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25">
      <c r="A3552" t="s">
        <v>3595</v>
      </c>
      <c r="B3552">
        <v>0</v>
      </c>
      <c r="C3552">
        <v>0</v>
      </c>
      <c r="D3552">
        <v>0</v>
      </c>
      <c r="E3552">
        <v>0.63305061443769961</v>
      </c>
      <c r="F3552">
        <v>0</v>
      </c>
      <c r="G3552">
        <v>0.21509803921568629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t="s">
        <v>3596</v>
      </c>
      <c r="B3553">
        <v>0</v>
      </c>
      <c r="C3553">
        <v>0</v>
      </c>
      <c r="D3553">
        <v>0</v>
      </c>
      <c r="E3553">
        <v>0.71750671545506473</v>
      </c>
      <c r="F3553">
        <v>0</v>
      </c>
      <c r="G3553">
        <v>0.21509803921568629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t="s">
        <v>3597</v>
      </c>
      <c r="B3554">
        <v>0</v>
      </c>
      <c r="C3554">
        <v>0</v>
      </c>
      <c r="D3554">
        <v>0</v>
      </c>
      <c r="E3554">
        <v>0.75158104020812633</v>
      </c>
      <c r="F3554">
        <v>0</v>
      </c>
      <c r="G3554">
        <v>0.21509803921568629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t="s">
        <v>3598</v>
      </c>
      <c r="B3555">
        <v>0</v>
      </c>
      <c r="C3555">
        <v>0</v>
      </c>
      <c r="D3555">
        <v>0</v>
      </c>
      <c r="E3555">
        <v>0.7417881088855518</v>
      </c>
      <c r="F3555">
        <v>0</v>
      </c>
      <c r="G3555">
        <v>0.21509803921568629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t="s">
        <v>3599</v>
      </c>
      <c r="B3556">
        <v>0</v>
      </c>
      <c r="C3556">
        <v>0</v>
      </c>
      <c r="D3556">
        <v>0</v>
      </c>
      <c r="E3556">
        <v>0.5978341335476639</v>
      </c>
      <c r="F3556">
        <v>0</v>
      </c>
      <c r="G3556">
        <v>0.21509803921568629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t="s">
        <v>3600</v>
      </c>
      <c r="B3557">
        <v>0</v>
      </c>
      <c r="C3557">
        <v>0</v>
      </c>
      <c r="D3557">
        <v>0</v>
      </c>
      <c r="E3557">
        <v>0.57135303200152299</v>
      </c>
      <c r="F3557">
        <v>0</v>
      </c>
      <c r="G3557">
        <v>0.21509803921568629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t="s">
        <v>3601</v>
      </c>
      <c r="B3558">
        <v>0</v>
      </c>
      <c r="C3558">
        <v>0</v>
      </c>
      <c r="D3558">
        <v>0</v>
      </c>
      <c r="E3558">
        <v>0.57264324541551226</v>
      </c>
      <c r="F3558">
        <v>0</v>
      </c>
      <c r="G3558">
        <v>0.21509803921568629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t="s">
        <v>3602</v>
      </c>
      <c r="B3559">
        <v>0</v>
      </c>
      <c r="C3559">
        <v>1.2165450121654499E-3</v>
      </c>
      <c r="D3559">
        <v>0</v>
      </c>
      <c r="E3559">
        <v>0.5805114321368896</v>
      </c>
      <c r="F3559">
        <v>0</v>
      </c>
      <c r="G3559">
        <v>0.21509803921568629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t="s">
        <v>3603</v>
      </c>
      <c r="B3560">
        <v>0</v>
      </c>
      <c r="C3560">
        <v>1.2165450121654499E-3</v>
      </c>
      <c r="D3560">
        <v>0</v>
      </c>
      <c r="E3560">
        <v>0.47393134372554407</v>
      </c>
      <c r="F3560">
        <v>0</v>
      </c>
      <c r="G3560">
        <v>0.21509803921568629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t="s">
        <v>3604</v>
      </c>
      <c r="B3561">
        <v>0</v>
      </c>
      <c r="C3561">
        <v>4.1362530413625302E-2</v>
      </c>
      <c r="D3561">
        <v>0</v>
      </c>
      <c r="E3561">
        <v>0.39854903868525138</v>
      </c>
      <c r="F3561">
        <v>0</v>
      </c>
      <c r="G3561">
        <v>0.21509803921568629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t="s">
        <v>3605</v>
      </c>
      <c r="B3562">
        <v>0</v>
      </c>
      <c r="C3562">
        <v>8.2725060827250604E-2</v>
      </c>
      <c r="D3562">
        <v>0</v>
      </c>
      <c r="E3562">
        <v>0.36853571353032011</v>
      </c>
      <c r="F3562">
        <v>0</v>
      </c>
      <c r="G3562">
        <v>0.21509803921568629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25">
      <c r="A3563" t="s">
        <v>3606</v>
      </c>
      <c r="B3563">
        <v>0</v>
      </c>
      <c r="C3563">
        <v>0.18004866180048659</v>
      </c>
      <c r="D3563">
        <v>0</v>
      </c>
      <c r="E3563">
        <v>0.25852915670805221</v>
      </c>
      <c r="F3563">
        <v>0</v>
      </c>
      <c r="G3563">
        <v>0.21509803921568629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x14ac:dyDescent="0.25">
      <c r="A3564" t="s">
        <v>3607</v>
      </c>
      <c r="B3564">
        <v>0</v>
      </c>
      <c r="C3564">
        <v>0.26277372262773718</v>
      </c>
      <c r="D3564">
        <v>0</v>
      </c>
      <c r="E3564">
        <v>0.18680598151399139</v>
      </c>
      <c r="F3564">
        <v>0</v>
      </c>
      <c r="G3564">
        <v>0.21509803921568629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x14ac:dyDescent="0.25">
      <c r="A3565" t="s">
        <v>3608</v>
      </c>
      <c r="B3565">
        <v>0</v>
      </c>
      <c r="C3565">
        <v>0.32481751824817517</v>
      </c>
      <c r="D3565">
        <v>0</v>
      </c>
      <c r="E3565">
        <v>0.16692400431481211</v>
      </c>
      <c r="F3565">
        <v>0</v>
      </c>
      <c r="G3565">
        <v>0.21509803921568629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t="s">
        <v>3609</v>
      </c>
      <c r="B3566">
        <v>0</v>
      </c>
      <c r="C3566">
        <v>0.37104622871046228</v>
      </c>
      <c r="D3566">
        <v>0</v>
      </c>
      <c r="E3566">
        <v>0.192834027792466</v>
      </c>
      <c r="F3566">
        <v>0</v>
      </c>
      <c r="G3566">
        <v>0.21509803921568629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t="s">
        <v>3610</v>
      </c>
      <c r="B3567">
        <v>0</v>
      </c>
      <c r="C3567">
        <v>0.402676399026764</v>
      </c>
      <c r="D3567">
        <v>0</v>
      </c>
      <c r="E3567">
        <v>0.22430677467797541</v>
      </c>
      <c r="F3567">
        <v>0</v>
      </c>
      <c r="G3567">
        <v>0.21509803921568629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x14ac:dyDescent="0.25">
      <c r="A3568" t="s">
        <v>3611</v>
      </c>
      <c r="B3568">
        <v>0</v>
      </c>
      <c r="C3568">
        <v>0.81265206812652058</v>
      </c>
      <c r="D3568">
        <v>0</v>
      </c>
      <c r="E3568">
        <v>0.25432009983290682</v>
      </c>
      <c r="F3568">
        <v>0</v>
      </c>
      <c r="G3568">
        <v>0.21509803921568629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x14ac:dyDescent="0.25">
      <c r="A3569" t="s">
        <v>3612</v>
      </c>
      <c r="B3569">
        <v>0</v>
      </c>
      <c r="C3569">
        <v>0.56569343065693434</v>
      </c>
      <c r="D3569">
        <v>0</v>
      </c>
      <c r="E3569">
        <v>0.2453520590537025</v>
      </c>
      <c r="F3569">
        <v>0</v>
      </c>
      <c r="G3569">
        <v>0.21509803921568629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x14ac:dyDescent="0.25">
      <c r="A3570" t="s">
        <v>3613</v>
      </c>
      <c r="B3570">
        <v>0</v>
      </c>
      <c r="C3570">
        <v>0.56082725060827254</v>
      </c>
      <c r="D3570">
        <v>0</v>
      </c>
      <c r="E3570">
        <v>0.22800820660335461</v>
      </c>
      <c r="F3570">
        <v>0</v>
      </c>
      <c r="G3570">
        <v>0.43745098039215691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25">
      <c r="A3571" t="s">
        <v>3614</v>
      </c>
      <c r="B3571">
        <v>0</v>
      </c>
      <c r="C3571">
        <v>0.38442822384428232</v>
      </c>
      <c r="D3571">
        <v>0</v>
      </c>
      <c r="E3571">
        <v>0.18403519532985049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t="s">
        <v>3615</v>
      </c>
      <c r="B3572">
        <v>0</v>
      </c>
      <c r="C3572">
        <v>0.59245742092457421</v>
      </c>
      <c r="D3572">
        <v>0</v>
      </c>
      <c r="E3572">
        <v>0.15795596353560781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0.13598357596117949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t="s">
        <v>3616</v>
      </c>
      <c r="B3573">
        <v>0</v>
      </c>
      <c r="C3573">
        <v>0.15450121654501209</v>
      </c>
      <c r="D3573">
        <v>0</v>
      </c>
      <c r="E3573">
        <v>0.1705408320818968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5.4385964912280697E-2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t="s">
        <v>3617</v>
      </c>
      <c r="B3574">
        <v>0</v>
      </c>
      <c r="C3574">
        <v>0</v>
      </c>
      <c r="D3574">
        <v>0</v>
      </c>
      <c r="E3574">
        <v>0.1957951733327693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5.4385964912280697E-2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t="s">
        <v>3618</v>
      </c>
      <c r="B3575">
        <v>0</v>
      </c>
      <c r="C3575">
        <v>0</v>
      </c>
      <c r="D3575">
        <v>0</v>
      </c>
      <c r="E3575">
        <v>0.19894667822923501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5.4385964912280697E-2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x14ac:dyDescent="0.25">
      <c r="A3576" t="s">
        <v>3619</v>
      </c>
      <c r="B3576">
        <v>0</v>
      </c>
      <c r="C3576">
        <v>0</v>
      </c>
      <c r="D3576">
        <v>0</v>
      </c>
      <c r="E3576">
        <v>0.19439920472091199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5.4385964912280697E-2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x14ac:dyDescent="0.25">
      <c r="A3577" t="s">
        <v>3620</v>
      </c>
      <c r="B3577">
        <v>0</v>
      </c>
      <c r="C3577">
        <v>0</v>
      </c>
      <c r="D3577">
        <v>0</v>
      </c>
      <c r="E3577">
        <v>0.29548002284312269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0.108809257185517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x14ac:dyDescent="0.25">
      <c r="A3578" t="s">
        <v>3621</v>
      </c>
      <c r="B3578">
        <v>0</v>
      </c>
      <c r="C3578">
        <v>0</v>
      </c>
      <c r="D3578">
        <v>0</v>
      </c>
      <c r="E3578">
        <v>0.28807715899236452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0.108809257185517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t="s">
        <v>3622</v>
      </c>
      <c r="B3579">
        <v>0</v>
      </c>
      <c r="C3579">
        <v>0</v>
      </c>
      <c r="D3579">
        <v>0</v>
      </c>
      <c r="E3579">
        <v>0.26364770828486223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0.108809257185517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x14ac:dyDescent="0.25">
      <c r="A3580" t="s">
        <v>3623</v>
      </c>
      <c r="B3580">
        <v>0</v>
      </c>
      <c r="C3580">
        <v>0</v>
      </c>
      <c r="D3580">
        <v>0</v>
      </c>
      <c r="E3580">
        <v>0.30313669916876418</v>
      </c>
      <c r="F3580">
        <v>0</v>
      </c>
      <c r="G3580">
        <v>0.76607843137254905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0.108809257185517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x14ac:dyDescent="0.25">
      <c r="A3581" t="s">
        <v>3624</v>
      </c>
      <c r="B3581">
        <v>0</v>
      </c>
      <c r="C3581">
        <v>0</v>
      </c>
      <c r="D3581">
        <v>0</v>
      </c>
      <c r="E3581">
        <v>0.36413629729901231</v>
      </c>
      <c r="F3581">
        <v>0</v>
      </c>
      <c r="G3581">
        <v>0.21509803921568629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0.108809257185517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25">
      <c r="A3582" t="s">
        <v>3625</v>
      </c>
      <c r="B3582">
        <v>0</v>
      </c>
      <c r="C3582">
        <v>0</v>
      </c>
      <c r="D3582">
        <v>0</v>
      </c>
      <c r="E3582">
        <v>0.40667103788151188</v>
      </c>
      <c r="F3582">
        <v>0</v>
      </c>
      <c r="G3582">
        <v>0.21509803921568629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0.108809257185517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25">
      <c r="A3583" t="s">
        <v>3626</v>
      </c>
      <c r="B3583">
        <v>0</v>
      </c>
      <c r="C3583">
        <v>7.2992700729926996E-3</v>
      </c>
      <c r="D3583">
        <v>0</v>
      </c>
      <c r="E3583">
        <v>0.42606654117049858</v>
      </c>
      <c r="F3583">
        <v>0</v>
      </c>
      <c r="G3583">
        <v>0.21509803921568629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0.108809257185517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t="s">
        <v>3627</v>
      </c>
      <c r="B3584">
        <v>0</v>
      </c>
      <c r="C3584">
        <v>1.094890510948905E-2</v>
      </c>
      <c r="D3584">
        <v>0</v>
      </c>
      <c r="E3584">
        <v>0.45652403815647552</v>
      </c>
      <c r="F3584">
        <v>0</v>
      </c>
      <c r="G3584">
        <v>0.21509803921568629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0.108809257185517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t="s">
        <v>3628</v>
      </c>
      <c r="B3585">
        <v>0</v>
      </c>
      <c r="C3585">
        <v>0.11678832116788319</v>
      </c>
      <c r="D3585">
        <v>0</v>
      </c>
      <c r="E3585">
        <v>0.47460817699189922</v>
      </c>
      <c r="F3585">
        <v>0</v>
      </c>
      <c r="G3585">
        <v>0.21509803921568629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0.108809257185517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25">
      <c r="A3586" t="s">
        <v>3629</v>
      </c>
      <c r="B3586">
        <v>0</v>
      </c>
      <c r="C3586">
        <v>0.1143552311435523</v>
      </c>
      <c r="D3586">
        <v>0</v>
      </c>
      <c r="E3586">
        <v>0.49205778464011513</v>
      </c>
      <c r="F3586">
        <v>0</v>
      </c>
      <c r="G3586">
        <v>0.37058823529411772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0.108809257185517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t="s">
        <v>3630</v>
      </c>
      <c r="B3587">
        <v>0</v>
      </c>
      <c r="C3587">
        <v>0.32116788321167877</v>
      </c>
      <c r="D3587">
        <v>0</v>
      </c>
      <c r="E3587">
        <v>0.50337359081198851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0.108809257185517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t="s">
        <v>3631</v>
      </c>
      <c r="B3588">
        <v>0</v>
      </c>
      <c r="C3588">
        <v>0.23479318734793189</v>
      </c>
      <c r="D3588">
        <v>0</v>
      </c>
      <c r="E3588">
        <v>0.51111487129592426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0.108809257185517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t="s">
        <v>3632</v>
      </c>
      <c r="B3589">
        <v>0</v>
      </c>
      <c r="C3589">
        <v>0.3454987834549878</v>
      </c>
      <c r="D3589">
        <v>0</v>
      </c>
      <c r="E3589">
        <v>0.56158125171852202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0.108809257185517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x14ac:dyDescent="0.25">
      <c r="A3590" t="s">
        <v>3633</v>
      </c>
      <c r="B3590">
        <v>0</v>
      </c>
      <c r="C3590">
        <v>0.38077858880778592</v>
      </c>
      <c r="D3590">
        <v>0</v>
      </c>
      <c r="E3590">
        <v>0.59487298800736066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0.108809257185517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 t="s">
        <v>3634</v>
      </c>
      <c r="B3591">
        <v>0</v>
      </c>
      <c r="C3591">
        <v>0.451338199513382</v>
      </c>
      <c r="D3591">
        <v>0</v>
      </c>
      <c r="E3591">
        <v>0.63368514562490752</v>
      </c>
      <c r="F3591">
        <v>0</v>
      </c>
      <c r="G3591">
        <v>0.21509803921568629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0.108809257185517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t="s">
        <v>3635</v>
      </c>
      <c r="B3592">
        <v>0</v>
      </c>
      <c r="C3592">
        <v>0.63138686131386856</v>
      </c>
      <c r="D3592">
        <v>0</v>
      </c>
      <c r="E3592">
        <v>0.6570147422745829</v>
      </c>
      <c r="F3592">
        <v>0</v>
      </c>
      <c r="G3592">
        <v>0.21509803921568629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0.108809257185517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x14ac:dyDescent="0.25">
      <c r="A3593" t="s">
        <v>3636</v>
      </c>
      <c r="B3593">
        <v>0</v>
      </c>
      <c r="C3593">
        <v>0.31021897810218979</v>
      </c>
      <c r="D3593">
        <v>0</v>
      </c>
      <c r="E3593">
        <v>0.68795871317075241</v>
      </c>
      <c r="F3593">
        <v>0</v>
      </c>
      <c r="G3593">
        <v>0.21509803921568629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0.108809257185517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x14ac:dyDescent="0.25">
      <c r="A3594" t="s">
        <v>3637</v>
      </c>
      <c r="B3594">
        <v>0</v>
      </c>
      <c r="C3594">
        <v>7.5425790754257913E-2</v>
      </c>
      <c r="D3594">
        <v>0</v>
      </c>
      <c r="E3594">
        <v>0.59929355527824202</v>
      </c>
      <c r="F3594">
        <v>0</v>
      </c>
      <c r="G3594">
        <v>0.21509803921568629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0.108809257185517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25">
      <c r="A3595" t="s">
        <v>3638</v>
      </c>
      <c r="B3595">
        <v>0</v>
      </c>
      <c r="C3595">
        <v>0.23722627737226279</v>
      </c>
      <c r="D3595">
        <v>0</v>
      </c>
      <c r="E3595">
        <v>0.64597389961716623</v>
      </c>
      <c r="F3595">
        <v>0</v>
      </c>
      <c r="G3595">
        <v>0.21509803921568629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0.108809257185517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t="s">
        <v>3639</v>
      </c>
      <c r="B3596">
        <v>0</v>
      </c>
      <c r="C3596">
        <v>0.32725060827250613</v>
      </c>
      <c r="D3596">
        <v>0</v>
      </c>
      <c r="E3596">
        <v>0.58482624420990292</v>
      </c>
      <c r="F3596">
        <v>0</v>
      </c>
      <c r="G3596">
        <v>0.21509803921568629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0.108809257185517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x14ac:dyDescent="0.25">
      <c r="A3597" t="s">
        <v>3640</v>
      </c>
      <c r="B3597">
        <v>0</v>
      </c>
      <c r="C3597">
        <v>8.637469586374695E-2</v>
      </c>
      <c r="D3597">
        <v>0</v>
      </c>
      <c r="E3597">
        <v>0.69263309291651687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0.108809257185517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x14ac:dyDescent="0.25">
      <c r="A3598" t="s">
        <v>3641</v>
      </c>
      <c r="B3598">
        <v>0</v>
      </c>
      <c r="C3598">
        <v>0</v>
      </c>
      <c r="D3598">
        <v>0</v>
      </c>
      <c r="E3598">
        <v>0.67590262061380324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0.108809257185517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t="s">
        <v>3642</v>
      </c>
      <c r="B3599">
        <v>0</v>
      </c>
      <c r="C3599">
        <v>0</v>
      </c>
      <c r="D3599">
        <v>0</v>
      </c>
      <c r="E3599">
        <v>0.69307726474756248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0.24923478910041061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x14ac:dyDescent="0.25">
      <c r="A3600" t="s">
        <v>3643</v>
      </c>
      <c r="B3600">
        <v>0</v>
      </c>
      <c r="C3600">
        <v>0</v>
      </c>
      <c r="D3600">
        <v>0</v>
      </c>
      <c r="E3600">
        <v>0.70817910700310926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0.108809257185517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t="s">
        <v>3644</v>
      </c>
      <c r="B3601">
        <v>0</v>
      </c>
      <c r="C3601">
        <v>0</v>
      </c>
      <c r="D3601">
        <v>0</v>
      </c>
      <c r="E3601">
        <v>0.73188942236510934</v>
      </c>
      <c r="F3601">
        <v>0</v>
      </c>
      <c r="G3601">
        <v>0.67588235294117649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0.108809257185517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t="s">
        <v>3645</v>
      </c>
      <c r="B3602">
        <v>0</v>
      </c>
      <c r="C3602">
        <v>0</v>
      </c>
      <c r="D3602">
        <v>0</v>
      </c>
      <c r="E3602">
        <v>0.75075614966475612</v>
      </c>
      <c r="F3602">
        <v>0</v>
      </c>
      <c r="G3602">
        <v>0.63117647058823523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0.16173945502053011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25">
      <c r="A3603" t="s">
        <v>3646</v>
      </c>
      <c r="B3603">
        <v>0</v>
      </c>
      <c r="C3603">
        <v>0</v>
      </c>
      <c r="D3603">
        <v>0</v>
      </c>
      <c r="E3603">
        <v>0.76723280949258665</v>
      </c>
      <c r="F3603">
        <v>0</v>
      </c>
      <c r="G3603">
        <v>0.21509803921568629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0.16173945502053011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t="s">
        <v>3647</v>
      </c>
      <c r="B3604">
        <v>0</v>
      </c>
      <c r="C3604">
        <v>0</v>
      </c>
      <c r="D3604">
        <v>0</v>
      </c>
      <c r="E3604">
        <v>0.56179276211425799</v>
      </c>
      <c r="F3604">
        <v>0</v>
      </c>
      <c r="G3604">
        <v>0.21509803921568629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0.16173945502053011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x14ac:dyDescent="0.25">
      <c r="A3605" t="s">
        <v>3648</v>
      </c>
      <c r="B3605">
        <v>0</v>
      </c>
      <c r="C3605">
        <v>0</v>
      </c>
      <c r="D3605">
        <v>0</v>
      </c>
      <c r="E3605">
        <v>0.41197994881448419</v>
      </c>
      <c r="F3605">
        <v>0</v>
      </c>
      <c r="G3605">
        <v>0.21509803921568629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0.16173945502053011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t="s">
        <v>3649</v>
      </c>
      <c r="B3606">
        <v>0</v>
      </c>
      <c r="C3606">
        <v>0</v>
      </c>
      <c r="D3606">
        <v>0</v>
      </c>
      <c r="E3606">
        <v>0.32999851942722991</v>
      </c>
      <c r="F3606">
        <v>0</v>
      </c>
      <c r="G3606">
        <v>0.21509803921568629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0.16173945502053011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25">
      <c r="A3607" t="s">
        <v>3650</v>
      </c>
      <c r="B3607">
        <v>0</v>
      </c>
      <c r="C3607">
        <v>4.8661800486618006E-3</v>
      </c>
      <c r="D3607">
        <v>0</v>
      </c>
      <c r="E3607">
        <v>0.53486748873707146</v>
      </c>
      <c r="F3607">
        <v>0</v>
      </c>
      <c r="G3607">
        <v>0.21509803921568629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0.16173945502053011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t="s">
        <v>3651</v>
      </c>
      <c r="B3608">
        <v>0</v>
      </c>
      <c r="C3608">
        <v>3.6496350364963498E-3</v>
      </c>
      <c r="D3608">
        <v>0</v>
      </c>
      <c r="E3608">
        <v>0.51769284460331222</v>
      </c>
      <c r="F3608">
        <v>0</v>
      </c>
      <c r="G3608">
        <v>0.21509803921568629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0.16173945502053011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25">
      <c r="A3609" t="s">
        <v>3652</v>
      </c>
      <c r="B3609">
        <v>0</v>
      </c>
      <c r="C3609">
        <v>0.24087591240875911</v>
      </c>
      <c r="D3609">
        <v>0</v>
      </c>
      <c r="E3609">
        <v>0.56959749571691454</v>
      </c>
      <c r="F3609">
        <v>0</v>
      </c>
      <c r="G3609">
        <v>0.21509803921568629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0.16173945502053011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25">
      <c r="A3610" t="s">
        <v>3653</v>
      </c>
      <c r="B3610">
        <v>0</v>
      </c>
      <c r="C3610">
        <v>0.42335766423357662</v>
      </c>
      <c r="D3610">
        <v>0</v>
      </c>
      <c r="E3610">
        <v>0.50637703843143889</v>
      </c>
      <c r="F3610">
        <v>0</v>
      </c>
      <c r="G3610">
        <v>0.21509803921568629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0.16173945502053011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25">
      <c r="A3611" t="s">
        <v>3654</v>
      </c>
      <c r="B3611">
        <v>0</v>
      </c>
      <c r="C3611">
        <v>0.29318734793187351</v>
      </c>
      <c r="D3611">
        <v>0</v>
      </c>
      <c r="E3611">
        <v>0.5017872628439688</v>
      </c>
      <c r="F3611">
        <v>0</v>
      </c>
      <c r="G3611">
        <v>0.21509803921568629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0.16173945502053011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25">
      <c r="A3612" t="s">
        <v>3655</v>
      </c>
      <c r="B3612">
        <v>0</v>
      </c>
      <c r="C3612">
        <v>0.2007299270072993</v>
      </c>
      <c r="D3612">
        <v>0</v>
      </c>
      <c r="E3612">
        <v>0.48738340489435061</v>
      </c>
      <c r="F3612">
        <v>0</v>
      </c>
      <c r="G3612">
        <v>0.21509803921568629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0.16173945502053011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x14ac:dyDescent="0.25">
      <c r="A3613" t="s">
        <v>3656</v>
      </c>
      <c r="B3613">
        <v>0</v>
      </c>
      <c r="C3613">
        <v>0.19829683698296841</v>
      </c>
      <c r="D3613">
        <v>0</v>
      </c>
      <c r="E3613">
        <v>0.47828845787770469</v>
      </c>
      <c r="F3613">
        <v>0</v>
      </c>
      <c r="G3613">
        <v>0.21509803921568629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0.16173945502053011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t="s">
        <v>3657</v>
      </c>
      <c r="B3614">
        <v>0</v>
      </c>
      <c r="C3614">
        <v>0.18491484184914839</v>
      </c>
      <c r="D3614">
        <v>0</v>
      </c>
      <c r="E3614">
        <v>0.44569470589479471</v>
      </c>
      <c r="F3614">
        <v>0</v>
      </c>
      <c r="G3614">
        <v>0.21509803921568629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0.16173945502053011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25">
      <c r="A3615" t="s">
        <v>3658</v>
      </c>
      <c r="B3615">
        <v>0</v>
      </c>
      <c r="C3615">
        <v>0.22262773722627741</v>
      </c>
      <c r="D3615">
        <v>0</v>
      </c>
      <c r="E3615">
        <v>0.40345607986632548</v>
      </c>
      <c r="F3615">
        <v>0</v>
      </c>
      <c r="G3615">
        <v>0.21509803921568629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0.16173945502053011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t="s">
        <v>3659</v>
      </c>
      <c r="B3616">
        <v>0</v>
      </c>
      <c r="C3616">
        <v>0.32968369829683702</v>
      </c>
      <c r="D3616">
        <v>0</v>
      </c>
      <c r="E3616">
        <v>0.36743585947249308</v>
      </c>
      <c r="F3616">
        <v>0</v>
      </c>
      <c r="G3616">
        <v>0.21509803921568629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0.16173945502053011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t="s">
        <v>3660</v>
      </c>
      <c r="B3617">
        <v>0</v>
      </c>
      <c r="C3617">
        <v>0.25425790754257899</v>
      </c>
      <c r="D3617">
        <v>0</v>
      </c>
      <c r="E3617">
        <v>0.31561581251718518</v>
      </c>
      <c r="F3617">
        <v>0</v>
      </c>
      <c r="G3617">
        <v>0.28529411764705881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0.16173945502053011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t="s">
        <v>3661</v>
      </c>
      <c r="B3618">
        <v>0</v>
      </c>
      <c r="C3618">
        <v>0.38564476885644772</v>
      </c>
      <c r="D3618">
        <v>0</v>
      </c>
      <c r="E3618">
        <v>0.26963345248418957</v>
      </c>
      <c r="F3618">
        <v>0</v>
      </c>
      <c r="G3618">
        <v>0.89568627450980398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0.16173945502053011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t="s">
        <v>3662</v>
      </c>
      <c r="B3619">
        <v>0</v>
      </c>
      <c r="C3619">
        <v>0.23722627737226279</v>
      </c>
      <c r="D3619">
        <v>0</v>
      </c>
      <c r="E3619">
        <v>0.22915036274032871</v>
      </c>
      <c r="F3619">
        <v>0</v>
      </c>
      <c r="G3619">
        <v>0.61803921568627451</v>
      </c>
      <c r="H3619">
        <v>0</v>
      </c>
      <c r="I3619">
        <v>0</v>
      </c>
      <c r="J3619">
        <v>0</v>
      </c>
      <c r="K3619">
        <v>0</v>
      </c>
      <c r="L3619">
        <v>0.39252116650987767</v>
      </c>
      <c r="M3619">
        <v>0.37756625606569622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x14ac:dyDescent="0.25">
      <c r="A3620" t="s">
        <v>3663</v>
      </c>
      <c r="B3620">
        <v>0</v>
      </c>
      <c r="C3620">
        <v>0.46107055961070559</v>
      </c>
      <c r="D3620">
        <v>0</v>
      </c>
      <c r="E3620">
        <v>0.1855580701791493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0.53010348071495772</v>
      </c>
      <c r="M3620">
        <v>0.51806644270250102</v>
      </c>
      <c r="N3620">
        <v>0</v>
      </c>
      <c r="O3620">
        <v>0</v>
      </c>
      <c r="P3620">
        <v>0</v>
      </c>
      <c r="Q3620">
        <v>0</v>
      </c>
      <c r="R3620">
        <v>0.32997311827956988</v>
      </c>
    </row>
    <row r="3621" spans="1:18" x14ac:dyDescent="0.25">
      <c r="A3621" t="s">
        <v>3664</v>
      </c>
      <c r="B3621">
        <v>0</v>
      </c>
      <c r="C3621">
        <v>0.121654501216545</v>
      </c>
      <c r="D3621">
        <v>0</v>
      </c>
      <c r="E3621">
        <v>0.14446160028765409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0.53010348071495772</v>
      </c>
      <c r="M3621">
        <v>0.51806644270250102</v>
      </c>
      <c r="N3621">
        <v>0</v>
      </c>
      <c r="O3621">
        <v>0</v>
      </c>
      <c r="P3621">
        <v>0</v>
      </c>
      <c r="Q3621">
        <v>0</v>
      </c>
      <c r="R3621">
        <v>0.32997311827956988</v>
      </c>
    </row>
    <row r="3622" spans="1:18" x14ac:dyDescent="0.25">
      <c r="A3622" t="s">
        <v>3665</v>
      </c>
      <c r="B3622">
        <v>0</v>
      </c>
      <c r="C3622">
        <v>0</v>
      </c>
      <c r="D3622">
        <v>0</v>
      </c>
      <c r="E3622">
        <v>0.1262717062543624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0.53010348071495772</v>
      </c>
      <c r="M3622">
        <v>0.62814483016050759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25">
      <c r="A3623" t="s">
        <v>3666</v>
      </c>
      <c r="B3623">
        <v>0</v>
      </c>
      <c r="C3623">
        <v>0</v>
      </c>
      <c r="D3623">
        <v>0</v>
      </c>
      <c r="E3623">
        <v>0.1169863998815542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0.53010348071495772</v>
      </c>
      <c r="M3623">
        <v>0.51806644270250102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t="s">
        <v>3667</v>
      </c>
      <c r="B3624">
        <v>0</v>
      </c>
      <c r="C3624">
        <v>0</v>
      </c>
      <c r="D3624">
        <v>0</v>
      </c>
      <c r="E3624">
        <v>9.818312570062819E-2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0.53010348071495772</v>
      </c>
      <c r="M3624">
        <v>0.31478163493840983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t="s">
        <v>3668</v>
      </c>
      <c r="B3625">
        <v>0</v>
      </c>
      <c r="C3625">
        <v>0</v>
      </c>
      <c r="D3625">
        <v>0</v>
      </c>
      <c r="E3625">
        <v>7.3965185388861862E-2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0.53010348071495772</v>
      </c>
      <c r="M3625">
        <v>0.31478163493840983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x14ac:dyDescent="0.25">
      <c r="A3626" t="s">
        <v>3669</v>
      </c>
      <c r="B3626">
        <v>0</v>
      </c>
      <c r="C3626">
        <v>0</v>
      </c>
      <c r="D3626">
        <v>0</v>
      </c>
      <c r="E3626">
        <v>6.5673977876012604E-2</v>
      </c>
      <c r="F3626">
        <v>0</v>
      </c>
      <c r="G3626">
        <v>0.21509803921568629</v>
      </c>
      <c r="H3626">
        <v>0</v>
      </c>
      <c r="I3626">
        <v>0</v>
      </c>
      <c r="J3626">
        <v>0</v>
      </c>
      <c r="K3626">
        <v>0</v>
      </c>
      <c r="L3626">
        <v>0.53010348071495772</v>
      </c>
      <c r="M3626">
        <v>0.31478163493840983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25">
      <c r="A3627" t="s">
        <v>3670</v>
      </c>
      <c r="B3627">
        <v>0</v>
      </c>
      <c r="C3627">
        <v>0</v>
      </c>
      <c r="D3627">
        <v>0</v>
      </c>
      <c r="E3627">
        <v>5.9519025360096449E-2</v>
      </c>
      <c r="F3627">
        <v>0</v>
      </c>
      <c r="G3627">
        <v>0.21509803921568629</v>
      </c>
      <c r="H3627">
        <v>0</v>
      </c>
      <c r="I3627">
        <v>0</v>
      </c>
      <c r="J3627">
        <v>0</v>
      </c>
      <c r="K3627">
        <v>0</v>
      </c>
      <c r="L3627">
        <v>0.53010348071495772</v>
      </c>
      <c r="M3627">
        <v>0.31478163493840983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t="s">
        <v>3671</v>
      </c>
      <c r="B3628">
        <v>0</v>
      </c>
      <c r="C3628">
        <v>0</v>
      </c>
      <c r="D3628">
        <v>0</v>
      </c>
      <c r="E3628">
        <v>5.9963197191141952E-2</v>
      </c>
      <c r="F3628">
        <v>0</v>
      </c>
      <c r="G3628">
        <v>0.21509803921568629</v>
      </c>
      <c r="H3628">
        <v>0</v>
      </c>
      <c r="I3628">
        <v>0</v>
      </c>
      <c r="J3628">
        <v>0</v>
      </c>
      <c r="K3628">
        <v>0</v>
      </c>
      <c r="L3628">
        <v>0.53010348071495772</v>
      </c>
      <c r="M3628">
        <v>0.31478163493840983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x14ac:dyDescent="0.25">
      <c r="A3629" t="s">
        <v>3672</v>
      </c>
      <c r="B3629">
        <v>0</v>
      </c>
      <c r="C3629">
        <v>0</v>
      </c>
      <c r="D3629">
        <v>0</v>
      </c>
      <c r="E3629">
        <v>6.6075847627910911E-2</v>
      </c>
      <c r="F3629">
        <v>0</v>
      </c>
      <c r="G3629">
        <v>0.21509803921568629</v>
      </c>
      <c r="H3629">
        <v>0</v>
      </c>
      <c r="I3629">
        <v>0</v>
      </c>
      <c r="J3629">
        <v>0</v>
      </c>
      <c r="K3629">
        <v>0</v>
      </c>
      <c r="L3629">
        <v>0.53010348071495772</v>
      </c>
      <c r="M3629">
        <v>0.31478163493840983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t="s">
        <v>3673</v>
      </c>
      <c r="B3630">
        <v>0</v>
      </c>
      <c r="C3630">
        <v>0</v>
      </c>
      <c r="D3630">
        <v>0</v>
      </c>
      <c r="E3630">
        <v>7.0200300344761948E-2</v>
      </c>
      <c r="F3630">
        <v>0</v>
      </c>
      <c r="G3630">
        <v>0.21509803921568629</v>
      </c>
      <c r="H3630">
        <v>0</v>
      </c>
      <c r="I3630">
        <v>0</v>
      </c>
      <c r="J3630">
        <v>0</v>
      </c>
      <c r="K3630">
        <v>0</v>
      </c>
      <c r="L3630">
        <v>0.53010348071495772</v>
      </c>
      <c r="M3630">
        <v>0.31478163493840983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25">
      <c r="A3631" t="s">
        <v>3674</v>
      </c>
      <c r="B3631">
        <v>0</v>
      </c>
      <c r="C3631">
        <v>3.6496350364963498E-3</v>
      </c>
      <c r="D3631">
        <v>0</v>
      </c>
      <c r="E3631">
        <v>7.8131940184860083E-2</v>
      </c>
      <c r="F3631">
        <v>0</v>
      </c>
      <c r="G3631">
        <v>0.21509803921568629</v>
      </c>
      <c r="H3631">
        <v>0</v>
      </c>
      <c r="I3631">
        <v>0</v>
      </c>
      <c r="J3631">
        <v>0</v>
      </c>
      <c r="K3631">
        <v>0</v>
      </c>
      <c r="L3631">
        <v>0.53010348071495772</v>
      </c>
      <c r="M3631">
        <v>0.31478163493840983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x14ac:dyDescent="0.25">
      <c r="A3632" t="s">
        <v>3675</v>
      </c>
      <c r="B3632">
        <v>0</v>
      </c>
      <c r="C3632">
        <v>1.824817518248175E-2</v>
      </c>
      <c r="D3632">
        <v>0</v>
      </c>
      <c r="E3632">
        <v>7.1490513758751248E-2</v>
      </c>
      <c r="F3632">
        <v>0</v>
      </c>
      <c r="G3632">
        <v>0.21509803921568629</v>
      </c>
      <c r="H3632">
        <v>0</v>
      </c>
      <c r="I3632">
        <v>0</v>
      </c>
      <c r="J3632">
        <v>0</v>
      </c>
      <c r="K3632">
        <v>0</v>
      </c>
      <c r="L3632">
        <v>0.53010348071495772</v>
      </c>
      <c r="M3632">
        <v>0.31478163493840983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t="s">
        <v>3676</v>
      </c>
      <c r="B3633">
        <v>0</v>
      </c>
      <c r="C3633">
        <v>0.24695863746958641</v>
      </c>
      <c r="D3633">
        <v>0</v>
      </c>
      <c r="E3633">
        <v>4.9387677404344417E-2</v>
      </c>
      <c r="F3633">
        <v>0</v>
      </c>
      <c r="G3633">
        <v>0.21509803921568629</v>
      </c>
      <c r="H3633">
        <v>0</v>
      </c>
      <c r="I3633">
        <v>0</v>
      </c>
      <c r="J3633">
        <v>0</v>
      </c>
      <c r="K3633">
        <v>0</v>
      </c>
      <c r="L3633">
        <v>0.53010348071495772</v>
      </c>
      <c r="M3633">
        <v>0.31478163493840983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t="s">
        <v>3677</v>
      </c>
      <c r="B3634">
        <v>0</v>
      </c>
      <c r="C3634">
        <v>0.33698296836982972</v>
      </c>
      <c r="D3634">
        <v>0</v>
      </c>
      <c r="E3634">
        <v>3.2699507180777937E-2</v>
      </c>
      <c r="F3634">
        <v>0</v>
      </c>
      <c r="G3634">
        <v>0.21509803921568629</v>
      </c>
      <c r="H3634">
        <v>0</v>
      </c>
      <c r="I3634">
        <v>0</v>
      </c>
      <c r="J3634">
        <v>0</v>
      </c>
      <c r="K3634">
        <v>0</v>
      </c>
      <c r="L3634">
        <v>0.53010348071495772</v>
      </c>
      <c r="M3634">
        <v>0.47797685703620751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t="s">
        <v>3678</v>
      </c>
      <c r="B3635">
        <v>0</v>
      </c>
      <c r="C3635">
        <v>0.37104622871046228</v>
      </c>
      <c r="D3635">
        <v>0</v>
      </c>
      <c r="E3635">
        <v>2.4662112142811821E-2</v>
      </c>
      <c r="F3635">
        <v>0</v>
      </c>
      <c r="G3635">
        <v>0.21509803921568629</v>
      </c>
      <c r="H3635">
        <v>0</v>
      </c>
      <c r="I3635">
        <v>0</v>
      </c>
      <c r="J3635">
        <v>0</v>
      </c>
      <c r="K3635">
        <v>0</v>
      </c>
      <c r="L3635">
        <v>0.53010348071495772</v>
      </c>
      <c r="M3635">
        <v>0.51806644270250102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t="s">
        <v>3679</v>
      </c>
      <c r="B3636">
        <v>0</v>
      </c>
      <c r="C3636">
        <v>0.41240875912408759</v>
      </c>
      <c r="D3636">
        <v>0</v>
      </c>
      <c r="E3636">
        <v>1.1971488398654801E-2</v>
      </c>
      <c r="F3636">
        <v>0</v>
      </c>
      <c r="G3636">
        <v>0.21509803921568629</v>
      </c>
      <c r="H3636">
        <v>0</v>
      </c>
      <c r="I3636">
        <v>0</v>
      </c>
      <c r="J3636">
        <v>0</v>
      </c>
      <c r="K3636">
        <v>0</v>
      </c>
      <c r="L3636">
        <v>0.53010348071495772</v>
      </c>
      <c r="M3636">
        <v>0.60824934677118325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25">
      <c r="A3637" t="s">
        <v>3680</v>
      </c>
      <c r="B3637">
        <v>0</v>
      </c>
      <c r="C3637">
        <v>0.41727493917274933</v>
      </c>
      <c r="D3637">
        <v>0</v>
      </c>
      <c r="E3637">
        <v>7.4451659299054557E-3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0.53010348071495772</v>
      </c>
      <c r="M3637">
        <v>0.62814483016050759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t="s">
        <v>3681</v>
      </c>
      <c r="B3638">
        <v>0</v>
      </c>
      <c r="C3638">
        <v>0.38199513381995132</v>
      </c>
      <c r="D3638">
        <v>0</v>
      </c>
      <c r="E3638">
        <v>7.2759576133166947E-3</v>
      </c>
      <c r="F3638">
        <v>0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0.53010348071495772</v>
      </c>
      <c r="M3638">
        <v>0.62814483016050759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t="s">
        <v>3682</v>
      </c>
      <c r="B3639">
        <v>0</v>
      </c>
      <c r="C3639">
        <v>0.32481751824817517</v>
      </c>
      <c r="D3639">
        <v>0</v>
      </c>
      <c r="E3639">
        <v>5.8165358827386368E-3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0.53010348071495772</v>
      </c>
      <c r="M3639">
        <v>0.62814483016050759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 x14ac:dyDescent="0.25">
      <c r="A3640" t="s">
        <v>3683</v>
      </c>
      <c r="B3640">
        <v>0</v>
      </c>
      <c r="C3640">
        <v>0.47810218978102192</v>
      </c>
      <c r="D3640">
        <v>0</v>
      </c>
      <c r="E3640">
        <v>1.085048330125426E-2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0.53010348071495772</v>
      </c>
      <c r="M3640">
        <v>0.62814483016050759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25">
      <c r="A3641" t="s">
        <v>3684</v>
      </c>
      <c r="B3641">
        <v>0</v>
      </c>
      <c r="C3641">
        <v>0.45377128953771279</v>
      </c>
      <c r="D3641">
        <v>0</v>
      </c>
      <c r="E3641">
        <v>1.1125446815710991E-2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0.53010348071495772</v>
      </c>
      <c r="M3641">
        <v>0.62814483016050759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t="s">
        <v>3685</v>
      </c>
      <c r="B3642">
        <v>0</v>
      </c>
      <c r="C3642">
        <v>0.54014598540145986</v>
      </c>
      <c r="D3642">
        <v>0</v>
      </c>
      <c r="E3642">
        <v>1.645550878825694E-2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0.53010348071495772</v>
      </c>
      <c r="M3642">
        <v>0.62814483016050759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t="s">
        <v>3686</v>
      </c>
      <c r="B3643">
        <v>0</v>
      </c>
      <c r="C3643">
        <v>0.48783454987834551</v>
      </c>
      <c r="D3643">
        <v>0</v>
      </c>
      <c r="E3643">
        <v>2.267391442289389E-2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0.53010348071495772</v>
      </c>
      <c r="M3643">
        <v>0.62814483016050759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x14ac:dyDescent="0.25">
      <c r="A3644" t="s">
        <v>3687</v>
      </c>
      <c r="B3644">
        <v>0</v>
      </c>
      <c r="C3644">
        <v>0.36618004866180048</v>
      </c>
      <c r="D3644">
        <v>0</v>
      </c>
      <c r="E3644">
        <v>2.339304976839612E-2</v>
      </c>
      <c r="F3644">
        <v>0</v>
      </c>
      <c r="G3644">
        <v>0.52784313725490195</v>
      </c>
      <c r="H3644">
        <v>0</v>
      </c>
      <c r="I3644">
        <v>0</v>
      </c>
      <c r="J3644">
        <v>0</v>
      </c>
      <c r="K3644">
        <v>0</v>
      </c>
      <c r="L3644">
        <v>0.53010348071495772</v>
      </c>
      <c r="M3644">
        <v>0.62814483016050759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t="s">
        <v>3688</v>
      </c>
      <c r="B3645">
        <v>0</v>
      </c>
      <c r="C3645">
        <v>7.0559610705596104E-2</v>
      </c>
      <c r="D3645">
        <v>0</v>
      </c>
      <c r="E3645">
        <v>2.3541107045411281E-2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0.53010348071495772</v>
      </c>
      <c r="M3645">
        <v>0.62814483016050759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t="s">
        <v>3689</v>
      </c>
      <c r="B3646">
        <v>0</v>
      </c>
      <c r="C3646">
        <v>0</v>
      </c>
      <c r="D3646">
        <v>0</v>
      </c>
      <c r="E3646">
        <v>4.2788553057382779E-2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0.53010348071495772</v>
      </c>
      <c r="M3646">
        <v>0.62814483016050759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t="s">
        <v>3690</v>
      </c>
      <c r="B3647">
        <v>0</v>
      </c>
      <c r="C3647">
        <v>0</v>
      </c>
      <c r="D3647">
        <v>0</v>
      </c>
      <c r="E3647">
        <v>5.9815139914126778E-2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0.53010348071495772</v>
      </c>
      <c r="M3647">
        <v>0.62814483016050759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t="s">
        <v>3691</v>
      </c>
      <c r="B3648">
        <v>0</v>
      </c>
      <c r="C3648">
        <v>0</v>
      </c>
      <c r="D3648">
        <v>0</v>
      </c>
      <c r="E3648">
        <v>7.1088644006852941E-2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0.62814483016050759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t="s">
        <v>3692</v>
      </c>
      <c r="B3649">
        <v>0</v>
      </c>
      <c r="C3649">
        <v>0</v>
      </c>
      <c r="D3649">
        <v>0</v>
      </c>
      <c r="E3649">
        <v>8.1706465872797659E-2</v>
      </c>
      <c r="F3649">
        <v>0</v>
      </c>
      <c r="G3649">
        <v>0.21509803921568629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0.51806644270250102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t="s">
        <v>3693</v>
      </c>
      <c r="B3650">
        <v>0</v>
      </c>
      <c r="C3650">
        <v>0</v>
      </c>
      <c r="D3650">
        <v>0</v>
      </c>
      <c r="E3650">
        <v>9.6025719664121503E-2</v>
      </c>
      <c r="F3650">
        <v>0</v>
      </c>
      <c r="G3650">
        <v>0.23705882352941179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0.3720791340052258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t="s">
        <v>3694</v>
      </c>
      <c r="B3651">
        <v>0</v>
      </c>
      <c r="C3651">
        <v>0</v>
      </c>
      <c r="D3651">
        <v>0</v>
      </c>
      <c r="E3651">
        <v>0.1055859895513865</v>
      </c>
      <c r="F3651">
        <v>0</v>
      </c>
      <c r="G3651">
        <v>0.23705882352941179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0.20892123926838371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t="s">
        <v>3695</v>
      </c>
      <c r="B3652">
        <v>0</v>
      </c>
      <c r="C3652">
        <v>0</v>
      </c>
      <c r="D3652">
        <v>0</v>
      </c>
      <c r="E3652">
        <v>0.116838342604539</v>
      </c>
      <c r="F3652">
        <v>0</v>
      </c>
      <c r="G3652">
        <v>0.23705882352941179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0.20892123926838371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t="s">
        <v>3696</v>
      </c>
      <c r="B3653">
        <v>0</v>
      </c>
      <c r="C3653">
        <v>0</v>
      </c>
      <c r="D3653">
        <v>0</v>
      </c>
      <c r="E3653">
        <v>0.12876752892404661</v>
      </c>
      <c r="F3653">
        <v>0</v>
      </c>
      <c r="G3653">
        <v>0.23705882352941179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0.20892123926838371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t="s">
        <v>3697</v>
      </c>
      <c r="B3654">
        <v>0</v>
      </c>
      <c r="C3654">
        <v>1.2165450121654499E-3</v>
      </c>
      <c r="D3654">
        <v>0</v>
      </c>
      <c r="E3654">
        <v>0.1400198819771992</v>
      </c>
      <c r="F3654">
        <v>0</v>
      </c>
      <c r="G3654">
        <v>0.23705882352941179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0.20892123926838371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t="s">
        <v>3698</v>
      </c>
      <c r="B3655">
        <v>0</v>
      </c>
      <c r="C3655">
        <v>1.21654501216545E-2</v>
      </c>
      <c r="D3655">
        <v>0</v>
      </c>
      <c r="E3655">
        <v>0.1347744241629476</v>
      </c>
      <c r="F3655">
        <v>0</v>
      </c>
      <c r="G3655">
        <v>0.23705882352941179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0.20892123926838371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t="s">
        <v>3699</v>
      </c>
      <c r="B3656">
        <v>0</v>
      </c>
      <c r="C3656">
        <v>3.1630170316301713E-2</v>
      </c>
      <c r="D3656">
        <v>0</v>
      </c>
      <c r="E3656">
        <v>0.1234586179910743</v>
      </c>
      <c r="F3656">
        <v>0</v>
      </c>
      <c r="G3656">
        <v>0.23705882352941179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0.20892123926838371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x14ac:dyDescent="0.25">
      <c r="A3657" t="s">
        <v>3700</v>
      </c>
      <c r="B3657">
        <v>0</v>
      </c>
      <c r="C3657">
        <v>0.49513381995133821</v>
      </c>
      <c r="D3657">
        <v>0</v>
      </c>
      <c r="E3657">
        <v>7.8237695382728067E-2</v>
      </c>
      <c r="F3657">
        <v>0</v>
      </c>
      <c r="G3657">
        <v>0.23705882352941179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0.23867114594998129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x14ac:dyDescent="0.25">
      <c r="A3658" t="s">
        <v>3701</v>
      </c>
      <c r="B3658">
        <v>0</v>
      </c>
      <c r="C3658">
        <v>0.54987834549878345</v>
      </c>
      <c r="D3658">
        <v>0</v>
      </c>
      <c r="E3658">
        <v>3.238224158717401E-2</v>
      </c>
      <c r="F3658">
        <v>0</v>
      </c>
      <c r="G3658">
        <v>0.23705882352941179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0.29048152295632701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t="s">
        <v>3702</v>
      </c>
      <c r="B3659">
        <v>0</v>
      </c>
      <c r="C3659">
        <v>0.55839416058394153</v>
      </c>
      <c r="D3659">
        <v>0</v>
      </c>
      <c r="E3659">
        <v>2.9463398126017899E-2</v>
      </c>
      <c r="F3659">
        <v>0</v>
      </c>
      <c r="G3659">
        <v>0.23705882352941179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0.3720791340052258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t="s">
        <v>3703</v>
      </c>
      <c r="B3660">
        <v>0</v>
      </c>
      <c r="C3660">
        <v>0.54501216545012166</v>
      </c>
      <c r="D3660">
        <v>0</v>
      </c>
      <c r="E3660">
        <v>2.6544554664861782E-2</v>
      </c>
      <c r="F3660">
        <v>0</v>
      </c>
      <c r="G3660">
        <v>0.23705882352941179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0.41216871967151919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t="s">
        <v>3704</v>
      </c>
      <c r="B3661">
        <v>0</v>
      </c>
      <c r="C3661">
        <v>0.51094890510948898</v>
      </c>
      <c r="D3661">
        <v>0</v>
      </c>
      <c r="E3661">
        <v>2.9399945007297111E-2</v>
      </c>
      <c r="F3661">
        <v>0</v>
      </c>
      <c r="G3661">
        <v>0.23705882352941179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0.52224710712952593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t="s">
        <v>3705</v>
      </c>
      <c r="B3662">
        <v>0</v>
      </c>
      <c r="C3662">
        <v>0.49878345498783461</v>
      </c>
      <c r="D3662">
        <v>0</v>
      </c>
      <c r="E3662">
        <v>3.5533746483639668E-2</v>
      </c>
      <c r="F3662">
        <v>0</v>
      </c>
      <c r="G3662">
        <v>0.23705882352941179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0.52224710712952593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t="s">
        <v>3706</v>
      </c>
      <c r="B3663">
        <v>0</v>
      </c>
      <c r="C3663">
        <v>0.51094890510948898</v>
      </c>
      <c r="D3663">
        <v>0</v>
      </c>
      <c r="E3663">
        <v>4.1350282366378312E-2</v>
      </c>
      <c r="F3663">
        <v>0</v>
      </c>
      <c r="G3663">
        <v>0.23705882352941179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0.52224710712952593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t="s">
        <v>3707</v>
      </c>
      <c r="B3664">
        <v>0</v>
      </c>
      <c r="C3664">
        <v>0.5961070559610705</v>
      </c>
      <c r="D3664">
        <v>0</v>
      </c>
      <c r="E3664">
        <v>4.5136318450051817E-2</v>
      </c>
      <c r="F3664">
        <v>0</v>
      </c>
      <c r="G3664">
        <v>0.23705882352941179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0.52224710712952593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t="s">
        <v>3708</v>
      </c>
      <c r="B3665">
        <v>0</v>
      </c>
      <c r="C3665">
        <v>0.64111922141119226</v>
      </c>
      <c r="D3665">
        <v>0</v>
      </c>
      <c r="E3665">
        <v>5.1968104232323023E-2</v>
      </c>
      <c r="F3665">
        <v>0</v>
      </c>
      <c r="G3665">
        <v>0.26156862745098042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0.52224710712952593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x14ac:dyDescent="0.25">
      <c r="A3666" t="s">
        <v>3709</v>
      </c>
      <c r="B3666">
        <v>0</v>
      </c>
      <c r="C3666">
        <v>0.5012165450121655</v>
      </c>
      <c r="D3666">
        <v>0</v>
      </c>
      <c r="E3666">
        <v>5.4146661308403322E-2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0.52224710712952593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x14ac:dyDescent="0.25">
      <c r="A3667" t="s">
        <v>3710</v>
      </c>
      <c r="B3667">
        <v>0</v>
      </c>
      <c r="C3667">
        <v>0.41484184914841848</v>
      </c>
      <c r="D3667">
        <v>0</v>
      </c>
      <c r="E3667">
        <v>5.7573129719325697E-2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0.52224710712952593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x14ac:dyDescent="0.25">
      <c r="A3668" t="s">
        <v>3711</v>
      </c>
      <c r="B3668">
        <v>0</v>
      </c>
      <c r="C3668">
        <v>0.25669099756691</v>
      </c>
      <c r="D3668">
        <v>0</v>
      </c>
      <c r="E3668">
        <v>8.069121597326509E-2</v>
      </c>
      <c r="F3668">
        <v>0</v>
      </c>
      <c r="G3668">
        <v>0.23705882352941179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0.52224710712952593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t="s">
        <v>3712</v>
      </c>
      <c r="B3669">
        <v>0</v>
      </c>
      <c r="C3669">
        <v>8.5158150851581502E-2</v>
      </c>
      <c r="D3669">
        <v>0</v>
      </c>
      <c r="E3669">
        <v>0.1481841832526069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0.44348637551325121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t="s">
        <v>3713</v>
      </c>
      <c r="B3670">
        <v>0</v>
      </c>
      <c r="C3670">
        <v>1.2165450121654499E-3</v>
      </c>
      <c r="D3670">
        <v>0</v>
      </c>
      <c r="E3670">
        <v>0.26550899976733849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0.51866368047779021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25">
      <c r="A3671" t="s">
        <v>3714</v>
      </c>
      <c r="B3671">
        <v>0</v>
      </c>
      <c r="C3671">
        <v>0</v>
      </c>
      <c r="D3671">
        <v>0</v>
      </c>
      <c r="E3671">
        <v>0.40282154867911762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0.42874206793579689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t="s">
        <v>3715</v>
      </c>
      <c r="B3672">
        <v>0</v>
      </c>
      <c r="C3672">
        <v>0</v>
      </c>
      <c r="D3672">
        <v>0</v>
      </c>
      <c r="E3672">
        <v>0.50328898665369404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0.52224710712952593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t="s">
        <v>3716</v>
      </c>
      <c r="B3673">
        <v>0</v>
      </c>
      <c r="C3673">
        <v>0</v>
      </c>
      <c r="D3673">
        <v>0</v>
      </c>
      <c r="E3673">
        <v>0.54040906110535336</v>
      </c>
      <c r="F3673">
        <v>0</v>
      </c>
      <c r="G3673">
        <v>0.23705882352941179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0.41216871967151919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t="s">
        <v>3717</v>
      </c>
      <c r="B3674">
        <v>0</v>
      </c>
      <c r="C3674">
        <v>0</v>
      </c>
      <c r="D3674">
        <v>0</v>
      </c>
      <c r="E3674">
        <v>0.57972884367266653</v>
      </c>
      <c r="F3674">
        <v>0</v>
      </c>
      <c r="G3674">
        <v>0.23705882352941179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0.3720791340052258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25">
      <c r="A3675" t="s">
        <v>3718</v>
      </c>
      <c r="B3675">
        <v>0</v>
      </c>
      <c r="C3675">
        <v>0</v>
      </c>
      <c r="D3675">
        <v>0</v>
      </c>
      <c r="E3675">
        <v>0.65923560142981041</v>
      </c>
      <c r="F3675">
        <v>0</v>
      </c>
      <c r="G3675">
        <v>0.23705882352941179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0.20892123926838371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t="s">
        <v>3719</v>
      </c>
      <c r="B3676">
        <v>0</v>
      </c>
      <c r="C3676">
        <v>0</v>
      </c>
      <c r="D3676">
        <v>0</v>
      </c>
      <c r="E3676">
        <v>0.68635123416315913</v>
      </c>
      <c r="F3676">
        <v>0</v>
      </c>
      <c r="G3676">
        <v>0.23705882352941179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0.20892123926838371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t="s">
        <v>3720</v>
      </c>
      <c r="B3677">
        <v>0</v>
      </c>
      <c r="C3677">
        <v>0</v>
      </c>
      <c r="D3677">
        <v>0</v>
      </c>
      <c r="E3677">
        <v>0.66465026756065071</v>
      </c>
      <c r="F3677">
        <v>0</v>
      </c>
      <c r="G3677">
        <v>0.23705882352941179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0.20892123926838371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t="s">
        <v>3721</v>
      </c>
      <c r="B3678">
        <v>0</v>
      </c>
      <c r="C3678">
        <v>0</v>
      </c>
      <c r="D3678">
        <v>0</v>
      </c>
      <c r="E3678">
        <v>0.56492311597115008</v>
      </c>
      <c r="F3678">
        <v>0</v>
      </c>
      <c r="G3678">
        <v>0.23705882352941179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0.20892123926838371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t="s">
        <v>3722</v>
      </c>
      <c r="B3679">
        <v>0</v>
      </c>
      <c r="C3679">
        <v>3.6496350364963498E-3</v>
      </c>
      <c r="D3679">
        <v>0</v>
      </c>
      <c r="E3679">
        <v>0.46337697497832031</v>
      </c>
      <c r="F3679">
        <v>0</v>
      </c>
      <c r="G3679">
        <v>0.23705882352941179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0.29048152295632701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t="s">
        <v>3723</v>
      </c>
      <c r="B3680">
        <v>0</v>
      </c>
      <c r="C3680">
        <v>2.18978102189781E-2</v>
      </c>
      <c r="D3680">
        <v>0</v>
      </c>
      <c r="E3680">
        <v>0.42346496330294642</v>
      </c>
      <c r="F3680">
        <v>0</v>
      </c>
      <c r="G3680">
        <v>0.23705882352941179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0.3720791340052258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t="s">
        <v>3724</v>
      </c>
      <c r="B3681">
        <v>0</v>
      </c>
      <c r="C3681">
        <v>0.42457420924574207</v>
      </c>
      <c r="D3681">
        <v>0</v>
      </c>
      <c r="E3681">
        <v>0.24355422068994689</v>
      </c>
      <c r="F3681">
        <v>0</v>
      </c>
      <c r="G3681">
        <v>0.23705882352941179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0.41216871967151919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t="s">
        <v>3725</v>
      </c>
      <c r="B3682">
        <v>0</v>
      </c>
      <c r="C3682">
        <v>0.41119221411192208</v>
      </c>
      <c r="D3682">
        <v>0</v>
      </c>
      <c r="E3682">
        <v>0.18545231498128131</v>
      </c>
      <c r="F3682">
        <v>0</v>
      </c>
      <c r="G3682">
        <v>0.23705882352941179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0.52224710712952593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t="s">
        <v>3726</v>
      </c>
      <c r="B3683">
        <v>0</v>
      </c>
      <c r="C3683">
        <v>0.50729927007299269</v>
      </c>
      <c r="D3683">
        <v>0</v>
      </c>
      <c r="E3683">
        <v>0.17443262336343829</v>
      </c>
      <c r="F3683">
        <v>0</v>
      </c>
      <c r="G3683">
        <v>0.23705882352941179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0.52224710712952593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x14ac:dyDescent="0.25">
      <c r="A3684" t="s">
        <v>3727</v>
      </c>
      <c r="B3684">
        <v>0</v>
      </c>
      <c r="C3684">
        <v>0.40754257907542579</v>
      </c>
      <c r="D3684">
        <v>0</v>
      </c>
      <c r="E3684">
        <v>0.16273609847924031</v>
      </c>
      <c r="F3684">
        <v>0</v>
      </c>
      <c r="G3684">
        <v>0.23705882352941179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0.52224710712952593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t="s">
        <v>3728</v>
      </c>
      <c r="B3685">
        <v>0</v>
      </c>
      <c r="C3685">
        <v>0.48418491484184911</v>
      </c>
      <c r="D3685">
        <v>0</v>
      </c>
      <c r="E3685">
        <v>0.19340510586095311</v>
      </c>
      <c r="F3685">
        <v>0</v>
      </c>
      <c r="G3685">
        <v>0.23705882352941179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0.52224710712952593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t="s">
        <v>3729</v>
      </c>
      <c r="B3686">
        <v>0</v>
      </c>
      <c r="C3686">
        <v>0.38321167883211682</v>
      </c>
      <c r="D3686">
        <v>0</v>
      </c>
      <c r="E3686">
        <v>0.23801264832166499</v>
      </c>
      <c r="F3686">
        <v>0</v>
      </c>
      <c r="G3686">
        <v>0.23705882352941179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0.52224710712952593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t="s">
        <v>3730</v>
      </c>
      <c r="B3687">
        <v>0</v>
      </c>
      <c r="C3687">
        <v>0.31873479318734788</v>
      </c>
      <c r="D3687">
        <v>0</v>
      </c>
      <c r="E3687">
        <v>0.31144905772118697</v>
      </c>
      <c r="F3687">
        <v>0</v>
      </c>
      <c r="G3687">
        <v>0.23705882352941179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0.52224710712952593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t="s">
        <v>3731</v>
      </c>
      <c r="B3688">
        <v>0</v>
      </c>
      <c r="C3688">
        <v>0.46472019464720199</v>
      </c>
      <c r="D3688">
        <v>0</v>
      </c>
      <c r="E3688">
        <v>0.34839992385625762</v>
      </c>
      <c r="F3688">
        <v>0</v>
      </c>
      <c r="G3688">
        <v>0.54098039215686267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0.52224710712952593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t="s">
        <v>3732</v>
      </c>
      <c r="B3689">
        <v>0</v>
      </c>
      <c r="C3689">
        <v>0.41240875912408759</v>
      </c>
      <c r="D3689">
        <v>0</v>
      </c>
      <c r="E3689">
        <v>0.34471964297045199</v>
      </c>
      <c r="F3689">
        <v>0</v>
      </c>
      <c r="G3689">
        <v>0.27039215686274509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0.52224710712952593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t="s">
        <v>3733</v>
      </c>
      <c r="B3690">
        <v>0</v>
      </c>
      <c r="C3690">
        <v>0.37226277372262773</v>
      </c>
      <c r="D3690">
        <v>0</v>
      </c>
      <c r="E3690">
        <v>0.36927599991539589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0.52224710712952593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t="s">
        <v>3734</v>
      </c>
      <c r="B3691">
        <v>0</v>
      </c>
      <c r="C3691">
        <v>0.29927007299270081</v>
      </c>
      <c r="D3691">
        <v>0</v>
      </c>
      <c r="E3691">
        <v>0.30499799065124061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0.52224710712952593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t="s">
        <v>3735</v>
      </c>
      <c r="B3692">
        <v>0</v>
      </c>
      <c r="C3692">
        <v>0.34914841849148409</v>
      </c>
      <c r="D3692">
        <v>0</v>
      </c>
      <c r="E3692">
        <v>0.27847458702595229</v>
      </c>
      <c r="F3692">
        <v>0</v>
      </c>
      <c r="G3692">
        <v>0.23705882352941179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0.52224710712952593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t="s">
        <v>3736</v>
      </c>
      <c r="B3693">
        <v>0</v>
      </c>
      <c r="C3693">
        <v>0.1143552311435523</v>
      </c>
      <c r="D3693">
        <v>0</v>
      </c>
      <c r="E3693">
        <v>0.21686160874807001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0.46521089958939899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t="s">
        <v>3737</v>
      </c>
      <c r="B3694">
        <v>0</v>
      </c>
      <c r="C3694">
        <v>1.2165450121654499E-3</v>
      </c>
      <c r="D3694">
        <v>0</v>
      </c>
      <c r="E3694">
        <v>0.1516741047822501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0.52224710712952593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t="s">
        <v>3738</v>
      </c>
      <c r="B3695">
        <v>0</v>
      </c>
      <c r="C3695">
        <v>0</v>
      </c>
      <c r="D3695">
        <v>0</v>
      </c>
      <c r="E3695">
        <v>7.7772372512108973E-2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0.52224710712952593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t="s">
        <v>3739</v>
      </c>
      <c r="B3696">
        <v>0</v>
      </c>
      <c r="C3696">
        <v>0</v>
      </c>
      <c r="D3696">
        <v>0</v>
      </c>
      <c r="E3696">
        <v>4.3613443600752977E-2</v>
      </c>
      <c r="F3696">
        <v>0</v>
      </c>
      <c r="G3696">
        <v>0.98882352941176477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0.52224710712952593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t="s">
        <v>3740</v>
      </c>
      <c r="B3697">
        <v>0</v>
      </c>
      <c r="C3697">
        <v>0</v>
      </c>
      <c r="D3697">
        <v>0</v>
      </c>
      <c r="E3697">
        <v>4.5432433004082159E-2</v>
      </c>
      <c r="F3697">
        <v>0</v>
      </c>
      <c r="G3697">
        <v>0.23705882352941179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0.41216871967151919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t="s">
        <v>3741</v>
      </c>
      <c r="B3698">
        <v>0</v>
      </c>
      <c r="C3698">
        <v>0</v>
      </c>
      <c r="D3698">
        <v>0</v>
      </c>
      <c r="E3698">
        <v>5.357558323991625E-2</v>
      </c>
      <c r="F3698">
        <v>0</v>
      </c>
      <c r="G3698">
        <v>0.23705882352941179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0.29048152295632701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t="s">
        <v>3742</v>
      </c>
      <c r="B3699">
        <v>0</v>
      </c>
      <c r="C3699">
        <v>0</v>
      </c>
      <c r="D3699">
        <v>0</v>
      </c>
      <c r="E3699">
        <v>8.5175236362867238E-2</v>
      </c>
      <c r="F3699">
        <v>0</v>
      </c>
      <c r="G3699">
        <v>0.23705882352941179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0.20892123926838371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t="s">
        <v>3743</v>
      </c>
      <c r="B3700">
        <v>0</v>
      </c>
      <c r="C3700">
        <v>0</v>
      </c>
      <c r="D3700">
        <v>0</v>
      </c>
      <c r="E3700">
        <v>0.12612364897734721</v>
      </c>
      <c r="F3700">
        <v>0</v>
      </c>
      <c r="G3700">
        <v>0.23705882352941179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0.20892123926838371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t="s">
        <v>3744</v>
      </c>
      <c r="B3701">
        <v>0</v>
      </c>
      <c r="C3701">
        <v>0</v>
      </c>
      <c r="D3701">
        <v>0</v>
      </c>
      <c r="E3701">
        <v>0.1607479007593223</v>
      </c>
      <c r="F3701">
        <v>0</v>
      </c>
      <c r="G3701">
        <v>0.23705882352941179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0.20892123926838371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t="s">
        <v>3745</v>
      </c>
      <c r="B3702">
        <v>0</v>
      </c>
      <c r="C3702">
        <v>1.2165450121654499E-3</v>
      </c>
      <c r="D3702">
        <v>0</v>
      </c>
      <c r="E3702">
        <v>0.1948856786311047</v>
      </c>
      <c r="F3702">
        <v>0</v>
      </c>
      <c r="G3702">
        <v>0.23705882352941179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0.20892123926838371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t="s">
        <v>3746</v>
      </c>
      <c r="B3703">
        <v>0</v>
      </c>
      <c r="C3703">
        <v>1.094890510948905E-2</v>
      </c>
      <c r="D3703">
        <v>0</v>
      </c>
      <c r="E3703">
        <v>0.21218722900230549</v>
      </c>
      <c r="F3703">
        <v>0</v>
      </c>
      <c r="G3703">
        <v>0.23705882352941179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0.20892123926838371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t="s">
        <v>3747</v>
      </c>
      <c r="B3704">
        <v>0</v>
      </c>
      <c r="C3704">
        <v>3.0413625304136251E-2</v>
      </c>
      <c r="D3704">
        <v>0</v>
      </c>
      <c r="E3704">
        <v>0.2389644451024768</v>
      </c>
      <c r="F3704">
        <v>0</v>
      </c>
      <c r="G3704">
        <v>0.23705882352941179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0.20892123926838371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t="s">
        <v>3748</v>
      </c>
      <c r="B3705">
        <v>0</v>
      </c>
      <c r="C3705">
        <v>0.46958637469586367</v>
      </c>
      <c r="D3705">
        <v>0</v>
      </c>
      <c r="E3705">
        <v>0.18545231498128131</v>
      </c>
      <c r="F3705">
        <v>0</v>
      </c>
      <c r="G3705">
        <v>0.23705882352941179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0.20892123926838371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t="s">
        <v>3749</v>
      </c>
      <c r="B3706">
        <v>0</v>
      </c>
      <c r="C3706">
        <v>0.52311435523114358</v>
      </c>
      <c r="D3706">
        <v>0</v>
      </c>
      <c r="E3706">
        <v>9.5687303030943971E-2</v>
      </c>
      <c r="F3706">
        <v>0</v>
      </c>
      <c r="G3706">
        <v>0.23705882352941179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0.20892123926838371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t="s">
        <v>3750</v>
      </c>
      <c r="B3707">
        <v>0</v>
      </c>
      <c r="C3707">
        <v>0.54379562043795626</v>
      </c>
      <c r="D3707">
        <v>0</v>
      </c>
      <c r="E3707">
        <v>6.1887941792339113E-2</v>
      </c>
      <c r="F3707">
        <v>0</v>
      </c>
      <c r="G3707">
        <v>0.23705882352941179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0.20892123926838371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t="s">
        <v>3751</v>
      </c>
      <c r="B3708">
        <v>0</v>
      </c>
      <c r="C3708">
        <v>0.53649635036496346</v>
      </c>
      <c r="D3708">
        <v>0</v>
      </c>
      <c r="E3708">
        <v>5.3956301952240958E-2</v>
      </c>
      <c r="F3708">
        <v>0</v>
      </c>
      <c r="G3708">
        <v>0.23705882352941179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0.20892123926838371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t="s">
        <v>3752</v>
      </c>
      <c r="B3709">
        <v>0</v>
      </c>
      <c r="C3709">
        <v>0.53527980535279807</v>
      </c>
      <c r="D3709">
        <v>0</v>
      </c>
      <c r="E3709">
        <v>4.5517037162376532E-2</v>
      </c>
      <c r="F3709">
        <v>0</v>
      </c>
      <c r="G3709">
        <v>0.23705882352941179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0.20892123926838371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t="s">
        <v>3753</v>
      </c>
      <c r="B3710">
        <v>0</v>
      </c>
      <c r="C3710">
        <v>0.53041362530413627</v>
      </c>
      <c r="D3710">
        <v>0</v>
      </c>
      <c r="E3710">
        <v>5.3279468685885907E-2</v>
      </c>
      <c r="F3710">
        <v>0</v>
      </c>
      <c r="G3710">
        <v>0.23705882352941179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0.20892123926838371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t="s">
        <v>3754</v>
      </c>
      <c r="B3711">
        <v>0</v>
      </c>
      <c r="C3711">
        <v>0.35766423357664229</v>
      </c>
      <c r="D3711">
        <v>0</v>
      </c>
      <c r="E3711">
        <v>5.6092556949174047E-2</v>
      </c>
      <c r="F3711">
        <v>0</v>
      </c>
      <c r="G3711">
        <v>0.23705882352941179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0.20892123926838371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t="s">
        <v>3755</v>
      </c>
      <c r="B3712">
        <v>0</v>
      </c>
      <c r="C3712">
        <v>0.57055961070559602</v>
      </c>
      <c r="D3712">
        <v>0</v>
      </c>
      <c r="E3712">
        <v>5.8567228579284668E-2</v>
      </c>
      <c r="F3712">
        <v>0</v>
      </c>
      <c r="G3712">
        <v>0.23705882352941179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0.29048152295632701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t="s">
        <v>3756</v>
      </c>
      <c r="B3713">
        <v>0</v>
      </c>
      <c r="C3713">
        <v>0.59245742092457421</v>
      </c>
      <c r="D3713">
        <v>0</v>
      </c>
      <c r="E3713">
        <v>6.8783180693331086E-2</v>
      </c>
      <c r="F3713">
        <v>0</v>
      </c>
      <c r="G3713">
        <v>0.23705882352941179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0.3720791340052258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t="s">
        <v>3757</v>
      </c>
      <c r="B3714">
        <v>0</v>
      </c>
      <c r="C3714">
        <v>0.40510948905109478</v>
      </c>
      <c r="D3714">
        <v>0</v>
      </c>
      <c r="E3714">
        <v>7.9887476469468477E-2</v>
      </c>
      <c r="F3714">
        <v>0</v>
      </c>
      <c r="G3714">
        <v>0.23705882352941179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0.3720791340052258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t="s">
        <v>3758</v>
      </c>
      <c r="B3715">
        <v>0</v>
      </c>
      <c r="C3715">
        <v>0.48661800486618001</v>
      </c>
      <c r="D3715">
        <v>0</v>
      </c>
      <c r="E3715">
        <v>0.10260369297150961</v>
      </c>
      <c r="F3715">
        <v>0</v>
      </c>
      <c r="G3715">
        <v>0.23705882352941179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0.41216871967151919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t="s">
        <v>3759</v>
      </c>
      <c r="B3716">
        <v>0</v>
      </c>
      <c r="C3716">
        <v>0.28102189781021902</v>
      </c>
      <c r="D3716">
        <v>0</v>
      </c>
      <c r="E3716">
        <v>0.1483745426087692</v>
      </c>
      <c r="F3716">
        <v>0</v>
      </c>
      <c r="G3716">
        <v>0.98843137254901969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0.52224710712952593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t="s">
        <v>3760</v>
      </c>
      <c r="B3717">
        <v>0</v>
      </c>
      <c r="C3717">
        <v>9.002433090024331E-2</v>
      </c>
      <c r="D3717">
        <v>0</v>
      </c>
      <c r="E3717">
        <v>0.29046722646418072</v>
      </c>
      <c r="F3717">
        <v>0</v>
      </c>
      <c r="G3717">
        <v>0.62901960784313726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0.30321015304217991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t="s">
        <v>3761</v>
      </c>
      <c r="B3718">
        <v>0</v>
      </c>
      <c r="C3718">
        <v>1.2165450121654499E-3</v>
      </c>
      <c r="D3718">
        <v>0</v>
      </c>
      <c r="E3718">
        <v>0.42976797309587772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0.41216871967151919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t="s">
        <v>3762</v>
      </c>
      <c r="B3719">
        <v>0</v>
      </c>
      <c r="C3719">
        <v>0</v>
      </c>
      <c r="D3719">
        <v>0</v>
      </c>
      <c r="E3719">
        <v>0.54694473233359431</v>
      </c>
      <c r="F3719">
        <v>0</v>
      </c>
      <c r="G3719">
        <v>0.23705882352941179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0.41216871967151919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t="s">
        <v>3763</v>
      </c>
      <c r="B3720">
        <v>0</v>
      </c>
      <c r="C3720">
        <v>0</v>
      </c>
      <c r="D3720">
        <v>0</v>
      </c>
      <c r="E3720">
        <v>0.57463144313543024</v>
      </c>
      <c r="F3720">
        <v>0</v>
      </c>
      <c r="G3720">
        <v>0.23705882352941179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0.41216871967151919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t="s">
        <v>3764</v>
      </c>
      <c r="B3721">
        <v>0</v>
      </c>
      <c r="C3721">
        <v>0</v>
      </c>
      <c r="D3721">
        <v>0</v>
      </c>
      <c r="E3721">
        <v>0.5575202521203918</v>
      </c>
      <c r="F3721">
        <v>0</v>
      </c>
      <c r="G3721">
        <v>0.23705882352941179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0.29048152295632701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t="s">
        <v>3765</v>
      </c>
      <c r="B3722">
        <v>0</v>
      </c>
      <c r="C3722">
        <v>0</v>
      </c>
      <c r="D3722">
        <v>0</v>
      </c>
      <c r="E3722">
        <v>0.47071638571035768</v>
      </c>
      <c r="F3722">
        <v>0</v>
      </c>
      <c r="G3722">
        <v>0.23705882352941179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0.20892123926838371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t="s">
        <v>3766</v>
      </c>
      <c r="B3723">
        <v>0</v>
      </c>
      <c r="C3723">
        <v>0</v>
      </c>
      <c r="D3723">
        <v>0</v>
      </c>
      <c r="E3723">
        <v>0.56720742824509829</v>
      </c>
      <c r="F3723">
        <v>0</v>
      </c>
      <c r="G3723">
        <v>0.23705882352941179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0.20892123926838371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t="s">
        <v>3767</v>
      </c>
      <c r="B3724">
        <v>0</v>
      </c>
      <c r="C3724">
        <v>0</v>
      </c>
      <c r="D3724">
        <v>0</v>
      </c>
      <c r="E3724">
        <v>0.56720742824509829</v>
      </c>
      <c r="F3724">
        <v>0</v>
      </c>
      <c r="G3724">
        <v>0.23705882352941179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0.20892123926838371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t="s">
        <v>3768</v>
      </c>
      <c r="B3725">
        <v>0</v>
      </c>
      <c r="C3725">
        <v>0</v>
      </c>
      <c r="D3725">
        <v>0</v>
      </c>
      <c r="E3725">
        <v>0.56505002220859157</v>
      </c>
      <c r="F3725">
        <v>0</v>
      </c>
      <c r="G3725">
        <v>0.23705882352941179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0.20892123926838371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t="s">
        <v>3769</v>
      </c>
      <c r="B3726">
        <v>0</v>
      </c>
      <c r="C3726">
        <v>1.2165450121654499E-3</v>
      </c>
      <c r="D3726">
        <v>0</v>
      </c>
      <c r="E3726">
        <v>0.54819264366843634</v>
      </c>
      <c r="F3726">
        <v>0</v>
      </c>
      <c r="G3726">
        <v>0.23705882352941179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0.20892123926838371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t="s">
        <v>3770</v>
      </c>
      <c r="B3727">
        <v>0</v>
      </c>
      <c r="C3727">
        <v>7.2992700729926996E-3</v>
      </c>
      <c r="D3727">
        <v>0</v>
      </c>
      <c r="E3727">
        <v>0.52691469785739964</v>
      </c>
      <c r="F3727">
        <v>0</v>
      </c>
      <c r="G3727">
        <v>0.23705882352941179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0.20892123926838371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t="s">
        <v>3771</v>
      </c>
      <c r="B3728">
        <v>0</v>
      </c>
      <c r="C3728">
        <v>1.824817518248175E-2</v>
      </c>
      <c r="D3728">
        <v>0</v>
      </c>
      <c r="E3728">
        <v>0.43596522769094098</v>
      </c>
      <c r="F3728">
        <v>0</v>
      </c>
      <c r="G3728">
        <v>0.23705882352941179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0.20892123926838371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t="s">
        <v>3772</v>
      </c>
      <c r="B3729">
        <v>0</v>
      </c>
      <c r="C3729">
        <v>0.2968369829683698</v>
      </c>
      <c r="D3729">
        <v>0</v>
      </c>
      <c r="E3729">
        <v>0.31646185410012911</v>
      </c>
      <c r="F3729">
        <v>0</v>
      </c>
      <c r="G3729">
        <v>0.23705882352941179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0.20892123926838371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t="s">
        <v>3773</v>
      </c>
      <c r="B3730">
        <v>0</v>
      </c>
      <c r="C3730">
        <v>0.25912408759124089</v>
      </c>
      <c r="D3730">
        <v>0</v>
      </c>
      <c r="E3730">
        <v>0.25476427166395232</v>
      </c>
      <c r="F3730">
        <v>0</v>
      </c>
      <c r="G3730">
        <v>0.23705882352941179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0.20892123926838371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25">
      <c r="A3731" t="s">
        <v>3774</v>
      </c>
      <c r="B3731">
        <v>0</v>
      </c>
      <c r="C3731">
        <v>0.26399026763990258</v>
      </c>
      <c r="D3731">
        <v>0</v>
      </c>
      <c r="E3731">
        <v>0.21884980646798791</v>
      </c>
      <c r="F3731">
        <v>0</v>
      </c>
      <c r="G3731">
        <v>0.23705882352941179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0.20892123926838371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t="s">
        <v>3775</v>
      </c>
      <c r="B3732">
        <v>0</v>
      </c>
      <c r="C3732">
        <v>0.26763990267639898</v>
      </c>
      <c r="D3732">
        <v>0</v>
      </c>
      <c r="E3732">
        <v>0.2111296770236257</v>
      </c>
      <c r="F3732">
        <v>0</v>
      </c>
      <c r="G3732">
        <v>0.23705882352941179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0.20892123926838371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t="s">
        <v>3776</v>
      </c>
      <c r="B3733">
        <v>0</v>
      </c>
      <c r="C3733">
        <v>0.27493917274939172</v>
      </c>
      <c r="D3733">
        <v>0</v>
      </c>
      <c r="E3733">
        <v>0.22946762833393261</v>
      </c>
      <c r="F3733">
        <v>0</v>
      </c>
      <c r="G3733">
        <v>0.23705882352941179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0.20892123926838371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x14ac:dyDescent="0.25">
      <c r="A3734" t="s">
        <v>3777</v>
      </c>
      <c r="B3734">
        <v>0</v>
      </c>
      <c r="C3734">
        <v>0.31751824817518248</v>
      </c>
      <c r="D3734">
        <v>0</v>
      </c>
      <c r="E3734">
        <v>0.23483999238562581</v>
      </c>
      <c r="F3734">
        <v>0</v>
      </c>
      <c r="G3734">
        <v>0.23705882352941179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0.3720791340052258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25">
      <c r="A3735" t="s">
        <v>3778</v>
      </c>
      <c r="B3735">
        <v>0</v>
      </c>
      <c r="C3735">
        <v>0.48053527980535282</v>
      </c>
      <c r="D3735">
        <v>0</v>
      </c>
      <c r="E3735">
        <v>0.23363438312993079</v>
      </c>
      <c r="F3735">
        <v>0</v>
      </c>
      <c r="G3735">
        <v>0.23705882352941179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0.3720791340052258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x14ac:dyDescent="0.25">
      <c r="A3736" t="s">
        <v>3779</v>
      </c>
      <c r="B3736">
        <v>0</v>
      </c>
      <c r="C3736">
        <v>0.62165450121654497</v>
      </c>
      <c r="D3736">
        <v>0</v>
      </c>
      <c r="E3736">
        <v>0.22845237843440011</v>
      </c>
      <c r="F3736">
        <v>0</v>
      </c>
      <c r="G3736">
        <v>0.23705882352941179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0.41216871967151919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t="s">
        <v>3780</v>
      </c>
      <c r="B3737">
        <v>0</v>
      </c>
      <c r="C3737">
        <v>0.62043795620437958</v>
      </c>
      <c r="D3737">
        <v>0</v>
      </c>
      <c r="E3737">
        <v>0.2434696165316525</v>
      </c>
      <c r="F3737">
        <v>0</v>
      </c>
      <c r="G3737">
        <v>0.23705882352941179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0.41216871967151919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t="s">
        <v>3781</v>
      </c>
      <c r="B3738">
        <v>0</v>
      </c>
      <c r="C3738">
        <v>0.65085158150851574</v>
      </c>
      <c r="D3738">
        <v>0</v>
      </c>
      <c r="E3738">
        <v>0.22870619090928321</v>
      </c>
      <c r="F3738">
        <v>0</v>
      </c>
      <c r="G3738">
        <v>0.23705882352941179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0.52224710712952593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25">
      <c r="A3739" t="s">
        <v>3782</v>
      </c>
      <c r="B3739">
        <v>0</v>
      </c>
      <c r="C3739">
        <v>0.55961070559610704</v>
      </c>
      <c r="D3739">
        <v>0</v>
      </c>
      <c r="E3739">
        <v>0.21827872839950091</v>
      </c>
      <c r="F3739">
        <v>0</v>
      </c>
      <c r="G3739">
        <v>0.32411764705882362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0.52224710712952593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t="s">
        <v>3783</v>
      </c>
      <c r="B3740">
        <v>0</v>
      </c>
      <c r="C3740">
        <v>0.39051094890510951</v>
      </c>
      <c r="D3740">
        <v>0</v>
      </c>
      <c r="E3740">
        <v>0.2147465047907105</v>
      </c>
      <c r="F3740">
        <v>0</v>
      </c>
      <c r="G3740">
        <v>0.23705882352941179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0.52224710712952593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x14ac:dyDescent="0.25">
      <c r="A3741" t="s">
        <v>3784</v>
      </c>
      <c r="B3741">
        <v>0</v>
      </c>
      <c r="C3741">
        <v>0.1070559610705596</v>
      </c>
      <c r="D3741">
        <v>0</v>
      </c>
      <c r="E3741">
        <v>0.23067323758962749</v>
      </c>
      <c r="F3741">
        <v>0</v>
      </c>
      <c r="G3741">
        <v>0.5692156862745098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0.52224710712952593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t="s">
        <v>3785</v>
      </c>
      <c r="B3742">
        <v>0</v>
      </c>
      <c r="C3742">
        <v>1.2165450121654499E-3</v>
      </c>
      <c r="D3742">
        <v>0</v>
      </c>
      <c r="E3742">
        <v>0.29103830453266782</v>
      </c>
      <c r="F3742">
        <v>0</v>
      </c>
      <c r="G3742">
        <v>0.47274509803921572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0.52224710712952593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25">
      <c r="A3743" t="s">
        <v>3786</v>
      </c>
      <c r="B3743">
        <v>0</v>
      </c>
      <c r="C3743">
        <v>0</v>
      </c>
      <c r="D3743">
        <v>0</v>
      </c>
      <c r="E3743">
        <v>0.30783222995410231</v>
      </c>
      <c r="F3743">
        <v>0</v>
      </c>
      <c r="G3743">
        <v>0.23705882352941179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0.52224710712952593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x14ac:dyDescent="0.25">
      <c r="A3744" t="s">
        <v>3787</v>
      </c>
      <c r="B3744">
        <v>0</v>
      </c>
      <c r="C3744">
        <v>0</v>
      </c>
      <c r="D3744">
        <v>0</v>
      </c>
      <c r="E3744">
        <v>0.27946868588591128</v>
      </c>
      <c r="F3744">
        <v>0</v>
      </c>
      <c r="G3744">
        <v>0.23705882352941179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0.41967151922359092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 x14ac:dyDescent="0.25">
      <c r="A3745" t="s">
        <v>3788</v>
      </c>
      <c r="B3745">
        <v>0</v>
      </c>
      <c r="C3745">
        <v>0</v>
      </c>
      <c r="D3745">
        <v>0</v>
      </c>
      <c r="E3745">
        <v>0.2187229002305463</v>
      </c>
      <c r="F3745">
        <v>0</v>
      </c>
      <c r="G3745">
        <v>0.23705882352941179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0.3720791340052258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x14ac:dyDescent="0.25">
      <c r="A3746" t="s">
        <v>3789</v>
      </c>
      <c r="B3746">
        <v>0</v>
      </c>
      <c r="C3746">
        <v>0</v>
      </c>
      <c r="D3746">
        <v>0</v>
      </c>
      <c r="E3746">
        <v>0.15723682819010551</v>
      </c>
      <c r="F3746">
        <v>0</v>
      </c>
      <c r="G3746">
        <v>0.23705882352941179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0.20892123926838371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25">
      <c r="A3747" t="s">
        <v>3790</v>
      </c>
      <c r="B3747">
        <v>0</v>
      </c>
      <c r="C3747">
        <v>0</v>
      </c>
      <c r="D3747">
        <v>0</v>
      </c>
      <c r="E3747">
        <v>0.1540641722540663</v>
      </c>
      <c r="F3747">
        <v>0</v>
      </c>
      <c r="G3747">
        <v>0.23705882352941179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0.20892123926838371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x14ac:dyDescent="0.25">
      <c r="A3748" t="s">
        <v>3791</v>
      </c>
      <c r="B3748">
        <v>0</v>
      </c>
      <c r="C3748">
        <v>0</v>
      </c>
      <c r="D3748">
        <v>0</v>
      </c>
      <c r="E3748">
        <v>0.1080818122210707</v>
      </c>
      <c r="F3748">
        <v>0</v>
      </c>
      <c r="G3748">
        <v>0.23705882352941179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0.20892123926838371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t="s">
        <v>3792</v>
      </c>
      <c r="B3749">
        <v>0</v>
      </c>
      <c r="C3749">
        <v>0</v>
      </c>
      <c r="D3749">
        <v>0</v>
      </c>
      <c r="E3749">
        <v>8.8686308932084026E-2</v>
      </c>
      <c r="F3749">
        <v>0</v>
      </c>
      <c r="G3749">
        <v>0.23705882352941179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0.20892123926838371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x14ac:dyDescent="0.25">
      <c r="A3750" t="s">
        <v>3793</v>
      </c>
      <c r="B3750">
        <v>0</v>
      </c>
      <c r="C3750">
        <v>1.2165450121654499E-3</v>
      </c>
      <c r="D3750">
        <v>0</v>
      </c>
      <c r="E3750">
        <v>8.0818122210706667E-2</v>
      </c>
      <c r="F3750">
        <v>0</v>
      </c>
      <c r="G3750">
        <v>0.23705882352941179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0.29048152295632701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25">
      <c r="A3751" t="s">
        <v>3794</v>
      </c>
      <c r="B3751">
        <v>0</v>
      </c>
      <c r="C3751">
        <v>1.094890510948905E-2</v>
      </c>
      <c r="D3751">
        <v>0</v>
      </c>
      <c r="E3751">
        <v>6.95869201971277E-2</v>
      </c>
      <c r="F3751">
        <v>0</v>
      </c>
      <c r="G3751">
        <v>0.23705882352941179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0.3720791340052258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x14ac:dyDescent="0.25">
      <c r="A3752" t="s">
        <v>3795</v>
      </c>
      <c r="B3752">
        <v>0</v>
      </c>
      <c r="C3752">
        <v>3.1630170316301713E-2</v>
      </c>
      <c r="D3752">
        <v>0</v>
      </c>
      <c r="E3752">
        <v>6.1824488673618318E-2</v>
      </c>
      <c r="F3752">
        <v>0</v>
      </c>
      <c r="G3752">
        <v>0.23705882352941179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0.41216871967151919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t="s">
        <v>3796</v>
      </c>
      <c r="B3753">
        <v>0</v>
      </c>
      <c r="C3753">
        <v>0.47810218978102192</v>
      </c>
      <c r="D3753">
        <v>0</v>
      </c>
      <c r="E3753">
        <v>4.4819052856447897E-2</v>
      </c>
      <c r="F3753">
        <v>0</v>
      </c>
      <c r="G3753">
        <v>0.23705882352941179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0.41216871967151919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x14ac:dyDescent="0.25">
      <c r="A3754" t="s">
        <v>3797</v>
      </c>
      <c r="B3754">
        <v>0</v>
      </c>
      <c r="C3754">
        <v>0.53041362530413627</v>
      </c>
      <c r="D3754">
        <v>0</v>
      </c>
      <c r="E3754">
        <v>1.7851477400114221E-2</v>
      </c>
      <c r="F3754">
        <v>0</v>
      </c>
      <c r="G3754">
        <v>0.23705882352941179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0.52224710712952593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25">
      <c r="A3755" t="s">
        <v>3798</v>
      </c>
      <c r="B3755">
        <v>0</v>
      </c>
      <c r="C3755">
        <v>0.53892944038929436</v>
      </c>
      <c r="D3755">
        <v>0</v>
      </c>
      <c r="E3755">
        <v>1.6836227500581651E-2</v>
      </c>
      <c r="F3755">
        <v>0</v>
      </c>
      <c r="G3755">
        <v>0.23705882352941179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0.52224710712952593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 t="s">
        <v>3799</v>
      </c>
      <c r="B3756">
        <v>0</v>
      </c>
      <c r="C3756">
        <v>0.53163017031630166</v>
      </c>
      <c r="D3756">
        <v>0</v>
      </c>
      <c r="E3756">
        <v>1.9120539774529922E-2</v>
      </c>
      <c r="F3756">
        <v>0</v>
      </c>
      <c r="G3756">
        <v>0.23705882352941179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0.52224710712952593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t="s">
        <v>3800</v>
      </c>
      <c r="B3757">
        <v>0</v>
      </c>
      <c r="C3757">
        <v>0.52189781021897808</v>
      </c>
      <c r="D3757">
        <v>0</v>
      </c>
      <c r="E3757">
        <v>2.106643541530066E-2</v>
      </c>
      <c r="F3757">
        <v>0</v>
      </c>
      <c r="G3757">
        <v>0.90333333333333332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0.52224710712952593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t="s">
        <v>3801</v>
      </c>
      <c r="B3758">
        <v>0</v>
      </c>
      <c r="C3758">
        <v>0.51459854014598538</v>
      </c>
      <c r="D3758">
        <v>0</v>
      </c>
      <c r="E3758">
        <v>2.290657585820343E-2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0.52224710712952593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t="s">
        <v>3802</v>
      </c>
      <c r="B3759">
        <v>0</v>
      </c>
      <c r="C3759">
        <v>0.51824817518248179</v>
      </c>
      <c r="D3759">
        <v>0</v>
      </c>
      <c r="E3759">
        <v>2.9357642928149921E-2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0.52224710712952593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t="s">
        <v>3803</v>
      </c>
      <c r="B3760">
        <v>0</v>
      </c>
      <c r="C3760">
        <v>0.61192214111922139</v>
      </c>
      <c r="D3760">
        <v>0</v>
      </c>
      <c r="E3760">
        <v>3.5999069354258763E-2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0.52224710712952593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x14ac:dyDescent="0.25">
      <c r="A3761" t="s">
        <v>3804</v>
      </c>
      <c r="B3761">
        <v>0</v>
      </c>
      <c r="C3761">
        <v>0.61800486618004857</v>
      </c>
      <c r="D3761">
        <v>0</v>
      </c>
      <c r="E3761">
        <v>4.5051714291757437E-2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0.52224710712952593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t="s">
        <v>3805</v>
      </c>
      <c r="B3762">
        <v>0</v>
      </c>
      <c r="C3762">
        <v>0.5961070559610705</v>
      </c>
      <c r="D3762">
        <v>0</v>
      </c>
      <c r="E3762">
        <v>6.0661181497070588E-2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0.52224710712952593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t="s">
        <v>3806</v>
      </c>
      <c r="B3763">
        <v>0</v>
      </c>
      <c r="C3763">
        <v>0.55596107055961075</v>
      </c>
      <c r="D3763">
        <v>0</v>
      </c>
      <c r="E3763">
        <v>9.410097506292435E-2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0.39252116650987767</v>
      </c>
      <c r="M3763">
        <v>0.52224710712952593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t="s">
        <v>3807</v>
      </c>
      <c r="B3764">
        <v>0</v>
      </c>
      <c r="C3764">
        <v>0.39172749391727502</v>
      </c>
      <c r="D3764">
        <v>0</v>
      </c>
      <c r="E3764">
        <v>0.130734575604391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0.39252116650987767</v>
      </c>
      <c r="M3764">
        <v>0.52224710712952593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t="s">
        <v>3808</v>
      </c>
      <c r="B3765">
        <v>0</v>
      </c>
      <c r="C3765">
        <v>0.121654501216545</v>
      </c>
      <c r="D3765">
        <v>0</v>
      </c>
      <c r="E3765">
        <v>0.2322807165972208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0.39252116650987767</v>
      </c>
      <c r="M3765">
        <v>0.52224710712952593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t="s">
        <v>3809</v>
      </c>
      <c r="B3766">
        <v>0</v>
      </c>
      <c r="C3766">
        <v>1.2165450121654499E-3</v>
      </c>
      <c r="D3766">
        <v>0</v>
      </c>
      <c r="E3766">
        <v>0.37454260876922102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0.39252116650987767</v>
      </c>
      <c r="M3766">
        <v>0.52224710712952593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t="s">
        <v>3810</v>
      </c>
      <c r="B3767">
        <v>0</v>
      </c>
      <c r="C3767">
        <v>0</v>
      </c>
      <c r="D3767">
        <v>0</v>
      </c>
      <c r="E3767">
        <v>0.50495991878000812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0.52224710712952593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t="s">
        <v>3811</v>
      </c>
      <c r="B3768">
        <v>0</v>
      </c>
      <c r="C3768">
        <v>0</v>
      </c>
      <c r="D3768">
        <v>0</v>
      </c>
      <c r="E3768">
        <v>0.56488081389200284</v>
      </c>
      <c r="F3768">
        <v>0</v>
      </c>
      <c r="G3768">
        <v>0.23705882352941179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0.47301231802911542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t="s">
        <v>3812</v>
      </c>
      <c r="B3769">
        <v>0</v>
      </c>
      <c r="C3769">
        <v>0</v>
      </c>
      <c r="D3769">
        <v>0</v>
      </c>
      <c r="E3769">
        <v>0.56196197043084672</v>
      </c>
      <c r="F3769">
        <v>0</v>
      </c>
      <c r="G3769">
        <v>0.23705882352941179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0.41216871967151919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t="s">
        <v>3813</v>
      </c>
      <c r="B3770">
        <v>0</v>
      </c>
      <c r="C3770">
        <v>0</v>
      </c>
      <c r="D3770">
        <v>0</v>
      </c>
      <c r="E3770">
        <v>0.56473275661498767</v>
      </c>
      <c r="F3770">
        <v>0</v>
      </c>
      <c r="G3770">
        <v>0.23705882352941179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0.29048152295632701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t="s">
        <v>3814</v>
      </c>
      <c r="B3771">
        <v>0</v>
      </c>
      <c r="C3771">
        <v>0</v>
      </c>
      <c r="D3771">
        <v>0</v>
      </c>
      <c r="E3771">
        <v>0.56549419403963708</v>
      </c>
      <c r="F3771">
        <v>0</v>
      </c>
      <c r="G3771">
        <v>0.23705882352941179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0.20892123926838371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t="s">
        <v>3815</v>
      </c>
      <c r="B3772">
        <v>0</v>
      </c>
      <c r="C3772">
        <v>0</v>
      </c>
      <c r="D3772">
        <v>0</v>
      </c>
      <c r="E3772">
        <v>0.56540958988134271</v>
      </c>
      <c r="F3772">
        <v>0</v>
      </c>
      <c r="G3772">
        <v>0.23705882352941179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0.20892123926838371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t="s">
        <v>3816</v>
      </c>
      <c r="B3773">
        <v>0</v>
      </c>
      <c r="C3773">
        <v>0</v>
      </c>
      <c r="D3773">
        <v>0</v>
      </c>
      <c r="E3773">
        <v>0.58539732227839003</v>
      </c>
      <c r="F3773">
        <v>0</v>
      </c>
      <c r="G3773">
        <v>0.23705882352941179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0.20892123926838371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t="s">
        <v>3817</v>
      </c>
      <c r="B3774">
        <v>0</v>
      </c>
      <c r="C3774">
        <v>0</v>
      </c>
      <c r="D3774">
        <v>0</v>
      </c>
      <c r="E3774">
        <v>0.59100234776539262</v>
      </c>
      <c r="F3774">
        <v>0</v>
      </c>
      <c r="G3774">
        <v>0.23705882352941179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0.20892123926838371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25">
      <c r="A3775" t="s">
        <v>3818</v>
      </c>
      <c r="B3775">
        <v>0</v>
      </c>
      <c r="C3775">
        <v>6.0827250608272501E-3</v>
      </c>
      <c r="D3775">
        <v>0</v>
      </c>
      <c r="E3775">
        <v>0.59354047251422404</v>
      </c>
      <c r="F3775">
        <v>0</v>
      </c>
      <c r="G3775">
        <v>0.23705882352941179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0.29048152295632701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 x14ac:dyDescent="0.25">
      <c r="A3776" t="s">
        <v>3819</v>
      </c>
      <c r="B3776">
        <v>0</v>
      </c>
      <c r="C3776">
        <v>2.0681265206812651E-2</v>
      </c>
      <c r="D3776">
        <v>0</v>
      </c>
      <c r="E3776">
        <v>0.53763827492121241</v>
      </c>
      <c r="F3776">
        <v>0</v>
      </c>
      <c r="G3776">
        <v>0.23705882352941179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0.3720791340052258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 x14ac:dyDescent="0.25">
      <c r="A3777" t="s">
        <v>3820</v>
      </c>
      <c r="B3777">
        <v>0</v>
      </c>
      <c r="C3777">
        <v>0.33333333333333331</v>
      </c>
      <c r="D3777">
        <v>0</v>
      </c>
      <c r="E3777">
        <v>0.49474396666596171</v>
      </c>
      <c r="F3777">
        <v>0</v>
      </c>
      <c r="G3777">
        <v>0.23705882352941179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0.3720791340052258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t="s">
        <v>3821</v>
      </c>
      <c r="B3778">
        <v>0</v>
      </c>
      <c r="C3778">
        <v>0.46350364963503649</v>
      </c>
      <c r="D3778">
        <v>0</v>
      </c>
      <c r="E3778">
        <v>0.42577042661646819</v>
      </c>
      <c r="F3778">
        <v>0</v>
      </c>
      <c r="G3778">
        <v>0.23705882352941179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0.41216871967151919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 t="s">
        <v>3822</v>
      </c>
      <c r="B3779">
        <v>0</v>
      </c>
      <c r="C3779">
        <v>0.42822384428223847</v>
      </c>
      <c r="D3779">
        <v>0</v>
      </c>
      <c r="E3779">
        <v>0.49042915459294822</v>
      </c>
      <c r="F3779">
        <v>0</v>
      </c>
      <c r="G3779">
        <v>0.23705882352941179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0.41216871967151919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 x14ac:dyDescent="0.25">
      <c r="A3780" t="s">
        <v>3823</v>
      </c>
      <c r="B3780">
        <v>0</v>
      </c>
      <c r="C3780">
        <v>0.45255474452554739</v>
      </c>
      <c r="D3780">
        <v>0</v>
      </c>
      <c r="E3780">
        <v>0.61113813743945522</v>
      </c>
      <c r="F3780">
        <v>0</v>
      </c>
      <c r="G3780">
        <v>0.23705882352941179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0.40742814483016049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 x14ac:dyDescent="0.25">
      <c r="A3781" t="s">
        <v>3824</v>
      </c>
      <c r="B3781">
        <v>0</v>
      </c>
      <c r="C3781">
        <v>0.46958637469586367</v>
      </c>
      <c r="D3781">
        <v>0</v>
      </c>
      <c r="E3781">
        <v>0.64136297299012257</v>
      </c>
      <c r="F3781">
        <v>0</v>
      </c>
      <c r="G3781">
        <v>0.23705882352941179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0.3885031728256812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 x14ac:dyDescent="0.25">
      <c r="A3782" t="s">
        <v>3825</v>
      </c>
      <c r="B3782">
        <v>0</v>
      </c>
      <c r="C3782">
        <v>0.44403892944038931</v>
      </c>
      <c r="D3782">
        <v>0</v>
      </c>
      <c r="E3782">
        <v>0.61528374119587981</v>
      </c>
      <c r="F3782">
        <v>0</v>
      </c>
      <c r="G3782">
        <v>0.23705882352941179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0.44550205300485263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25">
      <c r="A3783" t="s">
        <v>3826</v>
      </c>
      <c r="B3783">
        <v>0</v>
      </c>
      <c r="C3783">
        <v>0.44038929440389302</v>
      </c>
      <c r="D3783">
        <v>0</v>
      </c>
      <c r="E3783">
        <v>0.568476490619514</v>
      </c>
      <c r="F3783">
        <v>0</v>
      </c>
      <c r="G3783">
        <v>0.23705882352941179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0.52224710712952593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 x14ac:dyDescent="0.25">
      <c r="A3784" t="s">
        <v>3827</v>
      </c>
      <c r="B3784">
        <v>0</v>
      </c>
      <c r="C3784">
        <v>0.63017031630170306</v>
      </c>
      <c r="D3784">
        <v>0</v>
      </c>
      <c r="E3784">
        <v>0.60758476279109119</v>
      </c>
      <c r="F3784">
        <v>0</v>
      </c>
      <c r="G3784">
        <v>0.77117647058823535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0.46472564389697651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 x14ac:dyDescent="0.25">
      <c r="A3785" t="s">
        <v>3828</v>
      </c>
      <c r="B3785">
        <v>0</v>
      </c>
      <c r="C3785">
        <v>0.60097323600973229</v>
      </c>
      <c r="D3785">
        <v>0</v>
      </c>
      <c r="E3785">
        <v>0.6182237356966096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0.44483016050765212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25">
      <c r="A3786" t="s">
        <v>3829</v>
      </c>
      <c r="B3786">
        <v>0</v>
      </c>
      <c r="C3786">
        <v>0.62043795620437958</v>
      </c>
      <c r="D3786">
        <v>0</v>
      </c>
      <c r="E3786">
        <v>0.63051248968886831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0.42049272116461373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25">
      <c r="A3787" t="s">
        <v>3830</v>
      </c>
      <c r="B3787">
        <v>0</v>
      </c>
      <c r="C3787">
        <v>0.41240875912408759</v>
      </c>
      <c r="D3787">
        <v>0</v>
      </c>
      <c r="E3787">
        <v>0.6433088686308932</v>
      </c>
      <c r="F3787">
        <v>0</v>
      </c>
      <c r="G3787">
        <v>0.9747058823529412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0.40638297872340429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 x14ac:dyDescent="0.25">
      <c r="A3788" t="s">
        <v>3831</v>
      </c>
      <c r="B3788">
        <v>0</v>
      </c>
      <c r="C3788">
        <v>0.22749391727493909</v>
      </c>
      <c r="D3788">
        <v>0</v>
      </c>
      <c r="E3788">
        <v>0.64866008164301281</v>
      </c>
      <c r="F3788">
        <v>0</v>
      </c>
      <c r="G3788">
        <v>0.23705882352941179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0.39660321015304217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 x14ac:dyDescent="0.25">
      <c r="A3789" t="s">
        <v>3832</v>
      </c>
      <c r="B3789">
        <v>0</v>
      </c>
      <c r="C3789">
        <v>8.3941605839416053E-2</v>
      </c>
      <c r="D3789">
        <v>0</v>
      </c>
      <c r="E3789">
        <v>0.66828824636730899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0.36565882792086601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t="s">
        <v>3833</v>
      </c>
      <c r="B3790">
        <v>0</v>
      </c>
      <c r="C3790">
        <v>1.2165450121654499E-3</v>
      </c>
      <c r="D3790">
        <v>0</v>
      </c>
      <c r="E3790">
        <v>0.75820131559466153</v>
      </c>
      <c r="F3790">
        <v>0</v>
      </c>
      <c r="G3790">
        <v>0.23705882352941179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0.31926091825307951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25">
      <c r="A3791" t="s">
        <v>3834</v>
      </c>
      <c r="B3791">
        <v>0</v>
      </c>
      <c r="C3791">
        <v>0</v>
      </c>
      <c r="D3791">
        <v>0</v>
      </c>
      <c r="E3791">
        <v>0.81080395101419245</v>
      </c>
      <c r="F3791">
        <v>0</v>
      </c>
      <c r="G3791">
        <v>0.23705882352941179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0.3467711832773423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 x14ac:dyDescent="0.25">
      <c r="A3792" t="s">
        <v>3835</v>
      </c>
      <c r="B3792">
        <v>0</v>
      </c>
      <c r="C3792">
        <v>0</v>
      </c>
      <c r="D3792">
        <v>0</v>
      </c>
      <c r="E3792">
        <v>0.82427716322257238</v>
      </c>
      <c r="F3792">
        <v>0</v>
      </c>
      <c r="G3792">
        <v>0.23705882352941179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0.20892123926838371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t="s">
        <v>3836</v>
      </c>
      <c r="B3793">
        <v>0</v>
      </c>
      <c r="C3793">
        <v>0</v>
      </c>
      <c r="D3793">
        <v>0</v>
      </c>
      <c r="E3793">
        <v>0.82711140252543414</v>
      </c>
      <c r="F3793">
        <v>0</v>
      </c>
      <c r="G3793">
        <v>0.23705882352941179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0.20892123926838371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x14ac:dyDescent="0.25">
      <c r="A3794" t="s">
        <v>3837</v>
      </c>
      <c r="B3794">
        <v>0</v>
      </c>
      <c r="C3794">
        <v>0</v>
      </c>
      <c r="D3794">
        <v>0</v>
      </c>
      <c r="E3794">
        <v>0.82408680386641009</v>
      </c>
      <c r="F3794">
        <v>0</v>
      </c>
      <c r="G3794">
        <v>0.23705882352941179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0.20892123926838371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25">
      <c r="A3795" t="s">
        <v>3838</v>
      </c>
      <c r="B3795">
        <v>0</v>
      </c>
      <c r="C3795">
        <v>0</v>
      </c>
      <c r="D3795">
        <v>0</v>
      </c>
      <c r="E3795">
        <v>0.67816578184817788</v>
      </c>
      <c r="F3795">
        <v>0</v>
      </c>
      <c r="G3795">
        <v>0.23705882352941179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0.20892123926838371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x14ac:dyDescent="0.25">
      <c r="A3796" t="s">
        <v>3839</v>
      </c>
      <c r="B3796">
        <v>0</v>
      </c>
      <c r="C3796">
        <v>0</v>
      </c>
      <c r="D3796">
        <v>0</v>
      </c>
      <c r="E3796">
        <v>0.4452293830241757</v>
      </c>
      <c r="F3796">
        <v>0</v>
      </c>
      <c r="G3796">
        <v>0.23705882352941179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0.20892123926838371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x14ac:dyDescent="0.25">
      <c r="A3797" t="s">
        <v>3840</v>
      </c>
      <c r="B3797">
        <v>0</v>
      </c>
      <c r="C3797">
        <v>0</v>
      </c>
      <c r="D3797">
        <v>0</v>
      </c>
      <c r="E3797">
        <v>0.29533196556610758</v>
      </c>
      <c r="F3797">
        <v>0</v>
      </c>
      <c r="G3797">
        <v>0.23705882352941179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0.20892123926838371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x14ac:dyDescent="0.25">
      <c r="A3798" t="s">
        <v>3841</v>
      </c>
      <c r="B3798">
        <v>0</v>
      </c>
      <c r="C3798">
        <v>0</v>
      </c>
      <c r="D3798">
        <v>0</v>
      </c>
      <c r="E3798">
        <v>0.33839548213794712</v>
      </c>
      <c r="F3798">
        <v>0</v>
      </c>
      <c r="G3798">
        <v>0.23705882352941179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0.20892123926838371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25">
      <c r="A3799" t="s">
        <v>3842</v>
      </c>
      <c r="B3799">
        <v>0</v>
      </c>
      <c r="C3799">
        <v>1.2165450121654499E-3</v>
      </c>
      <c r="D3799">
        <v>0</v>
      </c>
      <c r="E3799">
        <v>0.46132532413968153</v>
      </c>
      <c r="F3799">
        <v>0</v>
      </c>
      <c r="G3799">
        <v>0.23705882352941179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0.20892123926838371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x14ac:dyDescent="0.25">
      <c r="A3800" t="s">
        <v>3843</v>
      </c>
      <c r="B3800">
        <v>0</v>
      </c>
      <c r="C3800">
        <v>1.094890510948905E-2</v>
      </c>
      <c r="D3800">
        <v>0</v>
      </c>
      <c r="E3800">
        <v>0.72353476173353926</v>
      </c>
      <c r="F3800">
        <v>0</v>
      </c>
      <c r="G3800">
        <v>0.23705882352941179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0.20892123926838371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x14ac:dyDescent="0.25">
      <c r="A3801" t="s">
        <v>3844</v>
      </c>
      <c r="B3801">
        <v>0</v>
      </c>
      <c r="C3801">
        <v>0.1520681265206813</v>
      </c>
      <c r="D3801">
        <v>0</v>
      </c>
      <c r="E3801">
        <v>0.6134436007529771</v>
      </c>
      <c r="F3801">
        <v>0</v>
      </c>
      <c r="G3801">
        <v>0.23705882352941179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0.20892123926838371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x14ac:dyDescent="0.25">
      <c r="A3802" t="s">
        <v>3845</v>
      </c>
      <c r="B3802">
        <v>0</v>
      </c>
      <c r="C3802">
        <v>0.20316301703163009</v>
      </c>
      <c r="D3802">
        <v>0</v>
      </c>
      <c r="E3802">
        <v>0.50876710590325525</v>
      </c>
      <c r="F3802">
        <v>0</v>
      </c>
      <c r="G3802">
        <v>0.23705882352941179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0.3720791340052258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x14ac:dyDescent="0.25">
      <c r="A3803" t="s">
        <v>3846</v>
      </c>
      <c r="B3803">
        <v>0</v>
      </c>
      <c r="C3803">
        <v>0.20437956204379559</v>
      </c>
      <c r="D3803">
        <v>0</v>
      </c>
      <c r="E3803">
        <v>0.47336026565705708</v>
      </c>
      <c r="F3803">
        <v>0</v>
      </c>
      <c r="G3803">
        <v>0.23705882352941179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0.3720791340052258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t="s">
        <v>3847</v>
      </c>
      <c r="B3804">
        <v>0</v>
      </c>
      <c r="C3804">
        <v>0.23722627737226279</v>
      </c>
      <c r="D3804">
        <v>0</v>
      </c>
      <c r="E3804">
        <v>0.47566572897057902</v>
      </c>
      <c r="F3804">
        <v>0</v>
      </c>
      <c r="G3804">
        <v>0.23705882352941179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0.41216871967151919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t="s">
        <v>3848</v>
      </c>
      <c r="B3805">
        <v>0</v>
      </c>
      <c r="C3805">
        <v>0.35766423357664229</v>
      </c>
      <c r="D3805">
        <v>0</v>
      </c>
      <c r="E3805">
        <v>0.51616996975401341</v>
      </c>
      <c r="F3805">
        <v>0</v>
      </c>
      <c r="G3805">
        <v>0.23705882352941179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0.52224710712952593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t="s">
        <v>3849</v>
      </c>
      <c r="B3806">
        <v>0</v>
      </c>
      <c r="C3806">
        <v>0.33819951338199511</v>
      </c>
      <c r="D3806">
        <v>0</v>
      </c>
      <c r="E3806">
        <v>0.52617441147232391</v>
      </c>
      <c r="F3806">
        <v>0</v>
      </c>
      <c r="G3806">
        <v>0.23705882352941179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0.52224710712952593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25">
      <c r="A3807" t="s">
        <v>3850</v>
      </c>
      <c r="B3807">
        <v>0</v>
      </c>
      <c r="C3807">
        <v>0.39172749391727502</v>
      </c>
      <c r="D3807">
        <v>0</v>
      </c>
      <c r="E3807">
        <v>0.53622115526978154</v>
      </c>
      <c r="F3807">
        <v>0</v>
      </c>
      <c r="G3807">
        <v>0.23705882352941179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0.52224710712952593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t="s">
        <v>3851</v>
      </c>
      <c r="B3808">
        <v>0</v>
      </c>
      <c r="C3808">
        <v>0.41119221411192208</v>
      </c>
      <c r="D3808">
        <v>0</v>
      </c>
      <c r="E3808">
        <v>0.53440216586645239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0.52224710712952593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 x14ac:dyDescent="0.25">
      <c r="A3809" t="s">
        <v>3852</v>
      </c>
      <c r="B3809">
        <v>0</v>
      </c>
      <c r="C3809">
        <v>0.42700729927007303</v>
      </c>
      <c r="D3809">
        <v>0</v>
      </c>
      <c r="E3809">
        <v>0.52257873474481276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0.52224710712952593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 t="s">
        <v>3853</v>
      </c>
      <c r="B3810">
        <v>0</v>
      </c>
      <c r="C3810">
        <v>0.55961070559610704</v>
      </c>
      <c r="D3810">
        <v>0</v>
      </c>
      <c r="E3810">
        <v>0.48410499376044341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0.52224710712952593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25">
      <c r="A3811" t="s">
        <v>3854</v>
      </c>
      <c r="B3811">
        <v>0</v>
      </c>
      <c r="C3811">
        <v>0.44160583941605841</v>
      </c>
      <c r="D3811">
        <v>0</v>
      </c>
      <c r="E3811">
        <v>0.48932930053512141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0.52224710712952593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t="s">
        <v>3855</v>
      </c>
      <c r="B3812">
        <v>0</v>
      </c>
      <c r="C3812">
        <v>0.32360097323600973</v>
      </c>
      <c r="D3812">
        <v>0</v>
      </c>
      <c r="E3812">
        <v>0.44846549207893582</v>
      </c>
      <c r="F3812">
        <v>0</v>
      </c>
      <c r="G3812">
        <v>0.23705882352941179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0.52224710712952593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t="s">
        <v>3856</v>
      </c>
      <c r="B3813">
        <v>0</v>
      </c>
      <c r="C3813">
        <v>0.1034063260340633</v>
      </c>
      <c r="D3813">
        <v>0</v>
      </c>
      <c r="E3813">
        <v>0.41071088644006848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0.52224710712952593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t="s">
        <v>3857</v>
      </c>
      <c r="B3814">
        <v>0</v>
      </c>
      <c r="C3814">
        <v>1.2165450121654499E-3</v>
      </c>
      <c r="D3814">
        <v>0</v>
      </c>
      <c r="E3814">
        <v>0.50453689798853618</v>
      </c>
      <c r="F3814">
        <v>0</v>
      </c>
      <c r="G3814">
        <v>0.89392156862745098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0.52224710712952593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25">
      <c r="A3815" t="s">
        <v>3858</v>
      </c>
      <c r="B3815">
        <v>0</v>
      </c>
      <c r="C3815">
        <v>0</v>
      </c>
      <c r="D3815">
        <v>0</v>
      </c>
      <c r="E3815">
        <v>0.62744558895069702</v>
      </c>
      <c r="F3815">
        <v>0</v>
      </c>
      <c r="G3815">
        <v>0.23705882352941179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0.52224710712952593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 x14ac:dyDescent="0.25">
      <c r="A3816" t="s">
        <v>3859</v>
      </c>
      <c r="B3816">
        <v>0</v>
      </c>
      <c r="C3816">
        <v>0</v>
      </c>
      <c r="D3816">
        <v>0</v>
      </c>
      <c r="E3816">
        <v>0.66818249116944106</v>
      </c>
      <c r="F3816">
        <v>0</v>
      </c>
      <c r="G3816">
        <v>0.23705882352941179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0.20892123926838371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t="s">
        <v>3860</v>
      </c>
      <c r="B3817">
        <v>0</v>
      </c>
      <c r="C3817">
        <v>0</v>
      </c>
      <c r="D3817">
        <v>0</v>
      </c>
      <c r="E3817">
        <v>0.64335117071004044</v>
      </c>
      <c r="F3817">
        <v>0</v>
      </c>
      <c r="G3817">
        <v>0.23705882352941179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0.20892123926838371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t="s">
        <v>3861</v>
      </c>
      <c r="B3818">
        <v>0</v>
      </c>
      <c r="C3818">
        <v>0</v>
      </c>
      <c r="D3818">
        <v>0</v>
      </c>
      <c r="E3818">
        <v>0.60879037204678621</v>
      </c>
      <c r="F3818">
        <v>0</v>
      </c>
      <c r="G3818">
        <v>0.23705882352941179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0.20892123926838371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25">
      <c r="A3819" t="s">
        <v>3862</v>
      </c>
      <c r="B3819">
        <v>0</v>
      </c>
      <c r="C3819">
        <v>0</v>
      </c>
      <c r="D3819">
        <v>0</v>
      </c>
      <c r="E3819">
        <v>0.50383891368260747</v>
      </c>
      <c r="F3819">
        <v>0</v>
      </c>
      <c r="G3819">
        <v>0.23705882352941179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0.20892123926838371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 x14ac:dyDescent="0.25">
      <c r="A3820" t="s">
        <v>3863</v>
      </c>
      <c r="B3820">
        <v>0</v>
      </c>
      <c r="C3820">
        <v>0</v>
      </c>
      <c r="D3820">
        <v>0</v>
      </c>
      <c r="E3820">
        <v>0.43069861883711591</v>
      </c>
      <c r="F3820">
        <v>0</v>
      </c>
      <c r="G3820">
        <v>0.23705882352941179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0.20892123926838371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 x14ac:dyDescent="0.25">
      <c r="A3821" t="s">
        <v>3864</v>
      </c>
      <c r="B3821">
        <v>0</v>
      </c>
      <c r="C3821">
        <v>0</v>
      </c>
      <c r="D3821">
        <v>0</v>
      </c>
      <c r="E3821">
        <v>0.49527274265530152</v>
      </c>
      <c r="F3821">
        <v>0</v>
      </c>
      <c r="G3821">
        <v>0.23705882352941179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0.20892123926838371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25">
      <c r="A3822" t="s">
        <v>3865</v>
      </c>
      <c r="B3822">
        <v>0</v>
      </c>
      <c r="C3822">
        <v>0</v>
      </c>
      <c r="D3822">
        <v>0</v>
      </c>
      <c r="E3822">
        <v>0.47503119778337111</v>
      </c>
      <c r="F3822">
        <v>0</v>
      </c>
      <c r="G3822">
        <v>0.23705882352941179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0.20892123926838371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25">
      <c r="A3823" t="s">
        <v>3866</v>
      </c>
      <c r="B3823">
        <v>0</v>
      </c>
      <c r="C3823">
        <v>1.2165450121654499E-3</v>
      </c>
      <c r="D3823">
        <v>0</v>
      </c>
      <c r="E3823">
        <v>0.4341673893271854</v>
      </c>
      <c r="F3823">
        <v>0</v>
      </c>
      <c r="G3823">
        <v>0.23705882352941179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0.20892123926838371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t="s">
        <v>3867</v>
      </c>
      <c r="B3824">
        <v>0</v>
      </c>
      <c r="C3824">
        <v>1.094890510948905E-2</v>
      </c>
      <c r="D3824">
        <v>0</v>
      </c>
      <c r="E3824">
        <v>0.34514266376192387</v>
      </c>
      <c r="F3824">
        <v>0</v>
      </c>
      <c r="G3824">
        <v>0.23705882352941179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0.20892123926838371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 x14ac:dyDescent="0.25">
      <c r="A3825" t="s">
        <v>3868</v>
      </c>
      <c r="B3825">
        <v>0</v>
      </c>
      <c r="C3825">
        <v>0.2238442822384428</v>
      </c>
      <c r="D3825">
        <v>0</v>
      </c>
      <c r="E3825">
        <v>0.24332155925463739</v>
      </c>
      <c r="F3825">
        <v>0</v>
      </c>
      <c r="G3825">
        <v>0.23705882352941179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0.20892123926838371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x14ac:dyDescent="0.25">
      <c r="A3826" t="s">
        <v>3869</v>
      </c>
      <c r="B3826">
        <v>0</v>
      </c>
      <c r="C3826">
        <v>0.23479318734793189</v>
      </c>
      <c r="D3826">
        <v>0</v>
      </c>
      <c r="E3826">
        <v>0.20137904778019841</v>
      </c>
      <c r="F3826">
        <v>0</v>
      </c>
      <c r="G3826">
        <v>0.23705882352941179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0.3720791340052258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t="s">
        <v>3870</v>
      </c>
      <c r="B3827">
        <v>0</v>
      </c>
      <c r="C3827">
        <v>0.30170316301703171</v>
      </c>
      <c r="D3827">
        <v>0</v>
      </c>
      <c r="E3827">
        <v>0.22276274878910299</v>
      </c>
      <c r="F3827">
        <v>0</v>
      </c>
      <c r="G3827">
        <v>0.23705882352941179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0.41216871967151919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t="s">
        <v>3871</v>
      </c>
      <c r="B3828">
        <v>0</v>
      </c>
      <c r="C3828">
        <v>0.27980535279805352</v>
      </c>
      <c r="D3828">
        <v>0</v>
      </c>
      <c r="E3828">
        <v>0.1963239493221092</v>
      </c>
      <c r="F3828">
        <v>0</v>
      </c>
      <c r="G3828">
        <v>0.23705882352941179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0.52224710712952593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t="s">
        <v>3872</v>
      </c>
      <c r="B3829">
        <v>0</v>
      </c>
      <c r="C3829">
        <v>0.31265206812652069</v>
      </c>
      <c r="D3829">
        <v>0</v>
      </c>
      <c r="E3829">
        <v>0.25093593350113158</v>
      </c>
      <c r="F3829">
        <v>0</v>
      </c>
      <c r="G3829">
        <v>0.23705882352941179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0.52224710712952593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t="s">
        <v>3873</v>
      </c>
      <c r="B3830">
        <v>0</v>
      </c>
      <c r="C3830">
        <v>0.42335766423357662</v>
      </c>
      <c r="D3830">
        <v>0</v>
      </c>
      <c r="E3830">
        <v>0.31563696355675891</v>
      </c>
      <c r="F3830">
        <v>0</v>
      </c>
      <c r="G3830">
        <v>0.39333333333333331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0.52224710712952593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t="s">
        <v>3874</v>
      </c>
      <c r="B3831">
        <v>0</v>
      </c>
      <c r="C3831">
        <v>0.49391727493917281</v>
      </c>
      <c r="D3831">
        <v>0</v>
      </c>
      <c r="E3831">
        <v>0.37373886926542438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0.52224710712952593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 x14ac:dyDescent="0.25">
      <c r="A3832" t="s">
        <v>3875</v>
      </c>
      <c r="B3832">
        <v>0</v>
      </c>
      <c r="C3832">
        <v>0.47566909975669103</v>
      </c>
      <c r="D3832">
        <v>0</v>
      </c>
      <c r="E3832">
        <v>0.46303855834514268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0.52224710712952593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x14ac:dyDescent="0.25">
      <c r="A3833" t="s">
        <v>3876</v>
      </c>
      <c r="B3833">
        <v>0</v>
      </c>
      <c r="C3833">
        <v>0.54987834549878345</v>
      </c>
      <c r="D3833">
        <v>0</v>
      </c>
      <c r="E3833">
        <v>0.52342477632775652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0.52224710712952593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t="s">
        <v>3877</v>
      </c>
      <c r="B3834">
        <v>0</v>
      </c>
      <c r="C3834">
        <v>0.23965936739659369</v>
      </c>
      <c r="D3834">
        <v>0</v>
      </c>
      <c r="E3834">
        <v>0.54144546204445954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0.52224710712952593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t="s">
        <v>3878</v>
      </c>
      <c r="B3835">
        <v>0</v>
      </c>
      <c r="C3835">
        <v>6.4476885644768847E-2</v>
      </c>
      <c r="D3835">
        <v>0</v>
      </c>
      <c r="E3835">
        <v>0.40083335095919959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0.52224710712952593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1:18" x14ac:dyDescent="0.25">
      <c r="A3836" t="s">
        <v>3879</v>
      </c>
      <c r="B3836">
        <v>0</v>
      </c>
      <c r="C3836">
        <v>5.8394160583941597E-2</v>
      </c>
      <c r="D3836">
        <v>0</v>
      </c>
      <c r="E3836">
        <v>0.24177753336576491</v>
      </c>
      <c r="F3836">
        <v>0</v>
      </c>
      <c r="G3836">
        <v>0.97764705882352942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0.52224710712952593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t="s">
        <v>3880</v>
      </c>
      <c r="B3837">
        <v>0</v>
      </c>
      <c r="C3837">
        <v>2.3114355231143548E-2</v>
      </c>
      <c r="D3837">
        <v>0</v>
      </c>
      <c r="E3837">
        <v>0.22733137333699949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0.52224710712952593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x14ac:dyDescent="0.25">
      <c r="A3838" t="s">
        <v>3881</v>
      </c>
      <c r="B3838">
        <v>0</v>
      </c>
      <c r="C3838">
        <v>0</v>
      </c>
      <c r="D3838">
        <v>0</v>
      </c>
      <c r="E3838">
        <v>0.32877175913196138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0.52224710712952593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t="s">
        <v>3882</v>
      </c>
      <c r="B3839">
        <v>0</v>
      </c>
      <c r="C3839">
        <v>0</v>
      </c>
      <c r="D3839">
        <v>0</v>
      </c>
      <c r="E3839">
        <v>0.39364199750417728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0.52224710712952593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t="s">
        <v>3883</v>
      </c>
      <c r="B3840">
        <v>0</v>
      </c>
      <c r="C3840">
        <v>0</v>
      </c>
      <c r="D3840">
        <v>0</v>
      </c>
      <c r="E3840">
        <v>0.42090568751454138</v>
      </c>
      <c r="F3840">
        <v>0</v>
      </c>
      <c r="G3840">
        <v>0.23705882352941179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0.3720791340052258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t="s">
        <v>3884</v>
      </c>
      <c r="B3841">
        <v>0</v>
      </c>
      <c r="C3841">
        <v>0</v>
      </c>
      <c r="D3841">
        <v>0</v>
      </c>
      <c r="E3841">
        <v>0.40392140273694449</v>
      </c>
      <c r="F3841">
        <v>0</v>
      </c>
      <c r="G3841">
        <v>0.23705882352941179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0.20892123926838371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 x14ac:dyDescent="0.25">
      <c r="A3842" t="s">
        <v>3885</v>
      </c>
      <c r="B3842">
        <v>0</v>
      </c>
      <c r="C3842">
        <v>0</v>
      </c>
      <c r="D3842">
        <v>0</v>
      </c>
      <c r="E3842">
        <v>0.38499122231857702</v>
      </c>
      <c r="F3842">
        <v>0</v>
      </c>
      <c r="G3842">
        <v>0.23705882352941179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0.20892123926838371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t="s">
        <v>3886</v>
      </c>
      <c r="B3843">
        <v>0</v>
      </c>
      <c r="C3843">
        <v>0</v>
      </c>
      <c r="D3843">
        <v>0</v>
      </c>
      <c r="E3843">
        <v>0.35576048562786872</v>
      </c>
      <c r="F3843">
        <v>0</v>
      </c>
      <c r="G3843">
        <v>0.23705882352941179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0.20892123926838371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t="s">
        <v>3887</v>
      </c>
      <c r="B3844">
        <v>0</v>
      </c>
      <c r="C3844">
        <v>0</v>
      </c>
      <c r="D3844">
        <v>0</v>
      </c>
      <c r="E3844">
        <v>0.3734427547113941</v>
      </c>
      <c r="F3844">
        <v>0</v>
      </c>
      <c r="G3844">
        <v>0.23705882352941179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0.20892123926838371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t="s">
        <v>3888</v>
      </c>
      <c r="B3845">
        <v>0</v>
      </c>
      <c r="C3845">
        <v>0</v>
      </c>
      <c r="D3845">
        <v>0</v>
      </c>
      <c r="E3845">
        <v>0.3482518665792424</v>
      </c>
      <c r="F3845">
        <v>0</v>
      </c>
      <c r="G3845">
        <v>0.23705882352941179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0.20892123926838371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t="s">
        <v>3889</v>
      </c>
      <c r="B3846">
        <v>0</v>
      </c>
      <c r="C3846">
        <v>1.2165450121654499E-3</v>
      </c>
      <c r="D3846">
        <v>0</v>
      </c>
      <c r="E3846">
        <v>0.34247763277565102</v>
      </c>
      <c r="F3846">
        <v>0</v>
      </c>
      <c r="G3846">
        <v>0.23705882352941179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0.20892123926838371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t="s">
        <v>3890</v>
      </c>
      <c r="B3847">
        <v>0</v>
      </c>
      <c r="C3847">
        <v>9.7323600973236012E-3</v>
      </c>
      <c r="D3847">
        <v>0</v>
      </c>
      <c r="E3847">
        <v>0.34749042915459299</v>
      </c>
      <c r="F3847">
        <v>0</v>
      </c>
      <c r="G3847">
        <v>0.23705882352941179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0.20892123926838371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t="s">
        <v>3891</v>
      </c>
      <c r="B3848">
        <v>0</v>
      </c>
      <c r="C3848">
        <v>2.18978102189781E-2</v>
      </c>
      <c r="D3848">
        <v>0</v>
      </c>
      <c r="E3848">
        <v>0.25231075107341527</v>
      </c>
      <c r="F3848">
        <v>0</v>
      </c>
      <c r="G3848">
        <v>0.23705882352941179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0.20892123926838371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t="s">
        <v>3892</v>
      </c>
      <c r="B3849">
        <v>0</v>
      </c>
      <c r="C3849">
        <v>0.40145985401459849</v>
      </c>
      <c r="D3849">
        <v>0</v>
      </c>
      <c r="E3849">
        <v>0.1229721440808816</v>
      </c>
      <c r="F3849">
        <v>0</v>
      </c>
      <c r="G3849">
        <v>0.23705882352941179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0.20892123926838371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 x14ac:dyDescent="0.25">
      <c r="A3850" t="s">
        <v>3893</v>
      </c>
      <c r="B3850">
        <v>0</v>
      </c>
      <c r="C3850">
        <v>0.48053527980535282</v>
      </c>
      <c r="D3850">
        <v>0</v>
      </c>
      <c r="E3850">
        <v>8.7988324626155384E-2</v>
      </c>
      <c r="F3850">
        <v>0</v>
      </c>
      <c r="G3850">
        <v>0.23705882352941179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0.35229563269876818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25">
      <c r="A3851" t="s">
        <v>3894</v>
      </c>
      <c r="B3851">
        <v>0</v>
      </c>
      <c r="C3851">
        <v>0.52189781021897808</v>
      </c>
      <c r="D3851">
        <v>0</v>
      </c>
      <c r="E3851">
        <v>8.5365595719029602E-2</v>
      </c>
      <c r="F3851">
        <v>0</v>
      </c>
      <c r="G3851">
        <v>0.23705882352941179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0.3720791340052258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t="s">
        <v>3895</v>
      </c>
      <c r="B3852">
        <v>0</v>
      </c>
      <c r="C3852">
        <v>0.53527980535279807</v>
      </c>
      <c r="D3852">
        <v>0</v>
      </c>
      <c r="E3852">
        <v>7.8428054738890418E-2</v>
      </c>
      <c r="F3852">
        <v>0</v>
      </c>
      <c r="G3852">
        <v>0.23705882352941179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0.3720791340052258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t="s">
        <v>3896</v>
      </c>
      <c r="B3853">
        <v>0</v>
      </c>
      <c r="C3853">
        <v>0.51216545012165449</v>
      </c>
      <c r="D3853">
        <v>0</v>
      </c>
      <c r="E3853">
        <v>7.688402885001798E-2</v>
      </c>
      <c r="F3853">
        <v>0</v>
      </c>
      <c r="G3853">
        <v>0.23705882352941179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0.41216871967151919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t="s">
        <v>3897</v>
      </c>
      <c r="B3854">
        <v>0</v>
      </c>
      <c r="C3854">
        <v>0.51824817518248179</v>
      </c>
      <c r="D3854">
        <v>0</v>
      </c>
      <c r="E3854">
        <v>8.5534804035618348E-2</v>
      </c>
      <c r="F3854">
        <v>0</v>
      </c>
      <c r="G3854">
        <v>0.23705882352941179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0.52224710712952593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t="s">
        <v>3898</v>
      </c>
      <c r="B3855">
        <v>0</v>
      </c>
      <c r="C3855">
        <v>0.49026763990267641</v>
      </c>
      <c r="D3855">
        <v>0</v>
      </c>
      <c r="E3855">
        <v>9.4820110408426583E-2</v>
      </c>
      <c r="F3855">
        <v>0</v>
      </c>
      <c r="G3855">
        <v>0.23705882352941179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0.52224710712952593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t="s">
        <v>3899</v>
      </c>
      <c r="B3856">
        <v>0</v>
      </c>
      <c r="C3856">
        <v>0.62895377128953778</v>
      </c>
      <c r="D3856">
        <v>0</v>
      </c>
      <c r="E3856">
        <v>0.1057974999471224</v>
      </c>
      <c r="F3856">
        <v>0</v>
      </c>
      <c r="G3856">
        <v>0.23705882352941179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0.52224710712952593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x14ac:dyDescent="0.25">
      <c r="A3857" t="s">
        <v>3900</v>
      </c>
      <c r="B3857">
        <v>0</v>
      </c>
      <c r="C3857">
        <v>0.61435523114355228</v>
      </c>
      <c r="D3857">
        <v>0</v>
      </c>
      <c r="E3857">
        <v>0.1180651028998075</v>
      </c>
      <c r="F3857">
        <v>0</v>
      </c>
      <c r="G3857">
        <v>0.23705882352941179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0.52224710712952593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t="s">
        <v>3901</v>
      </c>
      <c r="B3858">
        <v>0</v>
      </c>
      <c r="C3858">
        <v>0.57055961070559602</v>
      </c>
      <c r="D3858">
        <v>0</v>
      </c>
      <c r="E3858">
        <v>0.12713889887687979</v>
      </c>
      <c r="F3858">
        <v>0</v>
      </c>
      <c r="G3858">
        <v>0.23705882352941179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0.52224710712952593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t="s">
        <v>3902</v>
      </c>
      <c r="B3859">
        <v>0</v>
      </c>
      <c r="C3859">
        <v>0.49878345498783461</v>
      </c>
      <c r="D3859">
        <v>0</v>
      </c>
      <c r="E3859">
        <v>0.14376361598172549</v>
      </c>
      <c r="F3859">
        <v>0</v>
      </c>
      <c r="G3859">
        <v>0.40411764705882353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0.52224710712952593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t="s">
        <v>3903</v>
      </c>
      <c r="B3860">
        <v>0</v>
      </c>
      <c r="C3860">
        <v>0.37104622871046228</v>
      </c>
      <c r="D3860">
        <v>0</v>
      </c>
      <c r="E3860">
        <v>0.15408532329363989</v>
      </c>
      <c r="F3860">
        <v>0</v>
      </c>
      <c r="G3860">
        <v>0.23705882352941179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0.52224710712952593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t="s">
        <v>3904</v>
      </c>
      <c r="B3861">
        <v>0</v>
      </c>
      <c r="C3861">
        <v>0.1155717761557178</v>
      </c>
      <c r="D3861">
        <v>0</v>
      </c>
      <c r="E3861">
        <v>0.19687387635102269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0.42650242627846208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t="s">
        <v>3905</v>
      </c>
      <c r="B3862">
        <v>0</v>
      </c>
      <c r="C3862">
        <v>1.2165450121654499E-3</v>
      </c>
      <c r="D3862">
        <v>0</v>
      </c>
      <c r="E3862">
        <v>0.31724444256435208</v>
      </c>
      <c r="F3862">
        <v>0</v>
      </c>
      <c r="G3862">
        <v>0.23705882352941179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0.41216871967151919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t="s">
        <v>3906</v>
      </c>
      <c r="B3863">
        <v>0</v>
      </c>
      <c r="C3863">
        <v>0</v>
      </c>
      <c r="D3863">
        <v>0</v>
      </c>
      <c r="E3863">
        <v>0.41117620931068771</v>
      </c>
      <c r="F3863">
        <v>0</v>
      </c>
      <c r="G3863">
        <v>0.23705882352941179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0.13549832026875699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t="s">
        <v>3907</v>
      </c>
      <c r="B3864">
        <v>0</v>
      </c>
      <c r="C3864">
        <v>0</v>
      </c>
      <c r="D3864">
        <v>0</v>
      </c>
      <c r="E3864">
        <v>0.47287379174686428</v>
      </c>
      <c r="F3864">
        <v>0</v>
      </c>
      <c r="G3864">
        <v>0.23705882352941179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t="s">
        <v>3908</v>
      </c>
      <c r="B3865">
        <v>0</v>
      </c>
      <c r="C3865">
        <v>0</v>
      </c>
      <c r="D3865">
        <v>0</v>
      </c>
      <c r="E3865">
        <v>0.55352270564098227</v>
      </c>
      <c r="F3865">
        <v>0</v>
      </c>
      <c r="G3865">
        <v>0.23705882352941179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t="s">
        <v>3909</v>
      </c>
      <c r="B3866">
        <v>0</v>
      </c>
      <c r="C3866">
        <v>0</v>
      </c>
      <c r="D3866">
        <v>0</v>
      </c>
      <c r="E3866">
        <v>0.50578480932337833</v>
      </c>
      <c r="F3866">
        <v>0</v>
      </c>
      <c r="G3866">
        <v>0.23705882352941179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t="s">
        <v>3910</v>
      </c>
      <c r="B3867">
        <v>0</v>
      </c>
      <c r="C3867">
        <v>0</v>
      </c>
      <c r="D3867">
        <v>0</v>
      </c>
      <c r="E3867">
        <v>0.49472281562638809</v>
      </c>
      <c r="F3867">
        <v>0</v>
      </c>
      <c r="G3867">
        <v>0.23705882352941179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x14ac:dyDescent="0.25">
      <c r="A3868" t="s">
        <v>3911</v>
      </c>
      <c r="B3868">
        <v>0</v>
      </c>
      <c r="C3868">
        <v>0</v>
      </c>
      <c r="D3868">
        <v>0</v>
      </c>
      <c r="E3868">
        <v>0.48767951944838089</v>
      </c>
      <c r="F3868">
        <v>0</v>
      </c>
      <c r="G3868">
        <v>0.23705882352941179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x14ac:dyDescent="0.25">
      <c r="A3869" t="s">
        <v>3912</v>
      </c>
      <c r="B3869">
        <v>0</v>
      </c>
      <c r="C3869">
        <v>0</v>
      </c>
      <c r="D3869">
        <v>0</v>
      </c>
      <c r="E3869">
        <v>0.48338585841494108</v>
      </c>
      <c r="F3869">
        <v>0</v>
      </c>
      <c r="G3869">
        <v>0.23705882352941179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x14ac:dyDescent="0.25">
      <c r="A3870" t="s">
        <v>3913</v>
      </c>
      <c r="B3870">
        <v>0</v>
      </c>
      <c r="C3870">
        <v>1.2165450121654499E-3</v>
      </c>
      <c r="D3870">
        <v>0</v>
      </c>
      <c r="E3870">
        <v>0.48270902514858599</v>
      </c>
      <c r="F3870">
        <v>0</v>
      </c>
      <c r="G3870">
        <v>0.23705882352941179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t="s">
        <v>3914</v>
      </c>
      <c r="B3871">
        <v>0</v>
      </c>
      <c r="C3871">
        <v>7.2992700729926996E-3</v>
      </c>
      <c r="D3871">
        <v>0</v>
      </c>
      <c r="E3871">
        <v>0.45931597538018998</v>
      </c>
      <c r="F3871">
        <v>0</v>
      </c>
      <c r="G3871">
        <v>0.23705882352941179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t="s">
        <v>3915</v>
      </c>
      <c r="B3872">
        <v>0</v>
      </c>
      <c r="C3872">
        <v>1.9464720194647199E-2</v>
      </c>
      <c r="D3872">
        <v>0</v>
      </c>
      <c r="E3872">
        <v>0.27445588950696931</v>
      </c>
      <c r="F3872">
        <v>0</v>
      </c>
      <c r="G3872">
        <v>0.23705882352941179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t="s">
        <v>3916</v>
      </c>
      <c r="B3873">
        <v>0</v>
      </c>
      <c r="C3873">
        <v>0.28710462287104621</v>
      </c>
      <c r="D3873">
        <v>0</v>
      </c>
      <c r="E3873">
        <v>0.49256540958988138</v>
      </c>
      <c r="F3873">
        <v>0</v>
      </c>
      <c r="G3873">
        <v>0.23705882352941179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x14ac:dyDescent="0.25">
      <c r="A3874" t="s">
        <v>3917</v>
      </c>
      <c r="B3874">
        <v>0</v>
      </c>
      <c r="C3874">
        <v>0.33090024330900242</v>
      </c>
      <c r="D3874">
        <v>0</v>
      </c>
      <c r="E3874">
        <v>0.36743585947249308</v>
      </c>
      <c r="F3874">
        <v>0</v>
      </c>
      <c r="G3874">
        <v>0.23705882352941179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25">
      <c r="A3875" t="s">
        <v>3918</v>
      </c>
      <c r="B3875">
        <v>0</v>
      </c>
      <c r="C3875">
        <v>0.36618004866180048</v>
      </c>
      <c r="D3875">
        <v>0</v>
      </c>
      <c r="E3875">
        <v>0.41549102138370109</v>
      </c>
      <c r="F3875">
        <v>0</v>
      </c>
      <c r="G3875">
        <v>0.23705882352941179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x14ac:dyDescent="0.25">
      <c r="A3876" t="s">
        <v>3919</v>
      </c>
      <c r="B3876">
        <v>0</v>
      </c>
      <c r="C3876">
        <v>0.45255474452554739</v>
      </c>
      <c r="D3876">
        <v>0</v>
      </c>
      <c r="E3876">
        <v>0.43681126927388481</v>
      </c>
      <c r="F3876">
        <v>0</v>
      </c>
      <c r="G3876">
        <v>0.23705882352941179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t="s">
        <v>3920</v>
      </c>
      <c r="B3877">
        <v>0</v>
      </c>
      <c r="C3877">
        <v>0.5024330900243309</v>
      </c>
      <c r="D3877">
        <v>0</v>
      </c>
      <c r="E3877">
        <v>0.47435436451701601</v>
      </c>
      <c r="F3877">
        <v>0</v>
      </c>
      <c r="G3877">
        <v>0.23705882352941179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t="s">
        <v>3921</v>
      </c>
      <c r="B3878">
        <v>0</v>
      </c>
      <c r="C3878">
        <v>0.44038929440389302</v>
      </c>
      <c r="D3878">
        <v>0</v>
      </c>
      <c r="E3878">
        <v>0.47801349436324803</v>
      </c>
      <c r="F3878">
        <v>0</v>
      </c>
      <c r="G3878">
        <v>0.23705882352941179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t="s">
        <v>3922</v>
      </c>
      <c r="B3879">
        <v>0</v>
      </c>
      <c r="C3879">
        <v>0.45863746958637469</v>
      </c>
      <c r="D3879">
        <v>0</v>
      </c>
      <c r="E3879">
        <v>0.4859874362824933</v>
      </c>
      <c r="F3879">
        <v>0</v>
      </c>
      <c r="G3879">
        <v>0.23705882352941179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t="s">
        <v>3923</v>
      </c>
      <c r="B3880">
        <v>0</v>
      </c>
      <c r="C3880">
        <v>0.65328467153284675</v>
      </c>
      <c r="D3880">
        <v>0</v>
      </c>
      <c r="E3880">
        <v>0.48770067048795462</v>
      </c>
      <c r="F3880">
        <v>0</v>
      </c>
      <c r="G3880">
        <v>0.23705882352941179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t="s">
        <v>3924</v>
      </c>
      <c r="B3881">
        <v>0</v>
      </c>
      <c r="C3881">
        <v>0.54501216545012166</v>
      </c>
      <c r="D3881">
        <v>0</v>
      </c>
      <c r="E3881">
        <v>0.5310179995346771</v>
      </c>
      <c r="F3881">
        <v>0</v>
      </c>
      <c r="G3881">
        <v>0.23705882352941179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t="s">
        <v>3925</v>
      </c>
      <c r="B3882">
        <v>0</v>
      </c>
      <c r="C3882">
        <v>0.65693430656934304</v>
      </c>
      <c r="D3882">
        <v>0</v>
      </c>
      <c r="E3882">
        <v>0.55060386217982615</v>
      </c>
      <c r="F3882">
        <v>0</v>
      </c>
      <c r="G3882">
        <v>0.23705882352941179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t="s">
        <v>3926</v>
      </c>
      <c r="B3883">
        <v>0</v>
      </c>
      <c r="C3883">
        <v>0.55474452554744524</v>
      </c>
      <c r="D3883">
        <v>0</v>
      </c>
      <c r="E3883">
        <v>0.55392457539288065</v>
      </c>
      <c r="F3883">
        <v>0</v>
      </c>
      <c r="G3883">
        <v>0.23705882352941179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25">
      <c r="A3884" t="s">
        <v>3927</v>
      </c>
      <c r="B3884">
        <v>0</v>
      </c>
      <c r="C3884">
        <v>0.37956204379562042</v>
      </c>
      <c r="D3884">
        <v>0</v>
      </c>
      <c r="E3884">
        <v>0.55028659658622225</v>
      </c>
      <c r="F3884">
        <v>0</v>
      </c>
      <c r="G3884">
        <v>0.23705882352941179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25">
      <c r="A3885" t="s">
        <v>3928</v>
      </c>
      <c r="B3885">
        <v>0</v>
      </c>
      <c r="C3885">
        <v>0.1119221411192214</v>
      </c>
      <c r="D3885">
        <v>0</v>
      </c>
      <c r="E3885">
        <v>0.5312083588908395</v>
      </c>
      <c r="F3885">
        <v>0</v>
      </c>
      <c r="G3885">
        <v>0.38117647058823528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25">
      <c r="A3886" t="s">
        <v>3929</v>
      </c>
      <c r="B3886">
        <v>0</v>
      </c>
      <c r="C3886">
        <v>1.2165450121654499E-3</v>
      </c>
      <c r="D3886">
        <v>0</v>
      </c>
      <c r="E3886">
        <v>0.58230927050064518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25">
      <c r="A3887" t="s">
        <v>3930</v>
      </c>
      <c r="B3887">
        <v>0</v>
      </c>
      <c r="C3887">
        <v>0</v>
      </c>
      <c r="D3887">
        <v>0</v>
      </c>
      <c r="E3887">
        <v>0.58108251020537671</v>
      </c>
      <c r="F3887">
        <v>0</v>
      </c>
      <c r="G3887">
        <v>0.81607843137254898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25">
      <c r="A3888" t="s">
        <v>3931</v>
      </c>
      <c r="B3888">
        <v>0</v>
      </c>
      <c r="C3888">
        <v>0</v>
      </c>
      <c r="D3888">
        <v>0</v>
      </c>
      <c r="E3888">
        <v>0.53423295754986366</v>
      </c>
      <c r="F3888">
        <v>0</v>
      </c>
      <c r="G3888">
        <v>0.23705882352941179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25">
      <c r="A3889" t="s">
        <v>3932</v>
      </c>
      <c r="B3889">
        <v>0</v>
      </c>
      <c r="C3889">
        <v>0</v>
      </c>
      <c r="D3889">
        <v>0</v>
      </c>
      <c r="E3889">
        <v>0.51210897015588319</v>
      </c>
      <c r="F3889">
        <v>0</v>
      </c>
      <c r="G3889">
        <v>0.23705882352941179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25">
      <c r="A3890" t="s">
        <v>3933</v>
      </c>
      <c r="B3890">
        <v>0</v>
      </c>
      <c r="C3890">
        <v>0</v>
      </c>
      <c r="D3890">
        <v>0</v>
      </c>
      <c r="E3890">
        <v>0.42511474438968683</v>
      </c>
      <c r="F3890">
        <v>0</v>
      </c>
      <c r="G3890">
        <v>0.23705882352941179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t="s">
        <v>3934</v>
      </c>
      <c r="B3891">
        <v>0</v>
      </c>
      <c r="C3891">
        <v>0</v>
      </c>
      <c r="D3891">
        <v>0</v>
      </c>
      <c r="E3891">
        <v>0.40741132426658783</v>
      </c>
      <c r="F3891">
        <v>0</v>
      </c>
      <c r="G3891">
        <v>0.23705882352941179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25">
      <c r="A3892" t="s">
        <v>3935</v>
      </c>
      <c r="B3892">
        <v>0</v>
      </c>
      <c r="C3892">
        <v>0</v>
      </c>
      <c r="D3892">
        <v>0</v>
      </c>
      <c r="E3892">
        <v>0.41030901668817032</v>
      </c>
      <c r="F3892">
        <v>0</v>
      </c>
      <c r="G3892">
        <v>0.23705882352941179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25">
      <c r="A3893" t="s">
        <v>3936</v>
      </c>
      <c r="B3893">
        <v>0</v>
      </c>
      <c r="C3893">
        <v>0</v>
      </c>
      <c r="D3893">
        <v>0</v>
      </c>
      <c r="E3893">
        <v>0.32896211848812368</v>
      </c>
      <c r="F3893">
        <v>0</v>
      </c>
      <c r="G3893">
        <v>0.23705882352941179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25">
      <c r="A3894" t="s">
        <v>3937</v>
      </c>
      <c r="B3894">
        <v>0</v>
      </c>
      <c r="C3894">
        <v>0</v>
      </c>
      <c r="D3894">
        <v>0</v>
      </c>
      <c r="E3894">
        <v>0.31053956301952251</v>
      </c>
      <c r="F3894">
        <v>0</v>
      </c>
      <c r="G3894">
        <v>0.23705882352941179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t="s">
        <v>3938</v>
      </c>
      <c r="B3895">
        <v>0</v>
      </c>
      <c r="C3895">
        <v>0</v>
      </c>
      <c r="D3895">
        <v>0</v>
      </c>
      <c r="E3895">
        <v>0.42147676558302838</v>
      </c>
      <c r="F3895">
        <v>0</v>
      </c>
      <c r="G3895">
        <v>0.23705882352941179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25">
      <c r="A3896" t="s">
        <v>3939</v>
      </c>
      <c r="B3896">
        <v>0</v>
      </c>
      <c r="C3896">
        <v>3.6496350364963498E-3</v>
      </c>
      <c r="D3896">
        <v>0</v>
      </c>
      <c r="E3896">
        <v>0.26952769728632159</v>
      </c>
      <c r="F3896">
        <v>0</v>
      </c>
      <c r="G3896">
        <v>0.23705882352941179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t="s">
        <v>3940</v>
      </c>
      <c r="B3897">
        <v>0</v>
      </c>
      <c r="C3897">
        <v>0.18248175182481749</v>
      </c>
      <c r="D3897">
        <v>0</v>
      </c>
      <c r="E3897">
        <v>0.3102857505446393</v>
      </c>
      <c r="F3897">
        <v>0</v>
      </c>
      <c r="G3897">
        <v>0.23705882352941179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t="s">
        <v>3941</v>
      </c>
      <c r="B3898">
        <v>0</v>
      </c>
      <c r="C3898">
        <v>0.22992700729926999</v>
      </c>
      <c r="D3898">
        <v>0</v>
      </c>
      <c r="E3898">
        <v>0.30677467797542252</v>
      </c>
      <c r="F3898">
        <v>0</v>
      </c>
      <c r="G3898">
        <v>0.23705882352941179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25">
      <c r="A3899" t="s">
        <v>3942</v>
      </c>
      <c r="B3899">
        <v>0</v>
      </c>
      <c r="C3899">
        <v>0.28953771289537711</v>
      </c>
      <c r="D3899">
        <v>0</v>
      </c>
      <c r="E3899">
        <v>0.28930391928763299</v>
      </c>
      <c r="F3899">
        <v>0</v>
      </c>
      <c r="G3899">
        <v>0.23705882352941179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t="s">
        <v>3943</v>
      </c>
      <c r="B3900">
        <v>0</v>
      </c>
      <c r="C3900">
        <v>0.28223844282238442</v>
      </c>
      <c r="D3900">
        <v>0</v>
      </c>
      <c r="E3900">
        <v>0.35000740286385079</v>
      </c>
      <c r="F3900">
        <v>0</v>
      </c>
      <c r="G3900">
        <v>0.23705882352941179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25">
      <c r="A3901" t="s">
        <v>3944</v>
      </c>
      <c r="B3901">
        <v>0</v>
      </c>
      <c r="C3901">
        <v>0.27007299270072987</v>
      </c>
      <c r="D3901">
        <v>0</v>
      </c>
      <c r="E3901">
        <v>0.44355845089786172</v>
      </c>
      <c r="F3901">
        <v>0</v>
      </c>
      <c r="G3901">
        <v>0.23705882352941179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t="s">
        <v>3945</v>
      </c>
      <c r="B3902">
        <v>0</v>
      </c>
      <c r="C3902">
        <v>0.27128953771289538</v>
      </c>
      <c r="D3902">
        <v>0</v>
      </c>
      <c r="E3902">
        <v>0.48668542058842201</v>
      </c>
      <c r="F3902">
        <v>0</v>
      </c>
      <c r="G3902">
        <v>0.23705882352941179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25">
      <c r="A3903" t="s">
        <v>3946</v>
      </c>
      <c r="B3903">
        <v>0</v>
      </c>
      <c r="C3903">
        <v>0.33211678832116792</v>
      </c>
      <c r="D3903">
        <v>0</v>
      </c>
      <c r="E3903">
        <v>0.49508238329913917</v>
      </c>
      <c r="F3903">
        <v>0</v>
      </c>
      <c r="G3903">
        <v>0.23705882352941179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25">
      <c r="A3904" t="s">
        <v>3947</v>
      </c>
      <c r="B3904">
        <v>0</v>
      </c>
      <c r="C3904">
        <v>0.43430656934306572</v>
      </c>
      <c r="D3904">
        <v>0</v>
      </c>
      <c r="E3904">
        <v>0.53899194145392249</v>
      </c>
      <c r="F3904">
        <v>0</v>
      </c>
      <c r="G3904">
        <v>0.23705882352941179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25">
      <c r="A3905" t="s">
        <v>3948</v>
      </c>
      <c r="B3905">
        <v>0</v>
      </c>
      <c r="C3905">
        <v>0.50486618004866179</v>
      </c>
      <c r="D3905">
        <v>0</v>
      </c>
      <c r="E3905">
        <v>0.56932253220245777</v>
      </c>
      <c r="F3905">
        <v>0</v>
      </c>
      <c r="G3905">
        <v>0.5303921568627451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25">
      <c r="A3906" t="s">
        <v>3949</v>
      </c>
      <c r="B3906">
        <v>0</v>
      </c>
      <c r="C3906">
        <v>0.1739659367396594</v>
      </c>
      <c r="D3906">
        <v>0</v>
      </c>
      <c r="E3906">
        <v>0.62323653207555152</v>
      </c>
      <c r="F3906">
        <v>0</v>
      </c>
      <c r="G3906">
        <v>0.86627450980392162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5.4385964912280697E-2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25">
      <c r="A3907" t="s">
        <v>3950</v>
      </c>
      <c r="B3907">
        <v>0</v>
      </c>
      <c r="C3907">
        <v>0.27372262773722628</v>
      </c>
      <c r="D3907">
        <v>0</v>
      </c>
      <c r="E3907">
        <v>0.65775502865965874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0.13549832026875699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25">
      <c r="A3908" t="s">
        <v>3951</v>
      </c>
      <c r="B3908">
        <v>0</v>
      </c>
      <c r="C3908">
        <v>0.19829683698296841</v>
      </c>
      <c r="D3908">
        <v>0</v>
      </c>
      <c r="E3908">
        <v>0.66101228875399232</v>
      </c>
      <c r="F3908">
        <v>0</v>
      </c>
      <c r="G3908">
        <v>0.23705882352941179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0.3387831280328481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25">
      <c r="A3909" t="s">
        <v>3952</v>
      </c>
      <c r="B3909">
        <v>0</v>
      </c>
      <c r="C3909">
        <v>0.1009732360097324</v>
      </c>
      <c r="D3909">
        <v>0</v>
      </c>
      <c r="E3909">
        <v>0.6196197043084668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0.18312803284807769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25">
      <c r="A3910" t="s">
        <v>3953</v>
      </c>
      <c r="B3910">
        <v>0</v>
      </c>
      <c r="C3910">
        <v>3.6496350364963498E-3</v>
      </c>
      <c r="D3910">
        <v>0</v>
      </c>
      <c r="E3910">
        <v>0.64058038452589949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0.13549832026875699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t="s">
        <v>3954</v>
      </c>
      <c r="B3911">
        <v>0</v>
      </c>
      <c r="C3911">
        <v>0</v>
      </c>
      <c r="D3911">
        <v>0</v>
      </c>
      <c r="E3911">
        <v>0.65113475327312342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0.13549832026875699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25">
      <c r="A3912" t="s">
        <v>3955</v>
      </c>
      <c r="B3912">
        <v>0</v>
      </c>
      <c r="C3912">
        <v>0</v>
      </c>
      <c r="D3912">
        <v>0</v>
      </c>
      <c r="E3912">
        <v>0.71310729922375693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0.13549832026875699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25">
      <c r="A3913" t="s">
        <v>3956</v>
      </c>
      <c r="B3913">
        <v>0</v>
      </c>
      <c r="C3913">
        <v>0</v>
      </c>
      <c r="D3913">
        <v>0</v>
      </c>
      <c r="E3913">
        <v>0.73912307789927878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0.14132138857782761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25">
      <c r="A3914" t="s">
        <v>3957</v>
      </c>
      <c r="B3914">
        <v>0</v>
      </c>
      <c r="C3914">
        <v>0</v>
      </c>
      <c r="D3914">
        <v>0</v>
      </c>
      <c r="E3914">
        <v>0.78876456777850634</v>
      </c>
      <c r="F3914">
        <v>0</v>
      </c>
      <c r="G3914">
        <v>0.25647058823529412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0.13549832026875699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25">
      <c r="A3915" t="s">
        <v>3958</v>
      </c>
      <c r="B3915">
        <v>0</v>
      </c>
      <c r="C3915">
        <v>0</v>
      </c>
      <c r="D3915">
        <v>0</v>
      </c>
      <c r="E3915">
        <v>0.81522451828507381</v>
      </c>
      <c r="F3915">
        <v>0</v>
      </c>
      <c r="G3915">
        <v>0.23705882352941179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0.13549832026875699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t="s">
        <v>3959</v>
      </c>
      <c r="B3916">
        <v>0</v>
      </c>
      <c r="C3916">
        <v>0</v>
      </c>
      <c r="D3916">
        <v>0</v>
      </c>
      <c r="E3916">
        <v>0.82021616362444227</v>
      </c>
      <c r="F3916">
        <v>0</v>
      </c>
      <c r="G3916">
        <v>0.23705882352941179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0.13549832026875699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25">
      <c r="A3917" t="s">
        <v>3960</v>
      </c>
      <c r="B3917">
        <v>0</v>
      </c>
      <c r="C3917">
        <v>0</v>
      </c>
      <c r="D3917">
        <v>0</v>
      </c>
      <c r="E3917">
        <v>0.80906956576915756</v>
      </c>
      <c r="F3917">
        <v>0</v>
      </c>
      <c r="G3917">
        <v>0.23705882352941179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0.13549832026875699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25">
      <c r="A3918" t="s">
        <v>3961</v>
      </c>
      <c r="B3918">
        <v>0</v>
      </c>
      <c r="C3918">
        <v>1.2165450121654499E-3</v>
      </c>
      <c r="D3918">
        <v>0</v>
      </c>
      <c r="E3918">
        <v>0.80896381057128963</v>
      </c>
      <c r="F3918">
        <v>0</v>
      </c>
      <c r="G3918">
        <v>0.23705882352941179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0.13549832026875699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25">
      <c r="A3919" t="s">
        <v>3962</v>
      </c>
      <c r="B3919">
        <v>0</v>
      </c>
      <c r="C3919">
        <v>6.0827250608272501E-3</v>
      </c>
      <c r="D3919">
        <v>0</v>
      </c>
      <c r="E3919">
        <v>0.8191797626853361</v>
      </c>
      <c r="F3919">
        <v>0</v>
      </c>
      <c r="G3919">
        <v>0.23705882352941179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0.13549832026875699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t="s">
        <v>3963</v>
      </c>
      <c r="B3920">
        <v>0</v>
      </c>
      <c r="C3920">
        <v>1.824817518248175E-2</v>
      </c>
      <c r="D3920">
        <v>0</v>
      </c>
      <c r="E3920">
        <v>0.8028723111740943</v>
      </c>
      <c r="F3920">
        <v>0</v>
      </c>
      <c r="G3920">
        <v>0.23705882352941179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0.13549832026875699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t="s">
        <v>3964</v>
      </c>
      <c r="B3921">
        <v>0</v>
      </c>
      <c r="C3921">
        <v>0.41240875912408759</v>
      </c>
      <c r="D3921">
        <v>0</v>
      </c>
      <c r="E3921">
        <v>0.80065145201886678</v>
      </c>
      <c r="F3921">
        <v>0</v>
      </c>
      <c r="G3921">
        <v>0.23705882352941179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0.13549832026875699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25">
      <c r="A3922" t="s">
        <v>3965</v>
      </c>
      <c r="B3922">
        <v>0</v>
      </c>
      <c r="C3922">
        <v>0.44038929440389302</v>
      </c>
      <c r="D3922">
        <v>0</v>
      </c>
      <c r="E3922">
        <v>0.82429831426214606</v>
      </c>
      <c r="F3922">
        <v>0</v>
      </c>
      <c r="G3922">
        <v>0.23705882352941179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0.13549832026875699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t="s">
        <v>3966</v>
      </c>
      <c r="B3923">
        <v>0</v>
      </c>
      <c r="C3923">
        <v>0.42822384428223847</v>
      </c>
      <c r="D3923">
        <v>0</v>
      </c>
      <c r="E3923">
        <v>0.83038981365934139</v>
      </c>
      <c r="F3923">
        <v>0</v>
      </c>
      <c r="G3923">
        <v>0.23705882352941179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0.13549832026875699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25">
      <c r="A3924" t="s">
        <v>3967</v>
      </c>
      <c r="B3924">
        <v>0</v>
      </c>
      <c r="C3924">
        <v>0.29562043795620441</v>
      </c>
      <c r="D3924">
        <v>0</v>
      </c>
      <c r="E3924">
        <v>0.83161657395460997</v>
      </c>
      <c r="F3924">
        <v>0</v>
      </c>
      <c r="G3924">
        <v>0.23705882352941179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0.13549832026875699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25">
      <c r="A3925" t="s">
        <v>3968</v>
      </c>
      <c r="B3925">
        <v>0</v>
      </c>
      <c r="C3925">
        <v>0.44038929440389302</v>
      </c>
      <c r="D3925">
        <v>0</v>
      </c>
      <c r="E3925">
        <v>0.8317857822711987</v>
      </c>
      <c r="F3925">
        <v>0</v>
      </c>
      <c r="G3925">
        <v>0.23705882352941179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0.13549832026875699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25">
      <c r="A3926" t="s">
        <v>3969</v>
      </c>
      <c r="B3926">
        <v>0</v>
      </c>
      <c r="C3926">
        <v>0.38929440389294401</v>
      </c>
      <c r="D3926">
        <v>0</v>
      </c>
      <c r="E3926">
        <v>0.8317857822711987</v>
      </c>
      <c r="F3926">
        <v>0</v>
      </c>
      <c r="G3926">
        <v>0.23705882352941179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0.13549832026875699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25">
      <c r="A3927" t="s">
        <v>3970</v>
      </c>
      <c r="B3927">
        <v>0</v>
      </c>
      <c r="C3927">
        <v>0.45742092457420919</v>
      </c>
      <c r="D3927">
        <v>0</v>
      </c>
      <c r="E3927">
        <v>0.83176463123162514</v>
      </c>
      <c r="F3927">
        <v>0</v>
      </c>
      <c r="G3927">
        <v>0.23705882352941179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0.13549832026875699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t="s">
        <v>3971</v>
      </c>
      <c r="B3928">
        <v>0</v>
      </c>
      <c r="C3928">
        <v>0.22871046228710459</v>
      </c>
      <c r="D3928">
        <v>0</v>
      </c>
      <c r="E3928">
        <v>0.81710696080712375</v>
      </c>
      <c r="F3928">
        <v>0</v>
      </c>
      <c r="G3928">
        <v>0.23705882352941179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0.13549832026875699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25">
      <c r="A3929" t="s">
        <v>3972</v>
      </c>
      <c r="B3929">
        <v>0</v>
      </c>
      <c r="C3929">
        <v>0.1496350364963504</v>
      </c>
      <c r="D3929">
        <v>0</v>
      </c>
      <c r="E3929">
        <v>0.73241819835444921</v>
      </c>
      <c r="F3929">
        <v>0</v>
      </c>
      <c r="G3929">
        <v>0.23705882352941179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0.13549832026875699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25">
      <c r="A3930" t="s">
        <v>3973</v>
      </c>
      <c r="B3930">
        <v>0</v>
      </c>
      <c r="C3930">
        <v>0.145985401459854</v>
      </c>
      <c r="D3930">
        <v>0</v>
      </c>
      <c r="E3930">
        <v>0.79445419742380341</v>
      </c>
      <c r="F3930">
        <v>0</v>
      </c>
      <c r="G3930">
        <v>0.23705882352941179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0.13549832026875699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25">
      <c r="A3931" t="s">
        <v>3974</v>
      </c>
      <c r="B3931">
        <v>0</v>
      </c>
      <c r="C3931">
        <v>0.31508515815085147</v>
      </c>
      <c r="D3931">
        <v>0</v>
      </c>
      <c r="E3931">
        <v>0.7768142304194251</v>
      </c>
      <c r="F3931">
        <v>0</v>
      </c>
      <c r="G3931">
        <v>0.23705882352941179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0.13549832026875699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25">
      <c r="A3932" t="s">
        <v>3975</v>
      </c>
      <c r="B3932">
        <v>0</v>
      </c>
      <c r="C3932">
        <v>0.25425790754257899</v>
      </c>
      <c r="D3932">
        <v>0</v>
      </c>
      <c r="E3932">
        <v>0.67118593878889155</v>
      </c>
      <c r="F3932">
        <v>0</v>
      </c>
      <c r="G3932">
        <v>0.23705882352941179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0.13549832026875699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25">
      <c r="A3933" t="s">
        <v>3976</v>
      </c>
      <c r="B3933">
        <v>0</v>
      </c>
      <c r="C3933">
        <v>0.1070559610705596</v>
      </c>
      <c r="D3933">
        <v>0</v>
      </c>
      <c r="E3933">
        <v>0.56378095983417587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0.13549832026875699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25">
      <c r="A3934" t="s">
        <v>3977</v>
      </c>
      <c r="B3934">
        <v>0</v>
      </c>
      <c r="C3934">
        <v>1.2165450121654499E-3</v>
      </c>
      <c r="D3934">
        <v>0</v>
      </c>
      <c r="E3934">
        <v>0.45999280864654513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0.13549832026875699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25">
      <c r="A3935" t="s">
        <v>3978</v>
      </c>
      <c r="B3935">
        <v>0</v>
      </c>
      <c r="C3935">
        <v>0</v>
      </c>
      <c r="D3935">
        <v>0</v>
      </c>
      <c r="E3935">
        <v>0.41367203198037178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0.19712579320642029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25">
      <c r="A3936" t="s">
        <v>3979</v>
      </c>
      <c r="B3936">
        <v>0</v>
      </c>
      <c r="C3936">
        <v>0</v>
      </c>
      <c r="D3936">
        <v>0</v>
      </c>
      <c r="E3936">
        <v>0.29704519977156879</v>
      </c>
      <c r="F3936">
        <v>0</v>
      </c>
      <c r="G3936">
        <v>0.98058823529411765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0.13549832026875699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25">
      <c r="A3937" t="s">
        <v>3980</v>
      </c>
      <c r="B3937">
        <v>0</v>
      </c>
      <c r="C3937">
        <v>0</v>
      </c>
      <c r="D3937">
        <v>0</v>
      </c>
      <c r="E3937">
        <v>0.20304997990651241</v>
      </c>
      <c r="F3937">
        <v>0</v>
      </c>
      <c r="G3937">
        <v>0.23705882352941179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0.13549832026875699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25">
      <c r="A3938" t="s">
        <v>3981</v>
      </c>
      <c r="B3938">
        <v>0</v>
      </c>
      <c r="C3938">
        <v>0</v>
      </c>
      <c r="D3938">
        <v>0</v>
      </c>
      <c r="E3938">
        <v>0.13887772584022509</v>
      </c>
      <c r="F3938">
        <v>0</v>
      </c>
      <c r="G3938">
        <v>0.23705882352941179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0.13549832026875699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25">
      <c r="A3939" t="s">
        <v>3982</v>
      </c>
      <c r="B3939">
        <v>0</v>
      </c>
      <c r="C3939">
        <v>0</v>
      </c>
      <c r="D3939">
        <v>0</v>
      </c>
      <c r="E3939">
        <v>8.0902726369001046E-2</v>
      </c>
      <c r="F3939">
        <v>0</v>
      </c>
      <c r="G3939">
        <v>0.23705882352941179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0.13549832026875699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25">
      <c r="A3940" t="s">
        <v>3983</v>
      </c>
      <c r="B3940">
        <v>0</v>
      </c>
      <c r="C3940">
        <v>0</v>
      </c>
      <c r="D3940">
        <v>0</v>
      </c>
      <c r="E3940">
        <v>6.2226358425516617E-2</v>
      </c>
      <c r="F3940">
        <v>0</v>
      </c>
      <c r="G3940">
        <v>0.23705882352941179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0.13549832026875699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25">
      <c r="A3941" t="s">
        <v>3984</v>
      </c>
      <c r="B3941">
        <v>0</v>
      </c>
      <c r="C3941">
        <v>0</v>
      </c>
      <c r="D3941">
        <v>0</v>
      </c>
      <c r="E3941">
        <v>9.0843714968590714E-2</v>
      </c>
      <c r="F3941">
        <v>0</v>
      </c>
      <c r="G3941">
        <v>0.23705882352941179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0.13549832026875699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25">
      <c r="A3942" t="s">
        <v>3985</v>
      </c>
      <c r="B3942">
        <v>0</v>
      </c>
      <c r="C3942">
        <v>1.2165450121654499E-3</v>
      </c>
      <c r="D3942">
        <v>0</v>
      </c>
      <c r="E3942">
        <v>0.1586116457623892</v>
      </c>
      <c r="F3942">
        <v>0</v>
      </c>
      <c r="G3942">
        <v>0.23705882352941179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0.13549832026875699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25">
      <c r="A3943" t="s">
        <v>3986</v>
      </c>
      <c r="B3943">
        <v>0</v>
      </c>
      <c r="C3943">
        <v>1.3381995133819951E-2</v>
      </c>
      <c r="D3943">
        <v>0</v>
      </c>
      <c r="E3943">
        <v>0.28056853994373832</v>
      </c>
      <c r="F3943">
        <v>0</v>
      </c>
      <c r="G3943">
        <v>0.23705882352941179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0.13549832026875699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25">
      <c r="A3944" t="s">
        <v>3987</v>
      </c>
      <c r="B3944">
        <v>0</v>
      </c>
      <c r="C3944">
        <v>3.4063260340632603E-2</v>
      </c>
      <c r="D3944">
        <v>0</v>
      </c>
      <c r="E3944">
        <v>0.28854248186298359</v>
      </c>
      <c r="F3944">
        <v>0</v>
      </c>
      <c r="G3944">
        <v>0.23705882352941179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0.13549832026875699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25">
      <c r="A3945" t="s">
        <v>3988</v>
      </c>
      <c r="B3945">
        <v>0</v>
      </c>
      <c r="C3945">
        <v>0.5012165450121655</v>
      </c>
      <c r="D3945">
        <v>0</v>
      </c>
      <c r="E3945">
        <v>0.1957951733327693</v>
      </c>
      <c r="F3945">
        <v>0</v>
      </c>
      <c r="G3945">
        <v>0.3488235294117647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0.29869354236655471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t="s">
        <v>3989</v>
      </c>
      <c r="B3946">
        <v>0</v>
      </c>
      <c r="C3946">
        <v>0.54257907542579076</v>
      </c>
      <c r="D3946">
        <v>0</v>
      </c>
      <c r="E3946">
        <v>0.1422830432115739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0.3387831280328481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25">
      <c r="A3947" t="s">
        <v>3990</v>
      </c>
      <c r="B3947">
        <v>0</v>
      </c>
      <c r="C3947">
        <v>0.55717761557177614</v>
      </c>
      <c r="D3947">
        <v>0</v>
      </c>
      <c r="E3947">
        <v>0.14577296474121709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0.3387831280328481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25">
      <c r="A3948" t="s">
        <v>3991</v>
      </c>
      <c r="B3948">
        <v>0</v>
      </c>
      <c r="C3948">
        <v>0.54866180048661806</v>
      </c>
      <c r="D3948">
        <v>0</v>
      </c>
      <c r="E3948">
        <v>0.16425897332853909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0.3387831280328481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25">
      <c r="A3949" t="s">
        <v>3992</v>
      </c>
      <c r="B3949">
        <v>0</v>
      </c>
      <c r="C3949">
        <v>0.54379562043795626</v>
      </c>
      <c r="D3949">
        <v>0</v>
      </c>
      <c r="E3949">
        <v>0.158886609276846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0.3387831280328481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25">
      <c r="A3950" t="s">
        <v>3993</v>
      </c>
      <c r="B3950">
        <v>0</v>
      </c>
      <c r="C3950">
        <v>0.53649635036496346</v>
      </c>
      <c r="D3950">
        <v>0</v>
      </c>
      <c r="E3950">
        <v>0.1717252902980182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0.3387831280328481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t="s">
        <v>3994</v>
      </c>
      <c r="B3951">
        <v>0</v>
      </c>
      <c r="C3951">
        <v>0.54014598540145986</v>
      </c>
      <c r="D3951">
        <v>0</v>
      </c>
      <c r="E3951">
        <v>0.17965693013811629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0.3387831280328481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25">
      <c r="A3952" t="s">
        <v>3995</v>
      </c>
      <c r="B3952">
        <v>0</v>
      </c>
      <c r="C3952">
        <v>0.70802919708029199</v>
      </c>
      <c r="D3952">
        <v>0</v>
      </c>
      <c r="E3952">
        <v>0.19964466253516361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0.3387831280328481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t="s">
        <v>3996</v>
      </c>
      <c r="B3953">
        <v>0</v>
      </c>
      <c r="C3953">
        <v>0.70437956204379559</v>
      </c>
      <c r="D3953">
        <v>0</v>
      </c>
      <c r="E3953">
        <v>0.24649421519067671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0.3387831280328481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t="s">
        <v>3997</v>
      </c>
      <c r="B3954">
        <v>0</v>
      </c>
      <c r="C3954">
        <v>0.67396593673965932</v>
      </c>
      <c r="D3954">
        <v>0</v>
      </c>
      <c r="E3954">
        <v>0.30229065758582041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0.3387831280328481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25">
      <c r="A3955" t="s">
        <v>3998</v>
      </c>
      <c r="B3955">
        <v>0</v>
      </c>
      <c r="C3955">
        <v>0.54744525547445255</v>
      </c>
      <c r="D3955">
        <v>0</v>
      </c>
      <c r="E3955">
        <v>0.35544322003426471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0.3387831280328481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25">
      <c r="A3956" t="s">
        <v>3999</v>
      </c>
      <c r="B3956">
        <v>0</v>
      </c>
      <c r="C3956">
        <v>0.37712895377128952</v>
      </c>
      <c r="D3956">
        <v>0</v>
      </c>
      <c r="E3956">
        <v>0.39269020072336558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0.3387831280328481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25">
      <c r="A3957" t="s">
        <v>4000</v>
      </c>
      <c r="B3957">
        <v>0</v>
      </c>
      <c r="C3957">
        <v>0.13625304136253041</v>
      </c>
      <c r="D3957">
        <v>0</v>
      </c>
      <c r="E3957">
        <v>0.39956428858478388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0.3387831280328481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t="s">
        <v>4001</v>
      </c>
      <c r="B3958">
        <v>0</v>
      </c>
      <c r="C3958">
        <v>8.5158150851581509E-3</v>
      </c>
      <c r="D3958">
        <v>0</v>
      </c>
      <c r="E3958">
        <v>0.49884726834323911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0.3387831280328481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 t="s">
        <v>4002</v>
      </c>
      <c r="B3959">
        <v>0</v>
      </c>
      <c r="C3959">
        <v>0</v>
      </c>
      <c r="D3959">
        <v>0</v>
      </c>
      <c r="E3959">
        <v>0.62558429746822053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0.3387831280328481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25">
      <c r="A3960" t="s">
        <v>4003</v>
      </c>
      <c r="B3960">
        <v>0</v>
      </c>
      <c r="C3960">
        <v>0</v>
      </c>
      <c r="D3960">
        <v>0</v>
      </c>
      <c r="E3960">
        <v>0.71718944986146083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0.29869354236655471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25">
      <c r="A3961" t="s">
        <v>4004</v>
      </c>
      <c r="B3961">
        <v>0</v>
      </c>
      <c r="C3961">
        <v>0</v>
      </c>
      <c r="D3961">
        <v>0</v>
      </c>
      <c r="E3961">
        <v>0.75782059688233683</v>
      </c>
      <c r="F3961">
        <v>0</v>
      </c>
      <c r="G3961">
        <v>0.23705882352941179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0.17062336692795821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25">
      <c r="A3962" t="s">
        <v>4005</v>
      </c>
      <c r="B3962">
        <v>0</v>
      </c>
      <c r="C3962">
        <v>0</v>
      </c>
      <c r="D3962">
        <v>0</v>
      </c>
      <c r="E3962">
        <v>0.78961060936145011</v>
      </c>
      <c r="F3962">
        <v>0</v>
      </c>
      <c r="G3962">
        <v>0.23705882352941179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0.13549832026875699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25">
      <c r="A3963" t="s">
        <v>4006</v>
      </c>
      <c r="B3963">
        <v>0</v>
      </c>
      <c r="C3963">
        <v>0</v>
      </c>
      <c r="D3963">
        <v>0</v>
      </c>
      <c r="E3963">
        <v>0.77626430339051167</v>
      </c>
      <c r="F3963">
        <v>0</v>
      </c>
      <c r="G3963">
        <v>0.23705882352941179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0.13549832026875699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25">
      <c r="A3964" t="s">
        <v>4007</v>
      </c>
      <c r="B3964">
        <v>0</v>
      </c>
      <c r="C3964">
        <v>0</v>
      </c>
      <c r="D3964">
        <v>0</v>
      </c>
      <c r="E3964">
        <v>0.78161551640263127</v>
      </c>
      <c r="F3964">
        <v>0</v>
      </c>
      <c r="G3964">
        <v>0.23705882352941179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0.13549832026875699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25">
      <c r="A3965" t="s">
        <v>4008</v>
      </c>
      <c r="B3965">
        <v>0</v>
      </c>
      <c r="C3965">
        <v>0</v>
      </c>
      <c r="D3965">
        <v>0</v>
      </c>
      <c r="E3965">
        <v>0.76678863766154115</v>
      </c>
      <c r="F3965">
        <v>0</v>
      </c>
      <c r="G3965">
        <v>0.23705882352941179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0.13549832026875699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25">
      <c r="A3966" t="s">
        <v>4009</v>
      </c>
      <c r="B3966">
        <v>0</v>
      </c>
      <c r="C3966">
        <v>1.2165450121654499E-3</v>
      </c>
      <c r="D3966">
        <v>0</v>
      </c>
      <c r="E3966">
        <v>0.73117028701960707</v>
      </c>
      <c r="F3966">
        <v>0</v>
      </c>
      <c r="G3966">
        <v>0.23705882352941179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0.13549832026875699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25">
      <c r="A3967" t="s">
        <v>4010</v>
      </c>
      <c r="B3967">
        <v>0</v>
      </c>
      <c r="C3967">
        <v>1.094890510948905E-2</v>
      </c>
      <c r="D3967">
        <v>0</v>
      </c>
      <c r="E3967">
        <v>0.69671524355422076</v>
      </c>
      <c r="F3967">
        <v>0</v>
      </c>
      <c r="G3967">
        <v>0.23705882352941179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0.13549832026875699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25">
      <c r="A3968" t="s">
        <v>4011</v>
      </c>
      <c r="B3968">
        <v>0</v>
      </c>
      <c r="C3968">
        <v>2.6763990267639901E-2</v>
      </c>
      <c r="D3968">
        <v>0</v>
      </c>
      <c r="E3968">
        <v>0.57837517713995645</v>
      </c>
      <c r="F3968">
        <v>0</v>
      </c>
      <c r="G3968">
        <v>0.23705882352941179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0.13549832026875699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25">
      <c r="A3969" t="s">
        <v>4012</v>
      </c>
      <c r="B3969">
        <v>0</v>
      </c>
      <c r="C3969">
        <v>0.451338199513382</v>
      </c>
      <c r="D3969">
        <v>0</v>
      </c>
      <c r="E3969">
        <v>0.35489329300535127</v>
      </c>
      <c r="F3969">
        <v>0</v>
      </c>
      <c r="G3969">
        <v>0.23705882352941179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0.13549832026875699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25">
      <c r="A3970" t="s">
        <v>4013</v>
      </c>
      <c r="B3970">
        <v>0</v>
      </c>
      <c r="C3970">
        <v>0.52798053527980526</v>
      </c>
      <c r="D3970">
        <v>0</v>
      </c>
      <c r="E3970">
        <v>0.25442585503077481</v>
      </c>
      <c r="F3970">
        <v>0</v>
      </c>
      <c r="G3970">
        <v>0.23705882352941179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0.13549832026875699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25">
      <c r="A3971" t="s">
        <v>4014</v>
      </c>
      <c r="B3971">
        <v>0</v>
      </c>
      <c r="C3971">
        <v>0.55231143552311435</v>
      </c>
      <c r="D3971">
        <v>0</v>
      </c>
      <c r="E3971">
        <v>0.23913365341906551</v>
      </c>
      <c r="F3971">
        <v>0</v>
      </c>
      <c r="G3971">
        <v>0.23705882352941179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0.21709593131765581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t="s">
        <v>4015</v>
      </c>
      <c r="B3972">
        <v>0</v>
      </c>
      <c r="C3972">
        <v>0.54987834549878345</v>
      </c>
      <c r="D3972">
        <v>0</v>
      </c>
      <c r="E3972">
        <v>0.24069883034751161</v>
      </c>
      <c r="F3972">
        <v>0</v>
      </c>
      <c r="G3972">
        <v>0.23705882352941179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0.29869354236655471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25">
      <c r="A3973" t="s">
        <v>4016</v>
      </c>
      <c r="B3973">
        <v>0</v>
      </c>
      <c r="C3973">
        <v>0.41240875912408759</v>
      </c>
      <c r="D3973">
        <v>0</v>
      </c>
      <c r="E3973">
        <v>0.23860487742972569</v>
      </c>
      <c r="F3973">
        <v>0</v>
      </c>
      <c r="G3973">
        <v>0.23705882352941179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0.3387831280328481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25">
      <c r="A3974" t="s">
        <v>4017</v>
      </c>
      <c r="B3974">
        <v>0</v>
      </c>
      <c r="C3974">
        <v>0.40997566909975669</v>
      </c>
      <c r="D3974">
        <v>0</v>
      </c>
      <c r="E3974">
        <v>0.23526301317709769</v>
      </c>
      <c r="F3974">
        <v>0</v>
      </c>
      <c r="G3974">
        <v>0.23705882352941179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0.29869354236655471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25">
      <c r="A3975" t="s">
        <v>4018</v>
      </c>
      <c r="B3975">
        <v>0</v>
      </c>
      <c r="C3975">
        <v>0.45377128953771279</v>
      </c>
      <c r="D3975">
        <v>0</v>
      </c>
      <c r="E3975">
        <v>0.26269591150405042</v>
      </c>
      <c r="F3975">
        <v>0</v>
      </c>
      <c r="G3975">
        <v>0.23705882352941179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0.29869354236655471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25">
      <c r="A3976" t="s">
        <v>4019</v>
      </c>
      <c r="B3976">
        <v>0</v>
      </c>
      <c r="C3976">
        <v>0.57907542579075422</v>
      </c>
      <c r="D3976">
        <v>0</v>
      </c>
      <c r="E3976">
        <v>0.29892764229361868</v>
      </c>
      <c r="F3976">
        <v>0</v>
      </c>
      <c r="G3976">
        <v>0.23705882352941179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0.13549832026875699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25">
      <c r="A3977" t="s">
        <v>4020</v>
      </c>
      <c r="B3977">
        <v>0</v>
      </c>
      <c r="C3977">
        <v>0.44525547445255481</v>
      </c>
      <c r="D3977">
        <v>0</v>
      </c>
      <c r="E3977">
        <v>0.36893758328221832</v>
      </c>
      <c r="F3977">
        <v>0</v>
      </c>
      <c r="G3977">
        <v>0.23705882352941179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0.13549832026875699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25">
      <c r="A3978" t="s">
        <v>4021</v>
      </c>
      <c r="B3978">
        <v>0</v>
      </c>
      <c r="C3978">
        <v>0.64355231143552305</v>
      </c>
      <c r="D3978">
        <v>0</v>
      </c>
      <c r="E3978">
        <v>0.3257683115125109</v>
      </c>
      <c r="F3978">
        <v>0</v>
      </c>
      <c r="G3978">
        <v>0.23705882352941179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0.13549832026875699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t="s">
        <v>4022</v>
      </c>
      <c r="B3979">
        <v>0</v>
      </c>
      <c r="C3979">
        <v>0.34063260340632601</v>
      </c>
      <c r="D3979">
        <v>0</v>
      </c>
      <c r="E3979">
        <v>0.292074705471774</v>
      </c>
      <c r="F3979">
        <v>0</v>
      </c>
      <c r="G3979">
        <v>0.23705882352941179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0.13549832026875699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t="s">
        <v>4023</v>
      </c>
      <c r="B3980">
        <v>0</v>
      </c>
      <c r="C3980">
        <v>0.26399026763990258</v>
      </c>
      <c r="D3980">
        <v>0</v>
      </c>
      <c r="E3980">
        <v>0.22557583705239109</v>
      </c>
      <c r="F3980">
        <v>0</v>
      </c>
      <c r="G3980">
        <v>0.23705882352941179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0.17428144830160511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t="s">
        <v>4024</v>
      </c>
      <c r="B3981">
        <v>0</v>
      </c>
      <c r="C3981">
        <v>0.1021897810218978</v>
      </c>
      <c r="D3981">
        <v>0</v>
      </c>
      <c r="E3981">
        <v>0.30142346496330302</v>
      </c>
      <c r="F3981">
        <v>0</v>
      </c>
      <c r="G3981">
        <v>0.23705882352941179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0.13549832026875699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25">
      <c r="A3982" t="s">
        <v>4025</v>
      </c>
      <c r="B3982">
        <v>0</v>
      </c>
      <c r="C3982">
        <v>2.4330900243308999E-3</v>
      </c>
      <c r="D3982">
        <v>0</v>
      </c>
      <c r="E3982">
        <v>0.36153471943146009</v>
      </c>
      <c r="F3982">
        <v>0</v>
      </c>
      <c r="G3982">
        <v>0.23705882352941179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0.13549832026875699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25">
      <c r="A3983" t="s">
        <v>4026</v>
      </c>
      <c r="B3983">
        <v>0</v>
      </c>
      <c r="C3983">
        <v>0</v>
      </c>
      <c r="D3983">
        <v>0</v>
      </c>
      <c r="E3983">
        <v>0.43387127477315518</v>
      </c>
      <c r="F3983">
        <v>0</v>
      </c>
      <c r="G3983">
        <v>0.23705882352941179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0.13549832026875699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25">
      <c r="A3984" t="s">
        <v>4027</v>
      </c>
      <c r="B3984">
        <v>0</v>
      </c>
      <c r="C3984">
        <v>0</v>
      </c>
      <c r="D3984">
        <v>0</v>
      </c>
      <c r="E3984">
        <v>0.47852111931301428</v>
      </c>
      <c r="F3984">
        <v>0</v>
      </c>
      <c r="G3984">
        <v>0.23705882352941179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0.13549832026875699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25">
      <c r="A3985" t="s">
        <v>4028</v>
      </c>
      <c r="B3985">
        <v>0</v>
      </c>
      <c r="C3985">
        <v>0</v>
      </c>
      <c r="D3985">
        <v>0</v>
      </c>
      <c r="E3985">
        <v>0.3546183294908945</v>
      </c>
      <c r="F3985">
        <v>0</v>
      </c>
      <c r="G3985">
        <v>0.23705882352941179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0.13549832026875699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25">
      <c r="A3986" t="s">
        <v>4029</v>
      </c>
      <c r="B3986">
        <v>0</v>
      </c>
      <c r="C3986">
        <v>0</v>
      </c>
      <c r="D3986">
        <v>0</v>
      </c>
      <c r="E3986">
        <v>0.32397047314875532</v>
      </c>
      <c r="F3986">
        <v>0</v>
      </c>
      <c r="G3986">
        <v>0.23705882352941179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0.13549832026875699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25">
      <c r="A3987" t="s">
        <v>4030</v>
      </c>
      <c r="B3987">
        <v>0</v>
      </c>
      <c r="C3987">
        <v>0</v>
      </c>
      <c r="D3987">
        <v>0</v>
      </c>
      <c r="E3987">
        <v>0.30967237039700501</v>
      </c>
      <c r="F3987">
        <v>0</v>
      </c>
      <c r="G3987">
        <v>0.23705882352941179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0.13549832026875699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t="s">
        <v>4031</v>
      </c>
      <c r="B3988">
        <v>0</v>
      </c>
      <c r="C3988">
        <v>0</v>
      </c>
      <c r="D3988">
        <v>0</v>
      </c>
      <c r="E3988">
        <v>0.30660546965883367</v>
      </c>
      <c r="F3988">
        <v>0</v>
      </c>
      <c r="G3988">
        <v>0.23705882352941179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0.13549832026875699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25">
      <c r="A3989" t="s">
        <v>4032</v>
      </c>
      <c r="B3989">
        <v>0</v>
      </c>
      <c r="C3989">
        <v>0</v>
      </c>
      <c r="D3989">
        <v>0</v>
      </c>
      <c r="E3989">
        <v>0.3845258994479579</v>
      </c>
      <c r="F3989">
        <v>0</v>
      </c>
      <c r="G3989">
        <v>0.23705882352941179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0.13549832026875699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t="s">
        <v>4033</v>
      </c>
      <c r="B3990">
        <v>0</v>
      </c>
      <c r="C3990">
        <v>1.2165450121654499E-3</v>
      </c>
      <c r="D3990">
        <v>0</v>
      </c>
      <c r="E3990">
        <v>0.39345163814801498</v>
      </c>
      <c r="F3990">
        <v>0</v>
      </c>
      <c r="G3990">
        <v>0.23705882352941179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0.13549832026875699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25">
      <c r="A3991" t="s">
        <v>4034</v>
      </c>
      <c r="B3991">
        <v>0</v>
      </c>
      <c r="C3991">
        <v>8.5158150851581509E-3</v>
      </c>
      <c r="D3991">
        <v>0</v>
      </c>
      <c r="E3991">
        <v>0.41369318301994551</v>
      </c>
      <c r="F3991">
        <v>0</v>
      </c>
      <c r="G3991">
        <v>0.23705882352941179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0.13549832026875699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25">
      <c r="A3992" t="s">
        <v>4035</v>
      </c>
      <c r="B3992">
        <v>0</v>
      </c>
      <c r="C3992">
        <v>2.0681265206812651E-2</v>
      </c>
      <c r="D3992">
        <v>0</v>
      </c>
      <c r="E3992">
        <v>0.47744241629476097</v>
      </c>
      <c r="F3992">
        <v>0</v>
      </c>
      <c r="G3992">
        <v>0.23705882352941179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0.13549832026875699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25">
      <c r="A3993" t="s">
        <v>4036</v>
      </c>
      <c r="B3993">
        <v>0</v>
      </c>
      <c r="C3993">
        <v>0.37591240875912407</v>
      </c>
      <c r="D3993">
        <v>0</v>
      </c>
      <c r="E3993">
        <v>0.49078872226569942</v>
      </c>
      <c r="F3993">
        <v>0</v>
      </c>
      <c r="G3993">
        <v>0.23705882352941179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0.13549832026875699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25">
      <c r="A3994" t="s">
        <v>4037</v>
      </c>
      <c r="B3994">
        <v>0</v>
      </c>
      <c r="C3994">
        <v>0.40997566909975669</v>
      </c>
      <c r="D3994">
        <v>0</v>
      </c>
      <c r="E3994">
        <v>0.54383552951627567</v>
      </c>
      <c r="F3994">
        <v>0</v>
      </c>
      <c r="G3994">
        <v>0.23705882352941179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0.13549832026875699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t="s">
        <v>4038</v>
      </c>
      <c r="B3995">
        <v>0</v>
      </c>
      <c r="C3995">
        <v>0.4963503649635036</v>
      </c>
      <c r="D3995">
        <v>0</v>
      </c>
      <c r="E3995">
        <v>0.60743670551407614</v>
      </c>
      <c r="F3995">
        <v>0</v>
      </c>
      <c r="G3995">
        <v>0.23705882352941179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0.13549832026875699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25">
      <c r="A3996" t="s">
        <v>4039</v>
      </c>
      <c r="B3996">
        <v>0</v>
      </c>
      <c r="C3996">
        <v>0.42335766423357662</v>
      </c>
      <c r="D3996">
        <v>0</v>
      </c>
      <c r="E3996">
        <v>0.65893948687577997</v>
      </c>
      <c r="F3996">
        <v>0</v>
      </c>
      <c r="G3996">
        <v>0.23705882352941179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0.13549832026875699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t="s">
        <v>4040</v>
      </c>
      <c r="B3997">
        <v>0</v>
      </c>
      <c r="C3997">
        <v>0.38686131386861311</v>
      </c>
      <c r="D3997">
        <v>0</v>
      </c>
      <c r="E3997">
        <v>0.69828042048266681</v>
      </c>
      <c r="F3997">
        <v>0</v>
      </c>
      <c r="G3997">
        <v>0.23705882352941179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0.13549832026875699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25">
      <c r="A3998" t="s">
        <v>4041</v>
      </c>
      <c r="B3998">
        <v>0</v>
      </c>
      <c r="C3998">
        <v>0.41727493917274933</v>
      </c>
      <c r="D3998">
        <v>0</v>
      </c>
      <c r="E3998">
        <v>0.75528247213350541</v>
      </c>
      <c r="F3998">
        <v>0</v>
      </c>
      <c r="G3998">
        <v>0.23705882352941179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0.13549832026875699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25">
      <c r="A3999" t="s">
        <v>4042</v>
      </c>
      <c r="B3999">
        <v>0</v>
      </c>
      <c r="C3999">
        <v>0.43795620437956201</v>
      </c>
      <c r="D3999">
        <v>0</v>
      </c>
      <c r="E3999">
        <v>0.78984327079675976</v>
      </c>
      <c r="F3999">
        <v>0</v>
      </c>
      <c r="G3999">
        <v>0.23705882352941179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0.13549832026875699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25">
      <c r="A4000" t="s">
        <v>4043</v>
      </c>
      <c r="B4000">
        <v>0</v>
      </c>
      <c r="C4000">
        <v>0.66180048661800484</v>
      </c>
      <c r="D4000">
        <v>0</v>
      </c>
      <c r="E4000">
        <v>0.81556293491825127</v>
      </c>
      <c r="F4000">
        <v>0</v>
      </c>
      <c r="G4000">
        <v>0.23705882352941179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0.21709593131765581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t="s">
        <v>4044</v>
      </c>
      <c r="B4001">
        <v>0</v>
      </c>
      <c r="C4001">
        <v>0.68004866180048662</v>
      </c>
      <c r="D4001">
        <v>0</v>
      </c>
      <c r="E4001">
        <v>0.81911630956661519</v>
      </c>
      <c r="F4001">
        <v>0</v>
      </c>
      <c r="G4001">
        <v>0.23705882352941179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0.21709593131765581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t="s">
        <v>4045</v>
      </c>
      <c r="B4002">
        <v>0</v>
      </c>
      <c r="C4002">
        <v>0.65085158150851574</v>
      </c>
      <c r="D4002">
        <v>0</v>
      </c>
      <c r="E4002">
        <v>0.80143404048308975</v>
      </c>
      <c r="F4002">
        <v>0</v>
      </c>
      <c r="G4002">
        <v>0.23705882352941179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0.26349384098544232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t="s">
        <v>4046</v>
      </c>
      <c r="B4003">
        <v>0</v>
      </c>
      <c r="C4003">
        <v>0.6034063260340633</v>
      </c>
      <c r="D4003">
        <v>0</v>
      </c>
      <c r="E4003">
        <v>0.79684426489561966</v>
      </c>
      <c r="F4003">
        <v>0</v>
      </c>
      <c r="G4003">
        <v>0.23705882352941179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0.29869354236655471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25">
      <c r="A4004" t="s">
        <v>4047</v>
      </c>
      <c r="B4004">
        <v>0</v>
      </c>
      <c r="C4004">
        <v>0.43917274939172751</v>
      </c>
      <c r="D4004">
        <v>0</v>
      </c>
      <c r="E4004">
        <v>0.70705810190570872</v>
      </c>
      <c r="F4004">
        <v>0</v>
      </c>
      <c r="G4004">
        <v>0.23705882352941179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0.51127286300858532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25">
      <c r="A4005" t="s">
        <v>4048</v>
      </c>
      <c r="B4005">
        <v>0</v>
      </c>
      <c r="C4005">
        <v>0.14476885644768861</v>
      </c>
      <c r="D4005">
        <v>0</v>
      </c>
      <c r="E4005">
        <v>0.63112586983650254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0.41216871967151919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25">
      <c r="A4006" t="s">
        <v>4049</v>
      </c>
      <c r="B4006">
        <v>0</v>
      </c>
      <c r="C4006">
        <v>1.094890510948905E-2</v>
      </c>
      <c r="D4006">
        <v>0</v>
      </c>
      <c r="E4006">
        <v>0.58129402060111268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0.41216871967151919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25">
      <c r="A4007" t="s">
        <v>4050</v>
      </c>
      <c r="B4007">
        <v>0</v>
      </c>
      <c r="C4007">
        <v>0</v>
      </c>
      <c r="D4007">
        <v>0</v>
      </c>
      <c r="E4007">
        <v>0.55288817445377447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0.52224710712952593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25">
      <c r="A4008" t="s">
        <v>4051</v>
      </c>
      <c r="B4008">
        <v>0</v>
      </c>
      <c r="C4008">
        <v>0</v>
      </c>
      <c r="D4008">
        <v>0</v>
      </c>
      <c r="E4008">
        <v>0.47625795807863958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0.3720791340052258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25">
      <c r="A4009" t="s">
        <v>4052</v>
      </c>
      <c r="B4009">
        <v>0</v>
      </c>
      <c r="C4009">
        <v>0</v>
      </c>
      <c r="D4009">
        <v>0</v>
      </c>
      <c r="E4009">
        <v>0.36335370883478929</v>
      </c>
      <c r="F4009">
        <v>0</v>
      </c>
      <c r="G4009">
        <v>0.23705882352941179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0.22956326987681969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25">
      <c r="A4010" t="s">
        <v>4053</v>
      </c>
      <c r="B4010">
        <v>0</v>
      </c>
      <c r="C4010">
        <v>0</v>
      </c>
      <c r="D4010">
        <v>0</v>
      </c>
      <c r="E4010">
        <v>0.28014551915226638</v>
      </c>
      <c r="F4010">
        <v>0</v>
      </c>
      <c r="G4010">
        <v>0.23705882352941179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0.20892123926838371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25">
      <c r="A4011" t="s">
        <v>4054</v>
      </c>
      <c r="B4011">
        <v>0</v>
      </c>
      <c r="C4011">
        <v>0</v>
      </c>
      <c r="D4011">
        <v>0</v>
      </c>
      <c r="E4011">
        <v>0.22686605046638039</v>
      </c>
      <c r="F4011">
        <v>0</v>
      </c>
      <c r="G4011">
        <v>0.23705882352941179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0.20892123926838371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25">
      <c r="A4012" t="s">
        <v>4055</v>
      </c>
      <c r="B4012">
        <v>0</v>
      </c>
      <c r="C4012">
        <v>0</v>
      </c>
      <c r="D4012">
        <v>0</v>
      </c>
      <c r="E4012">
        <v>0.18003764885044099</v>
      </c>
      <c r="F4012">
        <v>0</v>
      </c>
      <c r="G4012">
        <v>0.23705882352941179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0.20892123926838371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t="s">
        <v>4056</v>
      </c>
      <c r="B4013">
        <v>0</v>
      </c>
      <c r="C4013">
        <v>0</v>
      </c>
      <c r="D4013">
        <v>0</v>
      </c>
      <c r="E4013">
        <v>0.13500708559825719</v>
      </c>
      <c r="F4013">
        <v>0</v>
      </c>
      <c r="G4013">
        <v>0.23705882352941179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0.20892123926838371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t="s">
        <v>4057</v>
      </c>
      <c r="B4014">
        <v>0</v>
      </c>
      <c r="C4014">
        <v>1.2165450121654499E-3</v>
      </c>
      <c r="D4014">
        <v>0</v>
      </c>
      <c r="E4014">
        <v>0.1166902853275239</v>
      </c>
      <c r="F4014">
        <v>0</v>
      </c>
      <c r="G4014">
        <v>0.23705882352941179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0.20892123926838371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t="s">
        <v>4058</v>
      </c>
      <c r="B4015">
        <v>0</v>
      </c>
      <c r="C4015">
        <v>1.094890510948905E-2</v>
      </c>
      <c r="D4015">
        <v>0</v>
      </c>
      <c r="E4015">
        <v>0.1126504367689672</v>
      </c>
      <c r="F4015">
        <v>0</v>
      </c>
      <c r="G4015">
        <v>0.23705882352941179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0.20892123926838371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t="s">
        <v>4059</v>
      </c>
      <c r="B4016">
        <v>0</v>
      </c>
      <c r="C4016">
        <v>3.1630170316301713E-2</v>
      </c>
      <c r="D4016">
        <v>0</v>
      </c>
      <c r="E4016">
        <v>9.7442839315552365E-2</v>
      </c>
      <c r="F4016">
        <v>0</v>
      </c>
      <c r="G4016">
        <v>0.23705882352941179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0.20892123926838371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25">
      <c r="A4017" t="s">
        <v>4060</v>
      </c>
      <c r="B4017">
        <v>0</v>
      </c>
      <c r="C4017">
        <v>0.43065693430656932</v>
      </c>
      <c r="D4017">
        <v>0</v>
      </c>
      <c r="E4017">
        <v>6.5483618519850267E-2</v>
      </c>
      <c r="F4017">
        <v>0</v>
      </c>
      <c r="G4017">
        <v>0.23705882352941179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0.52224710712952593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25">
      <c r="A4018" t="s">
        <v>4061</v>
      </c>
      <c r="B4018">
        <v>0</v>
      </c>
      <c r="C4018">
        <v>0.36374695863746948</v>
      </c>
      <c r="D4018">
        <v>0</v>
      </c>
      <c r="E4018">
        <v>5.1227817847247191E-2</v>
      </c>
      <c r="F4018">
        <v>0</v>
      </c>
      <c r="G4018">
        <v>0.23705882352941179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0.52224710712952593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t="s">
        <v>4062</v>
      </c>
      <c r="B4019">
        <v>0</v>
      </c>
      <c r="C4019">
        <v>0.36374695863746948</v>
      </c>
      <c r="D4019">
        <v>0</v>
      </c>
      <c r="E4019">
        <v>6.8317857822711991E-2</v>
      </c>
      <c r="F4019">
        <v>0</v>
      </c>
      <c r="G4019">
        <v>0.23705882352941179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0.52224710712952593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t="s">
        <v>4063</v>
      </c>
      <c r="B4020">
        <v>0</v>
      </c>
      <c r="C4020">
        <v>0.36009732360097318</v>
      </c>
      <c r="D4020">
        <v>0</v>
      </c>
      <c r="E4020">
        <v>9.8775354808688848E-2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0.52224710712952593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t="s">
        <v>4064</v>
      </c>
      <c r="B4021">
        <v>0</v>
      </c>
      <c r="C4021">
        <v>0.36131386861313869</v>
      </c>
      <c r="D4021">
        <v>0</v>
      </c>
      <c r="E4021">
        <v>0.19205143932824301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0.52224710712952593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t="s">
        <v>4065</v>
      </c>
      <c r="B4022">
        <v>0</v>
      </c>
      <c r="C4022">
        <v>0.28467153284671531</v>
      </c>
      <c r="D4022">
        <v>0</v>
      </c>
      <c r="E4022">
        <v>0.20818968252289599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0.52224710712952593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t="s">
        <v>4066</v>
      </c>
      <c r="B4023">
        <v>0</v>
      </c>
      <c r="C4023">
        <v>0.31021897810218979</v>
      </c>
      <c r="D4023">
        <v>0</v>
      </c>
      <c r="E4023">
        <v>0.1284079612512955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0.52224710712952593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t="s">
        <v>4067</v>
      </c>
      <c r="B4024">
        <v>0</v>
      </c>
      <c r="C4024">
        <v>0.49270072992700731</v>
      </c>
      <c r="D4024">
        <v>0</v>
      </c>
      <c r="E4024">
        <v>0.118615029928721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0.52224710712952593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t="s">
        <v>4068</v>
      </c>
      <c r="B4025">
        <v>0</v>
      </c>
      <c r="C4025">
        <v>0.56812652068126523</v>
      </c>
      <c r="D4025">
        <v>0</v>
      </c>
      <c r="E4025">
        <v>0.12652551872924561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0.52224710712952593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t="s">
        <v>4069</v>
      </c>
      <c r="B4026">
        <v>0</v>
      </c>
      <c r="C4026">
        <v>0.62530413625304138</v>
      </c>
      <c r="D4026">
        <v>0</v>
      </c>
      <c r="E4026">
        <v>0.1479303707777237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0.52224710712952593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t="s">
        <v>4070</v>
      </c>
      <c r="B4027">
        <v>0</v>
      </c>
      <c r="C4027">
        <v>0.36982968369829677</v>
      </c>
      <c r="D4027">
        <v>0</v>
      </c>
      <c r="E4027">
        <v>0.22896000338416639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4.9858889934148637E-2</v>
      </c>
      <c r="M4027">
        <v>0.52224710712952593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t="s">
        <v>4071</v>
      </c>
      <c r="B4028">
        <v>0</v>
      </c>
      <c r="C4028">
        <v>0.31143552311435518</v>
      </c>
      <c r="D4028">
        <v>0</v>
      </c>
      <c r="E4028">
        <v>0.2425812728695616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4.9858889934148637E-2</v>
      </c>
      <c r="M4028">
        <v>0.52224710712952593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t="s">
        <v>4072</v>
      </c>
      <c r="B4029">
        <v>0</v>
      </c>
      <c r="C4029">
        <v>9.4890510948905105E-2</v>
      </c>
      <c r="D4029">
        <v>0</v>
      </c>
      <c r="E4029">
        <v>0.2338247424860932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4.9858889934148637E-2</v>
      </c>
      <c r="M4029">
        <v>0.52224710712952593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t="s">
        <v>4073</v>
      </c>
      <c r="B4030">
        <v>0</v>
      </c>
      <c r="C4030">
        <v>3.6496350364963498E-3</v>
      </c>
      <c r="D4030">
        <v>0</v>
      </c>
      <c r="E4030">
        <v>0.31115294316715669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0.52224710712952593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t="s">
        <v>4074</v>
      </c>
      <c r="B4031">
        <v>0</v>
      </c>
      <c r="C4031">
        <v>0</v>
      </c>
      <c r="D4031">
        <v>0</v>
      </c>
      <c r="E4031">
        <v>0.30328475644577929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0.52224710712952593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t="s">
        <v>4075</v>
      </c>
      <c r="B4032">
        <v>0</v>
      </c>
      <c r="C4032">
        <v>0</v>
      </c>
      <c r="D4032">
        <v>0</v>
      </c>
      <c r="E4032">
        <v>0.26303432813722788</v>
      </c>
      <c r="F4032">
        <v>0</v>
      </c>
      <c r="G4032">
        <v>0.73235294117647054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0.52224710712952593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t="s">
        <v>4076</v>
      </c>
      <c r="B4033">
        <v>0</v>
      </c>
      <c r="C4033">
        <v>0</v>
      </c>
      <c r="D4033">
        <v>0</v>
      </c>
      <c r="E4033">
        <v>0.1800164978108674</v>
      </c>
      <c r="F4033">
        <v>0</v>
      </c>
      <c r="G4033">
        <v>0.23705882352941179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0.3720791340052258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25">
      <c r="A4034" t="s">
        <v>4077</v>
      </c>
      <c r="B4034">
        <v>0</v>
      </c>
      <c r="C4034">
        <v>0</v>
      </c>
      <c r="D4034">
        <v>0</v>
      </c>
      <c r="E4034">
        <v>0.14630174073055691</v>
      </c>
      <c r="F4034">
        <v>0</v>
      </c>
      <c r="G4034">
        <v>0.23705882352941179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0.20892123926838371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t="s">
        <v>4078</v>
      </c>
      <c r="B4035">
        <v>0</v>
      </c>
      <c r="C4035">
        <v>0</v>
      </c>
      <c r="D4035">
        <v>0</v>
      </c>
      <c r="E4035">
        <v>0.26379576556187739</v>
      </c>
      <c r="F4035">
        <v>0</v>
      </c>
      <c r="G4035">
        <v>0.23705882352941179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0.20892123926838371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25">
      <c r="A4036" t="s">
        <v>4079</v>
      </c>
      <c r="B4036">
        <v>0</v>
      </c>
      <c r="C4036">
        <v>0</v>
      </c>
      <c r="D4036">
        <v>0</v>
      </c>
      <c r="E4036">
        <v>0.38298187355908547</v>
      </c>
      <c r="F4036">
        <v>0</v>
      </c>
      <c r="G4036">
        <v>0.23705882352941179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0.20892123926838371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25">
      <c r="A4037" t="s">
        <v>4080</v>
      </c>
      <c r="B4037">
        <v>0</v>
      </c>
      <c r="C4037">
        <v>0</v>
      </c>
      <c r="D4037">
        <v>0</v>
      </c>
      <c r="E4037">
        <v>0.4602254700818546</v>
      </c>
      <c r="F4037">
        <v>0</v>
      </c>
      <c r="G4037">
        <v>0.23705882352941179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0.20892123926838371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t="s">
        <v>4081</v>
      </c>
      <c r="B4038">
        <v>0</v>
      </c>
      <c r="C4038">
        <v>1.2165450121654499E-3</v>
      </c>
      <c r="D4038">
        <v>0</v>
      </c>
      <c r="E4038">
        <v>0.48863131622919259</v>
      </c>
      <c r="F4038">
        <v>0</v>
      </c>
      <c r="G4038">
        <v>0.23705882352941179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0.20892123926838371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25">
      <c r="A4039" t="s">
        <v>4082</v>
      </c>
      <c r="B4039">
        <v>0</v>
      </c>
      <c r="C4039">
        <v>9.7323600973236012E-3</v>
      </c>
      <c r="D4039">
        <v>0</v>
      </c>
      <c r="E4039">
        <v>0.55646270014171206</v>
      </c>
      <c r="F4039">
        <v>0</v>
      </c>
      <c r="G4039">
        <v>0.23705882352941179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0.20892123926838371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25">
      <c r="A4040" t="s">
        <v>4083</v>
      </c>
      <c r="B4040">
        <v>0</v>
      </c>
      <c r="C4040">
        <v>1.824817518248175E-2</v>
      </c>
      <c r="D4040">
        <v>0</v>
      </c>
      <c r="E4040">
        <v>0.50686351234163163</v>
      </c>
      <c r="F4040">
        <v>0</v>
      </c>
      <c r="G4040">
        <v>0.23705882352941179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0.20892123926838371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25">
      <c r="A4041" t="s">
        <v>4084</v>
      </c>
      <c r="B4041">
        <v>0</v>
      </c>
      <c r="C4041">
        <v>0.26763990267639898</v>
      </c>
      <c r="D4041">
        <v>0</v>
      </c>
      <c r="E4041">
        <v>0.53171598384060581</v>
      </c>
      <c r="F4041">
        <v>0</v>
      </c>
      <c r="G4041">
        <v>0.23705882352941179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0.20892123926838371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t="s">
        <v>4085</v>
      </c>
      <c r="B4042">
        <v>0</v>
      </c>
      <c r="C4042">
        <v>0.27493917274939172</v>
      </c>
      <c r="D4042">
        <v>0</v>
      </c>
      <c r="E4042">
        <v>0.62901076587914306</v>
      </c>
      <c r="F4042">
        <v>0</v>
      </c>
      <c r="G4042">
        <v>0.23705882352941179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0.20892123926838371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25">
      <c r="A4043" t="s">
        <v>4086</v>
      </c>
      <c r="B4043">
        <v>0</v>
      </c>
      <c r="C4043">
        <v>0.26520681265206808</v>
      </c>
      <c r="D4043">
        <v>0</v>
      </c>
      <c r="E4043">
        <v>0.6636984707798389</v>
      </c>
      <c r="F4043">
        <v>0</v>
      </c>
      <c r="G4043">
        <v>0.23705882352941179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0.29048152295632701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25">
      <c r="A4044" t="s">
        <v>4087</v>
      </c>
      <c r="B4044">
        <v>0</v>
      </c>
      <c r="C4044">
        <v>0.39659367396593681</v>
      </c>
      <c r="D4044">
        <v>0</v>
      </c>
      <c r="E4044">
        <v>0.71460902303348217</v>
      </c>
      <c r="F4044">
        <v>0</v>
      </c>
      <c r="G4044">
        <v>0.23705882352941179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0.31982082866741318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t="s">
        <v>4088</v>
      </c>
      <c r="B4045">
        <v>0</v>
      </c>
      <c r="C4045">
        <v>0.5024330900243309</v>
      </c>
      <c r="D4045">
        <v>0</v>
      </c>
      <c r="E4045">
        <v>0.74661054590833142</v>
      </c>
      <c r="F4045">
        <v>0</v>
      </c>
      <c r="G4045">
        <v>0.23705882352941179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0.31019036954087348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 t="s">
        <v>4089</v>
      </c>
      <c r="B4046">
        <v>0</v>
      </c>
      <c r="C4046">
        <v>0.55839416058394153</v>
      </c>
      <c r="D4046">
        <v>0</v>
      </c>
      <c r="E4046">
        <v>0.76810000211510399</v>
      </c>
      <c r="F4046">
        <v>0</v>
      </c>
      <c r="G4046">
        <v>0.23705882352941179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0.32792086599477421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25">
      <c r="A4047" t="s">
        <v>4090</v>
      </c>
      <c r="B4047">
        <v>0</v>
      </c>
      <c r="C4047">
        <v>0.56204379562043794</v>
      </c>
      <c r="D4047">
        <v>0</v>
      </c>
      <c r="E4047">
        <v>0.77362042344381232</v>
      </c>
      <c r="F4047">
        <v>0</v>
      </c>
      <c r="G4047">
        <v>0.23705882352941179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0.3720791340052258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25">
      <c r="A4048" t="s">
        <v>4091</v>
      </c>
      <c r="B4048">
        <v>0</v>
      </c>
      <c r="C4048">
        <v>0.67639902676399022</v>
      </c>
      <c r="D4048">
        <v>0</v>
      </c>
      <c r="E4048">
        <v>0.7432475306161298</v>
      </c>
      <c r="F4048">
        <v>0</v>
      </c>
      <c r="G4048">
        <v>0.54745098039215689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0.4224710712952594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25">
      <c r="A4049" t="s">
        <v>4092</v>
      </c>
      <c r="B4049">
        <v>0</v>
      </c>
      <c r="C4049">
        <v>0.61678832116788318</v>
      </c>
      <c r="D4049">
        <v>0</v>
      </c>
      <c r="E4049">
        <v>0.70545062289811555</v>
      </c>
      <c r="F4049">
        <v>0</v>
      </c>
      <c r="G4049">
        <v>0.23705882352941179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0.41216871967151919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25">
      <c r="A4050" t="s">
        <v>4093</v>
      </c>
      <c r="B4050">
        <v>0</v>
      </c>
      <c r="C4050">
        <v>0.55596107055961075</v>
      </c>
      <c r="D4050">
        <v>0</v>
      </c>
      <c r="E4050">
        <v>0.65762812242221702</v>
      </c>
      <c r="F4050">
        <v>0</v>
      </c>
      <c r="G4050">
        <v>0.23705882352941179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0.41216871967151919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25">
      <c r="A4051" t="s">
        <v>4094</v>
      </c>
      <c r="B4051">
        <v>0</v>
      </c>
      <c r="C4051">
        <v>0.54379562043795626</v>
      </c>
      <c r="D4051">
        <v>0</v>
      </c>
      <c r="E4051">
        <v>0.57289705789039536</v>
      </c>
      <c r="F4051">
        <v>0</v>
      </c>
      <c r="G4051">
        <v>0.23705882352941179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0.41216871967151919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25">
      <c r="A4052" t="s">
        <v>4095</v>
      </c>
      <c r="B4052">
        <v>0</v>
      </c>
      <c r="C4052">
        <v>0.33819951338199511</v>
      </c>
      <c r="D4052">
        <v>0</v>
      </c>
      <c r="E4052">
        <v>0.46896084942574928</v>
      </c>
      <c r="F4052">
        <v>0</v>
      </c>
      <c r="G4052">
        <v>0.23705882352941179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0.48701007838745802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25">
      <c r="A4053" t="s">
        <v>4096</v>
      </c>
      <c r="B4053">
        <v>0</v>
      </c>
      <c r="C4053">
        <v>0.1204379562043796</v>
      </c>
      <c r="D4053">
        <v>0</v>
      </c>
      <c r="E4053">
        <v>0.31940184860085868</v>
      </c>
      <c r="F4053">
        <v>0</v>
      </c>
      <c r="G4053">
        <v>0.68960784313725487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0.41216871967151919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25">
      <c r="A4054" t="s">
        <v>4097</v>
      </c>
      <c r="B4054">
        <v>0</v>
      </c>
      <c r="C4054">
        <v>1.094890510948905E-2</v>
      </c>
      <c r="D4054">
        <v>0</v>
      </c>
      <c r="E4054">
        <v>0.24029696059561331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0.52224710712952593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25">
      <c r="A4055" t="s">
        <v>4098</v>
      </c>
      <c r="B4055">
        <v>0</v>
      </c>
      <c r="C4055">
        <v>0</v>
      </c>
      <c r="D4055">
        <v>0</v>
      </c>
      <c r="E4055">
        <v>0.19469531927494241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0.52224710712952593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25">
      <c r="A4056" t="s">
        <v>4099</v>
      </c>
      <c r="B4056">
        <v>0</v>
      </c>
      <c r="C4056">
        <v>0</v>
      </c>
      <c r="D4056">
        <v>0</v>
      </c>
      <c r="E4056">
        <v>0.18145476850187189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0.52224710712952593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25">
      <c r="A4057" t="s">
        <v>4100</v>
      </c>
      <c r="B4057">
        <v>0</v>
      </c>
      <c r="C4057">
        <v>0</v>
      </c>
      <c r="D4057">
        <v>0</v>
      </c>
      <c r="E4057">
        <v>0.20522853698259269</v>
      </c>
      <c r="F4057">
        <v>0</v>
      </c>
      <c r="G4057">
        <v>0.23705882352941179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0.41216871967151919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25">
      <c r="A4058" t="s">
        <v>4101</v>
      </c>
      <c r="B4058">
        <v>0</v>
      </c>
      <c r="C4058">
        <v>0</v>
      </c>
      <c r="D4058">
        <v>0</v>
      </c>
      <c r="E4058">
        <v>0.2805473889041647</v>
      </c>
      <c r="F4058">
        <v>0</v>
      </c>
      <c r="G4058">
        <v>0.23705882352941179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0.3720791340052258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25">
      <c r="A4059" t="s">
        <v>4102</v>
      </c>
      <c r="B4059">
        <v>0</v>
      </c>
      <c r="C4059">
        <v>0</v>
      </c>
      <c r="D4059">
        <v>0</v>
      </c>
      <c r="E4059">
        <v>0.37240635377228792</v>
      </c>
      <c r="F4059">
        <v>0</v>
      </c>
      <c r="G4059">
        <v>0.23705882352941179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0.20892123926838371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25">
      <c r="A4060" t="s">
        <v>4103</v>
      </c>
      <c r="B4060">
        <v>0</v>
      </c>
      <c r="C4060">
        <v>0</v>
      </c>
      <c r="D4060">
        <v>0</v>
      </c>
      <c r="E4060">
        <v>0.45263224687493392</v>
      </c>
      <c r="F4060">
        <v>0</v>
      </c>
      <c r="G4060">
        <v>0.23705882352941179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0.20892123926838371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25">
      <c r="A4061" t="s">
        <v>4104</v>
      </c>
      <c r="B4061">
        <v>0</v>
      </c>
      <c r="C4061">
        <v>0</v>
      </c>
      <c r="D4061">
        <v>0</v>
      </c>
      <c r="E4061">
        <v>0.50377546056388678</v>
      </c>
      <c r="F4061">
        <v>0</v>
      </c>
      <c r="G4061">
        <v>0.23705882352941179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0.20892123926838371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 t="s">
        <v>4105</v>
      </c>
      <c r="B4062">
        <v>0</v>
      </c>
      <c r="C4062">
        <v>0</v>
      </c>
      <c r="D4062">
        <v>0</v>
      </c>
      <c r="E4062">
        <v>0.51652953742676455</v>
      </c>
      <c r="F4062">
        <v>0</v>
      </c>
      <c r="G4062">
        <v>0.23705882352941179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0.20892123926838371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25">
      <c r="A4063" t="s">
        <v>4106</v>
      </c>
      <c r="B4063">
        <v>0</v>
      </c>
      <c r="C4063">
        <v>1.2165450121654499E-3</v>
      </c>
      <c r="D4063">
        <v>0</v>
      </c>
      <c r="E4063">
        <v>0.55883161657395464</v>
      </c>
      <c r="F4063">
        <v>0</v>
      </c>
      <c r="G4063">
        <v>0.23705882352941179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0.20892123926838371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25">
      <c r="A4064" t="s">
        <v>4107</v>
      </c>
      <c r="B4064">
        <v>0</v>
      </c>
      <c r="C4064">
        <v>1.3381995133819951E-2</v>
      </c>
      <c r="D4064">
        <v>0</v>
      </c>
      <c r="E4064">
        <v>0.50386006472218114</v>
      </c>
      <c r="F4064">
        <v>0</v>
      </c>
      <c r="G4064">
        <v>0.23705882352941179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0.20892123926838371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25">
      <c r="A4065" t="s">
        <v>4108</v>
      </c>
      <c r="B4065">
        <v>0</v>
      </c>
      <c r="C4065">
        <v>0.27980535279805352</v>
      </c>
      <c r="D4065">
        <v>0</v>
      </c>
      <c r="E4065">
        <v>0.39010977389538698</v>
      </c>
      <c r="F4065">
        <v>0</v>
      </c>
      <c r="G4065">
        <v>0.23705882352941179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0.20892123926838371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25">
      <c r="A4066" t="s">
        <v>4109</v>
      </c>
      <c r="B4066">
        <v>0</v>
      </c>
      <c r="C4066">
        <v>0.35279805352798049</v>
      </c>
      <c r="D4066">
        <v>0</v>
      </c>
      <c r="E4066">
        <v>0.2380549504008122</v>
      </c>
      <c r="F4066">
        <v>0</v>
      </c>
      <c r="G4066">
        <v>0.23705882352941179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0.20892123926838371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25">
      <c r="A4067" t="s">
        <v>4110</v>
      </c>
      <c r="B4067">
        <v>0</v>
      </c>
      <c r="C4067">
        <v>0.30778588807785889</v>
      </c>
      <c r="D4067">
        <v>0</v>
      </c>
      <c r="E4067">
        <v>0.17223291524778439</v>
      </c>
      <c r="F4067">
        <v>0</v>
      </c>
      <c r="G4067">
        <v>0.23705882352941179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0.20892123926838371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25">
      <c r="A4068" t="s">
        <v>4111</v>
      </c>
      <c r="B4068">
        <v>0</v>
      </c>
      <c r="C4068">
        <v>0.35036496350364971</v>
      </c>
      <c r="D4068">
        <v>0</v>
      </c>
      <c r="E4068">
        <v>0.1630745151124178</v>
      </c>
      <c r="F4068">
        <v>0</v>
      </c>
      <c r="G4068">
        <v>0.23705882352941179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0.20892123926838371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25">
      <c r="A4069" t="s">
        <v>4112</v>
      </c>
      <c r="B4069">
        <v>0</v>
      </c>
      <c r="C4069">
        <v>0.39537712895377131</v>
      </c>
      <c r="D4069">
        <v>0</v>
      </c>
      <c r="E4069">
        <v>0.20620148480297809</v>
      </c>
      <c r="F4069">
        <v>0</v>
      </c>
      <c r="G4069">
        <v>0.23705882352941179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0.20892123926838371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25">
      <c r="A4070" t="s">
        <v>4113</v>
      </c>
      <c r="B4070">
        <v>0</v>
      </c>
      <c r="C4070">
        <v>0.35523114355231139</v>
      </c>
      <c r="D4070">
        <v>0</v>
      </c>
      <c r="E4070">
        <v>0.29332261680661598</v>
      </c>
      <c r="F4070">
        <v>0</v>
      </c>
      <c r="G4070">
        <v>0.23705882352941179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0.20892123926838371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 t="s">
        <v>4114</v>
      </c>
      <c r="B4071">
        <v>0</v>
      </c>
      <c r="C4071">
        <v>0.45985401459854008</v>
      </c>
      <c r="D4071">
        <v>0</v>
      </c>
      <c r="E4071">
        <v>0.39463609636413632</v>
      </c>
      <c r="F4071">
        <v>0</v>
      </c>
      <c r="G4071">
        <v>0.23705882352941179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0.20892123926838371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25">
      <c r="A4072" t="s">
        <v>4115</v>
      </c>
      <c r="B4072">
        <v>0</v>
      </c>
      <c r="C4072">
        <v>0.30656934306569339</v>
      </c>
      <c r="D4072">
        <v>0</v>
      </c>
      <c r="E4072">
        <v>0.26007318259692458</v>
      </c>
      <c r="F4072">
        <v>0</v>
      </c>
      <c r="G4072">
        <v>0.23705882352941179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0.20892123926838371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25">
      <c r="A4073" t="s">
        <v>4116</v>
      </c>
      <c r="B4073">
        <v>0</v>
      </c>
      <c r="C4073">
        <v>0.28467153284671531</v>
      </c>
      <c r="D4073">
        <v>0</v>
      </c>
      <c r="E4073">
        <v>0.32278601493263392</v>
      </c>
      <c r="F4073">
        <v>0</v>
      </c>
      <c r="G4073">
        <v>0.23705882352941179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0.20892123926838371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25">
      <c r="A4074" t="s">
        <v>4117</v>
      </c>
      <c r="B4074">
        <v>0</v>
      </c>
      <c r="C4074">
        <v>0.39537712895377131</v>
      </c>
      <c r="D4074">
        <v>0</v>
      </c>
      <c r="E4074">
        <v>0.26333044269125833</v>
      </c>
      <c r="F4074">
        <v>0</v>
      </c>
      <c r="G4074">
        <v>0.23705882352941179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0.20892123926838371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25">
      <c r="A4075" t="s">
        <v>4118</v>
      </c>
      <c r="B4075">
        <v>0</v>
      </c>
      <c r="C4075">
        <v>0.44890510948905099</v>
      </c>
      <c r="D4075">
        <v>0</v>
      </c>
      <c r="E4075">
        <v>0.40813045961208988</v>
      </c>
      <c r="F4075">
        <v>0</v>
      </c>
      <c r="G4075">
        <v>0.23705882352941179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0.20892123926838371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25">
      <c r="A4076" t="s">
        <v>4119</v>
      </c>
      <c r="B4076">
        <v>0</v>
      </c>
      <c r="C4076">
        <v>0.15450121654501209</v>
      </c>
      <c r="D4076">
        <v>0</v>
      </c>
      <c r="E4076">
        <v>0.39651853888618632</v>
      </c>
      <c r="F4076">
        <v>0</v>
      </c>
      <c r="G4076">
        <v>0.23705882352941179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0.20892123926838371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t="s">
        <v>4120</v>
      </c>
      <c r="B4077">
        <v>0</v>
      </c>
      <c r="C4077">
        <v>4.5012165450121662E-2</v>
      </c>
      <c r="D4077">
        <v>0</v>
      </c>
      <c r="E4077">
        <v>0.28976924215825212</v>
      </c>
      <c r="F4077">
        <v>0</v>
      </c>
      <c r="G4077">
        <v>0.23705882352941179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0.20892123926838371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25">
      <c r="A4078" t="s">
        <v>4121</v>
      </c>
      <c r="B4078">
        <v>0</v>
      </c>
      <c r="C4078">
        <v>0</v>
      </c>
      <c r="D4078">
        <v>0</v>
      </c>
      <c r="E4078">
        <v>0.25368556864569902</v>
      </c>
      <c r="F4078">
        <v>0</v>
      </c>
      <c r="G4078">
        <v>0.23705882352941179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0.20892123926838371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t="s">
        <v>4122</v>
      </c>
      <c r="B4079">
        <v>0</v>
      </c>
      <c r="C4079">
        <v>0</v>
      </c>
      <c r="D4079">
        <v>0</v>
      </c>
      <c r="E4079">
        <v>0.36578607838575272</v>
      </c>
      <c r="F4079">
        <v>0</v>
      </c>
      <c r="G4079">
        <v>0.23705882352941179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0.20892123926838371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t="s">
        <v>4123</v>
      </c>
      <c r="B4080">
        <v>0</v>
      </c>
      <c r="C4080">
        <v>0</v>
      </c>
      <c r="D4080">
        <v>0</v>
      </c>
      <c r="E4080">
        <v>0.45282260623109633</v>
      </c>
      <c r="F4080">
        <v>0</v>
      </c>
      <c r="G4080">
        <v>0.23705882352941179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0.20892123926838371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25">
      <c r="A4081" t="s">
        <v>4124</v>
      </c>
      <c r="B4081">
        <v>0</v>
      </c>
      <c r="C4081">
        <v>0</v>
      </c>
      <c r="D4081">
        <v>0</v>
      </c>
      <c r="E4081">
        <v>0.43970896169546742</v>
      </c>
      <c r="F4081">
        <v>0</v>
      </c>
      <c r="G4081">
        <v>0.23705882352941179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0.20892123926838371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25">
      <c r="A4082" t="s">
        <v>4125</v>
      </c>
      <c r="B4082">
        <v>0</v>
      </c>
      <c r="C4082">
        <v>0</v>
      </c>
      <c r="D4082">
        <v>0</v>
      </c>
      <c r="E4082">
        <v>0.35582393874658941</v>
      </c>
      <c r="F4082">
        <v>0</v>
      </c>
      <c r="G4082">
        <v>0.23705882352941179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0.26185143710339681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25">
      <c r="A4083" t="s">
        <v>4126</v>
      </c>
      <c r="B4083">
        <v>0</v>
      </c>
      <c r="C4083">
        <v>0</v>
      </c>
      <c r="D4083">
        <v>0</v>
      </c>
      <c r="E4083">
        <v>0.43556335793904277</v>
      </c>
      <c r="F4083">
        <v>0</v>
      </c>
      <c r="G4083">
        <v>0.23705882352941179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0.26185143710339681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25">
      <c r="A4084" t="s">
        <v>4127</v>
      </c>
      <c r="B4084">
        <v>0</v>
      </c>
      <c r="C4084">
        <v>0</v>
      </c>
      <c r="D4084">
        <v>0</v>
      </c>
      <c r="E4084">
        <v>0.45849108483681972</v>
      </c>
      <c r="F4084">
        <v>0</v>
      </c>
      <c r="G4084">
        <v>0.23705882352941179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0.26185143710339681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25">
      <c r="A4085" t="s">
        <v>4128</v>
      </c>
      <c r="B4085">
        <v>0</v>
      </c>
      <c r="C4085">
        <v>0</v>
      </c>
      <c r="D4085">
        <v>0</v>
      </c>
      <c r="E4085">
        <v>0.57120497472450771</v>
      </c>
      <c r="F4085">
        <v>0</v>
      </c>
      <c r="G4085">
        <v>0.23705882352941179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0.26185143710339681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25">
      <c r="A4086" t="s">
        <v>4129</v>
      </c>
      <c r="B4086">
        <v>0</v>
      </c>
      <c r="C4086">
        <v>0</v>
      </c>
      <c r="D4086">
        <v>0</v>
      </c>
      <c r="E4086">
        <v>0.63131622919266495</v>
      </c>
      <c r="F4086">
        <v>0</v>
      </c>
      <c r="G4086">
        <v>0.23705882352941179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0.26185143710339681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25">
      <c r="A4087" t="s">
        <v>4130</v>
      </c>
      <c r="B4087">
        <v>0</v>
      </c>
      <c r="C4087">
        <v>4.8661800486618006E-3</v>
      </c>
      <c r="D4087">
        <v>0</v>
      </c>
      <c r="E4087">
        <v>0.65481503415892894</v>
      </c>
      <c r="F4087">
        <v>0</v>
      </c>
      <c r="G4087">
        <v>0.23705882352941179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0.26185143710339681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25">
      <c r="A4088" t="s">
        <v>4131</v>
      </c>
      <c r="B4088">
        <v>0</v>
      </c>
      <c r="C4088">
        <v>2.18978102189781E-2</v>
      </c>
      <c r="D4088">
        <v>0</v>
      </c>
      <c r="E4088">
        <v>0.47579263520802051</v>
      </c>
      <c r="F4088">
        <v>0</v>
      </c>
      <c r="G4088">
        <v>0.23705882352941179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0.26185143710339681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25">
      <c r="A4089" t="s">
        <v>4132</v>
      </c>
      <c r="B4089">
        <v>0</v>
      </c>
      <c r="C4089">
        <v>0.35888077858880779</v>
      </c>
      <c r="D4089">
        <v>0</v>
      </c>
      <c r="E4089">
        <v>0.37082002580426832</v>
      </c>
      <c r="F4089">
        <v>0</v>
      </c>
      <c r="G4089">
        <v>0.23705882352941179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0.26185143710339681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25">
      <c r="A4090" t="s">
        <v>4133</v>
      </c>
      <c r="B4090">
        <v>0</v>
      </c>
      <c r="C4090">
        <v>0.37591240875912407</v>
      </c>
      <c r="D4090">
        <v>0</v>
      </c>
      <c r="E4090">
        <v>0.38243194653017198</v>
      </c>
      <c r="F4090">
        <v>0</v>
      </c>
      <c r="G4090">
        <v>0.23705882352941179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0.30354609929078008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t="s">
        <v>4134</v>
      </c>
      <c r="B4091">
        <v>0</v>
      </c>
      <c r="C4091">
        <v>0.5</v>
      </c>
      <c r="D4091">
        <v>0</v>
      </c>
      <c r="E4091">
        <v>0.42037691152520151</v>
      </c>
      <c r="F4091">
        <v>0</v>
      </c>
      <c r="G4091">
        <v>0.23705882352941179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0.4250466592011945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25">
      <c r="A4092" t="s">
        <v>4135</v>
      </c>
      <c r="B4092">
        <v>0</v>
      </c>
      <c r="C4092">
        <v>0.34063260340632601</v>
      </c>
      <c r="D4092">
        <v>0</v>
      </c>
      <c r="E4092">
        <v>0.43499227987055572</v>
      </c>
      <c r="F4092">
        <v>0</v>
      </c>
      <c r="G4092">
        <v>0.23705882352941179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0.46509891750653232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t="s">
        <v>4136</v>
      </c>
      <c r="B4093">
        <v>0</v>
      </c>
      <c r="C4093">
        <v>0.44403892944038931</v>
      </c>
      <c r="D4093">
        <v>0</v>
      </c>
      <c r="E4093">
        <v>0.39220372681317289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0.57521463232549463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t="s">
        <v>4137</v>
      </c>
      <c r="B4094">
        <v>0</v>
      </c>
      <c r="C4094">
        <v>0.53892944038929436</v>
      </c>
      <c r="D4094">
        <v>0</v>
      </c>
      <c r="E4094">
        <v>0.3530954546415957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0.65460992907801419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t="s">
        <v>4138</v>
      </c>
      <c r="B4095">
        <v>0</v>
      </c>
      <c r="C4095">
        <v>0.54257907542579076</v>
      </c>
      <c r="D4095">
        <v>0</v>
      </c>
      <c r="E4095">
        <v>0.33998181010596668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0.65460992907801419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t="s">
        <v>4139</v>
      </c>
      <c r="B4096">
        <v>0</v>
      </c>
      <c r="C4096">
        <v>0.70924574209245739</v>
      </c>
      <c r="D4096">
        <v>0</v>
      </c>
      <c r="E4096">
        <v>0.30446921466190058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0.65460992907801419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t="s">
        <v>4140</v>
      </c>
      <c r="B4097">
        <v>0</v>
      </c>
      <c r="C4097">
        <v>0.7055961070559611</v>
      </c>
      <c r="D4097">
        <v>0</v>
      </c>
      <c r="E4097">
        <v>0.2509570845407052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0.65460992907801419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t="s">
        <v>4141</v>
      </c>
      <c r="B4098">
        <v>0</v>
      </c>
      <c r="C4098">
        <v>0.58880778588807781</v>
      </c>
      <c r="D4098">
        <v>0</v>
      </c>
      <c r="E4098">
        <v>0.19315129338607001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0.65460992907801419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25">
      <c r="A4099" t="s">
        <v>4142</v>
      </c>
      <c r="B4099">
        <v>0</v>
      </c>
      <c r="C4099">
        <v>0.4428223844282238</v>
      </c>
      <c r="D4099">
        <v>0</v>
      </c>
      <c r="E4099">
        <v>0.1336957211446943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4.9858889934148637E-2</v>
      </c>
      <c r="M4099">
        <v>0.65460992907801419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t="s">
        <v>4143</v>
      </c>
      <c r="B4100">
        <v>0</v>
      </c>
      <c r="C4100">
        <v>0.1970802919708029</v>
      </c>
      <c r="D4100">
        <v>0</v>
      </c>
      <c r="E4100">
        <v>8.2467903297447076E-2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0.39252116650987767</v>
      </c>
      <c r="M4100">
        <v>0.65460992907801419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t="s">
        <v>4144</v>
      </c>
      <c r="B4101">
        <v>0</v>
      </c>
      <c r="C4101">
        <v>0.10462287104622869</v>
      </c>
      <c r="D4101">
        <v>0</v>
      </c>
      <c r="E4101">
        <v>0.14712663127392711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0.39252116650987767</v>
      </c>
      <c r="M4101">
        <v>0.47278835386338181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t="s">
        <v>4145</v>
      </c>
      <c r="B4102">
        <v>0</v>
      </c>
      <c r="C4102">
        <v>1.094890510948905E-2</v>
      </c>
      <c r="D4102">
        <v>0</v>
      </c>
      <c r="E4102">
        <v>0.30231180862539397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0.39252116650987767</v>
      </c>
      <c r="M4102">
        <v>0.34344904815229571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t="s">
        <v>4146</v>
      </c>
      <c r="B4103">
        <v>0</v>
      </c>
      <c r="C4103">
        <v>0</v>
      </c>
      <c r="D4103">
        <v>0</v>
      </c>
      <c r="E4103">
        <v>0.37674231688487492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0.34344904815229571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t="s">
        <v>4147</v>
      </c>
      <c r="B4104">
        <v>0</v>
      </c>
      <c r="C4104">
        <v>0</v>
      </c>
      <c r="D4104">
        <v>0</v>
      </c>
      <c r="E4104">
        <v>0.48467607182893041</v>
      </c>
      <c r="F4104">
        <v>0</v>
      </c>
      <c r="G4104">
        <v>0.23705882352941179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0.40257558790593512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t="s">
        <v>4148</v>
      </c>
      <c r="B4105">
        <v>0</v>
      </c>
      <c r="C4105">
        <v>0</v>
      </c>
      <c r="D4105">
        <v>0</v>
      </c>
      <c r="E4105">
        <v>0.45022102836354411</v>
      </c>
      <c r="F4105">
        <v>0</v>
      </c>
      <c r="G4105">
        <v>0.23705882352941179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0.26185143710339681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t="s">
        <v>4149</v>
      </c>
      <c r="B4106">
        <v>0</v>
      </c>
      <c r="C4106">
        <v>0</v>
      </c>
      <c r="D4106">
        <v>0</v>
      </c>
      <c r="E4106">
        <v>0.43915903466655393</v>
      </c>
      <c r="F4106">
        <v>0</v>
      </c>
      <c r="G4106">
        <v>0.23705882352941179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0.26185143710339681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t="s">
        <v>4150</v>
      </c>
      <c r="B4107">
        <v>0</v>
      </c>
      <c r="C4107">
        <v>0</v>
      </c>
      <c r="D4107">
        <v>0</v>
      </c>
      <c r="E4107">
        <v>0.45498001226760298</v>
      </c>
      <c r="F4107">
        <v>0</v>
      </c>
      <c r="G4107">
        <v>0.23705882352941179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0.26185143710339681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t="s">
        <v>4151</v>
      </c>
      <c r="B4108">
        <v>0</v>
      </c>
      <c r="C4108">
        <v>0</v>
      </c>
      <c r="D4108">
        <v>0</v>
      </c>
      <c r="E4108">
        <v>0.35055732989276428</v>
      </c>
      <c r="F4108">
        <v>0</v>
      </c>
      <c r="G4108">
        <v>0.23705882352941179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0.26185143710339681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t="s">
        <v>4152</v>
      </c>
      <c r="B4109">
        <v>0</v>
      </c>
      <c r="C4109">
        <v>0</v>
      </c>
      <c r="D4109">
        <v>0</v>
      </c>
      <c r="E4109">
        <v>0.3065631675796866</v>
      </c>
      <c r="F4109">
        <v>0</v>
      </c>
      <c r="G4109">
        <v>0.23705882352941179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0.26185143710339681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t="s">
        <v>4153</v>
      </c>
      <c r="B4110">
        <v>0</v>
      </c>
      <c r="C4110">
        <v>0</v>
      </c>
      <c r="D4110">
        <v>0</v>
      </c>
      <c r="E4110">
        <v>0.30402504283085519</v>
      </c>
      <c r="F4110">
        <v>0</v>
      </c>
      <c r="G4110">
        <v>0.23705882352941179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0.26185143710339681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t="s">
        <v>4154</v>
      </c>
      <c r="B4111">
        <v>0</v>
      </c>
      <c r="C4111">
        <v>1.2165450121654499E-3</v>
      </c>
      <c r="D4111">
        <v>0</v>
      </c>
      <c r="E4111">
        <v>0.28097040969563658</v>
      </c>
      <c r="F4111">
        <v>0</v>
      </c>
      <c r="G4111">
        <v>0.23705882352941179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0.26185143710339681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t="s">
        <v>4155</v>
      </c>
      <c r="B4112">
        <v>0</v>
      </c>
      <c r="C4112">
        <v>6.0827250608272501E-3</v>
      </c>
      <c r="D4112">
        <v>0</v>
      </c>
      <c r="E4112">
        <v>0.27371560312189352</v>
      </c>
      <c r="F4112">
        <v>0</v>
      </c>
      <c r="G4112">
        <v>0.23705882352941179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0.26185143710339681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t="s">
        <v>4156</v>
      </c>
      <c r="B4113">
        <v>0</v>
      </c>
      <c r="C4113">
        <v>6.0827250608272501E-2</v>
      </c>
      <c r="D4113">
        <v>0</v>
      </c>
      <c r="E4113">
        <v>0.22656993591235011</v>
      </c>
      <c r="F4113">
        <v>0</v>
      </c>
      <c r="G4113">
        <v>0.23705882352941179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0.26185143710339681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t="s">
        <v>4157</v>
      </c>
      <c r="B4114">
        <v>0</v>
      </c>
      <c r="C4114">
        <v>8.0291970802919707E-2</v>
      </c>
      <c r="D4114">
        <v>0</v>
      </c>
      <c r="E4114">
        <v>0.21013557816366679</v>
      </c>
      <c r="F4114">
        <v>0</v>
      </c>
      <c r="G4114">
        <v>0.23705882352941179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0.26185143710339681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t="s">
        <v>4158</v>
      </c>
      <c r="B4115">
        <v>0</v>
      </c>
      <c r="C4115">
        <v>5.2311435523114347E-2</v>
      </c>
      <c r="D4115">
        <v>0</v>
      </c>
      <c r="E4115">
        <v>0.24662112142811821</v>
      </c>
      <c r="F4115">
        <v>0</v>
      </c>
      <c r="G4115">
        <v>0.23705882352941179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0.26185143710339681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x14ac:dyDescent="0.25">
      <c r="A4116" t="s">
        <v>4159</v>
      </c>
      <c r="B4116">
        <v>0</v>
      </c>
      <c r="C4116">
        <v>6.0827250608272501E-2</v>
      </c>
      <c r="D4116">
        <v>0</v>
      </c>
      <c r="E4116">
        <v>0.22299541022441249</v>
      </c>
      <c r="F4116">
        <v>0</v>
      </c>
      <c r="G4116">
        <v>0.23705882352941179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0.26185143710339681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x14ac:dyDescent="0.25">
      <c r="A4117" t="s">
        <v>4160</v>
      </c>
      <c r="B4117">
        <v>0</v>
      </c>
      <c r="C4117">
        <v>0.13138686131386859</v>
      </c>
      <c r="D4117">
        <v>0</v>
      </c>
      <c r="E4117">
        <v>0.23725121089701559</v>
      </c>
      <c r="F4117">
        <v>0</v>
      </c>
      <c r="G4117">
        <v>0.23705882352941179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0.26185143710339681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x14ac:dyDescent="0.25">
      <c r="A4118" t="s">
        <v>4161</v>
      </c>
      <c r="B4118">
        <v>0</v>
      </c>
      <c r="C4118">
        <v>9.002433090024331E-2</v>
      </c>
      <c r="D4118">
        <v>0</v>
      </c>
      <c r="E4118">
        <v>0.22240318111635191</v>
      </c>
      <c r="F4118">
        <v>0</v>
      </c>
      <c r="G4118">
        <v>0.23705882352941179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0.26185143710339681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25">
      <c r="A4119" t="s">
        <v>4162</v>
      </c>
      <c r="B4119">
        <v>0</v>
      </c>
      <c r="C4119">
        <v>0.16788321167883211</v>
      </c>
      <c r="D4119">
        <v>0</v>
      </c>
      <c r="E4119">
        <v>0.20863385435394149</v>
      </c>
      <c r="F4119">
        <v>0</v>
      </c>
      <c r="G4119">
        <v>0.23705882352941179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0.26185143710339681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x14ac:dyDescent="0.25">
      <c r="A4120" t="s">
        <v>4163</v>
      </c>
      <c r="B4120">
        <v>0</v>
      </c>
      <c r="C4120">
        <v>0.27493917274939172</v>
      </c>
      <c r="D4120">
        <v>0</v>
      </c>
      <c r="E4120">
        <v>0.1970219336280378</v>
      </c>
      <c r="F4120">
        <v>0</v>
      </c>
      <c r="G4120">
        <v>0.23705882352941179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0.34344904815229571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t="s">
        <v>4164</v>
      </c>
      <c r="B4121">
        <v>0</v>
      </c>
      <c r="C4121">
        <v>0.38442822384428232</v>
      </c>
      <c r="D4121">
        <v>0</v>
      </c>
      <c r="E4121">
        <v>0.18024915924617699</v>
      </c>
      <c r="F4121">
        <v>0</v>
      </c>
      <c r="G4121">
        <v>0.23705882352941179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0.46472564389697651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x14ac:dyDescent="0.25">
      <c r="A4122" t="s">
        <v>4165</v>
      </c>
      <c r="B4122">
        <v>0</v>
      </c>
      <c r="C4122">
        <v>0.44890510948905099</v>
      </c>
      <c r="D4122">
        <v>0</v>
      </c>
      <c r="E4122">
        <v>0.16239768184606271</v>
      </c>
      <c r="F4122">
        <v>0</v>
      </c>
      <c r="G4122">
        <v>0.23705882352941179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0.46509891750653232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25">
      <c r="A4123" t="s">
        <v>4166</v>
      </c>
      <c r="B4123">
        <v>0</v>
      </c>
      <c r="C4123">
        <v>0.36618004866180048</v>
      </c>
      <c r="D4123">
        <v>0</v>
      </c>
      <c r="E4123">
        <v>0.17100615495251589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0.51974617394550204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x14ac:dyDescent="0.25">
      <c r="A4124" t="s">
        <v>4167</v>
      </c>
      <c r="B4124">
        <v>0</v>
      </c>
      <c r="C4124">
        <v>0.38442822384428232</v>
      </c>
      <c r="D4124">
        <v>0</v>
      </c>
      <c r="E4124">
        <v>0.161340129867383</v>
      </c>
      <c r="F4124">
        <v>0</v>
      </c>
      <c r="G4124">
        <v>0.35333333333333328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0.67946995147443079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x14ac:dyDescent="0.25">
      <c r="A4125" t="s">
        <v>4168</v>
      </c>
      <c r="B4125">
        <v>0</v>
      </c>
      <c r="C4125">
        <v>0.1021897810218978</v>
      </c>
      <c r="D4125">
        <v>0</v>
      </c>
      <c r="E4125">
        <v>0.15956344254320101</v>
      </c>
      <c r="F4125">
        <v>0</v>
      </c>
      <c r="G4125">
        <v>0.92980392156862746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0.51806644270250102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 x14ac:dyDescent="0.25">
      <c r="A4126" t="s">
        <v>4169</v>
      </c>
      <c r="B4126">
        <v>0</v>
      </c>
      <c r="C4126">
        <v>2.4330900243308999E-3</v>
      </c>
      <c r="D4126">
        <v>0</v>
      </c>
      <c r="E4126">
        <v>0.15385266185833041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0.32045539380365812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25">
      <c r="A4127" t="s">
        <v>4170</v>
      </c>
      <c r="B4127">
        <v>0</v>
      </c>
      <c r="C4127">
        <v>0</v>
      </c>
      <c r="D4127">
        <v>0</v>
      </c>
      <c r="E4127">
        <v>0.14344635038812159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0.3467711832773423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t="s">
        <v>4171</v>
      </c>
      <c r="B4128">
        <v>0</v>
      </c>
      <c r="C4128">
        <v>0</v>
      </c>
      <c r="D4128">
        <v>0</v>
      </c>
      <c r="E4128">
        <v>0.16523192114892449</v>
      </c>
      <c r="F4128">
        <v>0</v>
      </c>
      <c r="G4128">
        <v>0.23705882352941179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0.35569242254572597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25">
      <c r="A4129" t="s">
        <v>4172</v>
      </c>
      <c r="B4129">
        <v>0</v>
      </c>
      <c r="C4129">
        <v>0</v>
      </c>
      <c r="D4129">
        <v>0</v>
      </c>
      <c r="E4129">
        <v>0.19719114194462661</v>
      </c>
      <c r="F4129">
        <v>0</v>
      </c>
      <c r="G4129">
        <v>0.23705882352941179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0.31478163493840983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x14ac:dyDescent="0.25">
      <c r="A4130" t="s">
        <v>4173</v>
      </c>
      <c r="B4130">
        <v>0</v>
      </c>
      <c r="C4130">
        <v>0</v>
      </c>
      <c r="D4130">
        <v>0</v>
      </c>
      <c r="E4130">
        <v>0.16578184817783789</v>
      </c>
      <c r="F4130">
        <v>0</v>
      </c>
      <c r="G4130">
        <v>0.23705882352941179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0.31478163493840983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25">
      <c r="A4131" t="s">
        <v>4174</v>
      </c>
      <c r="B4131">
        <v>0</v>
      </c>
      <c r="C4131">
        <v>0</v>
      </c>
      <c r="D4131">
        <v>0</v>
      </c>
      <c r="E4131">
        <v>0.1488187144398147</v>
      </c>
      <c r="F4131">
        <v>0</v>
      </c>
      <c r="G4131">
        <v>0.23705882352941179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0.31478163493840983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x14ac:dyDescent="0.25">
      <c r="A4132" t="s">
        <v>4175</v>
      </c>
      <c r="B4132">
        <v>0</v>
      </c>
      <c r="C4132">
        <v>0</v>
      </c>
      <c r="D4132">
        <v>0</v>
      </c>
      <c r="E4132">
        <v>0.10347088559402701</v>
      </c>
      <c r="F4132">
        <v>0</v>
      </c>
      <c r="G4132">
        <v>0.23705882352941179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0.31478163493840983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25">
      <c r="A4133" t="s">
        <v>4176</v>
      </c>
      <c r="B4133">
        <v>0</v>
      </c>
      <c r="C4133">
        <v>0</v>
      </c>
      <c r="D4133">
        <v>0</v>
      </c>
      <c r="E4133">
        <v>0.1049937604433258</v>
      </c>
      <c r="F4133">
        <v>0</v>
      </c>
      <c r="G4133">
        <v>0.23705882352941179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0.31478163493840983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x14ac:dyDescent="0.25">
      <c r="A4134" t="s">
        <v>4177</v>
      </c>
      <c r="B4134">
        <v>0</v>
      </c>
      <c r="C4134">
        <v>1.2165450121654499E-3</v>
      </c>
      <c r="D4134">
        <v>0</v>
      </c>
      <c r="E4134">
        <v>0.14353095454641601</v>
      </c>
      <c r="F4134">
        <v>0</v>
      </c>
      <c r="G4134">
        <v>0.23705882352941179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0.31478163493840983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25">
      <c r="A4135" t="s">
        <v>4178</v>
      </c>
      <c r="B4135">
        <v>0</v>
      </c>
      <c r="C4135">
        <v>7.2992700729926996E-3</v>
      </c>
      <c r="D4135">
        <v>0</v>
      </c>
      <c r="E4135">
        <v>0.2065610524757292</v>
      </c>
      <c r="F4135">
        <v>0</v>
      </c>
      <c r="G4135">
        <v>0.23705882352941179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0.31478163493840983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x14ac:dyDescent="0.25">
      <c r="A4136" t="s">
        <v>4179</v>
      </c>
      <c r="B4136">
        <v>0</v>
      </c>
      <c r="C4136">
        <v>1.581508515815085E-2</v>
      </c>
      <c r="D4136">
        <v>0</v>
      </c>
      <c r="E4136">
        <v>0.17785909177436071</v>
      </c>
      <c r="F4136">
        <v>0</v>
      </c>
      <c r="G4136">
        <v>0.23705882352941179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0.31478163493840983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25">
      <c r="A4137" t="s">
        <v>4180</v>
      </c>
      <c r="B4137">
        <v>0</v>
      </c>
      <c r="C4137">
        <v>0.28588807785888082</v>
      </c>
      <c r="D4137">
        <v>0</v>
      </c>
      <c r="E4137">
        <v>0.17470758687789509</v>
      </c>
      <c r="F4137">
        <v>0</v>
      </c>
      <c r="G4137">
        <v>0.23705882352941179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0.31478163493840983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x14ac:dyDescent="0.25">
      <c r="A4138" t="s">
        <v>4181</v>
      </c>
      <c r="B4138">
        <v>0</v>
      </c>
      <c r="C4138">
        <v>0.27737226277372262</v>
      </c>
      <c r="D4138">
        <v>0</v>
      </c>
      <c r="E4138">
        <v>0.19340510586095311</v>
      </c>
      <c r="F4138">
        <v>0</v>
      </c>
      <c r="G4138">
        <v>0.23705882352941179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0.31478163493840983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25">
      <c r="A4139" t="s">
        <v>4182</v>
      </c>
      <c r="B4139">
        <v>0</v>
      </c>
      <c r="C4139">
        <v>0.31630170316301698</v>
      </c>
      <c r="D4139">
        <v>0</v>
      </c>
      <c r="E4139">
        <v>0.22936187313606471</v>
      </c>
      <c r="F4139">
        <v>0</v>
      </c>
      <c r="G4139">
        <v>0.23705882352941179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0.37857409481149679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t="s">
        <v>4183</v>
      </c>
      <c r="B4140">
        <v>0</v>
      </c>
      <c r="C4140">
        <v>0.25547445255474449</v>
      </c>
      <c r="D4140">
        <v>0</v>
      </c>
      <c r="E4140">
        <v>0.27819962351149558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0.62482269503546106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x14ac:dyDescent="0.25">
      <c r="A4141" t="s">
        <v>4184</v>
      </c>
      <c r="B4141">
        <v>0</v>
      </c>
      <c r="C4141">
        <v>0.18369829683698299</v>
      </c>
      <c r="D4141">
        <v>0</v>
      </c>
      <c r="E4141">
        <v>0.30922819856595962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0.62814483016050759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t="s">
        <v>4185</v>
      </c>
      <c r="B4142">
        <v>0</v>
      </c>
      <c r="C4142">
        <v>0.27615571776155717</v>
      </c>
      <c r="D4142">
        <v>0</v>
      </c>
      <c r="E4142">
        <v>0.34930941855792208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0.68876446435237026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25">
      <c r="A4143" t="s">
        <v>4186</v>
      </c>
      <c r="B4143">
        <v>0</v>
      </c>
      <c r="C4143">
        <v>0.4464720194647202</v>
      </c>
      <c r="D4143">
        <v>0</v>
      </c>
      <c r="E4143">
        <v>0.39030013325154927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0.73404255319148937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t="s">
        <v>4187</v>
      </c>
      <c r="B4144">
        <v>0</v>
      </c>
      <c r="C4144">
        <v>0.56326034063260333</v>
      </c>
      <c r="D4144">
        <v>0</v>
      </c>
      <c r="E4144">
        <v>0.45229383024175651</v>
      </c>
      <c r="F4144">
        <v>0</v>
      </c>
      <c r="G4144">
        <v>0.8866666666666666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0.62814483016050759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t="s">
        <v>4188</v>
      </c>
      <c r="B4145">
        <v>0</v>
      </c>
      <c r="C4145">
        <v>0.61557177615571779</v>
      </c>
      <c r="D4145">
        <v>0</v>
      </c>
      <c r="E4145">
        <v>0.44457370079739422</v>
      </c>
      <c r="F4145">
        <v>0</v>
      </c>
      <c r="G4145">
        <v>0.23705882352941179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0.63266144083613296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x14ac:dyDescent="0.25">
      <c r="A4146" t="s">
        <v>4189</v>
      </c>
      <c r="B4146">
        <v>0</v>
      </c>
      <c r="C4146">
        <v>0.53649635036496346</v>
      </c>
      <c r="D4146">
        <v>0</v>
      </c>
      <c r="E4146">
        <v>0.57399691194822233</v>
      </c>
      <c r="F4146">
        <v>0</v>
      </c>
      <c r="G4146">
        <v>0.23705882352941179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0.54736842105263162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25">
      <c r="A4147" t="s">
        <v>4190</v>
      </c>
      <c r="B4147">
        <v>0</v>
      </c>
      <c r="C4147">
        <v>0.50364963503649629</v>
      </c>
      <c r="D4147">
        <v>0</v>
      </c>
      <c r="E4147">
        <v>0.58751242623574951</v>
      </c>
      <c r="F4147">
        <v>0</v>
      </c>
      <c r="G4147">
        <v>0.46784313725490201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0.52064203060843595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 x14ac:dyDescent="0.25">
      <c r="A4148" t="s">
        <v>4191</v>
      </c>
      <c r="B4148">
        <v>0</v>
      </c>
      <c r="C4148">
        <v>0.42092457420924573</v>
      </c>
      <c r="D4148">
        <v>0</v>
      </c>
      <c r="E4148">
        <v>0.540324456947059</v>
      </c>
      <c r="F4148">
        <v>0</v>
      </c>
      <c r="G4148">
        <v>0.4088235294117647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0.57319895483389316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x14ac:dyDescent="0.25">
      <c r="A4149" t="s">
        <v>4192</v>
      </c>
      <c r="B4149">
        <v>0</v>
      </c>
      <c r="C4149">
        <v>0.1520681265206813</v>
      </c>
      <c r="D4149">
        <v>0</v>
      </c>
      <c r="E4149">
        <v>0.49015419107849162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0.6975363941769317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 x14ac:dyDescent="0.25">
      <c r="A4150" t="s">
        <v>4193</v>
      </c>
      <c r="B4150">
        <v>0</v>
      </c>
      <c r="C4150">
        <v>4.8661800486618006E-3</v>
      </c>
      <c r="D4150">
        <v>0</v>
      </c>
      <c r="E4150">
        <v>0.45349943949745131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0.62814483016050759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25">
      <c r="A4151" t="s">
        <v>4194</v>
      </c>
      <c r="B4151">
        <v>0</v>
      </c>
      <c r="C4151">
        <v>0</v>
      </c>
      <c r="D4151">
        <v>0</v>
      </c>
      <c r="E4151">
        <v>0.50584826244209902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0.62814483016050759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x14ac:dyDescent="0.25">
      <c r="A4152" t="s">
        <v>4195</v>
      </c>
      <c r="B4152">
        <v>0</v>
      </c>
      <c r="C4152">
        <v>0</v>
      </c>
      <c r="D4152">
        <v>0</v>
      </c>
      <c r="E4152">
        <v>0.52757038008418122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0.62814483016050759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x14ac:dyDescent="0.25">
      <c r="A4153" t="s">
        <v>4196</v>
      </c>
      <c r="B4153">
        <v>0</v>
      </c>
      <c r="C4153">
        <v>0</v>
      </c>
      <c r="D4153">
        <v>0</v>
      </c>
      <c r="E4153">
        <v>0.5573298927642294</v>
      </c>
      <c r="F4153">
        <v>0</v>
      </c>
      <c r="G4153">
        <v>0.52078431372549028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0.61089958939902944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x14ac:dyDescent="0.25">
      <c r="A4154" t="s">
        <v>4197</v>
      </c>
      <c r="B4154">
        <v>0</v>
      </c>
      <c r="C4154">
        <v>0</v>
      </c>
      <c r="D4154">
        <v>0</v>
      </c>
      <c r="E4154">
        <v>0.60155671651261666</v>
      </c>
      <c r="F4154">
        <v>0</v>
      </c>
      <c r="G4154">
        <v>0.23705882352941179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0.31478163493840983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25">
      <c r="A4155" t="s">
        <v>4198</v>
      </c>
      <c r="B4155">
        <v>0</v>
      </c>
      <c r="C4155">
        <v>0</v>
      </c>
      <c r="D4155">
        <v>0</v>
      </c>
      <c r="E4155">
        <v>0.66295818439476306</v>
      </c>
      <c r="F4155">
        <v>0</v>
      </c>
      <c r="G4155">
        <v>0.23705882352941179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0.31478163493840983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x14ac:dyDescent="0.25">
      <c r="A4156" t="s">
        <v>4199</v>
      </c>
      <c r="B4156">
        <v>0</v>
      </c>
      <c r="C4156">
        <v>0</v>
      </c>
      <c r="D4156">
        <v>0</v>
      </c>
      <c r="E4156">
        <v>0.69766704033503257</v>
      </c>
      <c r="F4156">
        <v>0</v>
      </c>
      <c r="G4156">
        <v>0.23705882352941179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0.31478163493840983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t="s">
        <v>4200</v>
      </c>
      <c r="B4157">
        <v>0</v>
      </c>
      <c r="C4157">
        <v>0</v>
      </c>
      <c r="D4157">
        <v>0</v>
      </c>
      <c r="E4157">
        <v>0.69426172296368371</v>
      </c>
      <c r="F4157">
        <v>0</v>
      </c>
      <c r="G4157">
        <v>0.23705882352941179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0.31478163493840983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t="s">
        <v>4201</v>
      </c>
      <c r="B4158">
        <v>0</v>
      </c>
      <c r="C4158">
        <v>1.2165450121654499E-3</v>
      </c>
      <c r="D4158">
        <v>0</v>
      </c>
      <c r="E4158">
        <v>0.71329765857991922</v>
      </c>
      <c r="F4158">
        <v>0</v>
      </c>
      <c r="G4158">
        <v>0.23705882352941179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0.31478163493840983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t="s">
        <v>4202</v>
      </c>
      <c r="B4159">
        <v>0</v>
      </c>
      <c r="C4159">
        <v>1.3381995133819951E-2</v>
      </c>
      <c r="D4159">
        <v>0</v>
      </c>
      <c r="E4159">
        <v>0.69039108272171579</v>
      </c>
      <c r="F4159">
        <v>0</v>
      </c>
      <c r="G4159">
        <v>0.23705882352941179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0.31478163493840983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t="s">
        <v>4203</v>
      </c>
      <c r="B4160">
        <v>0</v>
      </c>
      <c r="C4160">
        <v>3.2846715328467148E-2</v>
      </c>
      <c r="D4160">
        <v>0</v>
      </c>
      <c r="E4160">
        <v>0.41504684955265547</v>
      </c>
      <c r="F4160">
        <v>0</v>
      </c>
      <c r="G4160">
        <v>0.23705882352941179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0.31478163493840983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x14ac:dyDescent="0.25">
      <c r="A4161" t="s">
        <v>4204</v>
      </c>
      <c r="B4161">
        <v>0</v>
      </c>
      <c r="C4161">
        <v>0.4963503649635036</v>
      </c>
      <c r="D4161">
        <v>0</v>
      </c>
      <c r="E4161">
        <v>0.1987563188730726</v>
      </c>
      <c r="F4161">
        <v>0</v>
      </c>
      <c r="G4161">
        <v>0.23705882352941179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0.51806644270250102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t="s">
        <v>4205</v>
      </c>
      <c r="B4162">
        <v>0</v>
      </c>
      <c r="C4162">
        <v>0.54744525547445255</v>
      </c>
      <c r="D4162">
        <v>0</v>
      </c>
      <c r="E4162">
        <v>0.19905243342710299</v>
      </c>
      <c r="F4162">
        <v>0</v>
      </c>
      <c r="G4162">
        <v>0.39941176470588241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0.62814483016050759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t="s">
        <v>4206</v>
      </c>
      <c r="B4163">
        <v>0</v>
      </c>
      <c r="C4163">
        <v>0.56204379562043794</v>
      </c>
      <c r="D4163">
        <v>0</v>
      </c>
      <c r="E4163">
        <v>0.22741597749529391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0.62814483016050759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t="s">
        <v>4207</v>
      </c>
      <c r="B4164">
        <v>0</v>
      </c>
      <c r="C4164">
        <v>0.56082725060827254</v>
      </c>
      <c r="D4164">
        <v>0</v>
      </c>
      <c r="E4164">
        <v>0.24272933014657669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0.62814483016050759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t="s">
        <v>4208</v>
      </c>
      <c r="B4165">
        <v>0</v>
      </c>
      <c r="C4165">
        <v>0.53163017031630166</v>
      </c>
      <c r="D4165">
        <v>0</v>
      </c>
      <c r="E4165">
        <v>0.26377461452230377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0.78697275102650255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t="s">
        <v>4209</v>
      </c>
      <c r="B4166">
        <v>0</v>
      </c>
      <c r="C4166">
        <v>0.49513381995133821</v>
      </c>
      <c r="D4166">
        <v>0</v>
      </c>
      <c r="E4166">
        <v>0.27580955603967938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0.79604329973870847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t="s">
        <v>4210</v>
      </c>
      <c r="B4167">
        <v>0</v>
      </c>
      <c r="C4167">
        <v>0.53163017031630166</v>
      </c>
      <c r="D4167">
        <v>0</v>
      </c>
      <c r="E4167">
        <v>0.2787283995008355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0.79604329973870847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t="s">
        <v>4211</v>
      </c>
      <c r="B4168">
        <v>0</v>
      </c>
      <c r="C4168">
        <v>0.694647201946472</v>
      </c>
      <c r="D4168">
        <v>0</v>
      </c>
      <c r="E4168">
        <v>0.25778887032297643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0.39252116650987767</v>
      </c>
      <c r="M4168">
        <v>0.79604329973870847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t="s">
        <v>4212</v>
      </c>
      <c r="B4169">
        <v>0</v>
      </c>
      <c r="C4169">
        <v>0.70681265206812649</v>
      </c>
      <c r="D4169">
        <v>0</v>
      </c>
      <c r="E4169">
        <v>0.24808054315869629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0.53010348071495772</v>
      </c>
      <c r="M4169">
        <v>0.79604329973870847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t="s">
        <v>4213</v>
      </c>
      <c r="B4170">
        <v>0</v>
      </c>
      <c r="C4170">
        <v>0.67639902676399022</v>
      </c>
      <c r="D4170">
        <v>0</v>
      </c>
      <c r="E4170">
        <v>0.23230186763679439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0.53010348071495772</v>
      </c>
      <c r="M4170">
        <v>0.79604329973870847</v>
      </c>
      <c r="N4170">
        <v>0</v>
      </c>
      <c r="O4170">
        <v>0</v>
      </c>
      <c r="P4170">
        <v>0</v>
      </c>
      <c r="Q4170">
        <v>0</v>
      </c>
      <c r="R4170">
        <v>0.34341397849462357</v>
      </c>
    </row>
    <row r="4171" spans="1:18" x14ac:dyDescent="0.25">
      <c r="A4171" t="s">
        <v>4214</v>
      </c>
      <c r="B4171">
        <v>0</v>
      </c>
      <c r="C4171">
        <v>0.57785888077858882</v>
      </c>
      <c r="D4171">
        <v>0</v>
      </c>
      <c r="E4171">
        <v>0.20493242242856241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0.53010348071495772</v>
      </c>
      <c r="M4171">
        <v>0.79604329973870847</v>
      </c>
      <c r="N4171">
        <v>0</v>
      </c>
      <c r="O4171">
        <v>0</v>
      </c>
      <c r="P4171">
        <v>0</v>
      </c>
      <c r="Q4171">
        <v>0</v>
      </c>
      <c r="R4171">
        <v>0.34341397849462357</v>
      </c>
    </row>
    <row r="4172" spans="1:18" x14ac:dyDescent="0.25">
      <c r="A4172" t="s">
        <v>4215</v>
      </c>
      <c r="B4172">
        <v>0</v>
      </c>
      <c r="C4172">
        <v>0.43187347931873482</v>
      </c>
      <c r="D4172">
        <v>0</v>
      </c>
      <c r="E4172">
        <v>0.16793925421434461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0.53010348071495772</v>
      </c>
      <c r="M4172">
        <v>0.80959313176558423</v>
      </c>
      <c r="N4172">
        <v>0</v>
      </c>
      <c r="O4172">
        <v>0</v>
      </c>
      <c r="P4172">
        <v>0</v>
      </c>
      <c r="Q4172">
        <v>0</v>
      </c>
      <c r="R4172">
        <v>0.34341397849462357</v>
      </c>
    </row>
    <row r="4173" spans="1:18" x14ac:dyDescent="0.25">
      <c r="A4173" t="s">
        <v>4216</v>
      </c>
      <c r="B4173">
        <v>0</v>
      </c>
      <c r="C4173">
        <v>0.16058394160583939</v>
      </c>
      <c r="D4173">
        <v>0</v>
      </c>
      <c r="E4173">
        <v>0.1276465238266461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0.53010348071495772</v>
      </c>
      <c r="M4173">
        <v>0.79604329973870847</v>
      </c>
      <c r="N4173">
        <v>0</v>
      </c>
      <c r="O4173">
        <v>0</v>
      </c>
      <c r="P4173">
        <v>0</v>
      </c>
      <c r="Q4173">
        <v>0</v>
      </c>
      <c r="R4173">
        <v>0.34341397849462357</v>
      </c>
    </row>
    <row r="4174" spans="1:18" x14ac:dyDescent="0.25">
      <c r="A4174" t="s">
        <v>4217</v>
      </c>
      <c r="B4174">
        <v>0</v>
      </c>
      <c r="C4174">
        <v>1.3381995133819951E-2</v>
      </c>
      <c r="D4174">
        <v>0</v>
      </c>
      <c r="E4174">
        <v>0.13458406480678531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0.53010348071495772</v>
      </c>
      <c r="M4174">
        <v>0.79604329973870847</v>
      </c>
      <c r="N4174">
        <v>0</v>
      </c>
      <c r="O4174">
        <v>0</v>
      </c>
      <c r="P4174">
        <v>0</v>
      </c>
      <c r="Q4174">
        <v>0</v>
      </c>
      <c r="R4174">
        <v>0.34341397849462357</v>
      </c>
    </row>
    <row r="4175" spans="1:18" x14ac:dyDescent="0.25">
      <c r="A4175" t="s">
        <v>4218</v>
      </c>
      <c r="B4175">
        <v>0</v>
      </c>
      <c r="C4175">
        <v>0</v>
      </c>
      <c r="D4175">
        <v>0</v>
      </c>
      <c r="E4175">
        <v>0.14238879840944191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0.53010348071495772</v>
      </c>
      <c r="M4175">
        <v>0.79604329973870847</v>
      </c>
      <c r="N4175">
        <v>0</v>
      </c>
      <c r="O4175">
        <v>0</v>
      </c>
      <c r="P4175">
        <v>0</v>
      </c>
      <c r="Q4175">
        <v>0</v>
      </c>
      <c r="R4175">
        <v>0.34341397849462357</v>
      </c>
    </row>
    <row r="4176" spans="1:18" x14ac:dyDescent="0.25">
      <c r="A4176" t="s">
        <v>4219</v>
      </c>
      <c r="B4176">
        <v>0</v>
      </c>
      <c r="C4176">
        <v>0</v>
      </c>
      <c r="D4176">
        <v>0</v>
      </c>
      <c r="E4176">
        <v>0.1104507286533133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0.15968955785512701</v>
      </c>
      <c r="M4176">
        <v>0.79604329973870847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t="s">
        <v>4220</v>
      </c>
      <c r="B4177">
        <v>0</v>
      </c>
      <c r="C4177">
        <v>0</v>
      </c>
      <c r="D4177">
        <v>0</v>
      </c>
      <c r="E4177">
        <v>9.4587448973117036E-2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0.15968955785512701</v>
      </c>
      <c r="M4177">
        <v>0.71661067562523328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t="s">
        <v>4221</v>
      </c>
      <c r="B4178">
        <v>0</v>
      </c>
      <c r="C4178">
        <v>0</v>
      </c>
      <c r="D4178">
        <v>0</v>
      </c>
      <c r="E4178">
        <v>8.7226887201505954E-2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0.15968955785512701</v>
      </c>
      <c r="M4178">
        <v>0.6371780515117581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t="s">
        <v>4222</v>
      </c>
      <c r="B4179">
        <v>0</v>
      </c>
      <c r="C4179">
        <v>0</v>
      </c>
      <c r="D4179">
        <v>0</v>
      </c>
      <c r="E4179">
        <v>8.2214090822563937E-2</v>
      </c>
      <c r="F4179">
        <v>0</v>
      </c>
      <c r="G4179">
        <v>0.73764705882352943</v>
      </c>
      <c r="H4179">
        <v>0</v>
      </c>
      <c r="I4179">
        <v>0</v>
      </c>
      <c r="J4179">
        <v>0</v>
      </c>
      <c r="K4179">
        <v>0</v>
      </c>
      <c r="L4179">
        <v>0.15968955785512701</v>
      </c>
      <c r="M4179">
        <v>0.52709966405375142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t="s">
        <v>4223</v>
      </c>
      <c r="B4180">
        <v>0</v>
      </c>
      <c r="C4180">
        <v>0</v>
      </c>
      <c r="D4180">
        <v>0</v>
      </c>
      <c r="E4180">
        <v>7.5805325831764636E-2</v>
      </c>
      <c r="F4180">
        <v>0</v>
      </c>
      <c r="G4180">
        <v>0.23705882352941179</v>
      </c>
      <c r="H4180">
        <v>0</v>
      </c>
      <c r="I4180">
        <v>0</v>
      </c>
      <c r="J4180">
        <v>0</v>
      </c>
      <c r="K4180">
        <v>0</v>
      </c>
      <c r="L4180">
        <v>0.15968955785512701</v>
      </c>
      <c r="M4180">
        <v>0.50597237775289283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t="s">
        <v>4224</v>
      </c>
      <c r="B4181">
        <v>0</v>
      </c>
      <c r="C4181">
        <v>0</v>
      </c>
      <c r="D4181">
        <v>0</v>
      </c>
      <c r="E4181">
        <v>8.2319846020431908E-2</v>
      </c>
      <c r="F4181">
        <v>0</v>
      </c>
      <c r="G4181">
        <v>0.23705882352941179</v>
      </c>
      <c r="H4181">
        <v>0</v>
      </c>
      <c r="I4181">
        <v>0</v>
      </c>
      <c r="J4181">
        <v>0</v>
      </c>
      <c r="K4181">
        <v>0</v>
      </c>
      <c r="L4181">
        <v>0.15968955785512701</v>
      </c>
      <c r="M4181">
        <v>0.48701007838745802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t="s">
        <v>4225</v>
      </c>
      <c r="B4182">
        <v>0</v>
      </c>
      <c r="C4182">
        <v>1.2165450121654499E-3</v>
      </c>
      <c r="D4182">
        <v>0</v>
      </c>
      <c r="E4182">
        <v>8.7776814230419428E-2</v>
      </c>
      <c r="F4182">
        <v>0</v>
      </c>
      <c r="G4182">
        <v>0.23705882352941179</v>
      </c>
      <c r="H4182">
        <v>0</v>
      </c>
      <c r="I4182">
        <v>0</v>
      </c>
      <c r="J4182">
        <v>0</v>
      </c>
      <c r="K4182">
        <v>0</v>
      </c>
      <c r="L4182">
        <v>0.15968955785512701</v>
      </c>
      <c r="M4182">
        <v>0.48701007838745802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t="s">
        <v>4226</v>
      </c>
      <c r="B4183">
        <v>0</v>
      </c>
      <c r="C4183">
        <v>1.21654501216545E-2</v>
      </c>
      <c r="D4183">
        <v>0</v>
      </c>
      <c r="E4183">
        <v>9.8204276740201796E-2</v>
      </c>
      <c r="F4183">
        <v>0</v>
      </c>
      <c r="G4183">
        <v>0.23705882352941179</v>
      </c>
      <c r="H4183">
        <v>0</v>
      </c>
      <c r="I4183">
        <v>0</v>
      </c>
      <c r="J4183">
        <v>0</v>
      </c>
      <c r="K4183">
        <v>0</v>
      </c>
      <c r="L4183">
        <v>0.15968955785512701</v>
      </c>
      <c r="M4183">
        <v>0.48701007838745802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t="s">
        <v>4227</v>
      </c>
      <c r="B4184">
        <v>0</v>
      </c>
      <c r="C4184">
        <v>3.1630170316301713E-2</v>
      </c>
      <c r="D4184">
        <v>0</v>
      </c>
      <c r="E4184">
        <v>9.4206730260792321E-2</v>
      </c>
      <c r="F4184">
        <v>0</v>
      </c>
      <c r="G4184">
        <v>0.23705882352941179</v>
      </c>
      <c r="H4184">
        <v>0</v>
      </c>
      <c r="I4184">
        <v>0</v>
      </c>
      <c r="J4184">
        <v>0</v>
      </c>
      <c r="K4184">
        <v>0</v>
      </c>
      <c r="L4184">
        <v>0.15968955785512701</v>
      </c>
      <c r="M4184">
        <v>0.48701007838745802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t="s">
        <v>4228</v>
      </c>
      <c r="B4185">
        <v>0</v>
      </c>
      <c r="C4185">
        <v>0.48661800486618001</v>
      </c>
      <c r="D4185">
        <v>0</v>
      </c>
      <c r="E4185">
        <v>5.6240614226189208E-2</v>
      </c>
      <c r="F4185">
        <v>0</v>
      </c>
      <c r="G4185">
        <v>0.23705882352941179</v>
      </c>
      <c r="H4185">
        <v>0</v>
      </c>
      <c r="I4185">
        <v>0</v>
      </c>
      <c r="J4185">
        <v>0</v>
      </c>
      <c r="K4185">
        <v>0</v>
      </c>
      <c r="L4185">
        <v>0.15968955785512701</v>
      </c>
      <c r="M4185">
        <v>0.52709966405375142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t="s">
        <v>4229</v>
      </c>
      <c r="B4186">
        <v>0</v>
      </c>
      <c r="C4186">
        <v>0.52554744525547448</v>
      </c>
      <c r="D4186">
        <v>0</v>
      </c>
      <c r="E4186">
        <v>6.6752680894265962E-2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0.15968955785512701</v>
      </c>
      <c r="M4186">
        <v>0.52709966405375142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t="s">
        <v>4230</v>
      </c>
      <c r="B4187">
        <v>0</v>
      </c>
      <c r="C4187">
        <v>0.51824817518248179</v>
      </c>
      <c r="D4187">
        <v>0</v>
      </c>
      <c r="E4187">
        <v>9.6321834218151825E-2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0.15968955785512701</v>
      </c>
      <c r="M4187">
        <v>0.6371780515117581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t="s">
        <v>4231</v>
      </c>
      <c r="B4188">
        <v>0</v>
      </c>
      <c r="C4188">
        <v>0.50729927007299269</v>
      </c>
      <c r="D4188">
        <v>0</v>
      </c>
      <c r="E4188">
        <v>0.1123331711753633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0.15968955785512701</v>
      </c>
      <c r="M4188">
        <v>0.71661067562523328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t="s">
        <v>4232</v>
      </c>
      <c r="B4189">
        <v>0</v>
      </c>
      <c r="C4189">
        <v>0.49391727493917281</v>
      </c>
      <c r="D4189">
        <v>0</v>
      </c>
      <c r="E4189">
        <v>0.1240508470991349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0.15968955785512701</v>
      </c>
      <c r="M4189">
        <v>0.79604329973870847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t="s">
        <v>4233</v>
      </c>
      <c r="B4190">
        <v>0</v>
      </c>
      <c r="C4190">
        <v>0.48418491484184911</v>
      </c>
      <c r="D4190">
        <v>0</v>
      </c>
      <c r="E4190">
        <v>0.14037944964995031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0.15968955785512701</v>
      </c>
      <c r="M4190">
        <v>0.79604329973870847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t="s">
        <v>4234</v>
      </c>
      <c r="B4191">
        <v>0</v>
      </c>
      <c r="C4191">
        <v>0.47810218978102192</v>
      </c>
      <c r="D4191">
        <v>0</v>
      </c>
      <c r="E4191">
        <v>0.1540430212144927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0.15968955785512701</v>
      </c>
      <c r="M4191">
        <v>0.79604329973870847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t="s">
        <v>4235</v>
      </c>
      <c r="B4192">
        <v>0</v>
      </c>
      <c r="C4192">
        <v>0.61557177615571779</v>
      </c>
      <c r="D4192">
        <v>0</v>
      </c>
      <c r="E4192">
        <v>0.17790139385350789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0.15968955785512701</v>
      </c>
      <c r="M4192">
        <v>0.80959313176558423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t="s">
        <v>4236</v>
      </c>
      <c r="B4193">
        <v>0</v>
      </c>
      <c r="C4193">
        <v>0.55717761557177614</v>
      </c>
      <c r="D4193">
        <v>0</v>
      </c>
      <c r="E4193">
        <v>0.19376467353370419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0.26599247412982119</v>
      </c>
      <c r="M4193">
        <v>0.80959313176558423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t="s">
        <v>4237</v>
      </c>
      <c r="B4194">
        <v>0</v>
      </c>
      <c r="C4194">
        <v>0.48418491484184911</v>
      </c>
      <c r="D4194">
        <v>0</v>
      </c>
      <c r="E4194">
        <v>0.21859599399310481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0.15968955785512701</v>
      </c>
      <c r="M4194">
        <v>0.80959313176558423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t="s">
        <v>4238</v>
      </c>
      <c r="B4195">
        <v>0</v>
      </c>
      <c r="C4195">
        <v>0.41119221411192208</v>
      </c>
      <c r="D4195">
        <v>0</v>
      </c>
      <c r="E4195">
        <v>0.25140125637175059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0.26599247412982119</v>
      </c>
      <c r="M4195">
        <v>0.80959313176558423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t="s">
        <v>4239</v>
      </c>
      <c r="B4196">
        <v>0</v>
      </c>
      <c r="C4196">
        <v>0.32360097323600973</v>
      </c>
      <c r="D4196">
        <v>0</v>
      </c>
      <c r="E4196">
        <v>0.27132553565007722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0.25634995296331142</v>
      </c>
      <c r="M4196">
        <v>0.80959313176558423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t="s">
        <v>4240</v>
      </c>
      <c r="B4197">
        <v>0</v>
      </c>
      <c r="C4197">
        <v>9.3673965936739656E-2</v>
      </c>
      <c r="D4197">
        <v>0</v>
      </c>
      <c r="E4197">
        <v>0.32509147824615581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0.15968955785512701</v>
      </c>
      <c r="M4197">
        <v>0.6371780515117581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 x14ac:dyDescent="0.25">
      <c r="A4198" t="s">
        <v>4241</v>
      </c>
      <c r="B4198">
        <v>0</v>
      </c>
      <c r="C4198">
        <v>1.094890510948905E-2</v>
      </c>
      <c r="D4198">
        <v>0</v>
      </c>
      <c r="E4198">
        <v>0.45777194949131761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0.6158641284061217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25">
      <c r="A4199" t="s">
        <v>4242</v>
      </c>
      <c r="B4199">
        <v>0</v>
      </c>
      <c r="C4199">
        <v>0</v>
      </c>
      <c r="D4199">
        <v>0</v>
      </c>
      <c r="E4199">
        <v>0.57093001121005105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0.51806644270250102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t="s">
        <v>4243</v>
      </c>
      <c r="B4200">
        <v>0</v>
      </c>
      <c r="C4200">
        <v>0</v>
      </c>
      <c r="D4200">
        <v>0</v>
      </c>
      <c r="E4200">
        <v>0.62767825038600655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0.45274356103023522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t="s">
        <v>4244</v>
      </c>
      <c r="B4201">
        <v>0</v>
      </c>
      <c r="C4201">
        <v>0</v>
      </c>
      <c r="D4201">
        <v>0</v>
      </c>
      <c r="E4201">
        <v>0.60026650309862739</v>
      </c>
      <c r="F4201">
        <v>0</v>
      </c>
      <c r="G4201">
        <v>0.23705882352941179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0.39637924598730873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t="s">
        <v>4245</v>
      </c>
      <c r="B4202">
        <v>0</v>
      </c>
      <c r="C4202">
        <v>0</v>
      </c>
      <c r="D4202">
        <v>0</v>
      </c>
      <c r="E4202">
        <v>0.58080754669091994</v>
      </c>
      <c r="F4202">
        <v>0</v>
      </c>
      <c r="G4202">
        <v>0.23705882352941179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0.31478163493840983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t="s">
        <v>4246</v>
      </c>
      <c r="B4203">
        <v>0</v>
      </c>
      <c r="C4203">
        <v>0</v>
      </c>
      <c r="D4203">
        <v>0</v>
      </c>
      <c r="E4203">
        <v>0.57850208337739806</v>
      </c>
      <c r="F4203">
        <v>0</v>
      </c>
      <c r="G4203">
        <v>0.23705882352941179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0.31478163493840983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x14ac:dyDescent="0.25">
      <c r="A4204" t="s">
        <v>4247</v>
      </c>
      <c r="B4204">
        <v>0</v>
      </c>
      <c r="C4204">
        <v>0</v>
      </c>
      <c r="D4204">
        <v>0</v>
      </c>
      <c r="E4204">
        <v>0.37976691554389902</v>
      </c>
      <c r="F4204">
        <v>0</v>
      </c>
      <c r="G4204">
        <v>0.23705882352941179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0.31478163493840983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x14ac:dyDescent="0.25">
      <c r="A4205" t="s">
        <v>4248</v>
      </c>
      <c r="B4205">
        <v>0</v>
      </c>
      <c r="C4205">
        <v>0</v>
      </c>
      <c r="D4205">
        <v>0</v>
      </c>
      <c r="E4205">
        <v>0.28788679963620212</v>
      </c>
      <c r="F4205">
        <v>0</v>
      </c>
      <c r="G4205">
        <v>0.23705882352941179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0.31478163493840983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c:dyDescent="0.25">
      <c r="A4206" t="s">
        <v>4249</v>
      </c>
      <c r="B4206">
        <v>0</v>
      </c>
      <c r="C4206">
        <v>1.2165450121654499E-3</v>
      </c>
      <c r="D4206">
        <v>0</v>
      </c>
      <c r="E4206">
        <v>0.28905010681274979</v>
      </c>
      <c r="F4206">
        <v>0</v>
      </c>
      <c r="G4206">
        <v>0.23705882352941179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0.31478163493840983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25">
      <c r="A4207" t="s">
        <v>4250</v>
      </c>
      <c r="B4207">
        <v>0</v>
      </c>
      <c r="C4207">
        <v>7.2992700729926996E-3</v>
      </c>
      <c r="D4207">
        <v>0</v>
      </c>
      <c r="E4207">
        <v>0.29317455952960092</v>
      </c>
      <c r="F4207">
        <v>0</v>
      </c>
      <c r="G4207">
        <v>0.23705882352941179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0.31478163493840983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x14ac:dyDescent="0.25">
      <c r="A4208" t="s">
        <v>4251</v>
      </c>
      <c r="B4208">
        <v>0</v>
      </c>
      <c r="C4208">
        <v>2.3114355231143548E-2</v>
      </c>
      <c r="D4208">
        <v>0</v>
      </c>
      <c r="E4208">
        <v>0.32261680661604519</v>
      </c>
      <c r="F4208">
        <v>0</v>
      </c>
      <c r="G4208">
        <v>0.23705882352941179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0.31478163493840983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t="s">
        <v>4252</v>
      </c>
      <c r="B4209">
        <v>0</v>
      </c>
      <c r="C4209">
        <v>0.27615571776155717</v>
      </c>
      <c r="D4209">
        <v>0</v>
      </c>
      <c r="E4209">
        <v>0.17502485247149899</v>
      </c>
      <c r="F4209">
        <v>0</v>
      </c>
      <c r="G4209">
        <v>0.23705882352941179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0.31478163493840983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t="s">
        <v>4253</v>
      </c>
      <c r="B4210">
        <v>0</v>
      </c>
      <c r="C4210">
        <v>0.21776155717761561</v>
      </c>
      <c r="D4210">
        <v>0</v>
      </c>
      <c r="E4210">
        <v>0.13056536728780219</v>
      </c>
      <c r="F4210">
        <v>0</v>
      </c>
      <c r="G4210">
        <v>0.23705882352941179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0.31478163493840983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t="s">
        <v>4254</v>
      </c>
      <c r="B4211">
        <v>0</v>
      </c>
      <c r="C4211">
        <v>0.45012165450121661</v>
      </c>
      <c r="D4211">
        <v>0</v>
      </c>
      <c r="E4211">
        <v>0.13016349753590389</v>
      </c>
      <c r="F4211">
        <v>0</v>
      </c>
      <c r="G4211">
        <v>0.23705882352941179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0.31478163493840983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t="s">
        <v>4255</v>
      </c>
      <c r="B4212">
        <v>0</v>
      </c>
      <c r="C4212">
        <v>0.46715328467153278</v>
      </c>
      <c r="D4212">
        <v>0</v>
      </c>
      <c r="E4212">
        <v>0.1242835085344445</v>
      </c>
      <c r="F4212">
        <v>0</v>
      </c>
      <c r="G4212">
        <v>0.23705882352941179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0.31478163493840983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t="s">
        <v>4256</v>
      </c>
      <c r="B4213">
        <v>0</v>
      </c>
      <c r="C4213">
        <v>0.41362530413625298</v>
      </c>
      <c r="D4213">
        <v>0</v>
      </c>
      <c r="E4213">
        <v>0.1231836544766175</v>
      </c>
      <c r="F4213">
        <v>0</v>
      </c>
      <c r="G4213">
        <v>0.23705882352941179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0.35860395670026129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t="s">
        <v>4257</v>
      </c>
      <c r="B4214">
        <v>0</v>
      </c>
      <c r="C4214">
        <v>0.51338199513381999</v>
      </c>
      <c r="D4214">
        <v>0</v>
      </c>
      <c r="E4214">
        <v>0.1309883880792741</v>
      </c>
      <c r="F4214">
        <v>0</v>
      </c>
      <c r="G4214">
        <v>0.23705882352941179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0.39637924598730873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t="s">
        <v>4258</v>
      </c>
      <c r="B4215">
        <v>0</v>
      </c>
      <c r="C4215">
        <v>0.5012165450121655</v>
      </c>
      <c r="D4215">
        <v>0</v>
      </c>
      <c r="E4215">
        <v>0.1469151208781912</v>
      </c>
      <c r="F4215">
        <v>0</v>
      </c>
      <c r="G4215">
        <v>0.23705882352941179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0.47797685703620751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x14ac:dyDescent="0.25">
      <c r="A4216" t="s">
        <v>4259</v>
      </c>
      <c r="B4216">
        <v>0</v>
      </c>
      <c r="C4216">
        <v>0.62530413625304138</v>
      </c>
      <c r="D4216">
        <v>0</v>
      </c>
      <c r="E4216">
        <v>0.1645339368429958</v>
      </c>
      <c r="F4216">
        <v>0</v>
      </c>
      <c r="G4216">
        <v>0.48686274509803917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0.51806644270250102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t="s">
        <v>4260</v>
      </c>
      <c r="B4217">
        <v>0</v>
      </c>
      <c r="C4217">
        <v>0.64841849148418484</v>
      </c>
      <c r="D4217">
        <v>0</v>
      </c>
      <c r="E4217">
        <v>0.17608240445017881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0.51806644270250102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t="s">
        <v>4261</v>
      </c>
      <c r="B4218">
        <v>0</v>
      </c>
      <c r="C4218">
        <v>0.53406326034063256</v>
      </c>
      <c r="D4218">
        <v>0</v>
      </c>
      <c r="E4218">
        <v>0.20362105797499949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0.62814483016050759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t="s">
        <v>4262</v>
      </c>
      <c r="B4219">
        <v>0</v>
      </c>
      <c r="C4219">
        <v>0.28467153284671531</v>
      </c>
      <c r="D4219">
        <v>0</v>
      </c>
      <c r="E4219">
        <v>0.2380549504008122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0.62814483016050759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t="s">
        <v>4263</v>
      </c>
      <c r="B4220">
        <v>0</v>
      </c>
      <c r="C4220">
        <v>0.23479318734793189</v>
      </c>
      <c r="D4220">
        <v>0</v>
      </c>
      <c r="E4220">
        <v>0.29770088199835032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0.7736095558044046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t="s">
        <v>4264</v>
      </c>
      <c r="B4221">
        <v>0</v>
      </c>
      <c r="C4221">
        <v>0.1021897810218978</v>
      </c>
      <c r="D4221">
        <v>0</v>
      </c>
      <c r="E4221">
        <v>0.37913238435669122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0.47797685703620751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t="s">
        <v>4265</v>
      </c>
      <c r="B4222">
        <v>0</v>
      </c>
      <c r="C4222">
        <v>1.2165450121654499E-3</v>
      </c>
      <c r="D4222">
        <v>0</v>
      </c>
      <c r="E4222">
        <v>0.57966539055394573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0.39637924598730873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t="s">
        <v>4266</v>
      </c>
      <c r="B4223">
        <v>0</v>
      </c>
      <c r="C4223">
        <v>0</v>
      </c>
      <c r="D4223">
        <v>0</v>
      </c>
      <c r="E4223">
        <v>0.69111021806721806</v>
      </c>
      <c r="F4223">
        <v>0</v>
      </c>
      <c r="G4223">
        <v>0.31470588235294122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0.47275102650242629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t="s">
        <v>4267</v>
      </c>
      <c r="B4224">
        <v>0</v>
      </c>
      <c r="C4224">
        <v>0</v>
      </c>
      <c r="D4224">
        <v>0</v>
      </c>
      <c r="E4224">
        <v>0.69364834281604948</v>
      </c>
      <c r="F4224">
        <v>0</v>
      </c>
      <c r="G4224">
        <v>0.23705882352941179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0.31478163493840983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t="s">
        <v>4268</v>
      </c>
      <c r="B4225">
        <v>0</v>
      </c>
      <c r="C4225">
        <v>0</v>
      </c>
      <c r="D4225">
        <v>0</v>
      </c>
      <c r="E4225">
        <v>0.68675310391505751</v>
      </c>
      <c r="F4225">
        <v>0</v>
      </c>
      <c r="G4225">
        <v>0.23705882352941179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0.31478163493840983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x14ac:dyDescent="0.25">
      <c r="A4226" t="s">
        <v>4269</v>
      </c>
      <c r="B4226">
        <v>0</v>
      </c>
      <c r="C4226">
        <v>0</v>
      </c>
      <c r="D4226">
        <v>0</v>
      </c>
      <c r="E4226">
        <v>0.70413925844455261</v>
      </c>
      <c r="F4226">
        <v>0</v>
      </c>
      <c r="G4226">
        <v>0.23705882352941179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0.31478163493840983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t="s">
        <v>4270</v>
      </c>
      <c r="B4227">
        <v>0</v>
      </c>
      <c r="C4227">
        <v>0</v>
      </c>
      <c r="D4227">
        <v>0</v>
      </c>
      <c r="E4227">
        <v>0.73867890606823328</v>
      </c>
      <c r="F4227">
        <v>0</v>
      </c>
      <c r="G4227">
        <v>0.23705882352941179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0.31478163493840983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t="s">
        <v>4271</v>
      </c>
      <c r="B4228">
        <v>0</v>
      </c>
      <c r="C4228">
        <v>0</v>
      </c>
      <c r="D4228">
        <v>0</v>
      </c>
      <c r="E4228">
        <v>0.75913196133589966</v>
      </c>
      <c r="F4228">
        <v>0</v>
      </c>
      <c r="G4228">
        <v>0.23705882352941179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0.31478163493840983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x14ac:dyDescent="0.25">
      <c r="A4229" t="s">
        <v>4272</v>
      </c>
      <c r="B4229">
        <v>0</v>
      </c>
      <c r="C4229">
        <v>0</v>
      </c>
      <c r="D4229">
        <v>0</v>
      </c>
      <c r="E4229">
        <v>0.77097654349711298</v>
      </c>
      <c r="F4229">
        <v>0</v>
      </c>
      <c r="G4229">
        <v>0.23705882352941179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0.31478163493840983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t="s">
        <v>4273</v>
      </c>
      <c r="B4230">
        <v>0</v>
      </c>
      <c r="C4230">
        <v>1.2165450121654499E-3</v>
      </c>
      <c r="D4230">
        <v>0</v>
      </c>
      <c r="E4230">
        <v>0.77480488165993355</v>
      </c>
      <c r="F4230">
        <v>0</v>
      </c>
      <c r="G4230">
        <v>0.23705882352941179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0.31478163493840983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t="s">
        <v>4274</v>
      </c>
      <c r="B4231">
        <v>0</v>
      </c>
      <c r="C4231">
        <v>1.094890510948905E-2</v>
      </c>
      <c r="D4231">
        <v>0</v>
      </c>
      <c r="E4231">
        <v>0.7684807208274288</v>
      </c>
      <c r="F4231">
        <v>0</v>
      </c>
      <c r="G4231">
        <v>0.23705882352941179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0.31478163493840983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x14ac:dyDescent="0.25">
      <c r="A4232" t="s">
        <v>4275</v>
      </c>
      <c r="B4232">
        <v>0</v>
      </c>
      <c r="C4232">
        <v>2.3114355231143548E-2</v>
      </c>
      <c r="D4232">
        <v>0</v>
      </c>
      <c r="E4232">
        <v>0.67188392309482015</v>
      </c>
      <c r="F4232">
        <v>0</v>
      </c>
      <c r="G4232">
        <v>0.23705882352941179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0.31478163493840983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t="s">
        <v>4276</v>
      </c>
      <c r="B4233">
        <v>0</v>
      </c>
      <c r="C4233">
        <v>0.27858880778588813</v>
      </c>
      <c r="D4233">
        <v>0</v>
      </c>
      <c r="E4233">
        <v>0.52099240677679304</v>
      </c>
      <c r="F4233">
        <v>0</v>
      </c>
      <c r="G4233">
        <v>0.23705882352941179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0.31478163493840983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t="s">
        <v>4277</v>
      </c>
      <c r="B4234">
        <v>0</v>
      </c>
      <c r="C4234">
        <v>0.26277372262773718</v>
      </c>
      <c r="D4234">
        <v>0</v>
      </c>
      <c r="E4234">
        <v>0.52321326593202055</v>
      </c>
      <c r="F4234">
        <v>0</v>
      </c>
      <c r="G4234">
        <v>0.23705882352941179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0.31478163493840983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t="s">
        <v>4278</v>
      </c>
      <c r="B4235">
        <v>0</v>
      </c>
      <c r="C4235">
        <v>0.31265206812652069</v>
      </c>
      <c r="D4235">
        <v>0</v>
      </c>
      <c r="E4235">
        <v>0.54138200892573873</v>
      </c>
      <c r="F4235">
        <v>0</v>
      </c>
      <c r="G4235">
        <v>0.38313725490196082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0.39637924598730873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x14ac:dyDescent="0.25">
      <c r="A4236" t="s">
        <v>4279</v>
      </c>
      <c r="B4236">
        <v>0</v>
      </c>
      <c r="C4236">
        <v>0.41605839416058399</v>
      </c>
      <c r="D4236">
        <v>0</v>
      </c>
      <c r="E4236">
        <v>0.55079422153598856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0.47797685703620751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x14ac:dyDescent="0.25">
      <c r="A4237" t="s">
        <v>4280</v>
      </c>
      <c r="B4237">
        <v>0</v>
      </c>
      <c r="C4237">
        <v>0.48053527980535282</v>
      </c>
      <c r="D4237">
        <v>0</v>
      </c>
      <c r="E4237">
        <v>0.52792994775693225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0.5366927958193356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t="s">
        <v>4281</v>
      </c>
      <c r="B4238">
        <v>0</v>
      </c>
      <c r="C4238">
        <v>0.47566909975669103</v>
      </c>
      <c r="D4238">
        <v>0</v>
      </c>
      <c r="E4238">
        <v>0.5075191945684131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0.60209033221351249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t="s">
        <v>4282</v>
      </c>
      <c r="B4239">
        <v>0</v>
      </c>
      <c r="C4239">
        <v>0.48418491484184911</v>
      </c>
      <c r="D4239">
        <v>0</v>
      </c>
      <c r="E4239">
        <v>0.49525159161572802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0.61657334826427768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t="s">
        <v>4283</v>
      </c>
      <c r="B4240">
        <v>0</v>
      </c>
      <c r="C4240">
        <v>0.55474452554744524</v>
      </c>
      <c r="D4240">
        <v>0</v>
      </c>
      <c r="E4240">
        <v>0.49053490979081621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0.62217245240761476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t="s">
        <v>4284</v>
      </c>
      <c r="B4241">
        <v>0</v>
      </c>
      <c r="C4241">
        <v>0.54379562043795626</v>
      </c>
      <c r="D4241">
        <v>0</v>
      </c>
      <c r="E4241">
        <v>0.479684426489562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0.62814483016050759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t="s">
        <v>4285</v>
      </c>
      <c r="B4242">
        <v>0</v>
      </c>
      <c r="C4242">
        <v>0.53771289537712896</v>
      </c>
      <c r="D4242">
        <v>0</v>
      </c>
      <c r="E4242">
        <v>0.47849996827344071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0.62814483016050759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25">
      <c r="A4243" t="s">
        <v>4286</v>
      </c>
      <c r="B4243">
        <v>0</v>
      </c>
      <c r="C4243">
        <v>0.53163017031630166</v>
      </c>
      <c r="D4243">
        <v>0</v>
      </c>
      <c r="E4243">
        <v>0.48266672306943892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0.62814483016050759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t="s">
        <v>4287</v>
      </c>
      <c r="B4244">
        <v>0</v>
      </c>
      <c r="C4244">
        <v>0.39537712895377131</v>
      </c>
      <c r="D4244">
        <v>0</v>
      </c>
      <c r="E4244">
        <v>0.4892658474164005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0.62594251586412841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t="s">
        <v>4288</v>
      </c>
      <c r="B4245">
        <v>0</v>
      </c>
      <c r="C4245">
        <v>0.13746958637469589</v>
      </c>
      <c r="D4245">
        <v>0</v>
      </c>
      <c r="E4245">
        <v>0.52680894265953171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0.55953714072415084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t="s">
        <v>4289</v>
      </c>
      <c r="B4246">
        <v>0</v>
      </c>
      <c r="C4246">
        <v>1.21654501216545E-2</v>
      </c>
      <c r="D4246">
        <v>0</v>
      </c>
      <c r="E4246">
        <v>0.66257746568243836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0.387458006718925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t="s">
        <v>4290</v>
      </c>
      <c r="B4247">
        <v>0</v>
      </c>
      <c r="C4247">
        <v>0</v>
      </c>
      <c r="D4247">
        <v>0</v>
      </c>
      <c r="E4247">
        <v>0.77560862116373031</v>
      </c>
      <c r="F4247">
        <v>0</v>
      </c>
      <c r="G4247">
        <v>0.23705882352941179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0.31478163493840983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t="s">
        <v>4291</v>
      </c>
      <c r="B4248">
        <v>0</v>
      </c>
      <c r="C4248">
        <v>0</v>
      </c>
      <c r="D4248">
        <v>0</v>
      </c>
      <c r="E4248">
        <v>0.79276211425791587</v>
      </c>
      <c r="F4248">
        <v>0</v>
      </c>
      <c r="G4248">
        <v>0.23705882352941179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0.31478163493840983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t="s">
        <v>4292</v>
      </c>
      <c r="B4249">
        <v>0</v>
      </c>
      <c r="C4249">
        <v>0</v>
      </c>
      <c r="D4249">
        <v>0</v>
      </c>
      <c r="E4249">
        <v>0.73421603671820479</v>
      </c>
      <c r="F4249">
        <v>0</v>
      </c>
      <c r="G4249">
        <v>0.23705882352941179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0.31478163493840983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t="s">
        <v>4293</v>
      </c>
      <c r="B4250">
        <v>0</v>
      </c>
      <c r="C4250">
        <v>0</v>
      </c>
      <c r="D4250">
        <v>0</v>
      </c>
      <c r="E4250">
        <v>0.31728674464349921</v>
      </c>
      <c r="F4250">
        <v>0</v>
      </c>
      <c r="G4250">
        <v>0.23705882352941179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0.31478163493840983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t="s">
        <v>4294</v>
      </c>
      <c r="B4251">
        <v>0</v>
      </c>
      <c r="C4251">
        <v>0</v>
      </c>
      <c r="D4251">
        <v>0</v>
      </c>
      <c r="E4251">
        <v>0.21588866092768461</v>
      </c>
      <c r="F4251">
        <v>0</v>
      </c>
      <c r="G4251">
        <v>0.23705882352941179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0.31478163493840983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t="s">
        <v>4295</v>
      </c>
      <c r="B4252">
        <v>0</v>
      </c>
      <c r="C4252">
        <v>0</v>
      </c>
      <c r="D4252">
        <v>0</v>
      </c>
      <c r="E4252">
        <v>0.18892108547135089</v>
      </c>
      <c r="F4252">
        <v>0</v>
      </c>
      <c r="G4252">
        <v>0.23705882352941179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0.31478163493840983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t="s">
        <v>4296</v>
      </c>
      <c r="B4253">
        <v>0</v>
      </c>
      <c r="C4253">
        <v>0</v>
      </c>
      <c r="D4253">
        <v>0</v>
      </c>
      <c r="E4253">
        <v>0.21258909875420379</v>
      </c>
      <c r="F4253">
        <v>0</v>
      </c>
      <c r="G4253">
        <v>0.23705882352941179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0.31478163493840983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t="s">
        <v>4297</v>
      </c>
      <c r="B4254">
        <v>0</v>
      </c>
      <c r="C4254">
        <v>1.2165450121654499E-3</v>
      </c>
      <c r="D4254">
        <v>0</v>
      </c>
      <c r="E4254">
        <v>0.38759280018612918</v>
      </c>
      <c r="F4254">
        <v>0</v>
      </c>
      <c r="G4254">
        <v>0.23705882352941179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0.31478163493840983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t="s">
        <v>4298</v>
      </c>
      <c r="B4255">
        <v>0</v>
      </c>
      <c r="C4255">
        <v>9.7323600973236012E-3</v>
      </c>
      <c r="D4255">
        <v>0</v>
      </c>
      <c r="E4255">
        <v>0.62879925548340709</v>
      </c>
      <c r="F4255">
        <v>0</v>
      </c>
      <c r="G4255">
        <v>0.23705882352941179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0.31478163493840983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t="s">
        <v>4299</v>
      </c>
      <c r="B4256">
        <v>0</v>
      </c>
      <c r="C4256">
        <v>2.3114355231143548E-2</v>
      </c>
      <c r="D4256">
        <v>0</v>
      </c>
      <c r="E4256">
        <v>0.64523361323209039</v>
      </c>
      <c r="F4256">
        <v>0</v>
      </c>
      <c r="G4256">
        <v>0.23705882352941179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0.31478163493840983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t="s">
        <v>4300</v>
      </c>
      <c r="B4257">
        <v>0</v>
      </c>
      <c r="C4257">
        <v>0.35766423357664229</v>
      </c>
      <c r="D4257">
        <v>0</v>
      </c>
      <c r="E4257">
        <v>0.53810359779183148</v>
      </c>
      <c r="F4257">
        <v>0</v>
      </c>
      <c r="G4257">
        <v>0.23705882352941179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0.31478163493840983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t="s">
        <v>4301</v>
      </c>
      <c r="B4258">
        <v>0</v>
      </c>
      <c r="C4258">
        <v>0.43552311435523111</v>
      </c>
      <c r="D4258">
        <v>0</v>
      </c>
      <c r="E4258">
        <v>0.49715518517735152</v>
      </c>
      <c r="F4258">
        <v>0</v>
      </c>
      <c r="G4258">
        <v>0.75274509803921563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0.39637924598730873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t="s">
        <v>4302</v>
      </c>
      <c r="B4259">
        <v>0</v>
      </c>
      <c r="C4259">
        <v>0.45863746958637469</v>
      </c>
      <c r="D4259">
        <v>0</v>
      </c>
      <c r="E4259">
        <v>0.51088220986061472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0.47797685703620751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t="s">
        <v>4303</v>
      </c>
      <c r="B4260">
        <v>0</v>
      </c>
      <c r="C4260">
        <v>0.50729927007299269</v>
      </c>
      <c r="D4260">
        <v>0</v>
      </c>
      <c r="E4260">
        <v>0.56672095433490566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0.55897723030981705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t="s">
        <v>4304</v>
      </c>
      <c r="B4261">
        <v>0</v>
      </c>
      <c r="C4261">
        <v>0.45377128953771279</v>
      </c>
      <c r="D4261">
        <v>0</v>
      </c>
      <c r="E4261">
        <v>0.58966983227225622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0.54994400895856665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t="s">
        <v>4305</v>
      </c>
      <c r="B4262">
        <v>0</v>
      </c>
      <c r="C4262">
        <v>0.38199513381995132</v>
      </c>
      <c r="D4262">
        <v>0</v>
      </c>
      <c r="E4262">
        <v>0.61073626768755684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0.53460246360582309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25">
      <c r="A4263" t="s">
        <v>4306</v>
      </c>
      <c r="B4263">
        <v>0</v>
      </c>
      <c r="C4263">
        <v>0.40997566909975669</v>
      </c>
      <c r="D4263">
        <v>0</v>
      </c>
      <c r="E4263">
        <v>0.61316863723852033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0.53086972751026507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t="s">
        <v>4307</v>
      </c>
      <c r="B4264">
        <v>0</v>
      </c>
      <c r="C4264">
        <v>0.56082725060827254</v>
      </c>
      <c r="D4264">
        <v>0</v>
      </c>
      <c r="E4264">
        <v>0.63457348928699842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0.51007838745800671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x14ac:dyDescent="0.25">
      <c r="A4265" t="s">
        <v>4308</v>
      </c>
      <c r="B4265">
        <v>0</v>
      </c>
      <c r="C4265">
        <v>0.66301703163017034</v>
      </c>
      <c r="D4265">
        <v>0</v>
      </c>
      <c r="E4265">
        <v>0.65936250766725191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0.48518103770063448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x14ac:dyDescent="0.25">
      <c r="A4266" t="s">
        <v>4309</v>
      </c>
      <c r="B4266">
        <v>0</v>
      </c>
      <c r="C4266">
        <v>0.57177615571776153</v>
      </c>
      <c r="D4266">
        <v>0</v>
      </c>
      <c r="E4266">
        <v>0.6753526935848897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0.46898096304591269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t="s">
        <v>4310</v>
      </c>
      <c r="B4267">
        <v>0</v>
      </c>
      <c r="C4267">
        <v>0.53892944038929436</v>
      </c>
      <c r="D4267">
        <v>0</v>
      </c>
      <c r="E4267">
        <v>0.7022991180016499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0.43490108249346771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t="s">
        <v>4311</v>
      </c>
      <c r="B4268">
        <v>0</v>
      </c>
      <c r="C4268">
        <v>0.27737226277372262</v>
      </c>
      <c r="D4268">
        <v>0</v>
      </c>
      <c r="E4268">
        <v>0.71613189788278109</v>
      </c>
      <c r="F4268">
        <v>0</v>
      </c>
      <c r="G4268">
        <v>0.40647058823529408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0.41989548338932442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t="s">
        <v>4312</v>
      </c>
      <c r="B4269">
        <v>0</v>
      </c>
      <c r="C4269">
        <v>9.4890510948905105E-2</v>
      </c>
      <c r="D4269">
        <v>0</v>
      </c>
      <c r="E4269">
        <v>0.75096766006049198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0.33482642777155658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t="s">
        <v>4313</v>
      </c>
      <c r="B4270">
        <v>0</v>
      </c>
      <c r="C4270">
        <v>3.6496350364963498E-3</v>
      </c>
      <c r="D4270">
        <v>0</v>
      </c>
      <c r="E4270">
        <v>0.79974195731720221</v>
      </c>
      <c r="F4270">
        <v>0</v>
      </c>
      <c r="G4270">
        <v>0.79176470588235293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0.31478163493840983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t="s">
        <v>4314</v>
      </c>
      <c r="B4271">
        <v>0</v>
      </c>
      <c r="C4271">
        <v>0</v>
      </c>
      <c r="D4271">
        <v>0</v>
      </c>
      <c r="E4271">
        <v>0.81909515852704162</v>
      </c>
      <c r="F4271">
        <v>0</v>
      </c>
      <c r="G4271">
        <v>0.23705882352941179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0.20892123926838371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t="s">
        <v>4315</v>
      </c>
      <c r="B4272">
        <v>0</v>
      </c>
      <c r="C4272">
        <v>0</v>
      </c>
      <c r="D4272">
        <v>0</v>
      </c>
      <c r="E4272">
        <v>0.81507646100805864</v>
      </c>
      <c r="F4272">
        <v>0</v>
      </c>
      <c r="G4272">
        <v>0.23705882352941179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0.20892123926838371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t="s">
        <v>4316</v>
      </c>
      <c r="B4273">
        <v>0</v>
      </c>
      <c r="C4273">
        <v>0</v>
      </c>
      <c r="D4273">
        <v>0</v>
      </c>
      <c r="E4273">
        <v>0.79142959876477936</v>
      </c>
      <c r="F4273">
        <v>0</v>
      </c>
      <c r="G4273">
        <v>0.23705882352941179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0.20892123926838371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t="s">
        <v>4317</v>
      </c>
      <c r="B4274">
        <v>0</v>
      </c>
      <c r="C4274">
        <v>0</v>
      </c>
      <c r="D4274">
        <v>0</v>
      </c>
      <c r="E4274">
        <v>0.73040884959495767</v>
      </c>
      <c r="F4274">
        <v>0</v>
      </c>
      <c r="G4274">
        <v>0.23705882352941179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0.20892123926838371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t="s">
        <v>4318</v>
      </c>
      <c r="B4275">
        <v>0</v>
      </c>
      <c r="C4275">
        <v>0</v>
      </c>
      <c r="D4275">
        <v>0</v>
      </c>
      <c r="E4275">
        <v>0.62131178747435445</v>
      </c>
      <c r="F4275">
        <v>0</v>
      </c>
      <c r="G4275">
        <v>0.23705882352941179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0.20892123926838371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t="s">
        <v>4319</v>
      </c>
      <c r="B4276">
        <v>0</v>
      </c>
      <c r="C4276">
        <v>0</v>
      </c>
      <c r="D4276">
        <v>0</v>
      </c>
      <c r="E4276">
        <v>0.3505150278136171</v>
      </c>
      <c r="F4276">
        <v>0</v>
      </c>
      <c r="G4276">
        <v>0.23705882352941179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0.20892123926838371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x14ac:dyDescent="0.25">
      <c r="A4277" t="s">
        <v>4320</v>
      </c>
      <c r="B4277">
        <v>0</v>
      </c>
      <c r="C4277">
        <v>0</v>
      </c>
      <c r="D4277">
        <v>0</v>
      </c>
      <c r="E4277">
        <v>0.28888089849616111</v>
      </c>
      <c r="F4277">
        <v>0</v>
      </c>
      <c r="G4277">
        <v>0.23705882352941179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0.20892123926838371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t="s">
        <v>4321</v>
      </c>
      <c r="B4278">
        <v>0</v>
      </c>
      <c r="C4278">
        <v>0</v>
      </c>
      <c r="D4278">
        <v>0</v>
      </c>
      <c r="E4278">
        <v>0.30838215698301569</v>
      </c>
      <c r="F4278">
        <v>0</v>
      </c>
      <c r="G4278">
        <v>0.23705882352941179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0.20892123926838371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t="s">
        <v>4322</v>
      </c>
      <c r="B4279">
        <v>0</v>
      </c>
      <c r="C4279">
        <v>2.4330900243308999E-3</v>
      </c>
      <c r="D4279">
        <v>0</v>
      </c>
      <c r="E4279">
        <v>0.42769517121766543</v>
      </c>
      <c r="F4279">
        <v>0</v>
      </c>
      <c r="G4279">
        <v>0.23705882352941179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0.20892123926838371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t="s">
        <v>4323</v>
      </c>
      <c r="B4280">
        <v>0</v>
      </c>
      <c r="C4280">
        <v>2.0681265206812651E-2</v>
      </c>
      <c r="D4280">
        <v>0</v>
      </c>
      <c r="E4280">
        <v>0.58245732777766035</v>
      </c>
      <c r="F4280">
        <v>0</v>
      </c>
      <c r="G4280">
        <v>0.23705882352941179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0.20892123926838371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t="s">
        <v>4324</v>
      </c>
      <c r="B4281">
        <v>0</v>
      </c>
      <c r="C4281">
        <v>0.40145985401459849</v>
      </c>
      <c r="D4281">
        <v>0</v>
      </c>
      <c r="E4281">
        <v>0.42046151568349588</v>
      </c>
      <c r="F4281">
        <v>0</v>
      </c>
      <c r="G4281">
        <v>0.23705882352941179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0.20892123926838371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t="s">
        <v>4325</v>
      </c>
      <c r="B4282">
        <v>0</v>
      </c>
      <c r="C4282">
        <v>0.46228710462287098</v>
      </c>
      <c r="D4282">
        <v>0</v>
      </c>
      <c r="E4282">
        <v>0.35476638676790972</v>
      </c>
      <c r="F4282">
        <v>0</v>
      </c>
      <c r="G4282">
        <v>0.43176470588235288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0.20892123926838371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t="s">
        <v>4326</v>
      </c>
      <c r="B4283">
        <v>0</v>
      </c>
      <c r="C4283">
        <v>0.51216545012165449</v>
      </c>
      <c r="D4283">
        <v>0</v>
      </c>
      <c r="E4283">
        <v>0.31974026523403631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0.20892123926838371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t="s">
        <v>4327</v>
      </c>
      <c r="B4284">
        <v>0</v>
      </c>
      <c r="C4284">
        <v>0.51216545012165449</v>
      </c>
      <c r="D4284">
        <v>0</v>
      </c>
      <c r="E4284">
        <v>0.36049831849235392</v>
      </c>
      <c r="F4284">
        <v>0</v>
      </c>
      <c r="G4284">
        <v>0.80509803921568635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0.20892123926838371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t="s">
        <v>4328</v>
      </c>
      <c r="B4285">
        <v>0</v>
      </c>
      <c r="C4285">
        <v>0.36861313868613138</v>
      </c>
      <c r="D4285">
        <v>0</v>
      </c>
      <c r="E4285">
        <v>0.4008968040779205</v>
      </c>
      <c r="F4285">
        <v>0</v>
      </c>
      <c r="G4285">
        <v>0.23705882352941179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0.20892123926838371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t="s">
        <v>4329</v>
      </c>
      <c r="B4286">
        <v>0</v>
      </c>
      <c r="C4286">
        <v>0.44038929440389302</v>
      </c>
      <c r="D4286">
        <v>0</v>
      </c>
      <c r="E4286">
        <v>0.4514689396983862</v>
      </c>
      <c r="F4286">
        <v>0</v>
      </c>
      <c r="G4286">
        <v>0.23705882352941179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0.20892123926838371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t="s">
        <v>4330</v>
      </c>
      <c r="B4287">
        <v>0</v>
      </c>
      <c r="C4287">
        <v>0.50851581508515808</v>
      </c>
      <c r="D4287">
        <v>0</v>
      </c>
      <c r="E4287">
        <v>0.49793777364157449</v>
      </c>
      <c r="F4287">
        <v>0</v>
      </c>
      <c r="G4287">
        <v>0.23705882352941179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0.20892123926838371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t="s">
        <v>4331</v>
      </c>
      <c r="B4288">
        <v>0</v>
      </c>
      <c r="C4288">
        <v>0.67031630170316303</v>
      </c>
      <c r="D4288">
        <v>0</v>
      </c>
      <c r="E4288">
        <v>0.56206772562871476</v>
      </c>
      <c r="F4288">
        <v>0</v>
      </c>
      <c r="G4288">
        <v>0.23705882352941179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0.20892123926838371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t="s">
        <v>4332</v>
      </c>
      <c r="B4289">
        <v>0</v>
      </c>
      <c r="C4289">
        <v>0.66788321167883202</v>
      </c>
      <c r="D4289">
        <v>0</v>
      </c>
      <c r="E4289">
        <v>0.62928572939359972</v>
      </c>
      <c r="F4289">
        <v>0</v>
      </c>
      <c r="G4289">
        <v>0.23705882352941179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0.20892123926838371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t="s">
        <v>4333</v>
      </c>
      <c r="B4290">
        <v>0</v>
      </c>
      <c r="C4290">
        <v>0.62895377128953778</v>
      </c>
      <c r="D4290">
        <v>0</v>
      </c>
      <c r="E4290">
        <v>0.63871909304342322</v>
      </c>
      <c r="F4290">
        <v>0</v>
      </c>
      <c r="G4290">
        <v>0.23705882352941179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0.20892123926838371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t="s">
        <v>4334</v>
      </c>
      <c r="B4291">
        <v>0</v>
      </c>
      <c r="C4291">
        <v>0.52554744525547448</v>
      </c>
      <c r="D4291">
        <v>0</v>
      </c>
      <c r="E4291">
        <v>0.67605067789081841</v>
      </c>
      <c r="F4291">
        <v>0</v>
      </c>
      <c r="G4291">
        <v>0.23705882352941179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0.20892123926838371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t="s">
        <v>4335</v>
      </c>
      <c r="B4292">
        <v>0</v>
      </c>
      <c r="C4292">
        <v>0.39659367396593681</v>
      </c>
      <c r="D4292">
        <v>0</v>
      </c>
      <c r="E4292">
        <v>0.69022187440512706</v>
      </c>
      <c r="F4292">
        <v>0</v>
      </c>
      <c r="G4292">
        <v>0.23705882352941179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0.20892123926838371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t="s">
        <v>4336</v>
      </c>
      <c r="B4293">
        <v>0</v>
      </c>
      <c r="C4293">
        <v>0.13625304136253041</v>
      </c>
      <c r="D4293">
        <v>0</v>
      </c>
      <c r="E4293">
        <v>0.57780409907146946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0.20892123926838371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x14ac:dyDescent="0.25">
      <c r="A4294" t="s">
        <v>4337</v>
      </c>
      <c r="B4294">
        <v>0</v>
      </c>
      <c r="C4294">
        <v>9.7323600973236012E-3</v>
      </c>
      <c r="D4294">
        <v>0</v>
      </c>
      <c r="E4294">
        <v>0.60206434146238297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0.20892123926838371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t="s">
        <v>4338</v>
      </c>
      <c r="B4295">
        <v>0</v>
      </c>
      <c r="C4295">
        <v>0</v>
      </c>
      <c r="D4295">
        <v>0</v>
      </c>
      <c r="E4295">
        <v>0.64781404006006904</v>
      </c>
      <c r="F4295">
        <v>0</v>
      </c>
      <c r="G4295">
        <v>0.23705882352941179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0.20892123926838371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t="s">
        <v>4339</v>
      </c>
      <c r="B4296">
        <v>0</v>
      </c>
      <c r="C4296">
        <v>0</v>
      </c>
      <c r="D4296">
        <v>0</v>
      </c>
      <c r="E4296">
        <v>0.55417838786776374</v>
      </c>
      <c r="F4296">
        <v>0</v>
      </c>
      <c r="G4296">
        <v>0.23705882352941179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0.20892123926838371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t="s">
        <v>4340</v>
      </c>
      <c r="B4297">
        <v>0</v>
      </c>
      <c r="C4297">
        <v>0</v>
      </c>
      <c r="D4297">
        <v>0</v>
      </c>
      <c r="E4297">
        <v>0.56086211637301975</v>
      </c>
      <c r="F4297">
        <v>0</v>
      </c>
      <c r="G4297">
        <v>0.23705882352941179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0.20892123926838371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t="s">
        <v>4341</v>
      </c>
      <c r="B4298">
        <v>0</v>
      </c>
      <c r="C4298">
        <v>0</v>
      </c>
      <c r="D4298">
        <v>0</v>
      </c>
      <c r="E4298">
        <v>0.56760929799699655</v>
      </c>
      <c r="F4298">
        <v>0</v>
      </c>
      <c r="G4298">
        <v>0.23705882352941179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0.20892123926838371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t="s">
        <v>4342</v>
      </c>
      <c r="B4299">
        <v>0</v>
      </c>
      <c r="C4299">
        <v>0</v>
      </c>
      <c r="D4299">
        <v>0</v>
      </c>
      <c r="E4299">
        <v>0.37579052010406322</v>
      </c>
      <c r="F4299">
        <v>0</v>
      </c>
      <c r="G4299">
        <v>0.23705882352941179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0.20892123926838371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t="s">
        <v>4343</v>
      </c>
      <c r="B4300">
        <v>0</v>
      </c>
      <c r="C4300">
        <v>0</v>
      </c>
      <c r="D4300">
        <v>0</v>
      </c>
      <c r="E4300">
        <v>0.35965227690941021</v>
      </c>
      <c r="F4300">
        <v>0</v>
      </c>
      <c r="G4300">
        <v>0.23705882352941179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0.20892123926838371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x14ac:dyDescent="0.25">
      <c r="A4301" t="s">
        <v>4344</v>
      </c>
      <c r="B4301">
        <v>0</v>
      </c>
      <c r="C4301">
        <v>0</v>
      </c>
      <c r="D4301">
        <v>0</v>
      </c>
      <c r="E4301">
        <v>0.33008312358552422</v>
      </c>
      <c r="F4301">
        <v>0</v>
      </c>
      <c r="G4301">
        <v>0.23705882352941179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0.20892123926838371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t="s">
        <v>4345</v>
      </c>
      <c r="B4302">
        <v>0</v>
      </c>
      <c r="C4302">
        <v>1.2165450121654499E-3</v>
      </c>
      <c r="D4302">
        <v>0</v>
      </c>
      <c r="E4302">
        <v>0.359398464434527</v>
      </c>
      <c r="F4302">
        <v>0</v>
      </c>
      <c r="G4302">
        <v>0.23705882352941179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0.20892123926838371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25">
      <c r="A4303" t="s">
        <v>4346</v>
      </c>
      <c r="B4303">
        <v>0</v>
      </c>
      <c r="C4303">
        <v>9.7323600973236012E-3</v>
      </c>
      <c r="D4303">
        <v>0</v>
      </c>
      <c r="E4303">
        <v>0.39789335645847002</v>
      </c>
      <c r="F4303">
        <v>0</v>
      </c>
      <c r="G4303">
        <v>0.23705882352941179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0.20892123926838371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x14ac:dyDescent="0.25">
      <c r="A4304" t="s">
        <v>4347</v>
      </c>
      <c r="B4304">
        <v>0</v>
      </c>
      <c r="C4304">
        <v>2.18978102189781E-2</v>
      </c>
      <c r="D4304">
        <v>0</v>
      </c>
      <c r="E4304">
        <v>0.40633262124833441</v>
      </c>
      <c r="F4304">
        <v>0</v>
      </c>
      <c r="G4304">
        <v>0.23705882352941179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0.20892123926838371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 x14ac:dyDescent="0.25">
      <c r="A4305" t="s">
        <v>4348</v>
      </c>
      <c r="B4305">
        <v>0</v>
      </c>
      <c r="C4305">
        <v>0.13625304136253041</v>
      </c>
      <c r="D4305">
        <v>0</v>
      </c>
      <c r="E4305">
        <v>0.44144334694050208</v>
      </c>
      <c r="F4305">
        <v>0</v>
      </c>
      <c r="G4305">
        <v>0.23705882352941179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0.20892123926838371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 x14ac:dyDescent="0.25">
      <c r="A4306" t="s">
        <v>4349</v>
      </c>
      <c r="B4306">
        <v>0</v>
      </c>
      <c r="C4306">
        <v>0.4464720194647202</v>
      </c>
      <c r="D4306">
        <v>0</v>
      </c>
      <c r="E4306">
        <v>0.67437974576450443</v>
      </c>
      <c r="F4306">
        <v>0</v>
      </c>
      <c r="G4306">
        <v>0.23705882352941179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0.20892123926838371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t="s">
        <v>4350</v>
      </c>
      <c r="B4307">
        <v>0</v>
      </c>
      <c r="C4307">
        <v>0.3430656934306569</v>
      </c>
      <c r="D4307">
        <v>0</v>
      </c>
      <c r="E4307">
        <v>0.66596163201421354</v>
      </c>
      <c r="F4307">
        <v>0</v>
      </c>
      <c r="G4307">
        <v>0.23705882352941179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0.20892123926838371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 x14ac:dyDescent="0.25">
      <c r="A4308" t="s">
        <v>4351</v>
      </c>
      <c r="B4308">
        <v>0</v>
      </c>
      <c r="C4308">
        <v>0.36618004866180048</v>
      </c>
      <c r="D4308">
        <v>0</v>
      </c>
      <c r="E4308">
        <v>0.55614543454810805</v>
      </c>
      <c r="F4308">
        <v>0</v>
      </c>
      <c r="G4308">
        <v>0.23705882352941179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0.20892123926838371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t="s">
        <v>4352</v>
      </c>
      <c r="B4309">
        <v>0</v>
      </c>
      <c r="C4309">
        <v>0.36009732360097318</v>
      </c>
      <c r="D4309">
        <v>0</v>
      </c>
      <c r="E4309">
        <v>0.59590938894646683</v>
      </c>
      <c r="F4309">
        <v>0</v>
      </c>
      <c r="G4309">
        <v>0.23705882352941179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0.3720791340052258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t="s">
        <v>4353</v>
      </c>
      <c r="B4310">
        <v>0</v>
      </c>
      <c r="C4310">
        <v>0.37591240875912407</v>
      </c>
      <c r="D4310">
        <v>0</v>
      </c>
      <c r="E4310">
        <v>0.61101123120201362</v>
      </c>
      <c r="F4310">
        <v>0</v>
      </c>
      <c r="G4310">
        <v>0.86823529411764711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0.52224710712952593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t="s">
        <v>4354</v>
      </c>
      <c r="B4311">
        <v>0</v>
      </c>
      <c r="C4311">
        <v>0.38686131386861311</v>
      </c>
      <c r="D4311">
        <v>0</v>
      </c>
      <c r="E4311">
        <v>0.63863448888512875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0.62097797685703615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t="s">
        <v>4355</v>
      </c>
      <c r="B4312">
        <v>0</v>
      </c>
      <c r="C4312">
        <v>0.41240875912408759</v>
      </c>
      <c r="D4312">
        <v>0</v>
      </c>
      <c r="E4312">
        <v>0.53755367076291805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0.6371780515117581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t="s">
        <v>4356</v>
      </c>
      <c r="B4313">
        <v>0</v>
      </c>
      <c r="C4313">
        <v>0.53041362530413627</v>
      </c>
      <c r="D4313">
        <v>0</v>
      </c>
      <c r="E4313">
        <v>0.51424522515281634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0.6371780515117581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t="s">
        <v>4357</v>
      </c>
      <c r="B4314">
        <v>0</v>
      </c>
      <c r="C4314">
        <v>0.44890510948905099</v>
      </c>
      <c r="D4314">
        <v>0</v>
      </c>
      <c r="E4314">
        <v>0.48962541508915169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0.6371780515117581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t="s">
        <v>4358</v>
      </c>
      <c r="B4315">
        <v>0</v>
      </c>
      <c r="C4315">
        <v>0.37347931873479318</v>
      </c>
      <c r="D4315">
        <v>0</v>
      </c>
      <c r="E4315">
        <v>0.43750925357981352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0.6371780515117581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t="s">
        <v>4359</v>
      </c>
      <c r="B4316">
        <v>0</v>
      </c>
      <c r="C4316">
        <v>0.17883211678832109</v>
      </c>
      <c r="D4316">
        <v>0</v>
      </c>
      <c r="E4316">
        <v>0.2547431206243787</v>
      </c>
      <c r="F4316">
        <v>0</v>
      </c>
      <c r="G4316">
        <v>0.23705882352941179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0.80959313176558423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t="s">
        <v>4360</v>
      </c>
      <c r="B4317">
        <v>0</v>
      </c>
      <c r="C4317">
        <v>9.9756690997566899E-2</v>
      </c>
      <c r="D4317">
        <v>0</v>
      </c>
      <c r="E4317">
        <v>0.41075318851921577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0.57245240761478156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t="s">
        <v>4361</v>
      </c>
      <c r="B4318">
        <v>0</v>
      </c>
      <c r="C4318">
        <v>1.2165450121654499E-3</v>
      </c>
      <c r="D4318">
        <v>0</v>
      </c>
      <c r="E4318">
        <v>0.41633706296664491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0.6371780515117581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25">
      <c r="A4319" t="s">
        <v>4362</v>
      </c>
      <c r="B4319">
        <v>0</v>
      </c>
      <c r="C4319">
        <v>0</v>
      </c>
      <c r="D4319">
        <v>0</v>
      </c>
      <c r="E4319">
        <v>0.47424860931914797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0.6371780515117581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 x14ac:dyDescent="0.25">
      <c r="A4320" t="s">
        <v>4363</v>
      </c>
      <c r="B4320">
        <v>0</v>
      </c>
      <c r="C4320">
        <v>0</v>
      </c>
      <c r="D4320">
        <v>0</v>
      </c>
      <c r="E4320">
        <v>0.47196429704519982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0.6371780515117581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t="s">
        <v>4364</v>
      </c>
      <c r="B4321">
        <v>0</v>
      </c>
      <c r="C4321">
        <v>0</v>
      </c>
      <c r="D4321">
        <v>0</v>
      </c>
      <c r="E4321">
        <v>0.43410393620846471</v>
      </c>
      <c r="F4321">
        <v>0</v>
      </c>
      <c r="G4321">
        <v>0.23705882352941179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0.46890630832400149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t="s">
        <v>4365</v>
      </c>
      <c r="B4322">
        <v>0</v>
      </c>
      <c r="C4322">
        <v>0</v>
      </c>
      <c r="D4322">
        <v>0</v>
      </c>
      <c r="E4322">
        <v>0.44425643520379032</v>
      </c>
      <c r="F4322">
        <v>0</v>
      </c>
      <c r="G4322">
        <v>0.23705882352941179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0.32385218365061591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t="s">
        <v>4366</v>
      </c>
      <c r="B4323">
        <v>0</v>
      </c>
      <c r="C4323">
        <v>0</v>
      </c>
      <c r="D4323">
        <v>0</v>
      </c>
      <c r="E4323">
        <v>0.42247086444298743</v>
      </c>
      <c r="F4323">
        <v>0</v>
      </c>
      <c r="G4323">
        <v>0.23705882352941179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0.32385218365061591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t="s">
        <v>4367</v>
      </c>
      <c r="B4324">
        <v>0</v>
      </c>
      <c r="C4324">
        <v>0</v>
      </c>
      <c r="D4324">
        <v>0</v>
      </c>
      <c r="E4324">
        <v>0.41066858436092141</v>
      </c>
      <c r="F4324">
        <v>0</v>
      </c>
      <c r="G4324">
        <v>0.23705882352941179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0.32385218365061591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x14ac:dyDescent="0.25">
      <c r="A4325" t="s">
        <v>4368</v>
      </c>
      <c r="B4325">
        <v>0</v>
      </c>
      <c r="C4325">
        <v>0</v>
      </c>
      <c r="D4325">
        <v>0</v>
      </c>
      <c r="E4325">
        <v>0.38602762325768308</v>
      </c>
      <c r="F4325">
        <v>0</v>
      </c>
      <c r="G4325">
        <v>0.23705882352941179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0.32385218365061591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t="s">
        <v>4369</v>
      </c>
      <c r="B4326">
        <v>0</v>
      </c>
      <c r="C4326">
        <v>1.2165450121654499E-3</v>
      </c>
      <c r="D4326">
        <v>0</v>
      </c>
      <c r="E4326">
        <v>0.37964000930645753</v>
      </c>
      <c r="F4326">
        <v>0</v>
      </c>
      <c r="G4326">
        <v>0.23705882352941179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0.32385218365061591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25">
      <c r="A4327" t="s">
        <v>4370</v>
      </c>
      <c r="B4327">
        <v>0</v>
      </c>
      <c r="C4327">
        <v>9.7323600973236012E-3</v>
      </c>
      <c r="D4327">
        <v>0</v>
      </c>
      <c r="E4327">
        <v>0.38621798261384549</v>
      </c>
      <c r="F4327">
        <v>0</v>
      </c>
      <c r="G4327">
        <v>0.23705882352941179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0.32385218365061591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x14ac:dyDescent="0.25">
      <c r="A4328" t="s">
        <v>4371</v>
      </c>
      <c r="B4328">
        <v>0</v>
      </c>
      <c r="C4328">
        <v>3.0413625304136251E-2</v>
      </c>
      <c r="D4328">
        <v>0</v>
      </c>
      <c r="E4328">
        <v>0.35838321453499439</v>
      </c>
      <c r="F4328">
        <v>0</v>
      </c>
      <c r="G4328">
        <v>0.23705882352941179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0.32385218365061591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t="s">
        <v>4372</v>
      </c>
      <c r="B4329">
        <v>0</v>
      </c>
      <c r="C4329">
        <v>0.46958637469586367</v>
      </c>
      <c r="D4329">
        <v>0</v>
      </c>
      <c r="E4329">
        <v>0.212631400833351</v>
      </c>
      <c r="F4329">
        <v>0</v>
      </c>
      <c r="G4329">
        <v>0.23705882352941179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0.32385218365061591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t="s">
        <v>4373</v>
      </c>
      <c r="B4330">
        <v>0</v>
      </c>
      <c r="C4330">
        <v>0.52311435523114358</v>
      </c>
      <c r="D4330">
        <v>0</v>
      </c>
      <c r="E4330">
        <v>0.116161509338184</v>
      </c>
      <c r="F4330">
        <v>0</v>
      </c>
      <c r="G4330">
        <v>0.23705882352941179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0.6371780515117581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t="s">
        <v>4374</v>
      </c>
      <c r="B4331">
        <v>0</v>
      </c>
      <c r="C4331">
        <v>0.54014598540145986</v>
      </c>
      <c r="D4331">
        <v>0</v>
      </c>
      <c r="E4331">
        <v>0.15188561517798599</v>
      </c>
      <c r="F4331">
        <v>0</v>
      </c>
      <c r="G4331">
        <v>0.23705882352941179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0.6371780515117581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t="s">
        <v>4375</v>
      </c>
      <c r="B4332">
        <v>0</v>
      </c>
      <c r="C4332">
        <v>0.53892944038929436</v>
      </c>
      <c r="D4332">
        <v>0</v>
      </c>
      <c r="E4332">
        <v>0.20497472450770959</v>
      </c>
      <c r="F4332">
        <v>0</v>
      </c>
      <c r="G4332">
        <v>0.23705882352941179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0.79604329973870847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t="s">
        <v>4376</v>
      </c>
      <c r="B4333">
        <v>0</v>
      </c>
      <c r="C4333">
        <v>0.53406326034063256</v>
      </c>
      <c r="D4333">
        <v>0</v>
      </c>
      <c r="E4333">
        <v>0.25129550117388272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0.79604329973870847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t="s">
        <v>4377</v>
      </c>
      <c r="B4334">
        <v>0</v>
      </c>
      <c r="C4334">
        <v>0.52311435523114358</v>
      </c>
      <c r="D4334">
        <v>0</v>
      </c>
      <c r="E4334">
        <v>0.27005647327566151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0.53010348071495772</v>
      </c>
      <c r="M4334">
        <v>0.79604329973870847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t="s">
        <v>4378</v>
      </c>
      <c r="B4335">
        <v>0</v>
      </c>
      <c r="C4335">
        <v>0.52068126520681257</v>
      </c>
      <c r="D4335">
        <v>0</v>
      </c>
      <c r="E4335">
        <v>0.27549229044607543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0.53010348071495772</v>
      </c>
      <c r="M4335">
        <v>0.79604329973870847</v>
      </c>
      <c r="N4335">
        <v>0</v>
      </c>
      <c r="O4335">
        <v>0</v>
      </c>
      <c r="P4335">
        <v>0</v>
      </c>
      <c r="Q4335">
        <v>0</v>
      </c>
      <c r="R4335">
        <v>0.34341397849462357</v>
      </c>
    </row>
    <row r="4336" spans="1:18" x14ac:dyDescent="0.25">
      <c r="A4336" t="s">
        <v>4379</v>
      </c>
      <c r="B4336">
        <v>0</v>
      </c>
      <c r="C4336">
        <v>0.67761557177615572</v>
      </c>
      <c r="D4336">
        <v>0</v>
      </c>
      <c r="E4336">
        <v>0.2704794940671334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0.53010348071495772</v>
      </c>
      <c r="M4336">
        <v>0.79604329973870847</v>
      </c>
      <c r="N4336">
        <v>0</v>
      </c>
      <c r="O4336">
        <v>0</v>
      </c>
      <c r="P4336">
        <v>0</v>
      </c>
      <c r="Q4336">
        <v>0</v>
      </c>
      <c r="R4336">
        <v>0.34341397849462357</v>
      </c>
    </row>
    <row r="4337" spans="1:18" x14ac:dyDescent="0.25">
      <c r="A4337" t="s">
        <v>4380</v>
      </c>
      <c r="B4337">
        <v>0</v>
      </c>
      <c r="C4337">
        <v>0.68369829683698302</v>
      </c>
      <c r="D4337">
        <v>0</v>
      </c>
      <c r="E4337">
        <v>0.25816958903530107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0.53010348071495772</v>
      </c>
      <c r="M4337">
        <v>0.79604329973870847</v>
      </c>
      <c r="N4337">
        <v>0</v>
      </c>
      <c r="O4337">
        <v>0</v>
      </c>
      <c r="P4337">
        <v>0</v>
      </c>
      <c r="Q4337">
        <v>0</v>
      </c>
      <c r="R4337">
        <v>0.34341397849462357</v>
      </c>
    </row>
    <row r="4338" spans="1:18" x14ac:dyDescent="0.25">
      <c r="A4338" t="s">
        <v>4381</v>
      </c>
      <c r="B4338">
        <v>0</v>
      </c>
      <c r="C4338">
        <v>0.66058394160583933</v>
      </c>
      <c r="D4338">
        <v>0</v>
      </c>
      <c r="E4338">
        <v>0.23985278876456781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0.53010348071495772</v>
      </c>
      <c r="M4338">
        <v>0.79604329973870847</v>
      </c>
      <c r="N4338">
        <v>0</v>
      </c>
      <c r="O4338">
        <v>0</v>
      </c>
      <c r="P4338">
        <v>0</v>
      </c>
      <c r="Q4338">
        <v>0</v>
      </c>
      <c r="R4338">
        <v>0.36693548387096769</v>
      </c>
    </row>
    <row r="4339" spans="1:18" x14ac:dyDescent="0.25">
      <c r="A4339" t="s">
        <v>4382</v>
      </c>
      <c r="B4339">
        <v>0</v>
      </c>
      <c r="C4339">
        <v>0.58637469586374702</v>
      </c>
      <c r="D4339">
        <v>0</v>
      </c>
      <c r="E4339">
        <v>0.21449269231582729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0.53010348071495772</v>
      </c>
      <c r="M4339">
        <v>0.80959313176558423</v>
      </c>
      <c r="N4339">
        <v>0</v>
      </c>
      <c r="O4339">
        <v>0</v>
      </c>
      <c r="P4339">
        <v>0</v>
      </c>
      <c r="Q4339">
        <v>0</v>
      </c>
      <c r="R4339">
        <v>0.4126344086021505</v>
      </c>
    </row>
    <row r="4340" spans="1:18" x14ac:dyDescent="0.25">
      <c r="A4340" t="s">
        <v>4383</v>
      </c>
      <c r="B4340">
        <v>0</v>
      </c>
      <c r="C4340">
        <v>0.44160583941605841</v>
      </c>
      <c r="D4340">
        <v>0</v>
      </c>
      <c r="E4340">
        <v>0.17936081558408601</v>
      </c>
      <c r="F4340">
        <v>0</v>
      </c>
      <c r="G4340">
        <v>0.48862745098039212</v>
      </c>
      <c r="H4340">
        <v>0</v>
      </c>
      <c r="I4340">
        <v>0</v>
      </c>
      <c r="J4340">
        <v>0</v>
      </c>
      <c r="K4340">
        <v>0</v>
      </c>
      <c r="L4340">
        <v>0.88358419567262469</v>
      </c>
      <c r="M4340">
        <v>0.80959313176558423</v>
      </c>
      <c r="N4340">
        <v>0</v>
      </c>
      <c r="O4340">
        <v>0</v>
      </c>
      <c r="P4340">
        <v>0</v>
      </c>
      <c r="Q4340">
        <v>0</v>
      </c>
      <c r="R4340">
        <v>0.4126344086021505</v>
      </c>
    </row>
    <row r="4341" spans="1:18" x14ac:dyDescent="0.25">
      <c r="A4341" t="s">
        <v>4384</v>
      </c>
      <c r="B4341">
        <v>0</v>
      </c>
      <c r="C4341">
        <v>0.1508515815085158</v>
      </c>
      <c r="D4341">
        <v>0</v>
      </c>
      <c r="E4341">
        <v>0.14782461557985579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0.53010348071495772</v>
      </c>
      <c r="M4341">
        <v>0.79604329973870847</v>
      </c>
      <c r="N4341">
        <v>0</v>
      </c>
      <c r="O4341">
        <v>0</v>
      </c>
      <c r="P4341">
        <v>0</v>
      </c>
      <c r="Q4341">
        <v>0</v>
      </c>
      <c r="R4341">
        <v>0.4126344086021505</v>
      </c>
    </row>
    <row r="4342" spans="1:18" x14ac:dyDescent="0.25">
      <c r="A4342" t="s">
        <v>4385</v>
      </c>
      <c r="B4342">
        <v>0</v>
      </c>
      <c r="C4342">
        <v>1.094890510948905E-2</v>
      </c>
      <c r="D4342">
        <v>0</v>
      </c>
      <c r="E4342">
        <v>0.15854819264366851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0.79186265286923796</v>
      </c>
      <c r="M4342">
        <v>0.80959313176558423</v>
      </c>
      <c r="N4342">
        <v>0</v>
      </c>
      <c r="O4342">
        <v>0</v>
      </c>
      <c r="P4342">
        <v>0</v>
      </c>
      <c r="Q4342">
        <v>0</v>
      </c>
      <c r="R4342">
        <v>0.34341397849462357</v>
      </c>
    </row>
    <row r="4343" spans="1:18" x14ac:dyDescent="0.25">
      <c r="A4343" t="s">
        <v>4386</v>
      </c>
      <c r="B4343">
        <v>0</v>
      </c>
      <c r="C4343">
        <v>0</v>
      </c>
      <c r="D4343">
        <v>0</v>
      </c>
      <c r="E4343">
        <v>0.14968590706233209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0.79186265286923796</v>
      </c>
      <c r="M4343">
        <v>0.80959313176558423</v>
      </c>
      <c r="N4343">
        <v>0</v>
      </c>
      <c r="O4343">
        <v>0</v>
      </c>
      <c r="P4343">
        <v>0</v>
      </c>
      <c r="Q4343">
        <v>0</v>
      </c>
      <c r="R4343">
        <v>0.34341397849462357</v>
      </c>
    </row>
    <row r="4344" spans="1:18" x14ac:dyDescent="0.25">
      <c r="A4344" t="s">
        <v>4387</v>
      </c>
      <c r="B4344">
        <v>0</v>
      </c>
      <c r="C4344">
        <v>0</v>
      </c>
      <c r="D4344">
        <v>0</v>
      </c>
      <c r="E4344">
        <v>0.13710103851604311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0.53010348071495772</v>
      </c>
      <c r="M4344">
        <v>0.79604329973870847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t="s">
        <v>4388</v>
      </c>
      <c r="B4345">
        <v>0</v>
      </c>
      <c r="C4345">
        <v>0</v>
      </c>
      <c r="D4345">
        <v>0</v>
      </c>
      <c r="E4345">
        <v>0.11912265487848731</v>
      </c>
      <c r="F4345">
        <v>0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0.53010348071495772</v>
      </c>
      <c r="M4345">
        <v>0.79604329973870847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t="s">
        <v>4389</v>
      </c>
      <c r="B4346">
        <v>0</v>
      </c>
      <c r="C4346">
        <v>0</v>
      </c>
      <c r="D4346">
        <v>0</v>
      </c>
      <c r="E4346">
        <v>0.13217284629539541</v>
      </c>
      <c r="F4346">
        <v>0</v>
      </c>
      <c r="G4346">
        <v>0.23705882352941179</v>
      </c>
      <c r="H4346">
        <v>0</v>
      </c>
      <c r="I4346">
        <v>0</v>
      </c>
      <c r="J4346">
        <v>0</v>
      </c>
      <c r="K4346">
        <v>0</v>
      </c>
      <c r="L4346">
        <v>0.53010348071495772</v>
      </c>
      <c r="M4346">
        <v>0.6371780515117581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t="s">
        <v>4390</v>
      </c>
      <c r="B4347">
        <v>0</v>
      </c>
      <c r="C4347">
        <v>0</v>
      </c>
      <c r="D4347">
        <v>0</v>
      </c>
      <c r="E4347">
        <v>0.12187229002305459</v>
      </c>
      <c r="F4347">
        <v>0</v>
      </c>
      <c r="G4347">
        <v>0.23705882352941179</v>
      </c>
      <c r="H4347">
        <v>0</v>
      </c>
      <c r="I4347">
        <v>0</v>
      </c>
      <c r="J4347">
        <v>0</v>
      </c>
      <c r="K4347">
        <v>0</v>
      </c>
      <c r="L4347">
        <v>0.53010348071495772</v>
      </c>
      <c r="M4347">
        <v>0.6371780515117581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t="s">
        <v>4391</v>
      </c>
      <c r="B4348">
        <v>0</v>
      </c>
      <c r="C4348">
        <v>0</v>
      </c>
      <c r="D4348">
        <v>0</v>
      </c>
      <c r="E4348">
        <v>0.1267370291249815</v>
      </c>
      <c r="F4348">
        <v>0</v>
      </c>
      <c r="G4348">
        <v>0.23705882352941179</v>
      </c>
      <c r="H4348">
        <v>0</v>
      </c>
      <c r="I4348">
        <v>0</v>
      </c>
      <c r="J4348">
        <v>0</v>
      </c>
      <c r="K4348">
        <v>0</v>
      </c>
      <c r="L4348">
        <v>0.53010348071495772</v>
      </c>
      <c r="M4348">
        <v>0.52709966405375142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t="s">
        <v>4392</v>
      </c>
      <c r="B4349">
        <v>0</v>
      </c>
      <c r="C4349">
        <v>0</v>
      </c>
      <c r="D4349">
        <v>0</v>
      </c>
      <c r="E4349">
        <v>8.4921423887984099E-2</v>
      </c>
      <c r="F4349">
        <v>0</v>
      </c>
      <c r="G4349">
        <v>0.23705882352941179</v>
      </c>
      <c r="H4349">
        <v>0</v>
      </c>
      <c r="I4349">
        <v>0</v>
      </c>
      <c r="J4349">
        <v>0</v>
      </c>
      <c r="K4349">
        <v>0</v>
      </c>
      <c r="L4349">
        <v>0.53010348071495772</v>
      </c>
      <c r="M4349">
        <v>0.52709966405375142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t="s">
        <v>4393</v>
      </c>
      <c r="B4350">
        <v>0</v>
      </c>
      <c r="C4350">
        <v>0</v>
      </c>
      <c r="D4350">
        <v>0</v>
      </c>
      <c r="E4350">
        <v>8.5915522747943063E-2</v>
      </c>
      <c r="F4350">
        <v>0</v>
      </c>
      <c r="G4350">
        <v>0.23705882352941179</v>
      </c>
      <c r="H4350">
        <v>0</v>
      </c>
      <c r="I4350">
        <v>0</v>
      </c>
      <c r="J4350">
        <v>0</v>
      </c>
      <c r="K4350">
        <v>0</v>
      </c>
      <c r="L4350">
        <v>0.53010348071495772</v>
      </c>
      <c r="M4350">
        <v>0.52709966405375142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t="s">
        <v>4394</v>
      </c>
      <c r="B4351">
        <v>0</v>
      </c>
      <c r="C4351">
        <v>4.8661800486618006E-3</v>
      </c>
      <c r="D4351">
        <v>0</v>
      </c>
      <c r="E4351">
        <v>8.4202288542481879E-2</v>
      </c>
      <c r="F4351">
        <v>0</v>
      </c>
      <c r="G4351">
        <v>0.23705882352941179</v>
      </c>
      <c r="H4351">
        <v>0</v>
      </c>
      <c r="I4351">
        <v>0</v>
      </c>
      <c r="J4351">
        <v>0</v>
      </c>
      <c r="K4351">
        <v>0</v>
      </c>
      <c r="L4351">
        <v>0.53010348071495772</v>
      </c>
      <c r="M4351">
        <v>0.52709966405375142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t="s">
        <v>4395</v>
      </c>
      <c r="B4352">
        <v>0</v>
      </c>
      <c r="C4352">
        <v>2.18978102189781E-2</v>
      </c>
      <c r="D4352">
        <v>0</v>
      </c>
      <c r="E4352">
        <v>8.9765011950337356E-2</v>
      </c>
      <c r="F4352">
        <v>0</v>
      </c>
      <c r="G4352">
        <v>0.23705882352941179</v>
      </c>
      <c r="H4352">
        <v>0</v>
      </c>
      <c r="I4352">
        <v>0</v>
      </c>
      <c r="J4352">
        <v>0</v>
      </c>
      <c r="K4352">
        <v>0</v>
      </c>
      <c r="L4352">
        <v>0.53010348071495772</v>
      </c>
      <c r="M4352">
        <v>0.52709966405375142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t="s">
        <v>4396</v>
      </c>
      <c r="B4353">
        <v>0</v>
      </c>
      <c r="C4353">
        <v>0.41362530413625298</v>
      </c>
      <c r="D4353">
        <v>0</v>
      </c>
      <c r="E4353">
        <v>6.9481164999259715E-2</v>
      </c>
      <c r="F4353">
        <v>0</v>
      </c>
      <c r="G4353">
        <v>0.23705882352941179</v>
      </c>
      <c r="H4353">
        <v>0</v>
      </c>
      <c r="I4353">
        <v>0</v>
      </c>
      <c r="J4353">
        <v>0</v>
      </c>
      <c r="K4353">
        <v>0</v>
      </c>
      <c r="L4353">
        <v>0.53010348071495772</v>
      </c>
      <c r="M4353">
        <v>0.6371780515117581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t="s">
        <v>4397</v>
      </c>
      <c r="B4354">
        <v>0</v>
      </c>
      <c r="C4354">
        <v>0.49026763990267641</v>
      </c>
      <c r="D4354">
        <v>0</v>
      </c>
      <c r="E4354">
        <v>2.639649738784661E-2</v>
      </c>
      <c r="F4354">
        <v>0</v>
      </c>
      <c r="G4354">
        <v>0.99607843137254903</v>
      </c>
      <c r="H4354">
        <v>0</v>
      </c>
      <c r="I4354">
        <v>0</v>
      </c>
      <c r="J4354">
        <v>0</v>
      </c>
      <c r="K4354">
        <v>0</v>
      </c>
      <c r="L4354">
        <v>0.53010348071495772</v>
      </c>
      <c r="M4354">
        <v>0.6371780515117581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t="s">
        <v>4398</v>
      </c>
      <c r="B4355">
        <v>0</v>
      </c>
      <c r="C4355">
        <v>0.46958637469586367</v>
      </c>
      <c r="D4355">
        <v>0</v>
      </c>
      <c r="E4355">
        <v>2.724253897079042E-2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0.53010348071495772</v>
      </c>
      <c r="M4355">
        <v>0.79604329973870847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t="s">
        <v>4399</v>
      </c>
      <c r="B4356">
        <v>0</v>
      </c>
      <c r="C4356">
        <v>0.42944038929440392</v>
      </c>
      <c r="D4356">
        <v>0</v>
      </c>
      <c r="E4356">
        <v>2.3118086253939379E-2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0.53010348071495772</v>
      </c>
      <c r="M4356">
        <v>0.79604329973870847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t="s">
        <v>4400</v>
      </c>
      <c r="B4357">
        <v>0</v>
      </c>
      <c r="C4357">
        <v>0.45620437956204379</v>
      </c>
      <c r="D4357">
        <v>0</v>
      </c>
      <c r="E4357">
        <v>2.4048731995177569E-2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0.75258701787394167</v>
      </c>
      <c r="M4357">
        <v>0.80959313176558423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t="s">
        <v>4401</v>
      </c>
      <c r="B4358">
        <v>0</v>
      </c>
      <c r="C4358">
        <v>0.451338199513382</v>
      </c>
      <c r="D4358">
        <v>0</v>
      </c>
      <c r="E4358">
        <v>2.3308445610101741E-2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0.55197554092191914</v>
      </c>
      <c r="M4358">
        <v>0.80959313176558423</v>
      </c>
      <c r="N4358">
        <v>0</v>
      </c>
      <c r="O4358">
        <v>0</v>
      </c>
      <c r="P4358">
        <v>0</v>
      </c>
      <c r="Q4358">
        <v>0</v>
      </c>
      <c r="R4358">
        <v>0.34341397849462357</v>
      </c>
    </row>
    <row r="4359" spans="1:18" x14ac:dyDescent="0.25">
      <c r="A4359" t="s">
        <v>4402</v>
      </c>
      <c r="B4359">
        <v>0</v>
      </c>
      <c r="C4359">
        <v>0.44525547445255481</v>
      </c>
      <c r="D4359">
        <v>0</v>
      </c>
      <c r="E4359">
        <v>2.1299096850610211E-2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0.53010348071495772</v>
      </c>
      <c r="M4359">
        <v>0.79604329973870847</v>
      </c>
      <c r="N4359">
        <v>0</v>
      </c>
      <c r="O4359">
        <v>0</v>
      </c>
      <c r="P4359">
        <v>0</v>
      </c>
      <c r="Q4359">
        <v>0</v>
      </c>
      <c r="R4359">
        <v>0.34341397849462357</v>
      </c>
    </row>
    <row r="4360" spans="1:18" x14ac:dyDescent="0.25">
      <c r="A4360" t="s">
        <v>4403</v>
      </c>
      <c r="B4360">
        <v>0</v>
      </c>
      <c r="C4360">
        <v>0.58637469586374702</v>
      </c>
      <c r="D4360">
        <v>0</v>
      </c>
      <c r="E4360">
        <v>2.3181539372660171E-2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0.53010348071495772</v>
      </c>
      <c r="M4360">
        <v>0.79604329973870847</v>
      </c>
      <c r="N4360">
        <v>0</v>
      </c>
      <c r="O4360">
        <v>0</v>
      </c>
      <c r="P4360">
        <v>0</v>
      </c>
      <c r="Q4360">
        <v>0</v>
      </c>
      <c r="R4360">
        <v>0.34341397849462357</v>
      </c>
    </row>
    <row r="4361" spans="1:18" x14ac:dyDescent="0.25">
      <c r="A4361" t="s">
        <v>4404</v>
      </c>
      <c r="B4361">
        <v>0</v>
      </c>
      <c r="C4361">
        <v>0.53406326034063256</v>
      </c>
      <c r="D4361">
        <v>0</v>
      </c>
      <c r="E4361">
        <v>2.4577507984517442E-2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0.53010348071495772</v>
      </c>
      <c r="M4361">
        <v>0.79604329973870847</v>
      </c>
      <c r="N4361">
        <v>0</v>
      </c>
      <c r="O4361">
        <v>0</v>
      </c>
      <c r="P4361">
        <v>0</v>
      </c>
      <c r="Q4361">
        <v>0</v>
      </c>
      <c r="R4361">
        <v>0.36693548387096769</v>
      </c>
    </row>
    <row r="4362" spans="1:18" x14ac:dyDescent="0.25">
      <c r="A4362" t="s">
        <v>4405</v>
      </c>
      <c r="B4362">
        <v>0</v>
      </c>
      <c r="C4362">
        <v>0.62773722627737227</v>
      </c>
      <c r="D4362">
        <v>0</v>
      </c>
      <c r="E4362">
        <v>3.1747710399966163E-2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0.53010348071495772</v>
      </c>
      <c r="M4362">
        <v>0.80959313176558423</v>
      </c>
      <c r="N4362">
        <v>0</v>
      </c>
      <c r="O4362">
        <v>0</v>
      </c>
      <c r="P4362">
        <v>0</v>
      </c>
      <c r="Q4362">
        <v>0</v>
      </c>
      <c r="R4362">
        <v>0.36693548387096769</v>
      </c>
    </row>
    <row r="4363" spans="1:18" x14ac:dyDescent="0.25">
      <c r="A4363" t="s">
        <v>4406</v>
      </c>
      <c r="B4363">
        <v>0</v>
      </c>
      <c r="C4363">
        <v>0.57177615571776153</v>
      </c>
      <c r="D4363">
        <v>0</v>
      </c>
      <c r="E4363">
        <v>8.7036527845343603E-2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0.88358419567262469</v>
      </c>
      <c r="M4363">
        <v>0.80959313176558423</v>
      </c>
      <c r="N4363">
        <v>0</v>
      </c>
      <c r="O4363">
        <v>0</v>
      </c>
      <c r="P4363">
        <v>0</v>
      </c>
      <c r="Q4363">
        <v>0</v>
      </c>
      <c r="R4363">
        <v>0.36693548387096769</v>
      </c>
    </row>
    <row r="4364" spans="1:18" x14ac:dyDescent="0.25">
      <c r="A4364" t="s">
        <v>4407</v>
      </c>
      <c r="B4364">
        <v>0</v>
      </c>
      <c r="C4364">
        <v>0.41484184914841848</v>
      </c>
      <c r="D4364">
        <v>0</v>
      </c>
      <c r="E4364">
        <v>0.1016095941115506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0.88358419567262469</v>
      </c>
      <c r="M4364">
        <v>0.80959313176558423</v>
      </c>
      <c r="N4364">
        <v>0</v>
      </c>
      <c r="O4364">
        <v>0</v>
      </c>
      <c r="P4364">
        <v>0</v>
      </c>
      <c r="Q4364">
        <v>0</v>
      </c>
      <c r="R4364">
        <v>0.36693548387096769</v>
      </c>
    </row>
    <row r="4365" spans="1:18" x14ac:dyDescent="0.25">
      <c r="A4365" t="s">
        <v>4408</v>
      </c>
      <c r="B4365">
        <v>0</v>
      </c>
      <c r="C4365">
        <v>0.14476885644768861</v>
      </c>
      <c r="D4365">
        <v>0</v>
      </c>
      <c r="E4365">
        <v>0.11131792127583071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0.53010348071495772</v>
      </c>
      <c r="M4365">
        <v>0.71157148189622987</v>
      </c>
      <c r="N4365">
        <v>0</v>
      </c>
      <c r="O4365">
        <v>0</v>
      </c>
      <c r="P4365">
        <v>0</v>
      </c>
      <c r="Q4365">
        <v>0</v>
      </c>
      <c r="R4365">
        <v>0.34341397849462357</v>
      </c>
    </row>
    <row r="4366" spans="1:18" x14ac:dyDescent="0.25">
      <c r="A4366" t="s">
        <v>4409</v>
      </c>
      <c r="B4366">
        <v>0</v>
      </c>
      <c r="C4366">
        <v>1.3381995133819951E-2</v>
      </c>
      <c r="D4366">
        <v>0</v>
      </c>
      <c r="E4366">
        <v>0.15930963006831789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0.53010348071495772</v>
      </c>
      <c r="M4366">
        <v>0.79604329973870847</v>
      </c>
      <c r="N4366">
        <v>0</v>
      </c>
      <c r="O4366">
        <v>0</v>
      </c>
      <c r="P4366">
        <v>0</v>
      </c>
      <c r="Q4366">
        <v>0</v>
      </c>
      <c r="R4366">
        <v>0.34341397849462357</v>
      </c>
    </row>
    <row r="4367" spans="1:18" x14ac:dyDescent="0.25">
      <c r="A4367" t="s">
        <v>4410</v>
      </c>
      <c r="B4367">
        <v>0</v>
      </c>
      <c r="C4367">
        <v>0</v>
      </c>
      <c r="D4367">
        <v>0</v>
      </c>
      <c r="E4367">
        <v>0.1586116457623892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  <c r="L4367">
        <v>0.53010348071495772</v>
      </c>
      <c r="M4367">
        <v>0.79604329973870847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t="s">
        <v>4411</v>
      </c>
      <c r="B4368">
        <v>0</v>
      </c>
      <c r="C4368">
        <v>0</v>
      </c>
      <c r="D4368">
        <v>0</v>
      </c>
      <c r="E4368">
        <v>0.161340129867383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0.79604329973870847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t="s">
        <v>4412</v>
      </c>
      <c r="B4369">
        <v>0</v>
      </c>
      <c r="C4369">
        <v>0</v>
      </c>
      <c r="D4369">
        <v>0</v>
      </c>
      <c r="E4369">
        <v>0.2081050783646016</v>
      </c>
      <c r="F4369">
        <v>0</v>
      </c>
      <c r="G4369">
        <v>0.23705882352941179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0.6371780515117581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t="s">
        <v>4413</v>
      </c>
      <c r="B4370">
        <v>0</v>
      </c>
      <c r="C4370">
        <v>0</v>
      </c>
      <c r="D4370">
        <v>0</v>
      </c>
      <c r="E4370">
        <v>0.23289409674485501</v>
      </c>
      <c r="F4370">
        <v>0</v>
      </c>
      <c r="G4370">
        <v>0.23705882352941179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0.6371780515117581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t="s">
        <v>4414</v>
      </c>
      <c r="B4371">
        <v>0</v>
      </c>
      <c r="C4371">
        <v>0</v>
      </c>
      <c r="D4371">
        <v>0</v>
      </c>
      <c r="E4371">
        <v>0.26347849996827349</v>
      </c>
      <c r="F4371">
        <v>0</v>
      </c>
      <c r="G4371">
        <v>0.23705882352941179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0.52709966405375142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t="s">
        <v>4415</v>
      </c>
      <c r="B4372">
        <v>0</v>
      </c>
      <c r="C4372">
        <v>0</v>
      </c>
      <c r="D4372">
        <v>0</v>
      </c>
      <c r="E4372">
        <v>0.25150701156961858</v>
      </c>
      <c r="F4372">
        <v>0</v>
      </c>
      <c r="G4372">
        <v>0.23705882352941179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0.48701007838745802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t="s">
        <v>4416</v>
      </c>
      <c r="B4373">
        <v>0</v>
      </c>
      <c r="C4373">
        <v>0</v>
      </c>
      <c r="D4373">
        <v>0</v>
      </c>
      <c r="E4373">
        <v>0.27731127984940462</v>
      </c>
      <c r="F4373">
        <v>0</v>
      </c>
      <c r="G4373">
        <v>0.23705882352941179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0.48701007838745802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t="s">
        <v>4417</v>
      </c>
      <c r="B4374">
        <v>0</v>
      </c>
      <c r="C4374">
        <v>0</v>
      </c>
      <c r="D4374">
        <v>0</v>
      </c>
      <c r="E4374">
        <v>0.25173967300492822</v>
      </c>
      <c r="F4374">
        <v>0</v>
      </c>
      <c r="G4374">
        <v>0.23705882352941179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0.48701007838745802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t="s">
        <v>4418</v>
      </c>
      <c r="B4375">
        <v>0</v>
      </c>
      <c r="C4375">
        <v>7.2992700729926996E-3</v>
      </c>
      <c r="D4375">
        <v>0</v>
      </c>
      <c r="E4375">
        <v>0.26041159923010221</v>
      </c>
      <c r="F4375">
        <v>0</v>
      </c>
      <c r="G4375">
        <v>0.23705882352941179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0.40544979469951481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t="s">
        <v>4419</v>
      </c>
      <c r="B4376">
        <v>0</v>
      </c>
      <c r="C4376">
        <v>1.7031630170316302E-2</v>
      </c>
      <c r="D4376">
        <v>0</v>
      </c>
      <c r="E4376">
        <v>0.2480593921191227</v>
      </c>
      <c r="F4376">
        <v>0</v>
      </c>
      <c r="G4376">
        <v>0.23705882352941179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0.32385218365061591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t="s">
        <v>4420</v>
      </c>
      <c r="B4377">
        <v>0</v>
      </c>
      <c r="C4377">
        <v>0.34184914841849151</v>
      </c>
      <c r="D4377">
        <v>0</v>
      </c>
      <c r="E4377">
        <v>0.13824319465301721</v>
      </c>
      <c r="F4377">
        <v>0</v>
      </c>
      <c r="G4377">
        <v>0.23705882352941179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0.32385218365061591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t="s">
        <v>4421</v>
      </c>
      <c r="B4378">
        <v>0</v>
      </c>
      <c r="C4378">
        <v>0.36618004866180048</v>
      </c>
      <c r="D4378">
        <v>0</v>
      </c>
      <c r="E4378">
        <v>6.3897290551830632E-2</v>
      </c>
      <c r="F4378">
        <v>0</v>
      </c>
      <c r="G4378">
        <v>0.23705882352941179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0.52709966405375142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t="s">
        <v>4422</v>
      </c>
      <c r="B4379">
        <v>0</v>
      </c>
      <c r="C4379">
        <v>0.38686131386861311</v>
      </c>
      <c r="D4379">
        <v>0</v>
      </c>
      <c r="E4379">
        <v>6.8148649506123232E-2</v>
      </c>
      <c r="F4379">
        <v>0</v>
      </c>
      <c r="G4379">
        <v>0.23705882352941179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0.6371780515117581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t="s">
        <v>4423</v>
      </c>
      <c r="B4380">
        <v>0</v>
      </c>
      <c r="C4380">
        <v>0.31143552311435518</v>
      </c>
      <c r="D4380">
        <v>0</v>
      </c>
      <c r="E4380">
        <v>7.0094545146893977E-2</v>
      </c>
      <c r="F4380">
        <v>0</v>
      </c>
      <c r="G4380">
        <v>0.23705882352941179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0.77394550205300494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t="s">
        <v>4424</v>
      </c>
      <c r="B4381">
        <v>0</v>
      </c>
      <c r="C4381">
        <v>0.41362530413625298</v>
      </c>
      <c r="D4381">
        <v>0</v>
      </c>
      <c r="E4381">
        <v>6.2903191691871654E-2</v>
      </c>
      <c r="F4381">
        <v>0</v>
      </c>
      <c r="G4381">
        <v>0.23705882352941179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0.79604329973870847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t="s">
        <v>4425</v>
      </c>
      <c r="B4382">
        <v>0</v>
      </c>
      <c r="C4382">
        <v>0.45012165450121661</v>
      </c>
      <c r="D4382">
        <v>0</v>
      </c>
      <c r="E4382">
        <v>6.1972545950633479E-2</v>
      </c>
      <c r="F4382">
        <v>0</v>
      </c>
      <c r="G4382">
        <v>0.87117647058823533</v>
      </c>
      <c r="H4382">
        <v>0</v>
      </c>
      <c r="I4382">
        <v>0</v>
      </c>
      <c r="J4382">
        <v>0</v>
      </c>
      <c r="K4382">
        <v>0</v>
      </c>
      <c r="L4382">
        <v>4.9858889934148637E-2</v>
      </c>
      <c r="M4382">
        <v>0.79604329973870847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t="s">
        <v>4426</v>
      </c>
      <c r="B4383">
        <v>0</v>
      </c>
      <c r="C4383">
        <v>0.49391727493917281</v>
      </c>
      <c r="D4383">
        <v>0</v>
      </c>
      <c r="E4383">
        <v>7.5826476871338228E-2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0.53010348071495772</v>
      </c>
      <c r="M4383">
        <v>0.79604329973870847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t="s">
        <v>4427</v>
      </c>
      <c r="B4384">
        <v>0</v>
      </c>
      <c r="C4384">
        <v>0.64720194647201945</v>
      </c>
      <c r="D4384">
        <v>0</v>
      </c>
      <c r="E4384">
        <v>7.6587914295987658E-2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0.53010348071495772</v>
      </c>
      <c r="M4384">
        <v>0.79604329973870847</v>
      </c>
      <c r="N4384">
        <v>0</v>
      </c>
      <c r="O4384">
        <v>0</v>
      </c>
      <c r="P4384">
        <v>0</v>
      </c>
      <c r="Q4384">
        <v>0</v>
      </c>
      <c r="R4384">
        <v>0.32997311827956988</v>
      </c>
    </row>
    <row r="4385" spans="1:18" x14ac:dyDescent="0.25">
      <c r="A4385" t="s">
        <v>4428</v>
      </c>
      <c r="B4385">
        <v>0</v>
      </c>
      <c r="C4385">
        <v>0.65450121654501214</v>
      </c>
      <c r="D4385">
        <v>0</v>
      </c>
      <c r="E4385">
        <v>7.6672518454282038E-2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0</v>
      </c>
      <c r="L4385">
        <v>0.53010348071495772</v>
      </c>
      <c r="M4385">
        <v>0.79604329973870847</v>
      </c>
      <c r="N4385">
        <v>0</v>
      </c>
      <c r="O4385">
        <v>0</v>
      </c>
      <c r="P4385">
        <v>0</v>
      </c>
      <c r="Q4385">
        <v>0</v>
      </c>
      <c r="R4385">
        <v>0.34341397849462357</v>
      </c>
    </row>
    <row r="4386" spans="1:18" x14ac:dyDescent="0.25">
      <c r="A4386" t="s">
        <v>4429</v>
      </c>
      <c r="B4386">
        <v>0</v>
      </c>
      <c r="C4386">
        <v>0.62165450121654497</v>
      </c>
      <c r="D4386">
        <v>0</v>
      </c>
      <c r="E4386">
        <v>7.6693669493855629E-2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0.53010348071495772</v>
      </c>
      <c r="M4386">
        <v>0.79604329973870847</v>
      </c>
      <c r="N4386">
        <v>0</v>
      </c>
      <c r="O4386">
        <v>0</v>
      </c>
      <c r="P4386">
        <v>0</v>
      </c>
      <c r="Q4386">
        <v>0</v>
      </c>
      <c r="R4386">
        <v>0.34341397849462357</v>
      </c>
    </row>
    <row r="4387" spans="1:18" x14ac:dyDescent="0.25">
      <c r="A4387" t="s">
        <v>4430</v>
      </c>
      <c r="B4387">
        <v>0</v>
      </c>
      <c r="C4387">
        <v>0.4914841849148418</v>
      </c>
      <c r="D4387">
        <v>0</v>
      </c>
      <c r="E4387">
        <v>9.566615199137038E-2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0.83631232361241781</v>
      </c>
      <c r="M4387">
        <v>0.80959313176558423</v>
      </c>
      <c r="N4387">
        <v>0</v>
      </c>
      <c r="O4387">
        <v>0</v>
      </c>
      <c r="P4387">
        <v>0</v>
      </c>
      <c r="Q4387">
        <v>0</v>
      </c>
      <c r="R4387">
        <v>0.34341397849462357</v>
      </c>
    </row>
    <row r="4388" spans="1:18" x14ac:dyDescent="0.25">
      <c r="A4388" t="s">
        <v>4431</v>
      </c>
      <c r="B4388">
        <v>0</v>
      </c>
      <c r="C4388">
        <v>0.38077858880778592</v>
      </c>
      <c r="D4388">
        <v>0</v>
      </c>
      <c r="E4388">
        <v>0.1134541762727638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0.72577610536218262</v>
      </c>
      <c r="M4388">
        <v>0.80959313176558423</v>
      </c>
      <c r="N4388">
        <v>0</v>
      </c>
      <c r="O4388">
        <v>0</v>
      </c>
      <c r="P4388">
        <v>0</v>
      </c>
      <c r="Q4388">
        <v>0</v>
      </c>
      <c r="R4388">
        <v>0.34341397849462357</v>
      </c>
    </row>
    <row r="4389" spans="1:18" x14ac:dyDescent="0.25">
      <c r="A4389" t="s">
        <v>4432</v>
      </c>
      <c r="B4389">
        <v>0</v>
      </c>
      <c r="C4389">
        <v>0.1253041362530414</v>
      </c>
      <c r="D4389">
        <v>0</v>
      </c>
      <c r="E4389">
        <v>0.18615029928721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0.53010348071495772</v>
      </c>
      <c r="M4389">
        <v>0.79604329973870847</v>
      </c>
      <c r="N4389">
        <v>0</v>
      </c>
      <c r="O4389">
        <v>0</v>
      </c>
      <c r="P4389">
        <v>0</v>
      </c>
      <c r="Q4389">
        <v>0</v>
      </c>
      <c r="R4389">
        <v>0.34341397849462357</v>
      </c>
    </row>
    <row r="4390" spans="1:18" x14ac:dyDescent="0.25">
      <c r="A4390" t="s">
        <v>4433</v>
      </c>
      <c r="B4390">
        <v>0</v>
      </c>
      <c r="C4390">
        <v>2.4330900243308999E-3</v>
      </c>
      <c r="D4390">
        <v>0</v>
      </c>
      <c r="E4390">
        <v>0.25216269379640011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0.53010348071495772</v>
      </c>
      <c r="M4390">
        <v>0.79604329973870847</v>
      </c>
      <c r="N4390">
        <v>0</v>
      </c>
      <c r="O4390">
        <v>0</v>
      </c>
      <c r="P4390">
        <v>0</v>
      </c>
      <c r="Q4390">
        <v>0</v>
      </c>
      <c r="R4390">
        <v>0.34341397849462357</v>
      </c>
    </row>
    <row r="4391" spans="1:18" x14ac:dyDescent="0.25">
      <c r="A4391" t="s">
        <v>4434</v>
      </c>
      <c r="B4391">
        <v>0</v>
      </c>
      <c r="C4391">
        <v>0</v>
      </c>
      <c r="D4391">
        <v>0</v>
      </c>
      <c r="E4391">
        <v>0.32424543666321198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0.53010348071495772</v>
      </c>
      <c r="M4391">
        <v>0.79604329973870847</v>
      </c>
      <c r="N4391">
        <v>0</v>
      </c>
      <c r="O4391">
        <v>0</v>
      </c>
      <c r="P4391">
        <v>0</v>
      </c>
      <c r="Q4391">
        <v>0</v>
      </c>
      <c r="R4391">
        <v>0.32997311827956988</v>
      </c>
    </row>
    <row r="4392" spans="1:18" x14ac:dyDescent="0.25">
      <c r="A4392" t="s">
        <v>4435</v>
      </c>
      <c r="B4392">
        <v>0</v>
      </c>
      <c r="C4392">
        <v>0</v>
      </c>
      <c r="D4392">
        <v>0</v>
      </c>
      <c r="E4392">
        <v>0.24985723048287831</v>
      </c>
      <c r="F4392">
        <v>0</v>
      </c>
      <c r="G4392">
        <v>0.23705882352941179</v>
      </c>
      <c r="H4392">
        <v>0</v>
      </c>
      <c r="I4392">
        <v>0</v>
      </c>
      <c r="J4392">
        <v>0</v>
      </c>
      <c r="K4392">
        <v>0</v>
      </c>
      <c r="L4392">
        <v>0.39252116650987767</v>
      </c>
      <c r="M4392">
        <v>0.79604329973870847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 x14ac:dyDescent="0.25">
      <c r="A4393" t="s">
        <v>4436</v>
      </c>
      <c r="B4393">
        <v>0</v>
      </c>
      <c r="C4393">
        <v>0</v>
      </c>
      <c r="D4393">
        <v>0</v>
      </c>
      <c r="E4393">
        <v>0.18344296622178979</v>
      </c>
      <c r="F4393">
        <v>0</v>
      </c>
      <c r="G4393">
        <v>0.23705882352941179</v>
      </c>
      <c r="H4393">
        <v>0</v>
      </c>
      <c r="I4393">
        <v>0</v>
      </c>
      <c r="J4393">
        <v>0</v>
      </c>
      <c r="K4393">
        <v>0</v>
      </c>
      <c r="L4393">
        <v>0.39252116650987767</v>
      </c>
      <c r="M4393">
        <v>0.79604329973870847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 x14ac:dyDescent="0.25">
      <c r="A4394" t="s">
        <v>4437</v>
      </c>
      <c r="B4394">
        <v>0</v>
      </c>
      <c r="C4394">
        <v>0</v>
      </c>
      <c r="D4394">
        <v>0</v>
      </c>
      <c r="E4394">
        <v>0.1216819306668923</v>
      </c>
      <c r="F4394">
        <v>0</v>
      </c>
      <c r="G4394">
        <v>0.23705882352941179</v>
      </c>
      <c r="H4394">
        <v>0</v>
      </c>
      <c r="I4394">
        <v>0</v>
      </c>
      <c r="J4394">
        <v>0</v>
      </c>
      <c r="K4394">
        <v>0</v>
      </c>
      <c r="L4394">
        <v>0.39252116650987767</v>
      </c>
      <c r="M4394">
        <v>0.6371780515117581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25">
      <c r="A4395" t="s">
        <v>4438</v>
      </c>
      <c r="B4395">
        <v>0</v>
      </c>
      <c r="C4395">
        <v>0</v>
      </c>
      <c r="D4395">
        <v>0</v>
      </c>
      <c r="E4395">
        <v>9.7294782038537198E-2</v>
      </c>
      <c r="F4395">
        <v>0</v>
      </c>
      <c r="G4395">
        <v>0.23705882352941179</v>
      </c>
      <c r="H4395">
        <v>0</v>
      </c>
      <c r="I4395">
        <v>0</v>
      </c>
      <c r="J4395">
        <v>0</v>
      </c>
      <c r="K4395">
        <v>0</v>
      </c>
      <c r="L4395">
        <v>0.39252116650987767</v>
      </c>
      <c r="M4395">
        <v>0.6371780515117581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 x14ac:dyDescent="0.25">
      <c r="A4396" t="s">
        <v>4439</v>
      </c>
      <c r="B4396">
        <v>0</v>
      </c>
      <c r="C4396">
        <v>0</v>
      </c>
      <c r="D4396">
        <v>0</v>
      </c>
      <c r="E4396">
        <v>8.8220986061464932E-2</v>
      </c>
      <c r="F4396">
        <v>0</v>
      </c>
      <c r="G4396">
        <v>0.23705882352941179</v>
      </c>
      <c r="H4396">
        <v>0</v>
      </c>
      <c r="I4396">
        <v>0</v>
      </c>
      <c r="J4396">
        <v>0</v>
      </c>
      <c r="K4396">
        <v>0</v>
      </c>
      <c r="L4396">
        <v>0.39252116650987767</v>
      </c>
      <c r="M4396">
        <v>0.62209779768570361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 x14ac:dyDescent="0.25">
      <c r="A4397" t="s">
        <v>4440</v>
      </c>
      <c r="B4397">
        <v>0</v>
      </c>
      <c r="C4397">
        <v>0</v>
      </c>
      <c r="D4397">
        <v>0</v>
      </c>
      <c r="E4397">
        <v>5.9815139914126778E-2</v>
      </c>
      <c r="F4397">
        <v>0</v>
      </c>
      <c r="G4397">
        <v>0.23705882352941179</v>
      </c>
      <c r="H4397">
        <v>0</v>
      </c>
      <c r="I4397">
        <v>0</v>
      </c>
      <c r="J4397">
        <v>0</v>
      </c>
      <c r="K4397">
        <v>0</v>
      </c>
      <c r="L4397">
        <v>0.39252116650987767</v>
      </c>
      <c r="M4397">
        <v>0.52709966405375142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 x14ac:dyDescent="0.25">
      <c r="A4398" t="s">
        <v>4441</v>
      </c>
      <c r="B4398">
        <v>0</v>
      </c>
      <c r="C4398">
        <v>1.2165450121654499E-3</v>
      </c>
      <c r="D4398">
        <v>0</v>
      </c>
      <c r="E4398">
        <v>4.5813151716406861E-2</v>
      </c>
      <c r="F4398">
        <v>0</v>
      </c>
      <c r="G4398">
        <v>0.23705882352941179</v>
      </c>
      <c r="H4398">
        <v>0</v>
      </c>
      <c r="I4398">
        <v>0</v>
      </c>
      <c r="J4398">
        <v>0</v>
      </c>
      <c r="K4398">
        <v>0</v>
      </c>
      <c r="L4398">
        <v>0.39252116650987767</v>
      </c>
      <c r="M4398">
        <v>0.52709966405375142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25">
      <c r="A4399" t="s">
        <v>4442</v>
      </c>
      <c r="B4399">
        <v>0</v>
      </c>
      <c r="C4399">
        <v>9.7323600973236012E-3</v>
      </c>
      <c r="D4399">
        <v>0</v>
      </c>
      <c r="E4399">
        <v>3.2678356141204352E-2</v>
      </c>
      <c r="F4399">
        <v>0</v>
      </c>
      <c r="G4399">
        <v>0.23705882352941179</v>
      </c>
      <c r="H4399">
        <v>0</v>
      </c>
      <c r="I4399">
        <v>0</v>
      </c>
      <c r="J4399">
        <v>0</v>
      </c>
      <c r="K4399">
        <v>0</v>
      </c>
      <c r="L4399">
        <v>0.39252116650987767</v>
      </c>
      <c r="M4399">
        <v>0.48701007838745802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 t="s">
        <v>4443</v>
      </c>
      <c r="B4400">
        <v>0</v>
      </c>
      <c r="C4400">
        <v>2.5547445255474449E-2</v>
      </c>
      <c r="D4400">
        <v>0</v>
      </c>
      <c r="E4400">
        <v>2.8236637830749381E-2</v>
      </c>
      <c r="F4400">
        <v>0</v>
      </c>
      <c r="G4400">
        <v>0.23705882352941179</v>
      </c>
      <c r="H4400">
        <v>0</v>
      </c>
      <c r="I4400">
        <v>0</v>
      </c>
      <c r="J4400">
        <v>0</v>
      </c>
      <c r="K4400">
        <v>0</v>
      </c>
      <c r="L4400">
        <v>0.39252116650987767</v>
      </c>
      <c r="M4400">
        <v>0.32385218365061591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x14ac:dyDescent="0.25">
      <c r="A4401" t="s">
        <v>4444</v>
      </c>
      <c r="B4401">
        <v>0</v>
      </c>
      <c r="C4401">
        <v>0.41605839416058399</v>
      </c>
      <c r="D4401">
        <v>0</v>
      </c>
      <c r="E4401">
        <v>1.4171196514308679E-2</v>
      </c>
      <c r="F4401">
        <v>0</v>
      </c>
      <c r="G4401">
        <v>0.23705882352941179</v>
      </c>
      <c r="H4401">
        <v>0</v>
      </c>
      <c r="I4401">
        <v>0</v>
      </c>
      <c r="J4401">
        <v>0</v>
      </c>
      <c r="K4401">
        <v>0</v>
      </c>
      <c r="L4401">
        <v>0.39252116650987767</v>
      </c>
      <c r="M4401">
        <v>0.40544979469951481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x14ac:dyDescent="0.25">
      <c r="A4402" t="s">
        <v>4445</v>
      </c>
      <c r="B4402">
        <v>0</v>
      </c>
      <c r="C4402">
        <v>0.47201946472019463</v>
      </c>
      <c r="D4402">
        <v>0</v>
      </c>
      <c r="E4402">
        <v>9.1584001353666542E-3</v>
      </c>
      <c r="F4402">
        <v>0</v>
      </c>
      <c r="G4402">
        <v>0.23705882352941179</v>
      </c>
      <c r="H4402">
        <v>0</v>
      </c>
      <c r="I4402">
        <v>0</v>
      </c>
      <c r="J4402">
        <v>0</v>
      </c>
      <c r="K4402">
        <v>0</v>
      </c>
      <c r="L4402">
        <v>0.39252116650987767</v>
      </c>
      <c r="M4402">
        <v>0.62187383351997017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25">
      <c r="A4403" t="s">
        <v>4446</v>
      </c>
      <c r="B4403">
        <v>0</v>
      </c>
      <c r="C4403">
        <v>0.49513381995133821</v>
      </c>
      <c r="D4403">
        <v>0</v>
      </c>
      <c r="E4403">
        <v>1.6984284777596819E-2</v>
      </c>
      <c r="F4403">
        <v>0</v>
      </c>
      <c r="G4403">
        <v>0.23705882352941179</v>
      </c>
      <c r="H4403">
        <v>0</v>
      </c>
      <c r="I4403">
        <v>0</v>
      </c>
      <c r="J4403">
        <v>0</v>
      </c>
      <c r="K4403">
        <v>0</v>
      </c>
      <c r="L4403">
        <v>0.39252116650987767</v>
      </c>
      <c r="M4403">
        <v>0.6371780515117581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x14ac:dyDescent="0.25">
      <c r="A4404" t="s">
        <v>4447</v>
      </c>
      <c r="B4404">
        <v>0</v>
      </c>
      <c r="C4404">
        <v>0.49270072992700731</v>
      </c>
      <c r="D4404">
        <v>0</v>
      </c>
      <c r="E4404">
        <v>3.1747710399966163E-2</v>
      </c>
      <c r="F4404">
        <v>0</v>
      </c>
      <c r="G4404">
        <v>0.23705882352941179</v>
      </c>
      <c r="H4404">
        <v>0</v>
      </c>
      <c r="I4404">
        <v>0</v>
      </c>
      <c r="J4404">
        <v>0</v>
      </c>
      <c r="K4404">
        <v>0</v>
      </c>
      <c r="L4404">
        <v>0.39252116650987767</v>
      </c>
      <c r="M4404">
        <v>0.72366554684583806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25">
      <c r="A4405" t="s">
        <v>4448</v>
      </c>
      <c r="B4405">
        <v>0</v>
      </c>
      <c r="C4405">
        <v>0.48540145985401462</v>
      </c>
      <c r="D4405">
        <v>0</v>
      </c>
      <c r="E4405">
        <v>4.1582943801687852E-2</v>
      </c>
      <c r="F4405">
        <v>0</v>
      </c>
      <c r="G4405">
        <v>0.23705882352941179</v>
      </c>
      <c r="H4405">
        <v>0</v>
      </c>
      <c r="I4405">
        <v>0</v>
      </c>
      <c r="J4405">
        <v>0</v>
      </c>
      <c r="K4405">
        <v>0</v>
      </c>
      <c r="L4405">
        <v>0.39252116650987767</v>
      </c>
      <c r="M4405">
        <v>0.79604329973870847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x14ac:dyDescent="0.25">
      <c r="A4406" t="s">
        <v>4449</v>
      </c>
      <c r="B4406">
        <v>0</v>
      </c>
      <c r="C4406">
        <v>0.48418491484184911</v>
      </c>
      <c r="D4406">
        <v>0</v>
      </c>
      <c r="E4406">
        <v>5.7255864125721777E-2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0.53010348071495772</v>
      </c>
      <c r="M4406">
        <v>0.79604329973870847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25">
      <c r="A4407" t="s">
        <v>4450</v>
      </c>
      <c r="B4407">
        <v>0</v>
      </c>
      <c r="C4407">
        <v>0.48418491484184911</v>
      </c>
      <c r="D4407">
        <v>0</v>
      </c>
      <c r="E4407">
        <v>7.7835825630829761E-2</v>
      </c>
      <c r="F4407">
        <v>0</v>
      </c>
      <c r="G4407">
        <v>0.23705882352941179</v>
      </c>
      <c r="H4407">
        <v>0</v>
      </c>
      <c r="I4407">
        <v>0</v>
      </c>
      <c r="J4407">
        <v>0</v>
      </c>
      <c r="K4407">
        <v>0</v>
      </c>
      <c r="L4407">
        <v>0.53010348071495772</v>
      </c>
      <c r="M4407">
        <v>0.79604329973870847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x14ac:dyDescent="0.25">
      <c r="A4408" t="s">
        <v>4451</v>
      </c>
      <c r="B4408">
        <v>0</v>
      </c>
      <c r="C4408">
        <v>0.63017031630170306</v>
      </c>
      <c r="D4408">
        <v>0</v>
      </c>
      <c r="E4408">
        <v>9.1034074324753064E-2</v>
      </c>
      <c r="F4408">
        <v>0</v>
      </c>
      <c r="G4408">
        <v>0.23705882352941179</v>
      </c>
      <c r="H4408">
        <v>0</v>
      </c>
      <c r="I4408">
        <v>0</v>
      </c>
      <c r="J4408">
        <v>0</v>
      </c>
      <c r="K4408">
        <v>0</v>
      </c>
      <c r="L4408">
        <v>0.53010348071495772</v>
      </c>
      <c r="M4408">
        <v>0.79604329973870847</v>
      </c>
      <c r="N4408">
        <v>0</v>
      </c>
      <c r="O4408">
        <v>0</v>
      </c>
      <c r="P4408">
        <v>0</v>
      </c>
      <c r="Q4408">
        <v>0</v>
      </c>
      <c r="R4408">
        <v>0.32997311827956988</v>
      </c>
    </row>
    <row r="4409" spans="1:18" x14ac:dyDescent="0.25">
      <c r="A4409" t="s">
        <v>4452</v>
      </c>
      <c r="B4409">
        <v>0</v>
      </c>
      <c r="C4409">
        <v>0.62043795620437958</v>
      </c>
      <c r="D4409">
        <v>0</v>
      </c>
      <c r="E4409">
        <v>0.126292857293936</v>
      </c>
      <c r="F4409">
        <v>0</v>
      </c>
      <c r="G4409">
        <v>0.23705882352941179</v>
      </c>
      <c r="H4409">
        <v>0</v>
      </c>
      <c r="I4409">
        <v>0</v>
      </c>
      <c r="J4409">
        <v>0</v>
      </c>
      <c r="K4409">
        <v>0</v>
      </c>
      <c r="L4409">
        <v>0.53010348071495772</v>
      </c>
      <c r="M4409">
        <v>0.79604329973870847</v>
      </c>
      <c r="N4409">
        <v>0</v>
      </c>
      <c r="O4409">
        <v>0</v>
      </c>
      <c r="P4409">
        <v>0</v>
      </c>
      <c r="Q4409">
        <v>0</v>
      </c>
      <c r="R4409">
        <v>0.34341397849462357</v>
      </c>
    </row>
    <row r="4410" spans="1:18" x14ac:dyDescent="0.25">
      <c r="A4410" t="s">
        <v>4453</v>
      </c>
      <c r="B4410">
        <v>0</v>
      </c>
      <c r="C4410">
        <v>0.58515815085158152</v>
      </c>
      <c r="D4410">
        <v>0</v>
      </c>
      <c r="E4410">
        <v>0.17921275830707081</v>
      </c>
      <c r="F4410">
        <v>0</v>
      </c>
      <c r="G4410">
        <v>0.23705882352941179</v>
      </c>
      <c r="H4410">
        <v>0</v>
      </c>
      <c r="I4410">
        <v>0</v>
      </c>
      <c r="J4410">
        <v>0</v>
      </c>
      <c r="K4410">
        <v>0</v>
      </c>
      <c r="L4410">
        <v>0.53010348071495772</v>
      </c>
      <c r="M4410">
        <v>0.79604329973870847</v>
      </c>
      <c r="N4410">
        <v>0</v>
      </c>
      <c r="O4410">
        <v>0</v>
      </c>
      <c r="P4410">
        <v>0</v>
      </c>
      <c r="Q4410">
        <v>0</v>
      </c>
      <c r="R4410">
        <v>0.34341397849462357</v>
      </c>
    </row>
    <row r="4411" spans="1:18" x14ac:dyDescent="0.25">
      <c r="A4411" t="s">
        <v>4454</v>
      </c>
      <c r="B4411">
        <v>0</v>
      </c>
      <c r="C4411">
        <v>0.42700729927007303</v>
      </c>
      <c r="D4411">
        <v>0</v>
      </c>
      <c r="E4411">
        <v>0.2318365447661753</v>
      </c>
      <c r="F4411">
        <v>0</v>
      </c>
      <c r="G4411">
        <v>0.23705882352941179</v>
      </c>
      <c r="H4411">
        <v>0</v>
      </c>
      <c r="I4411">
        <v>0</v>
      </c>
      <c r="J4411">
        <v>0</v>
      </c>
      <c r="K4411">
        <v>0</v>
      </c>
      <c r="L4411">
        <v>0.53010348071495772</v>
      </c>
      <c r="M4411">
        <v>0.79604329973870847</v>
      </c>
      <c r="N4411">
        <v>0</v>
      </c>
      <c r="O4411">
        <v>0</v>
      </c>
      <c r="P4411">
        <v>0</v>
      </c>
      <c r="Q4411">
        <v>0</v>
      </c>
      <c r="R4411">
        <v>0.34341397849462357</v>
      </c>
    </row>
    <row r="4412" spans="1:18" x14ac:dyDescent="0.25">
      <c r="A4412" t="s">
        <v>4455</v>
      </c>
      <c r="B4412">
        <v>0</v>
      </c>
      <c r="C4412">
        <v>0.24209245742092461</v>
      </c>
      <c r="D4412">
        <v>0</v>
      </c>
      <c r="E4412">
        <v>0.27272150426193448</v>
      </c>
      <c r="F4412">
        <v>0</v>
      </c>
      <c r="G4412">
        <v>0.23705882352941179</v>
      </c>
      <c r="H4412">
        <v>0</v>
      </c>
      <c r="I4412">
        <v>0</v>
      </c>
      <c r="J4412">
        <v>0</v>
      </c>
      <c r="K4412">
        <v>0</v>
      </c>
      <c r="L4412">
        <v>0.79186265286923796</v>
      </c>
      <c r="M4412">
        <v>0.80959313176558423</v>
      </c>
      <c r="N4412">
        <v>0</v>
      </c>
      <c r="O4412">
        <v>0</v>
      </c>
      <c r="P4412">
        <v>0</v>
      </c>
      <c r="Q4412">
        <v>0</v>
      </c>
      <c r="R4412">
        <v>0.34341397849462357</v>
      </c>
    </row>
    <row r="4413" spans="1:18" x14ac:dyDescent="0.25">
      <c r="A4413" t="s">
        <v>4456</v>
      </c>
      <c r="B4413">
        <v>0</v>
      </c>
      <c r="C4413">
        <v>8.3941605839416053E-2</v>
      </c>
      <c r="D4413">
        <v>0</v>
      </c>
      <c r="E4413">
        <v>0.34510036168277669</v>
      </c>
      <c r="F4413">
        <v>0</v>
      </c>
      <c r="G4413">
        <v>0.78843137254901963</v>
      </c>
      <c r="H4413">
        <v>0</v>
      </c>
      <c r="I4413">
        <v>0</v>
      </c>
      <c r="J4413">
        <v>0</v>
      </c>
      <c r="K4413">
        <v>0</v>
      </c>
      <c r="L4413">
        <v>0.53010348071495772</v>
      </c>
      <c r="M4413">
        <v>0.73680477790220233</v>
      </c>
      <c r="N4413">
        <v>0</v>
      </c>
      <c r="O4413">
        <v>0</v>
      </c>
      <c r="P4413">
        <v>0</v>
      </c>
      <c r="Q4413">
        <v>0</v>
      </c>
      <c r="R4413">
        <v>0.34341397849462357</v>
      </c>
    </row>
    <row r="4414" spans="1:18" x14ac:dyDescent="0.25">
      <c r="A4414" t="s">
        <v>4457</v>
      </c>
      <c r="B4414">
        <v>0</v>
      </c>
      <c r="C4414">
        <v>8.5158150851581509E-3</v>
      </c>
      <c r="D4414">
        <v>0</v>
      </c>
      <c r="E4414">
        <v>0.40785549609763322</v>
      </c>
      <c r="F4414">
        <v>0</v>
      </c>
      <c r="G4414">
        <v>0.23705882352941179</v>
      </c>
      <c r="H4414">
        <v>0</v>
      </c>
      <c r="I4414">
        <v>0</v>
      </c>
      <c r="J4414">
        <v>0</v>
      </c>
      <c r="K4414">
        <v>0</v>
      </c>
      <c r="L4414">
        <v>0.53010348071495772</v>
      </c>
      <c r="M4414">
        <v>0.65151175811870099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25">
      <c r="A4415" t="s">
        <v>4458</v>
      </c>
      <c r="B4415">
        <v>0</v>
      </c>
      <c r="C4415">
        <v>0</v>
      </c>
      <c r="D4415">
        <v>0</v>
      </c>
      <c r="E4415">
        <v>0.41967892721927291</v>
      </c>
      <c r="F4415">
        <v>0</v>
      </c>
      <c r="G4415">
        <v>0.23705882352941179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0.78902575587905943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x14ac:dyDescent="0.25">
      <c r="A4416" t="s">
        <v>4459</v>
      </c>
      <c r="B4416">
        <v>0</v>
      </c>
      <c r="C4416">
        <v>0</v>
      </c>
      <c r="D4416">
        <v>0</v>
      </c>
      <c r="E4416">
        <v>0.37295628080120141</v>
      </c>
      <c r="F4416">
        <v>0</v>
      </c>
      <c r="G4416">
        <v>0.23705882352941179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0.6371780515117581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18" x14ac:dyDescent="0.25">
      <c r="A4417" t="s">
        <v>4460</v>
      </c>
      <c r="B4417">
        <v>0</v>
      </c>
      <c r="C4417">
        <v>0</v>
      </c>
      <c r="D4417">
        <v>0</v>
      </c>
      <c r="E4417">
        <v>0.31155481291905501</v>
      </c>
      <c r="F4417">
        <v>0</v>
      </c>
      <c r="G4417">
        <v>0.23705882352941179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0.52709966405375142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18" x14ac:dyDescent="0.25">
      <c r="A4418" t="s">
        <v>4461</v>
      </c>
      <c r="B4418">
        <v>0</v>
      </c>
      <c r="C4418">
        <v>0</v>
      </c>
      <c r="D4418">
        <v>0</v>
      </c>
      <c r="E4418">
        <v>0.28253558662408262</v>
      </c>
      <c r="F4418">
        <v>0</v>
      </c>
      <c r="G4418">
        <v>0.23705882352941179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0.32385218365061591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25">
      <c r="A4419" t="s">
        <v>4462</v>
      </c>
      <c r="B4419">
        <v>0</v>
      </c>
      <c r="C4419">
        <v>0</v>
      </c>
      <c r="D4419">
        <v>0</v>
      </c>
      <c r="E4419">
        <v>0.21093931766746329</v>
      </c>
      <c r="F4419">
        <v>0</v>
      </c>
      <c r="G4419">
        <v>0.23705882352941179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0.32385218365061591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 x14ac:dyDescent="0.25">
      <c r="A4420" t="s">
        <v>4463</v>
      </c>
      <c r="B4420">
        <v>0</v>
      </c>
      <c r="C4420">
        <v>0</v>
      </c>
      <c r="D4420">
        <v>0</v>
      </c>
      <c r="E4420">
        <v>0.2179614628058969</v>
      </c>
      <c r="F4420">
        <v>0</v>
      </c>
      <c r="G4420">
        <v>0.23705882352941179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0.32385218365061591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 x14ac:dyDescent="0.25">
      <c r="A4421" t="s">
        <v>4464</v>
      </c>
      <c r="B4421">
        <v>0</v>
      </c>
      <c r="C4421">
        <v>0</v>
      </c>
      <c r="D4421">
        <v>0</v>
      </c>
      <c r="E4421">
        <v>0.29084794517650542</v>
      </c>
      <c r="F4421">
        <v>0</v>
      </c>
      <c r="G4421">
        <v>0.23705882352941179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0.32385218365061591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1:18" x14ac:dyDescent="0.25">
      <c r="A4422" t="s">
        <v>4465</v>
      </c>
      <c r="B4422">
        <v>0</v>
      </c>
      <c r="C4422">
        <v>0</v>
      </c>
      <c r="D4422">
        <v>0</v>
      </c>
      <c r="E4422">
        <v>0.31684257281245382</v>
      </c>
      <c r="F4422">
        <v>0</v>
      </c>
      <c r="G4422">
        <v>0.23705882352941179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0.32385218365061591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25">
      <c r="A4423" t="s">
        <v>4466</v>
      </c>
      <c r="B4423">
        <v>0</v>
      </c>
      <c r="C4423">
        <v>6.0827250608272501E-3</v>
      </c>
      <c r="D4423">
        <v>0</v>
      </c>
      <c r="E4423">
        <v>0.33587850842868933</v>
      </c>
      <c r="F4423">
        <v>0</v>
      </c>
      <c r="G4423">
        <v>0.23705882352941179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0.32385218365061591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t="s">
        <v>4467</v>
      </c>
      <c r="B4424">
        <v>0</v>
      </c>
      <c r="C4424">
        <v>1.824817518248175E-2</v>
      </c>
      <c r="D4424">
        <v>0</v>
      </c>
      <c r="E4424">
        <v>0.38101482687874122</v>
      </c>
      <c r="F4424">
        <v>0</v>
      </c>
      <c r="G4424">
        <v>0.23705882352941179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0.32385218365061591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 t="s">
        <v>4468</v>
      </c>
      <c r="B4425">
        <v>0</v>
      </c>
      <c r="C4425">
        <v>0.29075425790754261</v>
      </c>
      <c r="D4425">
        <v>0</v>
      </c>
      <c r="E4425">
        <v>0.25548340700945449</v>
      </c>
      <c r="F4425">
        <v>0</v>
      </c>
      <c r="G4425">
        <v>0.23705882352941179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0.48701007838745802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 x14ac:dyDescent="0.25">
      <c r="A4426" t="s">
        <v>4469</v>
      </c>
      <c r="B4426">
        <v>0</v>
      </c>
      <c r="C4426">
        <v>0.40024330900243299</v>
      </c>
      <c r="D4426">
        <v>0</v>
      </c>
      <c r="E4426">
        <v>0.17760527929947759</v>
      </c>
      <c r="F4426">
        <v>0</v>
      </c>
      <c r="G4426">
        <v>0.23705882352941179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0.6371780515117581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t="s">
        <v>4470</v>
      </c>
      <c r="B4427">
        <v>0</v>
      </c>
      <c r="C4427">
        <v>0.47810218978102192</v>
      </c>
      <c r="D4427">
        <v>0</v>
      </c>
      <c r="E4427">
        <v>0.35956767275111567</v>
      </c>
      <c r="F4427">
        <v>0</v>
      </c>
      <c r="G4427">
        <v>0.23705882352941179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0.6371780515117581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 x14ac:dyDescent="0.25">
      <c r="A4428" t="s">
        <v>4471</v>
      </c>
      <c r="B4428">
        <v>0</v>
      </c>
      <c r="C4428">
        <v>0.43552311435523111</v>
      </c>
      <c r="D4428">
        <v>0</v>
      </c>
      <c r="E4428">
        <v>0.33101376932676241</v>
      </c>
      <c r="F4428">
        <v>0</v>
      </c>
      <c r="G4428">
        <v>0.23705882352941179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0.79604329973870847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 t="s">
        <v>4472</v>
      </c>
      <c r="B4429">
        <v>0</v>
      </c>
      <c r="C4429">
        <v>0.48053527980535282</v>
      </c>
      <c r="D4429">
        <v>0</v>
      </c>
      <c r="E4429">
        <v>0.2291080606611815</v>
      </c>
      <c r="F4429">
        <v>0</v>
      </c>
      <c r="G4429">
        <v>0.23705882352941179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0.80959313176558423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t="s">
        <v>4473</v>
      </c>
      <c r="B4430">
        <v>0</v>
      </c>
      <c r="C4430">
        <v>0.46715328467153278</v>
      </c>
      <c r="D4430">
        <v>0</v>
      </c>
      <c r="E4430">
        <v>0.17851477400114221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4.9858889934148637E-2</v>
      </c>
      <c r="M4430">
        <v>0.80959313176558423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t="s">
        <v>4474</v>
      </c>
      <c r="B4431">
        <v>0</v>
      </c>
      <c r="C4431">
        <v>0.47080291970802918</v>
      </c>
      <c r="D4431">
        <v>0</v>
      </c>
      <c r="E4431">
        <v>0.25465851646608428</v>
      </c>
      <c r="F4431">
        <v>0</v>
      </c>
      <c r="G4431">
        <v>0.83156862745098048</v>
      </c>
      <c r="H4431">
        <v>0</v>
      </c>
      <c r="I4431">
        <v>0</v>
      </c>
      <c r="J4431">
        <v>0</v>
      </c>
      <c r="K4431">
        <v>0</v>
      </c>
      <c r="L4431">
        <v>4.9858889934148637E-2</v>
      </c>
      <c r="M4431">
        <v>0.80959313176558423</v>
      </c>
      <c r="N4431">
        <v>0</v>
      </c>
      <c r="O4431">
        <v>0</v>
      </c>
      <c r="P4431">
        <v>0</v>
      </c>
      <c r="Q4431">
        <v>0</v>
      </c>
      <c r="R4431">
        <v>0.32997311827956988</v>
      </c>
    </row>
    <row r="4432" spans="1:18" x14ac:dyDescent="0.25">
      <c r="A4432" t="s">
        <v>4475</v>
      </c>
      <c r="B4432">
        <v>0</v>
      </c>
      <c r="C4432">
        <v>0.5948905109489051</v>
      </c>
      <c r="D4432">
        <v>0</v>
      </c>
      <c r="E4432">
        <v>0.18710209606802181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4.9858889934148637E-2</v>
      </c>
      <c r="M4432">
        <v>0.80959313176558423</v>
      </c>
      <c r="N4432">
        <v>0</v>
      </c>
      <c r="O4432">
        <v>0</v>
      </c>
      <c r="P4432">
        <v>0</v>
      </c>
      <c r="Q4432">
        <v>0</v>
      </c>
      <c r="R4432">
        <v>0.34341397849462357</v>
      </c>
    </row>
    <row r="4433" spans="1:18" x14ac:dyDescent="0.25">
      <c r="A4433" t="s">
        <v>4476</v>
      </c>
      <c r="B4433">
        <v>0</v>
      </c>
      <c r="C4433">
        <v>0.48418491484184911</v>
      </c>
      <c r="D4433">
        <v>0</v>
      </c>
      <c r="E4433">
        <v>0.15207597453414839</v>
      </c>
      <c r="F4433">
        <v>0</v>
      </c>
      <c r="G4433">
        <v>0.28901960784313718</v>
      </c>
      <c r="H4433">
        <v>0</v>
      </c>
      <c r="I4433">
        <v>0</v>
      </c>
      <c r="J4433">
        <v>0</v>
      </c>
      <c r="K4433">
        <v>0</v>
      </c>
      <c r="L4433">
        <v>0.39252116650987767</v>
      </c>
      <c r="M4433">
        <v>0.80959313176558423</v>
      </c>
      <c r="N4433">
        <v>0</v>
      </c>
      <c r="O4433">
        <v>0</v>
      </c>
      <c r="P4433">
        <v>0</v>
      </c>
      <c r="Q4433">
        <v>0</v>
      </c>
      <c r="R4433">
        <v>0.34341397849462357</v>
      </c>
    </row>
    <row r="4434" spans="1:18" x14ac:dyDescent="0.25">
      <c r="A4434" t="s">
        <v>4477</v>
      </c>
      <c r="B4434">
        <v>0</v>
      </c>
      <c r="C4434">
        <v>0.30413625304136249</v>
      </c>
      <c r="D4434">
        <v>0</v>
      </c>
      <c r="E4434">
        <v>0.1236912794263838</v>
      </c>
      <c r="F4434">
        <v>0</v>
      </c>
      <c r="G4434">
        <v>0.38294117647058828</v>
      </c>
      <c r="H4434">
        <v>0</v>
      </c>
      <c r="I4434">
        <v>0</v>
      </c>
      <c r="J4434">
        <v>0</v>
      </c>
      <c r="K4434">
        <v>0</v>
      </c>
      <c r="L4434">
        <v>0.53010348071495772</v>
      </c>
      <c r="M4434">
        <v>0.80959313176558423</v>
      </c>
      <c r="N4434">
        <v>0</v>
      </c>
      <c r="O4434">
        <v>0</v>
      </c>
      <c r="P4434">
        <v>0</v>
      </c>
      <c r="Q4434">
        <v>0</v>
      </c>
      <c r="R4434">
        <v>0.34341397849462357</v>
      </c>
    </row>
    <row r="4435" spans="1:18" x14ac:dyDescent="0.25">
      <c r="A4435" t="s">
        <v>4478</v>
      </c>
      <c r="B4435">
        <v>0</v>
      </c>
      <c r="C4435">
        <v>0.39294403892944041</v>
      </c>
      <c r="D4435">
        <v>0</v>
      </c>
      <c r="E4435">
        <v>0.1028363544068191</v>
      </c>
      <c r="F4435">
        <v>0</v>
      </c>
      <c r="G4435">
        <v>0.69411764705882351</v>
      </c>
      <c r="H4435">
        <v>0</v>
      </c>
      <c r="I4435">
        <v>0</v>
      </c>
      <c r="J4435">
        <v>0</v>
      </c>
      <c r="K4435">
        <v>0</v>
      </c>
      <c r="L4435">
        <v>0.53010348071495772</v>
      </c>
      <c r="M4435">
        <v>0.80959313176558423</v>
      </c>
      <c r="N4435">
        <v>0</v>
      </c>
      <c r="O4435">
        <v>0</v>
      </c>
      <c r="P4435">
        <v>0</v>
      </c>
      <c r="Q4435">
        <v>0</v>
      </c>
      <c r="R4435">
        <v>0.34341397849462357</v>
      </c>
    </row>
    <row r="4436" spans="1:18" x14ac:dyDescent="0.25">
      <c r="A4436" t="s">
        <v>4479</v>
      </c>
      <c r="B4436">
        <v>0</v>
      </c>
      <c r="C4436">
        <v>0.354014598540146</v>
      </c>
      <c r="D4436">
        <v>0</v>
      </c>
      <c r="E4436">
        <v>0.10152498995325621</v>
      </c>
      <c r="F4436">
        <v>0</v>
      </c>
      <c r="G4436">
        <v>0.23705882352941179</v>
      </c>
      <c r="H4436">
        <v>0</v>
      </c>
      <c r="I4436">
        <v>0</v>
      </c>
      <c r="J4436">
        <v>0</v>
      </c>
      <c r="K4436">
        <v>0</v>
      </c>
      <c r="L4436">
        <v>0.53010348071495772</v>
      </c>
      <c r="M4436">
        <v>0.80959313176558423</v>
      </c>
      <c r="N4436">
        <v>0</v>
      </c>
      <c r="O4436">
        <v>0</v>
      </c>
      <c r="P4436">
        <v>0</v>
      </c>
      <c r="Q4436">
        <v>0</v>
      </c>
      <c r="R4436">
        <v>0.34341397849462357</v>
      </c>
    </row>
    <row r="4437" spans="1:18" x14ac:dyDescent="0.25">
      <c r="A4437" t="s">
        <v>4480</v>
      </c>
      <c r="B4437">
        <v>0</v>
      </c>
      <c r="C4437">
        <v>0.1082725060827251</v>
      </c>
      <c r="D4437">
        <v>0</v>
      </c>
      <c r="E4437">
        <v>0.13166522134562911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0.53010348071495772</v>
      </c>
      <c r="M4437">
        <v>0.79604329973870847</v>
      </c>
      <c r="N4437">
        <v>0</v>
      </c>
      <c r="O4437">
        <v>0</v>
      </c>
      <c r="P4437">
        <v>0</v>
      </c>
      <c r="Q4437">
        <v>0</v>
      </c>
      <c r="R4437">
        <v>0.34341397849462357</v>
      </c>
    </row>
    <row r="4438" spans="1:18" x14ac:dyDescent="0.25">
      <c r="A4438" t="s">
        <v>4481</v>
      </c>
      <c r="B4438">
        <v>0</v>
      </c>
      <c r="C4438">
        <v>1.2165450121654499E-3</v>
      </c>
      <c r="D4438">
        <v>0</v>
      </c>
      <c r="E4438">
        <v>0.21432348399923859</v>
      </c>
      <c r="F4438">
        <v>0</v>
      </c>
      <c r="G4438">
        <v>0.57333333333333325</v>
      </c>
      <c r="H4438">
        <v>0</v>
      </c>
      <c r="I4438">
        <v>0</v>
      </c>
      <c r="J4438">
        <v>0</v>
      </c>
      <c r="K4438">
        <v>0</v>
      </c>
      <c r="L4438">
        <v>0.53010348071495772</v>
      </c>
      <c r="M4438">
        <v>0.71369914147069802</v>
      </c>
      <c r="N4438">
        <v>0</v>
      </c>
      <c r="O4438">
        <v>0</v>
      </c>
      <c r="P4438">
        <v>0</v>
      </c>
      <c r="Q4438">
        <v>0</v>
      </c>
      <c r="R4438">
        <v>0.34341397849462357</v>
      </c>
    </row>
    <row r="4439" spans="1:18" x14ac:dyDescent="0.25">
      <c r="A4439" t="s">
        <v>4482</v>
      </c>
      <c r="B4439">
        <v>0</v>
      </c>
      <c r="C4439">
        <v>0</v>
      </c>
      <c r="D4439">
        <v>0</v>
      </c>
      <c r="E4439">
        <v>0.25055521478880688</v>
      </c>
      <c r="F4439">
        <v>0</v>
      </c>
      <c r="G4439">
        <v>0.52235294117647058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0.80959313176558423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x14ac:dyDescent="0.25">
      <c r="A4440" t="s">
        <v>4483</v>
      </c>
      <c r="B4440">
        <v>0</v>
      </c>
      <c r="C4440">
        <v>0</v>
      </c>
      <c r="D4440">
        <v>0</v>
      </c>
      <c r="E4440">
        <v>0.20601112544681571</v>
      </c>
      <c r="F4440">
        <v>0</v>
      </c>
      <c r="G4440">
        <v>0.23705882352941179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0.62433743934303843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x14ac:dyDescent="0.25">
      <c r="A4441" t="s">
        <v>4484</v>
      </c>
      <c r="B4441">
        <v>0</v>
      </c>
      <c r="C4441">
        <v>0</v>
      </c>
      <c r="D4441">
        <v>0</v>
      </c>
      <c r="E4441">
        <v>0.18115865394784161</v>
      </c>
      <c r="F4441">
        <v>0</v>
      </c>
      <c r="G4441">
        <v>0.23705882352941179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0.47775289287047412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x14ac:dyDescent="0.25">
      <c r="A4442" t="s">
        <v>4485</v>
      </c>
      <c r="B4442">
        <v>0</v>
      </c>
      <c r="C4442">
        <v>0</v>
      </c>
      <c r="D4442">
        <v>0</v>
      </c>
      <c r="E4442">
        <v>0.19685272531144909</v>
      </c>
      <c r="F4442">
        <v>0</v>
      </c>
      <c r="G4442">
        <v>0.23705882352941179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0.32385218365061591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25">
      <c r="A4443" t="s">
        <v>4486</v>
      </c>
      <c r="B4443">
        <v>0</v>
      </c>
      <c r="C4443">
        <v>0</v>
      </c>
      <c r="D4443">
        <v>0</v>
      </c>
      <c r="E4443">
        <v>0.1946530171957952</v>
      </c>
      <c r="F4443">
        <v>0</v>
      </c>
      <c r="G4443">
        <v>0.23705882352941179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0.32385218365061591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x14ac:dyDescent="0.25">
      <c r="A4444" t="s">
        <v>4487</v>
      </c>
      <c r="B4444">
        <v>0</v>
      </c>
      <c r="C4444">
        <v>0</v>
      </c>
      <c r="D4444">
        <v>0</v>
      </c>
      <c r="E4444">
        <v>0.2121026248440111</v>
      </c>
      <c r="F4444">
        <v>0</v>
      </c>
      <c r="G4444">
        <v>0.23705882352941179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0.32385218365061591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x14ac:dyDescent="0.25">
      <c r="A4445" t="s">
        <v>4488</v>
      </c>
      <c r="B4445">
        <v>0</v>
      </c>
      <c r="C4445">
        <v>0</v>
      </c>
      <c r="D4445">
        <v>0</v>
      </c>
      <c r="E4445">
        <v>0.1944415068000592</v>
      </c>
      <c r="F4445">
        <v>0</v>
      </c>
      <c r="G4445">
        <v>0.23705882352941179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0.32385218365061591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x14ac:dyDescent="0.25">
      <c r="A4446" t="s">
        <v>4489</v>
      </c>
      <c r="B4446">
        <v>0</v>
      </c>
      <c r="C4446">
        <v>0</v>
      </c>
      <c r="D4446">
        <v>0</v>
      </c>
      <c r="E4446">
        <v>0.20685716702975951</v>
      </c>
      <c r="F4446">
        <v>0</v>
      </c>
      <c r="G4446">
        <v>0.23705882352941179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0.32385218365061591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25">
      <c r="A4447" t="s">
        <v>4490</v>
      </c>
      <c r="B4447">
        <v>0</v>
      </c>
      <c r="C4447">
        <v>3.6496350364963498E-3</v>
      </c>
      <c r="D4447">
        <v>0</v>
      </c>
      <c r="E4447">
        <v>0.19395503288986651</v>
      </c>
      <c r="F4447">
        <v>0</v>
      </c>
      <c r="G4447">
        <v>0.23705882352941179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0.32385218365061591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x14ac:dyDescent="0.25">
      <c r="A4448" t="s">
        <v>4491</v>
      </c>
      <c r="B4448">
        <v>0</v>
      </c>
      <c r="C4448">
        <v>1.824817518248175E-2</v>
      </c>
      <c r="D4448">
        <v>0</v>
      </c>
      <c r="E4448">
        <v>0.20620148480297809</v>
      </c>
      <c r="F4448">
        <v>0</v>
      </c>
      <c r="G4448">
        <v>0.23705882352941179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0.40544979469951481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t="s">
        <v>4492</v>
      </c>
      <c r="B4449">
        <v>0</v>
      </c>
      <c r="C4449">
        <v>0.35888077858880779</v>
      </c>
      <c r="D4449">
        <v>0</v>
      </c>
      <c r="E4449">
        <v>0.19429344952304409</v>
      </c>
      <c r="F4449">
        <v>0</v>
      </c>
      <c r="G4449">
        <v>0.23705882352941179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0.6371780515117581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t="s">
        <v>4493</v>
      </c>
      <c r="B4450">
        <v>0</v>
      </c>
      <c r="C4450">
        <v>0.41605839416058399</v>
      </c>
      <c r="D4450">
        <v>0</v>
      </c>
      <c r="E4450">
        <v>8.2108335624695952E-2</v>
      </c>
      <c r="F4450">
        <v>0</v>
      </c>
      <c r="G4450">
        <v>0.23705882352941179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0.65789473684210531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t="s">
        <v>4494</v>
      </c>
      <c r="B4451">
        <v>0</v>
      </c>
      <c r="C4451">
        <v>0.48540145985401462</v>
      </c>
      <c r="D4451">
        <v>0</v>
      </c>
      <c r="E4451">
        <v>0.12155502442945069</v>
      </c>
      <c r="F4451">
        <v>0</v>
      </c>
      <c r="G4451">
        <v>0.23705882352941179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0.79604329973870847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t="s">
        <v>4495</v>
      </c>
      <c r="B4452">
        <v>0</v>
      </c>
      <c r="C4452">
        <v>0.49270072992700731</v>
      </c>
      <c r="D4452">
        <v>0</v>
      </c>
      <c r="E4452">
        <v>9.9727151589500629E-2</v>
      </c>
      <c r="F4452">
        <v>0</v>
      </c>
      <c r="G4452">
        <v>0.23705882352941179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0.79604329973870847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t="s">
        <v>4496</v>
      </c>
      <c r="B4453">
        <v>0</v>
      </c>
      <c r="C4453">
        <v>0.48661800486618001</v>
      </c>
      <c r="D4453">
        <v>0</v>
      </c>
      <c r="E4453">
        <v>0.15755409378370949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0.80959313176558423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x14ac:dyDescent="0.25">
      <c r="A4454" t="s">
        <v>4497</v>
      </c>
      <c r="B4454">
        <v>0</v>
      </c>
      <c r="C4454">
        <v>0.47201946472019463</v>
      </c>
      <c r="D4454">
        <v>0</v>
      </c>
      <c r="E4454">
        <v>0.19323589754436429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0.80959313176558423</v>
      </c>
      <c r="N4454">
        <v>0</v>
      </c>
      <c r="O4454">
        <v>0</v>
      </c>
      <c r="P4454">
        <v>0</v>
      </c>
      <c r="Q4454">
        <v>0</v>
      </c>
      <c r="R4454">
        <v>0.32997311827956988</v>
      </c>
    </row>
    <row r="4455" spans="1:18" x14ac:dyDescent="0.25">
      <c r="A4455" t="s">
        <v>4498</v>
      </c>
      <c r="B4455">
        <v>0</v>
      </c>
      <c r="C4455">
        <v>0.38686131386861311</v>
      </c>
      <c r="D4455">
        <v>0</v>
      </c>
      <c r="E4455">
        <v>0.23242877387423599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0.80959313176558423</v>
      </c>
      <c r="N4455">
        <v>0</v>
      </c>
      <c r="O4455">
        <v>0</v>
      </c>
      <c r="P4455">
        <v>0</v>
      </c>
      <c r="Q4455">
        <v>0</v>
      </c>
      <c r="R4455">
        <v>0.34341397849462357</v>
      </c>
    </row>
    <row r="4456" spans="1:18" x14ac:dyDescent="0.25">
      <c r="A4456" t="s">
        <v>4499</v>
      </c>
      <c r="B4456">
        <v>0</v>
      </c>
      <c r="C4456">
        <v>0.54622871046228705</v>
      </c>
      <c r="D4456">
        <v>0</v>
      </c>
      <c r="E4456">
        <v>0.26578396328179532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0.80959313176558423</v>
      </c>
      <c r="N4456">
        <v>0</v>
      </c>
      <c r="O4456">
        <v>0</v>
      </c>
      <c r="P4456">
        <v>0</v>
      </c>
      <c r="Q4456">
        <v>0</v>
      </c>
      <c r="R4456">
        <v>0.34341397849462357</v>
      </c>
    </row>
    <row r="4457" spans="1:18" x14ac:dyDescent="0.25">
      <c r="A4457" t="s">
        <v>4500</v>
      </c>
      <c r="B4457">
        <v>0</v>
      </c>
      <c r="C4457">
        <v>0.60948905109489049</v>
      </c>
      <c r="D4457">
        <v>0</v>
      </c>
      <c r="E4457">
        <v>0.29078449205778473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0.80959313176558423</v>
      </c>
      <c r="N4457">
        <v>0</v>
      </c>
      <c r="O4457">
        <v>0</v>
      </c>
      <c r="P4457">
        <v>0</v>
      </c>
      <c r="Q4457">
        <v>0</v>
      </c>
      <c r="R4457">
        <v>0.34341397849462357</v>
      </c>
    </row>
    <row r="4458" spans="1:18" x14ac:dyDescent="0.25">
      <c r="A4458" t="s">
        <v>4501</v>
      </c>
      <c r="B4458">
        <v>0</v>
      </c>
      <c r="C4458">
        <v>0.56326034063260333</v>
      </c>
      <c r="D4458">
        <v>0</v>
      </c>
      <c r="E4458">
        <v>0.31974026523403631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0.80959313176558423</v>
      </c>
      <c r="N4458">
        <v>0</v>
      </c>
      <c r="O4458">
        <v>0</v>
      </c>
      <c r="P4458">
        <v>0</v>
      </c>
      <c r="Q4458">
        <v>0</v>
      </c>
      <c r="R4458">
        <v>0.34341397849462357</v>
      </c>
    </row>
    <row r="4459" spans="1:18" x14ac:dyDescent="0.25">
      <c r="A4459" t="s">
        <v>4502</v>
      </c>
      <c r="B4459">
        <v>0</v>
      </c>
      <c r="C4459">
        <v>0.47931873479318732</v>
      </c>
      <c r="D4459">
        <v>0</v>
      </c>
      <c r="E4459">
        <v>0.36483428160494091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0.80959313176558423</v>
      </c>
      <c r="N4459">
        <v>0</v>
      </c>
      <c r="O4459">
        <v>0</v>
      </c>
      <c r="P4459">
        <v>0</v>
      </c>
      <c r="Q4459">
        <v>0</v>
      </c>
      <c r="R4459">
        <v>0.34341397849462357</v>
      </c>
    </row>
    <row r="4460" spans="1:18" x14ac:dyDescent="0.25">
      <c r="A4460" t="s">
        <v>4503</v>
      </c>
      <c r="B4460">
        <v>0</v>
      </c>
      <c r="C4460">
        <v>0.33090024330900242</v>
      </c>
      <c r="D4460">
        <v>0</v>
      </c>
      <c r="E4460">
        <v>0.46559783413354772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0.70365808137364683</v>
      </c>
      <c r="N4460">
        <v>0</v>
      </c>
      <c r="O4460">
        <v>0</v>
      </c>
      <c r="P4460">
        <v>0</v>
      </c>
      <c r="Q4460">
        <v>0</v>
      </c>
      <c r="R4460">
        <v>0.34341397849462357</v>
      </c>
    </row>
    <row r="4461" spans="1:18" x14ac:dyDescent="0.25">
      <c r="A4461" t="s">
        <v>4504</v>
      </c>
      <c r="B4461">
        <v>0</v>
      </c>
      <c r="C4461">
        <v>0.1094890510948905</v>
      </c>
      <c r="D4461">
        <v>0</v>
      </c>
      <c r="E4461">
        <v>0.4631866156221579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0.72538260544979472</v>
      </c>
      <c r="N4461">
        <v>0</v>
      </c>
      <c r="O4461">
        <v>0</v>
      </c>
      <c r="P4461">
        <v>0</v>
      </c>
      <c r="Q4461">
        <v>0</v>
      </c>
      <c r="R4461">
        <v>0.34341397849462357</v>
      </c>
    </row>
    <row r="4462" spans="1:18" x14ac:dyDescent="0.25">
      <c r="A4462" t="s">
        <v>4505</v>
      </c>
      <c r="B4462">
        <v>0</v>
      </c>
      <c r="C4462">
        <v>8.5158150851581509E-3</v>
      </c>
      <c r="D4462">
        <v>0</v>
      </c>
      <c r="E4462">
        <v>0.59538061295712685</v>
      </c>
      <c r="F4462">
        <v>0</v>
      </c>
      <c r="G4462">
        <v>0.99294117647058822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0.56636804777902205</v>
      </c>
      <c r="N4462">
        <v>0</v>
      </c>
      <c r="O4462">
        <v>0</v>
      </c>
      <c r="P4462">
        <v>0</v>
      </c>
      <c r="Q4462">
        <v>0</v>
      </c>
      <c r="R4462">
        <v>0.34341397849462357</v>
      </c>
    </row>
    <row r="4463" spans="1:18" x14ac:dyDescent="0.25">
      <c r="A4463" t="s">
        <v>4506</v>
      </c>
      <c r="B4463">
        <v>0</v>
      </c>
      <c r="C4463">
        <v>0</v>
      </c>
      <c r="D4463">
        <v>0</v>
      </c>
      <c r="E4463">
        <v>0.64197635313775669</v>
      </c>
      <c r="F4463">
        <v>0</v>
      </c>
      <c r="G4463">
        <v>0.23705882352941179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0.64602463605823068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t="s">
        <v>4507</v>
      </c>
      <c r="B4464">
        <v>0</v>
      </c>
      <c r="C4464">
        <v>0</v>
      </c>
      <c r="D4464">
        <v>0</v>
      </c>
      <c r="E4464">
        <v>0.64070729076334099</v>
      </c>
      <c r="F4464">
        <v>0</v>
      </c>
      <c r="G4464">
        <v>0.23705882352941179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0.6371780515117581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x14ac:dyDescent="0.25">
      <c r="A4465" t="s">
        <v>4508</v>
      </c>
      <c r="B4465">
        <v>0</v>
      </c>
      <c r="C4465">
        <v>0</v>
      </c>
      <c r="D4465">
        <v>0</v>
      </c>
      <c r="E4465">
        <v>0.56881490725269157</v>
      </c>
      <c r="F4465">
        <v>0</v>
      </c>
      <c r="G4465">
        <v>0.23705882352941179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0.32385218365061591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t="s">
        <v>4509</v>
      </c>
      <c r="B4466">
        <v>0</v>
      </c>
      <c r="C4466">
        <v>0</v>
      </c>
      <c r="D4466">
        <v>0</v>
      </c>
      <c r="E4466">
        <v>0.48004399416231308</v>
      </c>
      <c r="F4466">
        <v>0</v>
      </c>
      <c r="G4466">
        <v>0.23705882352941179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0.32385218365061591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t="s">
        <v>4510</v>
      </c>
      <c r="B4467">
        <v>0</v>
      </c>
      <c r="C4467">
        <v>0</v>
      </c>
      <c r="D4467">
        <v>0</v>
      </c>
      <c r="E4467">
        <v>0.44967110133463062</v>
      </c>
      <c r="F4467">
        <v>0</v>
      </c>
      <c r="G4467">
        <v>0.23705882352941179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0.32385218365061591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t="s">
        <v>4511</v>
      </c>
      <c r="B4468">
        <v>0</v>
      </c>
      <c r="C4468">
        <v>0</v>
      </c>
      <c r="D4468">
        <v>0</v>
      </c>
      <c r="E4468">
        <v>0.41733116182660379</v>
      </c>
      <c r="F4468">
        <v>0</v>
      </c>
      <c r="G4468">
        <v>0.23705882352941179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0.32385218365061591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t="s">
        <v>4512</v>
      </c>
      <c r="B4469">
        <v>0</v>
      </c>
      <c r="C4469">
        <v>0</v>
      </c>
      <c r="D4469">
        <v>0</v>
      </c>
      <c r="E4469">
        <v>0.37299858288034859</v>
      </c>
      <c r="F4469">
        <v>0</v>
      </c>
      <c r="G4469">
        <v>0.23705882352941179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0.32385218365061591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t="s">
        <v>4513</v>
      </c>
      <c r="B4470">
        <v>0</v>
      </c>
      <c r="C4470">
        <v>0</v>
      </c>
      <c r="D4470">
        <v>0</v>
      </c>
      <c r="E4470">
        <v>0.3675839167495083</v>
      </c>
      <c r="F4470">
        <v>0</v>
      </c>
      <c r="G4470">
        <v>0.23705882352941179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0.32385218365061591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t="s">
        <v>4514</v>
      </c>
      <c r="B4471">
        <v>0</v>
      </c>
      <c r="C4471">
        <v>2.4330900243308999E-3</v>
      </c>
      <c r="D4471">
        <v>0</v>
      </c>
      <c r="E4471">
        <v>0.36663211996869649</v>
      </c>
      <c r="F4471">
        <v>0</v>
      </c>
      <c r="G4471">
        <v>0.23705882352941179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0.32385218365061591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t="s">
        <v>4515</v>
      </c>
      <c r="B4472">
        <v>0</v>
      </c>
      <c r="C4472">
        <v>1.21654501216545E-2</v>
      </c>
      <c r="D4472">
        <v>0</v>
      </c>
      <c r="E4472">
        <v>0.39004632077666618</v>
      </c>
      <c r="F4472">
        <v>0</v>
      </c>
      <c r="G4472">
        <v>0.23705882352941179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0.32385218365061591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t="s">
        <v>4516</v>
      </c>
      <c r="B4473">
        <v>0</v>
      </c>
      <c r="C4473">
        <v>0.39051094890510951</v>
      </c>
      <c r="D4473">
        <v>0</v>
      </c>
      <c r="E4473">
        <v>0.53600964487404557</v>
      </c>
      <c r="F4473">
        <v>0</v>
      </c>
      <c r="G4473">
        <v>0.23705882352941179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0.32385218365061591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t="s">
        <v>4517</v>
      </c>
      <c r="B4474">
        <v>0</v>
      </c>
      <c r="C4474">
        <v>0.44403892944038931</v>
      </c>
      <c r="D4474">
        <v>0</v>
      </c>
      <c r="E4474">
        <v>0.53364072844180299</v>
      </c>
      <c r="F4474">
        <v>0</v>
      </c>
      <c r="G4474">
        <v>0.23705882352941179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0.48701007838745802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t="s">
        <v>4518</v>
      </c>
      <c r="B4475">
        <v>0</v>
      </c>
      <c r="C4475">
        <v>0.49513381995133821</v>
      </c>
      <c r="D4475">
        <v>0</v>
      </c>
      <c r="E4475">
        <v>0.4674802766555976</v>
      </c>
      <c r="F4475">
        <v>0</v>
      </c>
      <c r="G4475">
        <v>0.23705882352941179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0.6371780515117581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t="s">
        <v>4519</v>
      </c>
      <c r="B4476">
        <v>0</v>
      </c>
      <c r="C4476">
        <v>0.48175182481751833</v>
      </c>
      <c r="D4476">
        <v>0</v>
      </c>
      <c r="E4476">
        <v>0.38621798261384549</v>
      </c>
      <c r="F4476">
        <v>0</v>
      </c>
      <c r="G4476">
        <v>0.23705882352941179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0.6371780515117581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t="s">
        <v>4520</v>
      </c>
      <c r="B4477">
        <v>0</v>
      </c>
      <c r="C4477">
        <v>0.46593673965936733</v>
      </c>
      <c r="D4477">
        <v>0</v>
      </c>
      <c r="E4477">
        <v>0.28866938810042508</v>
      </c>
      <c r="F4477">
        <v>0</v>
      </c>
      <c r="G4477">
        <v>0.23705882352941179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0.79604329973870847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t="s">
        <v>4521</v>
      </c>
      <c r="B4478">
        <v>0</v>
      </c>
      <c r="C4478">
        <v>0.42214111922141118</v>
      </c>
      <c r="D4478">
        <v>0</v>
      </c>
      <c r="E4478">
        <v>0.24069883034751161</v>
      </c>
      <c r="F4478">
        <v>0</v>
      </c>
      <c r="G4478">
        <v>0.23705882352941179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0.80959313176558423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t="s">
        <v>4522</v>
      </c>
      <c r="B4479">
        <v>0</v>
      </c>
      <c r="C4479">
        <v>0.43187347931873482</v>
      </c>
      <c r="D4479">
        <v>0</v>
      </c>
      <c r="E4479">
        <v>0.21163730197339201</v>
      </c>
      <c r="F4479">
        <v>0</v>
      </c>
      <c r="G4479">
        <v>0.23705882352941179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0.80959313176558423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t="s">
        <v>4523</v>
      </c>
      <c r="B4480">
        <v>0</v>
      </c>
      <c r="C4480">
        <v>0.48905109489051102</v>
      </c>
      <c r="D4480">
        <v>0</v>
      </c>
      <c r="E4480">
        <v>0.1989043761500878</v>
      </c>
      <c r="F4480">
        <v>0</v>
      </c>
      <c r="G4480">
        <v>0.23705882352941179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0.80959313176558423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t="s">
        <v>4524</v>
      </c>
      <c r="B4481">
        <v>0</v>
      </c>
      <c r="C4481">
        <v>0.62287104622871048</v>
      </c>
      <c r="D4481">
        <v>0</v>
      </c>
      <c r="E4481">
        <v>0.19150151229932949</v>
      </c>
      <c r="F4481">
        <v>0</v>
      </c>
      <c r="G4481">
        <v>0.23705882352941179</v>
      </c>
      <c r="H4481">
        <v>0</v>
      </c>
      <c r="I4481">
        <v>0</v>
      </c>
      <c r="J4481">
        <v>0</v>
      </c>
      <c r="K4481">
        <v>0</v>
      </c>
      <c r="L4481">
        <v>0.39252116650987767</v>
      </c>
      <c r="M4481">
        <v>0.80959313176558423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t="s">
        <v>4525</v>
      </c>
      <c r="B4482">
        <v>0</v>
      </c>
      <c r="C4482">
        <v>0.54501216545012166</v>
      </c>
      <c r="D4482">
        <v>0</v>
      </c>
      <c r="E4482">
        <v>0.19429344952304409</v>
      </c>
      <c r="F4482">
        <v>0</v>
      </c>
      <c r="G4482">
        <v>0.23705882352941179</v>
      </c>
      <c r="H4482">
        <v>0</v>
      </c>
      <c r="I4482">
        <v>0</v>
      </c>
      <c r="J4482">
        <v>0</v>
      </c>
      <c r="K4482">
        <v>0</v>
      </c>
      <c r="L4482">
        <v>0.53010348071495772</v>
      </c>
      <c r="M4482">
        <v>0.80959313176558423</v>
      </c>
      <c r="N4482">
        <v>0</v>
      </c>
      <c r="O4482">
        <v>0</v>
      </c>
      <c r="P4482">
        <v>0</v>
      </c>
      <c r="Q4482">
        <v>0</v>
      </c>
      <c r="R4482">
        <v>0.34341397849462357</v>
      </c>
    </row>
    <row r="4483" spans="1:18" x14ac:dyDescent="0.25">
      <c r="A4483" t="s">
        <v>4526</v>
      </c>
      <c r="B4483">
        <v>0</v>
      </c>
      <c r="C4483">
        <v>0.49391727493917281</v>
      </c>
      <c r="D4483">
        <v>0</v>
      </c>
      <c r="E4483">
        <v>0.21013557816366679</v>
      </c>
      <c r="F4483">
        <v>0</v>
      </c>
      <c r="G4483">
        <v>0.23705882352941179</v>
      </c>
      <c r="H4483">
        <v>0</v>
      </c>
      <c r="I4483">
        <v>0</v>
      </c>
      <c r="J4483">
        <v>0</v>
      </c>
      <c r="K4483">
        <v>0</v>
      </c>
      <c r="L4483">
        <v>0.53010348071495772</v>
      </c>
      <c r="M4483">
        <v>0.80959313176558423</v>
      </c>
      <c r="N4483">
        <v>0</v>
      </c>
      <c r="O4483">
        <v>0</v>
      </c>
      <c r="P4483">
        <v>0</v>
      </c>
      <c r="Q4483">
        <v>0</v>
      </c>
      <c r="R4483">
        <v>0.34341397849462357</v>
      </c>
    </row>
    <row r="4484" spans="1:18" x14ac:dyDescent="0.25">
      <c r="A4484" t="s">
        <v>4527</v>
      </c>
      <c r="B4484">
        <v>0</v>
      </c>
      <c r="C4484">
        <v>0.37226277372262773</v>
      </c>
      <c r="D4484">
        <v>0</v>
      </c>
      <c r="E4484">
        <v>0.2318365447661753</v>
      </c>
      <c r="F4484">
        <v>0</v>
      </c>
      <c r="G4484">
        <v>0.23705882352941179</v>
      </c>
      <c r="H4484">
        <v>0</v>
      </c>
      <c r="I4484">
        <v>0</v>
      </c>
      <c r="J4484">
        <v>0</v>
      </c>
      <c r="K4484">
        <v>0</v>
      </c>
      <c r="L4484">
        <v>0.53010348071495772</v>
      </c>
      <c r="M4484">
        <v>0.80959313176558423</v>
      </c>
      <c r="N4484">
        <v>0</v>
      </c>
      <c r="O4484">
        <v>0</v>
      </c>
      <c r="P4484">
        <v>0</v>
      </c>
      <c r="Q4484">
        <v>0</v>
      </c>
      <c r="R4484">
        <v>0.34341397849462357</v>
      </c>
    </row>
    <row r="4485" spans="1:18" x14ac:dyDescent="0.25">
      <c r="A4485" t="s">
        <v>4528</v>
      </c>
      <c r="B4485">
        <v>0</v>
      </c>
      <c r="C4485">
        <v>0.1180048661800486</v>
      </c>
      <c r="D4485">
        <v>0</v>
      </c>
      <c r="E4485">
        <v>0.25078787622411652</v>
      </c>
      <c r="F4485">
        <v>0</v>
      </c>
      <c r="G4485">
        <v>0.52333333333333332</v>
      </c>
      <c r="H4485">
        <v>0</v>
      </c>
      <c r="I4485">
        <v>0</v>
      </c>
      <c r="J4485">
        <v>0</v>
      </c>
      <c r="K4485">
        <v>0</v>
      </c>
      <c r="L4485">
        <v>0.53010348071495772</v>
      </c>
      <c r="M4485">
        <v>0.77659574468085102</v>
      </c>
      <c r="N4485">
        <v>0</v>
      </c>
      <c r="O4485">
        <v>0</v>
      </c>
      <c r="P4485">
        <v>0</v>
      </c>
      <c r="Q4485">
        <v>0</v>
      </c>
      <c r="R4485">
        <v>0.34341397849462357</v>
      </c>
    </row>
    <row r="4486" spans="1:18" x14ac:dyDescent="0.25">
      <c r="A4486" t="s">
        <v>4529</v>
      </c>
      <c r="B4486">
        <v>0</v>
      </c>
      <c r="C4486">
        <v>7.2992700729926996E-3</v>
      </c>
      <c r="D4486">
        <v>0</v>
      </c>
      <c r="E4486">
        <v>0.35633156369635571</v>
      </c>
      <c r="F4486">
        <v>0</v>
      </c>
      <c r="G4486">
        <v>0.23705882352941179</v>
      </c>
      <c r="H4486">
        <v>0</v>
      </c>
      <c r="I4486">
        <v>0</v>
      </c>
      <c r="J4486">
        <v>0</v>
      </c>
      <c r="K4486">
        <v>0</v>
      </c>
      <c r="L4486">
        <v>0.53010348071495772</v>
      </c>
      <c r="M4486">
        <v>0.71661067562523328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t="s">
        <v>4530</v>
      </c>
      <c r="B4487">
        <v>0</v>
      </c>
      <c r="C4487">
        <v>0</v>
      </c>
      <c r="D4487">
        <v>0</v>
      </c>
      <c r="E4487">
        <v>0.40189090293787938</v>
      </c>
      <c r="F4487">
        <v>0</v>
      </c>
      <c r="G4487">
        <v>0.23705882352941179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0.56935423665546847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t="s">
        <v>4531</v>
      </c>
      <c r="B4488">
        <v>0</v>
      </c>
      <c r="C4488">
        <v>0</v>
      </c>
      <c r="D4488">
        <v>0</v>
      </c>
      <c r="E4488">
        <v>0.41616785465005612</v>
      </c>
      <c r="F4488">
        <v>0</v>
      </c>
      <c r="G4488">
        <v>0.23705882352941179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0.32385218365061591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t="s">
        <v>4532</v>
      </c>
      <c r="B4489">
        <v>0</v>
      </c>
      <c r="C4489">
        <v>0</v>
      </c>
      <c r="D4489">
        <v>0</v>
      </c>
      <c r="E4489">
        <v>0.40637492332748149</v>
      </c>
      <c r="F4489">
        <v>0</v>
      </c>
      <c r="G4489">
        <v>0.23705882352941179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0.32385218365061591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t="s">
        <v>4533</v>
      </c>
      <c r="B4490">
        <v>0</v>
      </c>
      <c r="C4490">
        <v>0</v>
      </c>
      <c r="D4490">
        <v>0</v>
      </c>
      <c r="E4490">
        <v>0.38689481588020053</v>
      </c>
      <c r="F4490">
        <v>0</v>
      </c>
      <c r="G4490">
        <v>0.23705882352941179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0.32385218365061591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t="s">
        <v>4534</v>
      </c>
      <c r="B4491">
        <v>0</v>
      </c>
      <c r="C4491">
        <v>0</v>
      </c>
      <c r="D4491">
        <v>0</v>
      </c>
      <c r="E4491">
        <v>0.37405613485902828</v>
      </c>
      <c r="F4491">
        <v>0</v>
      </c>
      <c r="G4491">
        <v>0.23705882352941179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0.32385218365061591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 t="s">
        <v>4535</v>
      </c>
      <c r="B4492">
        <v>0</v>
      </c>
      <c r="C4492">
        <v>0</v>
      </c>
      <c r="D4492">
        <v>0</v>
      </c>
      <c r="E4492">
        <v>0.32500687408786139</v>
      </c>
      <c r="F4492">
        <v>0</v>
      </c>
      <c r="G4492">
        <v>0.23705882352941179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0.32385218365061591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 t="s">
        <v>4536</v>
      </c>
      <c r="B4493">
        <v>0</v>
      </c>
      <c r="C4493">
        <v>0</v>
      </c>
      <c r="D4493">
        <v>0</v>
      </c>
      <c r="E4493">
        <v>0.28822521626937969</v>
      </c>
      <c r="F4493">
        <v>0</v>
      </c>
      <c r="G4493">
        <v>0.23705882352941179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0.32385218365061591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t="s">
        <v>4537</v>
      </c>
      <c r="B4494">
        <v>0</v>
      </c>
      <c r="C4494">
        <v>0</v>
      </c>
      <c r="D4494">
        <v>0</v>
      </c>
      <c r="E4494">
        <v>0.24564817360773289</v>
      </c>
      <c r="F4494">
        <v>0</v>
      </c>
      <c r="G4494">
        <v>0.23705882352941179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0.32385218365061591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 t="s">
        <v>4538</v>
      </c>
      <c r="B4495">
        <v>0</v>
      </c>
      <c r="C4495">
        <v>6.0827250608272501E-3</v>
      </c>
      <c r="D4495">
        <v>0</v>
      </c>
      <c r="E4495">
        <v>0.2031557351043804</v>
      </c>
      <c r="F4495">
        <v>0</v>
      </c>
      <c r="G4495">
        <v>0.23705882352941179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0.32385218365061591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t="s">
        <v>4539</v>
      </c>
      <c r="B4496">
        <v>0</v>
      </c>
      <c r="C4496">
        <v>2.5547445255474449E-2</v>
      </c>
      <c r="D4496">
        <v>0</v>
      </c>
      <c r="E4496">
        <v>0.17669578459781299</v>
      </c>
      <c r="F4496">
        <v>0</v>
      </c>
      <c r="G4496">
        <v>0.23705882352941179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0.40544979469951481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t="s">
        <v>4540</v>
      </c>
      <c r="B4497">
        <v>0</v>
      </c>
      <c r="C4497">
        <v>0.42214111922141118</v>
      </c>
      <c r="D4497">
        <v>0</v>
      </c>
      <c r="E4497">
        <v>9.8479240254658526E-2</v>
      </c>
      <c r="F4497">
        <v>0</v>
      </c>
      <c r="G4497">
        <v>0.23705882352941179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0.6371780515117581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t="s">
        <v>4541</v>
      </c>
      <c r="B4498">
        <v>0</v>
      </c>
      <c r="C4498">
        <v>0.49270072992700731</v>
      </c>
      <c r="D4498">
        <v>0</v>
      </c>
      <c r="E4498">
        <v>4.3042365532265911E-2</v>
      </c>
      <c r="F4498">
        <v>0</v>
      </c>
      <c r="G4498">
        <v>0.23705882352941179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0.79604329973870847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t="s">
        <v>4542</v>
      </c>
      <c r="B4499">
        <v>0</v>
      </c>
      <c r="C4499">
        <v>0.51703163017031628</v>
      </c>
      <c r="D4499">
        <v>0</v>
      </c>
      <c r="E4499">
        <v>7.3203747964212446E-2</v>
      </c>
      <c r="F4499">
        <v>0</v>
      </c>
      <c r="G4499">
        <v>0.23705882352941179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0.79604329973870847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t="s">
        <v>4543</v>
      </c>
      <c r="B4500">
        <v>0</v>
      </c>
      <c r="C4500">
        <v>0.42822384428223847</v>
      </c>
      <c r="D4500">
        <v>0</v>
      </c>
      <c r="E4500">
        <v>8.4604158294380172E-2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0.53010348071495772</v>
      </c>
      <c r="M4500">
        <v>0.80959313176558423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t="s">
        <v>4544</v>
      </c>
      <c r="B4501">
        <v>0</v>
      </c>
      <c r="C4501">
        <v>0.48053527980535282</v>
      </c>
      <c r="D4501">
        <v>0</v>
      </c>
      <c r="E4501">
        <v>7.2125044945959102E-2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0.53010348071495772</v>
      </c>
      <c r="M4501">
        <v>0.80959313176558423</v>
      </c>
      <c r="N4501">
        <v>0</v>
      </c>
      <c r="O4501">
        <v>0</v>
      </c>
      <c r="P4501">
        <v>0</v>
      </c>
      <c r="Q4501">
        <v>0</v>
      </c>
      <c r="R4501">
        <v>0.34341397849462357</v>
      </c>
    </row>
    <row r="4502" spans="1:18" x14ac:dyDescent="0.25">
      <c r="A4502" t="s">
        <v>4545</v>
      </c>
      <c r="B4502">
        <v>0</v>
      </c>
      <c r="C4502">
        <v>0.43917274939172751</v>
      </c>
      <c r="D4502">
        <v>0</v>
      </c>
      <c r="E4502">
        <v>9.0547600414560392E-2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0.53010348071495772</v>
      </c>
      <c r="M4502">
        <v>0.80959313176558423</v>
      </c>
      <c r="N4502">
        <v>0</v>
      </c>
      <c r="O4502">
        <v>0</v>
      </c>
      <c r="P4502">
        <v>0</v>
      </c>
      <c r="Q4502">
        <v>0</v>
      </c>
      <c r="R4502">
        <v>0.34341397849462357</v>
      </c>
    </row>
    <row r="4503" spans="1:18" x14ac:dyDescent="0.25">
      <c r="A4503" t="s">
        <v>4546</v>
      </c>
      <c r="B4503">
        <v>0</v>
      </c>
      <c r="C4503">
        <v>0.4428223844282238</v>
      </c>
      <c r="D4503">
        <v>0</v>
      </c>
      <c r="E4503">
        <v>0.13784132490111889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0.53010348071495772</v>
      </c>
      <c r="M4503">
        <v>0.80959313176558423</v>
      </c>
      <c r="N4503">
        <v>0</v>
      </c>
      <c r="O4503">
        <v>0</v>
      </c>
      <c r="P4503">
        <v>0</v>
      </c>
      <c r="Q4503">
        <v>0</v>
      </c>
      <c r="R4503">
        <v>0.34341397849462357</v>
      </c>
    </row>
    <row r="4504" spans="1:18" x14ac:dyDescent="0.25">
      <c r="A4504" t="s">
        <v>4547</v>
      </c>
      <c r="B4504">
        <v>0</v>
      </c>
      <c r="C4504">
        <v>0.48661800486618001</v>
      </c>
      <c r="D4504">
        <v>0</v>
      </c>
      <c r="E4504">
        <v>0.17047737896317611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0.53010348071495772</v>
      </c>
      <c r="M4504">
        <v>0.80959313176558423</v>
      </c>
      <c r="N4504">
        <v>0</v>
      </c>
      <c r="O4504">
        <v>0</v>
      </c>
      <c r="P4504">
        <v>0</v>
      </c>
      <c r="Q4504">
        <v>0</v>
      </c>
      <c r="R4504">
        <v>0.36693548387096769</v>
      </c>
    </row>
    <row r="4505" spans="1:18" x14ac:dyDescent="0.25">
      <c r="A4505" t="s">
        <v>4548</v>
      </c>
      <c r="B4505">
        <v>0</v>
      </c>
      <c r="C4505">
        <v>0.41849148418491477</v>
      </c>
      <c r="D4505">
        <v>0</v>
      </c>
      <c r="E4505">
        <v>0.20302882886693879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0.88358419567262469</v>
      </c>
      <c r="M4505">
        <v>0.80959313176558423</v>
      </c>
      <c r="N4505">
        <v>0</v>
      </c>
      <c r="O4505">
        <v>0</v>
      </c>
      <c r="P4505">
        <v>0</v>
      </c>
      <c r="Q4505">
        <v>0</v>
      </c>
      <c r="R4505">
        <v>0.36693548387096769</v>
      </c>
    </row>
    <row r="4506" spans="1:18" x14ac:dyDescent="0.25">
      <c r="A4506" t="s">
        <v>4549</v>
      </c>
      <c r="B4506">
        <v>0</v>
      </c>
      <c r="C4506">
        <v>0.44890510948905099</v>
      </c>
      <c r="D4506">
        <v>0</v>
      </c>
      <c r="E4506">
        <v>0.23640516931407179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0.88358419567262469</v>
      </c>
      <c r="M4506">
        <v>0.80959313176558423</v>
      </c>
      <c r="N4506">
        <v>0</v>
      </c>
      <c r="O4506">
        <v>0</v>
      </c>
      <c r="P4506">
        <v>0</v>
      </c>
      <c r="Q4506">
        <v>0</v>
      </c>
      <c r="R4506">
        <v>0.4126344086021505</v>
      </c>
    </row>
    <row r="4507" spans="1:18" x14ac:dyDescent="0.25">
      <c r="A4507" t="s">
        <v>4550</v>
      </c>
      <c r="B4507">
        <v>0</v>
      </c>
      <c r="C4507">
        <v>0.33090024330900242</v>
      </c>
      <c r="D4507">
        <v>0</v>
      </c>
      <c r="E4507">
        <v>0.23147697709342421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0.88358419567262469</v>
      </c>
      <c r="M4507">
        <v>0.80959313176558423</v>
      </c>
      <c r="N4507">
        <v>0</v>
      </c>
      <c r="O4507">
        <v>0</v>
      </c>
      <c r="P4507">
        <v>0</v>
      </c>
      <c r="Q4507">
        <v>0</v>
      </c>
      <c r="R4507">
        <v>0.4126344086021505</v>
      </c>
    </row>
    <row r="4508" spans="1:18" x14ac:dyDescent="0.25">
      <c r="A4508" t="s">
        <v>4551</v>
      </c>
      <c r="B4508">
        <v>0</v>
      </c>
      <c r="C4508">
        <v>0.1763990267639903</v>
      </c>
      <c r="D4508">
        <v>0</v>
      </c>
      <c r="E4508">
        <v>0.28293745637598089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0.88358419567262469</v>
      </c>
      <c r="M4508">
        <v>0.80959313176558423</v>
      </c>
      <c r="N4508">
        <v>0</v>
      </c>
      <c r="O4508">
        <v>0</v>
      </c>
      <c r="P4508">
        <v>0</v>
      </c>
      <c r="Q4508">
        <v>0</v>
      </c>
      <c r="R4508">
        <v>0.4126344086021505</v>
      </c>
    </row>
    <row r="4509" spans="1:18" x14ac:dyDescent="0.25">
      <c r="A4509" t="s">
        <v>4552</v>
      </c>
      <c r="B4509">
        <v>0</v>
      </c>
      <c r="C4509">
        <v>3.6496350364963501E-2</v>
      </c>
      <c r="D4509">
        <v>0</v>
      </c>
      <c r="E4509">
        <v>0.33962224243321559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0.53010348071495772</v>
      </c>
      <c r="M4509">
        <v>0.78820455393803657</v>
      </c>
      <c r="N4509">
        <v>0</v>
      </c>
      <c r="O4509">
        <v>0</v>
      </c>
      <c r="P4509">
        <v>0</v>
      </c>
      <c r="Q4509">
        <v>0</v>
      </c>
      <c r="R4509">
        <v>0.4126344086021505</v>
      </c>
    </row>
    <row r="4510" spans="1:18" x14ac:dyDescent="0.25">
      <c r="A4510" t="s">
        <v>4553</v>
      </c>
      <c r="B4510">
        <v>0</v>
      </c>
      <c r="C4510">
        <v>1.2165450121654499E-3</v>
      </c>
      <c r="D4510">
        <v>0</v>
      </c>
      <c r="E4510">
        <v>0.44028003976395441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0.53010348071495772</v>
      </c>
      <c r="M4510">
        <v>0.61955953714072409</v>
      </c>
      <c r="N4510">
        <v>0</v>
      </c>
      <c r="O4510">
        <v>0</v>
      </c>
      <c r="P4510">
        <v>0</v>
      </c>
      <c r="Q4510">
        <v>0</v>
      </c>
      <c r="R4510">
        <v>0.34341397849462357</v>
      </c>
    </row>
    <row r="4511" spans="1:18" x14ac:dyDescent="0.25">
      <c r="A4511" t="s">
        <v>4554</v>
      </c>
      <c r="B4511">
        <v>0</v>
      </c>
      <c r="C4511">
        <v>0</v>
      </c>
      <c r="D4511">
        <v>0</v>
      </c>
      <c r="E4511">
        <v>0.42211129677023629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0.39252116650987767</v>
      </c>
      <c r="M4511">
        <v>0.74326241134751769</v>
      </c>
      <c r="N4511">
        <v>0</v>
      </c>
      <c r="O4511">
        <v>0</v>
      </c>
      <c r="P4511">
        <v>0</v>
      </c>
      <c r="Q4511">
        <v>0</v>
      </c>
      <c r="R4511">
        <v>0.34341397849462357</v>
      </c>
    </row>
    <row r="4512" spans="1:18" x14ac:dyDescent="0.25">
      <c r="A4512" t="s">
        <v>4555</v>
      </c>
      <c r="B4512">
        <v>0</v>
      </c>
      <c r="C4512">
        <v>0</v>
      </c>
      <c r="D4512">
        <v>0</v>
      </c>
      <c r="E4512">
        <v>0.39711076799424688</v>
      </c>
      <c r="F4512">
        <v>0</v>
      </c>
      <c r="G4512">
        <v>0.23705882352941179</v>
      </c>
      <c r="H4512">
        <v>0</v>
      </c>
      <c r="I4512">
        <v>0</v>
      </c>
      <c r="J4512">
        <v>0</v>
      </c>
      <c r="K4512">
        <v>0</v>
      </c>
      <c r="L4512">
        <v>0.39252116650987767</v>
      </c>
      <c r="M4512">
        <v>0.74475550578574101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t="s">
        <v>4556</v>
      </c>
      <c r="B4513">
        <v>0</v>
      </c>
      <c r="C4513">
        <v>0</v>
      </c>
      <c r="D4513">
        <v>0</v>
      </c>
      <c r="E4513">
        <v>0.38911567503542799</v>
      </c>
      <c r="F4513">
        <v>0</v>
      </c>
      <c r="G4513">
        <v>0.23705882352941179</v>
      </c>
      <c r="H4513">
        <v>0</v>
      </c>
      <c r="I4513">
        <v>0</v>
      </c>
      <c r="J4513">
        <v>0</v>
      </c>
      <c r="K4513">
        <v>0</v>
      </c>
      <c r="L4513">
        <v>0.39252116650987767</v>
      </c>
      <c r="M4513">
        <v>0.77043673012318026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t="s">
        <v>4557</v>
      </c>
      <c r="B4514">
        <v>0</v>
      </c>
      <c r="C4514">
        <v>0</v>
      </c>
      <c r="D4514">
        <v>0</v>
      </c>
      <c r="E4514">
        <v>0.38712747731551012</v>
      </c>
      <c r="F4514">
        <v>0</v>
      </c>
      <c r="G4514">
        <v>0.23705882352941179</v>
      </c>
      <c r="H4514">
        <v>0</v>
      </c>
      <c r="I4514">
        <v>0</v>
      </c>
      <c r="J4514">
        <v>0</v>
      </c>
      <c r="K4514">
        <v>0</v>
      </c>
      <c r="L4514">
        <v>0.39252116650987767</v>
      </c>
      <c r="M4514">
        <v>0.6371780515117581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t="s">
        <v>4558</v>
      </c>
      <c r="B4515">
        <v>0</v>
      </c>
      <c r="C4515">
        <v>0</v>
      </c>
      <c r="D4515">
        <v>0</v>
      </c>
      <c r="E4515">
        <v>0.36606104190020938</v>
      </c>
      <c r="F4515">
        <v>0</v>
      </c>
      <c r="G4515">
        <v>0.23705882352941179</v>
      </c>
      <c r="H4515">
        <v>0</v>
      </c>
      <c r="I4515">
        <v>0</v>
      </c>
      <c r="J4515">
        <v>0</v>
      </c>
      <c r="K4515">
        <v>0</v>
      </c>
      <c r="L4515">
        <v>0.39252116650987767</v>
      </c>
      <c r="M4515">
        <v>0.4458379992534528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t="s">
        <v>4559</v>
      </c>
      <c r="B4516">
        <v>0</v>
      </c>
      <c r="C4516">
        <v>0</v>
      </c>
      <c r="D4516">
        <v>0</v>
      </c>
      <c r="E4516">
        <v>0.35766407918949222</v>
      </c>
      <c r="F4516">
        <v>0</v>
      </c>
      <c r="G4516">
        <v>0.23705882352941179</v>
      </c>
      <c r="H4516">
        <v>0</v>
      </c>
      <c r="I4516">
        <v>0</v>
      </c>
      <c r="J4516">
        <v>0</v>
      </c>
      <c r="K4516">
        <v>0</v>
      </c>
      <c r="L4516">
        <v>0.39252116650987767</v>
      </c>
      <c r="M4516">
        <v>0.32385218365061591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 t="s">
        <v>4560</v>
      </c>
      <c r="B4517">
        <v>0</v>
      </c>
      <c r="C4517">
        <v>0</v>
      </c>
      <c r="D4517">
        <v>0</v>
      </c>
      <c r="E4517">
        <v>0.31893652573023967</v>
      </c>
      <c r="F4517">
        <v>0</v>
      </c>
      <c r="G4517">
        <v>0.23705882352941179</v>
      </c>
      <c r="H4517">
        <v>0</v>
      </c>
      <c r="I4517">
        <v>0</v>
      </c>
      <c r="J4517">
        <v>0</v>
      </c>
      <c r="K4517">
        <v>0</v>
      </c>
      <c r="L4517">
        <v>0.39252116650987767</v>
      </c>
      <c r="M4517">
        <v>0.32385218365061591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t="s">
        <v>4561</v>
      </c>
      <c r="B4518">
        <v>0</v>
      </c>
      <c r="C4518">
        <v>0</v>
      </c>
      <c r="D4518">
        <v>0</v>
      </c>
      <c r="E4518">
        <v>0.30059857441993282</v>
      </c>
      <c r="F4518">
        <v>0</v>
      </c>
      <c r="G4518">
        <v>0.23705882352941179</v>
      </c>
      <c r="H4518">
        <v>0</v>
      </c>
      <c r="I4518">
        <v>0</v>
      </c>
      <c r="J4518">
        <v>0</v>
      </c>
      <c r="K4518">
        <v>0</v>
      </c>
      <c r="L4518">
        <v>0.39252116650987767</v>
      </c>
      <c r="M4518">
        <v>0.32385218365061591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t="s">
        <v>4562</v>
      </c>
      <c r="B4519">
        <v>0</v>
      </c>
      <c r="C4519">
        <v>1.2165450121654499E-3</v>
      </c>
      <c r="D4519">
        <v>0</v>
      </c>
      <c r="E4519">
        <v>0.31155481291905501</v>
      </c>
      <c r="F4519">
        <v>0</v>
      </c>
      <c r="G4519">
        <v>0.23705882352941179</v>
      </c>
      <c r="H4519">
        <v>0</v>
      </c>
      <c r="I4519">
        <v>0</v>
      </c>
      <c r="J4519">
        <v>0</v>
      </c>
      <c r="K4519">
        <v>0</v>
      </c>
      <c r="L4519">
        <v>0.39252116650987767</v>
      </c>
      <c r="M4519">
        <v>0.32385218365061591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t="s">
        <v>4563</v>
      </c>
      <c r="B4520">
        <v>0</v>
      </c>
      <c r="C4520">
        <v>1.2165450121654499E-3</v>
      </c>
      <c r="D4520">
        <v>0</v>
      </c>
      <c r="E4520">
        <v>0.33689375832822183</v>
      </c>
      <c r="F4520">
        <v>0</v>
      </c>
      <c r="G4520">
        <v>0.23705882352941179</v>
      </c>
      <c r="H4520">
        <v>0</v>
      </c>
      <c r="I4520">
        <v>0</v>
      </c>
      <c r="J4520">
        <v>0</v>
      </c>
      <c r="K4520">
        <v>0</v>
      </c>
      <c r="L4520">
        <v>0.39252116650987767</v>
      </c>
      <c r="M4520">
        <v>0.32385218365061591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t="s">
        <v>4564</v>
      </c>
      <c r="B4521">
        <v>0</v>
      </c>
      <c r="C4521">
        <v>7.5425790754257913E-2</v>
      </c>
      <c r="D4521">
        <v>0</v>
      </c>
      <c r="E4521">
        <v>0.35495674612407202</v>
      </c>
      <c r="F4521">
        <v>0</v>
      </c>
      <c r="G4521">
        <v>0.23705882352941179</v>
      </c>
      <c r="H4521">
        <v>0</v>
      </c>
      <c r="I4521">
        <v>0</v>
      </c>
      <c r="J4521">
        <v>0</v>
      </c>
      <c r="K4521">
        <v>0</v>
      </c>
      <c r="L4521">
        <v>0.39252116650987767</v>
      </c>
      <c r="M4521">
        <v>0.6371780515117581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t="s">
        <v>4565</v>
      </c>
      <c r="B4522">
        <v>0</v>
      </c>
      <c r="C4522">
        <v>5.4744525547445251E-2</v>
      </c>
      <c r="D4522">
        <v>0</v>
      </c>
      <c r="E4522">
        <v>0.29628376234691939</v>
      </c>
      <c r="F4522">
        <v>0</v>
      </c>
      <c r="G4522">
        <v>0.23705882352941179</v>
      </c>
      <c r="H4522">
        <v>0</v>
      </c>
      <c r="I4522">
        <v>0</v>
      </c>
      <c r="J4522">
        <v>0</v>
      </c>
      <c r="K4522">
        <v>0</v>
      </c>
      <c r="L4522">
        <v>0.39252116650987767</v>
      </c>
      <c r="M4522">
        <v>0.79604329973870847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 t="s">
        <v>4566</v>
      </c>
      <c r="B4523">
        <v>0</v>
      </c>
      <c r="C4523">
        <v>0.22871046228710459</v>
      </c>
      <c r="D4523">
        <v>0</v>
      </c>
      <c r="E4523">
        <v>0.24393493940227159</v>
      </c>
      <c r="F4523">
        <v>0</v>
      </c>
      <c r="G4523">
        <v>0.23705882352941179</v>
      </c>
      <c r="H4523">
        <v>0</v>
      </c>
      <c r="I4523">
        <v>0</v>
      </c>
      <c r="J4523">
        <v>0</v>
      </c>
      <c r="K4523">
        <v>0</v>
      </c>
      <c r="L4523">
        <v>0.39252116650987767</v>
      </c>
      <c r="M4523">
        <v>0.80959313176558423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 t="s">
        <v>4567</v>
      </c>
      <c r="B4524">
        <v>0</v>
      </c>
      <c r="C4524">
        <v>0.18491484184914839</v>
      </c>
      <c r="D4524">
        <v>0</v>
      </c>
      <c r="E4524">
        <v>0.23526301317709769</v>
      </c>
      <c r="F4524">
        <v>0</v>
      </c>
      <c r="G4524">
        <v>0.67215686274509812</v>
      </c>
      <c r="H4524">
        <v>0</v>
      </c>
      <c r="I4524">
        <v>0</v>
      </c>
      <c r="J4524">
        <v>0</v>
      </c>
      <c r="K4524">
        <v>0</v>
      </c>
      <c r="L4524">
        <v>0.39252116650987767</v>
      </c>
      <c r="M4524">
        <v>0.80959313176558423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 t="s">
        <v>4568</v>
      </c>
      <c r="B4525">
        <v>0</v>
      </c>
      <c r="C4525">
        <v>0.2481751824817518</v>
      </c>
      <c r="D4525">
        <v>0</v>
      </c>
      <c r="E4525">
        <v>0.24275048118615031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0.53010348071495772</v>
      </c>
      <c r="M4525">
        <v>0.80959313176558423</v>
      </c>
      <c r="N4525">
        <v>0</v>
      </c>
      <c r="O4525">
        <v>0</v>
      </c>
      <c r="P4525">
        <v>0</v>
      </c>
      <c r="Q4525">
        <v>0</v>
      </c>
      <c r="R4525">
        <v>0.34341397849462357</v>
      </c>
    </row>
    <row r="4526" spans="1:18" x14ac:dyDescent="0.25">
      <c r="A4526" t="s">
        <v>4569</v>
      </c>
      <c r="B4526">
        <v>0</v>
      </c>
      <c r="C4526">
        <v>0.29562043795620441</v>
      </c>
      <c r="D4526">
        <v>0</v>
      </c>
      <c r="E4526">
        <v>0.2375473254510459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0.53010348071495772</v>
      </c>
      <c r="M4526">
        <v>0.80959313176558423</v>
      </c>
      <c r="N4526">
        <v>0</v>
      </c>
      <c r="O4526">
        <v>0</v>
      </c>
      <c r="P4526">
        <v>0</v>
      </c>
      <c r="Q4526">
        <v>0</v>
      </c>
      <c r="R4526">
        <v>0.34341397849462357</v>
      </c>
    </row>
    <row r="4527" spans="1:18" x14ac:dyDescent="0.25">
      <c r="A4527" t="s">
        <v>4570</v>
      </c>
      <c r="B4527">
        <v>0</v>
      </c>
      <c r="C4527">
        <v>0.33819951338199511</v>
      </c>
      <c r="D4527">
        <v>0</v>
      </c>
      <c r="E4527">
        <v>0.22876964402800401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0.53010348071495772</v>
      </c>
      <c r="M4527">
        <v>0.80959313176558423</v>
      </c>
      <c r="N4527">
        <v>0</v>
      </c>
      <c r="O4527">
        <v>0</v>
      </c>
      <c r="P4527">
        <v>0</v>
      </c>
      <c r="Q4527">
        <v>0</v>
      </c>
      <c r="R4527">
        <v>0.34341397849462357</v>
      </c>
    </row>
    <row r="4528" spans="1:18" x14ac:dyDescent="0.25">
      <c r="A4528" t="s">
        <v>4571</v>
      </c>
      <c r="B4528">
        <v>0</v>
      </c>
      <c r="C4528">
        <v>0.402676399026764</v>
      </c>
      <c r="D4528">
        <v>0</v>
      </c>
      <c r="E4528">
        <v>0.18386598701326171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0.53010348071495772</v>
      </c>
      <c r="M4528">
        <v>0.80959313176558423</v>
      </c>
      <c r="N4528">
        <v>0</v>
      </c>
      <c r="O4528">
        <v>0</v>
      </c>
      <c r="P4528">
        <v>0</v>
      </c>
      <c r="Q4528">
        <v>0</v>
      </c>
      <c r="R4528">
        <v>0.34341397849462357</v>
      </c>
    </row>
    <row r="4529" spans="1:18" x14ac:dyDescent="0.25">
      <c r="A4529" t="s">
        <v>4572</v>
      </c>
      <c r="B4529">
        <v>0</v>
      </c>
      <c r="C4529">
        <v>0.49878345498783461</v>
      </c>
      <c r="D4529">
        <v>0</v>
      </c>
      <c r="E4529">
        <v>0.1878846845322448</v>
      </c>
      <c r="F4529">
        <v>0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0.53010348071495772</v>
      </c>
      <c r="M4529">
        <v>0.80959313176558423</v>
      </c>
      <c r="N4529">
        <v>0</v>
      </c>
      <c r="O4529">
        <v>0</v>
      </c>
      <c r="P4529">
        <v>0</v>
      </c>
      <c r="Q4529">
        <v>0</v>
      </c>
      <c r="R4529">
        <v>0.4126344086021505</v>
      </c>
    </row>
    <row r="4530" spans="1:18" x14ac:dyDescent="0.25">
      <c r="A4530" t="s">
        <v>4573</v>
      </c>
      <c r="B4530">
        <v>0</v>
      </c>
      <c r="C4530">
        <v>0.4464720194647202</v>
      </c>
      <c r="D4530">
        <v>0</v>
      </c>
      <c r="E4530">
        <v>0.20008883436620911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0.53010348071495772</v>
      </c>
      <c r="M4530">
        <v>0.80959313176558423</v>
      </c>
      <c r="N4530">
        <v>0</v>
      </c>
      <c r="O4530">
        <v>0</v>
      </c>
      <c r="P4530">
        <v>0</v>
      </c>
      <c r="Q4530">
        <v>0</v>
      </c>
      <c r="R4530">
        <v>0.4126344086021505</v>
      </c>
    </row>
    <row r="4531" spans="1:18" x14ac:dyDescent="0.25">
      <c r="A4531" t="s">
        <v>4574</v>
      </c>
      <c r="B4531">
        <v>0</v>
      </c>
      <c r="C4531">
        <v>0.36374695863746948</v>
      </c>
      <c r="D4531">
        <v>0</v>
      </c>
      <c r="E4531">
        <v>0.1715137799022822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0.53010348071495772</v>
      </c>
      <c r="M4531">
        <v>0.80959313176558423</v>
      </c>
      <c r="N4531">
        <v>0</v>
      </c>
      <c r="O4531">
        <v>0</v>
      </c>
      <c r="P4531">
        <v>0</v>
      </c>
      <c r="Q4531">
        <v>0</v>
      </c>
      <c r="R4531">
        <v>0.4126344086021505</v>
      </c>
    </row>
    <row r="4532" spans="1:18" x14ac:dyDescent="0.25">
      <c r="A4532" t="s">
        <v>4575</v>
      </c>
      <c r="B4532">
        <v>0</v>
      </c>
      <c r="C4532">
        <v>0.25182481751824809</v>
      </c>
      <c r="D4532">
        <v>0</v>
      </c>
      <c r="E4532">
        <v>0.12663127392711351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0.88358419567262469</v>
      </c>
      <c r="M4532">
        <v>0.80959313176558423</v>
      </c>
      <c r="N4532">
        <v>0</v>
      </c>
      <c r="O4532">
        <v>0</v>
      </c>
      <c r="P4532">
        <v>0</v>
      </c>
      <c r="Q4532">
        <v>0</v>
      </c>
      <c r="R4532">
        <v>0.4126344086021505</v>
      </c>
    </row>
    <row r="4533" spans="1:18" x14ac:dyDescent="0.25">
      <c r="A4533" t="s">
        <v>4576</v>
      </c>
      <c r="B4533">
        <v>0</v>
      </c>
      <c r="C4533">
        <v>5.1094890510948912E-2</v>
      </c>
      <c r="D4533">
        <v>0</v>
      </c>
      <c r="E4533">
        <v>0.11159288479028739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0.53010348071495772</v>
      </c>
      <c r="M4533">
        <v>0.80959313176558423</v>
      </c>
      <c r="N4533">
        <v>0</v>
      </c>
      <c r="O4533">
        <v>0</v>
      </c>
      <c r="P4533">
        <v>0</v>
      </c>
      <c r="Q4533">
        <v>0</v>
      </c>
      <c r="R4533">
        <v>0.4126344086021505</v>
      </c>
    </row>
    <row r="4534" spans="1:18" x14ac:dyDescent="0.25">
      <c r="A4534" t="s">
        <v>4577</v>
      </c>
      <c r="B4534">
        <v>0</v>
      </c>
      <c r="C4534">
        <v>0</v>
      </c>
      <c r="D4534">
        <v>0</v>
      </c>
      <c r="E4534">
        <v>0.12633515937308321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0.53010348071495772</v>
      </c>
      <c r="M4534">
        <v>0.80959313176558423</v>
      </c>
      <c r="N4534">
        <v>0</v>
      </c>
      <c r="O4534">
        <v>0</v>
      </c>
      <c r="P4534">
        <v>0</v>
      </c>
      <c r="Q4534">
        <v>0</v>
      </c>
      <c r="R4534">
        <v>0.36693548387096769</v>
      </c>
    </row>
    <row r="4535" spans="1:18" x14ac:dyDescent="0.25">
      <c r="A4535" t="s">
        <v>4578</v>
      </c>
      <c r="B4535">
        <v>0</v>
      </c>
      <c r="C4535">
        <v>0</v>
      </c>
      <c r="D4535">
        <v>0</v>
      </c>
      <c r="E4535">
        <v>0.18589648681232679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0.53010348071495772</v>
      </c>
      <c r="M4535">
        <v>0.80959313176558423</v>
      </c>
      <c r="N4535">
        <v>0</v>
      </c>
      <c r="O4535">
        <v>0</v>
      </c>
      <c r="P4535">
        <v>0</v>
      </c>
      <c r="Q4535">
        <v>0</v>
      </c>
      <c r="R4535">
        <v>0.34341397849462357</v>
      </c>
    </row>
    <row r="4536" spans="1:18" x14ac:dyDescent="0.25">
      <c r="A4536" t="s">
        <v>4579</v>
      </c>
      <c r="B4536">
        <v>0</v>
      </c>
      <c r="C4536">
        <v>0</v>
      </c>
      <c r="D4536">
        <v>0</v>
      </c>
      <c r="E4536">
        <v>0.18801159076968629</v>
      </c>
      <c r="F4536">
        <v>0</v>
      </c>
      <c r="G4536">
        <v>0.23705882352941179</v>
      </c>
      <c r="H4536">
        <v>0</v>
      </c>
      <c r="I4536">
        <v>0</v>
      </c>
      <c r="J4536">
        <v>0</v>
      </c>
      <c r="K4536">
        <v>0</v>
      </c>
      <c r="L4536">
        <v>0.53010348071495772</v>
      </c>
      <c r="M4536">
        <v>0.80272489734975738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 t="s">
        <v>4580</v>
      </c>
      <c r="B4537">
        <v>0</v>
      </c>
      <c r="C4537">
        <v>0</v>
      </c>
      <c r="D4537">
        <v>0</v>
      </c>
      <c r="E4537">
        <v>0.13631845005182011</v>
      </c>
      <c r="F4537">
        <v>0</v>
      </c>
      <c r="G4537">
        <v>0.23705882352941179</v>
      </c>
      <c r="H4537">
        <v>0</v>
      </c>
      <c r="I4537">
        <v>0</v>
      </c>
      <c r="J4537">
        <v>0</v>
      </c>
      <c r="K4537">
        <v>0</v>
      </c>
      <c r="L4537">
        <v>0.53010348071495772</v>
      </c>
      <c r="M4537">
        <v>0.79604329973870847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 t="s">
        <v>4581</v>
      </c>
      <c r="B4538">
        <v>0</v>
      </c>
      <c r="C4538">
        <v>0</v>
      </c>
      <c r="D4538">
        <v>0</v>
      </c>
      <c r="E4538">
        <v>0.12536221155269781</v>
      </c>
      <c r="F4538">
        <v>0</v>
      </c>
      <c r="G4538">
        <v>0.23705882352941179</v>
      </c>
      <c r="H4538">
        <v>0</v>
      </c>
      <c r="I4538">
        <v>0</v>
      </c>
      <c r="J4538">
        <v>0</v>
      </c>
      <c r="K4538">
        <v>0</v>
      </c>
      <c r="L4538">
        <v>0.53010348071495772</v>
      </c>
      <c r="M4538">
        <v>0.6371780515117581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t="s">
        <v>4582</v>
      </c>
      <c r="B4539">
        <v>0</v>
      </c>
      <c r="C4539">
        <v>0</v>
      </c>
      <c r="D4539">
        <v>0</v>
      </c>
      <c r="E4539">
        <v>0.1120582076609065</v>
      </c>
      <c r="F4539">
        <v>0</v>
      </c>
      <c r="G4539">
        <v>0.23705882352941179</v>
      </c>
      <c r="H4539">
        <v>0</v>
      </c>
      <c r="I4539">
        <v>0</v>
      </c>
      <c r="J4539">
        <v>0</v>
      </c>
      <c r="K4539">
        <v>0</v>
      </c>
      <c r="L4539">
        <v>0.53010348071495772</v>
      </c>
      <c r="M4539">
        <v>0.5396416573348265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 t="s">
        <v>4583</v>
      </c>
      <c r="B4540">
        <v>0</v>
      </c>
      <c r="C4540">
        <v>0</v>
      </c>
      <c r="D4540">
        <v>0</v>
      </c>
      <c r="E4540">
        <v>0.11353878043105819</v>
      </c>
      <c r="F4540">
        <v>0</v>
      </c>
      <c r="G4540">
        <v>0.23705882352941179</v>
      </c>
      <c r="H4540">
        <v>0</v>
      </c>
      <c r="I4540">
        <v>0</v>
      </c>
      <c r="J4540">
        <v>0</v>
      </c>
      <c r="K4540">
        <v>0</v>
      </c>
      <c r="L4540">
        <v>0.53010348071495772</v>
      </c>
      <c r="M4540">
        <v>0.45475923852183647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 t="s">
        <v>4584</v>
      </c>
      <c r="B4541">
        <v>0</v>
      </c>
      <c r="C4541">
        <v>0</v>
      </c>
      <c r="D4541">
        <v>0</v>
      </c>
      <c r="E4541">
        <v>0.113496478351911</v>
      </c>
      <c r="F4541">
        <v>0</v>
      </c>
      <c r="G4541">
        <v>0.23705882352941179</v>
      </c>
      <c r="H4541">
        <v>0</v>
      </c>
      <c r="I4541">
        <v>0</v>
      </c>
      <c r="J4541">
        <v>0</v>
      </c>
      <c r="K4541">
        <v>0</v>
      </c>
      <c r="L4541">
        <v>0.53010348071495772</v>
      </c>
      <c r="M4541">
        <v>0.32385218365061591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t="s">
        <v>4585</v>
      </c>
      <c r="B4542">
        <v>0</v>
      </c>
      <c r="C4542">
        <v>1.2165450121654499E-3</v>
      </c>
      <c r="D4542">
        <v>0</v>
      </c>
      <c r="E4542">
        <v>0.10103851604306351</v>
      </c>
      <c r="F4542">
        <v>0</v>
      </c>
      <c r="G4542">
        <v>0.23705882352941179</v>
      </c>
      <c r="H4542">
        <v>0</v>
      </c>
      <c r="I4542">
        <v>0</v>
      </c>
      <c r="J4542">
        <v>0</v>
      </c>
      <c r="K4542">
        <v>0</v>
      </c>
      <c r="L4542">
        <v>0.53010348071495772</v>
      </c>
      <c r="M4542">
        <v>0.40544979469951481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 t="s">
        <v>4586</v>
      </c>
      <c r="B4543">
        <v>0</v>
      </c>
      <c r="C4543">
        <v>9.7323600973236012E-3</v>
      </c>
      <c r="D4543">
        <v>0</v>
      </c>
      <c r="E4543">
        <v>0.1024556356944944</v>
      </c>
      <c r="F4543">
        <v>0</v>
      </c>
      <c r="G4543">
        <v>0.23705882352941179</v>
      </c>
      <c r="H4543">
        <v>0</v>
      </c>
      <c r="I4543">
        <v>0</v>
      </c>
      <c r="J4543">
        <v>0</v>
      </c>
      <c r="K4543">
        <v>0</v>
      </c>
      <c r="L4543">
        <v>0.53010348071495772</v>
      </c>
      <c r="M4543">
        <v>0.40544979469951481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 t="s">
        <v>4587</v>
      </c>
      <c r="B4544">
        <v>0</v>
      </c>
      <c r="C4544">
        <v>2.9197080291970798E-2</v>
      </c>
      <c r="D4544">
        <v>0</v>
      </c>
      <c r="E4544">
        <v>9.5285433279045678E-2</v>
      </c>
      <c r="F4544">
        <v>0</v>
      </c>
      <c r="G4544">
        <v>0.23705882352941179</v>
      </c>
      <c r="H4544">
        <v>0</v>
      </c>
      <c r="I4544">
        <v>0</v>
      </c>
      <c r="J4544">
        <v>0</v>
      </c>
      <c r="K4544">
        <v>0</v>
      </c>
      <c r="L4544">
        <v>0.53010348071495772</v>
      </c>
      <c r="M4544">
        <v>0.40544979469951481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t="s">
        <v>4588</v>
      </c>
      <c r="B4545">
        <v>0</v>
      </c>
      <c r="C4545">
        <v>0.46228710462287098</v>
      </c>
      <c r="D4545">
        <v>0</v>
      </c>
      <c r="E4545">
        <v>6.1591827238308763E-2</v>
      </c>
      <c r="F4545">
        <v>0</v>
      </c>
      <c r="G4545">
        <v>0.23705882352941179</v>
      </c>
      <c r="H4545">
        <v>0</v>
      </c>
      <c r="I4545">
        <v>0</v>
      </c>
      <c r="J4545">
        <v>0</v>
      </c>
      <c r="K4545">
        <v>0</v>
      </c>
      <c r="L4545">
        <v>0.53010348071495772</v>
      </c>
      <c r="M4545">
        <v>0.52709966405375142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 t="s">
        <v>4589</v>
      </c>
      <c r="B4546">
        <v>0</v>
      </c>
      <c r="C4546">
        <v>0.51703163017031628</v>
      </c>
      <c r="D4546">
        <v>0</v>
      </c>
      <c r="E4546">
        <v>3.2361090547600418E-2</v>
      </c>
      <c r="F4546">
        <v>0</v>
      </c>
      <c r="G4546">
        <v>0.23705882352941179</v>
      </c>
      <c r="H4546">
        <v>0</v>
      </c>
      <c r="I4546">
        <v>0</v>
      </c>
      <c r="J4546">
        <v>0</v>
      </c>
      <c r="K4546">
        <v>0</v>
      </c>
      <c r="L4546">
        <v>0.53010348071495772</v>
      </c>
      <c r="M4546">
        <v>0.6371780515117581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 t="s">
        <v>4590</v>
      </c>
      <c r="B4547">
        <v>0</v>
      </c>
      <c r="C4547">
        <v>0.53041362530413627</v>
      </c>
      <c r="D4547">
        <v>0</v>
      </c>
      <c r="E4547">
        <v>3.4116626832208813E-2</v>
      </c>
      <c r="F4547">
        <v>0</v>
      </c>
      <c r="G4547">
        <v>0.23705882352941179</v>
      </c>
      <c r="H4547">
        <v>0</v>
      </c>
      <c r="I4547">
        <v>0</v>
      </c>
      <c r="J4547">
        <v>0</v>
      </c>
      <c r="K4547">
        <v>0</v>
      </c>
      <c r="L4547">
        <v>0.53010348071495772</v>
      </c>
      <c r="M4547">
        <v>0.79604329973870847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 t="s">
        <v>4591</v>
      </c>
      <c r="B4548">
        <v>0</v>
      </c>
      <c r="C4548">
        <v>0.52433090024330897</v>
      </c>
      <c r="D4548">
        <v>0</v>
      </c>
      <c r="E4548">
        <v>4.1181074049789552E-2</v>
      </c>
      <c r="F4548">
        <v>0</v>
      </c>
      <c r="G4548">
        <v>0.23705882352941179</v>
      </c>
      <c r="H4548">
        <v>0</v>
      </c>
      <c r="I4548">
        <v>0</v>
      </c>
      <c r="J4548">
        <v>0</v>
      </c>
      <c r="K4548">
        <v>0</v>
      </c>
      <c r="L4548">
        <v>0.53010348071495772</v>
      </c>
      <c r="M4548">
        <v>0.80959313176558423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 t="s">
        <v>4592</v>
      </c>
      <c r="B4549">
        <v>0</v>
      </c>
      <c r="C4549">
        <v>0.51338199513381999</v>
      </c>
      <c r="D4549">
        <v>0</v>
      </c>
      <c r="E4549">
        <v>4.0694600139596873E-2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0.56349952963311378</v>
      </c>
      <c r="M4549">
        <v>0.80959313176558423</v>
      </c>
      <c r="N4549">
        <v>0</v>
      </c>
      <c r="O4549">
        <v>0</v>
      </c>
      <c r="P4549">
        <v>0</v>
      </c>
      <c r="Q4549">
        <v>0</v>
      </c>
      <c r="R4549">
        <v>0.32997311827956988</v>
      </c>
    </row>
    <row r="4550" spans="1:18" x14ac:dyDescent="0.25">
      <c r="A4550" t="s">
        <v>4593</v>
      </c>
      <c r="B4550">
        <v>0</v>
      </c>
      <c r="C4550">
        <v>0.50486618004866179</v>
      </c>
      <c r="D4550">
        <v>0</v>
      </c>
      <c r="E4550">
        <v>3.8008418113750289E-2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0.56349952963311378</v>
      </c>
      <c r="M4550">
        <v>0.80959313176558423</v>
      </c>
      <c r="N4550">
        <v>0</v>
      </c>
      <c r="O4550">
        <v>0</v>
      </c>
      <c r="P4550">
        <v>0</v>
      </c>
      <c r="Q4550">
        <v>0</v>
      </c>
      <c r="R4550">
        <v>0.34341397849462357</v>
      </c>
    </row>
    <row r="4551" spans="1:18" x14ac:dyDescent="0.25">
      <c r="A4551" t="s">
        <v>4594</v>
      </c>
      <c r="B4551">
        <v>0</v>
      </c>
      <c r="C4551">
        <v>0.50364963503649629</v>
      </c>
      <c r="D4551">
        <v>0</v>
      </c>
      <c r="E4551">
        <v>2.9759512680048221E-2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0.53010348071495772</v>
      </c>
      <c r="M4551">
        <v>0.80959313176558423</v>
      </c>
      <c r="N4551">
        <v>0</v>
      </c>
      <c r="O4551">
        <v>0</v>
      </c>
      <c r="P4551">
        <v>0</v>
      </c>
      <c r="Q4551">
        <v>0</v>
      </c>
      <c r="R4551">
        <v>0.34341397849462357</v>
      </c>
    </row>
    <row r="4552" spans="1:18" x14ac:dyDescent="0.25">
      <c r="A4552" t="s">
        <v>4595</v>
      </c>
      <c r="B4552">
        <v>0</v>
      </c>
      <c r="C4552">
        <v>0.65815085158150854</v>
      </c>
      <c r="D4552">
        <v>0</v>
      </c>
      <c r="E4552">
        <v>2.9992174115357779E-2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0.56349952963311378</v>
      </c>
      <c r="M4552">
        <v>0.80959313176558423</v>
      </c>
      <c r="N4552">
        <v>0</v>
      </c>
      <c r="O4552">
        <v>0</v>
      </c>
      <c r="P4552">
        <v>0</v>
      </c>
      <c r="Q4552">
        <v>0</v>
      </c>
      <c r="R4552">
        <v>0.34341397849462357</v>
      </c>
    </row>
    <row r="4553" spans="1:18" x14ac:dyDescent="0.25">
      <c r="A4553" t="s">
        <v>4596</v>
      </c>
      <c r="B4553">
        <v>0</v>
      </c>
      <c r="C4553">
        <v>0.65815085158150854</v>
      </c>
      <c r="D4553">
        <v>0</v>
      </c>
      <c r="E4553">
        <v>2.9632606442606658E-2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0.56349952963311378</v>
      </c>
      <c r="M4553">
        <v>0.80959313176558423</v>
      </c>
      <c r="N4553">
        <v>0</v>
      </c>
      <c r="O4553">
        <v>0</v>
      </c>
      <c r="P4553">
        <v>0</v>
      </c>
      <c r="Q4553">
        <v>0</v>
      </c>
      <c r="R4553">
        <v>0.34341397849462357</v>
      </c>
    </row>
    <row r="4554" spans="1:18" x14ac:dyDescent="0.25">
      <c r="A4554" t="s">
        <v>4597</v>
      </c>
      <c r="B4554">
        <v>0</v>
      </c>
      <c r="C4554">
        <v>0.63138686131386856</v>
      </c>
      <c r="D4554">
        <v>0</v>
      </c>
      <c r="E4554">
        <v>3.11766323314791E-2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0.56349952963311378</v>
      </c>
      <c r="M4554">
        <v>0.80959313176558423</v>
      </c>
      <c r="N4554">
        <v>0</v>
      </c>
      <c r="O4554">
        <v>0</v>
      </c>
      <c r="P4554">
        <v>0</v>
      </c>
      <c r="Q4554">
        <v>0</v>
      </c>
      <c r="R4554">
        <v>0.34341397849462357</v>
      </c>
    </row>
    <row r="4555" spans="1:18" x14ac:dyDescent="0.25">
      <c r="A4555" t="s">
        <v>4598</v>
      </c>
      <c r="B4555">
        <v>0</v>
      </c>
      <c r="C4555">
        <v>0.52554744525547448</v>
      </c>
      <c r="D4555">
        <v>0</v>
      </c>
      <c r="E4555">
        <v>3.1303538568920673E-2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0.53010348071495772</v>
      </c>
      <c r="M4555">
        <v>0.80959313176558423</v>
      </c>
      <c r="N4555">
        <v>0</v>
      </c>
      <c r="O4555">
        <v>0</v>
      </c>
      <c r="P4555">
        <v>0</v>
      </c>
      <c r="Q4555">
        <v>0</v>
      </c>
      <c r="R4555">
        <v>0.34341397849462357</v>
      </c>
    </row>
    <row r="4556" spans="1:18" x14ac:dyDescent="0.25">
      <c r="A4556" t="s">
        <v>4599</v>
      </c>
      <c r="B4556">
        <v>0</v>
      </c>
      <c r="C4556">
        <v>0.41849148418491477</v>
      </c>
      <c r="D4556">
        <v>0</v>
      </c>
      <c r="E4556">
        <v>5.4146661308403322E-2</v>
      </c>
      <c r="F4556">
        <v>0</v>
      </c>
      <c r="G4556">
        <v>0.23705882352941179</v>
      </c>
      <c r="H4556">
        <v>0</v>
      </c>
      <c r="I4556">
        <v>0</v>
      </c>
      <c r="J4556">
        <v>0</v>
      </c>
      <c r="K4556">
        <v>0</v>
      </c>
      <c r="L4556">
        <v>0.88358419567262469</v>
      </c>
      <c r="M4556">
        <v>0.80959313176558423</v>
      </c>
      <c r="N4556">
        <v>0</v>
      </c>
      <c r="O4556">
        <v>0</v>
      </c>
      <c r="P4556">
        <v>0</v>
      </c>
      <c r="Q4556">
        <v>0</v>
      </c>
      <c r="R4556">
        <v>0.34341397849462357</v>
      </c>
    </row>
    <row r="4557" spans="1:18" x14ac:dyDescent="0.25">
      <c r="A4557" t="s">
        <v>4600</v>
      </c>
      <c r="B4557">
        <v>0</v>
      </c>
      <c r="C4557">
        <v>0.13990267639902679</v>
      </c>
      <c r="D4557">
        <v>0</v>
      </c>
      <c r="E4557">
        <v>6.0724634615791383E-2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0.53010348071495772</v>
      </c>
      <c r="M4557">
        <v>0.80959313176558423</v>
      </c>
      <c r="N4557">
        <v>0</v>
      </c>
      <c r="O4557">
        <v>0</v>
      </c>
      <c r="P4557">
        <v>0</v>
      </c>
      <c r="Q4557">
        <v>0</v>
      </c>
      <c r="R4557">
        <v>0.34341397849462357</v>
      </c>
    </row>
    <row r="4558" spans="1:18" x14ac:dyDescent="0.25">
      <c r="A4558" t="s">
        <v>4601</v>
      </c>
      <c r="B4558">
        <v>0</v>
      </c>
      <c r="C4558">
        <v>9.7323600973236012E-3</v>
      </c>
      <c r="D4558">
        <v>0</v>
      </c>
      <c r="E4558">
        <v>4.2873157215677152E-2</v>
      </c>
      <c r="F4558">
        <v>0</v>
      </c>
      <c r="G4558">
        <v>0.46705882352941169</v>
      </c>
      <c r="H4558">
        <v>0</v>
      </c>
      <c r="I4558">
        <v>0</v>
      </c>
      <c r="J4558">
        <v>0</v>
      </c>
      <c r="K4558">
        <v>0</v>
      </c>
      <c r="L4558">
        <v>0.56349952963311378</v>
      </c>
      <c r="M4558">
        <v>0.80959313176558423</v>
      </c>
      <c r="N4558">
        <v>0</v>
      </c>
      <c r="O4558">
        <v>0</v>
      </c>
      <c r="P4558">
        <v>0</v>
      </c>
      <c r="Q4558">
        <v>0</v>
      </c>
      <c r="R4558">
        <v>0.34341397849462357</v>
      </c>
    </row>
    <row r="4559" spans="1:18" x14ac:dyDescent="0.25">
      <c r="A4559" t="s">
        <v>4602</v>
      </c>
      <c r="B4559">
        <v>0</v>
      </c>
      <c r="C4559">
        <v>0</v>
      </c>
      <c r="D4559">
        <v>0</v>
      </c>
      <c r="E4559">
        <v>5.3025656211002782E-2</v>
      </c>
      <c r="F4559">
        <v>0</v>
      </c>
      <c r="G4559">
        <v>0.23705882352941179</v>
      </c>
      <c r="H4559">
        <v>0</v>
      </c>
      <c r="I4559">
        <v>0</v>
      </c>
      <c r="J4559">
        <v>0</v>
      </c>
      <c r="K4559">
        <v>0</v>
      </c>
      <c r="L4559">
        <v>0.53010348071495772</v>
      </c>
      <c r="M4559">
        <v>0.80959313176558423</v>
      </c>
      <c r="N4559">
        <v>0</v>
      </c>
      <c r="O4559">
        <v>0</v>
      </c>
      <c r="P4559">
        <v>0</v>
      </c>
      <c r="Q4559">
        <v>0</v>
      </c>
      <c r="R4559">
        <v>0.34341397849462357</v>
      </c>
    </row>
    <row r="4560" spans="1:18" x14ac:dyDescent="0.25">
      <c r="A4560" t="s">
        <v>4603</v>
      </c>
      <c r="B4560">
        <v>0</v>
      </c>
      <c r="C4560">
        <v>0</v>
      </c>
      <c r="D4560">
        <v>0</v>
      </c>
      <c r="E4560">
        <v>5.4929249772626323E-2</v>
      </c>
      <c r="F4560">
        <v>0</v>
      </c>
      <c r="G4560">
        <v>0.23705882352941179</v>
      </c>
      <c r="H4560">
        <v>0</v>
      </c>
      <c r="I4560">
        <v>0</v>
      </c>
      <c r="J4560">
        <v>0</v>
      </c>
      <c r="K4560">
        <v>0</v>
      </c>
      <c r="L4560">
        <v>0.39252116650987767</v>
      </c>
      <c r="M4560">
        <v>0.80959313176558423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t="s">
        <v>4604</v>
      </c>
      <c r="B4561">
        <v>0</v>
      </c>
      <c r="C4561">
        <v>0</v>
      </c>
      <c r="D4561">
        <v>0</v>
      </c>
      <c r="E4561">
        <v>6.4003045749698603E-2</v>
      </c>
      <c r="F4561">
        <v>0</v>
      </c>
      <c r="G4561">
        <v>0.23705882352941179</v>
      </c>
      <c r="H4561">
        <v>0</v>
      </c>
      <c r="I4561">
        <v>0</v>
      </c>
      <c r="J4561">
        <v>0</v>
      </c>
      <c r="K4561">
        <v>0</v>
      </c>
      <c r="L4561">
        <v>0.39252116650987767</v>
      </c>
      <c r="M4561">
        <v>0.79604329973870847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t="s">
        <v>4605</v>
      </c>
      <c r="B4562">
        <v>0</v>
      </c>
      <c r="C4562">
        <v>0</v>
      </c>
      <c r="D4562">
        <v>0</v>
      </c>
      <c r="E4562">
        <v>7.2061591827238314E-2</v>
      </c>
      <c r="F4562">
        <v>0</v>
      </c>
      <c r="G4562">
        <v>0.23705882352941179</v>
      </c>
      <c r="H4562">
        <v>0</v>
      </c>
      <c r="I4562">
        <v>0</v>
      </c>
      <c r="J4562">
        <v>0</v>
      </c>
      <c r="K4562">
        <v>0</v>
      </c>
      <c r="L4562">
        <v>0.39252116650987767</v>
      </c>
      <c r="M4562">
        <v>0.6371780515117581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t="s">
        <v>4606</v>
      </c>
      <c r="B4563">
        <v>0</v>
      </c>
      <c r="C4563">
        <v>0</v>
      </c>
      <c r="D4563">
        <v>0</v>
      </c>
      <c r="E4563">
        <v>9.0462996256265998E-2</v>
      </c>
      <c r="F4563">
        <v>0</v>
      </c>
      <c r="G4563">
        <v>0.23705882352941179</v>
      </c>
      <c r="H4563">
        <v>0</v>
      </c>
      <c r="I4563">
        <v>0</v>
      </c>
      <c r="J4563">
        <v>0</v>
      </c>
      <c r="K4563">
        <v>0</v>
      </c>
      <c r="L4563">
        <v>0.39252116650987767</v>
      </c>
      <c r="M4563">
        <v>0.6371780515117581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t="s">
        <v>4607</v>
      </c>
      <c r="B4564">
        <v>0</v>
      </c>
      <c r="C4564">
        <v>0</v>
      </c>
      <c r="D4564">
        <v>0</v>
      </c>
      <c r="E4564">
        <v>0.10319592207957019</v>
      </c>
      <c r="F4564">
        <v>0</v>
      </c>
      <c r="G4564">
        <v>0.23705882352941179</v>
      </c>
      <c r="H4564">
        <v>0</v>
      </c>
      <c r="I4564">
        <v>0</v>
      </c>
      <c r="J4564">
        <v>0</v>
      </c>
      <c r="K4564">
        <v>0</v>
      </c>
      <c r="L4564">
        <v>0.39252116650987767</v>
      </c>
      <c r="M4564">
        <v>0.6371780515117581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t="s">
        <v>4608</v>
      </c>
      <c r="B4565">
        <v>0</v>
      </c>
      <c r="C4565">
        <v>0</v>
      </c>
      <c r="D4565">
        <v>0</v>
      </c>
      <c r="E4565">
        <v>0.10992195266397339</v>
      </c>
      <c r="F4565">
        <v>0</v>
      </c>
      <c r="G4565">
        <v>0.23705882352941179</v>
      </c>
      <c r="H4565">
        <v>0</v>
      </c>
      <c r="I4565">
        <v>0</v>
      </c>
      <c r="J4565">
        <v>0</v>
      </c>
      <c r="K4565">
        <v>0</v>
      </c>
      <c r="L4565">
        <v>0.39252116650987767</v>
      </c>
      <c r="M4565">
        <v>0.58488241881298997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t="s">
        <v>4609</v>
      </c>
      <c r="B4566">
        <v>0</v>
      </c>
      <c r="C4566">
        <v>1.2165450121654499E-3</v>
      </c>
      <c r="D4566">
        <v>0</v>
      </c>
      <c r="E4566">
        <v>0.1035977918314685</v>
      </c>
      <c r="F4566">
        <v>0</v>
      </c>
      <c r="G4566">
        <v>0.23705882352941179</v>
      </c>
      <c r="H4566">
        <v>0</v>
      </c>
      <c r="I4566">
        <v>0</v>
      </c>
      <c r="J4566">
        <v>0</v>
      </c>
      <c r="K4566">
        <v>0</v>
      </c>
      <c r="L4566">
        <v>0.39252116650987767</v>
      </c>
      <c r="M4566">
        <v>0.52709966405375142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 t="s">
        <v>4610</v>
      </c>
      <c r="B4567">
        <v>0</v>
      </c>
      <c r="C4567">
        <v>8.5158150851581509E-3</v>
      </c>
      <c r="D4567">
        <v>0</v>
      </c>
      <c r="E4567">
        <v>9.2408891897036743E-2</v>
      </c>
      <c r="F4567">
        <v>0</v>
      </c>
      <c r="G4567">
        <v>0.23705882352941179</v>
      </c>
      <c r="H4567">
        <v>0</v>
      </c>
      <c r="I4567">
        <v>0</v>
      </c>
      <c r="J4567">
        <v>0</v>
      </c>
      <c r="K4567">
        <v>0</v>
      </c>
      <c r="L4567">
        <v>0.39252116650987767</v>
      </c>
      <c r="M4567">
        <v>0.52709966405375142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 t="s">
        <v>4611</v>
      </c>
      <c r="B4568">
        <v>0</v>
      </c>
      <c r="C4568">
        <v>2.5547445255474449E-2</v>
      </c>
      <c r="D4568">
        <v>0</v>
      </c>
      <c r="E4568">
        <v>7.8554960976331994E-2</v>
      </c>
      <c r="F4568">
        <v>0</v>
      </c>
      <c r="G4568">
        <v>0.23705882352941179</v>
      </c>
      <c r="H4568">
        <v>0</v>
      </c>
      <c r="I4568">
        <v>0</v>
      </c>
      <c r="J4568">
        <v>0</v>
      </c>
      <c r="K4568">
        <v>0</v>
      </c>
      <c r="L4568">
        <v>0.39252116650987767</v>
      </c>
      <c r="M4568">
        <v>0.52709966405375142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 t="s">
        <v>4612</v>
      </c>
      <c r="B4569">
        <v>0</v>
      </c>
      <c r="C4569">
        <v>0.42700729927007303</v>
      </c>
      <c r="D4569">
        <v>0</v>
      </c>
      <c r="E4569">
        <v>4.418452166924005E-2</v>
      </c>
      <c r="F4569">
        <v>0</v>
      </c>
      <c r="G4569">
        <v>0.23705882352941179</v>
      </c>
      <c r="H4569">
        <v>0</v>
      </c>
      <c r="I4569">
        <v>0</v>
      </c>
      <c r="J4569">
        <v>0</v>
      </c>
      <c r="K4569">
        <v>0</v>
      </c>
      <c r="L4569">
        <v>0.39252116650987767</v>
      </c>
      <c r="M4569">
        <v>0.61564016424038814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 t="s">
        <v>4613</v>
      </c>
      <c r="B4570">
        <v>0</v>
      </c>
      <c r="C4570">
        <v>0.402676399026764</v>
      </c>
      <c r="D4570">
        <v>0</v>
      </c>
      <c r="E4570">
        <v>1.0364009391061571E-2</v>
      </c>
      <c r="F4570">
        <v>0</v>
      </c>
      <c r="G4570">
        <v>0.23705882352941179</v>
      </c>
      <c r="H4570">
        <v>0</v>
      </c>
      <c r="I4570">
        <v>0</v>
      </c>
      <c r="J4570">
        <v>0</v>
      </c>
      <c r="K4570">
        <v>0</v>
      </c>
      <c r="L4570">
        <v>0.39252116650987767</v>
      </c>
      <c r="M4570">
        <v>0.6371780515117581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t="s">
        <v>4614</v>
      </c>
      <c r="B4571">
        <v>0</v>
      </c>
      <c r="C4571">
        <v>0.2457420924574209</v>
      </c>
      <c r="D4571">
        <v>0</v>
      </c>
      <c r="E4571">
        <v>1.049091562850314E-2</v>
      </c>
      <c r="F4571">
        <v>0</v>
      </c>
      <c r="G4571">
        <v>0.23705882352941179</v>
      </c>
      <c r="H4571">
        <v>0</v>
      </c>
      <c r="I4571">
        <v>0</v>
      </c>
      <c r="J4571">
        <v>0</v>
      </c>
      <c r="K4571">
        <v>0</v>
      </c>
      <c r="L4571">
        <v>0.39252116650987767</v>
      </c>
      <c r="M4571">
        <v>0.68846584546472567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 t="s">
        <v>4615</v>
      </c>
      <c r="B4572">
        <v>0</v>
      </c>
      <c r="C4572">
        <v>0.36131386861313869</v>
      </c>
      <c r="D4572">
        <v>0</v>
      </c>
      <c r="E4572">
        <v>8.9891918187778933E-3</v>
      </c>
      <c r="F4572">
        <v>0</v>
      </c>
      <c r="G4572">
        <v>0.23705882352941179</v>
      </c>
      <c r="H4572">
        <v>0</v>
      </c>
      <c r="I4572">
        <v>0</v>
      </c>
      <c r="J4572">
        <v>0</v>
      </c>
      <c r="K4572">
        <v>0</v>
      </c>
      <c r="L4572">
        <v>0.39252116650987767</v>
      </c>
      <c r="M4572">
        <v>0.79604329973870847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 t="s">
        <v>4616</v>
      </c>
      <c r="B4573">
        <v>0</v>
      </c>
      <c r="C4573">
        <v>0.40389294403892939</v>
      </c>
      <c r="D4573">
        <v>0</v>
      </c>
      <c r="E4573">
        <v>6.0280462784745876E-3</v>
      </c>
      <c r="F4573">
        <v>0</v>
      </c>
      <c r="G4573">
        <v>0.23705882352941179</v>
      </c>
      <c r="H4573">
        <v>0</v>
      </c>
      <c r="I4573">
        <v>0</v>
      </c>
      <c r="J4573">
        <v>0</v>
      </c>
      <c r="K4573">
        <v>0</v>
      </c>
      <c r="L4573">
        <v>0.39252116650987767</v>
      </c>
      <c r="M4573">
        <v>0.79604329973870847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t="s">
        <v>4617</v>
      </c>
      <c r="B4574">
        <v>0</v>
      </c>
      <c r="C4574">
        <v>0.40875912408759119</v>
      </c>
      <c r="D4574">
        <v>0</v>
      </c>
      <c r="E4574">
        <v>4.6955307853380999E-3</v>
      </c>
      <c r="F4574">
        <v>0</v>
      </c>
      <c r="G4574">
        <v>0.23705882352941179</v>
      </c>
      <c r="H4574">
        <v>0</v>
      </c>
      <c r="I4574">
        <v>0</v>
      </c>
      <c r="J4574">
        <v>0</v>
      </c>
      <c r="K4574">
        <v>0</v>
      </c>
      <c r="L4574">
        <v>0.39252116650987767</v>
      </c>
      <c r="M4574">
        <v>0.80959313176558423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 t="s">
        <v>4618</v>
      </c>
      <c r="B4575">
        <v>0</v>
      </c>
      <c r="C4575">
        <v>0.37834549878345503</v>
      </c>
      <c r="D4575">
        <v>0</v>
      </c>
      <c r="E4575">
        <v>4.9281922206476456E-3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0.39252116650987767</v>
      </c>
      <c r="M4575">
        <v>0.80959313176558423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 t="s">
        <v>4619</v>
      </c>
      <c r="B4576">
        <v>0</v>
      </c>
      <c r="C4576">
        <v>0.57177615571776153</v>
      </c>
      <c r="D4576">
        <v>0</v>
      </c>
      <c r="E4576">
        <v>5.5838744474290911E-3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0.39252116650987767</v>
      </c>
      <c r="M4576">
        <v>0.80959313176558423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 t="s">
        <v>4620</v>
      </c>
      <c r="B4577">
        <v>0</v>
      </c>
      <c r="C4577">
        <v>0.4914841849148418</v>
      </c>
      <c r="D4577">
        <v>0</v>
      </c>
      <c r="E4577">
        <v>8.1854523149812834E-3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0.53010348071495772</v>
      </c>
      <c r="M4577">
        <v>0.80959313176558423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t="s">
        <v>4621</v>
      </c>
      <c r="B4578">
        <v>0</v>
      </c>
      <c r="C4578">
        <v>0.53406326034063256</v>
      </c>
      <c r="D4578">
        <v>0</v>
      </c>
      <c r="E4578">
        <v>1.275407686287781E-2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0.53010348071495772</v>
      </c>
      <c r="M4578">
        <v>0.80959313176558423</v>
      </c>
      <c r="N4578">
        <v>0</v>
      </c>
      <c r="O4578">
        <v>0</v>
      </c>
      <c r="P4578">
        <v>0</v>
      </c>
      <c r="Q4578">
        <v>0</v>
      </c>
      <c r="R4578">
        <v>0.34341397849462357</v>
      </c>
    </row>
    <row r="4579" spans="1:18" x14ac:dyDescent="0.25">
      <c r="A4579" t="s">
        <v>4622</v>
      </c>
      <c r="B4579">
        <v>0</v>
      </c>
      <c r="C4579">
        <v>0.52311435523114358</v>
      </c>
      <c r="D4579">
        <v>0</v>
      </c>
      <c r="E4579">
        <v>2.066456566340236E-2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0.53010348071495772</v>
      </c>
      <c r="M4579">
        <v>0.80959313176558423</v>
      </c>
      <c r="N4579">
        <v>0</v>
      </c>
      <c r="O4579">
        <v>0</v>
      </c>
      <c r="P4579">
        <v>0</v>
      </c>
      <c r="Q4579">
        <v>0</v>
      </c>
      <c r="R4579">
        <v>0.34341397849462357</v>
      </c>
    </row>
    <row r="4580" spans="1:18" x14ac:dyDescent="0.25">
      <c r="A4580" t="s">
        <v>4623</v>
      </c>
      <c r="B4580">
        <v>0</v>
      </c>
      <c r="C4580">
        <v>0.43065693430656932</v>
      </c>
      <c r="D4580">
        <v>0</v>
      </c>
      <c r="E4580">
        <v>4.3317329046722662E-2</v>
      </c>
      <c r="F4580">
        <v>0</v>
      </c>
      <c r="G4580">
        <v>0.32941176470588229</v>
      </c>
      <c r="H4580">
        <v>0</v>
      </c>
      <c r="I4580">
        <v>0</v>
      </c>
      <c r="J4580">
        <v>0</v>
      </c>
      <c r="K4580">
        <v>0</v>
      </c>
      <c r="L4580">
        <v>0.79186265286923796</v>
      </c>
      <c r="M4580">
        <v>0.80959313176558423</v>
      </c>
      <c r="N4580">
        <v>0</v>
      </c>
      <c r="O4580">
        <v>0</v>
      </c>
      <c r="P4580">
        <v>0</v>
      </c>
      <c r="Q4580">
        <v>0</v>
      </c>
      <c r="R4580">
        <v>0.34341397849462357</v>
      </c>
    </row>
    <row r="4581" spans="1:18" x14ac:dyDescent="0.25">
      <c r="A4581" t="s">
        <v>4624</v>
      </c>
      <c r="B4581">
        <v>0</v>
      </c>
      <c r="C4581">
        <v>0.145985401459854</v>
      </c>
      <c r="D4581">
        <v>0</v>
      </c>
      <c r="E4581">
        <v>0.1017153493094186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0.53010348071495772</v>
      </c>
      <c r="M4581">
        <v>0.80959313176558423</v>
      </c>
      <c r="N4581">
        <v>0</v>
      </c>
      <c r="O4581">
        <v>0</v>
      </c>
      <c r="P4581">
        <v>0</v>
      </c>
      <c r="Q4581">
        <v>0</v>
      </c>
      <c r="R4581">
        <v>0.34341397849462357</v>
      </c>
    </row>
    <row r="4582" spans="1:18" x14ac:dyDescent="0.25">
      <c r="A4582" t="s">
        <v>4625</v>
      </c>
      <c r="B4582">
        <v>0</v>
      </c>
      <c r="C4582">
        <v>1.094890510948905E-2</v>
      </c>
      <c r="D4582">
        <v>0</v>
      </c>
      <c r="E4582">
        <v>0.20167516233422869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0.53010348071495772</v>
      </c>
      <c r="M4582">
        <v>0.80959313176558423</v>
      </c>
      <c r="N4582">
        <v>0</v>
      </c>
      <c r="O4582">
        <v>0</v>
      </c>
      <c r="P4582">
        <v>0</v>
      </c>
      <c r="Q4582">
        <v>0</v>
      </c>
      <c r="R4582">
        <v>0.34341397849462357</v>
      </c>
    </row>
    <row r="4583" spans="1:18" x14ac:dyDescent="0.25">
      <c r="A4583" t="s">
        <v>4626</v>
      </c>
      <c r="B4583">
        <v>0</v>
      </c>
      <c r="C4583">
        <v>0</v>
      </c>
      <c r="D4583">
        <v>0</v>
      </c>
      <c r="E4583">
        <v>0.2678990672391548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0.53010348071495772</v>
      </c>
      <c r="M4583">
        <v>0.80959313176558423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 t="s">
        <v>4627</v>
      </c>
      <c r="B4584">
        <v>0</v>
      </c>
      <c r="C4584">
        <v>0</v>
      </c>
      <c r="D4584">
        <v>0</v>
      </c>
      <c r="E4584">
        <v>0.27826307663021638</v>
      </c>
      <c r="F4584">
        <v>0</v>
      </c>
      <c r="G4584">
        <v>0.23705882352941179</v>
      </c>
      <c r="H4584">
        <v>0</v>
      </c>
      <c r="I4584">
        <v>0</v>
      </c>
      <c r="J4584">
        <v>0</v>
      </c>
      <c r="K4584">
        <v>0</v>
      </c>
      <c r="L4584">
        <v>0.53010348071495772</v>
      </c>
      <c r="M4584">
        <v>0.80959313176558423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 t="s">
        <v>4628</v>
      </c>
      <c r="B4585">
        <v>0</v>
      </c>
      <c r="C4585">
        <v>0</v>
      </c>
      <c r="D4585">
        <v>0</v>
      </c>
      <c r="E4585">
        <v>0.27845343598637867</v>
      </c>
      <c r="F4585">
        <v>0</v>
      </c>
      <c r="G4585">
        <v>0.23705882352941179</v>
      </c>
      <c r="H4585">
        <v>0</v>
      </c>
      <c r="I4585">
        <v>0</v>
      </c>
      <c r="J4585">
        <v>0</v>
      </c>
      <c r="K4585">
        <v>0</v>
      </c>
      <c r="L4585">
        <v>0.53010348071495772</v>
      </c>
      <c r="M4585">
        <v>0.79604329973870847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 t="s">
        <v>4629</v>
      </c>
      <c r="B4586">
        <v>0</v>
      </c>
      <c r="C4586">
        <v>0</v>
      </c>
      <c r="D4586">
        <v>0</v>
      </c>
      <c r="E4586">
        <v>0.28063199306245901</v>
      </c>
      <c r="F4586">
        <v>0</v>
      </c>
      <c r="G4586">
        <v>0.23705882352941179</v>
      </c>
      <c r="H4586">
        <v>0</v>
      </c>
      <c r="I4586">
        <v>0</v>
      </c>
      <c r="J4586">
        <v>0</v>
      </c>
      <c r="K4586">
        <v>0</v>
      </c>
      <c r="L4586">
        <v>0.53010348071495772</v>
      </c>
      <c r="M4586">
        <v>0.6371780515117581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 t="s">
        <v>4630</v>
      </c>
      <c r="B4587">
        <v>0</v>
      </c>
      <c r="C4587">
        <v>0</v>
      </c>
      <c r="D4587">
        <v>0</v>
      </c>
      <c r="E4587">
        <v>0.25357981344783098</v>
      </c>
      <c r="F4587">
        <v>0</v>
      </c>
      <c r="G4587">
        <v>0.23705882352941179</v>
      </c>
      <c r="H4587">
        <v>0</v>
      </c>
      <c r="I4587">
        <v>0</v>
      </c>
      <c r="J4587">
        <v>0</v>
      </c>
      <c r="K4587">
        <v>0</v>
      </c>
      <c r="L4587">
        <v>0.53010348071495772</v>
      </c>
      <c r="M4587">
        <v>0.6371780515117581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t="s">
        <v>4631</v>
      </c>
      <c r="B4588">
        <v>0</v>
      </c>
      <c r="C4588">
        <v>0</v>
      </c>
      <c r="D4588">
        <v>0</v>
      </c>
      <c r="E4588">
        <v>0.2331902112988854</v>
      </c>
      <c r="F4588">
        <v>0</v>
      </c>
      <c r="G4588">
        <v>0.23705882352941179</v>
      </c>
      <c r="H4588">
        <v>0</v>
      </c>
      <c r="I4588">
        <v>0</v>
      </c>
      <c r="J4588">
        <v>0</v>
      </c>
      <c r="K4588">
        <v>0</v>
      </c>
      <c r="L4588">
        <v>0.53010348071495772</v>
      </c>
      <c r="M4588">
        <v>0.6371780515117581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 t="s">
        <v>4632</v>
      </c>
      <c r="B4589">
        <v>0</v>
      </c>
      <c r="C4589">
        <v>0</v>
      </c>
      <c r="D4589">
        <v>0</v>
      </c>
      <c r="E4589">
        <v>0.22231857695805751</v>
      </c>
      <c r="F4589">
        <v>0</v>
      </c>
      <c r="G4589">
        <v>0.23705882352941179</v>
      </c>
      <c r="H4589">
        <v>0</v>
      </c>
      <c r="I4589">
        <v>0</v>
      </c>
      <c r="J4589">
        <v>0</v>
      </c>
      <c r="K4589">
        <v>0</v>
      </c>
      <c r="L4589">
        <v>0.53010348071495772</v>
      </c>
      <c r="M4589">
        <v>0.6371780515117581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t="s">
        <v>4633</v>
      </c>
      <c r="B4590">
        <v>0</v>
      </c>
      <c r="C4590">
        <v>0</v>
      </c>
      <c r="D4590">
        <v>0</v>
      </c>
      <c r="E4590">
        <v>0.25129550117388272</v>
      </c>
      <c r="F4590">
        <v>0</v>
      </c>
      <c r="G4590">
        <v>0.23705882352941179</v>
      </c>
      <c r="H4590">
        <v>0</v>
      </c>
      <c r="I4590">
        <v>0</v>
      </c>
      <c r="J4590">
        <v>0</v>
      </c>
      <c r="K4590">
        <v>0</v>
      </c>
      <c r="L4590">
        <v>0.53010348071495772</v>
      </c>
      <c r="M4590">
        <v>0.6371780515117581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t="s">
        <v>4634</v>
      </c>
      <c r="B4591">
        <v>0</v>
      </c>
      <c r="C4591">
        <v>8.5158150851581509E-3</v>
      </c>
      <c r="D4591">
        <v>0</v>
      </c>
      <c r="E4591">
        <v>0.28566594048097471</v>
      </c>
      <c r="F4591">
        <v>0</v>
      </c>
      <c r="G4591">
        <v>0.23705882352941179</v>
      </c>
      <c r="H4591">
        <v>0</v>
      </c>
      <c r="I4591">
        <v>0</v>
      </c>
      <c r="J4591">
        <v>0</v>
      </c>
      <c r="K4591">
        <v>0</v>
      </c>
      <c r="L4591">
        <v>0.53010348071495772</v>
      </c>
      <c r="M4591">
        <v>0.6371780515117581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t="s">
        <v>4635</v>
      </c>
      <c r="B4592">
        <v>0</v>
      </c>
      <c r="C4592">
        <v>2.6763990267639901E-2</v>
      </c>
      <c r="D4592">
        <v>0</v>
      </c>
      <c r="E4592">
        <v>0.16007106749296729</v>
      </c>
      <c r="F4592">
        <v>0</v>
      </c>
      <c r="G4592">
        <v>0.23705882352941179</v>
      </c>
      <c r="H4592">
        <v>0</v>
      </c>
      <c r="I4592">
        <v>0</v>
      </c>
      <c r="J4592">
        <v>0</v>
      </c>
      <c r="K4592">
        <v>0</v>
      </c>
      <c r="L4592">
        <v>0.53010348071495772</v>
      </c>
      <c r="M4592">
        <v>0.6371780515117581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 t="s">
        <v>4636</v>
      </c>
      <c r="B4593">
        <v>0</v>
      </c>
      <c r="C4593">
        <v>0.42822384428223847</v>
      </c>
      <c r="D4593">
        <v>0</v>
      </c>
      <c r="E4593">
        <v>0.1082298694980858</v>
      </c>
      <c r="F4593">
        <v>0</v>
      </c>
      <c r="G4593">
        <v>0.23705882352941179</v>
      </c>
      <c r="H4593">
        <v>0</v>
      </c>
      <c r="I4593">
        <v>0</v>
      </c>
      <c r="J4593">
        <v>0</v>
      </c>
      <c r="K4593">
        <v>0</v>
      </c>
      <c r="L4593">
        <v>0.53010348071495772</v>
      </c>
      <c r="M4593">
        <v>0.6371780515117581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 t="s">
        <v>4637</v>
      </c>
      <c r="B4594">
        <v>0</v>
      </c>
      <c r="C4594">
        <v>0.48418491484184911</v>
      </c>
      <c r="D4594">
        <v>0</v>
      </c>
      <c r="E4594">
        <v>6.9671524355422065E-2</v>
      </c>
      <c r="F4594">
        <v>0</v>
      </c>
      <c r="G4594">
        <v>0.23705882352941179</v>
      </c>
      <c r="H4594">
        <v>0</v>
      </c>
      <c r="I4594">
        <v>0</v>
      </c>
      <c r="J4594">
        <v>0</v>
      </c>
      <c r="K4594">
        <v>0</v>
      </c>
      <c r="L4594">
        <v>0.53010348071495772</v>
      </c>
      <c r="M4594">
        <v>0.79604329973870847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 t="s">
        <v>4638</v>
      </c>
      <c r="B4595">
        <v>0</v>
      </c>
      <c r="C4595">
        <v>0.5012165450121655</v>
      </c>
      <c r="D4595">
        <v>0</v>
      </c>
      <c r="E4595">
        <v>3.3185981090970623E-2</v>
      </c>
      <c r="F4595">
        <v>0</v>
      </c>
      <c r="G4595">
        <v>0.23705882352941179</v>
      </c>
      <c r="H4595">
        <v>0</v>
      </c>
      <c r="I4595">
        <v>0</v>
      </c>
      <c r="J4595">
        <v>0</v>
      </c>
      <c r="K4595">
        <v>0</v>
      </c>
      <c r="L4595">
        <v>0.53010348071495772</v>
      </c>
      <c r="M4595">
        <v>0.79604329973870847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 t="s">
        <v>4639</v>
      </c>
      <c r="B4596">
        <v>0</v>
      </c>
      <c r="C4596">
        <v>0.49391727493917281</v>
      </c>
      <c r="D4596">
        <v>0</v>
      </c>
      <c r="E4596">
        <v>2.6734914021024139E-2</v>
      </c>
      <c r="F4596">
        <v>0</v>
      </c>
      <c r="G4596">
        <v>0.23705882352941179</v>
      </c>
      <c r="H4596">
        <v>0</v>
      </c>
      <c r="I4596">
        <v>0</v>
      </c>
      <c r="J4596">
        <v>0</v>
      </c>
      <c r="K4596">
        <v>0</v>
      </c>
      <c r="L4596">
        <v>0.53010348071495772</v>
      </c>
      <c r="M4596">
        <v>0.80959313176558423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 t="s">
        <v>4640</v>
      </c>
      <c r="B4597">
        <v>0</v>
      </c>
      <c r="C4597">
        <v>0.48783454987834551</v>
      </c>
      <c r="D4597">
        <v>0</v>
      </c>
      <c r="E4597">
        <v>1.8168742993718141E-2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0.53010348071495772</v>
      </c>
      <c r="M4597">
        <v>0.80959313176558423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 t="s">
        <v>4641</v>
      </c>
      <c r="B4598">
        <v>0</v>
      </c>
      <c r="C4598">
        <v>0.48296836982968372</v>
      </c>
      <c r="D4598">
        <v>0</v>
      </c>
      <c r="E4598">
        <v>1.095623849912223E-2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0.56349952963311378</v>
      </c>
      <c r="M4598">
        <v>0.80959313176558423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 t="s">
        <v>4642</v>
      </c>
      <c r="B4599">
        <v>0</v>
      </c>
      <c r="C4599">
        <v>0.402676399026764</v>
      </c>
      <c r="D4599">
        <v>0</v>
      </c>
      <c r="E4599">
        <v>6.2184056346369426E-3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0.56349952963311378</v>
      </c>
      <c r="M4599">
        <v>0.80959313176558423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 t="s">
        <v>4643</v>
      </c>
      <c r="B4600">
        <v>0</v>
      </c>
      <c r="C4600">
        <v>0.51216545012165449</v>
      </c>
      <c r="D4600">
        <v>0</v>
      </c>
      <c r="E4600">
        <v>3.1092028173184709E-3</v>
      </c>
      <c r="F4600">
        <v>0</v>
      </c>
      <c r="G4600">
        <v>0.82921568627450981</v>
      </c>
      <c r="H4600">
        <v>0</v>
      </c>
      <c r="I4600">
        <v>0</v>
      </c>
      <c r="J4600">
        <v>0</v>
      </c>
      <c r="K4600">
        <v>0</v>
      </c>
      <c r="L4600">
        <v>0.83889934148635936</v>
      </c>
      <c r="M4600">
        <v>0.80959313176558423</v>
      </c>
      <c r="N4600">
        <v>0</v>
      </c>
      <c r="O4600">
        <v>0</v>
      </c>
      <c r="P4600">
        <v>0</v>
      </c>
      <c r="Q4600">
        <v>0</v>
      </c>
      <c r="R4600">
        <v>0.34341397849462357</v>
      </c>
    </row>
    <row r="4601" spans="1:18" x14ac:dyDescent="0.25">
      <c r="A4601" t="s">
        <v>4644</v>
      </c>
      <c r="B4601">
        <v>0</v>
      </c>
      <c r="C4601">
        <v>0.58880778588807781</v>
      </c>
      <c r="D4601">
        <v>0</v>
      </c>
      <c r="E4601">
        <v>5.2031557351043811E-3</v>
      </c>
      <c r="F4601">
        <v>0</v>
      </c>
      <c r="G4601">
        <v>0.23705882352941179</v>
      </c>
      <c r="H4601">
        <v>0</v>
      </c>
      <c r="I4601">
        <v>0</v>
      </c>
      <c r="J4601">
        <v>0</v>
      </c>
      <c r="K4601">
        <v>0</v>
      </c>
      <c r="L4601">
        <v>0.88358419567262469</v>
      </c>
      <c r="M4601">
        <v>0.80959313176558423</v>
      </c>
      <c r="N4601">
        <v>0</v>
      </c>
      <c r="O4601">
        <v>0</v>
      </c>
      <c r="P4601">
        <v>0</v>
      </c>
      <c r="Q4601">
        <v>0</v>
      </c>
      <c r="R4601">
        <v>0.34341397849462357</v>
      </c>
    </row>
    <row r="4602" spans="1:18" x14ac:dyDescent="0.25">
      <c r="A4602" t="s">
        <v>4645</v>
      </c>
      <c r="B4602">
        <v>0</v>
      </c>
      <c r="C4602">
        <v>0.48905109489051102</v>
      </c>
      <c r="D4602">
        <v>0</v>
      </c>
      <c r="E4602">
        <v>1.5672920324033921E-2</v>
      </c>
      <c r="F4602">
        <v>0</v>
      </c>
      <c r="G4602">
        <v>0.79745098039215689</v>
      </c>
      <c r="H4602">
        <v>0</v>
      </c>
      <c r="I4602">
        <v>0</v>
      </c>
      <c r="J4602">
        <v>0</v>
      </c>
      <c r="K4602">
        <v>0</v>
      </c>
      <c r="L4602">
        <v>0.58960489181561615</v>
      </c>
      <c r="M4602">
        <v>0.80959313176558423</v>
      </c>
      <c r="N4602">
        <v>0</v>
      </c>
      <c r="O4602">
        <v>0</v>
      </c>
      <c r="P4602">
        <v>0</v>
      </c>
      <c r="Q4602">
        <v>0</v>
      </c>
      <c r="R4602">
        <v>0.34341397849462357</v>
      </c>
    </row>
    <row r="4603" spans="1:18" x14ac:dyDescent="0.25">
      <c r="A4603" t="s">
        <v>4646</v>
      </c>
      <c r="B4603">
        <v>0</v>
      </c>
      <c r="C4603">
        <v>0.43065693430656932</v>
      </c>
      <c r="D4603">
        <v>0</v>
      </c>
      <c r="E4603">
        <v>5.886334313331501E-2</v>
      </c>
      <c r="F4603">
        <v>0</v>
      </c>
      <c r="G4603">
        <v>0.47274509803921572</v>
      </c>
      <c r="H4603">
        <v>0</v>
      </c>
      <c r="I4603">
        <v>0</v>
      </c>
      <c r="J4603">
        <v>0</v>
      </c>
      <c r="K4603">
        <v>0</v>
      </c>
      <c r="L4603">
        <v>0.53010348071495772</v>
      </c>
      <c r="M4603">
        <v>0.80959313176558423</v>
      </c>
      <c r="N4603">
        <v>0</v>
      </c>
      <c r="O4603">
        <v>0</v>
      </c>
      <c r="P4603">
        <v>0</v>
      </c>
      <c r="Q4603">
        <v>0</v>
      </c>
      <c r="R4603">
        <v>0.34341397849462357</v>
      </c>
    </row>
    <row r="4604" spans="1:18" x14ac:dyDescent="0.25">
      <c r="A4604" t="s">
        <v>4647</v>
      </c>
      <c r="B4604">
        <v>0</v>
      </c>
      <c r="C4604">
        <v>0.3978102189781022</v>
      </c>
      <c r="D4604">
        <v>0</v>
      </c>
      <c r="E4604">
        <v>4.1392584445525502E-2</v>
      </c>
      <c r="F4604">
        <v>0</v>
      </c>
      <c r="G4604">
        <v>0.23705882352941179</v>
      </c>
      <c r="H4604">
        <v>0</v>
      </c>
      <c r="I4604">
        <v>0</v>
      </c>
      <c r="J4604">
        <v>0</v>
      </c>
      <c r="K4604">
        <v>0</v>
      </c>
      <c r="L4604">
        <v>0.88358419567262469</v>
      </c>
      <c r="M4604">
        <v>0.80959313176558423</v>
      </c>
      <c r="N4604">
        <v>0</v>
      </c>
      <c r="O4604">
        <v>0</v>
      </c>
      <c r="P4604">
        <v>0</v>
      </c>
      <c r="Q4604">
        <v>0</v>
      </c>
      <c r="R4604">
        <v>0.34341397849462357</v>
      </c>
    </row>
    <row r="4605" spans="1:18" x14ac:dyDescent="0.25">
      <c r="A4605" t="s">
        <v>4648</v>
      </c>
      <c r="B4605">
        <v>0</v>
      </c>
      <c r="C4605">
        <v>0.12895377128953769</v>
      </c>
      <c r="D4605">
        <v>0</v>
      </c>
      <c r="E4605">
        <v>8.1389200279193732E-2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0.53010348071495772</v>
      </c>
      <c r="M4605">
        <v>0.80959313176558423</v>
      </c>
      <c r="N4605">
        <v>0</v>
      </c>
      <c r="O4605">
        <v>0</v>
      </c>
      <c r="P4605">
        <v>0</v>
      </c>
      <c r="Q4605">
        <v>0</v>
      </c>
      <c r="R4605">
        <v>0.34341397849462357</v>
      </c>
    </row>
    <row r="4606" spans="1:18" x14ac:dyDescent="0.25">
      <c r="A4606" t="s">
        <v>4649</v>
      </c>
      <c r="B4606">
        <v>0</v>
      </c>
      <c r="C4606">
        <v>8.5158150851581509E-3</v>
      </c>
      <c r="D4606">
        <v>0</v>
      </c>
      <c r="E4606">
        <v>0.18976712705429469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0.53010348071495772</v>
      </c>
      <c r="M4606">
        <v>0.80959313176558423</v>
      </c>
      <c r="N4606">
        <v>0</v>
      </c>
      <c r="O4606">
        <v>0</v>
      </c>
      <c r="P4606">
        <v>0</v>
      </c>
      <c r="Q4606">
        <v>0</v>
      </c>
      <c r="R4606">
        <v>0.34341397849462357</v>
      </c>
    </row>
    <row r="4607" spans="1:18" x14ac:dyDescent="0.25">
      <c r="A4607" t="s">
        <v>4650</v>
      </c>
      <c r="B4607">
        <v>0</v>
      </c>
      <c r="C4607">
        <v>0</v>
      </c>
      <c r="D4607">
        <v>0</v>
      </c>
      <c r="E4607">
        <v>0.28532752384779708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0.39252116650987767</v>
      </c>
      <c r="M4607">
        <v>0.80959313176558423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 t="s">
        <v>4651</v>
      </c>
      <c r="B4608">
        <v>0</v>
      </c>
      <c r="C4608">
        <v>0</v>
      </c>
      <c r="D4608">
        <v>0</v>
      </c>
      <c r="E4608">
        <v>0.31058186509866959</v>
      </c>
      <c r="F4608">
        <v>0</v>
      </c>
      <c r="G4608">
        <v>0.23705882352941179</v>
      </c>
      <c r="H4608">
        <v>0</v>
      </c>
      <c r="I4608">
        <v>0</v>
      </c>
      <c r="J4608">
        <v>0</v>
      </c>
      <c r="K4608">
        <v>0</v>
      </c>
      <c r="L4608">
        <v>0.39252116650987767</v>
      </c>
      <c r="M4608">
        <v>0.79604329973870847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 t="s">
        <v>4652</v>
      </c>
      <c r="B4609">
        <v>0</v>
      </c>
      <c r="C4609">
        <v>0</v>
      </c>
      <c r="D4609">
        <v>0</v>
      </c>
      <c r="E4609">
        <v>0.31671566657501221</v>
      </c>
      <c r="F4609">
        <v>0</v>
      </c>
      <c r="G4609">
        <v>0.23705882352941179</v>
      </c>
      <c r="H4609">
        <v>0</v>
      </c>
      <c r="I4609">
        <v>0</v>
      </c>
      <c r="J4609">
        <v>0</v>
      </c>
      <c r="K4609">
        <v>0</v>
      </c>
      <c r="L4609">
        <v>0.39252116650987767</v>
      </c>
      <c r="M4609">
        <v>0.71661067562523328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 t="s">
        <v>4653</v>
      </c>
      <c r="B4610">
        <v>0</v>
      </c>
      <c r="C4610">
        <v>0</v>
      </c>
      <c r="D4610">
        <v>0</v>
      </c>
      <c r="E4610">
        <v>0.32784111339072319</v>
      </c>
      <c r="F4610">
        <v>0</v>
      </c>
      <c r="G4610">
        <v>0.23705882352941179</v>
      </c>
      <c r="H4610">
        <v>0</v>
      </c>
      <c r="I4610">
        <v>0</v>
      </c>
      <c r="J4610">
        <v>0</v>
      </c>
      <c r="K4610">
        <v>0</v>
      </c>
      <c r="L4610">
        <v>0.39252116650987767</v>
      </c>
      <c r="M4610">
        <v>0.6371780515117581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t="s">
        <v>4654</v>
      </c>
      <c r="B4611">
        <v>0</v>
      </c>
      <c r="C4611">
        <v>0</v>
      </c>
      <c r="D4611">
        <v>0</v>
      </c>
      <c r="E4611">
        <v>0.36474967744664649</v>
      </c>
      <c r="F4611">
        <v>0</v>
      </c>
      <c r="G4611">
        <v>0.23705882352941179</v>
      </c>
      <c r="H4611">
        <v>0</v>
      </c>
      <c r="I4611">
        <v>0</v>
      </c>
      <c r="J4611">
        <v>0</v>
      </c>
      <c r="K4611">
        <v>0</v>
      </c>
      <c r="L4611">
        <v>0.39252116650987767</v>
      </c>
      <c r="M4611">
        <v>0.6371780515117581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 t="s">
        <v>4655</v>
      </c>
      <c r="B4612">
        <v>0</v>
      </c>
      <c r="C4612">
        <v>0</v>
      </c>
      <c r="D4612">
        <v>0</v>
      </c>
      <c r="E4612">
        <v>0.41066858436092141</v>
      </c>
      <c r="F4612">
        <v>0</v>
      </c>
      <c r="G4612">
        <v>0.23705882352941179</v>
      </c>
      <c r="H4612">
        <v>0</v>
      </c>
      <c r="I4612">
        <v>0</v>
      </c>
      <c r="J4612">
        <v>0</v>
      </c>
      <c r="K4612">
        <v>0</v>
      </c>
      <c r="L4612">
        <v>0.39252116650987767</v>
      </c>
      <c r="M4612">
        <v>0.52709966405375142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t="s">
        <v>4656</v>
      </c>
      <c r="B4613">
        <v>0</v>
      </c>
      <c r="C4613">
        <v>0</v>
      </c>
      <c r="D4613">
        <v>0</v>
      </c>
      <c r="E4613">
        <v>0.4109223968358045</v>
      </c>
      <c r="F4613">
        <v>0</v>
      </c>
      <c r="G4613">
        <v>0.23705882352941179</v>
      </c>
      <c r="H4613">
        <v>0</v>
      </c>
      <c r="I4613">
        <v>0</v>
      </c>
      <c r="J4613">
        <v>0</v>
      </c>
      <c r="K4613">
        <v>0</v>
      </c>
      <c r="L4613">
        <v>0.39252116650987767</v>
      </c>
      <c r="M4613">
        <v>0.52709966405375142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t="s">
        <v>4657</v>
      </c>
      <c r="B4614">
        <v>0</v>
      </c>
      <c r="C4614">
        <v>0</v>
      </c>
      <c r="D4614">
        <v>0</v>
      </c>
      <c r="E4614">
        <v>0.43404048308974391</v>
      </c>
      <c r="F4614">
        <v>0</v>
      </c>
      <c r="G4614">
        <v>0.23705882352941179</v>
      </c>
      <c r="H4614">
        <v>0</v>
      </c>
      <c r="I4614">
        <v>0</v>
      </c>
      <c r="J4614">
        <v>0</v>
      </c>
      <c r="K4614">
        <v>0</v>
      </c>
      <c r="L4614">
        <v>0.39252116650987767</v>
      </c>
      <c r="M4614">
        <v>0.52709966405375142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 t="s">
        <v>4658</v>
      </c>
      <c r="B4615">
        <v>0</v>
      </c>
      <c r="C4615">
        <v>6.0827250608272501E-3</v>
      </c>
      <c r="D4615">
        <v>0</v>
      </c>
      <c r="E4615">
        <v>0.43412508724803828</v>
      </c>
      <c r="F4615">
        <v>0</v>
      </c>
      <c r="G4615">
        <v>0.23705882352941179</v>
      </c>
      <c r="H4615">
        <v>0</v>
      </c>
      <c r="I4615">
        <v>0</v>
      </c>
      <c r="J4615">
        <v>0</v>
      </c>
      <c r="K4615">
        <v>0</v>
      </c>
      <c r="L4615">
        <v>0.39252116650987767</v>
      </c>
      <c r="M4615">
        <v>0.6371780515117581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t="s">
        <v>4659</v>
      </c>
      <c r="B4616">
        <v>0</v>
      </c>
      <c r="C4616">
        <v>2.3114355231143548E-2</v>
      </c>
      <c r="D4616">
        <v>0</v>
      </c>
      <c r="E4616">
        <v>0.33365764927346181</v>
      </c>
      <c r="F4616">
        <v>0</v>
      </c>
      <c r="G4616">
        <v>0.23705882352941179</v>
      </c>
      <c r="H4616">
        <v>0</v>
      </c>
      <c r="I4616">
        <v>0</v>
      </c>
      <c r="J4616">
        <v>0</v>
      </c>
      <c r="K4616">
        <v>0</v>
      </c>
      <c r="L4616">
        <v>0.39252116650987767</v>
      </c>
      <c r="M4616">
        <v>0.58779395296752524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t="s">
        <v>4660</v>
      </c>
      <c r="B4617">
        <v>0</v>
      </c>
      <c r="C4617">
        <v>0.43552311435523111</v>
      </c>
      <c r="D4617">
        <v>0</v>
      </c>
      <c r="E4617">
        <v>0.1923264028426997</v>
      </c>
      <c r="F4617">
        <v>0</v>
      </c>
      <c r="G4617">
        <v>0.23705882352941179</v>
      </c>
      <c r="H4617">
        <v>0</v>
      </c>
      <c r="I4617">
        <v>0</v>
      </c>
      <c r="J4617">
        <v>0</v>
      </c>
      <c r="K4617">
        <v>0</v>
      </c>
      <c r="L4617">
        <v>0.39252116650987767</v>
      </c>
      <c r="M4617">
        <v>0.6371780515117581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 t="s">
        <v>4661</v>
      </c>
      <c r="B4618">
        <v>0</v>
      </c>
      <c r="C4618">
        <v>0.4914841849148418</v>
      </c>
      <c r="D4618">
        <v>0</v>
      </c>
      <c r="E4618">
        <v>9.4968167685441751E-2</v>
      </c>
      <c r="F4618">
        <v>0</v>
      </c>
      <c r="G4618">
        <v>0.23705882352941179</v>
      </c>
      <c r="H4618">
        <v>0</v>
      </c>
      <c r="I4618">
        <v>0</v>
      </c>
      <c r="J4618">
        <v>0</v>
      </c>
      <c r="K4618">
        <v>0</v>
      </c>
      <c r="L4618">
        <v>0.39252116650987767</v>
      </c>
      <c r="M4618">
        <v>0.70921985815602839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 t="s">
        <v>4662</v>
      </c>
      <c r="B4619">
        <v>0</v>
      </c>
      <c r="C4619">
        <v>0.50973236009732359</v>
      </c>
      <c r="D4619">
        <v>0</v>
      </c>
      <c r="E4619">
        <v>6.4447217580744093E-2</v>
      </c>
      <c r="F4619">
        <v>0</v>
      </c>
      <c r="G4619">
        <v>0.23705882352941179</v>
      </c>
      <c r="H4619">
        <v>0</v>
      </c>
      <c r="I4619">
        <v>0</v>
      </c>
      <c r="J4619">
        <v>0</v>
      </c>
      <c r="K4619">
        <v>0</v>
      </c>
      <c r="L4619">
        <v>0.39252116650987767</v>
      </c>
      <c r="M4619">
        <v>0.79604329973870847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 t="s">
        <v>4663</v>
      </c>
      <c r="B4620">
        <v>0</v>
      </c>
      <c r="C4620">
        <v>0.50364963503649629</v>
      </c>
      <c r="D4620">
        <v>0</v>
      </c>
      <c r="E4620">
        <v>6.0132405507730712E-2</v>
      </c>
      <c r="F4620">
        <v>0</v>
      </c>
      <c r="G4620">
        <v>0.23705882352941179</v>
      </c>
      <c r="H4620">
        <v>0</v>
      </c>
      <c r="I4620">
        <v>0</v>
      </c>
      <c r="J4620">
        <v>0</v>
      </c>
      <c r="K4620">
        <v>0</v>
      </c>
      <c r="L4620">
        <v>0.39252116650987767</v>
      </c>
      <c r="M4620">
        <v>0.79604329973870847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 t="s">
        <v>4664</v>
      </c>
      <c r="B4621">
        <v>0</v>
      </c>
      <c r="C4621">
        <v>0.4963503649635036</v>
      </c>
      <c r="D4621">
        <v>0</v>
      </c>
      <c r="E4621">
        <v>6.2776285454430092E-2</v>
      </c>
      <c r="F4621">
        <v>0</v>
      </c>
      <c r="G4621">
        <v>0.23705882352941179</v>
      </c>
      <c r="H4621">
        <v>0</v>
      </c>
      <c r="I4621">
        <v>0</v>
      </c>
      <c r="J4621">
        <v>0</v>
      </c>
      <c r="K4621">
        <v>0</v>
      </c>
      <c r="L4621">
        <v>0.39252116650987767</v>
      </c>
      <c r="M4621">
        <v>0.80959313176558423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 t="s">
        <v>4665</v>
      </c>
      <c r="B4622">
        <v>0</v>
      </c>
      <c r="C4622">
        <v>0.49270072992700731</v>
      </c>
      <c r="D4622">
        <v>0</v>
      </c>
      <c r="E4622">
        <v>6.4637576936906457E-2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0.39252116650987767</v>
      </c>
      <c r="M4622">
        <v>0.80959313176558423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t="s">
        <v>4666</v>
      </c>
      <c r="B4623">
        <v>0</v>
      </c>
      <c r="C4623">
        <v>0.49391727493917281</v>
      </c>
      <c r="D4623">
        <v>0</v>
      </c>
      <c r="E4623">
        <v>6.35588739186531E-2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0.42568203198494831</v>
      </c>
      <c r="M4623">
        <v>0.80959313176558423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t="s">
        <v>4667</v>
      </c>
      <c r="B4624">
        <v>0</v>
      </c>
      <c r="C4624">
        <v>0.64598540145985406</v>
      </c>
      <c r="D4624">
        <v>0</v>
      </c>
      <c r="E4624">
        <v>5.7488525561031331E-2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0.81702728127939794</v>
      </c>
      <c r="M4624">
        <v>0.80959313176558423</v>
      </c>
      <c r="N4624">
        <v>0</v>
      </c>
      <c r="O4624">
        <v>0</v>
      </c>
      <c r="P4624">
        <v>0</v>
      </c>
      <c r="Q4624">
        <v>0</v>
      </c>
      <c r="R4624">
        <v>0.32997311827956988</v>
      </c>
    </row>
    <row r="4625" spans="1:18" x14ac:dyDescent="0.25">
      <c r="A4625" t="s">
        <v>4668</v>
      </c>
      <c r="B4625">
        <v>0</v>
      </c>
      <c r="C4625">
        <v>0.64841849148418484</v>
      </c>
      <c r="D4625">
        <v>0</v>
      </c>
      <c r="E4625">
        <v>5.7234713086148192E-2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0.87064910630291625</v>
      </c>
      <c r="M4625">
        <v>0.80959313176558423</v>
      </c>
      <c r="N4625">
        <v>0</v>
      </c>
      <c r="O4625">
        <v>0</v>
      </c>
      <c r="P4625">
        <v>0</v>
      </c>
      <c r="Q4625">
        <v>0</v>
      </c>
      <c r="R4625">
        <v>0.34341397849462357</v>
      </c>
    </row>
    <row r="4626" spans="1:18" x14ac:dyDescent="0.25">
      <c r="A4626" t="s">
        <v>4669</v>
      </c>
      <c r="B4626">
        <v>0</v>
      </c>
      <c r="C4626">
        <v>0.62895377128953778</v>
      </c>
      <c r="D4626">
        <v>0</v>
      </c>
      <c r="E4626">
        <v>7.1892383510649555E-2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0.79186265286923796</v>
      </c>
      <c r="M4626">
        <v>0.80959313176558423</v>
      </c>
      <c r="N4626">
        <v>0</v>
      </c>
      <c r="O4626">
        <v>0</v>
      </c>
      <c r="P4626">
        <v>0</v>
      </c>
      <c r="Q4626">
        <v>0</v>
      </c>
      <c r="R4626">
        <v>0.34341397849462357</v>
      </c>
    </row>
    <row r="4627" spans="1:18" x14ac:dyDescent="0.25">
      <c r="A4627" t="s">
        <v>4670</v>
      </c>
      <c r="B4627">
        <v>0</v>
      </c>
      <c r="C4627">
        <v>0.55352798053527974</v>
      </c>
      <c r="D4627">
        <v>0</v>
      </c>
      <c r="E4627">
        <v>8.8707459971657604E-2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0.53010348071495772</v>
      </c>
      <c r="M4627">
        <v>0.80959313176558423</v>
      </c>
      <c r="N4627">
        <v>0</v>
      </c>
      <c r="O4627">
        <v>0</v>
      </c>
      <c r="P4627">
        <v>0</v>
      </c>
      <c r="Q4627">
        <v>0</v>
      </c>
      <c r="R4627">
        <v>0.34341397849462357</v>
      </c>
    </row>
    <row r="4628" spans="1:18" x14ac:dyDescent="0.25">
      <c r="A4628" t="s">
        <v>4671</v>
      </c>
      <c r="B4628">
        <v>0</v>
      </c>
      <c r="C4628">
        <v>0.40632603406326029</v>
      </c>
      <c r="D4628">
        <v>0</v>
      </c>
      <c r="E4628">
        <v>0.15730028130882631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0.79186265286923796</v>
      </c>
      <c r="M4628">
        <v>0.80959313176558423</v>
      </c>
      <c r="N4628">
        <v>0</v>
      </c>
      <c r="O4628">
        <v>0</v>
      </c>
      <c r="P4628">
        <v>0</v>
      </c>
      <c r="Q4628">
        <v>0</v>
      </c>
      <c r="R4628">
        <v>0.34341397849462357</v>
      </c>
    </row>
    <row r="4629" spans="1:18" x14ac:dyDescent="0.25">
      <c r="A4629" t="s">
        <v>4672</v>
      </c>
      <c r="B4629">
        <v>0</v>
      </c>
      <c r="C4629">
        <v>0.1326034063260341</v>
      </c>
      <c r="D4629">
        <v>0</v>
      </c>
      <c r="E4629">
        <v>0.34222382030076781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0.53010348071495772</v>
      </c>
      <c r="M4629">
        <v>0.79604329973870847</v>
      </c>
      <c r="N4629">
        <v>0</v>
      </c>
      <c r="O4629">
        <v>0</v>
      </c>
      <c r="P4629">
        <v>0</v>
      </c>
      <c r="Q4629">
        <v>0</v>
      </c>
      <c r="R4629">
        <v>0.34341397849462357</v>
      </c>
    </row>
    <row r="4630" spans="1:18" x14ac:dyDescent="0.25">
      <c r="A4630" t="s">
        <v>4673</v>
      </c>
      <c r="B4630">
        <v>0</v>
      </c>
      <c r="C4630">
        <v>8.5158150851581509E-3</v>
      </c>
      <c r="D4630">
        <v>0</v>
      </c>
      <c r="E4630">
        <v>0.58142092683855418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0.60851063829787233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 t="s">
        <v>4674</v>
      </c>
      <c r="B4631">
        <v>0</v>
      </c>
      <c r="C4631">
        <v>0</v>
      </c>
      <c r="D4631">
        <v>0</v>
      </c>
      <c r="E4631">
        <v>0.76057023202690421</v>
      </c>
      <c r="F4631">
        <v>0</v>
      </c>
      <c r="G4631">
        <v>0.23705882352941179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0.37383351997013808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 t="s">
        <v>4675</v>
      </c>
      <c r="B4632">
        <v>0</v>
      </c>
      <c r="C4632">
        <v>0</v>
      </c>
      <c r="D4632">
        <v>0</v>
      </c>
      <c r="E4632">
        <v>0.80581230567482398</v>
      </c>
      <c r="F4632">
        <v>0</v>
      </c>
      <c r="G4632">
        <v>0.23705882352941179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0.34389697648376261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 t="s">
        <v>4676</v>
      </c>
      <c r="B4633">
        <v>0</v>
      </c>
      <c r="C4633">
        <v>0</v>
      </c>
      <c r="D4633">
        <v>0</v>
      </c>
      <c r="E4633">
        <v>0.81209416442818172</v>
      </c>
      <c r="F4633">
        <v>0</v>
      </c>
      <c r="G4633">
        <v>0.23705882352941179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0.33714072415080248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 t="s">
        <v>4677</v>
      </c>
      <c r="B4634">
        <v>0</v>
      </c>
      <c r="C4634">
        <v>0</v>
      </c>
      <c r="D4634">
        <v>0</v>
      </c>
      <c r="E4634">
        <v>0.82226781446308095</v>
      </c>
      <c r="F4634">
        <v>0</v>
      </c>
      <c r="G4634">
        <v>0.23705882352941179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0.33116834639790971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 t="s">
        <v>4678</v>
      </c>
      <c r="B4635">
        <v>0</v>
      </c>
      <c r="C4635">
        <v>0</v>
      </c>
      <c r="D4635">
        <v>0</v>
      </c>
      <c r="E4635">
        <v>0.82406565282683653</v>
      </c>
      <c r="F4635">
        <v>0</v>
      </c>
      <c r="G4635">
        <v>0.23705882352941179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0.32780888391190738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 t="s">
        <v>4679</v>
      </c>
      <c r="B4636">
        <v>0</v>
      </c>
      <c r="C4636">
        <v>0</v>
      </c>
      <c r="D4636">
        <v>0</v>
      </c>
      <c r="E4636">
        <v>0.8198142938725439</v>
      </c>
      <c r="F4636">
        <v>0</v>
      </c>
      <c r="G4636">
        <v>0.23705882352941179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0.33419186263531159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t="s">
        <v>4680</v>
      </c>
      <c r="B4637">
        <v>0</v>
      </c>
      <c r="C4637">
        <v>0</v>
      </c>
      <c r="D4637">
        <v>0</v>
      </c>
      <c r="E4637">
        <v>0.81226337274477045</v>
      </c>
      <c r="F4637">
        <v>0</v>
      </c>
      <c r="G4637">
        <v>0.23705882352941179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0.34509145203434122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t="s">
        <v>4681</v>
      </c>
      <c r="B4638">
        <v>0</v>
      </c>
      <c r="C4638">
        <v>0</v>
      </c>
      <c r="D4638">
        <v>0</v>
      </c>
      <c r="E4638">
        <v>0.79032974470695239</v>
      </c>
      <c r="F4638">
        <v>0</v>
      </c>
      <c r="G4638">
        <v>0.23705882352941179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0.39148936170212773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t="s">
        <v>4682</v>
      </c>
      <c r="B4639">
        <v>0</v>
      </c>
      <c r="C4639">
        <v>3.6496350364963498E-3</v>
      </c>
      <c r="D4639">
        <v>0</v>
      </c>
      <c r="E4639">
        <v>0.77825250111042965</v>
      </c>
      <c r="F4639">
        <v>0</v>
      </c>
      <c r="G4639">
        <v>0.23705882352941179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0.42736095558044052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t="s">
        <v>4683</v>
      </c>
      <c r="B4640">
        <v>0</v>
      </c>
      <c r="C4640">
        <v>1.824817518248175E-2</v>
      </c>
      <c r="D4640">
        <v>0</v>
      </c>
      <c r="E4640">
        <v>0.68753569237928047</v>
      </c>
      <c r="F4640">
        <v>0</v>
      </c>
      <c r="G4640">
        <v>0.23705882352941179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0.48701007838745802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t="s">
        <v>4684</v>
      </c>
      <c r="B4641">
        <v>0</v>
      </c>
      <c r="C4641">
        <v>0.18734793187347931</v>
      </c>
      <c r="D4641">
        <v>0</v>
      </c>
      <c r="E4641">
        <v>0.53167368176145857</v>
      </c>
      <c r="F4641">
        <v>0</v>
      </c>
      <c r="G4641">
        <v>0.23705882352941179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0.52709966405375142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t="s">
        <v>4685</v>
      </c>
      <c r="B4642">
        <v>0</v>
      </c>
      <c r="C4642">
        <v>0.35888077858880779</v>
      </c>
      <c r="D4642">
        <v>0</v>
      </c>
      <c r="E4642">
        <v>0.35311660568116932</v>
      </c>
      <c r="F4642">
        <v>0</v>
      </c>
      <c r="G4642">
        <v>0.23705882352941179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0.6371780515117581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t="s">
        <v>4686</v>
      </c>
      <c r="B4643">
        <v>0</v>
      </c>
      <c r="C4643">
        <v>0.45863746958637469</v>
      </c>
      <c r="D4643">
        <v>0</v>
      </c>
      <c r="E4643">
        <v>0.33027348294168662</v>
      </c>
      <c r="F4643">
        <v>0</v>
      </c>
      <c r="G4643">
        <v>0.23705882352941179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0.6371780515117581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 t="s">
        <v>4687</v>
      </c>
      <c r="B4644">
        <v>0</v>
      </c>
      <c r="C4644">
        <v>0.5</v>
      </c>
      <c r="D4644">
        <v>0</v>
      </c>
      <c r="E4644">
        <v>0.37346390575096772</v>
      </c>
      <c r="F4644">
        <v>0</v>
      </c>
      <c r="G4644">
        <v>0.23705882352941179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0.79604329973870847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 t="s">
        <v>4688</v>
      </c>
      <c r="B4645">
        <v>0</v>
      </c>
      <c r="C4645">
        <v>0.48905109489051102</v>
      </c>
      <c r="D4645">
        <v>0</v>
      </c>
      <c r="E4645">
        <v>0.38943294062903189</v>
      </c>
      <c r="F4645">
        <v>0</v>
      </c>
      <c r="G4645">
        <v>0.23705882352941179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0.79604329973870847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t="s">
        <v>4689</v>
      </c>
      <c r="B4646">
        <v>0</v>
      </c>
      <c r="C4646">
        <v>0.46715328467153278</v>
      </c>
      <c r="D4646">
        <v>0</v>
      </c>
      <c r="E4646">
        <v>0.39857018972482511</v>
      </c>
      <c r="F4646">
        <v>0</v>
      </c>
      <c r="G4646">
        <v>0.23705882352941179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0.80959313176558423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 t="s">
        <v>4690</v>
      </c>
      <c r="B4647">
        <v>0</v>
      </c>
      <c r="C4647">
        <v>0.46715328467153278</v>
      </c>
      <c r="D4647">
        <v>0</v>
      </c>
      <c r="E4647">
        <v>0.3959897628968464</v>
      </c>
      <c r="F4647">
        <v>0</v>
      </c>
      <c r="G4647">
        <v>0.23705882352941179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0.80959313176558423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t="s">
        <v>4691</v>
      </c>
      <c r="B4648">
        <v>0</v>
      </c>
      <c r="C4648">
        <v>0.61678832116788318</v>
      </c>
      <c r="D4648">
        <v>0</v>
      </c>
      <c r="E4648">
        <v>0.36079443304638431</v>
      </c>
      <c r="F4648">
        <v>0</v>
      </c>
      <c r="G4648">
        <v>0.94686274509803914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0.80959313176558423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 t="s">
        <v>4692</v>
      </c>
      <c r="B4649">
        <v>0</v>
      </c>
      <c r="C4649">
        <v>0.61070559610705599</v>
      </c>
      <c r="D4649">
        <v>0</v>
      </c>
      <c r="E4649">
        <v>0.3432179191607268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0.80959313176558423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 t="s">
        <v>4693</v>
      </c>
      <c r="B4650">
        <v>0</v>
      </c>
      <c r="C4650">
        <v>0.5</v>
      </c>
      <c r="D4650">
        <v>0</v>
      </c>
      <c r="E4650">
        <v>0.36293068804331741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0.80959313176558423</v>
      </c>
      <c r="N4650">
        <v>0</v>
      </c>
      <c r="O4650">
        <v>0</v>
      </c>
      <c r="P4650">
        <v>0</v>
      </c>
      <c r="Q4650">
        <v>0</v>
      </c>
      <c r="R4650">
        <v>0.32997311827956988</v>
      </c>
    </row>
    <row r="4651" spans="1:18" x14ac:dyDescent="0.25">
      <c r="A4651" t="s">
        <v>4694</v>
      </c>
      <c r="B4651">
        <v>0</v>
      </c>
      <c r="C4651">
        <v>0.48296836982968372</v>
      </c>
      <c r="D4651">
        <v>0</v>
      </c>
      <c r="E4651">
        <v>0.47763277565092321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0.80959313176558423</v>
      </c>
      <c r="N4651">
        <v>0</v>
      </c>
      <c r="O4651">
        <v>0</v>
      </c>
      <c r="P4651">
        <v>0</v>
      </c>
      <c r="Q4651">
        <v>0</v>
      </c>
      <c r="R4651">
        <v>0.34341397849462357</v>
      </c>
    </row>
    <row r="4652" spans="1:18" x14ac:dyDescent="0.25">
      <c r="A4652" t="s">
        <v>4695</v>
      </c>
      <c r="B4652">
        <v>0</v>
      </c>
      <c r="C4652">
        <v>0.31508515815085147</v>
      </c>
      <c r="D4652">
        <v>0</v>
      </c>
      <c r="E4652">
        <v>0.50580596036295189</v>
      </c>
      <c r="F4652">
        <v>0</v>
      </c>
      <c r="G4652">
        <v>0.47117647058823531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0.73583426651735717</v>
      </c>
      <c r="N4652">
        <v>0</v>
      </c>
      <c r="O4652">
        <v>0</v>
      </c>
      <c r="P4652">
        <v>0</v>
      </c>
      <c r="Q4652">
        <v>0</v>
      </c>
      <c r="R4652">
        <v>0.34341397849462357</v>
      </c>
    </row>
    <row r="4653" spans="1:18" x14ac:dyDescent="0.25">
      <c r="A4653" t="s">
        <v>4696</v>
      </c>
      <c r="B4653">
        <v>0</v>
      </c>
      <c r="C4653">
        <v>9.4890510948905105E-2</v>
      </c>
      <c r="D4653">
        <v>0</v>
      </c>
      <c r="E4653">
        <v>0.55104803401087177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0.79604329973870847</v>
      </c>
      <c r="N4653">
        <v>0</v>
      </c>
      <c r="O4653">
        <v>0</v>
      </c>
      <c r="P4653">
        <v>0</v>
      </c>
      <c r="Q4653">
        <v>0</v>
      </c>
      <c r="R4653">
        <v>0.34341397849462357</v>
      </c>
    </row>
    <row r="4654" spans="1:18" x14ac:dyDescent="0.25">
      <c r="A4654" t="s">
        <v>4697</v>
      </c>
      <c r="B4654">
        <v>0</v>
      </c>
      <c r="C4654">
        <v>1.2165450121654499E-3</v>
      </c>
      <c r="D4654">
        <v>0</v>
      </c>
      <c r="E4654">
        <v>0.55197867975210979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0.80959313176558423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t="s">
        <v>4698</v>
      </c>
      <c r="B4655">
        <v>0</v>
      </c>
      <c r="C4655">
        <v>0</v>
      </c>
      <c r="D4655">
        <v>0</v>
      </c>
      <c r="E4655">
        <v>0.56086211637301975</v>
      </c>
      <c r="F4655">
        <v>0</v>
      </c>
      <c r="G4655">
        <v>0.23705882352941179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0.78969764837625978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t="s">
        <v>4699</v>
      </c>
      <c r="B4656">
        <v>0</v>
      </c>
      <c r="C4656">
        <v>0</v>
      </c>
      <c r="D4656">
        <v>0</v>
      </c>
      <c r="E4656">
        <v>0.51762939148459153</v>
      </c>
      <c r="F4656">
        <v>0</v>
      </c>
      <c r="G4656">
        <v>0.23705882352941179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0.71661067562523328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 t="s">
        <v>4700</v>
      </c>
      <c r="B4657">
        <v>0</v>
      </c>
      <c r="C4657">
        <v>0</v>
      </c>
      <c r="D4657">
        <v>0</v>
      </c>
      <c r="E4657">
        <v>0.32562025423549568</v>
      </c>
      <c r="F4657">
        <v>0</v>
      </c>
      <c r="G4657">
        <v>0.23705882352941179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0.6371780515117581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 t="s">
        <v>4701</v>
      </c>
      <c r="B4658">
        <v>0</v>
      </c>
      <c r="C4658">
        <v>0</v>
      </c>
      <c r="D4658">
        <v>0</v>
      </c>
      <c r="E4658">
        <v>0.38378561306288211</v>
      </c>
      <c r="F4658">
        <v>0</v>
      </c>
      <c r="G4658">
        <v>0.23705882352941179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0.46256065696155291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t="s">
        <v>4702</v>
      </c>
      <c r="B4659">
        <v>0</v>
      </c>
      <c r="C4659">
        <v>0</v>
      </c>
      <c r="D4659">
        <v>0</v>
      </c>
      <c r="E4659">
        <v>0.38448359736881071</v>
      </c>
      <c r="F4659">
        <v>0</v>
      </c>
      <c r="G4659">
        <v>0.23705882352941179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0.32385218365061591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t="s">
        <v>4703</v>
      </c>
      <c r="B4660">
        <v>0</v>
      </c>
      <c r="C4660">
        <v>0</v>
      </c>
      <c r="D4660">
        <v>0</v>
      </c>
      <c r="E4660">
        <v>0.28926161720848581</v>
      </c>
      <c r="F4660">
        <v>0</v>
      </c>
      <c r="G4660">
        <v>0.23705882352941179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0.32385218365061591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t="s">
        <v>4704</v>
      </c>
      <c r="B4661">
        <v>0</v>
      </c>
      <c r="C4661">
        <v>0</v>
      </c>
      <c r="D4661">
        <v>0</v>
      </c>
      <c r="E4661">
        <v>0.2293195710569175</v>
      </c>
      <c r="F4661">
        <v>0</v>
      </c>
      <c r="G4661">
        <v>0.23705882352941179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0.32385218365061591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t="s">
        <v>4705</v>
      </c>
      <c r="B4662">
        <v>0</v>
      </c>
      <c r="C4662">
        <v>0</v>
      </c>
      <c r="D4662">
        <v>0</v>
      </c>
      <c r="E4662">
        <v>0.30330590748535291</v>
      </c>
      <c r="F4662">
        <v>0</v>
      </c>
      <c r="G4662">
        <v>0.23705882352941179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0.32385218365061591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t="s">
        <v>4706</v>
      </c>
      <c r="B4663">
        <v>0</v>
      </c>
      <c r="C4663">
        <v>6.0827250608272501E-3</v>
      </c>
      <c r="D4663">
        <v>0</v>
      </c>
      <c r="E4663">
        <v>0.28541212800609161</v>
      </c>
      <c r="F4663">
        <v>0</v>
      </c>
      <c r="G4663">
        <v>0.23705882352941179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0.41982082866741322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t="s">
        <v>4707</v>
      </c>
      <c r="B4664">
        <v>0</v>
      </c>
      <c r="C4664">
        <v>1.824817518248175E-2</v>
      </c>
      <c r="D4664">
        <v>0</v>
      </c>
      <c r="E4664">
        <v>0.209966369847078</v>
      </c>
      <c r="F4664">
        <v>0</v>
      </c>
      <c r="G4664">
        <v>0.23705882352941179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0.48701007838745802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t="s">
        <v>4708</v>
      </c>
      <c r="B4665">
        <v>0</v>
      </c>
      <c r="C4665">
        <v>0.2968369829683698</v>
      </c>
      <c r="D4665">
        <v>0</v>
      </c>
      <c r="E4665">
        <v>0.103259375198291</v>
      </c>
      <c r="F4665">
        <v>0</v>
      </c>
      <c r="G4665">
        <v>0.23705882352941179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0.6371780515117581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t="s">
        <v>4709</v>
      </c>
      <c r="B4666">
        <v>0</v>
      </c>
      <c r="C4666">
        <v>0.45498783454987829</v>
      </c>
      <c r="D4666">
        <v>0</v>
      </c>
      <c r="E4666">
        <v>5.6980900611265053E-2</v>
      </c>
      <c r="F4666">
        <v>0</v>
      </c>
      <c r="G4666">
        <v>0.23705882352941179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0.6371780515117581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 t="s">
        <v>4710</v>
      </c>
      <c r="B4667">
        <v>0</v>
      </c>
      <c r="C4667">
        <v>0.46836982968369828</v>
      </c>
      <c r="D4667">
        <v>0</v>
      </c>
      <c r="E4667">
        <v>7.1575117917045628E-2</v>
      </c>
      <c r="F4667">
        <v>0</v>
      </c>
      <c r="G4667">
        <v>0.23705882352941179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0.74247853676745046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t="s">
        <v>4711</v>
      </c>
      <c r="B4668">
        <v>0</v>
      </c>
      <c r="C4668">
        <v>0.48783454987834551</v>
      </c>
      <c r="D4668">
        <v>0</v>
      </c>
      <c r="E4668">
        <v>6.9036993168214225E-2</v>
      </c>
      <c r="F4668">
        <v>0</v>
      </c>
      <c r="G4668">
        <v>0.23705882352941179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0.79604329973870847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 t="s">
        <v>4712</v>
      </c>
      <c r="B4669">
        <v>0</v>
      </c>
      <c r="C4669">
        <v>0.47810218978102192</v>
      </c>
      <c r="D4669">
        <v>0</v>
      </c>
      <c r="E4669">
        <v>7.0475263859218679E-2</v>
      </c>
      <c r="F4669">
        <v>0</v>
      </c>
      <c r="G4669">
        <v>0.23705882352941179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0.80959313176558423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 t="s">
        <v>4713</v>
      </c>
      <c r="B4670">
        <v>0</v>
      </c>
      <c r="C4670">
        <v>0.45377128953771279</v>
      </c>
      <c r="D4670">
        <v>0</v>
      </c>
      <c r="E4670">
        <v>8.5175236362867238E-2</v>
      </c>
      <c r="F4670">
        <v>0</v>
      </c>
      <c r="G4670">
        <v>0.23705882352941179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0.80959313176558423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 t="s">
        <v>4714</v>
      </c>
      <c r="B4671">
        <v>0</v>
      </c>
      <c r="C4671">
        <v>0.49756690997566899</v>
      </c>
      <c r="D4671">
        <v>0</v>
      </c>
      <c r="E4671">
        <v>9.5073922883309722E-2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0.39252116650987767</v>
      </c>
      <c r="M4671">
        <v>0.80959313176558423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 t="s">
        <v>4715</v>
      </c>
      <c r="B4672">
        <v>0</v>
      </c>
      <c r="C4672">
        <v>0.65328467153284675</v>
      </c>
      <c r="D4672">
        <v>0</v>
      </c>
      <c r="E4672">
        <v>0.1123754732545105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0.53010348071495772</v>
      </c>
      <c r="M4672">
        <v>0.80959313176558423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 t="s">
        <v>4716</v>
      </c>
      <c r="B4673">
        <v>0</v>
      </c>
      <c r="C4673">
        <v>0.65450121654501214</v>
      </c>
      <c r="D4673">
        <v>0</v>
      </c>
      <c r="E4673">
        <v>0.12948666426954891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0.53010348071495772</v>
      </c>
      <c r="M4673">
        <v>0.80959313176558423</v>
      </c>
      <c r="N4673">
        <v>0</v>
      </c>
      <c r="O4673">
        <v>0</v>
      </c>
      <c r="P4673">
        <v>0</v>
      </c>
      <c r="Q4673">
        <v>0</v>
      </c>
      <c r="R4673">
        <v>0.32997311827956988</v>
      </c>
    </row>
    <row r="4674" spans="1:18" x14ac:dyDescent="0.25">
      <c r="A4674" t="s">
        <v>4717</v>
      </c>
      <c r="B4674">
        <v>0</v>
      </c>
      <c r="C4674">
        <v>0.63017031630170306</v>
      </c>
      <c r="D4674">
        <v>0</v>
      </c>
      <c r="E4674">
        <v>0.13075572664396459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0.53010348071495772</v>
      </c>
      <c r="M4674">
        <v>0.80959313176558423</v>
      </c>
      <c r="N4674">
        <v>0</v>
      </c>
      <c r="O4674">
        <v>0</v>
      </c>
      <c r="P4674">
        <v>0</v>
      </c>
      <c r="Q4674">
        <v>0</v>
      </c>
      <c r="R4674">
        <v>0.34341397849462357</v>
      </c>
    </row>
    <row r="4675" spans="1:18" x14ac:dyDescent="0.25">
      <c r="A4675" t="s">
        <v>4718</v>
      </c>
      <c r="B4675">
        <v>0</v>
      </c>
      <c r="C4675">
        <v>0.5012165450121655</v>
      </c>
      <c r="D4675">
        <v>0</v>
      </c>
      <c r="E4675">
        <v>0.12728695615389499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0.53010348071495772</v>
      </c>
      <c r="M4675">
        <v>0.80959313176558423</v>
      </c>
      <c r="N4675">
        <v>0</v>
      </c>
      <c r="O4675">
        <v>0</v>
      </c>
      <c r="P4675">
        <v>0</v>
      </c>
      <c r="Q4675">
        <v>0</v>
      </c>
      <c r="R4675">
        <v>0.34341397849462357</v>
      </c>
    </row>
    <row r="4676" spans="1:18" x14ac:dyDescent="0.25">
      <c r="A4676" t="s">
        <v>4719</v>
      </c>
      <c r="B4676">
        <v>0</v>
      </c>
      <c r="C4676">
        <v>0.37469586374695862</v>
      </c>
      <c r="D4676">
        <v>0</v>
      </c>
      <c r="E4676">
        <v>0.1691448634700396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0.88358419567262469</v>
      </c>
      <c r="M4676">
        <v>0.80959313176558423</v>
      </c>
      <c r="N4676">
        <v>0</v>
      </c>
      <c r="O4676">
        <v>0</v>
      </c>
      <c r="P4676">
        <v>0</v>
      </c>
      <c r="Q4676">
        <v>0</v>
      </c>
      <c r="R4676">
        <v>0.34341397849462357</v>
      </c>
    </row>
    <row r="4677" spans="1:18" x14ac:dyDescent="0.25">
      <c r="A4677" t="s">
        <v>4720</v>
      </c>
      <c r="B4677">
        <v>0</v>
      </c>
      <c r="C4677">
        <v>0.1253041362530414</v>
      </c>
      <c r="D4677">
        <v>0</v>
      </c>
      <c r="E4677">
        <v>0.18354872141965781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0.53010348071495772</v>
      </c>
      <c r="M4677">
        <v>0.80959313176558423</v>
      </c>
      <c r="N4677">
        <v>0</v>
      </c>
      <c r="O4677">
        <v>0</v>
      </c>
      <c r="P4677">
        <v>0</v>
      </c>
      <c r="Q4677">
        <v>0</v>
      </c>
      <c r="R4677">
        <v>0.34341397849462357</v>
      </c>
    </row>
    <row r="4678" spans="1:18" x14ac:dyDescent="0.25">
      <c r="A4678" t="s">
        <v>4721</v>
      </c>
      <c r="B4678">
        <v>0</v>
      </c>
      <c r="C4678">
        <v>1.2165450121654499E-3</v>
      </c>
      <c r="D4678">
        <v>0</v>
      </c>
      <c r="E4678">
        <v>0.2437445800461093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0.53010348071495772</v>
      </c>
      <c r="M4678">
        <v>0.80959313176558423</v>
      </c>
      <c r="N4678">
        <v>0</v>
      </c>
      <c r="O4678">
        <v>0</v>
      </c>
      <c r="P4678">
        <v>0</v>
      </c>
      <c r="Q4678">
        <v>0</v>
      </c>
      <c r="R4678">
        <v>0.32997311827956988</v>
      </c>
    </row>
    <row r="4679" spans="1:18" x14ac:dyDescent="0.25">
      <c r="A4679" t="s">
        <v>4722</v>
      </c>
      <c r="B4679">
        <v>0</v>
      </c>
      <c r="C4679">
        <v>0</v>
      </c>
      <c r="D4679">
        <v>0</v>
      </c>
      <c r="E4679">
        <v>0.23792804416337071</v>
      </c>
      <c r="F4679">
        <v>0</v>
      </c>
      <c r="G4679">
        <v>0.3531372549019608</v>
      </c>
      <c r="H4679">
        <v>0</v>
      </c>
      <c r="I4679">
        <v>0</v>
      </c>
      <c r="J4679">
        <v>0</v>
      </c>
      <c r="K4679">
        <v>0</v>
      </c>
      <c r="L4679">
        <v>0.39252116650987767</v>
      </c>
      <c r="M4679">
        <v>0.80959313176558423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 t="s">
        <v>4723</v>
      </c>
      <c r="B4680">
        <v>0</v>
      </c>
      <c r="C4680">
        <v>0</v>
      </c>
      <c r="D4680">
        <v>0</v>
      </c>
      <c r="E4680">
        <v>0.17637851900420909</v>
      </c>
      <c r="F4680">
        <v>0</v>
      </c>
      <c r="G4680">
        <v>0.23705882352941179</v>
      </c>
      <c r="H4680">
        <v>0</v>
      </c>
      <c r="I4680">
        <v>0</v>
      </c>
      <c r="J4680">
        <v>0</v>
      </c>
      <c r="K4680">
        <v>0</v>
      </c>
      <c r="L4680">
        <v>0.39252116650987767</v>
      </c>
      <c r="M4680">
        <v>0.79604329973870847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 t="s">
        <v>4724</v>
      </c>
      <c r="B4681">
        <v>0</v>
      </c>
      <c r="C4681">
        <v>0</v>
      </c>
      <c r="D4681">
        <v>0</v>
      </c>
      <c r="E4681">
        <v>0.13707988747646949</v>
      </c>
      <c r="F4681">
        <v>0</v>
      </c>
      <c r="G4681">
        <v>0.23705882352941179</v>
      </c>
      <c r="H4681">
        <v>0</v>
      </c>
      <c r="I4681">
        <v>0</v>
      </c>
      <c r="J4681">
        <v>0</v>
      </c>
      <c r="K4681">
        <v>0</v>
      </c>
      <c r="L4681">
        <v>0.39252116650987767</v>
      </c>
      <c r="M4681">
        <v>0.6371780515117581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 t="s">
        <v>4725</v>
      </c>
      <c r="B4682">
        <v>0</v>
      </c>
      <c r="C4682">
        <v>0</v>
      </c>
      <c r="D4682">
        <v>0</v>
      </c>
      <c r="E4682">
        <v>0.1017365003489922</v>
      </c>
      <c r="F4682">
        <v>0</v>
      </c>
      <c r="G4682">
        <v>0.23705882352941179</v>
      </c>
      <c r="H4682">
        <v>0</v>
      </c>
      <c r="I4682">
        <v>0</v>
      </c>
      <c r="J4682">
        <v>0</v>
      </c>
      <c r="K4682">
        <v>0</v>
      </c>
      <c r="L4682">
        <v>0.39252116650987767</v>
      </c>
      <c r="M4682">
        <v>0.6371780515117581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 t="s">
        <v>4726</v>
      </c>
      <c r="B4683">
        <v>0</v>
      </c>
      <c r="C4683">
        <v>0</v>
      </c>
      <c r="D4683">
        <v>0</v>
      </c>
      <c r="E4683">
        <v>5.617716110746844E-2</v>
      </c>
      <c r="F4683">
        <v>0</v>
      </c>
      <c r="G4683">
        <v>0.23705882352941179</v>
      </c>
      <c r="H4683">
        <v>0</v>
      </c>
      <c r="I4683">
        <v>0</v>
      </c>
      <c r="J4683">
        <v>0</v>
      </c>
      <c r="K4683">
        <v>0</v>
      </c>
      <c r="L4683">
        <v>0.39252116650987767</v>
      </c>
      <c r="M4683">
        <v>0.52709966405375142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 t="s">
        <v>4727</v>
      </c>
      <c r="B4684">
        <v>0</v>
      </c>
      <c r="C4684">
        <v>0</v>
      </c>
      <c r="D4684">
        <v>0</v>
      </c>
      <c r="E4684">
        <v>5.2412276063368519E-2</v>
      </c>
      <c r="F4684">
        <v>0</v>
      </c>
      <c r="G4684">
        <v>0.23705882352941179</v>
      </c>
      <c r="H4684">
        <v>0</v>
      </c>
      <c r="I4684">
        <v>0</v>
      </c>
      <c r="J4684">
        <v>0</v>
      </c>
      <c r="K4684">
        <v>0</v>
      </c>
      <c r="L4684">
        <v>0.39252116650987767</v>
      </c>
      <c r="M4684">
        <v>0.52709966405375142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t="s">
        <v>4728</v>
      </c>
      <c r="B4685">
        <v>0</v>
      </c>
      <c r="C4685">
        <v>0</v>
      </c>
      <c r="D4685">
        <v>0</v>
      </c>
      <c r="E4685">
        <v>6.1443769961293603E-2</v>
      </c>
      <c r="F4685">
        <v>0</v>
      </c>
      <c r="G4685">
        <v>0.23705882352941179</v>
      </c>
      <c r="H4685">
        <v>0</v>
      </c>
      <c r="I4685">
        <v>0</v>
      </c>
      <c r="J4685">
        <v>0</v>
      </c>
      <c r="K4685">
        <v>0</v>
      </c>
      <c r="L4685">
        <v>0.39252116650987767</v>
      </c>
      <c r="M4685">
        <v>0.52709966405375142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t="s">
        <v>4729</v>
      </c>
      <c r="B4686">
        <v>0</v>
      </c>
      <c r="C4686">
        <v>0</v>
      </c>
      <c r="D4686">
        <v>0</v>
      </c>
      <c r="E4686">
        <v>6.5208655005393523E-2</v>
      </c>
      <c r="F4686">
        <v>0</v>
      </c>
      <c r="G4686">
        <v>0.23705882352941179</v>
      </c>
      <c r="H4686">
        <v>0</v>
      </c>
      <c r="I4686">
        <v>0</v>
      </c>
      <c r="J4686">
        <v>0</v>
      </c>
      <c r="K4686">
        <v>0</v>
      </c>
      <c r="L4686">
        <v>0.39252116650987767</v>
      </c>
      <c r="M4686">
        <v>0.52709966405375142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t="s">
        <v>4730</v>
      </c>
      <c r="B4687">
        <v>0</v>
      </c>
      <c r="C4687">
        <v>7.2992700729926996E-3</v>
      </c>
      <c r="D4687">
        <v>0</v>
      </c>
      <c r="E4687">
        <v>6.7831383912519305E-2</v>
      </c>
      <c r="F4687">
        <v>0</v>
      </c>
      <c r="G4687">
        <v>0.23705882352941179</v>
      </c>
      <c r="H4687">
        <v>0</v>
      </c>
      <c r="I4687">
        <v>0</v>
      </c>
      <c r="J4687">
        <v>0</v>
      </c>
      <c r="K4687">
        <v>0</v>
      </c>
      <c r="L4687">
        <v>0.39252116650987767</v>
      </c>
      <c r="M4687">
        <v>0.6371780515117581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t="s">
        <v>4731</v>
      </c>
      <c r="B4688">
        <v>0</v>
      </c>
      <c r="C4688">
        <v>1.3381995133819951E-2</v>
      </c>
      <c r="D4688">
        <v>0</v>
      </c>
      <c r="E4688">
        <v>6.5843186192601377E-2</v>
      </c>
      <c r="F4688">
        <v>0</v>
      </c>
      <c r="G4688">
        <v>0.23705882352941179</v>
      </c>
      <c r="H4688">
        <v>0</v>
      </c>
      <c r="I4688">
        <v>0</v>
      </c>
      <c r="J4688">
        <v>0</v>
      </c>
      <c r="K4688">
        <v>0</v>
      </c>
      <c r="L4688">
        <v>0.39252116650987767</v>
      </c>
      <c r="M4688">
        <v>0.6371780515117581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t="s">
        <v>4732</v>
      </c>
      <c r="B4689">
        <v>0</v>
      </c>
      <c r="C4689">
        <v>0.30048661800486609</v>
      </c>
      <c r="D4689">
        <v>0</v>
      </c>
      <c r="E4689">
        <v>4.293661033439794E-2</v>
      </c>
      <c r="F4689">
        <v>0</v>
      </c>
      <c r="G4689">
        <v>0.23705882352941179</v>
      </c>
      <c r="H4689">
        <v>0</v>
      </c>
      <c r="I4689">
        <v>0</v>
      </c>
      <c r="J4689">
        <v>0</v>
      </c>
      <c r="K4689">
        <v>0</v>
      </c>
      <c r="L4689">
        <v>0.39252116650987767</v>
      </c>
      <c r="M4689">
        <v>0.6371780515117581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 t="s">
        <v>4733</v>
      </c>
      <c r="B4690">
        <v>0</v>
      </c>
      <c r="C4690">
        <v>0.33941605839416061</v>
      </c>
      <c r="D4690">
        <v>0</v>
      </c>
      <c r="E4690">
        <v>1.171767592377165E-2</v>
      </c>
      <c r="F4690">
        <v>0</v>
      </c>
      <c r="G4690">
        <v>0.23705882352941179</v>
      </c>
      <c r="H4690">
        <v>0</v>
      </c>
      <c r="I4690">
        <v>0</v>
      </c>
      <c r="J4690">
        <v>0</v>
      </c>
      <c r="K4690">
        <v>0</v>
      </c>
      <c r="L4690">
        <v>0.39252116650987767</v>
      </c>
      <c r="M4690">
        <v>0.74438223217618515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 t="s">
        <v>4734</v>
      </c>
      <c r="B4691">
        <v>0</v>
      </c>
      <c r="C4691">
        <v>0.40632603406326029</v>
      </c>
      <c r="D4691">
        <v>0</v>
      </c>
      <c r="E4691">
        <v>1.357896740624802E-2</v>
      </c>
      <c r="F4691">
        <v>0</v>
      </c>
      <c r="G4691">
        <v>0.23705882352941179</v>
      </c>
      <c r="H4691">
        <v>0</v>
      </c>
      <c r="I4691">
        <v>0</v>
      </c>
      <c r="J4691">
        <v>0</v>
      </c>
      <c r="K4691">
        <v>0</v>
      </c>
      <c r="L4691">
        <v>0.39252116650987767</v>
      </c>
      <c r="M4691">
        <v>0.79604329973870847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 t="s">
        <v>4735</v>
      </c>
      <c r="B4692">
        <v>0</v>
      </c>
      <c r="C4692">
        <v>0.451338199513382</v>
      </c>
      <c r="D4692">
        <v>0</v>
      </c>
      <c r="E4692">
        <v>1.7745722202246239E-2</v>
      </c>
      <c r="F4692">
        <v>0</v>
      </c>
      <c r="G4692">
        <v>0.23705882352941179</v>
      </c>
      <c r="H4692">
        <v>0</v>
      </c>
      <c r="I4692">
        <v>0</v>
      </c>
      <c r="J4692">
        <v>0</v>
      </c>
      <c r="K4692">
        <v>0</v>
      </c>
      <c r="L4692">
        <v>0.39252116650987767</v>
      </c>
      <c r="M4692">
        <v>0.79604329973870847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 t="s">
        <v>4736</v>
      </c>
      <c r="B4693">
        <v>0</v>
      </c>
      <c r="C4693">
        <v>0.41119221411192208</v>
      </c>
      <c r="D4693">
        <v>0</v>
      </c>
      <c r="E4693">
        <v>1.8760972101778801E-2</v>
      </c>
      <c r="F4693">
        <v>0</v>
      </c>
      <c r="G4693">
        <v>0.23705882352941179</v>
      </c>
      <c r="H4693">
        <v>0</v>
      </c>
      <c r="I4693">
        <v>0</v>
      </c>
      <c r="J4693">
        <v>0</v>
      </c>
      <c r="K4693">
        <v>0</v>
      </c>
      <c r="L4693">
        <v>0.39252116650987767</v>
      </c>
      <c r="M4693">
        <v>0.80959313176558423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 t="s">
        <v>4737</v>
      </c>
      <c r="B4694">
        <v>0</v>
      </c>
      <c r="C4694">
        <v>0.45985401459854008</v>
      </c>
      <c r="D4694">
        <v>0</v>
      </c>
      <c r="E4694">
        <v>2.571966412149157E-2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0.39252116650987767</v>
      </c>
      <c r="M4694">
        <v>0.80959313176558423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 t="s">
        <v>4738</v>
      </c>
      <c r="B4695">
        <v>0</v>
      </c>
      <c r="C4695">
        <v>0.44890510948905099</v>
      </c>
      <c r="D4695">
        <v>0</v>
      </c>
      <c r="E4695">
        <v>2.3498804966264091E-2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0.53010348071495772</v>
      </c>
      <c r="M4695">
        <v>0.80959313176558423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 t="s">
        <v>4739</v>
      </c>
      <c r="B4696">
        <v>0</v>
      </c>
      <c r="C4696">
        <v>0.58272506082725062</v>
      </c>
      <c r="D4696">
        <v>0</v>
      </c>
      <c r="E4696">
        <v>2.540239852788765E-2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0.53010348071495772</v>
      </c>
      <c r="M4696">
        <v>0.80959313176558423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 t="s">
        <v>4740</v>
      </c>
      <c r="B4697">
        <v>0</v>
      </c>
      <c r="C4697">
        <v>0.6021897810218978</v>
      </c>
      <c r="D4697">
        <v>0</v>
      </c>
      <c r="E4697">
        <v>2.5613908923623599E-2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0</v>
      </c>
      <c r="L4697">
        <v>0.53010348071495772</v>
      </c>
      <c r="M4697">
        <v>0.80959313176558423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 t="s">
        <v>4741</v>
      </c>
      <c r="B4698">
        <v>0</v>
      </c>
      <c r="C4698">
        <v>0.6082725060827251</v>
      </c>
      <c r="D4698">
        <v>0</v>
      </c>
      <c r="E4698">
        <v>3.045749698597686E-2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0.53010348071495772</v>
      </c>
      <c r="M4698">
        <v>0.80959313176558423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 t="s">
        <v>4742</v>
      </c>
      <c r="B4699">
        <v>0</v>
      </c>
      <c r="C4699">
        <v>0.54257907542579076</v>
      </c>
      <c r="D4699">
        <v>0</v>
      </c>
      <c r="E4699">
        <v>3.5554897523213273E-2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0.53010348071495772</v>
      </c>
      <c r="M4699">
        <v>0.80959313176558423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 t="s">
        <v>4743</v>
      </c>
      <c r="B4700">
        <v>0</v>
      </c>
      <c r="C4700">
        <v>0.29927007299270081</v>
      </c>
      <c r="D4700">
        <v>0</v>
      </c>
      <c r="E4700">
        <v>4.0144673110683399E-2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0.79186265286923796</v>
      </c>
      <c r="M4700">
        <v>0.80959313176558423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 t="s">
        <v>4744</v>
      </c>
      <c r="B4701">
        <v>0</v>
      </c>
      <c r="C4701">
        <v>4.0145985401459847E-2</v>
      </c>
      <c r="D4701">
        <v>0</v>
      </c>
      <c r="E4701">
        <v>7.4557414496922533E-2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0.53010348071495772</v>
      </c>
      <c r="M4701">
        <v>0.80959313176558423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 t="s">
        <v>4745</v>
      </c>
      <c r="B4702">
        <v>0</v>
      </c>
      <c r="C4702">
        <v>2.4330900243308999E-3</v>
      </c>
      <c r="D4702">
        <v>0</v>
      </c>
      <c r="E4702">
        <v>0.1103872755345925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0.53010348071495772</v>
      </c>
      <c r="M4702">
        <v>0.80959313176558423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 t="s">
        <v>4746</v>
      </c>
      <c r="B4703">
        <v>0</v>
      </c>
      <c r="C4703">
        <v>0</v>
      </c>
      <c r="D4703">
        <v>0</v>
      </c>
      <c r="E4703">
        <v>0.1396180122253009</v>
      </c>
      <c r="F4703">
        <v>0</v>
      </c>
      <c r="G4703">
        <v>0.23705882352941179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0.80959313176558423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 t="s">
        <v>4747</v>
      </c>
      <c r="B4704">
        <v>0</v>
      </c>
      <c r="C4704">
        <v>0</v>
      </c>
      <c r="D4704">
        <v>0</v>
      </c>
      <c r="E4704">
        <v>0.1505742507244231</v>
      </c>
      <c r="F4704">
        <v>0</v>
      </c>
      <c r="G4704">
        <v>0.23705882352941179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0.79604329973870847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t="s">
        <v>4748</v>
      </c>
      <c r="B4705">
        <v>0</v>
      </c>
      <c r="C4705">
        <v>0</v>
      </c>
      <c r="D4705">
        <v>0</v>
      </c>
      <c r="E4705">
        <v>0.17123881638782551</v>
      </c>
      <c r="F4705">
        <v>0</v>
      </c>
      <c r="G4705">
        <v>0.23705882352941179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0.6371780515117581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t="s">
        <v>4749</v>
      </c>
      <c r="B4706">
        <v>0</v>
      </c>
      <c r="C4706">
        <v>0</v>
      </c>
      <c r="D4706">
        <v>0</v>
      </c>
      <c r="E4706">
        <v>0.1712599674273991</v>
      </c>
      <c r="F4706">
        <v>0</v>
      </c>
      <c r="G4706">
        <v>0.23705882352941179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0.52709966405375142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t="s">
        <v>4750</v>
      </c>
      <c r="B4707">
        <v>0</v>
      </c>
      <c r="C4707">
        <v>0</v>
      </c>
      <c r="D4707">
        <v>0</v>
      </c>
      <c r="E4707">
        <v>0.1728039933162715</v>
      </c>
      <c r="F4707">
        <v>0</v>
      </c>
      <c r="G4707">
        <v>0.23705882352941179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0.48701007838745802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 t="s">
        <v>4751</v>
      </c>
      <c r="B4708">
        <v>0</v>
      </c>
      <c r="C4708">
        <v>0</v>
      </c>
      <c r="D4708">
        <v>0</v>
      </c>
      <c r="E4708">
        <v>0.18407749740899759</v>
      </c>
      <c r="F4708">
        <v>0</v>
      </c>
      <c r="G4708">
        <v>0.23705882352941179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0.4630832400149309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t="s">
        <v>4752</v>
      </c>
      <c r="B4709">
        <v>0</v>
      </c>
      <c r="C4709">
        <v>0</v>
      </c>
      <c r="D4709">
        <v>0</v>
      </c>
      <c r="E4709">
        <v>0.18249116944097801</v>
      </c>
      <c r="F4709">
        <v>0</v>
      </c>
      <c r="G4709">
        <v>0.23705882352941179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0.42086599477416953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t="s">
        <v>4753</v>
      </c>
      <c r="B4710">
        <v>0</v>
      </c>
      <c r="C4710">
        <v>0</v>
      </c>
      <c r="D4710">
        <v>0</v>
      </c>
      <c r="E4710">
        <v>0.1885192157194526</v>
      </c>
      <c r="F4710">
        <v>0</v>
      </c>
      <c r="G4710">
        <v>0.23705882352941179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0.45539380365808141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t="s">
        <v>4754</v>
      </c>
      <c r="B4711">
        <v>0</v>
      </c>
      <c r="C4711">
        <v>6.0827250608272501E-3</v>
      </c>
      <c r="D4711">
        <v>0</v>
      </c>
      <c r="E4711">
        <v>0.1860022420101948</v>
      </c>
      <c r="F4711">
        <v>0</v>
      </c>
      <c r="G4711">
        <v>0.23705882352941179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0.48701007838745802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t="s">
        <v>4755</v>
      </c>
      <c r="B4712">
        <v>0</v>
      </c>
      <c r="C4712">
        <v>1.581508515815085E-2</v>
      </c>
      <c r="D4712">
        <v>0</v>
      </c>
      <c r="E4712">
        <v>0.16038833308657119</v>
      </c>
      <c r="F4712">
        <v>0</v>
      </c>
      <c r="G4712">
        <v>0.23705882352941179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0.48701007838745802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t="s">
        <v>4756</v>
      </c>
      <c r="B4713">
        <v>0</v>
      </c>
      <c r="C4713">
        <v>0.24087591240875911</v>
      </c>
      <c r="D4713">
        <v>0</v>
      </c>
      <c r="E4713">
        <v>8.6296241460267778E-2</v>
      </c>
      <c r="F4713">
        <v>0</v>
      </c>
      <c r="G4713">
        <v>0.23705882352941179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0.52709966405375142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 t="s">
        <v>4757</v>
      </c>
      <c r="B4714">
        <v>0</v>
      </c>
      <c r="C4714">
        <v>0.2968369829683698</v>
      </c>
      <c r="D4714">
        <v>0</v>
      </c>
      <c r="E4714">
        <v>7.8174242264007293E-2</v>
      </c>
      <c r="F4714">
        <v>0</v>
      </c>
      <c r="G4714">
        <v>0.23705882352941179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0.6371780515117581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 t="s">
        <v>4758</v>
      </c>
      <c r="B4715">
        <v>0</v>
      </c>
      <c r="C4715">
        <v>0.31873479318734788</v>
      </c>
      <c r="D4715">
        <v>0</v>
      </c>
      <c r="E4715">
        <v>0.1012711774783731</v>
      </c>
      <c r="F4715">
        <v>0</v>
      </c>
      <c r="G4715">
        <v>0.23705882352941179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0.6371780515117581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 t="s">
        <v>4759</v>
      </c>
      <c r="B4716">
        <v>0</v>
      </c>
      <c r="C4716">
        <v>0.39537712895377131</v>
      </c>
      <c r="D4716">
        <v>0</v>
      </c>
      <c r="E4716">
        <v>0.13883542376107791</v>
      </c>
      <c r="F4716">
        <v>0</v>
      </c>
      <c r="G4716">
        <v>0.23705882352941179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0.79604329973870847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 t="s">
        <v>4760</v>
      </c>
      <c r="B4717">
        <v>0</v>
      </c>
      <c r="C4717">
        <v>0.35036496350364971</v>
      </c>
      <c r="D4717">
        <v>0</v>
      </c>
      <c r="E4717">
        <v>0.1471477823135007</v>
      </c>
      <c r="F4717">
        <v>0</v>
      </c>
      <c r="G4717">
        <v>0.23705882352941179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0.79604329973870847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 t="s">
        <v>4761</v>
      </c>
      <c r="B4718">
        <v>0</v>
      </c>
      <c r="C4718">
        <v>0.354014598540146</v>
      </c>
      <c r="D4718">
        <v>0</v>
      </c>
      <c r="E4718">
        <v>0.1612555257090886</v>
      </c>
      <c r="F4718">
        <v>0</v>
      </c>
      <c r="G4718">
        <v>0.23705882352941179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0.80959313176558423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 t="s">
        <v>4762</v>
      </c>
      <c r="B4719">
        <v>0</v>
      </c>
      <c r="C4719">
        <v>0.3941605839416058</v>
      </c>
      <c r="D4719">
        <v>0</v>
      </c>
      <c r="E4719">
        <v>0.19962351149558999</v>
      </c>
      <c r="F4719">
        <v>0</v>
      </c>
      <c r="G4719">
        <v>0.85686274509803917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0.80959313176558423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t="s">
        <v>4763</v>
      </c>
      <c r="B4720">
        <v>0</v>
      </c>
      <c r="C4720">
        <v>0.51824817518248179</v>
      </c>
      <c r="D4720">
        <v>0</v>
      </c>
      <c r="E4720">
        <v>0.2190613168637239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0.80959313176558423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 t="s">
        <v>4764</v>
      </c>
      <c r="B4721">
        <v>0</v>
      </c>
      <c r="C4721">
        <v>0.46836982968369828</v>
      </c>
      <c r="D4721">
        <v>0</v>
      </c>
      <c r="E4721">
        <v>0.25903678165781852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0.80959313176558423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t="s">
        <v>4765</v>
      </c>
      <c r="B4722">
        <v>0</v>
      </c>
      <c r="C4722">
        <v>0.28345498783454992</v>
      </c>
      <c r="D4722">
        <v>0</v>
      </c>
      <c r="E4722">
        <v>0.32248990037860359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0.80959313176558423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 t="s">
        <v>4766</v>
      </c>
      <c r="B4723">
        <v>0</v>
      </c>
      <c r="C4723">
        <v>0.2457420924574209</v>
      </c>
      <c r="D4723">
        <v>0</v>
      </c>
      <c r="E4723">
        <v>0.39541868482835929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0.74643523702874204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t="s">
        <v>4767</v>
      </c>
      <c r="B4724">
        <v>0</v>
      </c>
      <c r="C4724">
        <v>0.15815085158150849</v>
      </c>
      <c r="D4724">
        <v>0</v>
      </c>
      <c r="E4724">
        <v>0.44596966940925148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0.67043673012318028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 t="s">
        <v>4768</v>
      </c>
      <c r="B4725">
        <v>0</v>
      </c>
      <c r="C4725">
        <v>7.420924574209245E-2</v>
      </c>
      <c r="D4725">
        <v>0</v>
      </c>
      <c r="E4725">
        <v>0.50500222085915525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0.60373273609555811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 t="s">
        <v>4769</v>
      </c>
      <c r="B4726">
        <v>0</v>
      </c>
      <c r="C4726">
        <v>1.2165450121654499E-3</v>
      </c>
      <c r="D4726">
        <v>0</v>
      </c>
      <c r="E4726">
        <v>0.59891283656591721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0.5862635311683464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 t="s">
        <v>4770</v>
      </c>
      <c r="B4727">
        <v>0</v>
      </c>
      <c r="C4727">
        <v>0</v>
      </c>
      <c r="D4727">
        <v>0</v>
      </c>
      <c r="E4727">
        <v>0.65919329935066306</v>
      </c>
      <c r="F4727">
        <v>0</v>
      </c>
      <c r="G4727">
        <v>0.23705882352941179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0.53296005972377747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 t="s">
        <v>4771</v>
      </c>
      <c r="B4728">
        <v>0</v>
      </c>
      <c r="C4728">
        <v>0</v>
      </c>
      <c r="D4728">
        <v>0</v>
      </c>
      <c r="E4728">
        <v>0.71816239768184609</v>
      </c>
      <c r="F4728">
        <v>0</v>
      </c>
      <c r="G4728">
        <v>0.23705882352941179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0.42459873086972749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 t="s">
        <v>4772</v>
      </c>
      <c r="B4729">
        <v>0</v>
      </c>
      <c r="C4729">
        <v>0</v>
      </c>
      <c r="D4729">
        <v>0</v>
      </c>
      <c r="E4729">
        <v>0.70092430042936615</v>
      </c>
      <c r="F4729">
        <v>0</v>
      </c>
      <c r="G4729">
        <v>0.23705882352941179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0.44934677118327732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 t="s">
        <v>4773</v>
      </c>
      <c r="B4730">
        <v>0</v>
      </c>
      <c r="C4730">
        <v>0</v>
      </c>
      <c r="D4730">
        <v>0</v>
      </c>
      <c r="E4730">
        <v>0.71084413798938229</v>
      </c>
      <c r="F4730">
        <v>0</v>
      </c>
      <c r="G4730">
        <v>0.23705882352941179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0.41377379619260918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 t="s">
        <v>4774</v>
      </c>
      <c r="B4731">
        <v>0</v>
      </c>
      <c r="C4731">
        <v>0</v>
      </c>
      <c r="D4731">
        <v>0</v>
      </c>
      <c r="E4731">
        <v>0.73142409949449017</v>
      </c>
      <c r="F4731">
        <v>0</v>
      </c>
      <c r="G4731">
        <v>0.23705882352941179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0.37398282941396038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 t="s">
        <v>4775</v>
      </c>
      <c r="B4732">
        <v>0</v>
      </c>
      <c r="C4732">
        <v>0</v>
      </c>
      <c r="D4732">
        <v>0</v>
      </c>
      <c r="E4732">
        <v>0.73808667696017261</v>
      </c>
      <c r="F4732">
        <v>0</v>
      </c>
      <c r="G4732">
        <v>0.23705882352941179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0.32385218365061591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 t="s">
        <v>4776</v>
      </c>
      <c r="B4733">
        <v>0</v>
      </c>
      <c r="C4733">
        <v>0</v>
      </c>
      <c r="D4733">
        <v>0</v>
      </c>
      <c r="E4733">
        <v>0.74379745764504335</v>
      </c>
      <c r="F4733">
        <v>0</v>
      </c>
      <c r="G4733">
        <v>0.23705882352941179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0.32385218365061591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 t="s">
        <v>4777</v>
      </c>
      <c r="B4734">
        <v>0</v>
      </c>
      <c r="C4734">
        <v>0</v>
      </c>
      <c r="D4734">
        <v>0</v>
      </c>
      <c r="E4734">
        <v>0.75714376361598179</v>
      </c>
      <c r="F4734">
        <v>0</v>
      </c>
      <c r="G4734">
        <v>0.23705882352941179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0.32385218365061591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 t="s">
        <v>4778</v>
      </c>
      <c r="B4735">
        <v>0</v>
      </c>
      <c r="C4735">
        <v>1.2165450121654499E-3</v>
      </c>
      <c r="D4735">
        <v>0</v>
      </c>
      <c r="E4735">
        <v>0.76554072632669901</v>
      </c>
      <c r="F4735">
        <v>0</v>
      </c>
      <c r="G4735">
        <v>0.23705882352941179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0.32385218365061591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 t="s">
        <v>4779</v>
      </c>
      <c r="B4736">
        <v>0</v>
      </c>
      <c r="C4736">
        <v>3.6496350364963498E-3</v>
      </c>
      <c r="D4736">
        <v>0</v>
      </c>
      <c r="E4736">
        <v>0.7494236341716195</v>
      </c>
      <c r="F4736">
        <v>0</v>
      </c>
      <c r="G4736">
        <v>0.23705882352941179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0.32385218365061591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 t="s">
        <v>4780</v>
      </c>
      <c r="B4737">
        <v>0</v>
      </c>
      <c r="C4737">
        <v>0.1094890510948905</v>
      </c>
      <c r="D4737">
        <v>0</v>
      </c>
      <c r="E4737">
        <v>0.71071723175194057</v>
      </c>
      <c r="F4737">
        <v>0</v>
      </c>
      <c r="G4737">
        <v>0.23705882352941179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0.32385218365061591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 t="s">
        <v>4781</v>
      </c>
      <c r="B4738">
        <v>0</v>
      </c>
      <c r="C4738">
        <v>0.22992700729926999</v>
      </c>
      <c r="D4738">
        <v>0</v>
      </c>
      <c r="E4738">
        <v>0.64364728526407078</v>
      </c>
      <c r="F4738">
        <v>0</v>
      </c>
      <c r="G4738">
        <v>0.23705882352941179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0.48701007838745802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 t="s">
        <v>4782</v>
      </c>
      <c r="B4739">
        <v>0</v>
      </c>
      <c r="C4739">
        <v>0.32603406326034062</v>
      </c>
      <c r="D4739">
        <v>0</v>
      </c>
      <c r="E4739">
        <v>0.67520463630787464</v>
      </c>
      <c r="F4739">
        <v>0</v>
      </c>
      <c r="G4739">
        <v>0.23705882352941179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0.46659201194475552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 t="s">
        <v>4783</v>
      </c>
      <c r="B4740">
        <v>0</v>
      </c>
      <c r="C4740">
        <v>0.41240875912408759</v>
      </c>
      <c r="D4740">
        <v>0</v>
      </c>
      <c r="E4740">
        <v>0.69959178493622964</v>
      </c>
      <c r="F4740">
        <v>0</v>
      </c>
      <c r="G4740">
        <v>0.23705882352941179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0.46558417319895479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 t="s">
        <v>4784</v>
      </c>
      <c r="B4741">
        <v>0</v>
      </c>
      <c r="C4741">
        <v>0.3978102189781022</v>
      </c>
      <c r="D4741">
        <v>0</v>
      </c>
      <c r="E4741">
        <v>0.71126715878085423</v>
      </c>
      <c r="F4741">
        <v>0</v>
      </c>
      <c r="G4741">
        <v>0.23705882352941179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0.49783501306457628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 t="s">
        <v>4785</v>
      </c>
      <c r="B4742">
        <v>0</v>
      </c>
      <c r="C4742">
        <v>0.33333333333333331</v>
      </c>
      <c r="D4742">
        <v>0</v>
      </c>
      <c r="E4742">
        <v>0.6984073267201083</v>
      </c>
      <c r="F4742">
        <v>0</v>
      </c>
      <c r="G4742">
        <v>0.23705882352941179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0.5452780888391191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 t="s">
        <v>4786</v>
      </c>
      <c r="B4743">
        <v>0</v>
      </c>
      <c r="C4743">
        <v>0.36496350364963498</v>
      </c>
      <c r="D4743">
        <v>0</v>
      </c>
      <c r="E4743">
        <v>0.68188836481313064</v>
      </c>
      <c r="F4743">
        <v>0</v>
      </c>
      <c r="G4743">
        <v>0.23705882352941179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0.60167973124300111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t="s">
        <v>4787</v>
      </c>
      <c r="B4744">
        <v>0</v>
      </c>
      <c r="C4744">
        <v>0.52068126520681257</v>
      </c>
      <c r="D4744">
        <v>0</v>
      </c>
      <c r="E4744">
        <v>0.65718395059117163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0.63240014930944388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 t="s">
        <v>4788</v>
      </c>
      <c r="B4745">
        <v>0</v>
      </c>
      <c r="C4745">
        <v>0.4914841849148418</v>
      </c>
      <c r="D4745">
        <v>0</v>
      </c>
      <c r="E4745">
        <v>0.65244611772668626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0.6408734602463606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t="s">
        <v>4789</v>
      </c>
      <c r="B4746">
        <v>0</v>
      </c>
      <c r="C4746">
        <v>0.46472019464720199</v>
      </c>
      <c r="D4746">
        <v>0</v>
      </c>
      <c r="E4746">
        <v>0.63643478076947491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0.65886524822695036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 t="s">
        <v>4790</v>
      </c>
      <c r="B4747">
        <v>0</v>
      </c>
      <c r="C4747">
        <v>0.3978102189781022</v>
      </c>
      <c r="D4747">
        <v>0</v>
      </c>
      <c r="E4747">
        <v>0.64844857124727684</v>
      </c>
      <c r="F4747">
        <v>0</v>
      </c>
      <c r="G4747">
        <v>0.878235294117647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0.6121687196715192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 t="s">
        <v>4791</v>
      </c>
      <c r="B4748">
        <v>0</v>
      </c>
      <c r="C4748">
        <v>0.26155717761557179</v>
      </c>
      <c r="D4748">
        <v>0</v>
      </c>
      <c r="E4748">
        <v>0.54165697244019551</v>
      </c>
      <c r="F4748">
        <v>0</v>
      </c>
      <c r="G4748">
        <v>0.28117647058823531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0.76409107876073157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 t="s">
        <v>4792</v>
      </c>
      <c r="B4749">
        <v>0</v>
      </c>
      <c r="C4749">
        <v>8.7591240875912413E-2</v>
      </c>
      <c r="D4749">
        <v>0</v>
      </c>
      <c r="E4749">
        <v>0.50855559550751928</v>
      </c>
      <c r="F4749">
        <v>0</v>
      </c>
      <c r="G4749">
        <v>0.4129411764705882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0.79604329973870847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 t="s">
        <v>4793</v>
      </c>
      <c r="B4750">
        <v>0</v>
      </c>
      <c r="C4750">
        <v>0</v>
      </c>
      <c r="D4750">
        <v>0</v>
      </c>
      <c r="E4750">
        <v>0.4879333319232641</v>
      </c>
      <c r="F4750">
        <v>0</v>
      </c>
      <c r="G4750">
        <v>0.23705882352941179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0.74217991787980586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 t="s">
        <v>4794</v>
      </c>
      <c r="B4751">
        <v>0</v>
      </c>
      <c r="C4751">
        <v>0</v>
      </c>
      <c r="D4751">
        <v>0</v>
      </c>
      <c r="E4751">
        <v>0.44770405465428631</v>
      </c>
      <c r="F4751">
        <v>0</v>
      </c>
      <c r="G4751">
        <v>0.23705882352941179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0.6371780515117581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 t="s">
        <v>4795</v>
      </c>
      <c r="B4752">
        <v>0</v>
      </c>
      <c r="C4752">
        <v>0</v>
      </c>
      <c r="D4752">
        <v>0</v>
      </c>
      <c r="E4752">
        <v>0.35212250682121032</v>
      </c>
      <c r="F4752">
        <v>0</v>
      </c>
      <c r="G4752">
        <v>0.23705882352941179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0.48701007838745802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 t="s">
        <v>4796</v>
      </c>
      <c r="B4753">
        <v>0</v>
      </c>
      <c r="C4753">
        <v>0</v>
      </c>
      <c r="D4753">
        <v>0</v>
      </c>
      <c r="E4753">
        <v>0.36128090695657689</v>
      </c>
      <c r="F4753">
        <v>0</v>
      </c>
      <c r="G4753">
        <v>0.23705882352941179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0.32385218365061591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 t="s">
        <v>4797</v>
      </c>
      <c r="B4754">
        <v>0</v>
      </c>
      <c r="C4754">
        <v>0</v>
      </c>
      <c r="D4754">
        <v>0</v>
      </c>
      <c r="E4754">
        <v>0.35671228240868041</v>
      </c>
      <c r="F4754">
        <v>0</v>
      </c>
      <c r="G4754">
        <v>0.23705882352941179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0.32385218365061591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 t="s">
        <v>4798</v>
      </c>
      <c r="B4755">
        <v>0</v>
      </c>
      <c r="C4755">
        <v>0</v>
      </c>
      <c r="D4755">
        <v>0</v>
      </c>
      <c r="E4755">
        <v>0.39059624780557972</v>
      </c>
      <c r="F4755">
        <v>0</v>
      </c>
      <c r="G4755">
        <v>0.23705882352941179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0.32385218365061591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 t="s">
        <v>4799</v>
      </c>
      <c r="B4756">
        <v>0</v>
      </c>
      <c r="C4756">
        <v>0</v>
      </c>
      <c r="D4756">
        <v>0</v>
      </c>
      <c r="E4756">
        <v>0.34960553311195253</v>
      </c>
      <c r="F4756">
        <v>0</v>
      </c>
      <c r="G4756">
        <v>0.23705882352941179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0.32385218365061591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 t="s">
        <v>4800</v>
      </c>
      <c r="B4757">
        <v>0</v>
      </c>
      <c r="C4757">
        <v>0</v>
      </c>
      <c r="D4757">
        <v>0</v>
      </c>
      <c r="E4757">
        <v>0.34672899172994348</v>
      </c>
      <c r="F4757">
        <v>0</v>
      </c>
      <c r="G4757">
        <v>0.23705882352941179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0.32385218365061591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 t="s">
        <v>4801</v>
      </c>
      <c r="B4758">
        <v>0</v>
      </c>
      <c r="C4758">
        <v>0</v>
      </c>
      <c r="D4758">
        <v>0</v>
      </c>
      <c r="E4758">
        <v>0.31703293216861611</v>
      </c>
      <c r="F4758">
        <v>0</v>
      </c>
      <c r="G4758">
        <v>0.23705882352941179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0.32385218365061591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 t="s">
        <v>4802</v>
      </c>
      <c r="B4759">
        <v>0</v>
      </c>
      <c r="C4759">
        <v>1.2165450121654499E-3</v>
      </c>
      <c r="D4759">
        <v>0</v>
      </c>
      <c r="E4759">
        <v>0.27145244188751882</v>
      </c>
      <c r="F4759">
        <v>0</v>
      </c>
      <c r="G4759">
        <v>0.23705882352941179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0.32385218365061591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 t="s">
        <v>4803</v>
      </c>
      <c r="B4760">
        <v>0</v>
      </c>
      <c r="C4760">
        <v>1.094890510948905E-2</v>
      </c>
      <c r="D4760">
        <v>0</v>
      </c>
      <c r="E4760">
        <v>0.20960680217432689</v>
      </c>
      <c r="F4760">
        <v>0</v>
      </c>
      <c r="G4760">
        <v>0.23705882352941179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0.32385218365061591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 t="s">
        <v>4804</v>
      </c>
      <c r="B4761">
        <v>0</v>
      </c>
      <c r="C4761">
        <v>0.25547445255474449</v>
      </c>
      <c r="D4761">
        <v>0</v>
      </c>
      <c r="E4761">
        <v>0.12633515937308321</v>
      </c>
      <c r="F4761">
        <v>0</v>
      </c>
      <c r="G4761">
        <v>0.23705882352941179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0.48701007838745802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 t="s">
        <v>4805</v>
      </c>
      <c r="B4762">
        <v>0</v>
      </c>
      <c r="C4762">
        <v>0.36496350364963498</v>
      </c>
      <c r="D4762">
        <v>0</v>
      </c>
      <c r="E4762">
        <v>6.9036993168214225E-2</v>
      </c>
      <c r="F4762">
        <v>0</v>
      </c>
      <c r="G4762">
        <v>0.23705882352941179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0.6371780515117581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 t="s">
        <v>4806</v>
      </c>
      <c r="B4763">
        <v>0</v>
      </c>
      <c r="C4763">
        <v>0.43917274939172751</v>
      </c>
      <c r="D4763">
        <v>0</v>
      </c>
      <c r="E4763">
        <v>7.6291799741957322E-2</v>
      </c>
      <c r="F4763">
        <v>0</v>
      </c>
      <c r="G4763">
        <v>0.23705882352941179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0.71063829787234045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 t="s">
        <v>4807</v>
      </c>
      <c r="B4764">
        <v>0</v>
      </c>
      <c r="C4764">
        <v>0.28832116788321172</v>
      </c>
      <c r="D4764">
        <v>0</v>
      </c>
      <c r="E4764">
        <v>8.7924871507434596E-2</v>
      </c>
      <c r="F4764">
        <v>0</v>
      </c>
      <c r="G4764">
        <v>0.23705882352941179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0.79604329973870847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 t="s">
        <v>4808</v>
      </c>
      <c r="B4765">
        <v>0</v>
      </c>
      <c r="C4765">
        <v>0.402676399026764</v>
      </c>
      <c r="D4765">
        <v>0</v>
      </c>
      <c r="E4765">
        <v>6.6921889210854707E-2</v>
      </c>
      <c r="F4765">
        <v>0</v>
      </c>
      <c r="G4765">
        <v>0.23705882352941179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0.80959313176558423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 t="s">
        <v>4809</v>
      </c>
      <c r="B4766">
        <v>0</v>
      </c>
      <c r="C4766">
        <v>0.36374695863746948</v>
      </c>
      <c r="D4766">
        <v>0</v>
      </c>
      <c r="E4766">
        <v>5.2518031261236497E-2</v>
      </c>
      <c r="F4766">
        <v>0</v>
      </c>
      <c r="G4766">
        <v>0.37019607843137259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0.80959313176558423</v>
      </c>
      <c r="N4766">
        <v>0</v>
      </c>
      <c r="O4766">
        <v>0</v>
      </c>
      <c r="P4766">
        <v>0</v>
      </c>
      <c r="Q4766">
        <v>0</v>
      </c>
      <c r="R4766">
        <v>0.34341397849462357</v>
      </c>
    </row>
    <row r="4767" spans="1:18" x14ac:dyDescent="0.25">
      <c r="A4767" t="s">
        <v>4810</v>
      </c>
      <c r="B4767">
        <v>0</v>
      </c>
      <c r="C4767">
        <v>0.4476885644768856</v>
      </c>
      <c r="D4767">
        <v>0</v>
      </c>
      <c r="E4767">
        <v>5.5035004970494301E-2</v>
      </c>
      <c r="F4767">
        <v>0</v>
      </c>
      <c r="G4767">
        <v>0.23705882352941179</v>
      </c>
      <c r="H4767">
        <v>0</v>
      </c>
      <c r="I4767">
        <v>0</v>
      </c>
      <c r="J4767">
        <v>0</v>
      </c>
      <c r="K4767">
        <v>0</v>
      </c>
      <c r="L4767">
        <v>0.53010348071495772</v>
      </c>
      <c r="M4767">
        <v>0.80959313176558423</v>
      </c>
      <c r="N4767">
        <v>0</v>
      </c>
      <c r="O4767">
        <v>0</v>
      </c>
      <c r="P4767">
        <v>0</v>
      </c>
      <c r="Q4767">
        <v>0</v>
      </c>
      <c r="R4767">
        <v>0.34341397849462357</v>
      </c>
    </row>
    <row r="4768" spans="1:18" x14ac:dyDescent="0.25">
      <c r="A4768" t="s">
        <v>4811</v>
      </c>
      <c r="B4768">
        <v>0</v>
      </c>
      <c r="C4768">
        <v>0.58029197080291972</v>
      </c>
      <c r="D4768">
        <v>0</v>
      </c>
      <c r="E4768">
        <v>5.7446223481884141E-2</v>
      </c>
      <c r="F4768">
        <v>0</v>
      </c>
      <c r="G4768">
        <v>0.23705882352941179</v>
      </c>
      <c r="H4768">
        <v>0</v>
      </c>
      <c r="I4768">
        <v>0</v>
      </c>
      <c r="J4768">
        <v>0</v>
      </c>
      <c r="K4768">
        <v>0</v>
      </c>
      <c r="L4768">
        <v>0.53010348071495772</v>
      </c>
      <c r="M4768">
        <v>0.80959313176558423</v>
      </c>
      <c r="N4768">
        <v>0</v>
      </c>
      <c r="O4768">
        <v>0</v>
      </c>
      <c r="P4768">
        <v>0</v>
      </c>
      <c r="Q4768">
        <v>0</v>
      </c>
      <c r="R4768">
        <v>0.34341397849462357</v>
      </c>
    </row>
    <row r="4769" spans="1:18" x14ac:dyDescent="0.25">
      <c r="A4769" t="s">
        <v>4812</v>
      </c>
      <c r="B4769">
        <v>0</v>
      </c>
      <c r="C4769">
        <v>0.38077858880778592</v>
      </c>
      <c r="D4769">
        <v>0</v>
      </c>
      <c r="E4769">
        <v>6.2226358425516617E-2</v>
      </c>
      <c r="F4769">
        <v>0</v>
      </c>
      <c r="G4769">
        <v>0.23705882352941179</v>
      </c>
      <c r="H4769">
        <v>0</v>
      </c>
      <c r="I4769">
        <v>0</v>
      </c>
      <c r="J4769">
        <v>0</v>
      </c>
      <c r="K4769">
        <v>0</v>
      </c>
      <c r="L4769">
        <v>0.53010348071495772</v>
      </c>
      <c r="M4769">
        <v>0.80959313176558423</v>
      </c>
      <c r="N4769">
        <v>0</v>
      </c>
      <c r="O4769">
        <v>0</v>
      </c>
      <c r="P4769">
        <v>0</v>
      </c>
      <c r="Q4769">
        <v>0</v>
      </c>
      <c r="R4769">
        <v>0.34341397849462357</v>
      </c>
    </row>
    <row r="4770" spans="1:18" x14ac:dyDescent="0.25">
      <c r="A4770" t="s">
        <v>4813</v>
      </c>
      <c r="B4770">
        <v>0</v>
      </c>
      <c r="C4770">
        <v>0.27007299270072987</v>
      </c>
      <c r="D4770">
        <v>0</v>
      </c>
      <c r="E4770">
        <v>6.7514118318915378E-2</v>
      </c>
      <c r="F4770">
        <v>0</v>
      </c>
      <c r="G4770">
        <v>0.23705882352941179</v>
      </c>
      <c r="H4770">
        <v>0</v>
      </c>
      <c r="I4770">
        <v>0</v>
      </c>
      <c r="J4770">
        <v>0</v>
      </c>
      <c r="K4770">
        <v>0</v>
      </c>
      <c r="L4770">
        <v>0.53010348071495772</v>
      </c>
      <c r="M4770">
        <v>0.80959313176558423</v>
      </c>
      <c r="N4770">
        <v>0</v>
      </c>
      <c r="O4770">
        <v>0</v>
      </c>
      <c r="P4770">
        <v>0</v>
      </c>
      <c r="Q4770">
        <v>0</v>
      </c>
      <c r="R4770">
        <v>0.36693548387096769</v>
      </c>
    </row>
    <row r="4771" spans="1:18" x14ac:dyDescent="0.25">
      <c r="A4771" t="s">
        <v>4814</v>
      </c>
      <c r="B4771">
        <v>0</v>
      </c>
      <c r="C4771">
        <v>0.1520681265206813</v>
      </c>
      <c r="D4771">
        <v>0</v>
      </c>
      <c r="E4771">
        <v>9.4439391696101868E-2</v>
      </c>
      <c r="F4771">
        <v>0</v>
      </c>
      <c r="G4771">
        <v>0.68117647058823527</v>
      </c>
      <c r="H4771">
        <v>0</v>
      </c>
      <c r="I4771">
        <v>0</v>
      </c>
      <c r="J4771">
        <v>0</v>
      </c>
      <c r="K4771">
        <v>0</v>
      </c>
      <c r="L4771">
        <v>0.53010348071495772</v>
      </c>
      <c r="M4771">
        <v>0.80959313176558423</v>
      </c>
      <c r="N4771">
        <v>0</v>
      </c>
      <c r="O4771">
        <v>0</v>
      </c>
      <c r="P4771">
        <v>0</v>
      </c>
      <c r="Q4771">
        <v>0</v>
      </c>
      <c r="R4771">
        <v>0.36693548387096769</v>
      </c>
    </row>
    <row r="4772" spans="1:18" x14ac:dyDescent="0.25">
      <c r="A4772" t="s">
        <v>4815</v>
      </c>
      <c r="B4772">
        <v>0</v>
      </c>
      <c r="C4772">
        <v>5.9610705596107059E-2</v>
      </c>
      <c r="D4772">
        <v>0</v>
      </c>
      <c r="E4772">
        <v>0.11800164978108681</v>
      </c>
      <c r="F4772">
        <v>0</v>
      </c>
      <c r="G4772">
        <v>0.94568627450980391</v>
      </c>
      <c r="H4772">
        <v>0</v>
      </c>
      <c r="I4772">
        <v>0</v>
      </c>
      <c r="J4772">
        <v>0</v>
      </c>
      <c r="K4772">
        <v>0</v>
      </c>
      <c r="L4772">
        <v>0.88358419567262469</v>
      </c>
      <c r="M4772">
        <v>0.80959313176558423</v>
      </c>
      <c r="N4772">
        <v>0</v>
      </c>
      <c r="O4772">
        <v>0</v>
      </c>
      <c r="P4772">
        <v>0</v>
      </c>
      <c r="Q4772">
        <v>0</v>
      </c>
      <c r="R4772">
        <v>0.36693548387096769</v>
      </c>
    </row>
    <row r="4773" spans="1:18" x14ac:dyDescent="0.25">
      <c r="A4773" t="s">
        <v>4816</v>
      </c>
      <c r="B4773">
        <v>0</v>
      </c>
      <c r="C4773">
        <v>1.7031630170316302E-2</v>
      </c>
      <c r="D4773">
        <v>0</v>
      </c>
      <c r="E4773">
        <v>0.193045538188202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0.53010348071495772</v>
      </c>
      <c r="M4773">
        <v>0.80959313176558423</v>
      </c>
      <c r="N4773">
        <v>0</v>
      </c>
      <c r="O4773">
        <v>0</v>
      </c>
      <c r="P4773">
        <v>0</v>
      </c>
      <c r="Q4773">
        <v>0</v>
      </c>
      <c r="R4773">
        <v>0.36693548387096769</v>
      </c>
    </row>
    <row r="4774" spans="1:18" x14ac:dyDescent="0.25">
      <c r="A4774" t="s">
        <v>4817</v>
      </c>
      <c r="B4774">
        <v>0</v>
      </c>
      <c r="C4774">
        <v>1.2165450121654499E-3</v>
      </c>
      <c r="D4774">
        <v>0</v>
      </c>
      <c r="E4774">
        <v>0.36506694304025039</v>
      </c>
      <c r="F4774">
        <v>0</v>
      </c>
      <c r="G4774">
        <v>0.23705882352941179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0.79604329973870847</v>
      </c>
      <c r="N4774">
        <v>0</v>
      </c>
      <c r="O4774">
        <v>0</v>
      </c>
      <c r="P4774">
        <v>0</v>
      </c>
      <c r="Q4774">
        <v>0</v>
      </c>
      <c r="R4774">
        <v>0.34341397849462357</v>
      </c>
    </row>
    <row r="4775" spans="1:18" x14ac:dyDescent="0.25">
      <c r="A4775" t="s">
        <v>4818</v>
      </c>
      <c r="B4775">
        <v>0</v>
      </c>
      <c r="C4775">
        <v>0</v>
      </c>
      <c r="D4775">
        <v>0</v>
      </c>
      <c r="E4775">
        <v>0.41851562004272508</v>
      </c>
      <c r="F4775">
        <v>0</v>
      </c>
      <c r="G4775">
        <v>0.23705882352941179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0.6371780515117581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t="s">
        <v>4819</v>
      </c>
      <c r="B4776">
        <v>0</v>
      </c>
      <c r="C4776">
        <v>0</v>
      </c>
      <c r="D4776">
        <v>0</v>
      </c>
      <c r="E4776">
        <v>0.30958776623871059</v>
      </c>
      <c r="F4776">
        <v>0</v>
      </c>
      <c r="G4776">
        <v>0.23705882352941179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0.46528555431131019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t="s">
        <v>4820</v>
      </c>
      <c r="B4777">
        <v>0</v>
      </c>
      <c r="C4777">
        <v>0</v>
      </c>
      <c r="D4777">
        <v>0</v>
      </c>
      <c r="E4777">
        <v>0.20835889083948481</v>
      </c>
      <c r="F4777">
        <v>0</v>
      </c>
      <c r="G4777">
        <v>0.23705882352941179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0.32385218365061591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t="s">
        <v>4821</v>
      </c>
      <c r="B4778">
        <v>0</v>
      </c>
      <c r="C4778">
        <v>0</v>
      </c>
      <c r="D4778">
        <v>0</v>
      </c>
      <c r="E4778">
        <v>0.20637069311956691</v>
      </c>
      <c r="F4778">
        <v>0</v>
      </c>
      <c r="G4778">
        <v>0.23705882352941179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0.32385218365061591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t="s">
        <v>4822</v>
      </c>
      <c r="B4779">
        <v>0</v>
      </c>
      <c r="C4779">
        <v>0</v>
      </c>
      <c r="D4779">
        <v>0</v>
      </c>
      <c r="E4779">
        <v>0.19602783476807889</v>
      </c>
      <c r="F4779">
        <v>0</v>
      </c>
      <c r="G4779">
        <v>0.23705882352941179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0.32385218365061591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t="s">
        <v>4823</v>
      </c>
      <c r="B4780">
        <v>0</v>
      </c>
      <c r="C4780">
        <v>0</v>
      </c>
      <c r="D4780">
        <v>0</v>
      </c>
      <c r="E4780">
        <v>0.22033037923813961</v>
      </c>
      <c r="F4780">
        <v>0</v>
      </c>
      <c r="G4780">
        <v>0.23705882352941179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0.32385218365061591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t="s">
        <v>4824</v>
      </c>
      <c r="B4781">
        <v>0</v>
      </c>
      <c r="C4781">
        <v>0</v>
      </c>
      <c r="D4781">
        <v>0</v>
      </c>
      <c r="E4781">
        <v>0.19539330358087101</v>
      </c>
      <c r="F4781">
        <v>0</v>
      </c>
      <c r="G4781">
        <v>0.23705882352941179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0.32385218365061591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t="s">
        <v>4825</v>
      </c>
      <c r="B4782">
        <v>0</v>
      </c>
      <c r="C4782">
        <v>0</v>
      </c>
      <c r="D4782">
        <v>0</v>
      </c>
      <c r="E4782">
        <v>0.22585080056684789</v>
      </c>
      <c r="F4782">
        <v>0</v>
      </c>
      <c r="G4782">
        <v>0.23705882352941179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0.32385218365061591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t="s">
        <v>4826</v>
      </c>
      <c r="B4783">
        <v>0</v>
      </c>
      <c r="C4783">
        <v>0</v>
      </c>
      <c r="D4783">
        <v>0</v>
      </c>
      <c r="E4783">
        <v>0.2081050783646016</v>
      </c>
      <c r="F4783">
        <v>0</v>
      </c>
      <c r="G4783">
        <v>0.23705882352941179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0.32385218365061591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t="s">
        <v>4827</v>
      </c>
      <c r="B4784">
        <v>0</v>
      </c>
      <c r="C4784">
        <v>3.6496350364963498E-3</v>
      </c>
      <c r="D4784">
        <v>0</v>
      </c>
      <c r="E4784">
        <v>0.15152604750523491</v>
      </c>
      <c r="F4784">
        <v>0</v>
      </c>
      <c r="G4784">
        <v>0.23705882352941179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0.52709966405375142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t="s">
        <v>4828</v>
      </c>
      <c r="B4785">
        <v>0</v>
      </c>
      <c r="C4785">
        <v>4.7445255474452552E-2</v>
      </c>
      <c r="D4785">
        <v>0</v>
      </c>
      <c r="E4785">
        <v>0.10981619746610551</v>
      </c>
      <c r="F4785">
        <v>0</v>
      </c>
      <c r="G4785">
        <v>0.23705882352941179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0.66256065696155286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 t="s">
        <v>4829</v>
      </c>
      <c r="B4786">
        <v>0</v>
      </c>
      <c r="C4786">
        <v>0.1094890510948905</v>
      </c>
      <c r="D4786">
        <v>0</v>
      </c>
      <c r="E4786">
        <v>0.1167748894858182</v>
      </c>
      <c r="F4786">
        <v>0</v>
      </c>
      <c r="G4786">
        <v>0.23705882352941179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0.79604329973870847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 t="s">
        <v>4830</v>
      </c>
      <c r="B4787">
        <v>0</v>
      </c>
      <c r="C4787">
        <v>9.7323600973236002E-2</v>
      </c>
      <c r="D4787">
        <v>0</v>
      </c>
      <c r="E4787">
        <v>0.1116774889485818</v>
      </c>
      <c r="F4787">
        <v>0</v>
      </c>
      <c r="G4787">
        <v>0.23705882352941179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0.80959313176558423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 t="s">
        <v>4831</v>
      </c>
      <c r="B4788">
        <v>0</v>
      </c>
      <c r="C4788">
        <v>0.16788321167883211</v>
      </c>
      <c r="D4788">
        <v>0</v>
      </c>
      <c r="E4788">
        <v>0.1164576238922143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>
        <v>0.79186265286923796</v>
      </c>
      <c r="M4788">
        <v>0.80959313176558423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 t="s">
        <v>4832</v>
      </c>
      <c r="B4789">
        <v>0</v>
      </c>
      <c r="C4789">
        <v>0.15571776155717759</v>
      </c>
      <c r="D4789">
        <v>0</v>
      </c>
      <c r="E4789">
        <v>0.1124812284523784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0.88358419567262469</v>
      </c>
      <c r="M4789">
        <v>0.80959313176558423</v>
      </c>
      <c r="N4789">
        <v>0</v>
      </c>
      <c r="O4789">
        <v>0</v>
      </c>
      <c r="P4789">
        <v>0</v>
      </c>
      <c r="Q4789">
        <v>0</v>
      </c>
      <c r="R4789">
        <v>0.34341397849462357</v>
      </c>
    </row>
    <row r="4790" spans="1:18" x14ac:dyDescent="0.25">
      <c r="A4790" t="s">
        <v>4833</v>
      </c>
      <c r="B4790">
        <v>0</v>
      </c>
      <c r="C4790">
        <v>0.1204379562043796</v>
      </c>
      <c r="D4790">
        <v>0</v>
      </c>
      <c r="E4790">
        <v>0.1283445081325747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0.88358419567262469</v>
      </c>
      <c r="M4790">
        <v>0.80959313176558423</v>
      </c>
      <c r="N4790">
        <v>0</v>
      </c>
      <c r="O4790">
        <v>0</v>
      </c>
      <c r="P4790">
        <v>0</v>
      </c>
      <c r="Q4790">
        <v>0</v>
      </c>
      <c r="R4790">
        <v>0.34341397849462357</v>
      </c>
    </row>
    <row r="4791" spans="1:18" x14ac:dyDescent="0.25">
      <c r="A4791" t="s">
        <v>4834</v>
      </c>
      <c r="B4791">
        <v>0</v>
      </c>
      <c r="C4791">
        <v>0.23722627737226279</v>
      </c>
      <c r="D4791">
        <v>0</v>
      </c>
      <c r="E4791">
        <v>0.13657226252670321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0.88358419567262469</v>
      </c>
      <c r="M4791">
        <v>0.80959313176558423</v>
      </c>
      <c r="N4791">
        <v>0</v>
      </c>
      <c r="O4791">
        <v>0</v>
      </c>
      <c r="P4791">
        <v>0</v>
      </c>
      <c r="Q4791">
        <v>0</v>
      </c>
      <c r="R4791">
        <v>0.36693548387096769</v>
      </c>
    </row>
    <row r="4792" spans="1:18" x14ac:dyDescent="0.25">
      <c r="A4792" t="s">
        <v>4835</v>
      </c>
      <c r="B4792">
        <v>0</v>
      </c>
      <c r="C4792">
        <v>0.32846715328467152</v>
      </c>
      <c r="D4792">
        <v>0</v>
      </c>
      <c r="E4792">
        <v>0.16783349901647671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0.88358419567262469</v>
      </c>
      <c r="M4792">
        <v>0.80959313176558423</v>
      </c>
      <c r="N4792">
        <v>0</v>
      </c>
      <c r="O4792">
        <v>0</v>
      </c>
      <c r="P4792">
        <v>0</v>
      </c>
      <c r="Q4792">
        <v>0</v>
      </c>
      <c r="R4792">
        <v>0.4126344086021505</v>
      </c>
    </row>
    <row r="4793" spans="1:18" x14ac:dyDescent="0.25">
      <c r="A4793" t="s">
        <v>4836</v>
      </c>
      <c r="B4793">
        <v>0</v>
      </c>
      <c r="C4793">
        <v>0.35644768856447689</v>
      </c>
      <c r="D4793">
        <v>0</v>
      </c>
      <c r="E4793">
        <v>0.19710653778633219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0.80526810912511759</v>
      </c>
      <c r="M4793">
        <v>0.80959313176558423</v>
      </c>
      <c r="N4793">
        <v>0</v>
      </c>
      <c r="O4793">
        <v>0</v>
      </c>
      <c r="P4793">
        <v>0</v>
      </c>
      <c r="Q4793">
        <v>0</v>
      </c>
      <c r="R4793">
        <v>0.4126344086021505</v>
      </c>
    </row>
    <row r="4794" spans="1:18" x14ac:dyDescent="0.25">
      <c r="A4794" t="s">
        <v>4837</v>
      </c>
      <c r="B4794">
        <v>0</v>
      </c>
      <c r="C4794">
        <v>0.4428223844282238</v>
      </c>
      <c r="D4794">
        <v>0</v>
      </c>
      <c r="E4794">
        <v>0.24120645529727791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0.88358419567262469</v>
      </c>
      <c r="M4794">
        <v>0.80959313176558423</v>
      </c>
      <c r="N4794">
        <v>0</v>
      </c>
      <c r="O4794">
        <v>0</v>
      </c>
      <c r="P4794">
        <v>0</v>
      </c>
      <c r="Q4794">
        <v>0</v>
      </c>
      <c r="R4794">
        <v>0.4126344086021505</v>
      </c>
    </row>
    <row r="4795" spans="1:18" x14ac:dyDescent="0.25">
      <c r="A4795" t="s">
        <v>4838</v>
      </c>
      <c r="B4795">
        <v>0</v>
      </c>
      <c r="C4795">
        <v>0.48783454987834551</v>
      </c>
      <c r="D4795">
        <v>0</v>
      </c>
      <c r="E4795">
        <v>0.29067873685991669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0.88358419567262469</v>
      </c>
      <c r="M4795">
        <v>0.80959313176558423</v>
      </c>
      <c r="N4795">
        <v>0</v>
      </c>
      <c r="O4795">
        <v>0</v>
      </c>
      <c r="P4795">
        <v>0</v>
      </c>
      <c r="Q4795">
        <v>0</v>
      </c>
      <c r="R4795">
        <v>0.4126344086021505</v>
      </c>
    </row>
    <row r="4796" spans="1:18" x14ac:dyDescent="0.25">
      <c r="A4796" t="s">
        <v>4839</v>
      </c>
      <c r="B4796">
        <v>0</v>
      </c>
      <c r="C4796">
        <v>0.32116788321167877</v>
      </c>
      <c r="D4796">
        <v>0</v>
      </c>
      <c r="E4796">
        <v>0.28378349795892471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0.88358419567262469</v>
      </c>
      <c r="M4796">
        <v>0.80959313176558423</v>
      </c>
      <c r="N4796">
        <v>0</v>
      </c>
      <c r="O4796">
        <v>0</v>
      </c>
      <c r="P4796">
        <v>0</v>
      </c>
      <c r="Q4796">
        <v>0</v>
      </c>
      <c r="R4796">
        <v>0.64180107526881713</v>
      </c>
    </row>
    <row r="4797" spans="1:18" x14ac:dyDescent="0.25">
      <c r="A4797" t="s">
        <v>4840</v>
      </c>
      <c r="B4797">
        <v>0</v>
      </c>
      <c r="C4797">
        <v>6.9343065693430656E-2</v>
      </c>
      <c r="D4797">
        <v>0</v>
      </c>
      <c r="E4797">
        <v>0.30446921466190058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0.53010348071495772</v>
      </c>
      <c r="M4797">
        <v>0.80959313176558423</v>
      </c>
      <c r="N4797">
        <v>0</v>
      </c>
      <c r="O4797">
        <v>0</v>
      </c>
      <c r="P4797">
        <v>0</v>
      </c>
      <c r="Q4797">
        <v>0</v>
      </c>
      <c r="R4797">
        <v>0.4126344086021505</v>
      </c>
    </row>
    <row r="4798" spans="1:18" x14ac:dyDescent="0.25">
      <c r="A4798" t="s">
        <v>4841</v>
      </c>
      <c r="B4798">
        <v>0</v>
      </c>
      <c r="C4798">
        <v>0</v>
      </c>
      <c r="D4798">
        <v>0</v>
      </c>
      <c r="E4798">
        <v>0.42879502527549229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0.53010348071495772</v>
      </c>
      <c r="M4798">
        <v>0.73859649122807014</v>
      </c>
      <c r="N4798">
        <v>0</v>
      </c>
      <c r="O4798">
        <v>0</v>
      </c>
      <c r="P4798">
        <v>0</v>
      </c>
      <c r="Q4798">
        <v>0</v>
      </c>
      <c r="R4798">
        <v>0.34341397849462357</v>
      </c>
    </row>
    <row r="4799" spans="1:18" x14ac:dyDescent="0.25">
      <c r="A4799" t="s">
        <v>4842</v>
      </c>
      <c r="B4799">
        <v>0</v>
      </c>
      <c r="C4799">
        <v>0</v>
      </c>
      <c r="D4799">
        <v>0</v>
      </c>
      <c r="E4799">
        <v>0.47435436451701601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0.53010348071495772</v>
      </c>
      <c r="M4799">
        <v>0.79070548712206057</v>
      </c>
      <c r="N4799">
        <v>0</v>
      </c>
      <c r="O4799">
        <v>0</v>
      </c>
      <c r="P4799">
        <v>0</v>
      </c>
      <c r="Q4799">
        <v>0</v>
      </c>
      <c r="R4799">
        <v>0.34341397849462357</v>
      </c>
    </row>
    <row r="4800" spans="1:18" x14ac:dyDescent="0.25">
      <c r="A4800" t="s">
        <v>4843</v>
      </c>
      <c r="B4800">
        <v>0</v>
      </c>
      <c r="C4800">
        <v>0</v>
      </c>
      <c r="D4800">
        <v>0</v>
      </c>
      <c r="E4800">
        <v>0.38996171661837181</v>
      </c>
      <c r="F4800">
        <v>0</v>
      </c>
      <c r="G4800">
        <v>0.23705882352941179</v>
      </c>
      <c r="H4800">
        <v>0</v>
      </c>
      <c r="I4800">
        <v>0</v>
      </c>
      <c r="J4800">
        <v>0</v>
      </c>
      <c r="K4800">
        <v>0</v>
      </c>
      <c r="L4800">
        <v>0.53010348071495772</v>
      </c>
      <c r="M4800">
        <v>0.80959313176558423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 t="s">
        <v>4844</v>
      </c>
      <c r="B4801">
        <v>0</v>
      </c>
      <c r="C4801">
        <v>0</v>
      </c>
      <c r="D4801">
        <v>0</v>
      </c>
      <c r="E4801">
        <v>0.40254658516466091</v>
      </c>
      <c r="F4801">
        <v>0</v>
      </c>
      <c r="G4801">
        <v>0.23705882352941179</v>
      </c>
      <c r="H4801">
        <v>0</v>
      </c>
      <c r="I4801">
        <v>0</v>
      </c>
      <c r="J4801">
        <v>0</v>
      </c>
      <c r="K4801">
        <v>0</v>
      </c>
      <c r="L4801">
        <v>0.53010348071495772</v>
      </c>
      <c r="M4801">
        <v>0.79604329973870847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 t="s">
        <v>4845</v>
      </c>
      <c r="B4802">
        <v>0</v>
      </c>
      <c r="C4802">
        <v>0</v>
      </c>
      <c r="D4802">
        <v>0</v>
      </c>
      <c r="E4802">
        <v>0.29605110091160991</v>
      </c>
      <c r="F4802">
        <v>0</v>
      </c>
      <c r="G4802">
        <v>0.23705882352941179</v>
      </c>
      <c r="H4802">
        <v>0</v>
      </c>
      <c r="I4802">
        <v>0</v>
      </c>
      <c r="J4802">
        <v>0</v>
      </c>
      <c r="K4802">
        <v>0</v>
      </c>
      <c r="L4802">
        <v>0.53010348071495772</v>
      </c>
      <c r="M4802">
        <v>0.6371780515117581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 t="s">
        <v>4846</v>
      </c>
      <c r="B4803">
        <v>0</v>
      </c>
      <c r="C4803">
        <v>0</v>
      </c>
      <c r="D4803">
        <v>0</v>
      </c>
      <c r="E4803">
        <v>0.24256012182998801</v>
      </c>
      <c r="F4803">
        <v>0</v>
      </c>
      <c r="G4803">
        <v>0.23705882352941179</v>
      </c>
      <c r="H4803">
        <v>0</v>
      </c>
      <c r="I4803">
        <v>0</v>
      </c>
      <c r="J4803">
        <v>0</v>
      </c>
      <c r="K4803">
        <v>0</v>
      </c>
      <c r="L4803">
        <v>0.53010348071495772</v>
      </c>
      <c r="M4803">
        <v>0.6371780515117581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 t="s">
        <v>4847</v>
      </c>
      <c r="B4804">
        <v>0</v>
      </c>
      <c r="C4804">
        <v>0</v>
      </c>
      <c r="D4804">
        <v>0</v>
      </c>
      <c r="E4804">
        <v>0.20082912075128501</v>
      </c>
      <c r="F4804">
        <v>0</v>
      </c>
      <c r="G4804">
        <v>0.23705882352941179</v>
      </c>
      <c r="H4804">
        <v>0</v>
      </c>
      <c r="I4804">
        <v>0</v>
      </c>
      <c r="J4804">
        <v>0</v>
      </c>
      <c r="K4804">
        <v>0</v>
      </c>
      <c r="L4804">
        <v>0.53010348071495772</v>
      </c>
      <c r="M4804">
        <v>0.6371780515117581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t="s">
        <v>4848</v>
      </c>
      <c r="B4805">
        <v>0</v>
      </c>
      <c r="C4805">
        <v>0</v>
      </c>
      <c r="D4805">
        <v>0</v>
      </c>
      <c r="E4805">
        <v>0.16863723852027329</v>
      </c>
      <c r="F4805">
        <v>0</v>
      </c>
      <c r="G4805">
        <v>0.23705882352941179</v>
      </c>
      <c r="H4805">
        <v>0</v>
      </c>
      <c r="I4805">
        <v>0</v>
      </c>
      <c r="J4805">
        <v>0</v>
      </c>
      <c r="K4805">
        <v>0</v>
      </c>
      <c r="L4805">
        <v>0.53010348071495772</v>
      </c>
      <c r="M4805">
        <v>0.6371780515117581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 t="s">
        <v>4849</v>
      </c>
      <c r="B4806">
        <v>0</v>
      </c>
      <c r="C4806">
        <v>0</v>
      </c>
      <c r="D4806">
        <v>0</v>
      </c>
      <c r="E4806">
        <v>0.16599335857357389</v>
      </c>
      <c r="F4806">
        <v>0</v>
      </c>
      <c r="G4806">
        <v>0.23705882352941179</v>
      </c>
      <c r="H4806">
        <v>0</v>
      </c>
      <c r="I4806">
        <v>0</v>
      </c>
      <c r="J4806">
        <v>0</v>
      </c>
      <c r="K4806">
        <v>0</v>
      </c>
      <c r="L4806">
        <v>0.53010348071495772</v>
      </c>
      <c r="M4806">
        <v>0.6371780515117581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 t="s">
        <v>4850</v>
      </c>
      <c r="B4807">
        <v>0</v>
      </c>
      <c r="C4807">
        <v>4.8661800486618006E-3</v>
      </c>
      <c r="D4807">
        <v>0</v>
      </c>
      <c r="E4807">
        <v>0.14765540726326701</v>
      </c>
      <c r="F4807">
        <v>0</v>
      </c>
      <c r="G4807">
        <v>0.23705882352941179</v>
      </c>
      <c r="H4807">
        <v>0</v>
      </c>
      <c r="I4807">
        <v>0</v>
      </c>
      <c r="J4807">
        <v>0</v>
      </c>
      <c r="K4807">
        <v>0</v>
      </c>
      <c r="L4807">
        <v>0.53010348071495772</v>
      </c>
      <c r="M4807">
        <v>0.6371780515117581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t="s">
        <v>4851</v>
      </c>
      <c r="B4808">
        <v>0</v>
      </c>
      <c r="C4808">
        <v>1.3381995133819951E-2</v>
      </c>
      <c r="D4808">
        <v>0</v>
      </c>
      <c r="E4808">
        <v>0.1142367647369868</v>
      </c>
      <c r="F4808">
        <v>0</v>
      </c>
      <c r="G4808">
        <v>0.23705882352941179</v>
      </c>
      <c r="H4808">
        <v>0</v>
      </c>
      <c r="I4808">
        <v>0</v>
      </c>
      <c r="J4808">
        <v>0</v>
      </c>
      <c r="K4808">
        <v>0</v>
      </c>
      <c r="L4808">
        <v>0.53010348071495772</v>
      </c>
      <c r="M4808">
        <v>0.6371780515117581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 t="s">
        <v>4852</v>
      </c>
      <c r="B4809">
        <v>0</v>
      </c>
      <c r="C4809">
        <v>0.24087591240875911</v>
      </c>
      <c r="D4809">
        <v>0</v>
      </c>
      <c r="E4809">
        <v>5.4781192495611163E-2</v>
      </c>
      <c r="F4809">
        <v>0</v>
      </c>
      <c r="G4809">
        <v>0.23705882352941179</v>
      </c>
      <c r="H4809">
        <v>0</v>
      </c>
      <c r="I4809">
        <v>0</v>
      </c>
      <c r="J4809">
        <v>0</v>
      </c>
      <c r="K4809">
        <v>0</v>
      </c>
      <c r="L4809">
        <v>0.53010348071495772</v>
      </c>
      <c r="M4809">
        <v>0.79604329973870847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 t="s">
        <v>4853</v>
      </c>
      <c r="B4810">
        <v>0</v>
      </c>
      <c r="C4810">
        <v>0.37104622871046228</v>
      </c>
      <c r="D4810">
        <v>0</v>
      </c>
      <c r="E4810">
        <v>4.2767402017809167E-2</v>
      </c>
      <c r="F4810">
        <v>0</v>
      </c>
      <c r="G4810">
        <v>0.23705882352941179</v>
      </c>
      <c r="H4810">
        <v>0</v>
      </c>
      <c r="I4810">
        <v>0</v>
      </c>
      <c r="J4810">
        <v>0</v>
      </c>
      <c r="K4810">
        <v>0</v>
      </c>
      <c r="L4810">
        <v>0.53010348071495772</v>
      </c>
      <c r="M4810">
        <v>0.79604329973870847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 t="s">
        <v>4854</v>
      </c>
      <c r="B4811">
        <v>0</v>
      </c>
      <c r="C4811">
        <v>0.41119221411192208</v>
      </c>
      <c r="D4811">
        <v>0</v>
      </c>
      <c r="E4811">
        <v>4.132913132680472E-2</v>
      </c>
      <c r="F4811">
        <v>0</v>
      </c>
      <c r="G4811">
        <v>0.23705882352941179</v>
      </c>
      <c r="H4811">
        <v>0</v>
      </c>
      <c r="I4811">
        <v>0</v>
      </c>
      <c r="J4811">
        <v>0</v>
      </c>
      <c r="K4811">
        <v>0</v>
      </c>
      <c r="L4811">
        <v>0.53010348071495772</v>
      </c>
      <c r="M4811">
        <v>0.80959313176558423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 t="s">
        <v>4855</v>
      </c>
      <c r="B4812">
        <v>0</v>
      </c>
      <c r="C4812">
        <v>0.35888077858880779</v>
      </c>
      <c r="D4812">
        <v>0</v>
      </c>
      <c r="E4812">
        <v>4.1667547959982239E-2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0.797271872060207</v>
      </c>
      <c r="M4812">
        <v>0.80959313176558423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 t="s">
        <v>4856</v>
      </c>
      <c r="B4813">
        <v>0</v>
      </c>
      <c r="C4813">
        <v>0.41605839416058399</v>
      </c>
      <c r="D4813">
        <v>0</v>
      </c>
      <c r="E4813">
        <v>4.3423084244590633E-2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0.88358419567262469</v>
      </c>
      <c r="M4813">
        <v>0.80959313176558423</v>
      </c>
      <c r="N4813">
        <v>0</v>
      </c>
      <c r="O4813">
        <v>0</v>
      </c>
      <c r="P4813">
        <v>0</v>
      </c>
      <c r="Q4813">
        <v>0</v>
      </c>
      <c r="R4813">
        <v>0.34341397849462357</v>
      </c>
    </row>
    <row r="4814" spans="1:18" x14ac:dyDescent="0.25">
      <c r="A4814" t="s">
        <v>4857</v>
      </c>
      <c r="B4814">
        <v>0</v>
      </c>
      <c r="C4814">
        <v>0.44525547445255481</v>
      </c>
      <c r="D4814">
        <v>0</v>
      </c>
      <c r="E4814">
        <v>4.2048266672306947E-2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0.88358419567262469</v>
      </c>
      <c r="M4814">
        <v>0.80959313176558423</v>
      </c>
      <c r="N4814">
        <v>0</v>
      </c>
      <c r="O4814">
        <v>0</v>
      </c>
      <c r="P4814">
        <v>0</v>
      </c>
      <c r="Q4814">
        <v>0</v>
      </c>
      <c r="R4814">
        <v>0.34341397849462357</v>
      </c>
    </row>
    <row r="4815" spans="1:18" x14ac:dyDescent="0.25">
      <c r="A4815" t="s">
        <v>4858</v>
      </c>
      <c r="B4815">
        <v>0</v>
      </c>
      <c r="C4815">
        <v>0.41849148418491477</v>
      </c>
      <c r="D4815">
        <v>0</v>
      </c>
      <c r="E4815">
        <v>3.623173078956831E-2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0.88358419567262469</v>
      </c>
      <c r="M4815">
        <v>0.80959313176558423</v>
      </c>
      <c r="N4815">
        <v>0</v>
      </c>
      <c r="O4815">
        <v>0</v>
      </c>
      <c r="P4815">
        <v>0</v>
      </c>
      <c r="Q4815">
        <v>0</v>
      </c>
      <c r="R4815">
        <v>0.36693548387096769</v>
      </c>
    </row>
    <row r="4816" spans="1:18" x14ac:dyDescent="0.25">
      <c r="A4816" t="s">
        <v>4859</v>
      </c>
      <c r="B4816">
        <v>0</v>
      </c>
      <c r="C4816">
        <v>0.54987834549878345</v>
      </c>
      <c r="D4816">
        <v>0</v>
      </c>
      <c r="E4816">
        <v>3.2847564457793098E-2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0.88358419567262469</v>
      </c>
      <c r="M4816">
        <v>0.80959313176558423</v>
      </c>
      <c r="N4816">
        <v>0</v>
      </c>
      <c r="O4816">
        <v>0</v>
      </c>
      <c r="P4816">
        <v>0</v>
      </c>
      <c r="Q4816">
        <v>0</v>
      </c>
      <c r="R4816">
        <v>0.36693548387096769</v>
      </c>
    </row>
    <row r="4817" spans="1:18" x14ac:dyDescent="0.25">
      <c r="A4817" t="s">
        <v>4860</v>
      </c>
      <c r="B4817">
        <v>0</v>
      </c>
      <c r="C4817">
        <v>0.5997566909975669</v>
      </c>
      <c r="D4817">
        <v>0</v>
      </c>
      <c r="E4817">
        <v>3.2741809259925127E-2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0.8276105362182502</v>
      </c>
      <c r="M4817">
        <v>0.80959313176558423</v>
      </c>
      <c r="N4817">
        <v>0</v>
      </c>
      <c r="O4817">
        <v>0</v>
      </c>
      <c r="P4817">
        <v>0</v>
      </c>
      <c r="Q4817">
        <v>0</v>
      </c>
      <c r="R4817">
        <v>0.36693548387096769</v>
      </c>
    </row>
    <row r="4818" spans="1:18" x14ac:dyDescent="0.25">
      <c r="A4818" t="s">
        <v>4861</v>
      </c>
      <c r="B4818">
        <v>0</v>
      </c>
      <c r="C4818">
        <v>0.51946472019464718</v>
      </c>
      <c r="D4818">
        <v>0</v>
      </c>
      <c r="E4818">
        <v>3.4180079950929587E-2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0.53010348071495772</v>
      </c>
      <c r="M4818">
        <v>0.80959313176558423</v>
      </c>
      <c r="N4818">
        <v>0</v>
      </c>
      <c r="O4818">
        <v>0</v>
      </c>
      <c r="P4818">
        <v>0</v>
      </c>
      <c r="Q4818">
        <v>0</v>
      </c>
      <c r="R4818">
        <v>0.36693548387096769</v>
      </c>
    </row>
    <row r="4819" spans="1:18" x14ac:dyDescent="0.25">
      <c r="A4819" t="s">
        <v>4862</v>
      </c>
      <c r="B4819">
        <v>0</v>
      </c>
      <c r="C4819">
        <v>0.39659367396593681</v>
      </c>
      <c r="D4819">
        <v>0</v>
      </c>
      <c r="E4819">
        <v>3.238224158717401E-2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0.53010348071495772</v>
      </c>
      <c r="M4819">
        <v>0.80959313176558423</v>
      </c>
      <c r="N4819">
        <v>0</v>
      </c>
      <c r="O4819">
        <v>0</v>
      </c>
      <c r="P4819">
        <v>0</v>
      </c>
      <c r="Q4819">
        <v>0</v>
      </c>
      <c r="R4819">
        <v>0.36693548387096769</v>
      </c>
    </row>
    <row r="4820" spans="1:18" x14ac:dyDescent="0.25">
      <c r="A4820" t="s">
        <v>4863</v>
      </c>
      <c r="B4820">
        <v>0</v>
      </c>
      <c r="C4820">
        <v>0.34428223844282241</v>
      </c>
      <c r="D4820">
        <v>0</v>
      </c>
      <c r="E4820">
        <v>3.5470293364918887E-2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0.53010348071495772</v>
      </c>
      <c r="M4820">
        <v>0.80959313176558423</v>
      </c>
      <c r="N4820">
        <v>0</v>
      </c>
      <c r="O4820">
        <v>0</v>
      </c>
      <c r="P4820">
        <v>0</v>
      </c>
      <c r="Q4820">
        <v>0</v>
      </c>
      <c r="R4820">
        <v>0.36693548387096769</v>
      </c>
    </row>
    <row r="4821" spans="1:18" x14ac:dyDescent="0.25">
      <c r="A4821" t="s">
        <v>4864</v>
      </c>
      <c r="B4821">
        <v>0</v>
      </c>
      <c r="C4821">
        <v>0.1094890510948905</v>
      </c>
      <c r="D4821">
        <v>0</v>
      </c>
      <c r="E4821">
        <v>5.0466380422597767E-2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0.53010348071495772</v>
      </c>
      <c r="M4821">
        <v>0.80959313176558423</v>
      </c>
      <c r="N4821">
        <v>0</v>
      </c>
      <c r="O4821">
        <v>0</v>
      </c>
      <c r="P4821">
        <v>0</v>
      </c>
      <c r="Q4821">
        <v>0</v>
      </c>
      <c r="R4821">
        <v>0.36693548387096769</v>
      </c>
    </row>
    <row r="4822" spans="1:18" x14ac:dyDescent="0.25">
      <c r="A4822" t="s">
        <v>4865</v>
      </c>
      <c r="B4822">
        <v>0</v>
      </c>
      <c r="C4822">
        <v>1.2165450121654499E-3</v>
      </c>
      <c r="D4822">
        <v>0</v>
      </c>
      <c r="E4822">
        <v>0.1133272700353222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0.53010348071495772</v>
      </c>
      <c r="M4822">
        <v>0.80959313176558423</v>
      </c>
      <c r="N4822">
        <v>0</v>
      </c>
      <c r="O4822">
        <v>0</v>
      </c>
      <c r="P4822">
        <v>0</v>
      </c>
      <c r="Q4822">
        <v>0</v>
      </c>
      <c r="R4822">
        <v>0.34341397849462357</v>
      </c>
    </row>
    <row r="4823" spans="1:18" x14ac:dyDescent="0.25">
      <c r="A4823" t="s">
        <v>4866</v>
      </c>
      <c r="B4823">
        <v>0</v>
      </c>
      <c r="C4823">
        <v>0</v>
      </c>
      <c r="D4823">
        <v>0</v>
      </c>
      <c r="E4823">
        <v>0.2488208295437721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0.53010348071495772</v>
      </c>
      <c r="M4823">
        <v>0.80959313176558423</v>
      </c>
      <c r="N4823">
        <v>0</v>
      </c>
      <c r="O4823">
        <v>0</v>
      </c>
      <c r="P4823">
        <v>0</v>
      </c>
      <c r="Q4823">
        <v>0</v>
      </c>
      <c r="R4823">
        <v>0.34341397849462357</v>
      </c>
    </row>
    <row r="4824" spans="1:18" x14ac:dyDescent="0.25">
      <c r="A4824" t="s">
        <v>4867</v>
      </c>
      <c r="B4824">
        <v>0</v>
      </c>
      <c r="C4824">
        <v>0</v>
      </c>
      <c r="D4824">
        <v>0</v>
      </c>
      <c r="E4824">
        <v>0.40233507476892488</v>
      </c>
      <c r="F4824">
        <v>0</v>
      </c>
      <c r="G4824">
        <v>0.23705882352941179</v>
      </c>
      <c r="H4824">
        <v>0</v>
      </c>
      <c r="I4824">
        <v>0</v>
      </c>
      <c r="J4824">
        <v>0</v>
      </c>
      <c r="K4824">
        <v>0</v>
      </c>
      <c r="L4824">
        <v>0.53010348071495772</v>
      </c>
      <c r="M4824">
        <v>0.80959313176558423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 t="s">
        <v>4868</v>
      </c>
      <c r="B4825">
        <v>0</v>
      </c>
      <c r="C4825">
        <v>0</v>
      </c>
      <c r="D4825">
        <v>0</v>
      </c>
      <c r="E4825">
        <v>0.53469828042048273</v>
      </c>
      <c r="F4825">
        <v>0</v>
      </c>
      <c r="G4825">
        <v>0.23705882352941179</v>
      </c>
      <c r="H4825">
        <v>0</v>
      </c>
      <c r="I4825">
        <v>0</v>
      </c>
      <c r="J4825">
        <v>0</v>
      </c>
      <c r="K4825">
        <v>0</v>
      </c>
      <c r="L4825">
        <v>0.53010348071495772</v>
      </c>
      <c r="M4825">
        <v>0.69514744307577447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 t="s">
        <v>4869</v>
      </c>
      <c r="B4826">
        <v>0</v>
      </c>
      <c r="C4826">
        <v>0</v>
      </c>
      <c r="D4826">
        <v>0</v>
      </c>
      <c r="E4826">
        <v>0.61496647560227591</v>
      </c>
      <c r="F4826">
        <v>0</v>
      </c>
      <c r="G4826">
        <v>0.23705882352941179</v>
      </c>
      <c r="H4826">
        <v>0</v>
      </c>
      <c r="I4826">
        <v>0</v>
      </c>
      <c r="J4826">
        <v>0</v>
      </c>
      <c r="K4826">
        <v>0</v>
      </c>
      <c r="L4826">
        <v>0.53010348071495772</v>
      </c>
      <c r="M4826">
        <v>0.56655468458379987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t="s">
        <v>4870</v>
      </c>
      <c r="B4827">
        <v>0</v>
      </c>
      <c r="C4827">
        <v>0</v>
      </c>
      <c r="D4827">
        <v>0</v>
      </c>
      <c r="E4827">
        <v>0.65386323737811725</v>
      </c>
      <c r="F4827">
        <v>0</v>
      </c>
      <c r="G4827">
        <v>0.23705882352941179</v>
      </c>
      <c r="H4827">
        <v>0</v>
      </c>
      <c r="I4827">
        <v>0</v>
      </c>
      <c r="J4827">
        <v>0</v>
      </c>
      <c r="K4827">
        <v>0</v>
      </c>
      <c r="L4827">
        <v>0.53010348071495772</v>
      </c>
      <c r="M4827">
        <v>0.49257185516983948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 t="s">
        <v>4871</v>
      </c>
      <c r="B4828">
        <v>0</v>
      </c>
      <c r="C4828">
        <v>0</v>
      </c>
      <c r="D4828">
        <v>0</v>
      </c>
      <c r="E4828">
        <v>0.68717612470652945</v>
      </c>
      <c r="F4828">
        <v>0</v>
      </c>
      <c r="G4828">
        <v>0.23705882352941179</v>
      </c>
      <c r="H4828">
        <v>0</v>
      </c>
      <c r="I4828">
        <v>0</v>
      </c>
      <c r="J4828">
        <v>0</v>
      </c>
      <c r="K4828">
        <v>0</v>
      </c>
      <c r="L4828">
        <v>0.53010348071495772</v>
      </c>
      <c r="M4828">
        <v>0.44117207913400519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 t="s">
        <v>4872</v>
      </c>
      <c r="B4829">
        <v>0</v>
      </c>
      <c r="C4829">
        <v>0</v>
      </c>
      <c r="D4829">
        <v>0</v>
      </c>
      <c r="E4829">
        <v>0.66515789251041701</v>
      </c>
      <c r="F4829">
        <v>0</v>
      </c>
      <c r="G4829">
        <v>0.23705882352941179</v>
      </c>
      <c r="H4829">
        <v>0</v>
      </c>
      <c r="I4829">
        <v>0</v>
      </c>
      <c r="J4829">
        <v>0</v>
      </c>
      <c r="K4829">
        <v>0</v>
      </c>
      <c r="L4829">
        <v>0.53010348071495772</v>
      </c>
      <c r="M4829">
        <v>0.48040313549832031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 t="s">
        <v>4873</v>
      </c>
      <c r="B4830">
        <v>0</v>
      </c>
      <c r="C4830">
        <v>0</v>
      </c>
      <c r="D4830">
        <v>0</v>
      </c>
      <c r="E4830">
        <v>0.68319972926669348</v>
      </c>
      <c r="F4830">
        <v>0</v>
      </c>
      <c r="G4830">
        <v>0.23705882352941179</v>
      </c>
      <c r="H4830">
        <v>0</v>
      </c>
      <c r="I4830">
        <v>0</v>
      </c>
      <c r="J4830">
        <v>0</v>
      </c>
      <c r="K4830">
        <v>0</v>
      </c>
      <c r="L4830">
        <v>0.53010348071495772</v>
      </c>
      <c r="M4830">
        <v>0.46088092571855171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 t="s">
        <v>4874</v>
      </c>
      <c r="B4831">
        <v>0</v>
      </c>
      <c r="C4831">
        <v>6.0827250608272501E-3</v>
      </c>
      <c r="D4831">
        <v>0</v>
      </c>
      <c r="E4831">
        <v>0.65377863321982277</v>
      </c>
      <c r="F4831">
        <v>0</v>
      </c>
      <c r="G4831">
        <v>0.23705882352941179</v>
      </c>
      <c r="H4831">
        <v>0</v>
      </c>
      <c r="I4831">
        <v>0</v>
      </c>
      <c r="J4831">
        <v>0</v>
      </c>
      <c r="K4831">
        <v>0</v>
      </c>
      <c r="L4831">
        <v>0.53010348071495772</v>
      </c>
      <c r="M4831">
        <v>0.53049645390070921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 t="s">
        <v>4875</v>
      </c>
      <c r="B4832">
        <v>0</v>
      </c>
      <c r="C4832">
        <v>1.7031630170316302E-2</v>
      </c>
      <c r="D4832">
        <v>0</v>
      </c>
      <c r="E4832">
        <v>0.54867911757862897</v>
      </c>
      <c r="F4832">
        <v>0</v>
      </c>
      <c r="G4832">
        <v>0.23705882352941179</v>
      </c>
      <c r="H4832">
        <v>0</v>
      </c>
      <c r="I4832">
        <v>0</v>
      </c>
      <c r="J4832">
        <v>0</v>
      </c>
      <c r="K4832">
        <v>0</v>
      </c>
      <c r="L4832">
        <v>0.53010348071495772</v>
      </c>
      <c r="M4832">
        <v>0.6371780515117581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 t="s">
        <v>4876</v>
      </c>
      <c r="B4833">
        <v>0</v>
      </c>
      <c r="C4833">
        <v>0.22871046228710459</v>
      </c>
      <c r="D4833">
        <v>0</v>
      </c>
      <c r="E4833">
        <v>0.34199115886545828</v>
      </c>
      <c r="F4833">
        <v>0</v>
      </c>
      <c r="G4833">
        <v>0.23705882352941179</v>
      </c>
      <c r="H4833">
        <v>0</v>
      </c>
      <c r="I4833">
        <v>0</v>
      </c>
      <c r="J4833">
        <v>0</v>
      </c>
      <c r="K4833">
        <v>0</v>
      </c>
      <c r="L4833">
        <v>0.53010348071495772</v>
      </c>
      <c r="M4833">
        <v>0.71661067562523328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 t="s">
        <v>4877</v>
      </c>
      <c r="B4834">
        <v>0</v>
      </c>
      <c r="C4834">
        <v>0.27372262773722628</v>
      </c>
      <c r="D4834">
        <v>0</v>
      </c>
      <c r="E4834">
        <v>0.18566382537701731</v>
      </c>
      <c r="F4834">
        <v>0</v>
      </c>
      <c r="G4834">
        <v>0.23705882352941179</v>
      </c>
      <c r="H4834">
        <v>0</v>
      </c>
      <c r="I4834">
        <v>0</v>
      </c>
      <c r="J4834">
        <v>0</v>
      </c>
      <c r="K4834">
        <v>0</v>
      </c>
      <c r="L4834">
        <v>0.53010348071495772</v>
      </c>
      <c r="M4834">
        <v>0.79604329973870847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 t="s">
        <v>4878</v>
      </c>
      <c r="B4835">
        <v>0</v>
      </c>
      <c r="C4835">
        <v>0.50486618004866179</v>
      </c>
      <c r="D4835">
        <v>0</v>
      </c>
      <c r="E4835">
        <v>0.15414877641236069</v>
      </c>
      <c r="F4835">
        <v>0</v>
      </c>
      <c r="G4835">
        <v>0.23705882352941179</v>
      </c>
      <c r="H4835">
        <v>0</v>
      </c>
      <c r="I4835">
        <v>0</v>
      </c>
      <c r="J4835">
        <v>0</v>
      </c>
      <c r="K4835">
        <v>0</v>
      </c>
      <c r="L4835">
        <v>0.53010348071495772</v>
      </c>
      <c r="M4835">
        <v>0.79604329973870847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 t="s">
        <v>4879</v>
      </c>
      <c r="B4836">
        <v>0</v>
      </c>
      <c r="C4836">
        <v>0.4963503649635036</v>
      </c>
      <c r="D4836">
        <v>0</v>
      </c>
      <c r="E4836">
        <v>0.1909092831912689</v>
      </c>
      <c r="F4836">
        <v>0</v>
      </c>
      <c r="G4836">
        <v>0.23705882352941179</v>
      </c>
      <c r="H4836">
        <v>0</v>
      </c>
      <c r="I4836">
        <v>0</v>
      </c>
      <c r="J4836">
        <v>0</v>
      </c>
      <c r="K4836">
        <v>0</v>
      </c>
      <c r="L4836">
        <v>0.53010348071495772</v>
      </c>
      <c r="M4836">
        <v>0.80959313176558423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 t="s">
        <v>4880</v>
      </c>
      <c r="B4837">
        <v>0</v>
      </c>
      <c r="C4837">
        <v>0.45863746958637469</v>
      </c>
      <c r="D4837">
        <v>0</v>
      </c>
      <c r="E4837">
        <v>0.203282641341822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0.53010348071495772</v>
      </c>
      <c r="M4837">
        <v>0.80959313176558423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 t="s">
        <v>4881</v>
      </c>
      <c r="B4838">
        <v>0</v>
      </c>
      <c r="C4838">
        <v>0.47810218978102192</v>
      </c>
      <c r="D4838">
        <v>0</v>
      </c>
      <c r="E4838">
        <v>0.16123437466951501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0.53010348071495772</v>
      </c>
      <c r="M4838">
        <v>0.80959313176558423</v>
      </c>
      <c r="N4838">
        <v>0</v>
      </c>
      <c r="O4838">
        <v>0</v>
      </c>
      <c r="P4838">
        <v>0</v>
      </c>
      <c r="Q4838">
        <v>0</v>
      </c>
      <c r="R4838">
        <v>0.34341397849462357</v>
      </c>
    </row>
    <row r="4839" spans="1:18" x14ac:dyDescent="0.25">
      <c r="A4839" t="s">
        <v>4882</v>
      </c>
      <c r="B4839">
        <v>0</v>
      </c>
      <c r="C4839">
        <v>0.47445255474452552</v>
      </c>
      <c r="D4839">
        <v>0</v>
      </c>
      <c r="E4839">
        <v>0.13938535078999131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0.53010348071495772</v>
      </c>
      <c r="M4839">
        <v>0.80959313176558423</v>
      </c>
      <c r="N4839">
        <v>0</v>
      </c>
      <c r="O4839">
        <v>0</v>
      </c>
      <c r="P4839">
        <v>0</v>
      </c>
      <c r="Q4839">
        <v>0</v>
      </c>
      <c r="R4839">
        <v>0.34341397849462357</v>
      </c>
    </row>
    <row r="4840" spans="1:18" x14ac:dyDescent="0.25">
      <c r="A4840" t="s">
        <v>4883</v>
      </c>
      <c r="B4840">
        <v>0</v>
      </c>
      <c r="C4840">
        <v>0.58272506082725062</v>
      </c>
      <c r="D4840">
        <v>0</v>
      </c>
      <c r="E4840">
        <v>0.17257133188096199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0.53010348071495772</v>
      </c>
      <c r="M4840">
        <v>0.80959313176558423</v>
      </c>
      <c r="N4840">
        <v>0</v>
      </c>
      <c r="O4840">
        <v>0</v>
      </c>
      <c r="P4840">
        <v>0</v>
      </c>
      <c r="Q4840">
        <v>0</v>
      </c>
      <c r="R4840">
        <v>0.34341397849462357</v>
      </c>
    </row>
    <row r="4841" spans="1:18" x14ac:dyDescent="0.25">
      <c r="A4841" t="s">
        <v>4884</v>
      </c>
      <c r="B4841">
        <v>0</v>
      </c>
      <c r="C4841">
        <v>0.39537712895377131</v>
      </c>
      <c r="D4841">
        <v>0</v>
      </c>
      <c r="E4841">
        <v>0.222656993591235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0.53010348071495772</v>
      </c>
      <c r="M4841">
        <v>0.80959313176558423</v>
      </c>
      <c r="N4841">
        <v>0</v>
      </c>
      <c r="O4841">
        <v>0</v>
      </c>
      <c r="P4841">
        <v>0</v>
      </c>
      <c r="Q4841">
        <v>0</v>
      </c>
      <c r="R4841">
        <v>0.34341397849462357</v>
      </c>
    </row>
    <row r="4842" spans="1:18" x14ac:dyDescent="0.25">
      <c r="A4842" t="s">
        <v>4885</v>
      </c>
      <c r="B4842">
        <v>0</v>
      </c>
      <c r="C4842">
        <v>0.36374695863746948</v>
      </c>
      <c r="D4842">
        <v>0</v>
      </c>
      <c r="E4842">
        <v>0.26844899426806829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0.53010348071495772</v>
      </c>
      <c r="M4842">
        <v>0.80959313176558423</v>
      </c>
      <c r="N4842">
        <v>0</v>
      </c>
      <c r="O4842">
        <v>0</v>
      </c>
      <c r="P4842">
        <v>0</v>
      </c>
      <c r="Q4842">
        <v>0</v>
      </c>
      <c r="R4842">
        <v>0.34341397849462357</v>
      </c>
    </row>
    <row r="4843" spans="1:18" x14ac:dyDescent="0.25">
      <c r="A4843" t="s">
        <v>4886</v>
      </c>
      <c r="B4843">
        <v>0</v>
      </c>
      <c r="C4843">
        <v>0.41362530413625298</v>
      </c>
      <c r="D4843">
        <v>0</v>
      </c>
      <c r="E4843">
        <v>0.30482878233465183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0.53010348071495772</v>
      </c>
      <c r="M4843">
        <v>0.80959313176558423</v>
      </c>
      <c r="N4843">
        <v>0</v>
      </c>
      <c r="O4843">
        <v>0</v>
      </c>
      <c r="P4843">
        <v>0</v>
      </c>
      <c r="Q4843">
        <v>0</v>
      </c>
      <c r="R4843">
        <v>0.34341397849462357</v>
      </c>
    </row>
    <row r="4844" spans="1:18" x14ac:dyDescent="0.25">
      <c r="A4844" t="s">
        <v>4887</v>
      </c>
      <c r="B4844">
        <v>0</v>
      </c>
      <c r="C4844">
        <v>0.21167883211678831</v>
      </c>
      <c r="D4844">
        <v>0</v>
      </c>
      <c r="E4844">
        <v>0.36946635927155819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0.53010348071495772</v>
      </c>
      <c r="M4844">
        <v>0.80959313176558423</v>
      </c>
      <c r="N4844">
        <v>0</v>
      </c>
      <c r="O4844">
        <v>0</v>
      </c>
      <c r="P4844">
        <v>0</v>
      </c>
      <c r="Q4844">
        <v>0</v>
      </c>
      <c r="R4844">
        <v>0.34341397849462357</v>
      </c>
    </row>
    <row r="4845" spans="1:18" x14ac:dyDescent="0.25">
      <c r="A4845" t="s">
        <v>4888</v>
      </c>
      <c r="B4845">
        <v>0</v>
      </c>
      <c r="C4845">
        <v>7.9075425790754258E-2</v>
      </c>
      <c r="D4845">
        <v>0</v>
      </c>
      <c r="E4845">
        <v>0.35453372533260008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0.53010348071495772</v>
      </c>
      <c r="M4845">
        <v>0.80959313176558423</v>
      </c>
      <c r="N4845">
        <v>0</v>
      </c>
      <c r="O4845">
        <v>0</v>
      </c>
      <c r="P4845">
        <v>0</v>
      </c>
      <c r="Q4845">
        <v>0</v>
      </c>
      <c r="R4845">
        <v>0.34341397849462357</v>
      </c>
    </row>
    <row r="4846" spans="1:18" x14ac:dyDescent="0.25">
      <c r="A4846" t="s">
        <v>4889</v>
      </c>
      <c r="B4846">
        <v>0</v>
      </c>
      <c r="C4846">
        <v>0</v>
      </c>
      <c r="D4846">
        <v>0</v>
      </c>
      <c r="E4846">
        <v>0.53746906660462368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0.39252116650987767</v>
      </c>
      <c r="M4846">
        <v>0.77827547592385216</v>
      </c>
      <c r="N4846">
        <v>0</v>
      </c>
      <c r="O4846">
        <v>0</v>
      </c>
      <c r="P4846">
        <v>0</v>
      </c>
      <c r="Q4846">
        <v>0</v>
      </c>
      <c r="R4846">
        <v>0.34341397849462357</v>
      </c>
    </row>
    <row r="4847" spans="1:18" x14ac:dyDescent="0.25">
      <c r="A4847" t="s">
        <v>4890</v>
      </c>
      <c r="B4847">
        <v>0</v>
      </c>
      <c r="C4847">
        <v>0</v>
      </c>
      <c r="D4847">
        <v>0</v>
      </c>
      <c r="E4847">
        <v>0.4379322743712854</v>
      </c>
      <c r="F4847">
        <v>0</v>
      </c>
      <c r="G4847">
        <v>0.23705882352941179</v>
      </c>
      <c r="H4847">
        <v>0</v>
      </c>
      <c r="I4847">
        <v>0</v>
      </c>
      <c r="J4847">
        <v>0</v>
      </c>
      <c r="K4847">
        <v>0</v>
      </c>
      <c r="L4847">
        <v>0.15968955785512701</v>
      </c>
      <c r="M4847">
        <v>0.80959313176558423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 t="s">
        <v>4891</v>
      </c>
      <c r="B4848">
        <v>0</v>
      </c>
      <c r="C4848">
        <v>0</v>
      </c>
      <c r="D4848">
        <v>0</v>
      </c>
      <c r="E4848">
        <v>0.39806256477505869</v>
      </c>
      <c r="F4848">
        <v>0</v>
      </c>
      <c r="G4848">
        <v>0.23705882352941179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0.79604329973870847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 t="s">
        <v>4892</v>
      </c>
      <c r="B4849">
        <v>0</v>
      </c>
      <c r="C4849">
        <v>0</v>
      </c>
      <c r="D4849">
        <v>0</v>
      </c>
      <c r="E4849">
        <v>0.42105374479155661</v>
      </c>
      <c r="F4849">
        <v>0</v>
      </c>
      <c r="G4849">
        <v>0.23705882352941179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0.6371780515117581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 t="s">
        <v>4893</v>
      </c>
      <c r="B4850">
        <v>0</v>
      </c>
      <c r="C4850">
        <v>0</v>
      </c>
      <c r="D4850">
        <v>0</v>
      </c>
      <c r="E4850">
        <v>0.43763615981725501</v>
      </c>
      <c r="F4850">
        <v>0</v>
      </c>
      <c r="G4850">
        <v>0.23705882352941179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0.48701007838745802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t="s">
        <v>4894</v>
      </c>
      <c r="B4851">
        <v>0</v>
      </c>
      <c r="C4851">
        <v>0</v>
      </c>
      <c r="D4851">
        <v>0</v>
      </c>
      <c r="E4851">
        <v>0.47363522917151379</v>
      </c>
      <c r="F4851">
        <v>0</v>
      </c>
      <c r="G4851">
        <v>0.23705882352941179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0.32385218365061591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t="s">
        <v>4895</v>
      </c>
      <c r="B4852">
        <v>0</v>
      </c>
      <c r="C4852">
        <v>0</v>
      </c>
      <c r="D4852">
        <v>0</v>
      </c>
      <c r="E4852">
        <v>0.30597093847162588</v>
      </c>
      <c r="F4852">
        <v>0</v>
      </c>
      <c r="G4852">
        <v>0.23705882352941179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0.32385218365061591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t="s">
        <v>4896</v>
      </c>
      <c r="B4853">
        <v>0</v>
      </c>
      <c r="C4853">
        <v>0</v>
      </c>
      <c r="D4853">
        <v>0</v>
      </c>
      <c r="E4853">
        <v>0.34541762727638059</v>
      </c>
      <c r="F4853">
        <v>0</v>
      </c>
      <c r="G4853">
        <v>0.23705882352941179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0.32385218365061591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t="s">
        <v>4897</v>
      </c>
      <c r="B4854">
        <v>0</v>
      </c>
      <c r="C4854">
        <v>0</v>
      </c>
      <c r="D4854">
        <v>0</v>
      </c>
      <c r="E4854">
        <v>0.29021341398929762</v>
      </c>
      <c r="F4854">
        <v>0</v>
      </c>
      <c r="G4854">
        <v>0.23705882352941179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0.32385218365061591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 t="s">
        <v>4898</v>
      </c>
      <c r="B4855">
        <v>0</v>
      </c>
      <c r="C4855">
        <v>4.8661800486618006E-3</v>
      </c>
      <c r="D4855">
        <v>0</v>
      </c>
      <c r="E4855">
        <v>0.35808709998096411</v>
      </c>
      <c r="F4855">
        <v>0</v>
      </c>
      <c r="G4855">
        <v>0.23705882352941179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0.40544979469951481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t="s">
        <v>4899</v>
      </c>
      <c r="B4856">
        <v>0</v>
      </c>
      <c r="C4856">
        <v>1.3381995133819951E-2</v>
      </c>
      <c r="D4856">
        <v>0</v>
      </c>
      <c r="E4856">
        <v>0.33615347194314599</v>
      </c>
      <c r="F4856">
        <v>0</v>
      </c>
      <c r="G4856">
        <v>0.23705882352941179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0.52709966405375142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t="s">
        <v>4900</v>
      </c>
      <c r="B4857">
        <v>0</v>
      </c>
      <c r="C4857">
        <v>0.35523114355231139</v>
      </c>
      <c r="D4857">
        <v>0</v>
      </c>
      <c r="E4857">
        <v>0.19401848600858729</v>
      </c>
      <c r="F4857">
        <v>0</v>
      </c>
      <c r="G4857">
        <v>0.23705882352941179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0.6371780515117581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t="s">
        <v>4901</v>
      </c>
      <c r="B4858">
        <v>0</v>
      </c>
      <c r="C4858">
        <v>0.48053527980535282</v>
      </c>
      <c r="D4858">
        <v>0</v>
      </c>
      <c r="E4858">
        <v>0.17062543624019119</v>
      </c>
      <c r="F4858">
        <v>0</v>
      </c>
      <c r="G4858">
        <v>0.23705882352941179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0.6371780515117581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 t="s">
        <v>4902</v>
      </c>
      <c r="B4859">
        <v>0</v>
      </c>
      <c r="C4859">
        <v>0.4963503649635036</v>
      </c>
      <c r="D4859">
        <v>0</v>
      </c>
      <c r="E4859">
        <v>0.17200025381247491</v>
      </c>
      <c r="F4859">
        <v>0</v>
      </c>
      <c r="G4859">
        <v>0.23705882352941179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0.79604329973870847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 t="s">
        <v>4903</v>
      </c>
      <c r="B4860">
        <v>0</v>
      </c>
      <c r="C4860">
        <v>0.49878345498783461</v>
      </c>
      <c r="D4860">
        <v>0</v>
      </c>
      <c r="E4860">
        <v>0.14232534529072111</v>
      </c>
      <c r="F4860">
        <v>0</v>
      </c>
      <c r="G4860">
        <v>0.23705882352941179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0.79604329973870847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 t="s">
        <v>4904</v>
      </c>
      <c r="B4861">
        <v>0</v>
      </c>
      <c r="C4861">
        <v>0.48783454987834551</v>
      </c>
      <c r="D4861">
        <v>0</v>
      </c>
      <c r="E4861">
        <v>0.112819645085556</v>
      </c>
      <c r="F4861">
        <v>0</v>
      </c>
      <c r="G4861">
        <v>0.23705882352941179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0.80959313176558423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 t="s">
        <v>4905</v>
      </c>
      <c r="B4862">
        <v>0</v>
      </c>
      <c r="C4862">
        <v>0.47566909975669103</v>
      </c>
      <c r="D4862">
        <v>0</v>
      </c>
      <c r="E4862">
        <v>0.1188899934431777</v>
      </c>
      <c r="F4862">
        <v>0</v>
      </c>
      <c r="G4862">
        <v>0.23705882352941179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0.80959313176558423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 t="s">
        <v>4906</v>
      </c>
      <c r="B4863">
        <v>0</v>
      </c>
      <c r="C4863">
        <v>0.43187347931873482</v>
      </c>
      <c r="D4863">
        <v>0</v>
      </c>
      <c r="E4863">
        <v>0.1230990503183232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4.9858889934148637E-2</v>
      </c>
      <c r="M4863">
        <v>0.80959313176558423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 t="s">
        <v>4907</v>
      </c>
      <c r="B4864">
        <v>0</v>
      </c>
      <c r="C4864">
        <v>0.45985401459854008</v>
      </c>
      <c r="D4864">
        <v>0</v>
      </c>
      <c r="E4864">
        <v>0.14784576661942939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0.39252116650987767</v>
      </c>
      <c r="M4864">
        <v>0.80959313176558423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 t="s">
        <v>4908</v>
      </c>
      <c r="B4865">
        <v>0</v>
      </c>
      <c r="C4865">
        <v>0.42700729927007303</v>
      </c>
      <c r="D4865">
        <v>0</v>
      </c>
      <c r="E4865">
        <v>0.1668182491169441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0.39252116650987767</v>
      </c>
      <c r="M4865">
        <v>0.80959313176558423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 t="s">
        <v>4909</v>
      </c>
      <c r="B4866">
        <v>0</v>
      </c>
      <c r="C4866">
        <v>0.354014598540146</v>
      </c>
      <c r="D4866">
        <v>0</v>
      </c>
      <c r="E4866">
        <v>0.16542228050508681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0.39252116650987767</v>
      </c>
      <c r="M4866">
        <v>0.80959313176558423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t="s">
        <v>4910</v>
      </c>
      <c r="B4867">
        <v>0</v>
      </c>
      <c r="C4867">
        <v>0.32481751824817517</v>
      </c>
      <c r="D4867">
        <v>0</v>
      </c>
      <c r="E4867">
        <v>0.19317244442564349</v>
      </c>
      <c r="F4867">
        <v>0</v>
      </c>
      <c r="G4867">
        <v>0.8750980392156863</v>
      </c>
      <c r="H4867">
        <v>0</v>
      </c>
      <c r="I4867">
        <v>0</v>
      </c>
      <c r="J4867">
        <v>0</v>
      </c>
      <c r="K4867">
        <v>0</v>
      </c>
      <c r="L4867">
        <v>0.39252116650987767</v>
      </c>
      <c r="M4867">
        <v>0.80959313176558423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 t="s">
        <v>4911</v>
      </c>
      <c r="B4868">
        <v>0</v>
      </c>
      <c r="C4868">
        <v>0.2007299270072993</v>
      </c>
      <c r="D4868">
        <v>0</v>
      </c>
      <c r="E4868">
        <v>0.21246219251676221</v>
      </c>
      <c r="F4868">
        <v>0</v>
      </c>
      <c r="G4868">
        <v>0.23705882352941179</v>
      </c>
      <c r="H4868">
        <v>0</v>
      </c>
      <c r="I4868">
        <v>0</v>
      </c>
      <c r="J4868">
        <v>0</v>
      </c>
      <c r="K4868">
        <v>0</v>
      </c>
      <c r="L4868">
        <v>0.39252116650987767</v>
      </c>
      <c r="M4868">
        <v>0.80959313176558423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 t="s">
        <v>4912</v>
      </c>
      <c r="B4869">
        <v>0</v>
      </c>
      <c r="C4869">
        <v>8.637469586374695E-2</v>
      </c>
      <c r="D4869">
        <v>0</v>
      </c>
      <c r="E4869">
        <v>0.36246536517269828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0.39252116650987767</v>
      </c>
      <c r="M4869">
        <v>0.7971257932064203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 t="s">
        <v>4913</v>
      </c>
      <c r="B4870">
        <v>0</v>
      </c>
      <c r="C4870">
        <v>0</v>
      </c>
      <c r="D4870">
        <v>0</v>
      </c>
      <c r="E4870">
        <v>0.49508238329913917</v>
      </c>
      <c r="F4870">
        <v>0</v>
      </c>
      <c r="G4870">
        <v>0.23705882352941179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0.73822321761851439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 t="s">
        <v>4914</v>
      </c>
      <c r="B4871">
        <v>0</v>
      </c>
      <c r="C4871">
        <v>0</v>
      </c>
      <c r="D4871">
        <v>0</v>
      </c>
      <c r="E4871">
        <v>0.58209776010490921</v>
      </c>
      <c r="F4871">
        <v>0</v>
      </c>
      <c r="G4871">
        <v>0.23705882352941179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0.66737588652482271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 t="s">
        <v>4915</v>
      </c>
      <c r="B4872">
        <v>0</v>
      </c>
      <c r="C4872">
        <v>0</v>
      </c>
      <c r="D4872">
        <v>0</v>
      </c>
      <c r="E4872">
        <v>0.65644366420609579</v>
      </c>
      <c r="F4872">
        <v>0</v>
      </c>
      <c r="G4872">
        <v>0.23705882352941179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0.52194848824188134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 t="s">
        <v>4916</v>
      </c>
      <c r="B4873">
        <v>0</v>
      </c>
      <c r="C4873">
        <v>0</v>
      </c>
      <c r="D4873">
        <v>0</v>
      </c>
      <c r="E4873">
        <v>0.64882928995960154</v>
      </c>
      <c r="F4873">
        <v>0</v>
      </c>
      <c r="G4873">
        <v>0.23705882352941179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0.4261664800298619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t="s">
        <v>4917</v>
      </c>
      <c r="B4874">
        <v>0</v>
      </c>
      <c r="C4874">
        <v>0</v>
      </c>
      <c r="D4874">
        <v>0</v>
      </c>
      <c r="E4874">
        <v>0.61693352228262033</v>
      </c>
      <c r="F4874">
        <v>0</v>
      </c>
      <c r="G4874">
        <v>0.23705882352941179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0.32385218365061591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 t="s">
        <v>4918</v>
      </c>
      <c r="B4875">
        <v>0</v>
      </c>
      <c r="C4875">
        <v>0</v>
      </c>
      <c r="D4875">
        <v>0</v>
      </c>
      <c r="E4875">
        <v>0.55377651811586537</v>
      </c>
      <c r="F4875">
        <v>0</v>
      </c>
      <c r="G4875">
        <v>0.23705882352941179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0.32385218365061591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 t="s">
        <v>4919</v>
      </c>
      <c r="B4876">
        <v>0</v>
      </c>
      <c r="C4876">
        <v>0</v>
      </c>
      <c r="D4876">
        <v>0</v>
      </c>
      <c r="E4876">
        <v>0.53457137418304113</v>
      </c>
      <c r="F4876">
        <v>0</v>
      </c>
      <c r="G4876">
        <v>0.23705882352941179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0.32385218365061591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t="s">
        <v>4920</v>
      </c>
      <c r="B4877">
        <v>0</v>
      </c>
      <c r="C4877">
        <v>0</v>
      </c>
      <c r="D4877">
        <v>0</v>
      </c>
      <c r="E4877">
        <v>0.53702489477357818</v>
      </c>
      <c r="F4877">
        <v>0</v>
      </c>
      <c r="G4877">
        <v>0.23705882352941179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0.32385218365061591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 t="s">
        <v>4921</v>
      </c>
      <c r="B4878">
        <v>0</v>
      </c>
      <c r="C4878">
        <v>0</v>
      </c>
      <c r="D4878">
        <v>0</v>
      </c>
      <c r="E4878">
        <v>0.53404259819370126</v>
      </c>
      <c r="F4878">
        <v>0</v>
      </c>
      <c r="G4878">
        <v>0.23705882352941179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0.32385218365061591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 t="s">
        <v>4922</v>
      </c>
      <c r="B4879">
        <v>0</v>
      </c>
      <c r="C4879">
        <v>4.8661800486618006E-3</v>
      </c>
      <c r="D4879">
        <v>0</v>
      </c>
      <c r="E4879">
        <v>0.54671207089828477</v>
      </c>
      <c r="F4879">
        <v>0</v>
      </c>
      <c r="G4879">
        <v>0.23705882352941179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0.32385218365061591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 t="s">
        <v>4923</v>
      </c>
      <c r="B4880">
        <v>0</v>
      </c>
      <c r="C4880">
        <v>1.9464720194647199E-2</v>
      </c>
      <c r="D4880">
        <v>0</v>
      </c>
      <c r="E4880">
        <v>0.32471075953383111</v>
      </c>
      <c r="F4880">
        <v>0</v>
      </c>
      <c r="G4880">
        <v>0.23705882352941179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0.32385218365061591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t="s">
        <v>4924</v>
      </c>
      <c r="B4881">
        <v>0</v>
      </c>
      <c r="C4881">
        <v>0.41605839416058399</v>
      </c>
      <c r="D4881">
        <v>0</v>
      </c>
      <c r="E4881">
        <v>0.23784344000507629</v>
      </c>
      <c r="F4881">
        <v>0</v>
      </c>
      <c r="G4881">
        <v>0.23705882352941179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0.40544979469951481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 t="s">
        <v>4925</v>
      </c>
      <c r="B4882">
        <v>0</v>
      </c>
      <c r="C4882">
        <v>0.5</v>
      </c>
      <c r="D4882">
        <v>0</v>
      </c>
      <c r="E4882">
        <v>0.19230525180312619</v>
      </c>
      <c r="F4882">
        <v>0</v>
      </c>
      <c r="G4882">
        <v>0.23705882352941179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0.52709966405375142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 t="s">
        <v>4926</v>
      </c>
      <c r="B4883">
        <v>0</v>
      </c>
      <c r="C4883">
        <v>0.51581508515815078</v>
      </c>
      <c r="D4883">
        <v>0</v>
      </c>
      <c r="E4883">
        <v>0.16466084308043741</v>
      </c>
      <c r="F4883">
        <v>0</v>
      </c>
      <c r="G4883">
        <v>0.23705882352941179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0.6371780515117581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t="s">
        <v>4927</v>
      </c>
      <c r="B4884">
        <v>0</v>
      </c>
      <c r="C4884">
        <v>0.50973236009732359</v>
      </c>
      <c r="D4884">
        <v>0</v>
      </c>
      <c r="E4884">
        <v>0.16432242644725989</v>
      </c>
      <c r="F4884">
        <v>0</v>
      </c>
      <c r="G4884">
        <v>0.23705882352941179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0.6371780515117581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t="s">
        <v>4928</v>
      </c>
      <c r="B4885">
        <v>0</v>
      </c>
      <c r="C4885">
        <v>0.4464720194647202</v>
      </c>
      <c r="D4885">
        <v>0</v>
      </c>
      <c r="E4885">
        <v>0.12832335709300111</v>
      </c>
      <c r="F4885">
        <v>0</v>
      </c>
      <c r="G4885">
        <v>0.23705882352941179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0.76080627099664055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t="s">
        <v>4929</v>
      </c>
      <c r="B4886">
        <v>0</v>
      </c>
      <c r="C4886">
        <v>0.44403892944038931</v>
      </c>
      <c r="D4886">
        <v>0</v>
      </c>
      <c r="E4886">
        <v>0.13026925273377191</v>
      </c>
      <c r="F4886">
        <v>0</v>
      </c>
      <c r="G4886">
        <v>0.23705882352941179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0.79604329973870847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 t="s">
        <v>4930</v>
      </c>
      <c r="B4887">
        <v>0</v>
      </c>
      <c r="C4887">
        <v>0.35279805352798049</v>
      </c>
      <c r="D4887">
        <v>0</v>
      </c>
      <c r="E4887">
        <v>0.14194462657839629</v>
      </c>
      <c r="F4887">
        <v>0</v>
      </c>
      <c r="G4887">
        <v>0.23705882352941179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0.79604329973870847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 t="s">
        <v>4931</v>
      </c>
      <c r="B4888">
        <v>0</v>
      </c>
      <c r="C4888">
        <v>0.5936739659367396</v>
      </c>
      <c r="D4888">
        <v>0</v>
      </c>
      <c r="E4888">
        <v>0.1588231561581252</v>
      </c>
      <c r="F4888">
        <v>0</v>
      </c>
      <c r="G4888">
        <v>0.23705882352941179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0.80959313176558423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t="s">
        <v>4932</v>
      </c>
      <c r="B4889">
        <v>0</v>
      </c>
      <c r="C4889">
        <v>0.62773722627737227</v>
      </c>
      <c r="D4889">
        <v>0</v>
      </c>
      <c r="E4889">
        <v>0.16686055119609131</v>
      </c>
      <c r="F4889">
        <v>0</v>
      </c>
      <c r="G4889">
        <v>0.23705882352941179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0.80959313176558423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 t="s">
        <v>4933</v>
      </c>
      <c r="B4890">
        <v>0</v>
      </c>
      <c r="C4890">
        <v>0.6082725060827251</v>
      </c>
      <c r="D4890">
        <v>0</v>
      </c>
      <c r="E4890">
        <v>0.16601450961314751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0.80959313176558423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 t="s">
        <v>4934</v>
      </c>
      <c r="B4891">
        <v>0</v>
      </c>
      <c r="C4891">
        <v>0.53163017031630166</v>
      </c>
      <c r="D4891">
        <v>0</v>
      </c>
      <c r="E4891">
        <v>0.19905243342710299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0.80959313176558423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 t="s">
        <v>4935</v>
      </c>
      <c r="B4892">
        <v>0</v>
      </c>
      <c r="C4892">
        <v>0.31265206812652069</v>
      </c>
      <c r="D4892">
        <v>0</v>
      </c>
      <c r="E4892">
        <v>0.22874849298843039</v>
      </c>
      <c r="F4892">
        <v>0</v>
      </c>
      <c r="G4892">
        <v>0.23705882352941179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0.80959313176558423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t="s">
        <v>4936</v>
      </c>
      <c r="B4893">
        <v>0</v>
      </c>
      <c r="C4893">
        <v>9.8540145985401451E-2</v>
      </c>
      <c r="D4893">
        <v>0</v>
      </c>
      <c r="E4893">
        <v>0.33699951352608981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0.80959313176558423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t="s">
        <v>4937</v>
      </c>
      <c r="B4894">
        <v>0</v>
      </c>
      <c r="C4894">
        <v>0</v>
      </c>
      <c r="D4894">
        <v>0</v>
      </c>
      <c r="E4894">
        <v>0.43052941052052712</v>
      </c>
      <c r="F4894">
        <v>0</v>
      </c>
      <c r="G4894">
        <v>0.23705882352941179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0.79604329973870847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 t="s">
        <v>4938</v>
      </c>
      <c r="B4895">
        <v>0</v>
      </c>
      <c r="C4895">
        <v>0</v>
      </c>
      <c r="D4895">
        <v>0</v>
      </c>
      <c r="E4895">
        <v>0.56230038706402419</v>
      </c>
      <c r="F4895">
        <v>0</v>
      </c>
      <c r="G4895">
        <v>0.23705882352941179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0.66916759985069052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 t="s">
        <v>4939</v>
      </c>
      <c r="B4896">
        <v>0</v>
      </c>
      <c r="C4896">
        <v>0</v>
      </c>
      <c r="D4896">
        <v>0</v>
      </c>
      <c r="E4896">
        <v>0.61115928847902878</v>
      </c>
      <c r="F4896">
        <v>0</v>
      </c>
      <c r="G4896">
        <v>0.23705882352941179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0.61885031728256812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t="s">
        <v>4940</v>
      </c>
      <c r="B4897">
        <v>0</v>
      </c>
      <c r="C4897">
        <v>0</v>
      </c>
      <c r="D4897">
        <v>0</v>
      </c>
      <c r="E4897">
        <v>0.55845089786162994</v>
      </c>
      <c r="F4897">
        <v>0</v>
      </c>
      <c r="G4897">
        <v>0.23705882352941179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0.32385218365061591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t="s">
        <v>4941</v>
      </c>
      <c r="B4898">
        <v>0</v>
      </c>
      <c r="C4898">
        <v>0</v>
      </c>
      <c r="D4898">
        <v>0</v>
      </c>
      <c r="E4898">
        <v>0.53457137418304113</v>
      </c>
      <c r="F4898">
        <v>0</v>
      </c>
      <c r="G4898">
        <v>0.23705882352941179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0.32385218365061591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 t="s">
        <v>4942</v>
      </c>
      <c r="B4899">
        <v>0</v>
      </c>
      <c r="C4899">
        <v>0</v>
      </c>
      <c r="D4899">
        <v>0</v>
      </c>
      <c r="E4899">
        <v>0.41214915713107297</v>
      </c>
      <c r="F4899">
        <v>0</v>
      </c>
      <c r="G4899">
        <v>0.23705882352941179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0.32385218365061591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 t="s">
        <v>4943</v>
      </c>
      <c r="B4900">
        <v>0</v>
      </c>
      <c r="C4900">
        <v>0</v>
      </c>
      <c r="D4900">
        <v>0</v>
      </c>
      <c r="E4900">
        <v>0.39152689354681791</v>
      </c>
      <c r="F4900">
        <v>0</v>
      </c>
      <c r="G4900">
        <v>0.23705882352941179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0.32385218365061591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 t="s">
        <v>4944</v>
      </c>
      <c r="B4901">
        <v>0</v>
      </c>
      <c r="C4901">
        <v>0</v>
      </c>
      <c r="D4901">
        <v>0</v>
      </c>
      <c r="E4901">
        <v>0.32293407220964909</v>
      </c>
      <c r="F4901">
        <v>0</v>
      </c>
      <c r="G4901">
        <v>0.23705882352941179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0.32385218365061591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 t="s">
        <v>4945</v>
      </c>
      <c r="B4902">
        <v>0</v>
      </c>
      <c r="C4902">
        <v>0</v>
      </c>
      <c r="D4902">
        <v>0</v>
      </c>
      <c r="E4902">
        <v>0.27874955054040912</v>
      </c>
      <c r="F4902">
        <v>0</v>
      </c>
      <c r="G4902">
        <v>0.23705882352941179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0.32385218365061591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 t="s">
        <v>4946</v>
      </c>
      <c r="B4903">
        <v>0</v>
      </c>
      <c r="C4903">
        <v>6.0827250608272501E-3</v>
      </c>
      <c r="D4903">
        <v>0</v>
      </c>
      <c r="E4903">
        <v>0.29076334101821111</v>
      </c>
      <c r="F4903">
        <v>0</v>
      </c>
      <c r="G4903">
        <v>0.23705882352941179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0.32385218365061591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 t="s">
        <v>4947</v>
      </c>
      <c r="B4904">
        <v>0</v>
      </c>
      <c r="C4904">
        <v>2.3114355231143548E-2</v>
      </c>
      <c r="D4904">
        <v>0</v>
      </c>
      <c r="E4904">
        <v>0.2638592186805982</v>
      </c>
      <c r="F4904">
        <v>0</v>
      </c>
      <c r="G4904">
        <v>0.23705882352941179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0.32385218365061591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 t="s">
        <v>4948</v>
      </c>
      <c r="B4905">
        <v>0</v>
      </c>
      <c r="C4905">
        <v>0.41605839416058399</v>
      </c>
      <c r="D4905">
        <v>0</v>
      </c>
      <c r="E4905">
        <v>0.15772330210029831</v>
      </c>
      <c r="F4905">
        <v>0</v>
      </c>
      <c r="G4905">
        <v>0.23705882352941179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0.32385218365061591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t="s">
        <v>4949</v>
      </c>
      <c r="B4906">
        <v>0</v>
      </c>
      <c r="C4906">
        <v>0.48540145985401462</v>
      </c>
      <c r="D4906">
        <v>0</v>
      </c>
      <c r="E4906">
        <v>8.1219991962604973E-2</v>
      </c>
      <c r="F4906">
        <v>0</v>
      </c>
      <c r="G4906">
        <v>0.23705882352941179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0.48701007838745802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 t="s">
        <v>4950</v>
      </c>
      <c r="B4907">
        <v>0</v>
      </c>
      <c r="C4907">
        <v>0.46593673965936733</v>
      </c>
      <c r="D4907">
        <v>0</v>
      </c>
      <c r="E4907">
        <v>8.8390194378053677E-2</v>
      </c>
      <c r="F4907">
        <v>0</v>
      </c>
      <c r="G4907">
        <v>0.23705882352941179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0.6371780515117581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t="s">
        <v>4951</v>
      </c>
      <c r="B4908">
        <v>0</v>
      </c>
      <c r="C4908">
        <v>0.43309002433090033</v>
      </c>
      <c r="D4908">
        <v>0</v>
      </c>
      <c r="E4908">
        <v>0.1100700099409886</v>
      </c>
      <c r="F4908">
        <v>0</v>
      </c>
      <c r="G4908">
        <v>0.23705882352941179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0.6371780515117581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t="s">
        <v>4952</v>
      </c>
      <c r="B4909">
        <v>0</v>
      </c>
      <c r="C4909">
        <v>0.42700729927007303</v>
      </c>
      <c r="D4909">
        <v>0</v>
      </c>
      <c r="E4909">
        <v>0.10981619746610551</v>
      </c>
      <c r="F4909">
        <v>0</v>
      </c>
      <c r="G4909">
        <v>0.23705882352941179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0.6371780515117581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t="s">
        <v>4953</v>
      </c>
      <c r="B4910">
        <v>0</v>
      </c>
      <c r="C4910">
        <v>0.47688564476885648</v>
      </c>
      <c r="D4910">
        <v>0</v>
      </c>
      <c r="E4910">
        <v>0.1108737494447852</v>
      </c>
      <c r="F4910">
        <v>0</v>
      </c>
      <c r="G4910">
        <v>0.23705882352941179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0.79604329973870847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t="s">
        <v>4954</v>
      </c>
      <c r="B4911">
        <v>0</v>
      </c>
      <c r="C4911">
        <v>0.48175182481751833</v>
      </c>
      <c r="D4911">
        <v>0</v>
      </c>
      <c r="E4911">
        <v>0.1248545866029315</v>
      </c>
      <c r="F4911">
        <v>0</v>
      </c>
      <c r="G4911">
        <v>0.23705882352941179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0.80959313176558423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t="s">
        <v>4955</v>
      </c>
      <c r="B4912">
        <v>0</v>
      </c>
      <c r="C4912">
        <v>0.63017031630170306</v>
      </c>
      <c r="D4912">
        <v>0</v>
      </c>
      <c r="E4912">
        <v>0.13411874193616621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0.80959313176558423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t="s">
        <v>4956</v>
      </c>
      <c r="B4913">
        <v>0</v>
      </c>
      <c r="C4913">
        <v>0.63746958637469586</v>
      </c>
      <c r="D4913">
        <v>0</v>
      </c>
      <c r="E4913">
        <v>0.15949998942448021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0.80959313176558423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t="s">
        <v>4957</v>
      </c>
      <c r="B4914">
        <v>0</v>
      </c>
      <c r="C4914">
        <v>0.58394160583941601</v>
      </c>
      <c r="D4914">
        <v>0</v>
      </c>
      <c r="E4914">
        <v>0.16138243194653021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0.39252116650987767</v>
      </c>
      <c r="M4914">
        <v>0.80959313176558423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t="s">
        <v>4958</v>
      </c>
      <c r="B4915">
        <v>0</v>
      </c>
      <c r="C4915">
        <v>0.28710462287104621</v>
      </c>
      <c r="D4915">
        <v>0</v>
      </c>
      <c r="E4915">
        <v>0.16561263986124919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0.53010348071495772</v>
      </c>
      <c r="M4915">
        <v>0.80959313176558423</v>
      </c>
      <c r="N4915">
        <v>0</v>
      </c>
      <c r="O4915">
        <v>0</v>
      </c>
      <c r="P4915">
        <v>0</v>
      </c>
      <c r="Q4915">
        <v>0</v>
      </c>
      <c r="R4915">
        <v>0.32997311827956988</v>
      </c>
    </row>
    <row r="4916" spans="1:18" x14ac:dyDescent="0.25">
      <c r="A4916" t="s">
        <v>4959</v>
      </c>
      <c r="B4916">
        <v>0</v>
      </c>
      <c r="C4916">
        <v>0.2238442822384428</v>
      </c>
      <c r="D4916">
        <v>0</v>
      </c>
      <c r="E4916">
        <v>0.24425220499587549</v>
      </c>
      <c r="F4916">
        <v>0</v>
      </c>
      <c r="G4916">
        <v>0.23705882352941179</v>
      </c>
      <c r="H4916">
        <v>0</v>
      </c>
      <c r="I4916">
        <v>0</v>
      </c>
      <c r="J4916">
        <v>0</v>
      </c>
      <c r="K4916">
        <v>0</v>
      </c>
      <c r="L4916">
        <v>0.53010348071495772</v>
      </c>
      <c r="M4916">
        <v>0.80959313176558423</v>
      </c>
      <c r="N4916">
        <v>0</v>
      </c>
      <c r="O4916">
        <v>0</v>
      </c>
      <c r="P4916">
        <v>0</v>
      </c>
      <c r="Q4916">
        <v>0</v>
      </c>
      <c r="R4916">
        <v>0.32997311827956988</v>
      </c>
    </row>
    <row r="4917" spans="1:18" x14ac:dyDescent="0.25">
      <c r="A4917" t="s">
        <v>4960</v>
      </c>
      <c r="B4917">
        <v>0</v>
      </c>
      <c r="C4917">
        <v>3.4063260340632603E-2</v>
      </c>
      <c r="D4917">
        <v>0</v>
      </c>
      <c r="E4917">
        <v>0.2497303242454367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0.53010348071495772</v>
      </c>
      <c r="M4917">
        <v>0.80959313176558423</v>
      </c>
      <c r="N4917">
        <v>0</v>
      </c>
      <c r="O4917">
        <v>0</v>
      </c>
      <c r="P4917">
        <v>0</v>
      </c>
      <c r="Q4917">
        <v>0</v>
      </c>
      <c r="R4917">
        <v>0.32997311827956988</v>
      </c>
    </row>
    <row r="4918" spans="1:18" x14ac:dyDescent="0.25">
      <c r="A4918" t="s">
        <v>4961</v>
      </c>
      <c r="B4918">
        <v>0</v>
      </c>
      <c r="C4918">
        <v>0</v>
      </c>
      <c r="D4918">
        <v>0</v>
      </c>
      <c r="E4918">
        <v>0.26567820808392728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0.39252116650987767</v>
      </c>
      <c r="M4918">
        <v>0.80959313176558423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t="s">
        <v>4962</v>
      </c>
      <c r="B4919">
        <v>0</v>
      </c>
      <c r="C4919">
        <v>0</v>
      </c>
      <c r="D4919">
        <v>0</v>
      </c>
      <c r="E4919">
        <v>0.28843672666511561</v>
      </c>
      <c r="F4919">
        <v>0</v>
      </c>
      <c r="G4919">
        <v>0.23705882352941179</v>
      </c>
      <c r="H4919">
        <v>0</v>
      </c>
      <c r="I4919">
        <v>0</v>
      </c>
      <c r="J4919">
        <v>0</v>
      </c>
      <c r="K4919">
        <v>0</v>
      </c>
      <c r="L4919">
        <v>0.39252116650987767</v>
      </c>
      <c r="M4919">
        <v>0.79604329973870847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 t="s">
        <v>4963</v>
      </c>
      <c r="B4920">
        <v>0</v>
      </c>
      <c r="C4920">
        <v>0</v>
      </c>
      <c r="D4920">
        <v>0</v>
      </c>
      <c r="E4920">
        <v>0.270606400304575</v>
      </c>
      <c r="F4920">
        <v>0</v>
      </c>
      <c r="G4920">
        <v>0.23705882352941179</v>
      </c>
      <c r="H4920">
        <v>0</v>
      </c>
      <c r="I4920">
        <v>0</v>
      </c>
      <c r="J4920">
        <v>0</v>
      </c>
      <c r="K4920">
        <v>0</v>
      </c>
      <c r="L4920">
        <v>0.39252116650987767</v>
      </c>
      <c r="M4920">
        <v>0.79604329973870847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 t="s">
        <v>4964</v>
      </c>
      <c r="B4921">
        <v>0</v>
      </c>
      <c r="C4921">
        <v>0</v>
      </c>
      <c r="D4921">
        <v>0</v>
      </c>
      <c r="E4921">
        <v>0.31108949004843589</v>
      </c>
      <c r="F4921">
        <v>0</v>
      </c>
      <c r="G4921">
        <v>0.23705882352941179</v>
      </c>
      <c r="H4921">
        <v>0</v>
      </c>
      <c r="I4921">
        <v>0</v>
      </c>
      <c r="J4921">
        <v>0</v>
      </c>
      <c r="K4921">
        <v>0</v>
      </c>
      <c r="L4921">
        <v>0.39252116650987767</v>
      </c>
      <c r="M4921">
        <v>0.6371780515117581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 t="s">
        <v>4965</v>
      </c>
      <c r="B4922">
        <v>0</v>
      </c>
      <c r="C4922">
        <v>0</v>
      </c>
      <c r="D4922">
        <v>0</v>
      </c>
      <c r="E4922">
        <v>0.4234438122633728</v>
      </c>
      <c r="F4922">
        <v>0</v>
      </c>
      <c r="G4922">
        <v>0.23705882352941179</v>
      </c>
      <c r="H4922">
        <v>0</v>
      </c>
      <c r="I4922">
        <v>0</v>
      </c>
      <c r="J4922">
        <v>0</v>
      </c>
      <c r="K4922">
        <v>0</v>
      </c>
      <c r="L4922">
        <v>0.39252116650987767</v>
      </c>
      <c r="M4922">
        <v>0.52709966405375142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 t="s">
        <v>4966</v>
      </c>
      <c r="B4923">
        <v>0</v>
      </c>
      <c r="C4923">
        <v>0</v>
      </c>
      <c r="D4923">
        <v>0</v>
      </c>
      <c r="E4923">
        <v>0.47179508872861098</v>
      </c>
      <c r="F4923">
        <v>0</v>
      </c>
      <c r="G4923">
        <v>0.23705882352941179</v>
      </c>
      <c r="H4923">
        <v>0</v>
      </c>
      <c r="I4923">
        <v>0</v>
      </c>
      <c r="J4923">
        <v>0</v>
      </c>
      <c r="K4923">
        <v>0</v>
      </c>
      <c r="L4923">
        <v>0.39252116650987767</v>
      </c>
      <c r="M4923">
        <v>0.48701007838745802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t="s">
        <v>4967</v>
      </c>
      <c r="B4924">
        <v>0</v>
      </c>
      <c r="C4924">
        <v>0</v>
      </c>
      <c r="D4924">
        <v>0</v>
      </c>
      <c r="E4924">
        <v>0.44761945049599189</v>
      </c>
      <c r="F4924">
        <v>0</v>
      </c>
      <c r="G4924">
        <v>0.23705882352941179</v>
      </c>
      <c r="H4924">
        <v>0</v>
      </c>
      <c r="I4924">
        <v>0</v>
      </c>
      <c r="J4924">
        <v>0</v>
      </c>
      <c r="K4924">
        <v>0</v>
      </c>
      <c r="L4924">
        <v>0.39252116650987767</v>
      </c>
      <c r="M4924">
        <v>0.40544979469951481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 t="s">
        <v>4968</v>
      </c>
      <c r="B4925">
        <v>0</v>
      </c>
      <c r="C4925">
        <v>0</v>
      </c>
      <c r="D4925">
        <v>0</v>
      </c>
      <c r="E4925">
        <v>0.41551217242327471</v>
      </c>
      <c r="F4925">
        <v>0</v>
      </c>
      <c r="G4925">
        <v>0.23705882352941179</v>
      </c>
      <c r="H4925">
        <v>0</v>
      </c>
      <c r="I4925">
        <v>0</v>
      </c>
      <c r="J4925">
        <v>0</v>
      </c>
      <c r="K4925">
        <v>0</v>
      </c>
      <c r="L4925">
        <v>0.39252116650987767</v>
      </c>
      <c r="M4925">
        <v>0.32601717058603957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 t="s">
        <v>4969</v>
      </c>
      <c r="B4926">
        <v>0</v>
      </c>
      <c r="C4926">
        <v>0</v>
      </c>
      <c r="D4926">
        <v>0</v>
      </c>
      <c r="E4926">
        <v>0.36887413016349763</v>
      </c>
      <c r="F4926">
        <v>0</v>
      </c>
      <c r="G4926">
        <v>0.23705882352941179</v>
      </c>
      <c r="H4926">
        <v>0</v>
      </c>
      <c r="I4926">
        <v>0</v>
      </c>
      <c r="J4926">
        <v>0</v>
      </c>
      <c r="K4926">
        <v>0</v>
      </c>
      <c r="L4926">
        <v>0.39252116650987767</v>
      </c>
      <c r="M4926">
        <v>0.32385218365061591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 t="s">
        <v>4970</v>
      </c>
      <c r="B4927">
        <v>0</v>
      </c>
      <c r="C4927">
        <v>2.4330900243308999E-3</v>
      </c>
      <c r="D4927">
        <v>0</v>
      </c>
      <c r="E4927">
        <v>0.32877175913196138</v>
      </c>
      <c r="F4927">
        <v>0</v>
      </c>
      <c r="G4927">
        <v>0.23705882352941179</v>
      </c>
      <c r="H4927">
        <v>0</v>
      </c>
      <c r="I4927">
        <v>0</v>
      </c>
      <c r="J4927">
        <v>0</v>
      </c>
      <c r="K4927">
        <v>0</v>
      </c>
      <c r="L4927">
        <v>0.39252116650987767</v>
      </c>
      <c r="M4927">
        <v>0.48701007838745802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 t="s">
        <v>4971</v>
      </c>
      <c r="B4928">
        <v>0</v>
      </c>
      <c r="C4928">
        <v>1.094890510948905E-2</v>
      </c>
      <c r="D4928">
        <v>0</v>
      </c>
      <c r="E4928">
        <v>0.25412974047674453</v>
      </c>
      <c r="F4928">
        <v>0</v>
      </c>
      <c r="G4928">
        <v>0.23705882352941179</v>
      </c>
      <c r="H4928">
        <v>0</v>
      </c>
      <c r="I4928">
        <v>0</v>
      </c>
      <c r="J4928">
        <v>0</v>
      </c>
      <c r="K4928">
        <v>0</v>
      </c>
      <c r="L4928">
        <v>0.39252116650987767</v>
      </c>
      <c r="M4928">
        <v>0.48701007838745802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 t="s">
        <v>4972</v>
      </c>
      <c r="B4929">
        <v>0</v>
      </c>
      <c r="C4929">
        <v>0.27493917274939172</v>
      </c>
      <c r="D4929">
        <v>0</v>
      </c>
      <c r="E4929">
        <v>0.16129782778823579</v>
      </c>
      <c r="F4929">
        <v>0</v>
      </c>
      <c r="G4929">
        <v>0.23705882352941179</v>
      </c>
      <c r="H4929">
        <v>0</v>
      </c>
      <c r="I4929">
        <v>0</v>
      </c>
      <c r="J4929">
        <v>0</v>
      </c>
      <c r="K4929">
        <v>0</v>
      </c>
      <c r="L4929">
        <v>0.39252116650987767</v>
      </c>
      <c r="M4929">
        <v>0.6371780515117581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 t="s">
        <v>4973</v>
      </c>
      <c r="B4930">
        <v>0</v>
      </c>
      <c r="C4930">
        <v>0.27007299270072987</v>
      </c>
      <c r="D4930">
        <v>0</v>
      </c>
      <c r="E4930">
        <v>0.1176843841874828</v>
      </c>
      <c r="F4930">
        <v>0</v>
      </c>
      <c r="G4930">
        <v>0.23705882352941179</v>
      </c>
      <c r="H4930">
        <v>0</v>
      </c>
      <c r="I4930">
        <v>0</v>
      </c>
      <c r="J4930">
        <v>0</v>
      </c>
      <c r="K4930">
        <v>0</v>
      </c>
      <c r="L4930">
        <v>0.39252116650987767</v>
      </c>
      <c r="M4930">
        <v>0.79604329973870847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 t="s">
        <v>4974</v>
      </c>
      <c r="B4931">
        <v>0</v>
      </c>
      <c r="C4931">
        <v>0.28953771289537711</v>
      </c>
      <c r="D4931">
        <v>0</v>
      </c>
      <c r="E4931">
        <v>0.1145117282514436</v>
      </c>
      <c r="F4931">
        <v>0</v>
      </c>
      <c r="G4931">
        <v>0.23705882352941179</v>
      </c>
      <c r="H4931">
        <v>0</v>
      </c>
      <c r="I4931">
        <v>0</v>
      </c>
      <c r="J4931">
        <v>0</v>
      </c>
      <c r="K4931">
        <v>0</v>
      </c>
      <c r="L4931">
        <v>0.39252116650987767</v>
      </c>
      <c r="M4931">
        <v>0.79604329973870847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 t="s">
        <v>4975</v>
      </c>
      <c r="B4932">
        <v>0</v>
      </c>
      <c r="C4932">
        <v>0.37104622871046228</v>
      </c>
      <c r="D4932">
        <v>0</v>
      </c>
      <c r="E4932">
        <v>9.7337084117684394E-2</v>
      </c>
      <c r="F4932">
        <v>0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0.39252116650987767</v>
      </c>
      <c r="M4932">
        <v>0.80959313176558423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 t="s">
        <v>4976</v>
      </c>
      <c r="B4933">
        <v>0</v>
      </c>
      <c r="C4933">
        <v>0.42214111922141118</v>
      </c>
      <c r="D4933">
        <v>0</v>
      </c>
      <c r="E4933">
        <v>8.3060132405507733E-2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0.79186265286923796</v>
      </c>
      <c r="M4933">
        <v>0.80959313176558423</v>
      </c>
      <c r="N4933">
        <v>0</v>
      </c>
      <c r="O4933">
        <v>0</v>
      </c>
      <c r="P4933">
        <v>0</v>
      </c>
      <c r="Q4933">
        <v>0</v>
      </c>
      <c r="R4933">
        <v>0.34341397849462357</v>
      </c>
    </row>
    <row r="4934" spans="1:18" x14ac:dyDescent="0.25">
      <c r="A4934" t="s">
        <v>4977</v>
      </c>
      <c r="B4934">
        <v>0</v>
      </c>
      <c r="C4934">
        <v>0.38199513381995132</v>
      </c>
      <c r="D4934">
        <v>0</v>
      </c>
      <c r="E4934">
        <v>8.2552507455741456E-2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0.6248824082784572</v>
      </c>
      <c r="M4934">
        <v>0.80959313176558423</v>
      </c>
      <c r="N4934">
        <v>0</v>
      </c>
      <c r="O4934">
        <v>0</v>
      </c>
      <c r="P4934">
        <v>0</v>
      </c>
      <c r="Q4934">
        <v>0</v>
      </c>
      <c r="R4934">
        <v>0.34341397849462357</v>
      </c>
    </row>
    <row r="4935" spans="1:18" x14ac:dyDescent="0.25">
      <c r="A4935" t="s">
        <v>4978</v>
      </c>
      <c r="B4935">
        <v>0</v>
      </c>
      <c r="C4935">
        <v>0.30291970802919699</v>
      </c>
      <c r="D4935">
        <v>0</v>
      </c>
      <c r="E4935">
        <v>9.5348886397766466E-2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>
        <v>0.53010348071495772</v>
      </c>
      <c r="M4935">
        <v>0.80959313176558423</v>
      </c>
      <c r="N4935">
        <v>0</v>
      </c>
      <c r="O4935">
        <v>0</v>
      </c>
      <c r="P4935">
        <v>0</v>
      </c>
      <c r="Q4935">
        <v>0</v>
      </c>
      <c r="R4935">
        <v>0.34341397849462357</v>
      </c>
    </row>
    <row r="4936" spans="1:18" x14ac:dyDescent="0.25">
      <c r="A4936" t="s">
        <v>4979</v>
      </c>
      <c r="B4936">
        <v>0</v>
      </c>
      <c r="C4936">
        <v>0.34914841849148409</v>
      </c>
      <c r="D4936">
        <v>0</v>
      </c>
      <c r="E4936">
        <v>0.12950781530912239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0.53010348071495772</v>
      </c>
      <c r="M4936">
        <v>0.80959313176558423</v>
      </c>
      <c r="N4936">
        <v>0</v>
      </c>
      <c r="O4936">
        <v>0</v>
      </c>
      <c r="P4936">
        <v>0</v>
      </c>
      <c r="Q4936">
        <v>0</v>
      </c>
      <c r="R4936">
        <v>0.34341397849462357</v>
      </c>
    </row>
    <row r="4937" spans="1:18" x14ac:dyDescent="0.25">
      <c r="A4937" t="s">
        <v>4980</v>
      </c>
      <c r="B4937">
        <v>0</v>
      </c>
      <c r="C4937">
        <v>0.30170316301703171</v>
      </c>
      <c r="D4937">
        <v>0</v>
      </c>
      <c r="E4937">
        <v>0.1371856426743375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0.53010348071495772</v>
      </c>
      <c r="M4937">
        <v>0.80959313176558423</v>
      </c>
      <c r="N4937">
        <v>0</v>
      </c>
      <c r="O4937">
        <v>0</v>
      </c>
      <c r="P4937">
        <v>0</v>
      </c>
      <c r="Q4937">
        <v>0</v>
      </c>
      <c r="R4937">
        <v>0.36693548387096769</v>
      </c>
    </row>
    <row r="4938" spans="1:18" x14ac:dyDescent="0.25">
      <c r="A4938" t="s">
        <v>4981</v>
      </c>
      <c r="B4938">
        <v>0</v>
      </c>
      <c r="C4938">
        <v>0.31386861313868608</v>
      </c>
      <c r="D4938">
        <v>0</v>
      </c>
      <c r="E4938">
        <v>0.1239873939804142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0</v>
      </c>
      <c r="L4938">
        <v>0.53010348071495772</v>
      </c>
      <c r="M4938">
        <v>0.80959313176558423</v>
      </c>
      <c r="N4938">
        <v>0</v>
      </c>
      <c r="O4938">
        <v>0</v>
      </c>
      <c r="P4938">
        <v>0</v>
      </c>
      <c r="Q4938">
        <v>0</v>
      </c>
      <c r="R4938">
        <v>0.4126344086021505</v>
      </c>
    </row>
    <row r="4939" spans="1:18" x14ac:dyDescent="0.25">
      <c r="A4939" t="s">
        <v>4982</v>
      </c>
      <c r="B4939">
        <v>0</v>
      </c>
      <c r="C4939">
        <v>0.25425790754257899</v>
      </c>
      <c r="D4939">
        <v>0</v>
      </c>
      <c r="E4939">
        <v>0.12851371644916351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0.88358419567262469</v>
      </c>
      <c r="M4939">
        <v>0.80959313176558423</v>
      </c>
      <c r="N4939">
        <v>0</v>
      </c>
      <c r="O4939">
        <v>0</v>
      </c>
      <c r="P4939">
        <v>0</v>
      </c>
      <c r="Q4939">
        <v>0</v>
      </c>
      <c r="R4939">
        <v>0.4126344086021505</v>
      </c>
    </row>
    <row r="4940" spans="1:18" x14ac:dyDescent="0.25">
      <c r="A4940" t="s">
        <v>4983</v>
      </c>
      <c r="B4940">
        <v>0</v>
      </c>
      <c r="C4940">
        <v>0.31021897810218979</v>
      </c>
      <c r="D4940">
        <v>0</v>
      </c>
      <c r="E4940">
        <v>0.16284185367710821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0</v>
      </c>
      <c r="L4940">
        <v>0.79186265286923796</v>
      </c>
      <c r="M4940">
        <v>0.80959313176558423</v>
      </c>
      <c r="N4940">
        <v>0</v>
      </c>
      <c r="O4940">
        <v>0</v>
      </c>
      <c r="P4940">
        <v>0</v>
      </c>
      <c r="Q4940">
        <v>0</v>
      </c>
      <c r="R4940">
        <v>0.4126344086021505</v>
      </c>
    </row>
    <row r="4941" spans="1:18" x14ac:dyDescent="0.25">
      <c r="A4941" t="s">
        <v>4984</v>
      </c>
      <c r="B4941">
        <v>0</v>
      </c>
      <c r="C4941">
        <v>4.8661800486618001E-2</v>
      </c>
      <c r="D4941">
        <v>0</v>
      </c>
      <c r="E4941">
        <v>0.2112777343006409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0.53010348071495772</v>
      </c>
      <c r="M4941">
        <v>0.80959313176558423</v>
      </c>
      <c r="N4941">
        <v>0</v>
      </c>
      <c r="O4941">
        <v>0</v>
      </c>
      <c r="P4941">
        <v>0</v>
      </c>
      <c r="Q4941">
        <v>0</v>
      </c>
      <c r="R4941">
        <v>0.36693548387096769</v>
      </c>
    </row>
    <row r="4942" spans="1:18" x14ac:dyDescent="0.25">
      <c r="A4942" t="s">
        <v>4985</v>
      </c>
      <c r="B4942">
        <v>0</v>
      </c>
      <c r="C4942">
        <v>0</v>
      </c>
      <c r="D4942">
        <v>0</v>
      </c>
      <c r="E4942">
        <v>0.31202013578967408</v>
      </c>
      <c r="F4942">
        <v>0</v>
      </c>
      <c r="G4942">
        <v>0.23705882352941179</v>
      </c>
      <c r="H4942">
        <v>0</v>
      </c>
      <c r="I4942">
        <v>0</v>
      </c>
      <c r="J4942">
        <v>0</v>
      </c>
      <c r="K4942">
        <v>0</v>
      </c>
      <c r="L4942">
        <v>0.39252116650987767</v>
      </c>
      <c r="M4942">
        <v>0.80959313176558423</v>
      </c>
      <c r="N4942">
        <v>0</v>
      </c>
      <c r="O4942">
        <v>0</v>
      </c>
      <c r="P4942">
        <v>0</v>
      </c>
      <c r="Q4942">
        <v>0</v>
      </c>
      <c r="R4942">
        <v>0.34341397849462357</v>
      </c>
    </row>
    <row r="4943" spans="1:18" x14ac:dyDescent="0.25">
      <c r="A4943" t="s">
        <v>4986</v>
      </c>
      <c r="B4943">
        <v>0</v>
      </c>
      <c r="C4943">
        <v>0</v>
      </c>
      <c r="D4943">
        <v>0</v>
      </c>
      <c r="E4943">
        <v>0.38002072801878217</v>
      </c>
      <c r="F4943">
        <v>0</v>
      </c>
      <c r="G4943">
        <v>0.23705882352941179</v>
      </c>
      <c r="H4943">
        <v>0</v>
      </c>
      <c r="I4943">
        <v>0</v>
      </c>
      <c r="J4943">
        <v>0</v>
      </c>
      <c r="K4943">
        <v>0</v>
      </c>
      <c r="L4943">
        <v>4.9858889934148637E-2</v>
      </c>
      <c r="M4943">
        <v>0.80959313176558423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t="s">
        <v>4987</v>
      </c>
      <c r="B4944">
        <v>0</v>
      </c>
      <c r="C4944">
        <v>0</v>
      </c>
      <c r="D4944">
        <v>0</v>
      </c>
      <c r="E4944">
        <v>0.4519765646481525</v>
      </c>
      <c r="F4944">
        <v>0</v>
      </c>
      <c r="G4944">
        <v>0.23705882352941179</v>
      </c>
      <c r="H4944">
        <v>0</v>
      </c>
      <c r="I4944">
        <v>0</v>
      </c>
      <c r="J4944">
        <v>0</v>
      </c>
      <c r="K4944">
        <v>0</v>
      </c>
      <c r="L4944">
        <v>4.9858889934148637E-2</v>
      </c>
      <c r="M4944">
        <v>0.6371780515117581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 t="s">
        <v>4988</v>
      </c>
      <c r="B4945">
        <v>0</v>
      </c>
      <c r="C4945">
        <v>0</v>
      </c>
      <c r="D4945">
        <v>0</v>
      </c>
      <c r="E4945">
        <v>0.47765392669049689</v>
      </c>
      <c r="F4945">
        <v>0</v>
      </c>
      <c r="G4945">
        <v>0.23705882352941179</v>
      </c>
      <c r="H4945">
        <v>0</v>
      </c>
      <c r="I4945">
        <v>0</v>
      </c>
      <c r="J4945">
        <v>0</v>
      </c>
      <c r="K4945">
        <v>0</v>
      </c>
      <c r="L4945">
        <v>4.9858889934148637E-2</v>
      </c>
      <c r="M4945">
        <v>0.32385218365061591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 t="s">
        <v>4989</v>
      </c>
      <c r="B4946">
        <v>0</v>
      </c>
      <c r="C4946">
        <v>0</v>
      </c>
      <c r="D4946">
        <v>0</v>
      </c>
      <c r="E4946">
        <v>0.37661541064743331</v>
      </c>
      <c r="F4946">
        <v>0</v>
      </c>
      <c r="G4946">
        <v>0.23705882352941179</v>
      </c>
      <c r="H4946">
        <v>0</v>
      </c>
      <c r="I4946">
        <v>0</v>
      </c>
      <c r="J4946">
        <v>0</v>
      </c>
      <c r="K4946">
        <v>0</v>
      </c>
      <c r="L4946">
        <v>4.9858889934148637E-2</v>
      </c>
      <c r="M4946">
        <v>0.32385218365061591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 t="s">
        <v>4990</v>
      </c>
      <c r="B4947">
        <v>0</v>
      </c>
      <c r="C4947">
        <v>0</v>
      </c>
      <c r="D4947">
        <v>0</v>
      </c>
      <c r="E4947">
        <v>0.35466063157004168</v>
      </c>
      <c r="F4947">
        <v>0</v>
      </c>
      <c r="G4947">
        <v>0.23705882352941179</v>
      </c>
      <c r="H4947">
        <v>0</v>
      </c>
      <c r="I4947">
        <v>0</v>
      </c>
      <c r="J4947">
        <v>0</v>
      </c>
      <c r="K4947">
        <v>0</v>
      </c>
      <c r="L4947">
        <v>4.9858889934148637E-2</v>
      </c>
      <c r="M4947">
        <v>0.32385218365061591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 t="s">
        <v>4991</v>
      </c>
      <c r="B4948">
        <v>0</v>
      </c>
      <c r="C4948">
        <v>0</v>
      </c>
      <c r="D4948">
        <v>0</v>
      </c>
      <c r="E4948">
        <v>0.41379893821781338</v>
      </c>
      <c r="F4948">
        <v>0</v>
      </c>
      <c r="G4948">
        <v>0.23705882352941179</v>
      </c>
      <c r="H4948">
        <v>0</v>
      </c>
      <c r="I4948">
        <v>0</v>
      </c>
      <c r="J4948">
        <v>0</v>
      </c>
      <c r="K4948">
        <v>0</v>
      </c>
      <c r="L4948">
        <v>4.9858889934148637E-2</v>
      </c>
      <c r="M4948">
        <v>0.32385218365061591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 t="s">
        <v>4992</v>
      </c>
      <c r="B4949">
        <v>0</v>
      </c>
      <c r="C4949">
        <v>0</v>
      </c>
      <c r="D4949">
        <v>0</v>
      </c>
      <c r="E4949">
        <v>0.41331246430762081</v>
      </c>
      <c r="F4949">
        <v>0</v>
      </c>
      <c r="G4949">
        <v>0.23705882352941179</v>
      </c>
      <c r="H4949">
        <v>0</v>
      </c>
      <c r="I4949">
        <v>0</v>
      </c>
      <c r="J4949">
        <v>0</v>
      </c>
      <c r="K4949">
        <v>0</v>
      </c>
      <c r="L4949">
        <v>4.9858889934148637E-2</v>
      </c>
      <c r="M4949">
        <v>0.32385218365061591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 t="s">
        <v>4993</v>
      </c>
      <c r="B4950">
        <v>0</v>
      </c>
      <c r="C4950">
        <v>0</v>
      </c>
      <c r="D4950">
        <v>0</v>
      </c>
      <c r="E4950">
        <v>0.45077095539245748</v>
      </c>
      <c r="F4950">
        <v>0</v>
      </c>
      <c r="G4950">
        <v>0.23705882352941179</v>
      </c>
      <c r="H4950">
        <v>0</v>
      </c>
      <c r="I4950">
        <v>0</v>
      </c>
      <c r="J4950">
        <v>0</v>
      </c>
      <c r="K4950">
        <v>0</v>
      </c>
      <c r="L4950">
        <v>4.9858889934148637E-2</v>
      </c>
      <c r="M4950">
        <v>0.32385218365061591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 t="s">
        <v>4994</v>
      </c>
      <c r="B4951">
        <v>0</v>
      </c>
      <c r="C4951">
        <v>1.2165450121654499E-3</v>
      </c>
      <c r="D4951">
        <v>0</v>
      </c>
      <c r="E4951">
        <v>0.52524376573108578</v>
      </c>
      <c r="F4951">
        <v>0</v>
      </c>
      <c r="G4951">
        <v>0.23705882352941179</v>
      </c>
      <c r="H4951">
        <v>0</v>
      </c>
      <c r="I4951">
        <v>0</v>
      </c>
      <c r="J4951">
        <v>0</v>
      </c>
      <c r="K4951">
        <v>0</v>
      </c>
      <c r="L4951">
        <v>4.9858889934148637E-2</v>
      </c>
      <c r="M4951">
        <v>0.43941769316909302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 t="s">
        <v>4995</v>
      </c>
      <c r="B4952">
        <v>0</v>
      </c>
      <c r="C4952">
        <v>6.0827250608272501E-3</v>
      </c>
      <c r="D4952">
        <v>0</v>
      </c>
      <c r="E4952">
        <v>0.41064743332134779</v>
      </c>
      <c r="F4952">
        <v>0</v>
      </c>
      <c r="G4952">
        <v>0.23705882352941179</v>
      </c>
      <c r="H4952">
        <v>0</v>
      </c>
      <c r="I4952">
        <v>0</v>
      </c>
      <c r="J4952">
        <v>0</v>
      </c>
      <c r="K4952">
        <v>0</v>
      </c>
      <c r="L4952">
        <v>4.9858889934148637E-2</v>
      </c>
      <c r="M4952">
        <v>0.6371780515117581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t="s">
        <v>4996</v>
      </c>
      <c r="B4953">
        <v>0</v>
      </c>
      <c r="C4953">
        <v>0.21167883211678831</v>
      </c>
      <c r="D4953">
        <v>0</v>
      </c>
      <c r="E4953">
        <v>0.26062310962583812</v>
      </c>
      <c r="F4953">
        <v>0</v>
      </c>
      <c r="G4953">
        <v>0.23705882352941179</v>
      </c>
      <c r="H4953">
        <v>0</v>
      </c>
      <c r="I4953">
        <v>0</v>
      </c>
      <c r="J4953">
        <v>0</v>
      </c>
      <c r="K4953">
        <v>0</v>
      </c>
      <c r="L4953">
        <v>4.9858889934148637E-2</v>
      </c>
      <c r="M4953">
        <v>0.6371780515117581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 t="s">
        <v>4997</v>
      </c>
      <c r="B4954">
        <v>0</v>
      </c>
      <c r="C4954">
        <v>0.27737226277372262</v>
      </c>
      <c r="D4954">
        <v>0</v>
      </c>
      <c r="E4954">
        <v>0.22794475348463381</v>
      </c>
      <c r="F4954">
        <v>0</v>
      </c>
      <c r="G4954">
        <v>0.23705882352941179</v>
      </c>
      <c r="H4954">
        <v>0</v>
      </c>
      <c r="I4954">
        <v>0</v>
      </c>
      <c r="J4954">
        <v>0</v>
      </c>
      <c r="K4954">
        <v>0</v>
      </c>
      <c r="L4954">
        <v>4.9858889934148637E-2</v>
      </c>
      <c r="M4954">
        <v>0.79604329973870847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 t="s">
        <v>4998</v>
      </c>
      <c r="B4955">
        <v>0</v>
      </c>
      <c r="C4955">
        <v>0.36009732360097318</v>
      </c>
      <c r="D4955">
        <v>0</v>
      </c>
      <c r="E4955">
        <v>0.24977262632458391</v>
      </c>
      <c r="F4955">
        <v>0</v>
      </c>
      <c r="G4955">
        <v>0.23705882352941179</v>
      </c>
      <c r="H4955">
        <v>0</v>
      </c>
      <c r="I4955">
        <v>0</v>
      </c>
      <c r="J4955">
        <v>0</v>
      </c>
      <c r="K4955">
        <v>0</v>
      </c>
      <c r="L4955">
        <v>4.9858889934148637E-2</v>
      </c>
      <c r="M4955">
        <v>0.79604329973870847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t="s">
        <v>4999</v>
      </c>
      <c r="B4956">
        <v>0</v>
      </c>
      <c r="C4956">
        <v>0.38442822384428232</v>
      </c>
      <c r="D4956">
        <v>0</v>
      </c>
      <c r="E4956">
        <v>0.29448592398316381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0</v>
      </c>
      <c r="L4956">
        <v>4.9858889934148637E-2</v>
      </c>
      <c r="M4956">
        <v>0.80959313176558423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 t="s">
        <v>5000</v>
      </c>
      <c r="B4957">
        <v>0</v>
      </c>
      <c r="C4957">
        <v>0.35158150851581499</v>
      </c>
      <c r="D4957">
        <v>0</v>
      </c>
      <c r="E4957">
        <v>0.2736309989635991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0.49882408278457202</v>
      </c>
      <c r="M4957">
        <v>0.80959313176558423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 t="s">
        <v>5001</v>
      </c>
      <c r="B4958">
        <v>0</v>
      </c>
      <c r="C4958">
        <v>0.24209245742092461</v>
      </c>
      <c r="D4958">
        <v>0</v>
      </c>
      <c r="E4958">
        <v>0.2497937773641575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0.79186265286923796</v>
      </c>
      <c r="M4958">
        <v>0.80959313176558423</v>
      </c>
      <c r="N4958">
        <v>0</v>
      </c>
      <c r="O4958">
        <v>0</v>
      </c>
      <c r="P4958">
        <v>0</v>
      </c>
      <c r="Q4958">
        <v>0</v>
      </c>
      <c r="R4958">
        <v>0.34341397849462357</v>
      </c>
    </row>
    <row r="4959" spans="1:18" x14ac:dyDescent="0.25">
      <c r="A4959" t="s">
        <v>5002</v>
      </c>
      <c r="B4959">
        <v>0</v>
      </c>
      <c r="C4959">
        <v>0.29562043795620441</v>
      </c>
      <c r="D4959">
        <v>0</v>
      </c>
      <c r="E4959">
        <v>0.22420101948010751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0.53010348071495772</v>
      </c>
      <c r="M4959">
        <v>0.80959313176558423</v>
      </c>
      <c r="N4959">
        <v>0</v>
      </c>
      <c r="O4959">
        <v>0</v>
      </c>
      <c r="P4959">
        <v>0</v>
      </c>
      <c r="Q4959">
        <v>0</v>
      </c>
      <c r="R4959">
        <v>0.34341397849462357</v>
      </c>
    </row>
    <row r="4960" spans="1:18" x14ac:dyDescent="0.25">
      <c r="A4960" t="s">
        <v>5003</v>
      </c>
      <c r="B4960">
        <v>0</v>
      </c>
      <c r="C4960">
        <v>0.33454987834549882</v>
      </c>
      <c r="D4960">
        <v>0</v>
      </c>
      <c r="E4960">
        <v>0.2172634784999683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0.53010348071495772</v>
      </c>
      <c r="M4960">
        <v>0.80959313176558423</v>
      </c>
      <c r="N4960">
        <v>0</v>
      </c>
      <c r="O4960">
        <v>0</v>
      </c>
      <c r="P4960">
        <v>0</v>
      </c>
      <c r="Q4960">
        <v>0</v>
      </c>
      <c r="R4960">
        <v>0.34341397849462357</v>
      </c>
    </row>
    <row r="4961" spans="1:18" x14ac:dyDescent="0.25">
      <c r="A4961" t="s">
        <v>5004</v>
      </c>
      <c r="B4961">
        <v>0</v>
      </c>
      <c r="C4961">
        <v>0.4464720194647202</v>
      </c>
      <c r="D4961">
        <v>0</v>
      </c>
      <c r="E4961">
        <v>0.27439243638824851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0.53010348071495772</v>
      </c>
      <c r="M4961">
        <v>0.80959313176558423</v>
      </c>
      <c r="N4961">
        <v>0</v>
      </c>
      <c r="O4961">
        <v>0</v>
      </c>
      <c r="P4961">
        <v>0</v>
      </c>
      <c r="Q4961">
        <v>0</v>
      </c>
      <c r="R4961">
        <v>0.34341397849462357</v>
      </c>
    </row>
    <row r="4962" spans="1:18" x14ac:dyDescent="0.25">
      <c r="A4962" t="s">
        <v>5005</v>
      </c>
      <c r="B4962">
        <v>0</v>
      </c>
      <c r="C4962">
        <v>0.40875912408759119</v>
      </c>
      <c r="D4962">
        <v>0</v>
      </c>
      <c r="E4962">
        <v>0.2590156306182449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0.53010348071495772</v>
      </c>
      <c r="M4962">
        <v>0.80959313176558423</v>
      </c>
      <c r="N4962">
        <v>0</v>
      </c>
      <c r="O4962">
        <v>0</v>
      </c>
      <c r="P4962">
        <v>0</v>
      </c>
      <c r="Q4962">
        <v>0</v>
      </c>
      <c r="R4962">
        <v>0.34341397849462357</v>
      </c>
    </row>
    <row r="4963" spans="1:18" x14ac:dyDescent="0.25">
      <c r="A4963" t="s">
        <v>5006</v>
      </c>
      <c r="B4963">
        <v>0</v>
      </c>
      <c r="C4963">
        <v>0.25304136253041359</v>
      </c>
      <c r="D4963">
        <v>0</v>
      </c>
      <c r="E4963">
        <v>0.20685716702975951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0.53010348071495772</v>
      </c>
      <c r="M4963">
        <v>0.80959313176558423</v>
      </c>
      <c r="N4963">
        <v>0</v>
      </c>
      <c r="O4963">
        <v>0</v>
      </c>
      <c r="P4963">
        <v>0</v>
      </c>
      <c r="Q4963">
        <v>0</v>
      </c>
      <c r="R4963">
        <v>0.34341397849462357</v>
      </c>
    </row>
    <row r="4964" spans="1:18" x14ac:dyDescent="0.25">
      <c r="A4964" t="s">
        <v>5007</v>
      </c>
      <c r="B4964">
        <v>0</v>
      </c>
      <c r="C4964">
        <v>0.16909975669099761</v>
      </c>
      <c r="D4964">
        <v>0</v>
      </c>
      <c r="E4964">
        <v>0.29877958501660362</v>
      </c>
      <c r="F4964">
        <v>0</v>
      </c>
      <c r="G4964">
        <v>0.23705882352941179</v>
      </c>
      <c r="H4964">
        <v>0</v>
      </c>
      <c r="I4964">
        <v>0</v>
      </c>
      <c r="J4964">
        <v>0</v>
      </c>
      <c r="K4964">
        <v>0</v>
      </c>
      <c r="L4964">
        <v>0.53010348071495772</v>
      </c>
      <c r="M4964">
        <v>0.80959313176558423</v>
      </c>
      <c r="N4964">
        <v>0</v>
      </c>
      <c r="O4964">
        <v>0</v>
      </c>
      <c r="P4964">
        <v>0</v>
      </c>
      <c r="Q4964">
        <v>0</v>
      </c>
      <c r="R4964">
        <v>0.34341397849462357</v>
      </c>
    </row>
    <row r="4965" spans="1:18" x14ac:dyDescent="0.25">
      <c r="A4965" t="s">
        <v>5008</v>
      </c>
      <c r="B4965">
        <v>0</v>
      </c>
      <c r="C4965">
        <v>3.5279805352798052E-2</v>
      </c>
      <c r="D4965">
        <v>0</v>
      </c>
      <c r="E4965">
        <v>0.34444467945599527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0.53010348071495772</v>
      </c>
      <c r="M4965">
        <v>0.6392310563643151</v>
      </c>
      <c r="N4965">
        <v>0</v>
      </c>
      <c r="O4965">
        <v>0</v>
      </c>
      <c r="P4965">
        <v>0</v>
      </c>
      <c r="Q4965">
        <v>0</v>
      </c>
      <c r="R4965">
        <v>0.34341397849462357</v>
      </c>
    </row>
    <row r="4966" spans="1:18" x14ac:dyDescent="0.25">
      <c r="A4966" t="s">
        <v>5009</v>
      </c>
      <c r="B4966">
        <v>0</v>
      </c>
      <c r="C4966">
        <v>0</v>
      </c>
      <c r="D4966">
        <v>0</v>
      </c>
      <c r="E4966">
        <v>0.36267687556843431</v>
      </c>
      <c r="F4966">
        <v>0</v>
      </c>
      <c r="G4966">
        <v>0.23705882352941179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0.68630085852930189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t="s">
        <v>5010</v>
      </c>
      <c r="B4967">
        <v>0</v>
      </c>
      <c r="C4967">
        <v>0</v>
      </c>
      <c r="D4967">
        <v>0</v>
      </c>
      <c r="E4967">
        <v>0.3212419890437615</v>
      </c>
      <c r="F4967">
        <v>0</v>
      </c>
      <c r="G4967">
        <v>0.23705882352941179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0.6371780515117581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 t="s">
        <v>5011</v>
      </c>
      <c r="B4968">
        <v>0</v>
      </c>
      <c r="C4968">
        <v>0</v>
      </c>
      <c r="D4968">
        <v>0</v>
      </c>
      <c r="E4968">
        <v>0.27272150426193448</v>
      </c>
      <c r="F4968">
        <v>0</v>
      </c>
      <c r="G4968">
        <v>0.23705882352941179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0.32385218365061591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t="s">
        <v>5012</v>
      </c>
      <c r="B4969">
        <v>0</v>
      </c>
      <c r="C4969">
        <v>0</v>
      </c>
      <c r="D4969">
        <v>0</v>
      </c>
      <c r="E4969">
        <v>0.17874743543645169</v>
      </c>
      <c r="F4969">
        <v>0</v>
      </c>
      <c r="G4969">
        <v>0.23705882352941179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0.32385218365061591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t="s">
        <v>5013</v>
      </c>
      <c r="B4970">
        <v>0</v>
      </c>
      <c r="C4970">
        <v>0</v>
      </c>
      <c r="D4970">
        <v>0</v>
      </c>
      <c r="E4970">
        <v>0.18741936166162571</v>
      </c>
      <c r="F4970">
        <v>0</v>
      </c>
      <c r="G4970">
        <v>0.23705882352941179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0.32385218365061591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 t="s">
        <v>5014</v>
      </c>
      <c r="B4971">
        <v>0</v>
      </c>
      <c r="C4971">
        <v>0</v>
      </c>
      <c r="D4971">
        <v>0</v>
      </c>
      <c r="E4971">
        <v>0.14334059519025361</v>
      </c>
      <c r="F4971">
        <v>0</v>
      </c>
      <c r="G4971">
        <v>0.23705882352941179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0.32385218365061591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t="s">
        <v>5015</v>
      </c>
      <c r="B4972">
        <v>0</v>
      </c>
      <c r="C4972">
        <v>0</v>
      </c>
      <c r="D4972">
        <v>0</v>
      </c>
      <c r="E4972">
        <v>9.8986865204424804E-2</v>
      </c>
      <c r="F4972">
        <v>0</v>
      </c>
      <c r="G4972">
        <v>0.23705882352941179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0.32385218365061591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t="s">
        <v>5016</v>
      </c>
      <c r="B4973">
        <v>0</v>
      </c>
      <c r="C4973">
        <v>0</v>
      </c>
      <c r="D4973">
        <v>0</v>
      </c>
      <c r="E4973">
        <v>0.115378920873961</v>
      </c>
      <c r="F4973">
        <v>0</v>
      </c>
      <c r="G4973">
        <v>0.23705882352941179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0.32385218365061591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t="s">
        <v>5017</v>
      </c>
      <c r="B4974">
        <v>0</v>
      </c>
      <c r="C4974">
        <v>0</v>
      </c>
      <c r="D4974">
        <v>0</v>
      </c>
      <c r="E4974">
        <v>0.14932633938958101</v>
      </c>
      <c r="F4974">
        <v>0</v>
      </c>
      <c r="G4974">
        <v>0.23705882352941179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0.32385218365061591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t="s">
        <v>5018</v>
      </c>
      <c r="B4975">
        <v>0</v>
      </c>
      <c r="C4975">
        <v>4.8661800486618006E-3</v>
      </c>
      <c r="D4975">
        <v>0</v>
      </c>
      <c r="E4975">
        <v>0.21379470800989869</v>
      </c>
      <c r="F4975">
        <v>0</v>
      </c>
      <c r="G4975">
        <v>0.23705882352941179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0.32385218365061591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 t="s">
        <v>5019</v>
      </c>
      <c r="B4976">
        <v>0</v>
      </c>
      <c r="C4976">
        <v>1.3381995133819951E-2</v>
      </c>
      <c r="D4976">
        <v>0</v>
      </c>
      <c r="E4976">
        <v>0.27695171217665349</v>
      </c>
      <c r="F4976">
        <v>0</v>
      </c>
      <c r="G4976">
        <v>0.23705882352941179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0.32385218365061591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 t="s">
        <v>5020</v>
      </c>
      <c r="B4977">
        <v>0</v>
      </c>
      <c r="C4977">
        <v>0.23965936739659369</v>
      </c>
      <c r="D4977">
        <v>0</v>
      </c>
      <c r="E4977">
        <v>0.2411007000994099</v>
      </c>
      <c r="F4977">
        <v>0</v>
      </c>
      <c r="G4977">
        <v>0.23705882352941179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0.48525569242254568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 t="s">
        <v>5021</v>
      </c>
      <c r="B4978">
        <v>0</v>
      </c>
      <c r="C4978">
        <v>0.33211678832116792</v>
      </c>
      <c r="D4978">
        <v>0</v>
      </c>
      <c r="E4978">
        <v>0.22496245690475691</v>
      </c>
      <c r="F4978">
        <v>0</v>
      </c>
      <c r="G4978">
        <v>0.23705882352941179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0.6371780515117581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t="s">
        <v>5022</v>
      </c>
      <c r="B4979">
        <v>0</v>
      </c>
      <c r="C4979">
        <v>0.32360097323600973</v>
      </c>
      <c r="D4979">
        <v>0</v>
      </c>
      <c r="E4979">
        <v>0.25766196408553482</v>
      </c>
      <c r="F4979">
        <v>0</v>
      </c>
      <c r="G4979">
        <v>0.23705882352941179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0.6371780515117581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t="s">
        <v>5023</v>
      </c>
      <c r="B4980">
        <v>0</v>
      </c>
      <c r="C4980">
        <v>0.43430656934306572</v>
      </c>
      <c r="D4980">
        <v>0</v>
      </c>
      <c r="E4980">
        <v>0.33183865987013272</v>
      </c>
      <c r="F4980">
        <v>0</v>
      </c>
      <c r="G4980">
        <v>0.23705882352941179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0.79604329973870847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 t="s">
        <v>5024</v>
      </c>
      <c r="B4981">
        <v>0</v>
      </c>
      <c r="C4981">
        <v>0.45012165450121661</v>
      </c>
      <c r="D4981">
        <v>0</v>
      </c>
      <c r="E4981">
        <v>0.39030013325154927</v>
      </c>
      <c r="F4981">
        <v>0</v>
      </c>
      <c r="G4981">
        <v>0.23705882352941179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0.79604329973870847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 t="s">
        <v>5025</v>
      </c>
      <c r="B4982">
        <v>0</v>
      </c>
      <c r="C4982">
        <v>0.50851581508515808</v>
      </c>
      <c r="D4982">
        <v>0</v>
      </c>
      <c r="E4982">
        <v>0.45039023668013289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0.7776035834266517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 t="s">
        <v>5026</v>
      </c>
      <c r="B4983">
        <v>0</v>
      </c>
      <c r="C4983">
        <v>0.51216545012165449</v>
      </c>
      <c r="D4983">
        <v>0</v>
      </c>
      <c r="E4983">
        <v>0.49292497726263251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0.72265770810003738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 t="s">
        <v>5027</v>
      </c>
      <c r="B4984">
        <v>0</v>
      </c>
      <c r="C4984">
        <v>0.67761557177615572</v>
      </c>
      <c r="D4984">
        <v>0</v>
      </c>
      <c r="E4984">
        <v>0.53482518665792422</v>
      </c>
      <c r="F4984">
        <v>0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0.6768197088465846</v>
      </c>
      <c r="N4984">
        <v>0</v>
      </c>
      <c r="O4984">
        <v>0</v>
      </c>
      <c r="P4984">
        <v>0</v>
      </c>
      <c r="Q4984">
        <v>0</v>
      </c>
      <c r="R4984">
        <v>0.34341397849462357</v>
      </c>
    </row>
    <row r="4985" spans="1:18" x14ac:dyDescent="0.25">
      <c r="A4985" t="s">
        <v>5028</v>
      </c>
      <c r="B4985">
        <v>0</v>
      </c>
      <c r="C4985">
        <v>0.68734793187347931</v>
      </c>
      <c r="D4985">
        <v>0</v>
      </c>
      <c r="E4985">
        <v>0.57143763615981724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0.64766703994027619</v>
      </c>
      <c r="N4985">
        <v>0</v>
      </c>
      <c r="O4985">
        <v>0</v>
      </c>
      <c r="P4985">
        <v>0</v>
      </c>
      <c r="Q4985">
        <v>0</v>
      </c>
      <c r="R4985">
        <v>0.34341397849462357</v>
      </c>
    </row>
    <row r="4986" spans="1:18" x14ac:dyDescent="0.25">
      <c r="A4986" t="s">
        <v>5029</v>
      </c>
      <c r="B4986">
        <v>0</v>
      </c>
      <c r="C4986">
        <v>0.66301703163017034</v>
      </c>
      <c r="D4986">
        <v>0</v>
      </c>
      <c r="E4986">
        <v>0.59485183696778698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0.63113101903695412</v>
      </c>
      <c r="N4986">
        <v>0</v>
      </c>
      <c r="O4986">
        <v>0</v>
      </c>
      <c r="P4986">
        <v>0</v>
      </c>
      <c r="Q4986">
        <v>0</v>
      </c>
      <c r="R4986">
        <v>0.34341397849462357</v>
      </c>
    </row>
    <row r="4987" spans="1:18" x14ac:dyDescent="0.25">
      <c r="A4987" t="s">
        <v>5030</v>
      </c>
      <c r="B4987">
        <v>0</v>
      </c>
      <c r="C4987">
        <v>0.57542579075425782</v>
      </c>
      <c r="D4987">
        <v>0</v>
      </c>
      <c r="E4987">
        <v>0.5959939931047612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0.63874580067189246</v>
      </c>
      <c r="N4987">
        <v>0</v>
      </c>
      <c r="O4987">
        <v>0</v>
      </c>
      <c r="P4987">
        <v>0</v>
      </c>
      <c r="Q4987">
        <v>0</v>
      </c>
      <c r="R4987">
        <v>0.34341397849462357</v>
      </c>
    </row>
    <row r="4988" spans="1:18" x14ac:dyDescent="0.25">
      <c r="A4988" t="s">
        <v>5031</v>
      </c>
      <c r="B4988">
        <v>0</v>
      </c>
      <c r="C4988">
        <v>0.38929440389294401</v>
      </c>
      <c r="D4988">
        <v>0</v>
      </c>
      <c r="E4988">
        <v>0.52782419255906432</v>
      </c>
      <c r="F4988">
        <v>0</v>
      </c>
      <c r="G4988">
        <v>0.23705882352941179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0.74721911160880927</v>
      </c>
      <c r="N4988">
        <v>0</v>
      </c>
      <c r="O4988">
        <v>0</v>
      </c>
      <c r="P4988">
        <v>0</v>
      </c>
      <c r="Q4988">
        <v>0</v>
      </c>
      <c r="R4988">
        <v>0.34341397849462357</v>
      </c>
    </row>
    <row r="4989" spans="1:18" x14ac:dyDescent="0.25">
      <c r="A4989" t="s">
        <v>5032</v>
      </c>
      <c r="B4989">
        <v>0</v>
      </c>
      <c r="C4989">
        <v>0.1119221411192214</v>
      </c>
      <c r="D4989">
        <v>0</v>
      </c>
      <c r="E4989">
        <v>0.47972672856870918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0.78678611422172462</v>
      </c>
      <c r="N4989">
        <v>0</v>
      </c>
      <c r="O4989">
        <v>0</v>
      </c>
      <c r="P4989">
        <v>0</v>
      </c>
      <c r="Q4989">
        <v>0</v>
      </c>
      <c r="R4989">
        <v>0.34341397849462357</v>
      </c>
    </row>
    <row r="4990" spans="1:18" x14ac:dyDescent="0.25">
      <c r="A4990" t="s">
        <v>5033</v>
      </c>
      <c r="B4990">
        <v>0</v>
      </c>
      <c r="C4990">
        <v>0</v>
      </c>
      <c r="D4990">
        <v>0</v>
      </c>
      <c r="E4990">
        <v>0.50635588739186532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0.74438223217618515</v>
      </c>
      <c r="N4990">
        <v>0</v>
      </c>
      <c r="O4990">
        <v>0</v>
      </c>
      <c r="P4990">
        <v>0</v>
      </c>
      <c r="Q4990">
        <v>0</v>
      </c>
      <c r="R4990">
        <v>0.34341397849462357</v>
      </c>
    </row>
    <row r="4991" spans="1:18" x14ac:dyDescent="0.25">
      <c r="A4991" t="s">
        <v>5034</v>
      </c>
      <c r="B4991">
        <v>0</v>
      </c>
      <c r="C4991">
        <v>0</v>
      </c>
      <c r="D4991">
        <v>0</v>
      </c>
      <c r="E4991">
        <v>0.50438884071152101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0.80302351623740209</v>
      </c>
      <c r="N4991">
        <v>0</v>
      </c>
      <c r="O4991">
        <v>0</v>
      </c>
      <c r="P4991">
        <v>0</v>
      </c>
      <c r="Q4991">
        <v>0</v>
      </c>
      <c r="R4991">
        <v>0.34341397849462357</v>
      </c>
    </row>
    <row r="4992" spans="1:18" x14ac:dyDescent="0.25">
      <c r="A4992" t="s">
        <v>5035</v>
      </c>
      <c r="B4992">
        <v>0</v>
      </c>
      <c r="C4992">
        <v>0</v>
      </c>
      <c r="D4992">
        <v>0</v>
      </c>
      <c r="E4992">
        <v>0.43408278516889109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0.80959313176558423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t="s">
        <v>5036</v>
      </c>
      <c r="B4993">
        <v>0</v>
      </c>
      <c r="C4993">
        <v>0</v>
      </c>
      <c r="D4993">
        <v>0</v>
      </c>
      <c r="E4993">
        <v>0.39789335645847002</v>
      </c>
      <c r="F4993">
        <v>0</v>
      </c>
      <c r="G4993">
        <v>0.23705882352941179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0.79604329973870847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t="s">
        <v>5037</v>
      </c>
      <c r="B4994">
        <v>0</v>
      </c>
      <c r="C4994">
        <v>0</v>
      </c>
      <c r="D4994">
        <v>0</v>
      </c>
      <c r="E4994">
        <v>0.40043148120730138</v>
      </c>
      <c r="F4994">
        <v>0</v>
      </c>
      <c r="G4994">
        <v>0.23705882352941179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0.6371780515117581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t="s">
        <v>5038</v>
      </c>
      <c r="B4995">
        <v>0</v>
      </c>
      <c r="C4995">
        <v>0</v>
      </c>
      <c r="D4995">
        <v>0</v>
      </c>
      <c r="E4995">
        <v>0.35798134478309612</v>
      </c>
      <c r="F4995">
        <v>0</v>
      </c>
      <c r="G4995">
        <v>0.23705882352941179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0.6371780515117581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t="s">
        <v>5039</v>
      </c>
      <c r="B4996">
        <v>0</v>
      </c>
      <c r="C4996">
        <v>0</v>
      </c>
      <c r="D4996">
        <v>0</v>
      </c>
      <c r="E4996">
        <v>0.3427102942109605</v>
      </c>
      <c r="F4996">
        <v>0</v>
      </c>
      <c r="G4996">
        <v>0.23705882352941179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0.6371780515117581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t="s">
        <v>5040</v>
      </c>
      <c r="B4997">
        <v>0</v>
      </c>
      <c r="C4997">
        <v>0</v>
      </c>
      <c r="D4997">
        <v>0</v>
      </c>
      <c r="E4997">
        <v>0.42346496330294642</v>
      </c>
      <c r="F4997">
        <v>0</v>
      </c>
      <c r="G4997">
        <v>0.23705882352941179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0.6371780515117581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t="s">
        <v>5041</v>
      </c>
      <c r="B4998">
        <v>0</v>
      </c>
      <c r="C4998">
        <v>0</v>
      </c>
      <c r="D4998">
        <v>0</v>
      </c>
      <c r="E4998">
        <v>0.54011294655132303</v>
      </c>
      <c r="F4998">
        <v>0</v>
      </c>
      <c r="G4998">
        <v>0.23705882352941179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0.6371780515117581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t="s">
        <v>5042</v>
      </c>
      <c r="B4999">
        <v>0</v>
      </c>
      <c r="C4999">
        <v>6.0827250608272501E-3</v>
      </c>
      <c r="D4999">
        <v>0</v>
      </c>
      <c r="E4999">
        <v>0.64132067091097533</v>
      </c>
      <c r="F4999">
        <v>0</v>
      </c>
      <c r="G4999">
        <v>0.23705882352941179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0.61392310563643149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t="s">
        <v>5043</v>
      </c>
      <c r="B5000">
        <v>0</v>
      </c>
      <c r="C5000">
        <v>1.3381995133819951E-2</v>
      </c>
      <c r="D5000">
        <v>0</v>
      </c>
      <c r="E5000">
        <v>0.4992068360159902</v>
      </c>
      <c r="F5000">
        <v>0</v>
      </c>
      <c r="G5000">
        <v>0.23705882352941179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0.6371780515117581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t="s">
        <v>5044</v>
      </c>
      <c r="B5001">
        <v>0</v>
      </c>
      <c r="C5001">
        <v>5.59610705596107E-2</v>
      </c>
      <c r="D5001">
        <v>0</v>
      </c>
      <c r="E5001">
        <v>0.35666998032953318</v>
      </c>
      <c r="F5001">
        <v>0</v>
      </c>
      <c r="G5001">
        <v>0.23705882352941179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0.66159014557670781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t="s">
        <v>5045</v>
      </c>
      <c r="B5002">
        <v>0</v>
      </c>
      <c r="C5002">
        <v>0.21411192214111921</v>
      </c>
      <c r="D5002">
        <v>0</v>
      </c>
      <c r="E5002">
        <v>0.3883753886503522</v>
      </c>
      <c r="F5002">
        <v>0</v>
      </c>
      <c r="G5002">
        <v>0.23705882352941179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0.79604329973870847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t="s">
        <v>5046</v>
      </c>
      <c r="B5003">
        <v>0</v>
      </c>
      <c r="C5003">
        <v>0.20681265206812649</v>
      </c>
      <c r="D5003">
        <v>0</v>
      </c>
      <c r="E5003">
        <v>0.48118615029928719</v>
      </c>
      <c r="F5003">
        <v>0</v>
      </c>
      <c r="G5003">
        <v>0.23705882352941179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0.75281821575214636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t="s">
        <v>5047</v>
      </c>
      <c r="B5004">
        <v>0</v>
      </c>
      <c r="C5004">
        <v>0.2457420924574209</v>
      </c>
      <c r="D5004">
        <v>0</v>
      </c>
      <c r="E5004">
        <v>0.52778189047991719</v>
      </c>
      <c r="F5004">
        <v>0</v>
      </c>
      <c r="G5004">
        <v>0.8666666666666667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0.70059723777528937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t="s">
        <v>5048</v>
      </c>
      <c r="B5005">
        <v>0</v>
      </c>
      <c r="C5005">
        <v>0.49026763990267641</v>
      </c>
      <c r="D5005">
        <v>0</v>
      </c>
      <c r="E5005">
        <v>0.57099346432877174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0.66636804777902203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t="s">
        <v>5049</v>
      </c>
      <c r="B5006">
        <v>0</v>
      </c>
      <c r="C5006">
        <v>0.28588807785888082</v>
      </c>
      <c r="D5006">
        <v>0</v>
      </c>
      <c r="E5006">
        <v>0.5640136212694854</v>
      </c>
      <c r="F5006">
        <v>0</v>
      </c>
      <c r="G5006">
        <v>0.33921568627450982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0.70742814483016048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t="s">
        <v>5050</v>
      </c>
      <c r="B5007">
        <v>0</v>
      </c>
      <c r="C5007">
        <v>0.37712895377128952</v>
      </c>
      <c r="D5007">
        <v>0</v>
      </c>
      <c r="E5007">
        <v>0.52757038008418122</v>
      </c>
      <c r="F5007">
        <v>0</v>
      </c>
      <c r="G5007">
        <v>0.23705882352941179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0.77988055244494225</v>
      </c>
      <c r="N5007">
        <v>0</v>
      </c>
      <c r="O5007">
        <v>0</v>
      </c>
      <c r="P5007">
        <v>0</v>
      </c>
      <c r="Q5007">
        <v>0</v>
      </c>
      <c r="R5007">
        <v>0.34341397849462357</v>
      </c>
    </row>
    <row r="5008" spans="1:18" x14ac:dyDescent="0.25">
      <c r="A5008" t="s">
        <v>5051</v>
      </c>
      <c r="B5008">
        <v>0</v>
      </c>
      <c r="C5008">
        <v>0.56204379562043794</v>
      </c>
      <c r="D5008">
        <v>0</v>
      </c>
      <c r="E5008">
        <v>0.50172380972524799</v>
      </c>
      <c r="F5008">
        <v>0</v>
      </c>
      <c r="G5008">
        <v>0.23705882352941179</v>
      </c>
      <c r="H5008">
        <v>0</v>
      </c>
      <c r="I5008">
        <v>0</v>
      </c>
      <c r="J5008">
        <v>0</v>
      </c>
      <c r="K5008">
        <v>0</v>
      </c>
      <c r="L5008">
        <v>0.15968955785512701</v>
      </c>
      <c r="M5008">
        <v>0.7855916386711459</v>
      </c>
      <c r="N5008">
        <v>0</v>
      </c>
      <c r="O5008">
        <v>0</v>
      </c>
      <c r="P5008">
        <v>0</v>
      </c>
      <c r="Q5008">
        <v>0</v>
      </c>
      <c r="R5008">
        <v>0.34341397849462357</v>
      </c>
    </row>
    <row r="5009" spans="1:18" x14ac:dyDescent="0.25">
      <c r="A5009" t="s">
        <v>5052</v>
      </c>
      <c r="B5009">
        <v>0</v>
      </c>
      <c r="C5009">
        <v>0.39172749391727502</v>
      </c>
      <c r="D5009">
        <v>0</v>
      </c>
      <c r="E5009">
        <v>0.49074642018655218</v>
      </c>
      <c r="F5009">
        <v>0</v>
      </c>
      <c r="G5009">
        <v>0.23705882352941179</v>
      </c>
      <c r="H5009">
        <v>0</v>
      </c>
      <c r="I5009">
        <v>0</v>
      </c>
      <c r="J5009">
        <v>0</v>
      </c>
      <c r="K5009">
        <v>0</v>
      </c>
      <c r="L5009">
        <v>0.39252116650987767</v>
      </c>
      <c r="M5009">
        <v>0.78977230309817104</v>
      </c>
      <c r="N5009">
        <v>0</v>
      </c>
      <c r="O5009">
        <v>0</v>
      </c>
      <c r="P5009">
        <v>0</v>
      </c>
      <c r="Q5009">
        <v>0</v>
      </c>
      <c r="R5009">
        <v>0.34341397849462357</v>
      </c>
    </row>
    <row r="5010" spans="1:18" x14ac:dyDescent="0.25">
      <c r="A5010" t="s">
        <v>5053</v>
      </c>
      <c r="B5010">
        <v>0</v>
      </c>
      <c r="C5010">
        <v>0.53771289537712896</v>
      </c>
      <c r="D5010">
        <v>0</v>
      </c>
      <c r="E5010">
        <v>0.44554664861777959</v>
      </c>
      <c r="F5010">
        <v>0</v>
      </c>
      <c r="G5010">
        <v>0.23705882352941179</v>
      </c>
      <c r="H5010">
        <v>0</v>
      </c>
      <c r="I5010">
        <v>0</v>
      </c>
      <c r="J5010">
        <v>0</v>
      </c>
      <c r="K5010">
        <v>0</v>
      </c>
      <c r="L5010">
        <v>0.39252116650987767</v>
      </c>
      <c r="M5010">
        <v>0.79604329973870847</v>
      </c>
      <c r="N5010">
        <v>0</v>
      </c>
      <c r="O5010">
        <v>0</v>
      </c>
      <c r="P5010">
        <v>0</v>
      </c>
      <c r="Q5010">
        <v>0</v>
      </c>
      <c r="R5010">
        <v>0.34341397849462357</v>
      </c>
    </row>
    <row r="5011" spans="1:18" x14ac:dyDescent="0.25">
      <c r="A5011" t="s">
        <v>5054</v>
      </c>
      <c r="B5011">
        <v>0</v>
      </c>
      <c r="C5011">
        <v>0.37347931873479318</v>
      </c>
      <c r="D5011">
        <v>0</v>
      </c>
      <c r="E5011">
        <v>0.39118847691364028</v>
      </c>
      <c r="F5011">
        <v>0</v>
      </c>
      <c r="G5011">
        <v>0.23705882352941179</v>
      </c>
      <c r="H5011">
        <v>0</v>
      </c>
      <c r="I5011">
        <v>0</v>
      </c>
      <c r="J5011">
        <v>0</v>
      </c>
      <c r="K5011">
        <v>0</v>
      </c>
      <c r="L5011">
        <v>0.39252116650987767</v>
      </c>
      <c r="M5011">
        <v>0.79604329973870847</v>
      </c>
      <c r="N5011">
        <v>0</v>
      </c>
      <c r="O5011">
        <v>0</v>
      </c>
      <c r="P5011">
        <v>0</v>
      </c>
      <c r="Q5011">
        <v>0</v>
      </c>
      <c r="R5011">
        <v>0.34341397849462357</v>
      </c>
    </row>
    <row r="5012" spans="1:18" x14ac:dyDescent="0.25">
      <c r="A5012" t="s">
        <v>5055</v>
      </c>
      <c r="B5012">
        <v>0</v>
      </c>
      <c r="C5012">
        <v>0.32846715328467152</v>
      </c>
      <c r="D5012">
        <v>0</v>
      </c>
      <c r="E5012">
        <v>0.30580173015503709</v>
      </c>
      <c r="F5012">
        <v>0</v>
      </c>
      <c r="G5012">
        <v>0.23705882352941179</v>
      </c>
      <c r="H5012">
        <v>0</v>
      </c>
      <c r="I5012">
        <v>0</v>
      </c>
      <c r="J5012">
        <v>0</v>
      </c>
      <c r="K5012">
        <v>0</v>
      </c>
      <c r="L5012">
        <v>0.39252116650987767</v>
      </c>
      <c r="M5012">
        <v>0.80959313176558423</v>
      </c>
      <c r="N5012">
        <v>0</v>
      </c>
      <c r="O5012">
        <v>0</v>
      </c>
      <c r="P5012">
        <v>0</v>
      </c>
      <c r="Q5012">
        <v>0</v>
      </c>
      <c r="R5012">
        <v>0.34341397849462357</v>
      </c>
    </row>
    <row r="5013" spans="1:18" x14ac:dyDescent="0.25">
      <c r="A5013" t="s">
        <v>5056</v>
      </c>
      <c r="B5013">
        <v>0</v>
      </c>
      <c r="C5013">
        <v>8.2725060827250604E-2</v>
      </c>
      <c r="D5013">
        <v>0</v>
      </c>
      <c r="E5013">
        <v>0.2432792571754902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0.39252116650987767</v>
      </c>
      <c r="M5013">
        <v>0.80959313176558423</v>
      </c>
      <c r="N5013">
        <v>0</v>
      </c>
      <c r="O5013">
        <v>0</v>
      </c>
      <c r="P5013">
        <v>0</v>
      </c>
      <c r="Q5013">
        <v>0</v>
      </c>
      <c r="R5013">
        <v>0.34341397849462357</v>
      </c>
    </row>
    <row r="5014" spans="1:18" x14ac:dyDescent="0.25">
      <c r="A5014" t="s">
        <v>5057</v>
      </c>
      <c r="B5014">
        <v>0</v>
      </c>
      <c r="C5014">
        <v>0</v>
      </c>
      <c r="D5014">
        <v>0</v>
      </c>
      <c r="E5014">
        <v>0.2406353772287908</v>
      </c>
      <c r="F5014">
        <v>0</v>
      </c>
      <c r="G5014">
        <v>0.23705882352941179</v>
      </c>
      <c r="H5014">
        <v>0</v>
      </c>
      <c r="I5014">
        <v>0</v>
      </c>
      <c r="J5014">
        <v>0</v>
      </c>
      <c r="K5014">
        <v>0</v>
      </c>
      <c r="L5014">
        <v>0.39252116650987767</v>
      </c>
      <c r="M5014">
        <v>0.80959313176558423</v>
      </c>
      <c r="N5014">
        <v>0</v>
      </c>
      <c r="O5014">
        <v>0</v>
      </c>
      <c r="P5014">
        <v>0</v>
      </c>
      <c r="Q5014">
        <v>0</v>
      </c>
      <c r="R5014">
        <v>0.34341397849462357</v>
      </c>
    </row>
    <row r="5015" spans="1:18" x14ac:dyDescent="0.25">
      <c r="A5015" t="s">
        <v>5058</v>
      </c>
      <c r="B5015">
        <v>0</v>
      </c>
      <c r="C5015">
        <v>0</v>
      </c>
      <c r="D5015">
        <v>0</v>
      </c>
      <c r="E5015">
        <v>0.24097379386196829</v>
      </c>
      <c r="F5015">
        <v>0</v>
      </c>
      <c r="G5015">
        <v>0.23705882352941179</v>
      </c>
      <c r="H5015">
        <v>0</v>
      </c>
      <c r="I5015">
        <v>0</v>
      </c>
      <c r="J5015">
        <v>0</v>
      </c>
      <c r="K5015">
        <v>0</v>
      </c>
      <c r="L5015">
        <v>0.39252116650987767</v>
      </c>
      <c r="M5015">
        <v>0.80959313176558423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t="s">
        <v>5059</v>
      </c>
      <c r="B5016">
        <v>0</v>
      </c>
      <c r="C5016">
        <v>0</v>
      </c>
      <c r="D5016">
        <v>0</v>
      </c>
      <c r="E5016">
        <v>0.24416760083758121</v>
      </c>
      <c r="F5016">
        <v>0</v>
      </c>
      <c r="G5016">
        <v>0.23705882352941179</v>
      </c>
      <c r="H5016">
        <v>0</v>
      </c>
      <c r="I5016">
        <v>0</v>
      </c>
      <c r="J5016">
        <v>0</v>
      </c>
      <c r="K5016">
        <v>0</v>
      </c>
      <c r="L5016">
        <v>0.39252116650987767</v>
      </c>
      <c r="M5016">
        <v>0.79604329973870847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t="s">
        <v>5060</v>
      </c>
      <c r="B5017">
        <v>0</v>
      </c>
      <c r="C5017">
        <v>0</v>
      </c>
      <c r="D5017">
        <v>0</v>
      </c>
      <c r="E5017">
        <v>0.23020791471900851</v>
      </c>
      <c r="F5017">
        <v>0</v>
      </c>
      <c r="G5017">
        <v>0.23705882352941179</v>
      </c>
      <c r="H5017">
        <v>0</v>
      </c>
      <c r="I5017">
        <v>0</v>
      </c>
      <c r="J5017">
        <v>0</v>
      </c>
      <c r="K5017">
        <v>0</v>
      </c>
      <c r="L5017">
        <v>0.39252116650987767</v>
      </c>
      <c r="M5017">
        <v>0.6371780515117581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t="s">
        <v>5061</v>
      </c>
      <c r="B5018">
        <v>0</v>
      </c>
      <c r="C5018">
        <v>0</v>
      </c>
      <c r="D5018">
        <v>0</v>
      </c>
      <c r="E5018">
        <v>0.2065610524757292</v>
      </c>
      <c r="F5018">
        <v>0</v>
      </c>
      <c r="G5018">
        <v>0.23705882352941179</v>
      </c>
      <c r="H5018">
        <v>0</v>
      </c>
      <c r="I5018">
        <v>0</v>
      </c>
      <c r="J5018">
        <v>0</v>
      </c>
      <c r="K5018">
        <v>0</v>
      </c>
      <c r="L5018">
        <v>0.39252116650987767</v>
      </c>
      <c r="M5018">
        <v>0.52709966405375142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t="s">
        <v>5062</v>
      </c>
      <c r="B5019">
        <v>0</v>
      </c>
      <c r="C5019">
        <v>0</v>
      </c>
      <c r="D5019">
        <v>0</v>
      </c>
      <c r="E5019">
        <v>0.19782567313183441</v>
      </c>
      <c r="F5019">
        <v>0</v>
      </c>
      <c r="G5019">
        <v>0.23705882352941179</v>
      </c>
      <c r="H5019">
        <v>0</v>
      </c>
      <c r="I5019">
        <v>0</v>
      </c>
      <c r="J5019">
        <v>0</v>
      </c>
      <c r="K5019">
        <v>0</v>
      </c>
      <c r="L5019">
        <v>0.39252116650987767</v>
      </c>
      <c r="M5019">
        <v>0.32385218365061591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t="s">
        <v>5063</v>
      </c>
      <c r="B5020">
        <v>0</v>
      </c>
      <c r="C5020">
        <v>0</v>
      </c>
      <c r="D5020">
        <v>0</v>
      </c>
      <c r="E5020">
        <v>0.14795152181729729</v>
      </c>
      <c r="F5020">
        <v>0</v>
      </c>
      <c r="G5020">
        <v>0.23705882352941179</v>
      </c>
      <c r="H5020">
        <v>0</v>
      </c>
      <c r="I5020">
        <v>0</v>
      </c>
      <c r="J5020">
        <v>0</v>
      </c>
      <c r="K5020">
        <v>0</v>
      </c>
      <c r="L5020">
        <v>0.39252116650987767</v>
      </c>
      <c r="M5020">
        <v>0.32385218365061591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 t="s">
        <v>5064</v>
      </c>
      <c r="B5021">
        <v>0</v>
      </c>
      <c r="C5021">
        <v>0</v>
      </c>
      <c r="D5021">
        <v>0</v>
      </c>
      <c r="E5021">
        <v>0.13462636688593249</v>
      </c>
      <c r="F5021">
        <v>0</v>
      </c>
      <c r="G5021">
        <v>0.23705882352941179</v>
      </c>
      <c r="H5021">
        <v>0</v>
      </c>
      <c r="I5021">
        <v>0</v>
      </c>
      <c r="J5021">
        <v>0</v>
      </c>
      <c r="K5021">
        <v>0</v>
      </c>
      <c r="L5021">
        <v>0.39252116650987767</v>
      </c>
      <c r="M5021">
        <v>0.32385218365061591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t="s">
        <v>5065</v>
      </c>
      <c r="B5022">
        <v>0</v>
      </c>
      <c r="C5022">
        <v>0</v>
      </c>
      <c r="D5022">
        <v>0</v>
      </c>
      <c r="E5022">
        <v>0.10729922375684769</v>
      </c>
      <c r="F5022">
        <v>0</v>
      </c>
      <c r="G5022">
        <v>0.23705882352941179</v>
      </c>
      <c r="H5022">
        <v>0</v>
      </c>
      <c r="I5022">
        <v>0</v>
      </c>
      <c r="J5022">
        <v>0</v>
      </c>
      <c r="K5022">
        <v>0</v>
      </c>
      <c r="L5022">
        <v>0.39252116650987767</v>
      </c>
      <c r="M5022">
        <v>0.40544979469951481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t="s">
        <v>5066</v>
      </c>
      <c r="B5023">
        <v>0</v>
      </c>
      <c r="C5023">
        <v>2.4330900243308999E-3</v>
      </c>
      <c r="D5023">
        <v>0</v>
      </c>
      <c r="E5023">
        <v>0.10480340108716341</v>
      </c>
      <c r="F5023">
        <v>0</v>
      </c>
      <c r="G5023">
        <v>0.23705882352941179</v>
      </c>
      <c r="H5023">
        <v>0</v>
      </c>
      <c r="I5023">
        <v>0</v>
      </c>
      <c r="J5023">
        <v>0</v>
      </c>
      <c r="K5023">
        <v>0</v>
      </c>
      <c r="L5023">
        <v>0.39252116650987767</v>
      </c>
      <c r="M5023">
        <v>0.48701007838745802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t="s">
        <v>5067</v>
      </c>
      <c r="B5024">
        <v>0</v>
      </c>
      <c r="C5024">
        <v>2.0681265206812651E-2</v>
      </c>
      <c r="D5024">
        <v>0</v>
      </c>
      <c r="E5024">
        <v>8.3123585524228522E-2</v>
      </c>
      <c r="F5024">
        <v>0</v>
      </c>
      <c r="G5024">
        <v>0.23705882352941179</v>
      </c>
      <c r="H5024">
        <v>0</v>
      </c>
      <c r="I5024">
        <v>0</v>
      </c>
      <c r="J5024">
        <v>0</v>
      </c>
      <c r="K5024">
        <v>0</v>
      </c>
      <c r="L5024">
        <v>0.39252116650987767</v>
      </c>
      <c r="M5024">
        <v>0.6371780515117581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t="s">
        <v>5068</v>
      </c>
      <c r="B5025">
        <v>0</v>
      </c>
      <c r="C5025">
        <v>0.42944038929440392</v>
      </c>
      <c r="D5025">
        <v>0</v>
      </c>
      <c r="E5025">
        <v>4.9747245077095541E-2</v>
      </c>
      <c r="F5025">
        <v>0</v>
      </c>
      <c r="G5025">
        <v>0.23705882352941179</v>
      </c>
      <c r="H5025">
        <v>0</v>
      </c>
      <c r="I5025">
        <v>0</v>
      </c>
      <c r="J5025">
        <v>0</v>
      </c>
      <c r="K5025">
        <v>0</v>
      </c>
      <c r="L5025">
        <v>0.39252116650987767</v>
      </c>
      <c r="M5025">
        <v>0.6371780515117581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t="s">
        <v>5069</v>
      </c>
      <c r="B5026">
        <v>0</v>
      </c>
      <c r="C5026">
        <v>0.50364963503649629</v>
      </c>
      <c r="D5026">
        <v>0</v>
      </c>
      <c r="E5026">
        <v>2.7813617039277479E-2</v>
      </c>
      <c r="F5026">
        <v>0</v>
      </c>
      <c r="G5026">
        <v>0.23705882352941179</v>
      </c>
      <c r="H5026">
        <v>0</v>
      </c>
      <c r="I5026">
        <v>0</v>
      </c>
      <c r="J5026">
        <v>0</v>
      </c>
      <c r="K5026">
        <v>0</v>
      </c>
      <c r="L5026">
        <v>0.39252116650987767</v>
      </c>
      <c r="M5026">
        <v>0.75009331840238891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t="s">
        <v>5070</v>
      </c>
      <c r="B5027">
        <v>0</v>
      </c>
      <c r="C5027">
        <v>0.51581508515815078</v>
      </c>
      <c r="D5027">
        <v>0</v>
      </c>
      <c r="E5027">
        <v>3.037289282768248E-2</v>
      </c>
      <c r="F5027">
        <v>0</v>
      </c>
      <c r="G5027">
        <v>0.23705882352941179</v>
      </c>
      <c r="H5027">
        <v>0</v>
      </c>
      <c r="I5027">
        <v>0</v>
      </c>
      <c r="J5027">
        <v>0</v>
      </c>
      <c r="K5027">
        <v>0</v>
      </c>
      <c r="L5027">
        <v>0.39252116650987767</v>
      </c>
      <c r="M5027">
        <v>0.79604329973870847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t="s">
        <v>5071</v>
      </c>
      <c r="B5028">
        <v>0</v>
      </c>
      <c r="C5028">
        <v>0.50729927007299269</v>
      </c>
      <c r="D5028">
        <v>0</v>
      </c>
      <c r="E5028">
        <v>1.9649315763869801E-2</v>
      </c>
      <c r="F5028">
        <v>0</v>
      </c>
      <c r="G5028">
        <v>0.30882352941176472</v>
      </c>
      <c r="H5028">
        <v>0</v>
      </c>
      <c r="I5028">
        <v>0</v>
      </c>
      <c r="J5028">
        <v>0</v>
      </c>
      <c r="K5028">
        <v>0</v>
      </c>
      <c r="L5028">
        <v>0.39252116650987767</v>
      </c>
      <c r="M5028">
        <v>0.80959313176558423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t="s">
        <v>5072</v>
      </c>
      <c r="B5029">
        <v>0</v>
      </c>
      <c r="C5029">
        <v>0.49878345498783461</v>
      </c>
      <c r="D5029">
        <v>0</v>
      </c>
      <c r="E5029">
        <v>1.9078237695382728E-2</v>
      </c>
      <c r="F5029">
        <v>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0.39252116650987767</v>
      </c>
      <c r="M5029">
        <v>0.80959313176558423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t="s">
        <v>5073</v>
      </c>
      <c r="B5030">
        <v>0</v>
      </c>
      <c r="C5030">
        <v>0.47810218978102192</v>
      </c>
      <c r="D5030">
        <v>0</v>
      </c>
      <c r="E5030">
        <v>2.3964127836883179E-2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0.53010348071495772</v>
      </c>
      <c r="M5030">
        <v>0.80959313176558423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t="s">
        <v>5074</v>
      </c>
      <c r="B5031">
        <v>0</v>
      </c>
      <c r="C5031">
        <v>0.45377128953771279</v>
      </c>
      <c r="D5031">
        <v>0</v>
      </c>
      <c r="E5031">
        <v>2.656570570443537E-2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0.53010348071495772</v>
      </c>
      <c r="M5031">
        <v>0.80959313176558423</v>
      </c>
      <c r="N5031">
        <v>0</v>
      </c>
      <c r="O5031">
        <v>0</v>
      </c>
      <c r="P5031">
        <v>0</v>
      </c>
      <c r="Q5031">
        <v>0</v>
      </c>
      <c r="R5031">
        <v>0.34341397849462357</v>
      </c>
    </row>
    <row r="5032" spans="1:18" x14ac:dyDescent="0.25">
      <c r="A5032" t="s">
        <v>5075</v>
      </c>
      <c r="B5032">
        <v>0</v>
      </c>
      <c r="C5032">
        <v>0.56569343065693434</v>
      </c>
      <c r="D5032">
        <v>0</v>
      </c>
      <c r="E5032">
        <v>3.1028575054463929E-2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0.53010348071495772</v>
      </c>
      <c r="M5032">
        <v>0.80959313176558423</v>
      </c>
      <c r="N5032">
        <v>0</v>
      </c>
      <c r="O5032">
        <v>0</v>
      </c>
      <c r="P5032">
        <v>0</v>
      </c>
      <c r="Q5032">
        <v>0</v>
      </c>
      <c r="R5032">
        <v>0.34341397849462357</v>
      </c>
    </row>
    <row r="5033" spans="1:18" x14ac:dyDescent="0.25">
      <c r="A5033" t="s">
        <v>5076</v>
      </c>
      <c r="B5033">
        <v>0</v>
      </c>
      <c r="C5033">
        <v>0.5</v>
      </c>
      <c r="D5033">
        <v>0</v>
      </c>
      <c r="E5033">
        <v>3.3439793565853762E-2</v>
      </c>
      <c r="F5033">
        <v>0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0.53010348071495772</v>
      </c>
      <c r="M5033">
        <v>0.80959313176558423</v>
      </c>
      <c r="N5033">
        <v>0</v>
      </c>
      <c r="O5033">
        <v>0</v>
      </c>
      <c r="P5033">
        <v>0</v>
      </c>
      <c r="Q5033">
        <v>0</v>
      </c>
      <c r="R5033">
        <v>0.34341397849462357</v>
      </c>
    </row>
    <row r="5034" spans="1:18" x14ac:dyDescent="0.25">
      <c r="A5034" t="s">
        <v>5077</v>
      </c>
      <c r="B5034">
        <v>0</v>
      </c>
      <c r="C5034">
        <v>0.42092457420924573</v>
      </c>
      <c r="D5034">
        <v>0</v>
      </c>
      <c r="E5034">
        <v>4.9895302354110709E-2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0.53010348071495772</v>
      </c>
      <c r="M5034">
        <v>0.80959313176558423</v>
      </c>
      <c r="N5034">
        <v>0</v>
      </c>
      <c r="O5034">
        <v>0</v>
      </c>
      <c r="P5034">
        <v>0</v>
      </c>
      <c r="Q5034">
        <v>0</v>
      </c>
      <c r="R5034">
        <v>0.34341397849462357</v>
      </c>
    </row>
    <row r="5035" spans="1:18" x14ac:dyDescent="0.25">
      <c r="A5035" t="s">
        <v>5078</v>
      </c>
      <c r="B5035">
        <v>0</v>
      </c>
      <c r="C5035">
        <v>0.35766423357664229</v>
      </c>
      <c r="D5035">
        <v>0</v>
      </c>
      <c r="E5035">
        <v>6.5906639311322165E-2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0.53010348071495772</v>
      </c>
      <c r="M5035">
        <v>0.80959313176558423</v>
      </c>
      <c r="N5035">
        <v>0</v>
      </c>
      <c r="O5035">
        <v>0</v>
      </c>
      <c r="P5035">
        <v>0</v>
      </c>
      <c r="Q5035">
        <v>0</v>
      </c>
      <c r="R5035">
        <v>0.34341397849462357</v>
      </c>
    </row>
    <row r="5036" spans="1:18" x14ac:dyDescent="0.25">
      <c r="A5036" t="s">
        <v>5079</v>
      </c>
      <c r="B5036">
        <v>0</v>
      </c>
      <c r="C5036">
        <v>0.1970802919708029</v>
      </c>
      <c r="D5036">
        <v>0</v>
      </c>
      <c r="E5036">
        <v>0.1087586454874257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0.68579492003762943</v>
      </c>
      <c r="M5036">
        <v>0.80959313176558423</v>
      </c>
      <c r="N5036">
        <v>0</v>
      </c>
      <c r="O5036">
        <v>0</v>
      </c>
      <c r="P5036">
        <v>0</v>
      </c>
      <c r="Q5036">
        <v>0</v>
      </c>
      <c r="R5036">
        <v>0.34341397849462357</v>
      </c>
    </row>
    <row r="5037" spans="1:18" x14ac:dyDescent="0.25">
      <c r="A5037" t="s">
        <v>5080</v>
      </c>
      <c r="B5037">
        <v>0</v>
      </c>
      <c r="C5037">
        <v>7.420924574209245E-2</v>
      </c>
      <c r="D5037">
        <v>0</v>
      </c>
      <c r="E5037">
        <v>0.1493474904291546</v>
      </c>
      <c r="F5037">
        <v>0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0.53010348071495772</v>
      </c>
      <c r="M5037">
        <v>0.80959313176558423</v>
      </c>
      <c r="N5037">
        <v>0</v>
      </c>
      <c r="O5037">
        <v>0</v>
      </c>
      <c r="P5037">
        <v>0</v>
      </c>
      <c r="Q5037">
        <v>0</v>
      </c>
      <c r="R5037">
        <v>0.34341397849462357</v>
      </c>
    </row>
    <row r="5038" spans="1:18" x14ac:dyDescent="0.25">
      <c r="A5038" t="s">
        <v>5081</v>
      </c>
      <c r="B5038">
        <v>0</v>
      </c>
      <c r="C5038">
        <v>0</v>
      </c>
      <c r="D5038">
        <v>0</v>
      </c>
      <c r="E5038">
        <v>0.25383362592271408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0.53010348071495772</v>
      </c>
      <c r="M5038">
        <v>0.80959313176558423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t="s">
        <v>5082</v>
      </c>
      <c r="B5039">
        <v>0</v>
      </c>
      <c r="C5039">
        <v>0</v>
      </c>
      <c r="D5039">
        <v>0</v>
      </c>
      <c r="E5039">
        <v>0.34522726792021829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0.53010348071495772</v>
      </c>
      <c r="M5039">
        <v>0.80959313176558423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t="s">
        <v>5083</v>
      </c>
      <c r="B5040">
        <v>0</v>
      </c>
      <c r="C5040">
        <v>0</v>
      </c>
      <c r="D5040">
        <v>0</v>
      </c>
      <c r="E5040">
        <v>0.39106157067619879</v>
      </c>
      <c r="F5040">
        <v>0</v>
      </c>
      <c r="G5040">
        <v>0.23705882352941179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0.79604329973870847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t="s">
        <v>5084</v>
      </c>
      <c r="B5041">
        <v>0</v>
      </c>
      <c r="C5041">
        <v>0</v>
      </c>
      <c r="D5041">
        <v>0</v>
      </c>
      <c r="E5041">
        <v>0.44434103936208469</v>
      </c>
      <c r="F5041">
        <v>0</v>
      </c>
      <c r="G5041">
        <v>0.23705882352941179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0.6371780515117581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t="s">
        <v>5085</v>
      </c>
      <c r="B5042">
        <v>0</v>
      </c>
      <c r="C5042">
        <v>0</v>
      </c>
      <c r="D5042">
        <v>0</v>
      </c>
      <c r="E5042">
        <v>0.46024662112142822</v>
      </c>
      <c r="F5042">
        <v>0</v>
      </c>
      <c r="G5042">
        <v>0.23705882352941179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0.6371780515117581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t="s">
        <v>5086</v>
      </c>
      <c r="B5043">
        <v>0</v>
      </c>
      <c r="C5043">
        <v>0</v>
      </c>
      <c r="D5043">
        <v>0</v>
      </c>
      <c r="E5043">
        <v>0.50517142917574409</v>
      </c>
      <c r="F5043">
        <v>0</v>
      </c>
      <c r="G5043">
        <v>0.23705882352941179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0.52709966405375142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 t="s">
        <v>5087</v>
      </c>
      <c r="B5044">
        <v>0</v>
      </c>
      <c r="C5044">
        <v>0</v>
      </c>
      <c r="D5044">
        <v>0</v>
      </c>
      <c r="E5044">
        <v>0.50005287759893402</v>
      </c>
      <c r="F5044">
        <v>0</v>
      </c>
      <c r="G5044">
        <v>0.23705882352941179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0.48701007838745802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t="s">
        <v>5088</v>
      </c>
      <c r="B5045">
        <v>0</v>
      </c>
      <c r="C5045">
        <v>0</v>
      </c>
      <c r="D5045">
        <v>0</v>
      </c>
      <c r="E5045">
        <v>0.448190528564479</v>
      </c>
      <c r="F5045">
        <v>0</v>
      </c>
      <c r="G5045">
        <v>0.23705882352941179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0.40544979469951481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t="s">
        <v>5089</v>
      </c>
      <c r="B5046">
        <v>0</v>
      </c>
      <c r="C5046">
        <v>0</v>
      </c>
      <c r="D5046">
        <v>0</v>
      </c>
      <c r="E5046">
        <v>0.43325789462552089</v>
      </c>
      <c r="F5046">
        <v>0</v>
      </c>
      <c r="G5046">
        <v>0.23705882352941179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0.32385218365061591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t="s">
        <v>5090</v>
      </c>
      <c r="B5047">
        <v>0</v>
      </c>
      <c r="C5047">
        <v>4.8661800486618006E-3</v>
      </c>
      <c r="D5047">
        <v>0</v>
      </c>
      <c r="E5047">
        <v>0.42137101038516039</v>
      </c>
      <c r="F5047">
        <v>0</v>
      </c>
      <c r="G5047">
        <v>0.23705882352941179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0.35834266517357222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t="s">
        <v>5091</v>
      </c>
      <c r="B5048">
        <v>0</v>
      </c>
      <c r="C5048">
        <v>1.4598540145985399E-2</v>
      </c>
      <c r="D5048">
        <v>0</v>
      </c>
      <c r="E5048">
        <v>0.38270691004462881</v>
      </c>
      <c r="F5048">
        <v>0</v>
      </c>
      <c r="G5048">
        <v>0.23705882352941179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0.32385218365061591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 t="s">
        <v>5092</v>
      </c>
      <c r="B5049">
        <v>0</v>
      </c>
      <c r="C5049">
        <v>0.19829683698296841</v>
      </c>
      <c r="D5049">
        <v>0</v>
      </c>
      <c r="E5049">
        <v>0.27528078005033951</v>
      </c>
      <c r="F5049">
        <v>0</v>
      </c>
      <c r="G5049">
        <v>0.23705882352941179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0.32385218365061591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 t="s">
        <v>5093</v>
      </c>
      <c r="B5050">
        <v>0</v>
      </c>
      <c r="C5050">
        <v>0.1751824817518248</v>
      </c>
      <c r="D5050">
        <v>0</v>
      </c>
      <c r="E5050">
        <v>0.18244886736183091</v>
      </c>
      <c r="F5050">
        <v>0</v>
      </c>
      <c r="G5050">
        <v>0.23705882352941179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0.52709966405375142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 t="s">
        <v>5094</v>
      </c>
      <c r="B5051">
        <v>0</v>
      </c>
      <c r="C5051">
        <v>0.26399026763990258</v>
      </c>
      <c r="D5051">
        <v>0</v>
      </c>
      <c r="E5051">
        <v>0.15554474502421789</v>
      </c>
      <c r="F5051">
        <v>0</v>
      </c>
      <c r="G5051">
        <v>0.23705882352941179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0.6371780515117581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 t="s">
        <v>5095</v>
      </c>
      <c r="B5052">
        <v>0</v>
      </c>
      <c r="C5052">
        <v>0.45012165450121661</v>
      </c>
      <c r="D5052">
        <v>0</v>
      </c>
      <c r="E5052">
        <v>0.14308678271537051</v>
      </c>
      <c r="F5052">
        <v>0</v>
      </c>
      <c r="G5052">
        <v>0.23705882352941179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0.6371780515117581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 t="s">
        <v>5096</v>
      </c>
      <c r="B5053">
        <v>0</v>
      </c>
      <c r="C5053">
        <v>0.45498783454987829</v>
      </c>
      <c r="D5053">
        <v>0</v>
      </c>
      <c r="E5053">
        <v>0.13739715307007341</v>
      </c>
      <c r="F5053">
        <v>0</v>
      </c>
      <c r="G5053">
        <v>0.23705882352941179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0.79604329973870847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 t="s">
        <v>5097</v>
      </c>
      <c r="B5054">
        <v>0</v>
      </c>
      <c r="C5054">
        <v>0.42457420924574207</v>
      </c>
      <c r="D5054">
        <v>0</v>
      </c>
      <c r="E5054">
        <v>0.1250026438799467</v>
      </c>
      <c r="F5054">
        <v>0</v>
      </c>
      <c r="G5054">
        <v>0.23705882352941179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0.79604329973870847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 t="s">
        <v>5098</v>
      </c>
      <c r="B5055">
        <v>0</v>
      </c>
      <c r="C5055">
        <v>0.45742092457420919</v>
      </c>
      <c r="D5055">
        <v>0</v>
      </c>
      <c r="E5055">
        <v>0.13883542376107791</v>
      </c>
      <c r="F5055">
        <v>0</v>
      </c>
      <c r="G5055">
        <v>0.23705882352941179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0.80959313176558423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 t="s">
        <v>5099</v>
      </c>
      <c r="B5056">
        <v>0</v>
      </c>
      <c r="C5056">
        <v>0.62652068126520677</v>
      </c>
      <c r="D5056">
        <v>0</v>
      </c>
      <c r="E5056">
        <v>0.16933522282620189</v>
      </c>
      <c r="F5056">
        <v>0</v>
      </c>
      <c r="G5056">
        <v>0.23705882352941179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0.80959313176558423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 t="s">
        <v>5100</v>
      </c>
      <c r="B5057">
        <v>0</v>
      </c>
      <c r="C5057">
        <v>0.63260340632603407</v>
      </c>
      <c r="D5057">
        <v>0</v>
      </c>
      <c r="E5057">
        <v>0.1460690792952474</v>
      </c>
      <c r="F5057">
        <v>0</v>
      </c>
      <c r="G5057">
        <v>0.23705882352941179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0.80959313176558423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 t="s">
        <v>5101</v>
      </c>
      <c r="B5058">
        <v>0</v>
      </c>
      <c r="C5058">
        <v>0.37834549878345503</v>
      </c>
      <c r="D5058">
        <v>0</v>
      </c>
      <c r="E5058">
        <v>0.13261701812644089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0.80959313176558423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 t="s">
        <v>5102</v>
      </c>
      <c r="B5059">
        <v>0</v>
      </c>
      <c r="C5059">
        <v>0.26763990267639898</v>
      </c>
      <c r="D5059">
        <v>0</v>
      </c>
      <c r="E5059">
        <v>0.2104951458364179</v>
      </c>
      <c r="F5059">
        <v>0</v>
      </c>
      <c r="G5059">
        <v>0.23705882352941179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0.80959313176558423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 t="s">
        <v>5103</v>
      </c>
      <c r="B5060">
        <v>0</v>
      </c>
      <c r="C5060">
        <v>0.16423357664233579</v>
      </c>
      <c r="D5060">
        <v>0</v>
      </c>
      <c r="E5060">
        <v>0.33298081600710677</v>
      </c>
      <c r="F5060">
        <v>0</v>
      </c>
      <c r="G5060">
        <v>0.23705882352941179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0.80959313176558423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 t="s">
        <v>5104</v>
      </c>
      <c r="B5061">
        <v>0</v>
      </c>
      <c r="C5061">
        <v>2.4330900243309E-2</v>
      </c>
      <c r="D5061">
        <v>0</v>
      </c>
      <c r="E5061">
        <v>0.29795469447323342</v>
      </c>
      <c r="F5061">
        <v>0</v>
      </c>
      <c r="G5061">
        <v>0.23705882352941179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0.79604329973870847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 t="s">
        <v>5105</v>
      </c>
      <c r="B5062">
        <v>0</v>
      </c>
      <c r="C5062">
        <v>0</v>
      </c>
      <c r="D5062">
        <v>0</v>
      </c>
      <c r="E5062">
        <v>0.33928382580003807</v>
      </c>
      <c r="F5062">
        <v>0</v>
      </c>
      <c r="G5062">
        <v>0.23705882352941179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0.79604329973870847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 t="s">
        <v>5106</v>
      </c>
      <c r="B5063">
        <v>0</v>
      </c>
      <c r="C5063">
        <v>0</v>
      </c>
      <c r="D5063">
        <v>0</v>
      </c>
      <c r="E5063">
        <v>0.35527401171767597</v>
      </c>
      <c r="F5063">
        <v>0</v>
      </c>
      <c r="G5063">
        <v>0.23705882352941179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0.79604329973870847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 t="s">
        <v>5107</v>
      </c>
      <c r="B5064">
        <v>0</v>
      </c>
      <c r="C5064">
        <v>0</v>
      </c>
      <c r="D5064">
        <v>0</v>
      </c>
      <c r="E5064">
        <v>0.33122527972249838</v>
      </c>
      <c r="F5064">
        <v>0</v>
      </c>
      <c r="G5064">
        <v>0.23705882352941179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0.6371780515117581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 t="s">
        <v>5108</v>
      </c>
      <c r="B5065">
        <v>0</v>
      </c>
      <c r="C5065">
        <v>0</v>
      </c>
      <c r="D5065">
        <v>0</v>
      </c>
      <c r="E5065">
        <v>0.29964677763912101</v>
      </c>
      <c r="F5065">
        <v>0</v>
      </c>
      <c r="G5065">
        <v>0.23705882352941179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0.52709966405375142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 t="s">
        <v>5109</v>
      </c>
      <c r="B5066">
        <v>0</v>
      </c>
      <c r="C5066">
        <v>0</v>
      </c>
      <c r="D5066">
        <v>0</v>
      </c>
      <c r="E5066">
        <v>0.29410520527083911</v>
      </c>
      <c r="F5066">
        <v>0</v>
      </c>
      <c r="G5066">
        <v>0.23705882352941179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0.36166480029861892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 t="s">
        <v>5110</v>
      </c>
      <c r="B5067">
        <v>0</v>
      </c>
      <c r="C5067">
        <v>0</v>
      </c>
      <c r="D5067">
        <v>0</v>
      </c>
      <c r="E5067">
        <v>0.25389707904143488</v>
      </c>
      <c r="F5067">
        <v>0</v>
      </c>
      <c r="G5067">
        <v>0.23705882352941179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0.32385218365061591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 t="s">
        <v>5111</v>
      </c>
      <c r="B5068">
        <v>0</v>
      </c>
      <c r="C5068">
        <v>0</v>
      </c>
      <c r="D5068">
        <v>0</v>
      </c>
      <c r="E5068">
        <v>0.28826751834852687</v>
      </c>
      <c r="F5068">
        <v>0</v>
      </c>
      <c r="G5068">
        <v>0.23705882352941179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0.32385218365061591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t="s">
        <v>5112</v>
      </c>
      <c r="B5069">
        <v>0</v>
      </c>
      <c r="C5069">
        <v>0</v>
      </c>
      <c r="D5069">
        <v>0</v>
      </c>
      <c r="E5069">
        <v>0.33249434209691409</v>
      </c>
      <c r="F5069">
        <v>0</v>
      </c>
      <c r="G5069">
        <v>0.23705882352941179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0.32385218365061591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 t="s">
        <v>5113</v>
      </c>
      <c r="B5070">
        <v>0</v>
      </c>
      <c r="C5070">
        <v>0</v>
      </c>
      <c r="D5070">
        <v>0</v>
      </c>
      <c r="E5070">
        <v>0.35328581399775799</v>
      </c>
      <c r="F5070">
        <v>0</v>
      </c>
      <c r="G5070">
        <v>0.23705882352941179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0.32385218365061591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t="s">
        <v>5114</v>
      </c>
      <c r="B5071">
        <v>0</v>
      </c>
      <c r="C5071">
        <v>4.8661800486618006E-3</v>
      </c>
      <c r="D5071">
        <v>0</v>
      </c>
      <c r="E5071">
        <v>0.38340489435055741</v>
      </c>
      <c r="F5071">
        <v>0</v>
      </c>
      <c r="G5071">
        <v>0.23705882352941179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0.32385218365061591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 t="s">
        <v>5115</v>
      </c>
      <c r="B5072">
        <v>0</v>
      </c>
      <c r="C5072">
        <v>2.18978102189781E-2</v>
      </c>
      <c r="D5072">
        <v>0</v>
      </c>
      <c r="E5072">
        <v>0.32088242137101042</v>
      </c>
      <c r="F5072">
        <v>0</v>
      </c>
      <c r="G5072">
        <v>0.23705882352941179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0.32385218365061591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 t="s">
        <v>5116</v>
      </c>
      <c r="B5073">
        <v>0</v>
      </c>
      <c r="C5073">
        <v>0.41970802919708028</v>
      </c>
      <c r="D5073">
        <v>0</v>
      </c>
      <c r="E5073">
        <v>0.2461134964783519</v>
      </c>
      <c r="F5073">
        <v>0</v>
      </c>
      <c r="G5073">
        <v>0.23705882352941179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0.32385218365061591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t="s">
        <v>5117</v>
      </c>
      <c r="B5074">
        <v>0</v>
      </c>
      <c r="C5074">
        <v>0.40875912408759119</v>
      </c>
      <c r="D5074">
        <v>0</v>
      </c>
      <c r="E5074">
        <v>0.1384758560883268</v>
      </c>
      <c r="F5074">
        <v>0</v>
      </c>
      <c r="G5074">
        <v>0.23705882352941179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0.48701007838745802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t="s">
        <v>5118</v>
      </c>
      <c r="B5075">
        <v>0</v>
      </c>
      <c r="C5075">
        <v>0.36009732360097318</v>
      </c>
      <c r="D5075">
        <v>0</v>
      </c>
      <c r="E5075">
        <v>0.111719791027729</v>
      </c>
      <c r="F5075">
        <v>0</v>
      </c>
      <c r="G5075">
        <v>0.23705882352941179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0.6371780515117581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t="s">
        <v>5119</v>
      </c>
      <c r="B5076">
        <v>0</v>
      </c>
      <c r="C5076">
        <v>0.49878345498783461</v>
      </c>
      <c r="D5076">
        <v>0</v>
      </c>
      <c r="E5076">
        <v>9.6469891495166993E-2</v>
      </c>
      <c r="F5076">
        <v>0</v>
      </c>
      <c r="G5076">
        <v>0.23705882352941179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0.6371780515117581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 t="s">
        <v>5120</v>
      </c>
      <c r="B5077">
        <v>0</v>
      </c>
      <c r="C5077">
        <v>0.49026763990267641</v>
      </c>
      <c r="D5077">
        <v>0</v>
      </c>
      <c r="E5077">
        <v>0.1037458491084837</v>
      </c>
      <c r="F5077">
        <v>0</v>
      </c>
      <c r="G5077">
        <v>0.23705882352941179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0.79604329973870847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t="s">
        <v>5121</v>
      </c>
      <c r="B5078">
        <v>0</v>
      </c>
      <c r="C5078">
        <v>0.42579075425790752</v>
      </c>
      <c r="D5078">
        <v>0</v>
      </c>
      <c r="E5078">
        <v>0.11842467057255859</v>
      </c>
      <c r="F5078">
        <v>0</v>
      </c>
      <c r="G5078">
        <v>0.23705882352941179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0.79604329973870847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 t="s">
        <v>5122</v>
      </c>
      <c r="B5079">
        <v>0</v>
      </c>
      <c r="C5079">
        <v>0.47688564476885648</v>
      </c>
      <c r="D5079">
        <v>0</v>
      </c>
      <c r="E5079">
        <v>0.18875187715476219</v>
      </c>
      <c r="F5079">
        <v>0</v>
      </c>
      <c r="G5079">
        <v>0.23705882352941179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0.80959313176558423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 t="s">
        <v>5123</v>
      </c>
      <c r="B5080">
        <v>0</v>
      </c>
      <c r="C5080">
        <v>0.63381995133819946</v>
      </c>
      <c r="D5080">
        <v>0</v>
      </c>
      <c r="E5080">
        <v>0.1928974809111868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0.80959313176558423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 t="s">
        <v>5124</v>
      </c>
      <c r="B5081">
        <v>0</v>
      </c>
      <c r="C5081">
        <v>0.57664233576642332</v>
      </c>
      <c r="D5081">
        <v>0</v>
      </c>
      <c r="E5081">
        <v>0.31908458300725479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0.39252116650987767</v>
      </c>
      <c r="M5081">
        <v>0.80959313176558423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 t="s">
        <v>5125</v>
      </c>
      <c r="B5082">
        <v>0</v>
      </c>
      <c r="C5082">
        <v>0.55109489051094884</v>
      </c>
      <c r="D5082">
        <v>0</v>
      </c>
      <c r="E5082">
        <v>0.37989382178134062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0.39252116650987767</v>
      </c>
      <c r="M5082">
        <v>0.80959313176558423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 t="s">
        <v>5126</v>
      </c>
      <c r="B5083">
        <v>0</v>
      </c>
      <c r="C5083">
        <v>0.51824817518248179</v>
      </c>
      <c r="D5083">
        <v>0</v>
      </c>
      <c r="E5083">
        <v>0.44042809704096958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0.39252116650987767</v>
      </c>
      <c r="M5083">
        <v>0.78193355729749914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t="s">
        <v>5127</v>
      </c>
      <c r="B5084">
        <v>0</v>
      </c>
      <c r="C5084">
        <v>0.33819951338199511</v>
      </c>
      <c r="D5084">
        <v>0</v>
      </c>
      <c r="E5084">
        <v>0.37272361936589188</v>
      </c>
      <c r="F5084">
        <v>0</v>
      </c>
      <c r="G5084">
        <v>0.23705882352941179</v>
      </c>
      <c r="H5084">
        <v>0</v>
      </c>
      <c r="I5084">
        <v>0</v>
      </c>
      <c r="J5084">
        <v>0</v>
      </c>
      <c r="K5084">
        <v>0</v>
      </c>
      <c r="L5084">
        <v>0.39252116650987767</v>
      </c>
      <c r="M5084">
        <v>0.80959313176558423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 t="s">
        <v>5128</v>
      </c>
      <c r="B5085">
        <v>0</v>
      </c>
      <c r="C5085">
        <v>8.7591240875912413E-2</v>
      </c>
      <c r="D5085">
        <v>0</v>
      </c>
      <c r="E5085">
        <v>0.38626028469299267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0.39252116650987767</v>
      </c>
      <c r="M5085">
        <v>0.79813363195222087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 t="s">
        <v>5129</v>
      </c>
      <c r="B5086">
        <v>0</v>
      </c>
      <c r="C5086">
        <v>0</v>
      </c>
      <c r="D5086">
        <v>0</v>
      </c>
      <c r="E5086">
        <v>0.46591509972715173</v>
      </c>
      <c r="F5086">
        <v>0</v>
      </c>
      <c r="G5086">
        <v>0.59176470588235297</v>
      </c>
      <c r="H5086">
        <v>0</v>
      </c>
      <c r="I5086">
        <v>0</v>
      </c>
      <c r="J5086">
        <v>0</v>
      </c>
      <c r="K5086">
        <v>0</v>
      </c>
      <c r="L5086">
        <v>0.39252116650987767</v>
      </c>
      <c r="M5086">
        <v>0.79604329973870847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t="s">
        <v>5130</v>
      </c>
      <c r="B5087">
        <v>0</v>
      </c>
      <c r="C5087">
        <v>0</v>
      </c>
      <c r="D5087">
        <v>0</v>
      </c>
      <c r="E5087">
        <v>0.5310179995346771</v>
      </c>
      <c r="F5087">
        <v>0</v>
      </c>
      <c r="G5087">
        <v>0.23705882352941179</v>
      </c>
      <c r="H5087">
        <v>0</v>
      </c>
      <c r="I5087">
        <v>0</v>
      </c>
      <c r="J5087">
        <v>0</v>
      </c>
      <c r="K5087">
        <v>0</v>
      </c>
      <c r="L5087">
        <v>0.15968955785512701</v>
      </c>
      <c r="M5087">
        <v>0.79425158641284066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 t="s">
        <v>5131</v>
      </c>
      <c r="B5088">
        <v>0</v>
      </c>
      <c r="C5088">
        <v>0</v>
      </c>
      <c r="D5088">
        <v>0</v>
      </c>
      <c r="E5088">
        <v>0.54279912857716961</v>
      </c>
      <c r="F5088">
        <v>0</v>
      </c>
      <c r="G5088">
        <v>0.23705882352941179</v>
      </c>
      <c r="H5088">
        <v>0</v>
      </c>
      <c r="I5088">
        <v>0</v>
      </c>
      <c r="J5088">
        <v>0</v>
      </c>
      <c r="K5088">
        <v>0</v>
      </c>
      <c r="L5088">
        <v>0.15968955785512701</v>
      </c>
      <c r="M5088">
        <v>0.71661067562523328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t="s">
        <v>5132</v>
      </c>
      <c r="B5089">
        <v>0</v>
      </c>
      <c r="C5089">
        <v>0</v>
      </c>
      <c r="D5089">
        <v>0</v>
      </c>
      <c r="E5089">
        <v>0.55703377821019906</v>
      </c>
      <c r="F5089">
        <v>0</v>
      </c>
      <c r="G5089">
        <v>0.23705882352941179</v>
      </c>
      <c r="H5089">
        <v>0</v>
      </c>
      <c r="I5089">
        <v>0</v>
      </c>
      <c r="J5089">
        <v>0</v>
      </c>
      <c r="K5089">
        <v>0</v>
      </c>
      <c r="L5089">
        <v>0.15968955785512701</v>
      </c>
      <c r="M5089">
        <v>0.6371780515117581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 t="s">
        <v>5133</v>
      </c>
      <c r="B5090">
        <v>0</v>
      </c>
      <c r="C5090">
        <v>0</v>
      </c>
      <c r="D5090">
        <v>0</v>
      </c>
      <c r="E5090">
        <v>0.49791662260200092</v>
      </c>
      <c r="F5090">
        <v>0</v>
      </c>
      <c r="G5090">
        <v>0.23705882352941179</v>
      </c>
      <c r="H5090">
        <v>0</v>
      </c>
      <c r="I5090">
        <v>0</v>
      </c>
      <c r="J5090">
        <v>0</v>
      </c>
      <c r="K5090">
        <v>0</v>
      </c>
      <c r="L5090">
        <v>0.15968955785512701</v>
      </c>
      <c r="M5090">
        <v>0.52709966405375142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 t="s">
        <v>5134</v>
      </c>
      <c r="B5091">
        <v>0</v>
      </c>
      <c r="C5091">
        <v>0</v>
      </c>
      <c r="D5091">
        <v>0</v>
      </c>
      <c r="E5091">
        <v>0.42014425008989198</v>
      </c>
      <c r="F5091">
        <v>0</v>
      </c>
      <c r="G5091">
        <v>0.23705882352941179</v>
      </c>
      <c r="H5091">
        <v>0</v>
      </c>
      <c r="I5091">
        <v>0</v>
      </c>
      <c r="J5091">
        <v>0</v>
      </c>
      <c r="K5091">
        <v>0</v>
      </c>
      <c r="L5091">
        <v>0.15968955785512701</v>
      </c>
      <c r="M5091">
        <v>0.48701007838745802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 t="s">
        <v>5135</v>
      </c>
      <c r="B5092">
        <v>0</v>
      </c>
      <c r="C5092">
        <v>0</v>
      </c>
      <c r="D5092">
        <v>0</v>
      </c>
      <c r="E5092">
        <v>0.35671228240868041</v>
      </c>
      <c r="F5092">
        <v>0</v>
      </c>
      <c r="G5092">
        <v>0.23705882352941179</v>
      </c>
      <c r="H5092">
        <v>0</v>
      </c>
      <c r="I5092">
        <v>0</v>
      </c>
      <c r="J5092">
        <v>0</v>
      </c>
      <c r="K5092">
        <v>0</v>
      </c>
      <c r="L5092">
        <v>0.15968955785512701</v>
      </c>
      <c r="M5092">
        <v>0.48701007838745802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 t="s">
        <v>5136</v>
      </c>
      <c r="B5093">
        <v>0</v>
      </c>
      <c r="C5093">
        <v>0</v>
      </c>
      <c r="D5093">
        <v>0</v>
      </c>
      <c r="E5093">
        <v>0.33099261828718879</v>
      </c>
      <c r="F5093">
        <v>0</v>
      </c>
      <c r="G5093">
        <v>0.23705882352941179</v>
      </c>
      <c r="H5093">
        <v>0</v>
      </c>
      <c r="I5093">
        <v>0</v>
      </c>
      <c r="J5093">
        <v>0</v>
      </c>
      <c r="K5093">
        <v>0</v>
      </c>
      <c r="L5093">
        <v>0.15968955785512701</v>
      </c>
      <c r="M5093">
        <v>0.48701007838745802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 t="s">
        <v>5137</v>
      </c>
      <c r="B5094">
        <v>0</v>
      </c>
      <c r="C5094">
        <v>0</v>
      </c>
      <c r="D5094">
        <v>0</v>
      </c>
      <c r="E5094">
        <v>0.32794686858859118</v>
      </c>
      <c r="F5094">
        <v>0</v>
      </c>
      <c r="G5094">
        <v>0.23705882352941179</v>
      </c>
      <c r="H5094">
        <v>0</v>
      </c>
      <c r="I5094">
        <v>0</v>
      </c>
      <c r="J5094">
        <v>0</v>
      </c>
      <c r="K5094">
        <v>0</v>
      </c>
      <c r="L5094">
        <v>0.15968955785512701</v>
      </c>
      <c r="M5094">
        <v>0.48701007838745802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t="s">
        <v>5138</v>
      </c>
      <c r="B5095">
        <v>0</v>
      </c>
      <c r="C5095">
        <v>4.8661800486618006E-3</v>
      </c>
      <c r="D5095">
        <v>0</v>
      </c>
      <c r="E5095">
        <v>0.30620359990693552</v>
      </c>
      <c r="F5095">
        <v>0</v>
      </c>
      <c r="G5095">
        <v>0.23705882352941179</v>
      </c>
      <c r="H5095">
        <v>0</v>
      </c>
      <c r="I5095">
        <v>0</v>
      </c>
      <c r="J5095">
        <v>0</v>
      </c>
      <c r="K5095">
        <v>0</v>
      </c>
      <c r="L5095">
        <v>0.15968955785512701</v>
      </c>
      <c r="M5095">
        <v>0.52709966405375142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 t="s">
        <v>5139</v>
      </c>
      <c r="B5096">
        <v>0</v>
      </c>
      <c r="C5096">
        <v>2.18978102189781E-2</v>
      </c>
      <c r="D5096">
        <v>0</v>
      </c>
      <c r="E5096">
        <v>0.24533090801412891</v>
      </c>
      <c r="F5096">
        <v>0</v>
      </c>
      <c r="G5096">
        <v>0.23705882352941179</v>
      </c>
      <c r="H5096">
        <v>0</v>
      </c>
      <c r="I5096">
        <v>0</v>
      </c>
      <c r="J5096">
        <v>0</v>
      </c>
      <c r="K5096">
        <v>0</v>
      </c>
      <c r="L5096">
        <v>0.15968955785512701</v>
      </c>
      <c r="M5096">
        <v>0.52709966405375142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 t="s">
        <v>5140</v>
      </c>
      <c r="B5097">
        <v>0</v>
      </c>
      <c r="C5097">
        <v>0.41849148418491477</v>
      </c>
      <c r="D5097">
        <v>0</v>
      </c>
      <c r="E5097">
        <v>0.1008481566869012</v>
      </c>
      <c r="F5097">
        <v>0</v>
      </c>
      <c r="G5097">
        <v>0.23705882352941179</v>
      </c>
      <c r="H5097">
        <v>0</v>
      </c>
      <c r="I5097">
        <v>0</v>
      </c>
      <c r="J5097">
        <v>0</v>
      </c>
      <c r="K5097">
        <v>0</v>
      </c>
      <c r="L5097">
        <v>0.15968955785512701</v>
      </c>
      <c r="M5097">
        <v>0.6371780515117581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 t="s">
        <v>5141</v>
      </c>
      <c r="B5098">
        <v>0</v>
      </c>
      <c r="C5098">
        <v>0.5</v>
      </c>
      <c r="D5098">
        <v>0</v>
      </c>
      <c r="E5098">
        <v>5.3385223883753892E-2</v>
      </c>
      <c r="F5098">
        <v>0</v>
      </c>
      <c r="G5098">
        <v>0.23705882352941179</v>
      </c>
      <c r="H5098">
        <v>0</v>
      </c>
      <c r="I5098">
        <v>0</v>
      </c>
      <c r="J5098">
        <v>0</v>
      </c>
      <c r="K5098">
        <v>0</v>
      </c>
      <c r="L5098">
        <v>0.15968955785512701</v>
      </c>
      <c r="M5098">
        <v>0.79604329973870847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 t="s">
        <v>5142</v>
      </c>
      <c r="B5099">
        <v>0</v>
      </c>
      <c r="C5099">
        <v>0.51824817518248179</v>
      </c>
      <c r="D5099">
        <v>0</v>
      </c>
      <c r="E5099">
        <v>5.3427525962901082E-2</v>
      </c>
      <c r="F5099">
        <v>0</v>
      </c>
      <c r="G5099">
        <v>0.23705882352941179</v>
      </c>
      <c r="H5099">
        <v>0</v>
      </c>
      <c r="I5099">
        <v>0</v>
      </c>
      <c r="J5099">
        <v>0</v>
      </c>
      <c r="K5099">
        <v>0</v>
      </c>
      <c r="L5099">
        <v>0.15968955785512701</v>
      </c>
      <c r="M5099">
        <v>0.79604329973870847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t="s">
        <v>5143</v>
      </c>
      <c r="B5100">
        <v>0</v>
      </c>
      <c r="C5100">
        <v>0.51094890510948898</v>
      </c>
      <c r="D5100">
        <v>0</v>
      </c>
      <c r="E5100">
        <v>4.7378328644852898E-2</v>
      </c>
      <c r="F5100">
        <v>0</v>
      </c>
      <c r="G5100">
        <v>0.23705882352941179</v>
      </c>
      <c r="H5100">
        <v>0</v>
      </c>
      <c r="I5100">
        <v>0</v>
      </c>
      <c r="J5100">
        <v>0</v>
      </c>
      <c r="K5100">
        <v>0</v>
      </c>
      <c r="L5100">
        <v>0.15968955785512701</v>
      </c>
      <c r="M5100">
        <v>0.80959313176558423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 t="s">
        <v>5144</v>
      </c>
      <c r="B5101">
        <v>0</v>
      </c>
      <c r="C5101">
        <v>0.49756690997566899</v>
      </c>
      <c r="D5101">
        <v>0</v>
      </c>
      <c r="E5101">
        <v>4.6532287061909088E-2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0.53010348071495772</v>
      </c>
      <c r="M5101">
        <v>0.80959313176558423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 t="s">
        <v>5145</v>
      </c>
      <c r="B5102">
        <v>0</v>
      </c>
      <c r="C5102">
        <v>0.48783454987834551</v>
      </c>
      <c r="D5102">
        <v>0</v>
      </c>
      <c r="E5102">
        <v>4.3190422809281079E-2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0.53010348071495772</v>
      </c>
      <c r="M5102">
        <v>0.80959313176558423</v>
      </c>
      <c r="N5102">
        <v>0</v>
      </c>
      <c r="O5102">
        <v>0</v>
      </c>
      <c r="P5102">
        <v>0</v>
      </c>
      <c r="Q5102">
        <v>0</v>
      </c>
      <c r="R5102">
        <v>0.34341397849462357</v>
      </c>
    </row>
    <row r="5103" spans="1:18" x14ac:dyDescent="0.25">
      <c r="A5103" t="s">
        <v>5146</v>
      </c>
      <c r="B5103">
        <v>0</v>
      </c>
      <c r="C5103">
        <v>0.49026763990267641</v>
      </c>
      <c r="D5103">
        <v>0</v>
      </c>
      <c r="E5103">
        <v>3.9615897121343523E-2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0.53010348071495772</v>
      </c>
      <c r="M5103">
        <v>0.80959313176558423</v>
      </c>
      <c r="N5103">
        <v>0</v>
      </c>
      <c r="O5103">
        <v>0</v>
      </c>
      <c r="P5103">
        <v>0</v>
      </c>
      <c r="Q5103">
        <v>0</v>
      </c>
      <c r="R5103">
        <v>0.34341397849462357</v>
      </c>
    </row>
    <row r="5104" spans="1:18" x14ac:dyDescent="0.25">
      <c r="A5104" t="s">
        <v>5147</v>
      </c>
      <c r="B5104">
        <v>0</v>
      </c>
      <c r="C5104">
        <v>0.64476885644768855</v>
      </c>
      <c r="D5104">
        <v>0</v>
      </c>
      <c r="E5104">
        <v>3.0119080352799341E-2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0.53010348071495772</v>
      </c>
      <c r="M5104">
        <v>0.80959313176558423</v>
      </c>
      <c r="N5104">
        <v>0</v>
      </c>
      <c r="O5104">
        <v>0</v>
      </c>
      <c r="P5104">
        <v>0</v>
      </c>
      <c r="Q5104">
        <v>0</v>
      </c>
      <c r="R5104">
        <v>0.34341397849462357</v>
      </c>
    </row>
    <row r="5105" spans="1:18" x14ac:dyDescent="0.25">
      <c r="A5105" t="s">
        <v>5148</v>
      </c>
      <c r="B5105">
        <v>0</v>
      </c>
      <c r="C5105">
        <v>0.64963503649635035</v>
      </c>
      <c r="D5105">
        <v>0</v>
      </c>
      <c r="E5105">
        <v>2.7052179614628059E-2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0.53010348071495772</v>
      </c>
      <c r="M5105">
        <v>0.80959313176558423</v>
      </c>
      <c r="N5105">
        <v>0</v>
      </c>
      <c r="O5105">
        <v>0</v>
      </c>
      <c r="P5105">
        <v>0</v>
      </c>
      <c r="Q5105">
        <v>0</v>
      </c>
      <c r="R5105">
        <v>0.34341397849462357</v>
      </c>
    </row>
    <row r="5106" spans="1:18" x14ac:dyDescent="0.25">
      <c r="A5106" t="s">
        <v>5149</v>
      </c>
      <c r="B5106">
        <v>0</v>
      </c>
      <c r="C5106">
        <v>0.61922141119221408</v>
      </c>
      <c r="D5106">
        <v>0</v>
      </c>
      <c r="E5106">
        <v>2.106643541530066E-2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0.53010348071495772</v>
      </c>
      <c r="M5106">
        <v>0.80959313176558423</v>
      </c>
      <c r="N5106">
        <v>0</v>
      </c>
      <c r="O5106">
        <v>0</v>
      </c>
      <c r="P5106">
        <v>0</v>
      </c>
      <c r="Q5106">
        <v>0</v>
      </c>
      <c r="R5106">
        <v>0.36693548387096769</v>
      </c>
    </row>
    <row r="5107" spans="1:18" x14ac:dyDescent="0.25">
      <c r="A5107" t="s">
        <v>5150</v>
      </c>
      <c r="B5107">
        <v>0</v>
      </c>
      <c r="C5107">
        <v>0.51946472019464718</v>
      </c>
      <c r="D5107">
        <v>0</v>
      </c>
      <c r="E5107">
        <v>1.558831616573955E-2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0.53010348071495772</v>
      </c>
      <c r="M5107">
        <v>0.80959313176558423</v>
      </c>
      <c r="N5107">
        <v>0</v>
      </c>
      <c r="O5107">
        <v>0</v>
      </c>
      <c r="P5107">
        <v>0</v>
      </c>
      <c r="Q5107">
        <v>0</v>
      </c>
      <c r="R5107">
        <v>0.4126344086021505</v>
      </c>
    </row>
    <row r="5108" spans="1:18" x14ac:dyDescent="0.25">
      <c r="A5108" t="s">
        <v>5151</v>
      </c>
      <c r="B5108">
        <v>0</v>
      </c>
      <c r="C5108">
        <v>0.31386861313868608</v>
      </c>
      <c r="D5108">
        <v>0</v>
      </c>
      <c r="E5108">
        <v>1.3769326762410369E-2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0.53010348071495772</v>
      </c>
      <c r="M5108">
        <v>0.80959313176558423</v>
      </c>
      <c r="N5108">
        <v>0</v>
      </c>
      <c r="O5108">
        <v>0</v>
      </c>
      <c r="P5108">
        <v>0</v>
      </c>
      <c r="Q5108">
        <v>0</v>
      </c>
      <c r="R5108">
        <v>0.4126344086021505</v>
      </c>
    </row>
    <row r="5109" spans="1:18" x14ac:dyDescent="0.25">
      <c r="A5109" t="s">
        <v>5152</v>
      </c>
      <c r="B5109">
        <v>0</v>
      </c>
      <c r="C5109">
        <v>8.5158150851581502E-2</v>
      </c>
      <c r="D5109">
        <v>0</v>
      </c>
      <c r="E5109">
        <v>3.5216480890035748E-2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0.53010348071495772</v>
      </c>
      <c r="M5109">
        <v>0.80959313176558423</v>
      </c>
      <c r="N5109">
        <v>0</v>
      </c>
      <c r="O5109">
        <v>0</v>
      </c>
      <c r="P5109">
        <v>0</v>
      </c>
      <c r="Q5109">
        <v>0</v>
      </c>
      <c r="R5109">
        <v>0.35685483870967738</v>
      </c>
    </row>
    <row r="5110" spans="1:18" x14ac:dyDescent="0.25">
      <c r="A5110" t="s">
        <v>5153</v>
      </c>
      <c r="B5110">
        <v>0</v>
      </c>
      <c r="C5110">
        <v>0</v>
      </c>
      <c r="D5110">
        <v>0</v>
      </c>
      <c r="E5110">
        <v>6.3833837433109844E-2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0.53010348071495772</v>
      </c>
      <c r="M5110">
        <v>0.80959313176558423</v>
      </c>
      <c r="N5110">
        <v>0</v>
      </c>
      <c r="O5110">
        <v>0</v>
      </c>
      <c r="P5110">
        <v>0</v>
      </c>
      <c r="Q5110">
        <v>0</v>
      </c>
      <c r="R5110">
        <v>0.34341397849462357</v>
      </c>
    </row>
    <row r="5111" spans="1:18" x14ac:dyDescent="0.25">
      <c r="A5111" t="s">
        <v>5154</v>
      </c>
      <c r="B5111">
        <v>0</v>
      </c>
      <c r="C5111">
        <v>0</v>
      </c>
      <c r="D5111">
        <v>0</v>
      </c>
      <c r="E5111">
        <v>9.8479240254658526E-2</v>
      </c>
      <c r="F5111">
        <v>0</v>
      </c>
      <c r="G5111">
        <v>0.65078431372549017</v>
      </c>
      <c r="H5111">
        <v>0</v>
      </c>
      <c r="I5111">
        <v>0</v>
      </c>
      <c r="J5111">
        <v>0</v>
      </c>
      <c r="K5111">
        <v>0</v>
      </c>
      <c r="L5111">
        <v>0.53010348071495772</v>
      </c>
      <c r="M5111">
        <v>0.80959313176558423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t="s">
        <v>5155</v>
      </c>
      <c r="B5112">
        <v>0</v>
      </c>
      <c r="C5112">
        <v>0</v>
      </c>
      <c r="D5112">
        <v>0</v>
      </c>
      <c r="E5112">
        <v>0.13185558070179151</v>
      </c>
      <c r="F5112">
        <v>0</v>
      </c>
      <c r="G5112">
        <v>0.23705882352941179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0.80959313176558423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t="s">
        <v>5156</v>
      </c>
      <c r="B5113">
        <v>0</v>
      </c>
      <c r="C5113">
        <v>0</v>
      </c>
      <c r="D5113">
        <v>0</v>
      </c>
      <c r="E5113">
        <v>0.1743057171259968</v>
      </c>
      <c r="F5113">
        <v>0</v>
      </c>
      <c r="G5113">
        <v>0.23705882352941179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0.79604329973870847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t="s">
        <v>5157</v>
      </c>
      <c r="B5114">
        <v>0</v>
      </c>
      <c r="C5114">
        <v>0</v>
      </c>
      <c r="D5114">
        <v>0</v>
      </c>
      <c r="E5114">
        <v>0.226210368239599</v>
      </c>
      <c r="F5114">
        <v>0</v>
      </c>
      <c r="G5114">
        <v>0.23705882352941179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0.79604329973870847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 t="s">
        <v>5158</v>
      </c>
      <c r="B5115">
        <v>0</v>
      </c>
      <c r="C5115">
        <v>0</v>
      </c>
      <c r="D5115">
        <v>0</v>
      </c>
      <c r="E5115">
        <v>0.26988726495907278</v>
      </c>
      <c r="F5115">
        <v>0</v>
      </c>
      <c r="G5115">
        <v>0.23705882352941179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0.6371780515117581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t="s">
        <v>5159</v>
      </c>
      <c r="B5116">
        <v>0</v>
      </c>
      <c r="C5116">
        <v>0</v>
      </c>
      <c r="D5116">
        <v>0</v>
      </c>
      <c r="E5116">
        <v>0.29440131982486939</v>
      </c>
      <c r="F5116">
        <v>0</v>
      </c>
      <c r="G5116">
        <v>0.23705882352941179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0.6371780515117581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t="s">
        <v>5160</v>
      </c>
      <c r="B5117">
        <v>0</v>
      </c>
      <c r="C5117">
        <v>0</v>
      </c>
      <c r="D5117">
        <v>0</v>
      </c>
      <c r="E5117">
        <v>0.40102371031536199</v>
      </c>
      <c r="F5117">
        <v>0</v>
      </c>
      <c r="G5117">
        <v>0.23705882352941179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0.6371780515117581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t="s">
        <v>5161</v>
      </c>
      <c r="B5118">
        <v>0</v>
      </c>
      <c r="C5118">
        <v>0</v>
      </c>
      <c r="D5118">
        <v>0</v>
      </c>
      <c r="E5118">
        <v>0.44224708644429878</v>
      </c>
      <c r="F5118">
        <v>0</v>
      </c>
      <c r="G5118">
        <v>0.23705882352941179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0.6371780515117581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 t="s">
        <v>5162</v>
      </c>
      <c r="B5119">
        <v>0</v>
      </c>
      <c r="C5119">
        <v>1.2165450121654499E-3</v>
      </c>
      <c r="D5119">
        <v>0</v>
      </c>
      <c r="E5119">
        <v>0.45440893419911588</v>
      </c>
      <c r="F5119">
        <v>0</v>
      </c>
      <c r="G5119">
        <v>0.23705882352941179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0.6371780515117581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t="s">
        <v>5163</v>
      </c>
      <c r="B5120">
        <v>0</v>
      </c>
      <c r="C5120">
        <v>1.21654501216545E-2</v>
      </c>
      <c r="D5120">
        <v>0</v>
      </c>
      <c r="E5120">
        <v>0.44131644070306059</v>
      </c>
      <c r="F5120">
        <v>0</v>
      </c>
      <c r="G5120">
        <v>0.23705882352941179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0.6371780515117581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 t="s">
        <v>5164</v>
      </c>
      <c r="B5121">
        <v>0</v>
      </c>
      <c r="C5121">
        <v>0.3978102189781022</v>
      </c>
      <c r="D5121">
        <v>0</v>
      </c>
      <c r="E5121">
        <v>0.36845110937202569</v>
      </c>
      <c r="F5121">
        <v>0</v>
      </c>
      <c r="G5121">
        <v>0.23705882352941179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0.6371780515117581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t="s">
        <v>5165</v>
      </c>
      <c r="B5122">
        <v>0</v>
      </c>
      <c r="C5122">
        <v>0.45498783454987829</v>
      </c>
      <c r="D5122">
        <v>0</v>
      </c>
      <c r="E5122">
        <v>0.23164618541001289</v>
      </c>
      <c r="F5122">
        <v>0</v>
      </c>
      <c r="G5122">
        <v>0.23705882352941179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0.79604329973870847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 t="s">
        <v>5166</v>
      </c>
      <c r="B5123">
        <v>0</v>
      </c>
      <c r="C5123">
        <v>0.44525547445255481</v>
      </c>
      <c r="D5123">
        <v>0</v>
      </c>
      <c r="E5123">
        <v>0.1994754542185749</v>
      </c>
      <c r="F5123">
        <v>0</v>
      </c>
      <c r="G5123">
        <v>0.23705882352941179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0.79604329973870847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 t="s">
        <v>5167</v>
      </c>
      <c r="B5124">
        <v>0</v>
      </c>
      <c r="C5124">
        <v>0.42822384428223847</v>
      </c>
      <c r="D5124">
        <v>0</v>
      </c>
      <c r="E5124">
        <v>0.20723788574208421</v>
      </c>
      <c r="F5124">
        <v>0</v>
      </c>
      <c r="G5124">
        <v>0.46843137254901962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0.80959313176558423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 t="s">
        <v>5168</v>
      </c>
      <c r="B5125">
        <v>0</v>
      </c>
      <c r="C5125">
        <v>0.41362530413625298</v>
      </c>
      <c r="D5125">
        <v>0</v>
      </c>
      <c r="E5125">
        <v>0.19856595951691031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0.80959313176558423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 t="s">
        <v>5169</v>
      </c>
      <c r="B5126">
        <v>0</v>
      </c>
      <c r="C5126">
        <v>0.42214111922141118</v>
      </c>
      <c r="D5126">
        <v>0</v>
      </c>
      <c r="E5126">
        <v>0.21252564563548301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0.39252116650987767</v>
      </c>
      <c r="M5126">
        <v>0.80959313176558423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 t="s">
        <v>5170</v>
      </c>
      <c r="B5127">
        <v>0</v>
      </c>
      <c r="C5127">
        <v>0.37226277372262773</v>
      </c>
      <c r="D5127">
        <v>0</v>
      </c>
      <c r="E5127">
        <v>0.18769432517608239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0.53010348071495772</v>
      </c>
      <c r="M5127">
        <v>0.80959313176558423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 t="s">
        <v>5171</v>
      </c>
      <c r="B5128">
        <v>0</v>
      </c>
      <c r="C5128">
        <v>0.52068126520681257</v>
      </c>
      <c r="D5128">
        <v>0</v>
      </c>
      <c r="E5128">
        <v>0.2158252078089638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0.53010348071495772</v>
      </c>
      <c r="M5128">
        <v>0.80959313176558423</v>
      </c>
      <c r="N5128">
        <v>0</v>
      </c>
      <c r="O5128">
        <v>0</v>
      </c>
      <c r="P5128">
        <v>0</v>
      </c>
      <c r="Q5128">
        <v>0</v>
      </c>
      <c r="R5128">
        <v>0.34341397849462357</v>
      </c>
    </row>
    <row r="5129" spans="1:18" x14ac:dyDescent="0.25">
      <c r="A5129" t="s">
        <v>5172</v>
      </c>
      <c r="B5129">
        <v>0</v>
      </c>
      <c r="C5129">
        <v>0.55474452554744524</v>
      </c>
      <c r="D5129">
        <v>0</v>
      </c>
      <c r="E5129">
        <v>0.23003870640241969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0.53010348071495772</v>
      </c>
      <c r="M5129">
        <v>0.80959313176558423</v>
      </c>
      <c r="N5129">
        <v>0</v>
      </c>
      <c r="O5129">
        <v>0</v>
      </c>
      <c r="P5129">
        <v>0</v>
      </c>
      <c r="Q5129">
        <v>0</v>
      </c>
      <c r="R5129">
        <v>0.34341397849462357</v>
      </c>
    </row>
    <row r="5130" spans="1:18" x14ac:dyDescent="0.25">
      <c r="A5130" t="s">
        <v>5173</v>
      </c>
      <c r="B5130">
        <v>0</v>
      </c>
      <c r="C5130">
        <v>0.5948905109489051</v>
      </c>
      <c r="D5130">
        <v>0</v>
      </c>
      <c r="E5130">
        <v>0.25956555764715838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0.53010348071495772</v>
      </c>
      <c r="M5130">
        <v>0.80959313176558423</v>
      </c>
      <c r="N5130">
        <v>0</v>
      </c>
      <c r="O5130">
        <v>0</v>
      </c>
      <c r="P5130">
        <v>0</v>
      </c>
      <c r="Q5130">
        <v>0</v>
      </c>
      <c r="R5130">
        <v>0.34341397849462357</v>
      </c>
    </row>
    <row r="5131" spans="1:18" x14ac:dyDescent="0.25">
      <c r="A5131" t="s">
        <v>5174</v>
      </c>
      <c r="B5131">
        <v>0</v>
      </c>
      <c r="C5131">
        <v>0.5</v>
      </c>
      <c r="D5131">
        <v>0</v>
      </c>
      <c r="E5131">
        <v>0.36388248482412922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0.53010348071495772</v>
      </c>
      <c r="M5131">
        <v>0.80959313176558423</v>
      </c>
      <c r="N5131">
        <v>0</v>
      </c>
      <c r="O5131">
        <v>0</v>
      </c>
      <c r="P5131">
        <v>0</v>
      </c>
      <c r="Q5131">
        <v>0</v>
      </c>
      <c r="R5131">
        <v>0.34341397849462357</v>
      </c>
    </row>
    <row r="5132" spans="1:18" x14ac:dyDescent="0.25">
      <c r="A5132" t="s">
        <v>5175</v>
      </c>
      <c r="B5132">
        <v>0</v>
      </c>
      <c r="C5132">
        <v>0.30291970802919699</v>
      </c>
      <c r="D5132">
        <v>0</v>
      </c>
      <c r="E5132">
        <v>0.43397702997102322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0.53010348071495772</v>
      </c>
      <c r="M5132">
        <v>0.69869354236655468</v>
      </c>
      <c r="N5132">
        <v>0</v>
      </c>
      <c r="O5132">
        <v>0</v>
      </c>
      <c r="P5132">
        <v>0</v>
      </c>
      <c r="Q5132">
        <v>0</v>
      </c>
      <c r="R5132">
        <v>0.34341397849462357</v>
      </c>
    </row>
    <row r="5133" spans="1:18" x14ac:dyDescent="0.25">
      <c r="A5133" t="s">
        <v>5176</v>
      </c>
      <c r="B5133">
        <v>0</v>
      </c>
      <c r="C5133">
        <v>6.9343065693430656E-2</v>
      </c>
      <c r="D5133">
        <v>0</v>
      </c>
      <c r="E5133">
        <v>0.48165147316990631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0.53010348071495772</v>
      </c>
      <c r="M5133">
        <v>0.6402762224710713</v>
      </c>
      <c r="N5133">
        <v>0</v>
      </c>
      <c r="O5133">
        <v>0</v>
      </c>
      <c r="P5133">
        <v>0</v>
      </c>
      <c r="Q5133">
        <v>0</v>
      </c>
      <c r="R5133">
        <v>0.34341397849462357</v>
      </c>
    </row>
    <row r="5134" spans="1:18" x14ac:dyDescent="0.25">
      <c r="A5134" t="s">
        <v>5177</v>
      </c>
      <c r="B5134">
        <v>0</v>
      </c>
      <c r="C5134">
        <v>0</v>
      </c>
      <c r="D5134">
        <v>0</v>
      </c>
      <c r="E5134">
        <v>0.65206539901436167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0.39252116650987767</v>
      </c>
      <c r="M5134">
        <v>0.56737588652482274</v>
      </c>
      <c r="N5134">
        <v>0</v>
      </c>
      <c r="O5134">
        <v>0</v>
      </c>
      <c r="P5134">
        <v>0</v>
      </c>
      <c r="Q5134">
        <v>0</v>
      </c>
      <c r="R5134">
        <v>0.32997311827956988</v>
      </c>
    </row>
    <row r="5135" spans="1:18" x14ac:dyDescent="0.25">
      <c r="A5135" t="s">
        <v>5178</v>
      </c>
      <c r="B5135">
        <v>0</v>
      </c>
      <c r="C5135">
        <v>0</v>
      </c>
      <c r="D5135">
        <v>0</v>
      </c>
      <c r="E5135">
        <v>0.64923115971149992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0.61668533034714446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 t="s">
        <v>5179</v>
      </c>
      <c r="B5136">
        <v>0</v>
      </c>
      <c r="C5136">
        <v>0</v>
      </c>
      <c r="D5136">
        <v>0</v>
      </c>
      <c r="E5136">
        <v>0.57469489625415093</v>
      </c>
      <c r="F5136">
        <v>0</v>
      </c>
      <c r="G5136">
        <v>0.23705882352941179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0.74135871593878311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 t="s">
        <v>5180</v>
      </c>
      <c r="B5137">
        <v>0</v>
      </c>
      <c r="C5137">
        <v>0</v>
      </c>
      <c r="D5137">
        <v>0</v>
      </c>
      <c r="E5137">
        <v>0.52177499524101612</v>
      </c>
      <c r="F5137">
        <v>0</v>
      </c>
      <c r="G5137">
        <v>0.23705882352941179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0.77902202314296376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 t="s">
        <v>5181</v>
      </c>
      <c r="B5138">
        <v>0</v>
      </c>
      <c r="C5138">
        <v>0</v>
      </c>
      <c r="D5138">
        <v>0</v>
      </c>
      <c r="E5138">
        <v>0.50400812199919631</v>
      </c>
      <c r="F5138">
        <v>0</v>
      </c>
      <c r="G5138">
        <v>0.23705882352941179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0.6371780515117581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 t="s">
        <v>5182</v>
      </c>
      <c r="B5139">
        <v>0</v>
      </c>
      <c r="C5139">
        <v>0</v>
      </c>
      <c r="D5139">
        <v>0</v>
      </c>
      <c r="E5139">
        <v>0.51739673004928188</v>
      </c>
      <c r="F5139">
        <v>0</v>
      </c>
      <c r="G5139">
        <v>0.23705882352941179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0.48701007838745802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t="s">
        <v>5183</v>
      </c>
      <c r="B5140">
        <v>0</v>
      </c>
      <c r="C5140">
        <v>0</v>
      </c>
      <c r="D5140">
        <v>0</v>
      </c>
      <c r="E5140">
        <v>0.56794771463017413</v>
      </c>
      <c r="F5140">
        <v>0</v>
      </c>
      <c r="G5140">
        <v>0.23705882352941179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0.32385218365061591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 t="s">
        <v>5184</v>
      </c>
      <c r="B5141">
        <v>0</v>
      </c>
      <c r="C5141">
        <v>0</v>
      </c>
      <c r="D5141">
        <v>0</v>
      </c>
      <c r="E5141">
        <v>0.60090103428583519</v>
      </c>
      <c r="F5141">
        <v>0</v>
      </c>
      <c r="G5141">
        <v>0.23705882352941179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0.32385218365061591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 t="s">
        <v>5185</v>
      </c>
      <c r="B5142">
        <v>0</v>
      </c>
      <c r="C5142">
        <v>0</v>
      </c>
      <c r="D5142">
        <v>0</v>
      </c>
      <c r="E5142">
        <v>0.54785422703525877</v>
      </c>
      <c r="F5142">
        <v>0</v>
      </c>
      <c r="G5142">
        <v>0.23705882352941179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0.32385218365061591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 t="s">
        <v>5186</v>
      </c>
      <c r="B5143">
        <v>0</v>
      </c>
      <c r="C5143">
        <v>0</v>
      </c>
      <c r="D5143">
        <v>0</v>
      </c>
      <c r="E5143">
        <v>0.53321770765033105</v>
      </c>
      <c r="F5143">
        <v>0</v>
      </c>
      <c r="G5143">
        <v>0.23705882352941179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0.32385218365061591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 t="s">
        <v>5187</v>
      </c>
      <c r="B5144">
        <v>0</v>
      </c>
      <c r="C5144">
        <v>8.5158150851581509E-3</v>
      </c>
      <c r="D5144">
        <v>0</v>
      </c>
      <c r="E5144">
        <v>0.3983163772499419</v>
      </c>
      <c r="F5144">
        <v>0</v>
      </c>
      <c r="G5144">
        <v>0.23705882352941179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0.40544979469951481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 t="s">
        <v>5188</v>
      </c>
      <c r="B5145">
        <v>0</v>
      </c>
      <c r="C5145">
        <v>0.22262773722627741</v>
      </c>
      <c r="D5145">
        <v>0</v>
      </c>
      <c r="E5145">
        <v>0.24349076757122609</v>
      </c>
      <c r="F5145">
        <v>0</v>
      </c>
      <c r="G5145">
        <v>0.23705882352941179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0.6371780515117581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t="s">
        <v>5189</v>
      </c>
      <c r="B5146">
        <v>0</v>
      </c>
      <c r="C5146">
        <v>0.29805352798053519</v>
      </c>
      <c r="D5146">
        <v>0</v>
      </c>
      <c r="E5146">
        <v>0.19268597051545089</v>
      </c>
      <c r="F5146">
        <v>0</v>
      </c>
      <c r="G5146">
        <v>0.23705882352941179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0.6371780515117581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t="s">
        <v>5190</v>
      </c>
      <c r="B5147">
        <v>0</v>
      </c>
      <c r="C5147">
        <v>0.34914841849148409</v>
      </c>
      <c r="D5147">
        <v>0</v>
      </c>
      <c r="E5147">
        <v>0.17813405528881751</v>
      </c>
      <c r="F5147">
        <v>0</v>
      </c>
      <c r="G5147">
        <v>0.23705882352941179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0.79604329973870847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t="s">
        <v>5191</v>
      </c>
      <c r="B5148">
        <v>0</v>
      </c>
      <c r="C5148">
        <v>0.34671532846715319</v>
      </c>
      <c r="D5148">
        <v>0</v>
      </c>
      <c r="E5148">
        <v>0.1892383510649549</v>
      </c>
      <c r="F5148">
        <v>0</v>
      </c>
      <c r="G5148">
        <v>0.23705882352941179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0.79604329973870847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 t="s">
        <v>5192</v>
      </c>
      <c r="B5149">
        <v>0</v>
      </c>
      <c r="C5149">
        <v>0.36982968369829677</v>
      </c>
      <c r="D5149">
        <v>0</v>
      </c>
      <c r="E5149">
        <v>0.19241100700099409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0.80959313176558423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t="s">
        <v>5193</v>
      </c>
      <c r="B5150">
        <v>0</v>
      </c>
      <c r="C5150">
        <v>0.4428223844282238</v>
      </c>
      <c r="D5150">
        <v>0</v>
      </c>
      <c r="E5150">
        <v>0.1396180122253009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0.53010348071495772</v>
      </c>
      <c r="M5150">
        <v>0.80959313176558423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t="s">
        <v>5194</v>
      </c>
      <c r="B5151">
        <v>0</v>
      </c>
      <c r="C5151">
        <v>0.36131386861313869</v>
      </c>
      <c r="D5151">
        <v>0</v>
      </c>
      <c r="E5151">
        <v>0.1368472260411599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0.53010348071495772</v>
      </c>
      <c r="M5151">
        <v>0.80959313176558423</v>
      </c>
      <c r="N5151">
        <v>0</v>
      </c>
      <c r="O5151">
        <v>0</v>
      </c>
      <c r="P5151">
        <v>0</v>
      </c>
      <c r="Q5151">
        <v>0</v>
      </c>
      <c r="R5151">
        <v>0.34341397849462357</v>
      </c>
    </row>
    <row r="5152" spans="1:18" x14ac:dyDescent="0.25">
      <c r="A5152" t="s">
        <v>5195</v>
      </c>
      <c r="B5152">
        <v>0</v>
      </c>
      <c r="C5152">
        <v>0.39537712895377131</v>
      </c>
      <c r="D5152">
        <v>0</v>
      </c>
      <c r="E5152">
        <v>0.1192284100763553</v>
      </c>
      <c r="F5152">
        <v>0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0.53010348071495772</v>
      </c>
      <c r="M5152">
        <v>0.80959313176558423</v>
      </c>
      <c r="N5152">
        <v>0</v>
      </c>
      <c r="O5152">
        <v>0</v>
      </c>
      <c r="P5152">
        <v>0</v>
      </c>
      <c r="Q5152">
        <v>0</v>
      </c>
      <c r="R5152">
        <v>0.34341397849462357</v>
      </c>
    </row>
    <row r="5153" spans="1:18" x14ac:dyDescent="0.25">
      <c r="A5153" t="s">
        <v>5196</v>
      </c>
      <c r="B5153">
        <v>0</v>
      </c>
      <c r="C5153">
        <v>0.24209245742092461</v>
      </c>
      <c r="D5153">
        <v>0</v>
      </c>
      <c r="E5153">
        <v>8.2848622009771777E-2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0.53010348071495772</v>
      </c>
      <c r="M5153">
        <v>0.80959313176558423</v>
      </c>
      <c r="N5153">
        <v>0</v>
      </c>
      <c r="O5153">
        <v>0</v>
      </c>
      <c r="P5153">
        <v>0</v>
      </c>
      <c r="Q5153">
        <v>0</v>
      </c>
      <c r="R5153">
        <v>0.34341397849462357</v>
      </c>
    </row>
    <row r="5154" spans="1:18" x14ac:dyDescent="0.25">
      <c r="A5154" t="s">
        <v>5197</v>
      </c>
      <c r="B5154">
        <v>0</v>
      </c>
      <c r="C5154">
        <v>0.36618004866180048</v>
      </c>
      <c r="D5154">
        <v>0</v>
      </c>
      <c r="E5154">
        <v>8.1198840923031368E-2</v>
      </c>
      <c r="F5154">
        <v>0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0.53010348071495772</v>
      </c>
      <c r="M5154">
        <v>0.80959313176558423</v>
      </c>
      <c r="N5154">
        <v>0</v>
      </c>
      <c r="O5154">
        <v>0</v>
      </c>
      <c r="P5154">
        <v>0</v>
      </c>
      <c r="Q5154">
        <v>0</v>
      </c>
      <c r="R5154">
        <v>0.34341397849462357</v>
      </c>
    </row>
    <row r="5155" spans="1:18" x14ac:dyDescent="0.25">
      <c r="A5155" t="s">
        <v>5198</v>
      </c>
      <c r="B5155">
        <v>0</v>
      </c>
      <c r="C5155">
        <v>0.40632603406326029</v>
      </c>
      <c r="D5155">
        <v>0</v>
      </c>
      <c r="E5155">
        <v>0.11019691617843019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0.53010348071495772</v>
      </c>
      <c r="M5155">
        <v>0.80959313176558423</v>
      </c>
      <c r="N5155">
        <v>0</v>
      </c>
      <c r="O5155">
        <v>0</v>
      </c>
      <c r="P5155">
        <v>0</v>
      </c>
      <c r="Q5155">
        <v>0</v>
      </c>
      <c r="R5155">
        <v>0.34341397849462357</v>
      </c>
    </row>
    <row r="5156" spans="1:18" x14ac:dyDescent="0.25">
      <c r="A5156" t="s">
        <v>5199</v>
      </c>
      <c r="B5156">
        <v>0</v>
      </c>
      <c r="C5156">
        <v>0.2238442822384428</v>
      </c>
      <c r="D5156">
        <v>0</v>
      </c>
      <c r="E5156">
        <v>9.6808308128344511E-2</v>
      </c>
      <c r="F5156">
        <v>0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0.53010348071495772</v>
      </c>
      <c r="M5156">
        <v>0.80959313176558423</v>
      </c>
      <c r="N5156">
        <v>0</v>
      </c>
      <c r="O5156">
        <v>0</v>
      </c>
      <c r="P5156">
        <v>0</v>
      </c>
      <c r="Q5156">
        <v>0</v>
      </c>
      <c r="R5156">
        <v>0.34341397849462357</v>
      </c>
    </row>
    <row r="5157" spans="1:18" x14ac:dyDescent="0.25">
      <c r="A5157" t="s">
        <v>5200</v>
      </c>
      <c r="B5157">
        <v>0</v>
      </c>
      <c r="C5157">
        <v>1.7031630170316302E-2</v>
      </c>
      <c r="D5157">
        <v>0</v>
      </c>
      <c r="E5157">
        <v>6.1422618921719997E-2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0.53010348071495772</v>
      </c>
      <c r="M5157">
        <v>0.80959313176558423</v>
      </c>
      <c r="N5157">
        <v>0</v>
      </c>
      <c r="O5157">
        <v>0</v>
      </c>
      <c r="P5157">
        <v>0</v>
      </c>
      <c r="Q5157">
        <v>0</v>
      </c>
      <c r="R5157">
        <v>0.34341397849462357</v>
      </c>
    </row>
    <row r="5158" spans="1:18" x14ac:dyDescent="0.25">
      <c r="A5158" t="s">
        <v>5201</v>
      </c>
      <c r="B5158">
        <v>0</v>
      </c>
      <c r="C5158">
        <v>0</v>
      </c>
      <c r="D5158">
        <v>0</v>
      </c>
      <c r="E5158">
        <v>0.1163095666151991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0.53010348071495772</v>
      </c>
      <c r="M5158">
        <v>0.80959313176558423</v>
      </c>
      <c r="N5158">
        <v>0</v>
      </c>
      <c r="O5158">
        <v>0</v>
      </c>
      <c r="P5158">
        <v>0</v>
      </c>
      <c r="Q5158">
        <v>0</v>
      </c>
      <c r="R5158">
        <v>0.34341397849462357</v>
      </c>
    </row>
    <row r="5159" spans="1:18" x14ac:dyDescent="0.25">
      <c r="A5159" t="s">
        <v>5202</v>
      </c>
      <c r="B5159">
        <v>0</v>
      </c>
      <c r="C5159">
        <v>0</v>
      </c>
      <c r="D5159">
        <v>0</v>
      </c>
      <c r="E5159">
        <v>0.10201146386344891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4.9858889934148637E-2</v>
      </c>
      <c r="M5159">
        <v>0.80959313176558423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 t="s">
        <v>5203</v>
      </c>
      <c r="B5160">
        <v>0</v>
      </c>
      <c r="C5160">
        <v>0</v>
      </c>
      <c r="D5160">
        <v>0</v>
      </c>
      <c r="E5160">
        <v>6.7810232872945714E-2</v>
      </c>
      <c r="F5160">
        <v>0</v>
      </c>
      <c r="G5160">
        <v>0.46843137254901962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0.79604329973870847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 t="s">
        <v>5204</v>
      </c>
      <c r="B5161">
        <v>0</v>
      </c>
      <c r="C5161">
        <v>0</v>
      </c>
      <c r="D5161">
        <v>0</v>
      </c>
      <c r="E5161">
        <v>5.4590833139448812E-2</v>
      </c>
      <c r="F5161">
        <v>0</v>
      </c>
      <c r="G5161">
        <v>0.23705882352941179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0.79604329973870847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 t="s">
        <v>5205</v>
      </c>
      <c r="B5162">
        <v>0</v>
      </c>
      <c r="C5162">
        <v>0</v>
      </c>
      <c r="D5162">
        <v>0</v>
      </c>
      <c r="E5162">
        <v>4.5242073647919802E-2</v>
      </c>
      <c r="F5162">
        <v>0</v>
      </c>
      <c r="G5162">
        <v>0.23705882352941179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0.6371780515117581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 t="s">
        <v>5206</v>
      </c>
      <c r="B5163">
        <v>0</v>
      </c>
      <c r="C5163">
        <v>0</v>
      </c>
      <c r="D5163">
        <v>0</v>
      </c>
      <c r="E5163">
        <v>5.6917447492544272E-2</v>
      </c>
      <c r="F5163">
        <v>0</v>
      </c>
      <c r="G5163">
        <v>0.23705882352941179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0.6371780515117581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 t="s">
        <v>5207</v>
      </c>
      <c r="B5164">
        <v>0</v>
      </c>
      <c r="C5164">
        <v>0</v>
      </c>
      <c r="D5164">
        <v>0</v>
      </c>
      <c r="E5164">
        <v>5.6304067344910003E-2</v>
      </c>
      <c r="F5164">
        <v>0</v>
      </c>
      <c r="G5164">
        <v>0.23705882352941179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0.6371780515117581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t="s">
        <v>5208</v>
      </c>
      <c r="B5165">
        <v>0</v>
      </c>
      <c r="C5165">
        <v>0</v>
      </c>
      <c r="D5165">
        <v>0</v>
      </c>
      <c r="E5165">
        <v>6.4468368620317698E-2</v>
      </c>
      <c r="F5165">
        <v>0</v>
      </c>
      <c r="G5165">
        <v>0.23705882352941179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0.6371780515117581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 t="s">
        <v>5209</v>
      </c>
      <c r="B5166">
        <v>0</v>
      </c>
      <c r="C5166">
        <v>0</v>
      </c>
      <c r="D5166">
        <v>0</v>
      </c>
      <c r="E5166">
        <v>6.3135853127181202E-2</v>
      </c>
      <c r="F5166">
        <v>0</v>
      </c>
      <c r="G5166">
        <v>0.23705882352941179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0.6371780515117581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 t="s">
        <v>5210</v>
      </c>
      <c r="B5167">
        <v>0</v>
      </c>
      <c r="C5167">
        <v>4.8661800486618006E-3</v>
      </c>
      <c r="D5167">
        <v>0</v>
      </c>
      <c r="E5167">
        <v>6.7662175595930546E-2</v>
      </c>
      <c r="F5167">
        <v>0</v>
      </c>
      <c r="G5167">
        <v>0.23705882352941179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0.6371780515117581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t="s">
        <v>5211</v>
      </c>
      <c r="B5168">
        <v>0</v>
      </c>
      <c r="C5168">
        <v>2.0681265206812651E-2</v>
      </c>
      <c r="D5168">
        <v>0</v>
      </c>
      <c r="E5168">
        <v>6.2607077137841333E-2</v>
      </c>
      <c r="F5168">
        <v>0</v>
      </c>
      <c r="G5168">
        <v>0.23705882352941179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0.6371780515117581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t="s">
        <v>5212</v>
      </c>
      <c r="B5169">
        <v>0</v>
      </c>
      <c r="C5169">
        <v>0.41119221411192208</v>
      </c>
      <c r="D5169">
        <v>0</v>
      </c>
      <c r="E5169">
        <v>4.0144673110683399E-2</v>
      </c>
      <c r="F5169">
        <v>0</v>
      </c>
      <c r="G5169">
        <v>0.23705882352941179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0.71661067562523328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t="s">
        <v>5213</v>
      </c>
      <c r="B5170">
        <v>0</v>
      </c>
      <c r="C5170">
        <v>0.48296836982968372</v>
      </c>
      <c r="D5170">
        <v>0</v>
      </c>
      <c r="E5170">
        <v>2.030499799065124E-2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0.79604329973870847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 t="s">
        <v>5214</v>
      </c>
      <c r="B5171">
        <v>0</v>
      </c>
      <c r="C5171">
        <v>0.5</v>
      </c>
      <c r="D5171">
        <v>0</v>
      </c>
      <c r="E5171">
        <v>1.9881977199179338E-2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0.79604329973870847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t="s">
        <v>5215</v>
      </c>
      <c r="B5172">
        <v>0</v>
      </c>
      <c r="C5172">
        <v>0.49513381995133821</v>
      </c>
      <c r="D5172">
        <v>0</v>
      </c>
      <c r="E5172">
        <v>1.4594217305780579E-2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0.80959313176558423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t="s">
        <v>5216</v>
      </c>
      <c r="B5173">
        <v>0</v>
      </c>
      <c r="C5173">
        <v>0.45985401459854008</v>
      </c>
      <c r="D5173">
        <v>0</v>
      </c>
      <c r="E5173">
        <v>1.3155946614776121E-2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0.80959313176558423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t="s">
        <v>5217</v>
      </c>
      <c r="B5174">
        <v>0</v>
      </c>
      <c r="C5174">
        <v>0.354014598540146</v>
      </c>
      <c r="D5174">
        <v>0</v>
      </c>
      <c r="E5174">
        <v>1.1527316567609301E-2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0.53010348071495772</v>
      </c>
      <c r="M5174">
        <v>0.80959313176558423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t="s">
        <v>5218</v>
      </c>
      <c r="B5175">
        <v>0</v>
      </c>
      <c r="C5175">
        <v>0.30048661800486609</v>
      </c>
      <c r="D5175">
        <v>0</v>
      </c>
      <c r="E5175">
        <v>2.2821971699909051E-2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0.53010348071495772</v>
      </c>
      <c r="M5175">
        <v>0.80959313176558423</v>
      </c>
      <c r="N5175">
        <v>0</v>
      </c>
      <c r="O5175">
        <v>0</v>
      </c>
      <c r="P5175">
        <v>0</v>
      </c>
      <c r="Q5175">
        <v>0</v>
      </c>
      <c r="R5175">
        <v>0.34341397849462357</v>
      </c>
    </row>
    <row r="5176" spans="1:18" x14ac:dyDescent="0.25">
      <c r="A5176" t="s">
        <v>5219</v>
      </c>
      <c r="B5176">
        <v>0</v>
      </c>
      <c r="C5176">
        <v>0.51703163017031628</v>
      </c>
      <c r="D5176">
        <v>0</v>
      </c>
      <c r="E5176">
        <v>6.3326212483343552E-2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0.53010348071495772</v>
      </c>
      <c r="M5176">
        <v>0.80959313176558423</v>
      </c>
      <c r="N5176">
        <v>0</v>
      </c>
      <c r="O5176">
        <v>0</v>
      </c>
      <c r="P5176">
        <v>0</v>
      </c>
      <c r="Q5176">
        <v>0</v>
      </c>
      <c r="R5176">
        <v>0.34341397849462357</v>
      </c>
    </row>
    <row r="5177" spans="1:18" x14ac:dyDescent="0.25">
      <c r="A5177" t="s">
        <v>5220</v>
      </c>
      <c r="B5177">
        <v>0</v>
      </c>
      <c r="C5177">
        <v>0.46836982968369828</v>
      </c>
      <c r="D5177">
        <v>0</v>
      </c>
      <c r="E5177">
        <v>0.18663677319740271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0.53010348071495772</v>
      </c>
      <c r="M5177">
        <v>0.80959313176558423</v>
      </c>
      <c r="N5177">
        <v>0</v>
      </c>
      <c r="O5177">
        <v>0</v>
      </c>
      <c r="P5177">
        <v>0</v>
      </c>
      <c r="Q5177">
        <v>0</v>
      </c>
      <c r="R5177">
        <v>0.34341397849462357</v>
      </c>
    </row>
    <row r="5178" spans="1:18" x14ac:dyDescent="0.25">
      <c r="A5178" t="s">
        <v>5221</v>
      </c>
      <c r="B5178">
        <v>0</v>
      </c>
      <c r="C5178">
        <v>0.38321167883211682</v>
      </c>
      <c r="D5178">
        <v>0</v>
      </c>
      <c r="E5178">
        <v>0.18344296622178979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0.53010348071495772</v>
      </c>
      <c r="M5178">
        <v>0.80959313176558423</v>
      </c>
      <c r="N5178">
        <v>0</v>
      </c>
      <c r="O5178">
        <v>0</v>
      </c>
      <c r="P5178">
        <v>0</v>
      </c>
      <c r="Q5178">
        <v>0</v>
      </c>
      <c r="R5178">
        <v>0.36693548387096769</v>
      </c>
    </row>
    <row r="5179" spans="1:18" x14ac:dyDescent="0.25">
      <c r="A5179" t="s">
        <v>5222</v>
      </c>
      <c r="B5179">
        <v>0</v>
      </c>
      <c r="C5179">
        <v>0.30778588807785889</v>
      </c>
      <c r="D5179">
        <v>0</v>
      </c>
      <c r="E5179">
        <v>0.17669578459781299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0.53010348071495772</v>
      </c>
      <c r="M5179">
        <v>0.80959313176558423</v>
      </c>
      <c r="N5179">
        <v>0</v>
      </c>
      <c r="O5179">
        <v>0</v>
      </c>
      <c r="P5179">
        <v>0</v>
      </c>
      <c r="Q5179">
        <v>0</v>
      </c>
      <c r="R5179">
        <v>0.4126344086021505</v>
      </c>
    </row>
    <row r="5180" spans="1:18" x14ac:dyDescent="0.25">
      <c r="A5180" t="s">
        <v>5223</v>
      </c>
      <c r="B5180">
        <v>0</v>
      </c>
      <c r="C5180">
        <v>0.18613138686131389</v>
      </c>
      <c r="D5180">
        <v>0</v>
      </c>
      <c r="E5180">
        <v>0.28234522726792027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0.53010348071495772</v>
      </c>
      <c r="M5180">
        <v>0.80959313176558423</v>
      </c>
      <c r="N5180">
        <v>0</v>
      </c>
      <c r="O5180">
        <v>0</v>
      </c>
      <c r="P5180">
        <v>0</v>
      </c>
      <c r="Q5180">
        <v>0</v>
      </c>
      <c r="R5180">
        <v>0.4126344086021505</v>
      </c>
    </row>
    <row r="5181" spans="1:18" x14ac:dyDescent="0.25">
      <c r="A5181" t="s">
        <v>5224</v>
      </c>
      <c r="B5181">
        <v>0</v>
      </c>
      <c r="C5181">
        <v>5.2311435523114347E-2</v>
      </c>
      <c r="D5181">
        <v>0</v>
      </c>
      <c r="E5181">
        <v>0.32039594746081768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0.53010348071495772</v>
      </c>
      <c r="M5181">
        <v>0.80787607316162757</v>
      </c>
      <c r="N5181">
        <v>0</v>
      </c>
      <c r="O5181">
        <v>0</v>
      </c>
      <c r="P5181">
        <v>0</v>
      </c>
      <c r="Q5181">
        <v>0</v>
      </c>
      <c r="R5181">
        <v>0.36693548387096769</v>
      </c>
    </row>
    <row r="5182" spans="1:18" x14ac:dyDescent="0.25">
      <c r="A5182" t="s">
        <v>5225</v>
      </c>
      <c r="B5182">
        <v>0</v>
      </c>
      <c r="C5182">
        <v>0</v>
      </c>
      <c r="D5182">
        <v>0</v>
      </c>
      <c r="E5182">
        <v>0.4766598278305379</v>
      </c>
      <c r="F5182">
        <v>0</v>
      </c>
      <c r="G5182">
        <v>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0.72079134005225831</v>
      </c>
      <c r="N5182">
        <v>0</v>
      </c>
      <c r="O5182">
        <v>0</v>
      </c>
      <c r="P5182">
        <v>0</v>
      </c>
      <c r="Q5182">
        <v>0</v>
      </c>
      <c r="R5182">
        <v>0.34341397849462357</v>
      </c>
    </row>
    <row r="5183" spans="1:18" x14ac:dyDescent="0.25">
      <c r="A5183" t="s">
        <v>5226</v>
      </c>
      <c r="B5183">
        <v>0</v>
      </c>
      <c r="C5183">
        <v>0</v>
      </c>
      <c r="D5183">
        <v>0</v>
      </c>
      <c r="E5183">
        <v>0.52824721335053626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0.69272116461366184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 t="s">
        <v>5227</v>
      </c>
      <c r="B5184">
        <v>0</v>
      </c>
      <c r="C5184">
        <v>0</v>
      </c>
      <c r="D5184">
        <v>0</v>
      </c>
      <c r="E5184">
        <v>0.53027771314960137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0.71724524076147811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t="s">
        <v>5228</v>
      </c>
      <c r="B5185">
        <v>0</v>
      </c>
      <c r="C5185">
        <v>0</v>
      </c>
      <c r="D5185">
        <v>0</v>
      </c>
      <c r="E5185">
        <v>0.62277120920493245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0.58671145949981329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t="s">
        <v>5229</v>
      </c>
      <c r="B5186">
        <v>0</v>
      </c>
      <c r="C5186">
        <v>0</v>
      </c>
      <c r="D5186">
        <v>0</v>
      </c>
      <c r="E5186">
        <v>0.65424395609044184</v>
      </c>
      <c r="F5186">
        <v>0</v>
      </c>
      <c r="G5186">
        <v>0.23705882352941179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0.55808137364688315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 t="s">
        <v>5230</v>
      </c>
      <c r="B5187">
        <v>0</v>
      </c>
      <c r="C5187">
        <v>0</v>
      </c>
      <c r="D5187">
        <v>0</v>
      </c>
      <c r="E5187">
        <v>0.60083758116711439</v>
      </c>
      <c r="F5187">
        <v>0</v>
      </c>
      <c r="G5187">
        <v>0.23705882352941179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0.60362075401269122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 t="s">
        <v>5231</v>
      </c>
      <c r="B5188">
        <v>0</v>
      </c>
      <c r="C5188">
        <v>0</v>
      </c>
      <c r="D5188">
        <v>0</v>
      </c>
      <c r="E5188">
        <v>0.55544745024217945</v>
      </c>
      <c r="F5188">
        <v>0</v>
      </c>
      <c r="G5188">
        <v>0.23705882352941179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0.52709966405375142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 t="s">
        <v>5232</v>
      </c>
      <c r="B5189">
        <v>0</v>
      </c>
      <c r="C5189">
        <v>0</v>
      </c>
      <c r="D5189">
        <v>0</v>
      </c>
      <c r="E5189">
        <v>0.4904503056325219</v>
      </c>
      <c r="F5189">
        <v>0</v>
      </c>
      <c r="G5189">
        <v>0.23705882352941179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0.52709966405375142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t="s">
        <v>5233</v>
      </c>
      <c r="B5190">
        <v>0</v>
      </c>
      <c r="C5190">
        <v>0</v>
      </c>
      <c r="D5190">
        <v>0</v>
      </c>
      <c r="E5190">
        <v>0.34850567905412561</v>
      </c>
      <c r="F5190">
        <v>0</v>
      </c>
      <c r="G5190">
        <v>0.23705882352941179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0.6371780515117581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t="s">
        <v>5234</v>
      </c>
      <c r="B5191">
        <v>0</v>
      </c>
      <c r="C5191">
        <v>0</v>
      </c>
      <c r="D5191">
        <v>0</v>
      </c>
      <c r="E5191">
        <v>0.35279934008756531</v>
      </c>
      <c r="F5191">
        <v>0</v>
      </c>
      <c r="G5191">
        <v>0.23705882352941179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0.6371780515117581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t="s">
        <v>5235</v>
      </c>
      <c r="B5192">
        <v>0</v>
      </c>
      <c r="C5192">
        <v>6.0827250608272501E-3</v>
      </c>
      <c r="D5192">
        <v>0</v>
      </c>
      <c r="E5192">
        <v>0.33454599293555282</v>
      </c>
      <c r="F5192">
        <v>0</v>
      </c>
      <c r="G5192">
        <v>0.23705882352941179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0.6371780515117581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t="s">
        <v>5236</v>
      </c>
      <c r="B5193">
        <v>0</v>
      </c>
      <c r="C5193">
        <v>0.2968369829683698</v>
      </c>
      <c r="D5193">
        <v>0</v>
      </c>
      <c r="E5193">
        <v>0.26895661921783448</v>
      </c>
      <c r="F5193">
        <v>0</v>
      </c>
      <c r="G5193">
        <v>0.23705882352941179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0.6371780515117581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t="s">
        <v>5237</v>
      </c>
      <c r="B5194">
        <v>0</v>
      </c>
      <c r="C5194">
        <v>0.29927007299270081</v>
      </c>
      <c r="D5194">
        <v>0</v>
      </c>
      <c r="E5194">
        <v>0.20486896930984161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0.79604329973870847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t="s">
        <v>5238</v>
      </c>
      <c r="B5195">
        <v>0</v>
      </c>
      <c r="C5195">
        <v>0.29927007299270081</v>
      </c>
      <c r="D5195">
        <v>0</v>
      </c>
      <c r="E5195">
        <v>0.28473529473973652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0.79604329973870847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t="s">
        <v>5239</v>
      </c>
      <c r="B5196">
        <v>0</v>
      </c>
      <c r="C5196">
        <v>0.31751824817518248</v>
      </c>
      <c r="D5196">
        <v>0</v>
      </c>
      <c r="E5196">
        <v>0.22819856595951701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0.80959313176558423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t="s">
        <v>5240</v>
      </c>
      <c r="B5197">
        <v>0</v>
      </c>
      <c r="C5197">
        <v>0.29318734793187351</v>
      </c>
      <c r="D5197">
        <v>0</v>
      </c>
      <c r="E5197">
        <v>0.26354195308699419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0.80959313176558423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t="s">
        <v>5241</v>
      </c>
      <c r="B5198">
        <v>0</v>
      </c>
      <c r="C5198">
        <v>0.33211678832116792</v>
      </c>
      <c r="D5198">
        <v>0</v>
      </c>
      <c r="E5198">
        <v>0.2394932210918167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0.53010348071495772</v>
      </c>
      <c r="M5198">
        <v>0.79604329973870847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t="s">
        <v>5242</v>
      </c>
      <c r="B5199">
        <v>0</v>
      </c>
      <c r="C5199">
        <v>0.36253041362530408</v>
      </c>
      <c r="D5199">
        <v>0</v>
      </c>
      <c r="E5199">
        <v>0.1809894456312528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0.53010348071495772</v>
      </c>
      <c r="M5199">
        <v>0.79604329973870847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t="s">
        <v>5243</v>
      </c>
      <c r="B5200">
        <v>0</v>
      </c>
      <c r="C5200">
        <v>0.54501216545012166</v>
      </c>
      <c r="D5200">
        <v>0</v>
      </c>
      <c r="E5200">
        <v>0.20821083356246961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0.53010348071495772</v>
      </c>
      <c r="M5200">
        <v>0.79604329973870847</v>
      </c>
      <c r="N5200">
        <v>0</v>
      </c>
      <c r="O5200">
        <v>0</v>
      </c>
      <c r="P5200">
        <v>0</v>
      </c>
      <c r="Q5200">
        <v>0</v>
      </c>
      <c r="R5200">
        <v>0.34341397849462357</v>
      </c>
    </row>
    <row r="5201" spans="1:18" x14ac:dyDescent="0.25">
      <c r="A5201" t="s">
        <v>5244</v>
      </c>
      <c r="B5201">
        <v>0</v>
      </c>
      <c r="C5201">
        <v>0.53649635036496346</v>
      </c>
      <c r="D5201">
        <v>0</v>
      </c>
      <c r="E5201">
        <v>0.23145582605385059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0.53010348071495772</v>
      </c>
      <c r="M5201">
        <v>0.79604329973870847</v>
      </c>
      <c r="N5201">
        <v>0</v>
      </c>
      <c r="O5201">
        <v>0</v>
      </c>
      <c r="P5201">
        <v>0</v>
      </c>
      <c r="Q5201">
        <v>0</v>
      </c>
      <c r="R5201">
        <v>0.34341397849462357</v>
      </c>
    </row>
    <row r="5202" spans="1:18" x14ac:dyDescent="0.25">
      <c r="A5202" t="s">
        <v>5245</v>
      </c>
      <c r="B5202">
        <v>0</v>
      </c>
      <c r="C5202">
        <v>0.34184914841849151</v>
      </c>
      <c r="D5202">
        <v>0</v>
      </c>
      <c r="E5202">
        <v>0.25102053765942589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0.53010348071495772</v>
      </c>
      <c r="M5202">
        <v>0.80959313176558423</v>
      </c>
      <c r="N5202">
        <v>0</v>
      </c>
      <c r="O5202">
        <v>0</v>
      </c>
      <c r="P5202">
        <v>0</v>
      </c>
      <c r="Q5202">
        <v>0</v>
      </c>
      <c r="R5202">
        <v>0.34341397849462357</v>
      </c>
    </row>
    <row r="5203" spans="1:18" x14ac:dyDescent="0.25">
      <c r="A5203" t="s">
        <v>5246</v>
      </c>
      <c r="B5203">
        <v>0</v>
      </c>
      <c r="C5203">
        <v>0.30170316301703171</v>
      </c>
      <c r="D5203">
        <v>0</v>
      </c>
      <c r="E5203">
        <v>0.29509930413079799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0.53010348071495772</v>
      </c>
      <c r="M5203">
        <v>0.80959313176558423</v>
      </c>
      <c r="N5203">
        <v>0</v>
      </c>
      <c r="O5203">
        <v>0</v>
      </c>
      <c r="P5203">
        <v>0</v>
      </c>
      <c r="Q5203">
        <v>0</v>
      </c>
      <c r="R5203">
        <v>0.34341397849462357</v>
      </c>
    </row>
    <row r="5204" spans="1:18" x14ac:dyDescent="0.25">
      <c r="A5204" t="s">
        <v>5247</v>
      </c>
      <c r="B5204">
        <v>0</v>
      </c>
      <c r="C5204">
        <v>0.1776155717761557</v>
      </c>
      <c r="D5204">
        <v>0</v>
      </c>
      <c r="E5204">
        <v>0.32697392076820581</v>
      </c>
      <c r="F5204">
        <v>0</v>
      </c>
      <c r="G5204">
        <v>1</v>
      </c>
      <c r="H5204">
        <v>0</v>
      </c>
      <c r="I5204">
        <v>0</v>
      </c>
      <c r="J5204">
        <v>0</v>
      </c>
      <c r="K5204">
        <v>0</v>
      </c>
      <c r="L5204">
        <v>0.83490122295390412</v>
      </c>
      <c r="M5204">
        <v>0.80959313176558423</v>
      </c>
      <c r="N5204">
        <v>0</v>
      </c>
      <c r="O5204">
        <v>0</v>
      </c>
      <c r="P5204">
        <v>0</v>
      </c>
      <c r="Q5204">
        <v>0</v>
      </c>
      <c r="R5204">
        <v>0.34341397849462357</v>
      </c>
    </row>
    <row r="5205" spans="1:18" x14ac:dyDescent="0.25">
      <c r="A5205" t="s">
        <v>5248</v>
      </c>
      <c r="B5205">
        <v>0</v>
      </c>
      <c r="C5205">
        <v>1.7031630170316302E-2</v>
      </c>
      <c r="D5205">
        <v>0</v>
      </c>
      <c r="E5205">
        <v>0.32913132680471252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0.15968955785512701</v>
      </c>
      <c r="M5205">
        <v>0.79604329973870847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t="s">
        <v>5249</v>
      </c>
      <c r="B5206">
        <v>0</v>
      </c>
      <c r="C5206">
        <v>0</v>
      </c>
      <c r="D5206">
        <v>0</v>
      </c>
      <c r="E5206">
        <v>0.3815647539076546</v>
      </c>
      <c r="F5206">
        <v>0</v>
      </c>
      <c r="G5206">
        <v>0.49294117647058833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0.79604329973870847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t="s">
        <v>5250</v>
      </c>
      <c r="B5207">
        <v>0</v>
      </c>
      <c r="C5207">
        <v>0</v>
      </c>
      <c r="D5207">
        <v>0</v>
      </c>
      <c r="E5207">
        <v>0.4756445779310054</v>
      </c>
      <c r="F5207">
        <v>0</v>
      </c>
      <c r="G5207">
        <v>0.23705882352941179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0.76039567002612907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t="s">
        <v>5251</v>
      </c>
      <c r="B5208">
        <v>0</v>
      </c>
      <c r="C5208">
        <v>0</v>
      </c>
      <c r="D5208">
        <v>0</v>
      </c>
      <c r="E5208">
        <v>0.62797436494003689</v>
      </c>
      <c r="F5208">
        <v>0</v>
      </c>
      <c r="G5208">
        <v>0.23705882352941179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0.54811496827174322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t="s">
        <v>5252</v>
      </c>
      <c r="B5209">
        <v>0</v>
      </c>
      <c r="C5209">
        <v>0</v>
      </c>
      <c r="D5209">
        <v>0</v>
      </c>
      <c r="E5209">
        <v>0.67057255864125731</v>
      </c>
      <c r="F5209">
        <v>0</v>
      </c>
      <c r="G5209">
        <v>0.23705882352941179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0.4753639417693169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t="s">
        <v>5253</v>
      </c>
      <c r="B5210">
        <v>0</v>
      </c>
      <c r="C5210">
        <v>0</v>
      </c>
      <c r="D5210">
        <v>0</v>
      </c>
      <c r="E5210">
        <v>0.69045453584043659</v>
      </c>
      <c r="F5210">
        <v>0</v>
      </c>
      <c r="G5210">
        <v>0.23705882352941179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0.47782754759238522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t="s">
        <v>5254</v>
      </c>
      <c r="B5211">
        <v>0</v>
      </c>
      <c r="C5211">
        <v>0</v>
      </c>
      <c r="D5211">
        <v>0</v>
      </c>
      <c r="E5211">
        <v>0.71663952283254728</v>
      </c>
      <c r="F5211">
        <v>0</v>
      </c>
      <c r="G5211">
        <v>0.23705882352941179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0.46726390444195592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t="s">
        <v>5255</v>
      </c>
      <c r="B5212">
        <v>0</v>
      </c>
      <c r="C5212">
        <v>0</v>
      </c>
      <c r="D5212">
        <v>0</v>
      </c>
      <c r="E5212">
        <v>0.71621650204107534</v>
      </c>
      <c r="F5212">
        <v>0</v>
      </c>
      <c r="G5212">
        <v>0.23705882352941179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0.47786487495334079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t="s">
        <v>5256</v>
      </c>
      <c r="B5213">
        <v>0</v>
      </c>
      <c r="C5213">
        <v>0</v>
      </c>
      <c r="D5213">
        <v>0</v>
      </c>
      <c r="E5213">
        <v>0.74555299392965169</v>
      </c>
      <c r="F5213">
        <v>0</v>
      </c>
      <c r="G5213">
        <v>0.23705882352941179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0.40544979469951481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t="s">
        <v>5257</v>
      </c>
      <c r="B5214">
        <v>0</v>
      </c>
      <c r="C5214">
        <v>0</v>
      </c>
      <c r="D5214">
        <v>0</v>
      </c>
      <c r="E5214">
        <v>0.77804099071469368</v>
      </c>
      <c r="F5214">
        <v>0</v>
      </c>
      <c r="G5214">
        <v>0.23705882352941179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0.32385218365061591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t="s">
        <v>5258</v>
      </c>
      <c r="B5215">
        <v>0</v>
      </c>
      <c r="C5215">
        <v>0</v>
      </c>
      <c r="D5215">
        <v>0</v>
      </c>
      <c r="E5215">
        <v>0.78406903699316832</v>
      </c>
      <c r="F5215">
        <v>0</v>
      </c>
      <c r="G5215">
        <v>0.23705882352941179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0.32385218365061591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t="s">
        <v>5259</v>
      </c>
      <c r="B5216">
        <v>0</v>
      </c>
      <c r="C5216">
        <v>1.094890510948905E-2</v>
      </c>
      <c r="D5216">
        <v>0</v>
      </c>
      <c r="E5216">
        <v>0.79673850969775173</v>
      </c>
      <c r="F5216">
        <v>0</v>
      </c>
      <c r="G5216">
        <v>0.23705882352941179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0.32385218365061591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t="s">
        <v>5260</v>
      </c>
      <c r="B5217">
        <v>0</v>
      </c>
      <c r="C5217">
        <v>0.26399026763990258</v>
      </c>
      <c r="D5217">
        <v>0</v>
      </c>
      <c r="E5217">
        <v>0.7358658178049452</v>
      </c>
      <c r="F5217">
        <v>0</v>
      </c>
      <c r="G5217">
        <v>0.23705882352941179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0.37476670399402762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t="s">
        <v>5261</v>
      </c>
      <c r="B5218">
        <v>0</v>
      </c>
      <c r="C5218">
        <v>0.33698296836982972</v>
      </c>
      <c r="D5218">
        <v>0</v>
      </c>
      <c r="E5218">
        <v>0.69878804543243311</v>
      </c>
      <c r="F5218">
        <v>0</v>
      </c>
      <c r="G5218">
        <v>0.23705882352941179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0.43729003359462493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t="s">
        <v>5262</v>
      </c>
      <c r="B5219">
        <v>0</v>
      </c>
      <c r="C5219">
        <v>0.42214111922141118</v>
      </c>
      <c r="D5219">
        <v>0</v>
      </c>
      <c r="E5219">
        <v>0.73795977072273111</v>
      </c>
      <c r="F5219">
        <v>0</v>
      </c>
      <c r="G5219">
        <v>0.23705882352941179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0.32385218365061591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t="s">
        <v>5263</v>
      </c>
      <c r="B5220">
        <v>0</v>
      </c>
      <c r="C5220">
        <v>0.28467153284671531</v>
      </c>
      <c r="D5220">
        <v>0</v>
      </c>
      <c r="E5220">
        <v>0.72581907400748746</v>
      </c>
      <c r="F5220">
        <v>0</v>
      </c>
      <c r="G5220">
        <v>0.23705882352941179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0.356401642403882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t="s">
        <v>5264</v>
      </c>
      <c r="B5221">
        <v>0</v>
      </c>
      <c r="C5221">
        <v>0.36131386861313869</v>
      </c>
      <c r="D5221">
        <v>0</v>
      </c>
      <c r="E5221">
        <v>0.72347130861481845</v>
      </c>
      <c r="F5221">
        <v>0</v>
      </c>
      <c r="G5221">
        <v>0.23705882352941179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0.46554684583799932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t="s">
        <v>5265</v>
      </c>
      <c r="B5222">
        <v>0</v>
      </c>
      <c r="C5222">
        <v>0.52433090024330897</v>
      </c>
      <c r="D5222">
        <v>0</v>
      </c>
      <c r="E5222">
        <v>0.70280674295141621</v>
      </c>
      <c r="F5222">
        <v>0</v>
      </c>
      <c r="G5222">
        <v>0.23705882352941179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0.50078387458006712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t="s">
        <v>5266</v>
      </c>
      <c r="B5223">
        <v>0</v>
      </c>
      <c r="C5223">
        <v>0.39659367396593681</v>
      </c>
      <c r="D5223">
        <v>0</v>
      </c>
      <c r="E5223">
        <v>0.66276782503860066</v>
      </c>
      <c r="F5223">
        <v>0</v>
      </c>
      <c r="G5223">
        <v>0.23705882352941179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0.56901829040686824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t="s">
        <v>5267</v>
      </c>
      <c r="B5224">
        <v>0</v>
      </c>
      <c r="C5224">
        <v>0.41970802919708028</v>
      </c>
      <c r="D5224">
        <v>0</v>
      </c>
      <c r="E5224">
        <v>0.59967427399056661</v>
      </c>
      <c r="F5224">
        <v>0</v>
      </c>
      <c r="G5224">
        <v>0.23705882352941179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0.69182530795072794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t="s">
        <v>5268</v>
      </c>
      <c r="B5225">
        <v>0</v>
      </c>
      <c r="C5225">
        <v>0.27372262773722628</v>
      </c>
      <c r="D5225">
        <v>0</v>
      </c>
      <c r="E5225">
        <v>0.52581484379957277</v>
      </c>
      <c r="F5225">
        <v>0</v>
      </c>
      <c r="G5225">
        <v>0.23705882352941179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0.79604329973870847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t="s">
        <v>5269</v>
      </c>
      <c r="B5226">
        <v>0</v>
      </c>
      <c r="C5226">
        <v>0.49270072992700731</v>
      </c>
      <c r="D5226">
        <v>0</v>
      </c>
      <c r="E5226">
        <v>0.50136424205249697</v>
      </c>
      <c r="F5226">
        <v>0</v>
      </c>
      <c r="G5226">
        <v>0.23705882352941179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0.79604329973870847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t="s">
        <v>5270</v>
      </c>
      <c r="B5227">
        <v>0</v>
      </c>
      <c r="C5227">
        <v>0.5936739659367396</v>
      </c>
      <c r="D5227">
        <v>0</v>
      </c>
      <c r="E5227">
        <v>0.43909558154783312</v>
      </c>
      <c r="F5227">
        <v>0</v>
      </c>
      <c r="G5227">
        <v>0.23705882352941179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0.79604329973870847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t="s">
        <v>5271</v>
      </c>
      <c r="B5228">
        <v>0</v>
      </c>
      <c r="C5228">
        <v>0.1970802919708029</v>
      </c>
      <c r="D5228">
        <v>0</v>
      </c>
      <c r="E5228">
        <v>0.35956767275111567</v>
      </c>
      <c r="F5228">
        <v>0</v>
      </c>
      <c r="G5228">
        <v>0.23705882352941179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0.79604329973870847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t="s">
        <v>5272</v>
      </c>
      <c r="B5229">
        <v>0</v>
      </c>
      <c r="C5229">
        <v>4.1362530413625302E-2</v>
      </c>
      <c r="D5229">
        <v>0</v>
      </c>
      <c r="E5229">
        <v>0.2481651473169906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0.79604329973870847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t="s">
        <v>5273</v>
      </c>
      <c r="B5230">
        <v>0</v>
      </c>
      <c r="C5230">
        <v>0</v>
      </c>
      <c r="D5230">
        <v>0</v>
      </c>
      <c r="E5230">
        <v>0.21734808265826269</v>
      </c>
      <c r="F5230">
        <v>0</v>
      </c>
      <c r="G5230">
        <v>0.23705882352941179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0.79604329973870847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t="s">
        <v>5274</v>
      </c>
      <c r="B5231">
        <v>0</v>
      </c>
      <c r="C5231">
        <v>0</v>
      </c>
      <c r="D5231">
        <v>0</v>
      </c>
      <c r="E5231">
        <v>0.19226294972397889</v>
      </c>
      <c r="F5231">
        <v>0</v>
      </c>
      <c r="G5231">
        <v>0.23705882352941179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0.6371780515117581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t="s">
        <v>5275</v>
      </c>
      <c r="B5232">
        <v>0</v>
      </c>
      <c r="C5232">
        <v>0</v>
      </c>
      <c r="D5232">
        <v>0</v>
      </c>
      <c r="E5232">
        <v>0.2047632141119736</v>
      </c>
      <c r="F5232">
        <v>0</v>
      </c>
      <c r="G5232">
        <v>0.23705882352941179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0.40544979469951481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t="s">
        <v>5276</v>
      </c>
      <c r="B5233">
        <v>0</v>
      </c>
      <c r="C5233">
        <v>0</v>
      </c>
      <c r="D5233">
        <v>0</v>
      </c>
      <c r="E5233">
        <v>0.14998202161636251</v>
      </c>
      <c r="F5233">
        <v>0</v>
      </c>
      <c r="G5233">
        <v>0.23705882352941179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0.32385218365061591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t="s">
        <v>5277</v>
      </c>
      <c r="B5234">
        <v>0</v>
      </c>
      <c r="C5234">
        <v>0</v>
      </c>
      <c r="D5234">
        <v>0</v>
      </c>
      <c r="E5234">
        <v>8.9278538040144684E-2</v>
      </c>
      <c r="F5234">
        <v>0</v>
      </c>
      <c r="G5234">
        <v>0.23705882352941179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0.32385218365061591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t="s">
        <v>5278</v>
      </c>
      <c r="B5235">
        <v>0</v>
      </c>
      <c r="C5235">
        <v>0</v>
      </c>
      <c r="D5235">
        <v>0</v>
      </c>
      <c r="E5235">
        <v>5.5415723682819017E-2</v>
      </c>
      <c r="F5235">
        <v>0</v>
      </c>
      <c r="G5235">
        <v>0.23705882352941179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0.32385218365061591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t="s">
        <v>5279</v>
      </c>
      <c r="B5236">
        <v>0</v>
      </c>
      <c r="C5236">
        <v>0</v>
      </c>
      <c r="D5236">
        <v>0</v>
      </c>
      <c r="E5236">
        <v>7.487468009052646E-2</v>
      </c>
      <c r="F5236">
        <v>0</v>
      </c>
      <c r="G5236">
        <v>0.23705882352941179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0.32385218365061591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t="s">
        <v>5280</v>
      </c>
      <c r="B5237">
        <v>0</v>
      </c>
      <c r="C5237">
        <v>0</v>
      </c>
      <c r="D5237">
        <v>0</v>
      </c>
      <c r="E5237">
        <v>0.14133124643076209</v>
      </c>
      <c r="F5237">
        <v>0</v>
      </c>
      <c r="G5237">
        <v>0.23705882352941179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0.32385218365061591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t="s">
        <v>5281</v>
      </c>
      <c r="B5238">
        <v>0</v>
      </c>
      <c r="C5238">
        <v>0</v>
      </c>
      <c r="D5238">
        <v>0</v>
      </c>
      <c r="E5238">
        <v>0.22045728547558111</v>
      </c>
      <c r="F5238">
        <v>0</v>
      </c>
      <c r="G5238">
        <v>0.23705882352941179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0.32385218365061591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t="s">
        <v>5282</v>
      </c>
      <c r="B5239">
        <v>0</v>
      </c>
      <c r="C5239">
        <v>3.6496350364963498E-3</v>
      </c>
      <c r="D5239">
        <v>0</v>
      </c>
      <c r="E5239">
        <v>0.30400389179128162</v>
      </c>
      <c r="F5239">
        <v>0</v>
      </c>
      <c r="G5239">
        <v>0.23705882352941179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0.32385218365061591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t="s">
        <v>5283</v>
      </c>
      <c r="B5240">
        <v>0</v>
      </c>
      <c r="C5240">
        <v>2.3114355231143548E-2</v>
      </c>
      <c r="D5240">
        <v>0</v>
      </c>
      <c r="E5240">
        <v>0.33382685759005049</v>
      </c>
      <c r="F5240">
        <v>0</v>
      </c>
      <c r="G5240">
        <v>0.23705882352941179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0.32385218365061591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t="s">
        <v>5284</v>
      </c>
      <c r="B5241">
        <v>0</v>
      </c>
      <c r="C5241">
        <v>0.44890510948905099</v>
      </c>
      <c r="D5241">
        <v>0</v>
      </c>
      <c r="E5241">
        <v>0.28879629433786669</v>
      </c>
      <c r="F5241">
        <v>0</v>
      </c>
      <c r="G5241">
        <v>0.23705882352941179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0.48701007838745802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t="s">
        <v>5285</v>
      </c>
      <c r="B5242">
        <v>0</v>
      </c>
      <c r="C5242">
        <v>0.52433090024330897</v>
      </c>
      <c r="D5242">
        <v>0</v>
      </c>
      <c r="E5242">
        <v>0.17206370693119569</v>
      </c>
      <c r="F5242">
        <v>0</v>
      </c>
      <c r="G5242">
        <v>0.23705882352941179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0.52709966405375142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t="s">
        <v>5286</v>
      </c>
      <c r="B5243">
        <v>0</v>
      </c>
      <c r="C5243">
        <v>0.53771289537712896</v>
      </c>
      <c r="D5243">
        <v>0</v>
      </c>
      <c r="E5243">
        <v>0.1375663613866622</v>
      </c>
      <c r="F5243">
        <v>0</v>
      </c>
      <c r="G5243">
        <v>0.23705882352941179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0.6371780515117581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t="s">
        <v>5287</v>
      </c>
      <c r="B5244">
        <v>0</v>
      </c>
      <c r="C5244">
        <v>0.52554744525547448</v>
      </c>
      <c r="D5244">
        <v>0</v>
      </c>
      <c r="E5244">
        <v>0.15810402081262301</v>
      </c>
      <c r="F5244">
        <v>0</v>
      </c>
      <c r="G5244">
        <v>0.23705882352941179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0.6371780515117581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t="s">
        <v>5288</v>
      </c>
      <c r="B5245">
        <v>0</v>
      </c>
      <c r="C5245">
        <v>0.50973236009732359</v>
      </c>
      <c r="D5245">
        <v>0</v>
      </c>
      <c r="E5245">
        <v>0.15448719304553821</v>
      </c>
      <c r="F5245">
        <v>0</v>
      </c>
      <c r="G5245">
        <v>0.23705882352941179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0.6371780515117581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t="s">
        <v>5289</v>
      </c>
      <c r="B5246">
        <v>0</v>
      </c>
      <c r="C5246">
        <v>0.49756690997566899</v>
      </c>
      <c r="D5246">
        <v>0</v>
      </c>
      <c r="E5246">
        <v>0.13031155481291909</v>
      </c>
      <c r="F5246">
        <v>0</v>
      </c>
      <c r="G5246">
        <v>0.23705882352941179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0.79604329973870847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t="s">
        <v>5290</v>
      </c>
      <c r="B5247">
        <v>0</v>
      </c>
      <c r="C5247">
        <v>0.49878345498783461</v>
      </c>
      <c r="D5247">
        <v>0</v>
      </c>
      <c r="E5247">
        <v>0.1123966242940841</v>
      </c>
      <c r="F5247">
        <v>0</v>
      </c>
      <c r="G5247">
        <v>0.23705882352941179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0.79604329973870847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t="s">
        <v>5291</v>
      </c>
      <c r="B5248">
        <v>0</v>
      </c>
      <c r="C5248">
        <v>0.65815085158150854</v>
      </c>
      <c r="D5248">
        <v>0</v>
      </c>
      <c r="E5248">
        <v>0.1001713234205461</v>
      </c>
      <c r="F5248">
        <v>0</v>
      </c>
      <c r="G5248">
        <v>0.23705882352941179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0.79604329973870847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t="s">
        <v>5292</v>
      </c>
      <c r="B5249">
        <v>0</v>
      </c>
      <c r="C5249">
        <v>0.66545012165450124</v>
      </c>
      <c r="D5249">
        <v>0</v>
      </c>
      <c r="E5249">
        <v>9.3064574123818189E-2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0.79604329973870847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t="s">
        <v>5293</v>
      </c>
      <c r="B5250">
        <v>0</v>
      </c>
      <c r="C5250">
        <v>0.63625304136253036</v>
      </c>
      <c r="D5250">
        <v>0</v>
      </c>
      <c r="E5250">
        <v>8.2742866811903806E-2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0.79604329973870847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t="s">
        <v>5294</v>
      </c>
      <c r="B5251">
        <v>0</v>
      </c>
      <c r="C5251">
        <v>0.54257907542579076</v>
      </c>
      <c r="D5251">
        <v>0</v>
      </c>
      <c r="E5251">
        <v>7.1850081431502358E-2</v>
      </c>
      <c r="F5251">
        <v>0</v>
      </c>
      <c r="G5251">
        <v>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0.79604329973870847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 t="s">
        <v>5295</v>
      </c>
      <c r="B5252">
        <v>0</v>
      </c>
      <c r="C5252">
        <v>0.33211678832116792</v>
      </c>
      <c r="D5252">
        <v>0</v>
      </c>
      <c r="E5252">
        <v>6.6160451786205304E-2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0.80959313176558423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 t="s">
        <v>5296</v>
      </c>
      <c r="B5253">
        <v>0</v>
      </c>
      <c r="C5253">
        <v>6.3260340632603412E-2</v>
      </c>
      <c r="D5253">
        <v>0</v>
      </c>
      <c r="E5253">
        <v>7.6587914295987658E-2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0.79604329973870847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 t="s">
        <v>5297</v>
      </c>
      <c r="B5254">
        <v>0</v>
      </c>
      <c r="C5254">
        <v>0</v>
      </c>
      <c r="D5254">
        <v>0</v>
      </c>
      <c r="E5254">
        <v>0.13037500793163981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0.79604329973870847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t="s">
        <v>5298</v>
      </c>
      <c r="B5255">
        <v>0</v>
      </c>
      <c r="C5255">
        <v>0</v>
      </c>
      <c r="D5255">
        <v>0</v>
      </c>
      <c r="E5255">
        <v>0.22506821210262479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0.79604329973870847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 t="s">
        <v>5299</v>
      </c>
      <c r="B5256">
        <v>0</v>
      </c>
      <c r="C5256">
        <v>0</v>
      </c>
      <c r="D5256">
        <v>0</v>
      </c>
      <c r="E5256">
        <v>0.32193997334969021</v>
      </c>
      <c r="F5256">
        <v>0</v>
      </c>
      <c r="G5256">
        <v>0.23705882352941179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0.79604329973870847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 t="s">
        <v>5300</v>
      </c>
      <c r="B5257">
        <v>0</v>
      </c>
      <c r="C5257">
        <v>0</v>
      </c>
      <c r="D5257">
        <v>0</v>
      </c>
      <c r="E5257">
        <v>0.41580828697730499</v>
      </c>
      <c r="F5257">
        <v>0</v>
      </c>
      <c r="G5257">
        <v>0.23705882352941179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0.6371780515117581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t="s">
        <v>5301</v>
      </c>
      <c r="B5258">
        <v>0</v>
      </c>
      <c r="C5258">
        <v>0</v>
      </c>
      <c r="D5258">
        <v>0</v>
      </c>
      <c r="E5258">
        <v>0.49804352883944247</v>
      </c>
      <c r="F5258">
        <v>0</v>
      </c>
      <c r="G5258">
        <v>0.23705882352941179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0.52709966405375142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 t="s">
        <v>5302</v>
      </c>
      <c r="B5259">
        <v>0</v>
      </c>
      <c r="C5259">
        <v>0</v>
      </c>
      <c r="D5259">
        <v>0</v>
      </c>
      <c r="E5259">
        <v>0.49531504473444882</v>
      </c>
      <c r="F5259">
        <v>0</v>
      </c>
      <c r="G5259">
        <v>0.23705882352941179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0.48701007838745802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 t="s">
        <v>5303</v>
      </c>
      <c r="B5260">
        <v>0</v>
      </c>
      <c r="C5260">
        <v>0</v>
      </c>
      <c r="D5260">
        <v>0</v>
      </c>
      <c r="E5260">
        <v>0.4411472323864718</v>
      </c>
      <c r="F5260">
        <v>0</v>
      </c>
      <c r="G5260">
        <v>0.23705882352941179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0.32385218365061591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 t="s">
        <v>5304</v>
      </c>
      <c r="B5261">
        <v>0</v>
      </c>
      <c r="C5261">
        <v>0</v>
      </c>
      <c r="D5261">
        <v>0</v>
      </c>
      <c r="E5261">
        <v>0.38835423761077859</v>
      </c>
      <c r="F5261">
        <v>0</v>
      </c>
      <c r="G5261">
        <v>0.23705882352941179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0.32385218365061591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t="s">
        <v>5305</v>
      </c>
      <c r="B5262">
        <v>0</v>
      </c>
      <c r="C5262">
        <v>0</v>
      </c>
      <c r="D5262">
        <v>0</v>
      </c>
      <c r="E5262">
        <v>0.34823071553966878</v>
      </c>
      <c r="F5262">
        <v>0</v>
      </c>
      <c r="G5262">
        <v>0.23705882352941179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0.32385218365061591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t="s">
        <v>5306</v>
      </c>
      <c r="B5263">
        <v>0</v>
      </c>
      <c r="C5263">
        <v>3.6496350364963498E-3</v>
      </c>
      <c r="D5263">
        <v>0</v>
      </c>
      <c r="E5263">
        <v>0.29698174665284799</v>
      </c>
      <c r="F5263">
        <v>0</v>
      </c>
      <c r="G5263">
        <v>0.23705882352941179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0.32385218365061591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t="s">
        <v>5307</v>
      </c>
      <c r="B5264">
        <v>0</v>
      </c>
      <c r="C5264">
        <v>2.0681265206812651E-2</v>
      </c>
      <c r="D5264">
        <v>0</v>
      </c>
      <c r="E5264">
        <v>0.22206476448317439</v>
      </c>
      <c r="F5264">
        <v>0</v>
      </c>
      <c r="G5264">
        <v>0.23705882352941179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0.48701007838745802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t="s">
        <v>5308</v>
      </c>
      <c r="B5265">
        <v>0</v>
      </c>
      <c r="C5265">
        <v>0.42214111922141118</v>
      </c>
      <c r="D5265">
        <v>0</v>
      </c>
      <c r="E5265">
        <v>0.1084625309333954</v>
      </c>
      <c r="F5265">
        <v>0</v>
      </c>
      <c r="G5265">
        <v>0.23705882352941179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0.52709966405375142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 t="s">
        <v>5309</v>
      </c>
      <c r="B5266">
        <v>0</v>
      </c>
      <c r="C5266">
        <v>0.49391727493917281</v>
      </c>
      <c r="D5266">
        <v>0</v>
      </c>
      <c r="E5266">
        <v>2.9442247086444301E-2</v>
      </c>
      <c r="F5266">
        <v>0</v>
      </c>
      <c r="G5266">
        <v>0.23705882352941179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0.6371780515117581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 t="s">
        <v>5310</v>
      </c>
      <c r="B5267">
        <v>0</v>
      </c>
      <c r="C5267">
        <v>0.50729927007299269</v>
      </c>
      <c r="D5267">
        <v>0</v>
      </c>
      <c r="E5267">
        <v>8.5238689481588019E-3</v>
      </c>
      <c r="F5267">
        <v>0</v>
      </c>
      <c r="G5267">
        <v>0.23705882352941179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0.68268010451661076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 t="s">
        <v>5311</v>
      </c>
      <c r="B5268">
        <v>0</v>
      </c>
      <c r="C5268">
        <v>0.49756690997566899</v>
      </c>
      <c r="D5268">
        <v>0</v>
      </c>
      <c r="E5268">
        <v>9.6871761247065303E-3</v>
      </c>
      <c r="F5268">
        <v>0</v>
      </c>
      <c r="G5268">
        <v>0.23705882352941179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0.79604329973870847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 t="s">
        <v>5312</v>
      </c>
      <c r="B5269">
        <v>0</v>
      </c>
      <c r="C5269">
        <v>0.48296836982968372</v>
      </c>
      <c r="D5269">
        <v>0</v>
      </c>
      <c r="E5269">
        <v>1.1421561369741319E-2</v>
      </c>
      <c r="F5269">
        <v>0</v>
      </c>
      <c r="G5269">
        <v>0.32058823529411767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0.79604329973870847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 t="s">
        <v>5313</v>
      </c>
      <c r="B5270">
        <v>0</v>
      </c>
      <c r="C5270">
        <v>0.47445255474452552</v>
      </c>
      <c r="D5270">
        <v>0</v>
      </c>
      <c r="E5270">
        <v>1.5017238097252481E-2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0.80959313176558423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t="s">
        <v>5314</v>
      </c>
      <c r="B5271">
        <v>0</v>
      </c>
      <c r="C5271">
        <v>0.47810218978102192</v>
      </c>
      <c r="D5271">
        <v>0</v>
      </c>
      <c r="E5271">
        <v>2.0558810465534379E-2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0.80959313176558423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t="s">
        <v>5315</v>
      </c>
      <c r="B5272">
        <v>0</v>
      </c>
      <c r="C5272">
        <v>0.63746958637469586</v>
      </c>
      <c r="D5272">
        <v>0</v>
      </c>
      <c r="E5272">
        <v>2.487362253854777E-2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0</v>
      </c>
      <c r="L5272">
        <v>0.39252116650987767</v>
      </c>
      <c r="M5272">
        <v>0.80959313176558423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 t="s">
        <v>5316</v>
      </c>
      <c r="B5273">
        <v>0</v>
      </c>
      <c r="C5273">
        <v>0.64355231143552305</v>
      </c>
      <c r="D5273">
        <v>0</v>
      </c>
      <c r="E5273">
        <v>3.037289282768248E-2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0.53010348071495772</v>
      </c>
      <c r="M5273">
        <v>0.80959313176558423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 t="s">
        <v>5317</v>
      </c>
      <c r="B5274">
        <v>0</v>
      </c>
      <c r="C5274">
        <v>0.62165450121654497</v>
      </c>
      <c r="D5274">
        <v>0</v>
      </c>
      <c r="E5274">
        <v>3.3439793565853762E-2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0.53010348071495772</v>
      </c>
      <c r="M5274">
        <v>0.80959313176558423</v>
      </c>
      <c r="N5274">
        <v>0</v>
      </c>
      <c r="O5274">
        <v>0</v>
      </c>
      <c r="P5274">
        <v>0</v>
      </c>
      <c r="Q5274">
        <v>0</v>
      </c>
      <c r="R5274">
        <v>0.32997311827956988</v>
      </c>
    </row>
    <row r="5275" spans="1:18" x14ac:dyDescent="0.25">
      <c r="A5275" t="s">
        <v>5318</v>
      </c>
      <c r="B5275">
        <v>0</v>
      </c>
      <c r="C5275">
        <v>0.52433090024330897</v>
      </c>
      <c r="D5275">
        <v>0</v>
      </c>
      <c r="E5275">
        <v>3.5301085048330128E-2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0.53010348071495772</v>
      </c>
      <c r="M5275">
        <v>0.80959313176558423</v>
      </c>
      <c r="N5275">
        <v>0</v>
      </c>
      <c r="O5275">
        <v>0</v>
      </c>
      <c r="P5275">
        <v>0</v>
      </c>
      <c r="Q5275">
        <v>0</v>
      </c>
      <c r="R5275">
        <v>0.34341397849462357</v>
      </c>
    </row>
    <row r="5276" spans="1:18" x14ac:dyDescent="0.25">
      <c r="A5276" t="s">
        <v>5319</v>
      </c>
      <c r="B5276">
        <v>0</v>
      </c>
      <c r="C5276">
        <v>0.31265206812652069</v>
      </c>
      <c r="D5276">
        <v>0</v>
      </c>
      <c r="E5276">
        <v>4.7378328644852898E-2</v>
      </c>
      <c r="F5276">
        <v>0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0.53010348071495772</v>
      </c>
      <c r="M5276">
        <v>0.80959313176558423</v>
      </c>
      <c r="N5276">
        <v>0</v>
      </c>
      <c r="O5276">
        <v>0</v>
      </c>
      <c r="P5276">
        <v>0</v>
      </c>
      <c r="Q5276">
        <v>0</v>
      </c>
      <c r="R5276">
        <v>0.34341397849462357</v>
      </c>
    </row>
    <row r="5277" spans="1:18" x14ac:dyDescent="0.25">
      <c r="A5277" t="s">
        <v>5320</v>
      </c>
      <c r="B5277">
        <v>0</v>
      </c>
      <c r="C5277">
        <v>5.1094890510948912E-2</v>
      </c>
      <c r="D5277">
        <v>0</v>
      </c>
      <c r="E5277">
        <v>9.1309037839209808E-2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0.53010348071495772</v>
      </c>
      <c r="M5277">
        <v>0.80959313176558423</v>
      </c>
      <c r="N5277">
        <v>0</v>
      </c>
      <c r="O5277">
        <v>0</v>
      </c>
      <c r="P5277">
        <v>0</v>
      </c>
      <c r="Q5277">
        <v>0</v>
      </c>
      <c r="R5277">
        <v>0.34341397849462357</v>
      </c>
    </row>
    <row r="5278" spans="1:18" x14ac:dyDescent="0.25">
      <c r="A5278" t="s">
        <v>5321</v>
      </c>
      <c r="B5278">
        <v>0</v>
      </c>
      <c r="C5278">
        <v>0</v>
      </c>
      <c r="D5278">
        <v>0</v>
      </c>
      <c r="E5278">
        <v>0.1561792762114258</v>
      </c>
      <c r="F5278">
        <v>0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0.53010348071495772</v>
      </c>
      <c r="M5278">
        <v>0.79604329973870847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t="s">
        <v>5322</v>
      </c>
      <c r="B5279">
        <v>0</v>
      </c>
      <c r="C5279">
        <v>0</v>
      </c>
      <c r="D5279">
        <v>0</v>
      </c>
      <c r="E5279">
        <v>0.24057192411007011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0.79604329973870847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t="s">
        <v>5323</v>
      </c>
      <c r="B5280">
        <v>0</v>
      </c>
      <c r="C5280">
        <v>0</v>
      </c>
      <c r="D5280">
        <v>0</v>
      </c>
      <c r="E5280">
        <v>0.34558683559296938</v>
      </c>
      <c r="F5280">
        <v>0</v>
      </c>
      <c r="G5280">
        <v>0.23705882352941179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0.79604329973870847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 t="s">
        <v>5324</v>
      </c>
      <c r="B5281">
        <v>0</v>
      </c>
      <c r="C5281">
        <v>0</v>
      </c>
      <c r="D5281">
        <v>0</v>
      </c>
      <c r="E5281">
        <v>0.42084223439582058</v>
      </c>
      <c r="F5281">
        <v>0</v>
      </c>
      <c r="G5281">
        <v>0.23705882352941179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0.6371780515117581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 t="s">
        <v>5325</v>
      </c>
      <c r="B5282">
        <v>0</v>
      </c>
      <c r="C5282">
        <v>0</v>
      </c>
      <c r="D5282">
        <v>0</v>
      </c>
      <c r="E5282">
        <v>0.45963324097379388</v>
      </c>
      <c r="F5282">
        <v>0</v>
      </c>
      <c r="G5282">
        <v>0.23705882352941179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0.6371780515117581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t="s">
        <v>5326</v>
      </c>
      <c r="B5283">
        <v>0</v>
      </c>
      <c r="C5283">
        <v>0</v>
      </c>
      <c r="D5283">
        <v>0</v>
      </c>
      <c r="E5283">
        <v>0.49531504473444882</v>
      </c>
      <c r="F5283">
        <v>0</v>
      </c>
      <c r="G5283">
        <v>0.23705882352941179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0.48701007838745802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t="s">
        <v>5327</v>
      </c>
      <c r="B5284">
        <v>0</v>
      </c>
      <c r="C5284">
        <v>0</v>
      </c>
      <c r="D5284">
        <v>0</v>
      </c>
      <c r="E5284">
        <v>0.48218024915924618</v>
      </c>
      <c r="F5284">
        <v>0</v>
      </c>
      <c r="G5284">
        <v>0.23705882352941179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0.32385218365061591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t="s">
        <v>5328</v>
      </c>
      <c r="B5285">
        <v>0</v>
      </c>
      <c r="C5285">
        <v>0</v>
      </c>
      <c r="D5285">
        <v>0</v>
      </c>
      <c r="E5285">
        <v>0.418156052369974</v>
      </c>
      <c r="F5285">
        <v>0</v>
      </c>
      <c r="G5285">
        <v>0.23705882352941179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0.40544979469951481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t="s">
        <v>5329</v>
      </c>
      <c r="B5286">
        <v>0</v>
      </c>
      <c r="C5286">
        <v>0</v>
      </c>
      <c r="D5286">
        <v>0</v>
      </c>
      <c r="E5286">
        <v>0.34806150722307999</v>
      </c>
      <c r="F5286">
        <v>0</v>
      </c>
      <c r="G5286">
        <v>0.23705882352941179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0.52709966405375142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t="s">
        <v>5330</v>
      </c>
      <c r="B5287">
        <v>0</v>
      </c>
      <c r="C5287">
        <v>1.2165450121654499E-3</v>
      </c>
      <c r="D5287">
        <v>0</v>
      </c>
      <c r="E5287">
        <v>0.32773535819285521</v>
      </c>
      <c r="F5287">
        <v>0</v>
      </c>
      <c r="G5287">
        <v>0.23705882352941179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0.6371780515117581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 t="s">
        <v>5331</v>
      </c>
      <c r="B5288">
        <v>0</v>
      </c>
      <c r="C5288">
        <v>1.21654501216545E-2</v>
      </c>
      <c r="D5288">
        <v>0</v>
      </c>
      <c r="E5288">
        <v>0.34634827301761878</v>
      </c>
      <c r="F5288">
        <v>0</v>
      </c>
      <c r="G5288">
        <v>0.23705882352941179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0.6371780515117581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t="s">
        <v>5332</v>
      </c>
      <c r="B5289">
        <v>0</v>
      </c>
      <c r="C5289">
        <v>0.23965936739659369</v>
      </c>
      <c r="D5289">
        <v>0</v>
      </c>
      <c r="E5289">
        <v>0.29848347046257329</v>
      </c>
      <c r="F5289">
        <v>0</v>
      </c>
      <c r="G5289">
        <v>0.23705882352941179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0.6371780515117581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t="s">
        <v>5333</v>
      </c>
      <c r="B5290">
        <v>0</v>
      </c>
      <c r="C5290">
        <v>0.29562043795620441</v>
      </c>
      <c r="D5290">
        <v>0</v>
      </c>
      <c r="E5290">
        <v>0.1387296685632099</v>
      </c>
      <c r="F5290">
        <v>0</v>
      </c>
      <c r="G5290">
        <v>0.23705882352941179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0.6371780515117581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t="s">
        <v>5334</v>
      </c>
      <c r="B5291">
        <v>0</v>
      </c>
      <c r="C5291">
        <v>0.37347931873479318</v>
      </c>
      <c r="D5291">
        <v>0</v>
      </c>
      <c r="E5291">
        <v>0.15142029230736689</v>
      </c>
      <c r="F5291">
        <v>0</v>
      </c>
      <c r="G5291">
        <v>0.23705882352941179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0.79604329973870847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 t="s">
        <v>5335</v>
      </c>
      <c r="B5292">
        <v>0</v>
      </c>
      <c r="C5292">
        <v>0.33698296836982972</v>
      </c>
      <c r="D5292">
        <v>0</v>
      </c>
      <c r="E5292">
        <v>0.2161001713234206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0.79604329973870847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t="s">
        <v>5336</v>
      </c>
      <c r="B5293">
        <v>0</v>
      </c>
      <c r="C5293">
        <v>0.3430656934306569</v>
      </c>
      <c r="D5293">
        <v>0</v>
      </c>
      <c r="E5293">
        <v>0.21379470800989869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0.79604329973870847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t="s">
        <v>5337</v>
      </c>
      <c r="B5294">
        <v>0</v>
      </c>
      <c r="C5294">
        <v>0.29075425790754261</v>
      </c>
      <c r="D5294">
        <v>0</v>
      </c>
      <c r="E5294">
        <v>0.1975295585778041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0.80959313176558423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t="s">
        <v>5338</v>
      </c>
      <c r="B5295">
        <v>0</v>
      </c>
      <c r="C5295">
        <v>0.33211678832116792</v>
      </c>
      <c r="D5295">
        <v>0</v>
      </c>
      <c r="E5295">
        <v>0.16633177520675141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0.39252116650987767</v>
      </c>
      <c r="M5295">
        <v>0.80959313176558423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t="s">
        <v>5339</v>
      </c>
      <c r="B5296">
        <v>0</v>
      </c>
      <c r="C5296">
        <v>0.40389294403892939</v>
      </c>
      <c r="D5296">
        <v>0</v>
      </c>
      <c r="E5296">
        <v>0.1919879862095222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0.53010348071495772</v>
      </c>
      <c r="M5296">
        <v>0.80959313176558423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t="s">
        <v>5340</v>
      </c>
      <c r="B5297">
        <v>0</v>
      </c>
      <c r="C5297">
        <v>0.59245742092457421</v>
      </c>
      <c r="D5297">
        <v>0</v>
      </c>
      <c r="E5297">
        <v>0.2300175553628461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0.53010348071495772</v>
      </c>
      <c r="M5297">
        <v>0.80959313176558423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t="s">
        <v>5341</v>
      </c>
      <c r="B5298">
        <v>0</v>
      </c>
      <c r="C5298">
        <v>0.59245742092457421</v>
      </c>
      <c r="D5298">
        <v>0</v>
      </c>
      <c r="E5298">
        <v>0.28909240889189702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0.53010348071495772</v>
      </c>
      <c r="M5298">
        <v>0.80959313176558423</v>
      </c>
      <c r="N5298">
        <v>0</v>
      </c>
      <c r="O5298">
        <v>0</v>
      </c>
      <c r="P5298">
        <v>0</v>
      </c>
      <c r="Q5298">
        <v>0</v>
      </c>
      <c r="R5298">
        <v>0.34341397849462357</v>
      </c>
    </row>
    <row r="5299" spans="1:18" x14ac:dyDescent="0.25">
      <c r="A5299" t="s">
        <v>5342</v>
      </c>
      <c r="B5299">
        <v>0</v>
      </c>
      <c r="C5299">
        <v>0.31873479318734788</v>
      </c>
      <c r="D5299">
        <v>0</v>
      </c>
      <c r="E5299">
        <v>0.36804923962012731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0.53010348071495772</v>
      </c>
      <c r="M5299">
        <v>0.79119074281448298</v>
      </c>
      <c r="N5299">
        <v>0</v>
      </c>
      <c r="O5299">
        <v>0</v>
      </c>
      <c r="P5299">
        <v>0</v>
      </c>
      <c r="Q5299">
        <v>0</v>
      </c>
      <c r="R5299">
        <v>0.34341397849462357</v>
      </c>
    </row>
    <row r="5300" spans="1:18" x14ac:dyDescent="0.25">
      <c r="A5300" t="s">
        <v>5343</v>
      </c>
      <c r="B5300">
        <v>0</v>
      </c>
      <c r="C5300">
        <v>0.2493917274939173</v>
      </c>
      <c r="D5300">
        <v>0</v>
      </c>
      <c r="E5300">
        <v>0.29410520527083911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0.53010348071495772</v>
      </c>
      <c r="M5300">
        <v>0.80959313176558423</v>
      </c>
      <c r="N5300">
        <v>0</v>
      </c>
      <c r="O5300">
        <v>0</v>
      </c>
      <c r="P5300">
        <v>0</v>
      </c>
      <c r="Q5300">
        <v>0</v>
      </c>
      <c r="R5300">
        <v>0.34341397849462357</v>
      </c>
    </row>
    <row r="5301" spans="1:18" x14ac:dyDescent="0.25">
      <c r="A5301" t="s">
        <v>5344</v>
      </c>
      <c r="B5301">
        <v>0</v>
      </c>
      <c r="C5301">
        <v>1.824817518248175E-2</v>
      </c>
      <c r="D5301">
        <v>0</v>
      </c>
      <c r="E5301">
        <v>0.25097823558027882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0.53010348071495772</v>
      </c>
      <c r="M5301">
        <v>0.80959313176558423</v>
      </c>
      <c r="N5301">
        <v>0</v>
      </c>
      <c r="O5301">
        <v>0</v>
      </c>
      <c r="P5301">
        <v>0</v>
      </c>
      <c r="Q5301">
        <v>0</v>
      </c>
      <c r="R5301">
        <v>0.34341397849462357</v>
      </c>
    </row>
    <row r="5302" spans="1:18" x14ac:dyDescent="0.25">
      <c r="A5302" t="s">
        <v>5345</v>
      </c>
      <c r="B5302">
        <v>0</v>
      </c>
      <c r="C5302">
        <v>0</v>
      </c>
      <c r="D5302">
        <v>0</v>
      </c>
      <c r="E5302">
        <v>0.28253558662408262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0.53010348071495772</v>
      </c>
      <c r="M5302">
        <v>0.80959313176558423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t="s">
        <v>5346</v>
      </c>
      <c r="B5303">
        <v>0</v>
      </c>
      <c r="C5303">
        <v>0</v>
      </c>
      <c r="D5303">
        <v>0</v>
      </c>
      <c r="E5303">
        <v>0.25480657374309951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0.80959313176558423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t="s">
        <v>5347</v>
      </c>
      <c r="B5304">
        <v>0</v>
      </c>
      <c r="C5304">
        <v>0</v>
      </c>
      <c r="D5304">
        <v>0</v>
      </c>
      <c r="E5304">
        <v>0.1676431396603143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0.80959313176558423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t="s">
        <v>5348</v>
      </c>
      <c r="B5305">
        <v>0</v>
      </c>
      <c r="C5305">
        <v>0</v>
      </c>
      <c r="D5305">
        <v>0</v>
      </c>
      <c r="E5305">
        <v>0.18306224750946509</v>
      </c>
      <c r="F5305">
        <v>0</v>
      </c>
      <c r="G5305">
        <v>0.23705882352941179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0.79604329973870847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t="s">
        <v>5349</v>
      </c>
      <c r="B5306">
        <v>0</v>
      </c>
      <c r="C5306">
        <v>0</v>
      </c>
      <c r="D5306">
        <v>0</v>
      </c>
      <c r="E5306">
        <v>0.18913259586708689</v>
      </c>
      <c r="F5306">
        <v>0</v>
      </c>
      <c r="G5306">
        <v>0.23705882352941179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0.71661067562523328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t="s">
        <v>5350</v>
      </c>
      <c r="B5307">
        <v>0</v>
      </c>
      <c r="C5307">
        <v>0</v>
      </c>
      <c r="D5307">
        <v>0</v>
      </c>
      <c r="E5307">
        <v>0.1758920450940164</v>
      </c>
      <c r="F5307">
        <v>0</v>
      </c>
      <c r="G5307">
        <v>0.23705882352941179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0.6371780515117581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t="s">
        <v>5351</v>
      </c>
      <c r="B5308">
        <v>0</v>
      </c>
      <c r="C5308">
        <v>0</v>
      </c>
      <c r="D5308">
        <v>0</v>
      </c>
      <c r="E5308">
        <v>0.121956894181349</v>
      </c>
      <c r="F5308">
        <v>0</v>
      </c>
      <c r="G5308">
        <v>0.23705882352941179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0.6371780515117581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t="s">
        <v>5352</v>
      </c>
      <c r="B5309">
        <v>0</v>
      </c>
      <c r="C5309">
        <v>0</v>
      </c>
      <c r="D5309">
        <v>0</v>
      </c>
      <c r="E5309">
        <v>0.11465978552845869</v>
      </c>
      <c r="F5309">
        <v>0</v>
      </c>
      <c r="G5309">
        <v>0.23705882352941179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0.6371780515117581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t="s">
        <v>5353</v>
      </c>
      <c r="B5310">
        <v>0</v>
      </c>
      <c r="C5310">
        <v>0</v>
      </c>
      <c r="D5310">
        <v>0</v>
      </c>
      <c r="E5310">
        <v>0.13386492946128301</v>
      </c>
      <c r="F5310">
        <v>0</v>
      </c>
      <c r="G5310">
        <v>0.23705882352941179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0.6371780515117581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t="s">
        <v>5354</v>
      </c>
      <c r="B5311">
        <v>0</v>
      </c>
      <c r="C5311">
        <v>2.4330900243308999E-3</v>
      </c>
      <c r="D5311">
        <v>0</v>
      </c>
      <c r="E5311">
        <v>0.13295543475961849</v>
      </c>
      <c r="F5311">
        <v>0</v>
      </c>
      <c r="G5311">
        <v>0.23705882352941179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0.6371780515117581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t="s">
        <v>5355</v>
      </c>
      <c r="B5312">
        <v>0</v>
      </c>
      <c r="C5312">
        <v>2.4330900243308999E-3</v>
      </c>
      <c r="D5312">
        <v>0</v>
      </c>
      <c r="E5312">
        <v>0.116161509338184</v>
      </c>
      <c r="F5312">
        <v>0</v>
      </c>
      <c r="G5312">
        <v>0.23705882352941179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0.6371780515117581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t="s">
        <v>5356</v>
      </c>
      <c r="B5313">
        <v>0</v>
      </c>
      <c r="C5313">
        <v>9.4890510948905105E-2</v>
      </c>
      <c r="D5313">
        <v>0</v>
      </c>
      <c r="E5313">
        <v>0.11396180122253011</v>
      </c>
      <c r="F5313">
        <v>0</v>
      </c>
      <c r="G5313">
        <v>0.23705882352941179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0.65707353490108245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t="s">
        <v>5357</v>
      </c>
      <c r="B5314">
        <v>0</v>
      </c>
      <c r="C5314">
        <v>0.26277372262773718</v>
      </c>
      <c r="D5314">
        <v>0</v>
      </c>
      <c r="E5314">
        <v>0.1013980837158146</v>
      </c>
      <c r="F5314">
        <v>0</v>
      </c>
      <c r="G5314">
        <v>0.23705882352941179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0.79604329973870847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t="s">
        <v>5358</v>
      </c>
      <c r="B5315">
        <v>0</v>
      </c>
      <c r="C5315">
        <v>0.26034063260340629</v>
      </c>
      <c r="D5315">
        <v>0</v>
      </c>
      <c r="E5315">
        <v>0.1018634065864337</v>
      </c>
      <c r="F5315">
        <v>0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0.79604329973870847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t="s">
        <v>5359</v>
      </c>
      <c r="B5316">
        <v>0</v>
      </c>
      <c r="C5316">
        <v>0.27493917274939172</v>
      </c>
      <c r="D5316">
        <v>0</v>
      </c>
      <c r="E5316">
        <v>8.2446752257873485E-2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0.79604329973870847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t="s">
        <v>5360</v>
      </c>
      <c r="B5317">
        <v>0</v>
      </c>
      <c r="C5317">
        <v>0.34063260340632601</v>
      </c>
      <c r="D5317">
        <v>0</v>
      </c>
      <c r="E5317">
        <v>0.1031113179212758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0.80959313176558423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t="s">
        <v>5361</v>
      </c>
      <c r="B5318">
        <v>0</v>
      </c>
      <c r="C5318">
        <v>0.33698296836982972</v>
      </c>
      <c r="D5318">
        <v>0</v>
      </c>
      <c r="E5318">
        <v>0.10911821316017679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0.80959313176558423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t="s">
        <v>5362</v>
      </c>
      <c r="B5319">
        <v>0</v>
      </c>
      <c r="C5319">
        <v>0.46958637469586367</v>
      </c>
      <c r="D5319">
        <v>0</v>
      </c>
      <c r="E5319">
        <v>0.1229086909621608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0.53010348071495772</v>
      </c>
      <c r="M5319">
        <v>0.80959313176558423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t="s">
        <v>5363</v>
      </c>
      <c r="B5320">
        <v>0</v>
      </c>
      <c r="C5320">
        <v>0.52068126520681257</v>
      </c>
      <c r="D5320">
        <v>0</v>
      </c>
      <c r="E5320">
        <v>0.110260369297151</v>
      </c>
      <c r="F5320">
        <v>0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0.53010348071495772</v>
      </c>
      <c r="M5320">
        <v>0.80959313176558423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t="s">
        <v>5364</v>
      </c>
      <c r="B5321">
        <v>0</v>
      </c>
      <c r="C5321">
        <v>0.47688564476885648</v>
      </c>
      <c r="D5321">
        <v>0</v>
      </c>
      <c r="E5321">
        <v>9.763319867171473E-2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0.53010348071495772</v>
      </c>
      <c r="M5321">
        <v>0.80959313176558423</v>
      </c>
      <c r="N5321">
        <v>0</v>
      </c>
      <c r="O5321">
        <v>0</v>
      </c>
      <c r="P5321">
        <v>0</v>
      </c>
      <c r="Q5321">
        <v>0</v>
      </c>
      <c r="R5321">
        <v>0.34341397849462357</v>
      </c>
    </row>
    <row r="5322" spans="1:18" x14ac:dyDescent="0.25">
      <c r="A5322" t="s">
        <v>5365</v>
      </c>
      <c r="B5322">
        <v>0</v>
      </c>
      <c r="C5322">
        <v>0.63746958637469586</v>
      </c>
      <c r="D5322">
        <v>0</v>
      </c>
      <c r="E5322">
        <v>8.5894371708369471E-2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0.53010348071495772</v>
      </c>
      <c r="M5322">
        <v>0.80959313176558423</v>
      </c>
      <c r="N5322">
        <v>0</v>
      </c>
      <c r="O5322">
        <v>0</v>
      </c>
      <c r="P5322">
        <v>0</v>
      </c>
      <c r="Q5322">
        <v>0</v>
      </c>
      <c r="R5322">
        <v>0.34341397849462357</v>
      </c>
    </row>
    <row r="5323" spans="1:18" x14ac:dyDescent="0.25">
      <c r="A5323" t="s">
        <v>5366</v>
      </c>
      <c r="B5323">
        <v>0</v>
      </c>
      <c r="C5323">
        <v>0.52554744525547448</v>
      </c>
      <c r="D5323">
        <v>0</v>
      </c>
      <c r="E5323">
        <v>7.5974534148353395E-2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0</v>
      </c>
      <c r="L5323">
        <v>0.53010348071495772</v>
      </c>
      <c r="M5323">
        <v>0.80959313176558423</v>
      </c>
      <c r="N5323">
        <v>0</v>
      </c>
      <c r="O5323">
        <v>0</v>
      </c>
      <c r="P5323">
        <v>0</v>
      </c>
      <c r="Q5323">
        <v>0</v>
      </c>
      <c r="R5323">
        <v>0.34341397849462357</v>
      </c>
    </row>
    <row r="5324" spans="1:18" x14ac:dyDescent="0.25">
      <c r="A5324" t="s">
        <v>5367</v>
      </c>
      <c r="B5324">
        <v>0</v>
      </c>
      <c r="C5324">
        <v>0.2944038929440389</v>
      </c>
      <c r="D5324">
        <v>0</v>
      </c>
      <c r="E5324">
        <v>6.1612978277882362E-2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0.53010348071495772</v>
      </c>
      <c r="M5324">
        <v>0.80959313176558423</v>
      </c>
      <c r="N5324">
        <v>0</v>
      </c>
      <c r="O5324">
        <v>0</v>
      </c>
      <c r="P5324">
        <v>0</v>
      </c>
      <c r="Q5324">
        <v>0</v>
      </c>
      <c r="R5324">
        <v>0.34341397849462357</v>
      </c>
    </row>
    <row r="5325" spans="1:18" x14ac:dyDescent="0.25">
      <c r="A5325" t="s">
        <v>5368</v>
      </c>
      <c r="B5325">
        <v>0</v>
      </c>
      <c r="C5325">
        <v>3.8929440389294398E-2</v>
      </c>
      <c r="D5325">
        <v>0</v>
      </c>
      <c r="E5325">
        <v>7.3161445885065249E-2</v>
      </c>
      <c r="F5325">
        <v>0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0.53010348071495772</v>
      </c>
      <c r="M5325">
        <v>0.80959313176558423</v>
      </c>
      <c r="N5325">
        <v>0</v>
      </c>
      <c r="O5325">
        <v>0</v>
      </c>
      <c r="P5325">
        <v>0</v>
      </c>
      <c r="Q5325">
        <v>0</v>
      </c>
      <c r="R5325">
        <v>0.34341397849462357</v>
      </c>
    </row>
    <row r="5326" spans="1:18" x14ac:dyDescent="0.25">
      <c r="A5326" t="s">
        <v>5369</v>
      </c>
      <c r="B5326">
        <v>0</v>
      </c>
      <c r="C5326">
        <v>0</v>
      </c>
      <c r="D5326">
        <v>0</v>
      </c>
      <c r="E5326">
        <v>0.12946551322997529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0.53010348071495772</v>
      </c>
      <c r="M5326">
        <v>0.80959313176558423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t="s">
        <v>5370</v>
      </c>
      <c r="B5327">
        <v>0</v>
      </c>
      <c r="C5327">
        <v>0</v>
      </c>
      <c r="D5327">
        <v>0</v>
      </c>
      <c r="E5327">
        <v>0.16838342604539011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0.80959313176558423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t="s">
        <v>5371</v>
      </c>
      <c r="B5328">
        <v>0</v>
      </c>
      <c r="C5328">
        <v>0</v>
      </c>
      <c r="D5328">
        <v>0</v>
      </c>
      <c r="E5328">
        <v>0.18043951860233931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0.79604329973870847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t="s">
        <v>5372</v>
      </c>
      <c r="B5329">
        <v>0</v>
      </c>
      <c r="C5329">
        <v>0</v>
      </c>
      <c r="D5329">
        <v>0</v>
      </c>
      <c r="E5329">
        <v>0.1668817022356649</v>
      </c>
      <c r="F5329">
        <v>0</v>
      </c>
      <c r="G5329">
        <v>0.23705882352941179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0.79604329973870847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t="s">
        <v>5373</v>
      </c>
      <c r="B5330">
        <v>0</v>
      </c>
      <c r="C5330">
        <v>0</v>
      </c>
      <c r="D5330">
        <v>0</v>
      </c>
      <c r="E5330">
        <v>0.16741047822500479</v>
      </c>
      <c r="F5330">
        <v>0</v>
      </c>
      <c r="G5330">
        <v>0.23705882352941179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0.6371780515117581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t="s">
        <v>5374</v>
      </c>
      <c r="B5331">
        <v>0</v>
      </c>
      <c r="C5331">
        <v>0</v>
      </c>
      <c r="D5331">
        <v>0</v>
      </c>
      <c r="E5331">
        <v>0.19114194462657841</v>
      </c>
      <c r="F5331">
        <v>0</v>
      </c>
      <c r="G5331">
        <v>0.23705882352941179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0.6371780515117581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t="s">
        <v>5375</v>
      </c>
      <c r="B5332">
        <v>0</v>
      </c>
      <c r="C5332">
        <v>0</v>
      </c>
      <c r="D5332">
        <v>0</v>
      </c>
      <c r="E5332">
        <v>0.20127329258233051</v>
      </c>
      <c r="F5332">
        <v>0</v>
      </c>
      <c r="G5332">
        <v>0.23705882352941179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0.6371780515117581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t="s">
        <v>5376</v>
      </c>
      <c r="B5333">
        <v>0</v>
      </c>
      <c r="C5333">
        <v>0</v>
      </c>
      <c r="D5333">
        <v>0</v>
      </c>
      <c r="E5333">
        <v>0.22123987393980421</v>
      </c>
      <c r="F5333">
        <v>0</v>
      </c>
      <c r="G5333">
        <v>0.23705882352941179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0.6371780515117581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t="s">
        <v>5377</v>
      </c>
      <c r="B5334">
        <v>0</v>
      </c>
      <c r="C5334">
        <v>0</v>
      </c>
      <c r="D5334">
        <v>0</v>
      </c>
      <c r="E5334">
        <v>0.26032699507180779</v>
      </c>
      <c r="F5334">
        <v>0</v>
      </c>
      <c r="G5334">
        <v>0.23705882352941179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0.6371780515117581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t="s">
        <v>5378</v>
      </c>
      <c r="B5335">
        <v>0</v>
      </c>
      <c r="C5335">
        <v>0</v>
      </c>
      <c r="D5335">
        <v>0</v>
      </c>
      <c r="E5335">
        <v>0.29313225745045368</v>
      </c>
      <c r="F5335">
        <v>0</v>
      </c>
      <c r="G5335">
        <v>0.23705882352941179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0.6371780515117581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t="s">
        <v>5379</v>
      </c>
      <c r="B5336">
        <v>0</v>
      </c>
      <c r="C5336">
        <v>1.094890510948905E-2</v>
      </c>
      <c r="D5336">
        <v>0</v>
      </c>
      <c r="E5336">
        <v>0.2983142621459845</v>
      </c>
      <c r="F5336">
        <v>0</v>
      </c>
      <c r="G5336">
        <v>0.23705882352941179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0.6371780515117581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t="s">
        <v>5380</v>
      </c>
      <c r="B5337">
        <v>0</v>
      </c>
      <c r="C5337">
        <v>0.27615571776155717</v>
      </c>
      <c r="D5337">
        <v>0</v>
      </c>
      <c r="E5337">
        <v>0.17927621142579159</v>
      </c>
      <c r="F5337">
        <v>0</v>
      </c>
      <c r="G5337">
        <v>0.23705882352941179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0.6371780515117581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t="s">
        <v>5381</v>
      </c>
      <c r="B5338">
        <v>0</v>
      </c>
      <c r="C5338">
        <v>0.33090024330900242</v>
      </c>
      <c r="D5338">
        <v>0</v>
      </c>
      <c r="E5338">
        <v>6.7069946487869889E-2</v>
      </c>
      <c r="F5338">
        <v>0</v>
      </c>
      <c r="G5338">
        <v>0.23705882352941179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0.6371780515117581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t="s">
        <v>5382</v>
      </c>
      <c r="B5339">
        <v>0</v>
      </c>
      <c r="C5339">
        <v>0.36374695863746948</v>
      </c>
      <c r="D5339">
        <v>0</v>
      </c>
      <c r="E5339">
        <v>6.95869201971277E-2</v>
      </c>
      <c r="F5339">
        <v>0</v>
      </c>
      <c r="G5339">
        <v>0.23705882352941179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0.79604329973870847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t="s">
        <v>5383</v>
      </c>
      <c r="B5340">
        <v>0</v>
      </c>
      <c r="C5340">
        <v>0.33941605839416061</v>
      </c>
      <c r="D5340">
        <v>0</v>
      </c>
      <c r="E5340">
        <v>8.8030626705302567E-2</v>
      </c>
      <c r="F5340">
        <v>0</v>
      </c>
      <c r="G5340">
        <v>0.23705882352941179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0.79604329973870847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t="s">
        <v>5384</v>
      </c>
      <c r="B5341">
        <v>0</v>
      </c>
      <c r="C5341">
        <v>0.25425790754257899</v>
      </c>
      <c r="D5341">
        <v>0</v>
      </c>
      <c r="E5341">
        <v>9.3635652192305255E-2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0.79604329973870847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t="s">
        <v>5385</v>
      </c>
      <c r="B5342">
        <v>0</v>
      </c>
      <c r="C5342">
        <v>0.32968369829683702</v>
      </c>
      <c r="D5342">
        <v>0</v>
      </c>
      <c r="E5342">
        <v>0.10336513039615899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0.80959313176558423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t="s">
        <v>5386</v>
      </c>
      <c r="B5343">
        <v>0</v>
      </c>
      <c r="C5343">
        <v>0.3990267639902676</v>
      </c>
      <c r="D5343">
        <v>0</v>
      </c>
      <c r="E5343">
        <v>8.3313944880390872E-2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0.80959313176558423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t="s">
        <v>5387</v>
      </c>
      <c r="B5344">
        <v>0</v>
      </c>
      <c r="C5344">
        <v>0.55961070559610704</v>
      </c>
      <c r="D5344">
        <v>0</v>
      </c>
      <c r="E5344">
        <v>7.6482159098119687E-2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0.80959313176558423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t="s">
        <v>5388</v>
      </c>
      <c r="B5345">
        <v>0</v>
      </c>
      <c r="C5345">
        <v>0.57542579075425782</v>
      </c>
      <c r="D5345">
        <v>0</v>
      </c>
      <c r="E5345">
        <v>8.3165887603375704E-2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0.80959313176558423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t="s">
        <v>5389</v>
      </c>
      <c r="B5346">
        <v>0</v>
      </c>
      <c r="C5346">
        <v>0.58029197080291972</v>
      </c>
      <c r="D5346">
        <v>0</v>
      </c>
      <c r="E5346">
        <v>9.5941115505827124E-2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0.80959313176558423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t="s">
        <v>5390</v>
      </c>
      <c r="B5347">
        <v>0</v>
      </c>
      <c r="C5347">
        <v>0.45985401459854008</v>
      </c>
      <c r="D5347">
        <v>0</v>
      </c>
      <c r="E5347">
        <v>0.14234649633029459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0.80959313176558423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t="s">
        <v>5391</v>
      </c>
      <c r="B5348">
        <v>0</v>
      </c>
      <c r="C5348">
        <v>0.27250608272506083</v>
      </c>
      <c r="D5348">
        <v>0</v>
      </c>
      <c r="E5348">
        <v>0.17940311766323319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0.80959313176558423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t="s">
        <v>5392</v>
      </c>
      <c r="B5349">
        <v>0</v>
      </c>
      <c r="C5349">
        <v>3.4063260340632603E-2</v>
      </c>
      <c r="D5349">
        <v>0</v>
      </c>
      <c r="E5349">
        <v>0.19943315213942769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0.79604329973870847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 t="s">
        <v>5393</v>
      </c>
      <c r="B5350">
        <v>0</v>
      </c>
      <c r="C5350">
        <v>0</v>
      </c>
      <c r="D5350">
        <v>0</v>
      </c>
      <c r="E5350">
        <v>0.32978700903149388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0.79604329973870847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t="s">
        <v>5394</v>
      </c>
      <c r="B5351">
        <v>0</v>
      </c>
      <c r="C5351">
        <v>0</v>
      </c>
      <c r="D5351">
        <v>0</v>
      </c>
      <c r="E5351">
        <v>0.48704498826117298</v>
      </c>
      <c r="F5351">
        <v>0</v>
      </c>
      <c r="G5351">
        <v>0.23705882352941179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0.75027995520716684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t="s">
        <v>5395</v>
      </c>
      <c r="B5352">
        <v>0</v>
      </c>
      <c r="C5352">
        <v>0</v>
      </c>
      <c r="D5352">
        <v>0</v>
      </c>
      <c r="E5352">
        <v>0.61251295501173886</v>
      </c>
      <c r="F5352">
        <v>0</v>
      </c>
      <c r="G5352">
        <v>0.23705882352941179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0.32385218365061591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 t="s">
        <v>5396</v>
      </c>
      <c r="B5353">
        <v>0</v>
      </c>
      <c r="C5353">
        <v>0</v>
      </c>
      <c r="D5353">
        <v>0</v>
      </c>
      <c r="E5353">
        <v>0.67266651155904322</v>
      </c>
      <c r="F5353">
        <v>0</v>
      </c>
      <c r="G5353">
        <v>0.23705882352941179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0.32385218365061591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t="s">
        <v>5397</v>
      </c>
      <c r="B5354">
        <v>0</v>
      </c>
      <c r="C5354">
        <v>0</v>
      </c>
      <c r="D5354">
        <v>0</v>
      </c>
      <c r="E5354">
        <v>0.6744643499227988</v>
      </c>
      <c r="F5354">
        <v>0</v>
      </c>
      <c r="G5354">
        <v>0.23705882352941179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0.32385218365061591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t="s">
        <v>5398</v>
      </c>
      <c r="B5355">
        <v>0</v>
      </c>
      <c r="C5355">
        <v>0</v>
      </c>
      <c r="D5355">
        <v>0</v>
      </c>
      <c r="E5355">
        <v>0.63539837983036873</v>
      </c>
      <c r="F5355">
        <v>0</v>
      </c>
      <c r="G5355">
        <v>0.23705882352941179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0.32385218365061591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 t="s">
        <v>5399</v>
      </c>
      <c r="B5356">
        <v>0</v>
      </c>
      <c r="C5356">
        <v>0</v>
      </c>
      <c r="D5356">
        <v>0</v>
      </c>
      <c r="E5356">
        <v>0.63628672349245974</v>
      </c>
      <c r="F5356">
        <v>0</v>
      </c>
      <c r="G5356">
        <v>0.23705882352941179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0.32385218365061591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t="s">
        <v>5400</v>
      </c>
      <c r="B5357">
        <v>0</v>
      </c>
      <c r="C5357">
        <v>0</v>
      </c>
      <c r="D5357">
        <v>0</v>
      </c>
      <c r="E5357">
        <v>0.62148099579094318</v>
      </c>
      <c r="F5357">
        <v>0</v>
      </c>
      <c r="G5357">
        <v>0.23705882352941179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0.32385218365061591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 t="s">
        <v>5401</v>
      </c>
      <c r="B5358">
        <v>0</v>
      </c>
      <c r="C5358">
        <v>0</v>
      </c>
      <c r="D5358">
        <v>0</v>
      </c>
      <c r="E5358">
        <v>0.61807567841959432</v>
      </c>
      <c r="F5358">
        <v>0</v>
      </c>
      <c r="G5358">
        <v>0.23705882352941179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0.32385218365061591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t="s">
        <v>5402</v>
      </c>
      <c r="B5359">
        <v>0</v>
      </c>
      <c r="C5359">
        <v>1.2165450121654499E-3</v>
      </c>
      <c r="D5359">
        <v>0</v>
      </c>
      <c r="E5359">
        <v>0.61560100678948371</v>
      </c>
      <c r="F5359">
        <v>0</v>
      </c>
      <c r="G5359">
        <v>0.23705882352941179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0.48701007838745802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 t="s">
        <v>5403</v>
      </c>
      <c r="B5360">
        <v>0</v>
      </c>
      <c r="C5360">
        <v>1.581508515815085E-2</v>
      </c>
      <c r="D5360">
        <v>0</v>
      </c>
      <c r="E5360">
        <v>0.55961420503817771</v>
      </c>
      <c r="F5360">
        <v>0</v>
      </c>
      <c r="G5360">
        <v>0.23705882352941179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0.6371780515117581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t="s">
        <v>5404</v>
      </c>
      <c r="B5361">
        <v>0</v>
      </c>
      <c r="C5361">
        <v>0.35523114355231139</v>
      </c>
      <c r="D5361">
        <v>0</v>
      </c>
      <c r="E5361">
        <v>0.39099811755747799</v>
      </c>
      <c r="F5361">
        <v>0</v>
      </c>
      <c r="G5361">
        <v>0.23705882352941179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0.6371780515117581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t="s">
        <v>5405</v>
      </c>
      <c r="B5362">
        <v>0</v>
      </c>
      <c r="C5362">
        <v>0.44890510948905099</v>
      </c>
      <c r="D5362">
        <v>0</v>
      </c>
      <c r="E5362">
        <v>0.29438016878529583</v>
      </c>
      <c r="F5362">
        <v>0</v>
      </c>
      <c r="G5362">
        <v>0.23705882352941179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0.6371780515117581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t="s">
        <v>5406</v>
      </c>
      <c r="B5363">
        <v>0</v>
      </c>
      <c r="C5363">
        <v>0.47688564476885648</v>
      </c>
      <c r="D5363">
        <v>0</v>
      </c>
      <c r="E5363">
        <v>0.27631718098944569</v>
      </c>
      <c r="F5363">
        <v>0</v>
      </c>
      <c r="G5363">
        <v>0.23705882352941179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0.6371780515117581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t="s">
        <v>5407</v>
      </c>
      <c r="B5364">
        <v>0</v>
      </c>
      <c r="C5364">
        <v>0.46593673965936733</v>
      </c>
      <c r="D5364">
        <v>0</v>
      </c>
      <c r="E5364">
        <v>0.27881300365912992</v>
      </c>
      <c r="F5364">
        <v>0</v>
      </c>
      <c r="G5364">
        <v>0.23705882352941179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0.71661067562523328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t="s">
        <v>5408</v>
      </c>
      <c r="B5365">
        <v>0</v>
      </c>
      <c r="C5365">
        <v>0.43917274939172751</v>
      </c>
      <c r="D5365">
        <v>0</v>
      </c>
      <c r="E5365">
        <v>0.3171386873664841</v>
      </c>
      <c r="F5365">
        <v>0</v>
      </c>
      <c r="G5365">
        <v>0.23705882352941179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0.79604329973870847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 t="s">
        <v>5409</v>
      </c>
      <c r="B5366">
        <v>0</v>
      </c>
      <c r="C5366">
        <v>0.39537712895377131</v>
      </c>
      <c r="D5366">
        <v>0</v>
      </c>
      <c r="E5366">
        <v>0.31694832801032169</v>
      </c>
      <c r="F5366">
        <v>0</v>
      </c>
      <c r="G5366">
        <v>0.78529411764705881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0.79604329973870847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t="s">
        <v>5410</v>
      </c>
      <c r="B5367">
        <v>0</v>
      </c>
      <c r="C5367">
        <v>0.38199513381995132</v>
      </c>
      <c r="D5367">
        <v>0</v>
      </c>
      <c r="E5367">
        <v>0.33835318005879989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0.79604329973870847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t="s">
        <v>5411</v>
      </c>
      <c r="B5368">
        <v>0</v>
      </c>
      <c r="C5368">
        <v>0.56447688564476883</v>
      </c>
      <c r="D5368">
        <v>0</v>
      </c>
      <c r="E5368">
        <v>0.3853507899913281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0.79604329973870847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 t="s">
        <v>5412</v>
      </c>
      <c r="B5369">
        <v>0</v>
      </c>
      <c r="C5369">
        <v>0.55352798053527974</v>
      </c>
      <c r="D5369">
        <v>0</v>
      </c>
      <c r="E5369">
        <v>0.40000846041582949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0.79604329973870847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t="s">
        <v>5413</v>
      </c>
      <c r="B5370">
        <v>0</v>
      </c>
      <c r="C5370">
        <v>0.51703163017031628</v>
      </c>
      <c r="D5370">
        <v>0</v>
      </c>
      <c r="E5370">
        <v>0.38953869582689987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0.79604329973870847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t="s">
        <v>5414</v>
      </c>
      <c r="B5371">
        <v>0</v>
      </c>
      <c r="C5371">
        <v>0.402676399026764</v>
      </c>
      <c r="D5371">
        <v>0</v>
      </c>
      <c r="E5371">
        <v>0.40958988134266799</v>
      </c>
      <c r="F5371">
        <v>0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0.76416573348264283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t="s">
        <v>5415</v>
      </c>
      <c r="B5372">
        <v>0</v>
      </c>
      <c r="C5372">
        <v>0.11678832116788319</v>
      </c>
      <c r="D5372">
        <v>0</v>
      </c>
      <c r="E5372">
        <v>0.33577275323082129</v>
      </c>
      <c r="F5372">
        <v>0</v>
      </c>
      <c r="G5372">
        <v>0.97450980392156861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0.79604329973870847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t="s">
        <v>5416</v>
      </c>
      <c r="B5373">
        <v>0</v>
      </c>
      <c r="C5373">
        <v>3.7712895377128963E-2</v>
      </c>
      <c r="D5373">
        <v>0</v>
      </c>
      <c r="E5373">
        <v>0.46654963091435953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0.71661067562523328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 t="s">
        <v>5417</v>
      </c>
      <c r="B5374">
        <v>0</v>
      </c>
      <c r="C5374">
        <v>0</v>
      </c>
      <c r="D5374">
        <v>0</v>
      </c>
      <c r="E5374">
        <v>0.57063389665602071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0.60992907801418439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 t="s">
        <v>5418</v>
      </c>
      <c r="B5375">
        <v>0</v>
      </c>
      <c r="C5375">
        <v>0</v>
      </c>
      <c r="D5375">
        <v>0</v>
      </c>
      <c r="E5375">
        <v>0.67232809492586565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0.48238148562896599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t="s">
        <v>5419</v>
      </c>
      <c r="B5376">
        <v>0</v>
      </c>
      <c r="C5376">
        <v>0</v>
      </c>
      <c r="D5376">
        <v>0</v>
      </c>
      <c r="E5376">
        <v>0.72082742866811911</v>
      </c>
      <c r="F5376">
        <v>0</v>
      </c>
      <c r="G5376">
        <v>0.23705882352941179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0.43131765584173198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 t="s">
        <v>5420</v>
      </c>
      <c r="B5377">
        <v>0</v>
      </c>
      <c r="C5377">
        <v>0</v>
      </c>
      <c r="D5377">
        <v>0</v>
      </c>
      <c r="E5377">
        <v>0.7526174411472325</v>
      </c>
      <c r="F5377">
        <v>0</v>
      </c>
      <c r="G5377">
        <v>0.23705882352941179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0.40615901455767067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t="s">
        <v>5421</v>
      </c>
      <c r="B5378">
        <v>0</v>
      </c>
      <c r="C5378">
        <v>0</v>
      </c>
      <c r="D5378">
        <v>0</v>
      </c>
      <c r="E5378">
        <v>0.75564203980625655</v>
      </c>
      <c r="F5378">
        <v>0</v>
      </c>
      <c r="G5378">
        <v>0.23705882352941179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0.40884658454647249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 t="s">
        <v>5422</v>
      </c>
      <c r="B5379">
        <v>0</v>
      </c>
      <c r="C5379">
        <v>0</v>
      </c>
      <c r="D5379">
        <v>0</v>
      </c>
      <c r="E5379">
        <v>0.7639543983586794</v>
      </c>
      <c r="F5379">
        <v>0</v>
      </c>
      <c r="G5379">
        <v>0.23705882352941179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0.32385218365061591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t="s">
        <v>5423</v>
      </c>
      <c r="B5380">
        <v>0</v>
      </c>
      <c r="C5380">
        <v>0</v>
      </c>
      <c r="D5380">
        <v>0</v>
      </c>
      <c r="E5380">
        <v>0.73960955180947152</v>
      </c>
      <c r="F5380">
        <v>0</v>
      </c>
      <c r="G5380">
        <v>0.23705882352941179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0.32385218365061591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 t="s">
        <v>5424</v>
      </c>
      <c r="B5381">
        <v>0</v>
      </c>
      <c r="C5381">
        <v>0</v>
      </c>
      <c r="D5381">
        <v>0</v>
      </c>
      <c r="E5381">
        <v>0.64085534804035627</v>
      </c>
      <c r="F5381">
        <v>0</v>
      </c>
      <c r="G5381">
        <v>0.23705882352941179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0.32385218365061591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 t="s">
        <v>5425</v>
      </c>
      <c r="B5382">
        <v>0</v>
      </c>
      <c r="C5382">
        <v>0</v>
      </c>
      <c r="D5382">
        <v>0</v>
      </c>
      <c r="E5382">
        <v>0.60714059096004569</v>
      </c>
      <c r="F5382">
        <v>0</v>
      </c>
      <c r="G5382">
        <v>0.23705882352941179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0.32385218365061591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 t="s">
        <v>5426</v>
      </c>
      <c r="B5383">
        <v>0</v>
      </c>
      <c r="C5383">
        <v>0</v>
      </c>
      <c r="D5383">
        <v>0</v>
      </c>
      <c r="E5383">
        <v>0.6256054485077942</v>
      </c>
      <c r="F5383">
        <v>0</v>
      </c>
      <c r="G5383">
        <v>0.23705882352941179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0.40544979469951481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 t="s">
        <v>5427</v>
      </c>
      <c r="B5384">
        <v>0</v>
      </c>
      <c r="C5384">
        <v>8.5158150851581509E-3</v>
      </c>
      <c r="D5384">
        <v>0</v>
      </c>
      <c r="E5384">
        <v>0.59997038854459694</v>
      </c>
      <c r="F5384">
        <v>0</v>
      </c>
      <c r="G5384">
        <v>0.23705882352941179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0.40544979469951481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 t="s">
        <v>5428</v>
      </c>
      <c r="B5385">
        <v>0</v>
      </c>
      <c r="C5385">
        <v>0.14233576642335771</v>
      </c>
      <c r="D5385">
        <v>0</v>
      </c>
      <c r="E5385">
        <v>0.53954186848283603</v>
      </c>
      <c r="F5385">
        <v>0</v>
      </c>
      <c r="G5385">
        <v>0.23705882352941179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0.40544979469951481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t="s">
        <v>5429</v>
      </c>
      <c r="B5386">
        <v>0</v>
      </c>
      <c r="C5386">
        <v>0.25304136253041359</v>
      </c>
      <c r="D5386">
        <v>0</v>
      </c>
      <c r="E5386">
        <v>0.33486325852915683</v>
      </c>
      <c r="F5386">
        <v>0</v>
      </c>
      <c r="G5386">
        <v>0.23705882352941179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0.48701007838745802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t="s">
        <v>5430</v>
      </c>
      <c r="B5387">
        <v>0</v>
      </c>
      <c r="C5387">
        <v>0.22749391727493909</v>
      </c>
      <c r="D5387">
        <v>0</v>
      </c>
      <c r="E5387">
        <v>0.33025233190211312</v>
      </c>
      <c r="F5387">
        <v>0</v>
      </c>
      <c r="G5387">
        <v>0.23705882352941179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0.52709966405375142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 t="s">
        <v>5431</v>
      </c>
      <c r="B5388">
        <v>0</v>
      </c>
      <c r="C5388">
        <v>0.27737226277372262</v>
      </c>
      <c r="D5388">
        <v>0</v>
      </c>
      <c r="E5388">
        <v>0.33727447704054653</v>
      </c>
      <c r="F5388">
        <v>0</v>
      </c>
      <c r="G5388">
        <v>0.23705882352941179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0.6371780515117581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t="s">
        <v>5432</v>
      </c>
      <c r="B5389">
        <v>0</v>
      </c>
      <c r="C5389">
        <v>0.23600973236009731</v>
      </c>
      <c r="D5389">
        <v>0</v>
      </c>
      <c r="E5389">
        <v>0.3205440047378329</v>
      </c>
      <c r="F5389">
        <v>0</v>
      </c>
      <c r="G5389">
        <v>0.23705882352941179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0.6371780515117581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t="s">
        <v>5433</v>
      </c>
      <c r="B5390">
        <v>0</v>
      </c>
      <c r="C5390">
        <v>0.27007299270072987</v>
      </c>
      <c r="D5390">
        <v>0</v>
      </c>
      <c r="E5390">
        <v>0.29406290319169193</v>
      </c>
      <c r="F5390">
        <v>0</v>
      </c>
      <c r="G5390">
        <v>0.23705882352941179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0.6371780515117581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 t="s">
        <v>5434</v>
      </c>
      <c r="B5391">
        <v>0</v>
      </c>
      <c r="C5391">
        <v>0.29927007299270081</v>
      </c>
      <c r="D5391">
        <v>0</v>
      </c>
      <c r="E5391">
        <v>0.28283170117811302</v>
      </c>
      <c r="F5391">
        <v>0</v>
      </c>
      <c r="G5391">
        <v>0.23705882352941179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0.6371780515117581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t="s">
        <v>5435</v>
      </c>
      <c r="B5392">
        <v>0</v>
      </c>
      <c r="C5392">
        <v>0.27980535279805352</v>
      </c>
      <c r="D5392">
        <v>0</v>
      </c>
      <c r="E5392">
        <v>0.23983163772499419</v>
      </c>
      <c r="F5392">
        <v>0</v>
      </c>
      <c r="G5392">
        <v>0.23705882352941179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0.79604329973870847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t="s">
        <v>5436</v>
      </c>
      <c r="B5393">
        <v>0</v>
      </c>
      <c r="C5393">
        <v>0.25790754257907539</v>
      </c>
      <c r="D5393">
        <v>0</v>
      </c>
      <c r="E5393">
        <v>0.20653990143615561</v>
      </c>
      <c r="F5393">
        <v>0</v>
      </c>
      <c r="G5393">
        <v>0.23705882352941179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0.79604329973870847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t="s">
        <v>5437</v>
      </c>
      <c r="B5394">
        <v>0</v>
      </c>
      <c r="C5394">
        <v>0.19099756690997571</v>
      </c>
      <c r="D5394">
        <v>0</v>
      </c>
      <c r="E5394">
        <v>0.19634510036168279</v>
      </c>
      <c r="F5394">
        <v>0</v>
      </c>
      <c r="G5394">
        <v>0.8074509803921569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0.79604329973870847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t="s">
        <v>5438</v>
      </c>
      <c r="B5395">
        <v>0</v>
      </c>
      <c r="C5395">
        <v>0.12773722627737219</v>
      </c>
      <c r="D5395">
        <v>0</v>
      </c>
      <c r="E5395">
        <v>0.25028025127435022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0.79604329973870847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t="s">
        <v>5439</v>
      </c>
      <c r="B5396">
        <v>0</v>
      </c>
      <c r="C5396">
        <v>6.204379562043795E-2</v>
      </c>
      <c r="D5396">
        <v>0</v>
      </c>
      <c r="E5396">
        <v>0.22944647729435899</v>
      </c>
      <c r="F5396">
        <v>0</v>
      </c>
      <c r="G5396">
        <v>0.79176470588235293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0.79604329973870847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t="s">
        <v>5440</v>
      </c>
      <c r="B5397">
        <v>0</v>
      </c>
      <c r="C5397">
        <v>8.5158150851581509E-3</v>
      </c>
      <c r="D5397">
        <v>0</v>
      </c>
      <c r="E5397">
        <v>0.231223164618541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0.6371780515117581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t="s">
        <v>5441</v>
      </c>
      <c r="B5398">
        <v>0</v>
      </c>
      <c r="C5398">
        <v>0</v>
      </c>
      <c r="D5398">
        <v>0</v>
      </c>
      <c r="E5398">
        <v>0.2347130861481842</v>
      </c>
      <c r="F5398">
        <v>0</v>
      </c>
      <c r="G5398">
        <v>0.44078431372549021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0.79604329973870847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t="s">
        <v>5442</v>
      </c>
      <c r="B5399">
        <v>0</v>
      </c>
      <c r="C5399">
        <v>0</v>
      </c>
      <c r="D5399">
        <v>0</v>
      </c>
      <c r="E5399">
        <v>0.1762939148459147</v>
      </c>
      <c r="F5399">
        <v>0</v>
      </c>
      <c r="G5399">
        <v>0.23705882352941179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0.79604329973870847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t="s">
        <v>5443</v>
      </c>
      <c r="B5400">
        <v>0</v>
      </c>
      <c r="C5400">
        <v>0</v>
      </c>
      <c r="D5400">
        <v>0</v>
      </c>
      <c r="E5400">
        <v>0.16999090505298339</v>
      </c>
      <c r="F5400">
        <v>0</v>
      </c>
      <c r="G5400">
        <v>0.23705882352941179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0.6371780515117581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t="s">
        <v>5444</v>
      </c>
      <c r="B5401">
        <v>0</v>
      </c>
      <c r="C5401">
        <v>0</v>
      </c>
      <c r="D5401">
        <v>0</v>
      </c>
      <c r="E5401">
        <v>0.1623130776877684</v>
      </c>
      <c r="F5401">
        <v>0</v>
      </c>
      <c r="G5401">
        <v>0.23705882352941179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0.57607316162747291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t="s">
        <v>5445</v>
      </c>
      <c r="B5402">
        <v>0</v>
      </c>
      <c r="C5402">
        <v>0</v>
      </c>
      <c r="D5402">
        <v>0</v>
      </c>
      <c r="E5402">
        <v>0.14611138137439461</v>
      </c>
      <c r="F5402">
        <v>0</v>
      </c>
      <c r="G5402">
        <v>0.23705882352941179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0.52709966405375142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t="s">
        <v>5446</v>
      </c>
      <c r="B5403">
        <v>0</v>
      </c>
      <c r="C5403">
        <v>0</v>
      </c>
      <c r="D5403">
        <v>0</v>
      </c>
      <c r="E5403">
        <v>0.12675818016455509</v>
      </c>
      <c r="F5403">
        <v>0</v>
      </c>
      <c r="G5403">
        <v>0.23705882352941179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0.48701007838745802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t="s">
        <v>5447</v>
      </c>
      <c r="B5404">
        <v>0</v>
      </c>
      <c r="C5404">
        <v>0</v>
      </c>
      <c r="D5404">
        <v>0</v>
      </c>
      <c r="E5404">
        <v>0.12921170075509211</v>
      </c>
      <c r="F5404">
        <v>0</v>
      </c>
      <c r="G5404">
        <v>0.23705882352941179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0.33594624860022398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t="s">
        <v>5448</v>
      </c>
      <c r="B5405">
        <v>0</v>
      </c>
      <c r="C5405">
        <v>0</v>
      </c>
      <c r="D5405">
        <v>0</v>
      </c>
      <c r="E5405">
        <v>0.12722350303517421</v>
      </c>
      <c r="F5405">
        <v>0</v>
      </c>
      <c r="G5405">
        <v>0.23705882352941179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0.32385218365061591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 t="s">
        <v>5449</v>
      </c>
      <c r="B5406">
        <v>0</v>
      </c>
      <c r="C5406">
        <v>0</v>
      </c>
      <c r="D5406">
        <v>0</v>
      </c>
      <c r="E5406">
        <v>0.1424522515281626</v>
      </c>
      <c r="F5406">
        <v>0</v>
      </c>
      <c r="G5406">
        <v>0.23705882352941179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0.32385218365061591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 t="s">
        <v>5450</v>
      </c>
      <c r="B5407">
        <v>0</v>
      </c>
      <c r="C5407">
        <v>0</v>
      </c>
      <c r="D5407">
        <v>0</v>
      </c>
      <c r="E5407">
        <v>0.1664163793650458</v>
      </c>
      <c r="F5407">
        <v>0</v>
      </c>
      <c r="G5407">
        <v>0.23705882352941179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0.32385218365061591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t="s">
        <v>5451</v>
      </c>
      <c r="B5408">
        <v>0</v>
      </c>
      <c r="C5408">
        <v>1.21654501216545E-2</v>
      </c>
      <c r="D5408">
        <v>0</v>
      </c>
      <c r="E5408">
        <v>0.16277840055838749</v>
      </c>
      <c r="F5408">
        <v>0</v>
      </c>
      <c r="G5408">
        <v>0.23705882352941179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0.32385218365061591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t="s">
        <v>5452</v>
      </c>
      <c r="B5409">
        <v>0</v>
      </c>
      <c r="C5409">
        <v>0.13017031630170309</v>
      </c>
      <c r="D5409">
        <v>0</v>
      </c>
      <c r="E5409">
        <v>0.111931301423465</v>
      </c>
      <c r="F5409">
        <v>0</v>
      </c>
      <c r="G5409">
        <v>0.23705882352941179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0.32385218365061591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t="s">
        <v>5453</v>
      </c>
      <c r="B5410">
        <v>0</v>
      </c>
      <c r="C5410">
        <v>0.2457420924574209</v>
      </c>
      <c r="D5410">
        <v>0</v>
      </c>
      <c r="E5410">
        <v>9.0441845216692407E-2</v>
      </c>
      <c r="F5410">
        <v>0</v>
      </c>
      <c r="G5410">
        <v>0.23705882352941179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0.32385218365061591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 t="s">
        <v>5454</v>
      </c>
      <c r="B5411">
        <v>0</v>
      </c>
      <c r="C5411">
        <v>0.26885644768856448</v>
      </c>
      <c r="D5411">
        <v>0</v>
      </c>
      <c r="E5411">
        <v>8.8770913090378392E-2</v>
      </c>
      <c r="F5411">
        <v>0</v>
      </c>
      <c r="G5411">
        <v>0.23705882352941179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0.48701007838745802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t="s">
        <v>5455</v>
      </c>
      <c r="B5412">
        <v>0</v>
      </c>
      <c r="C5412">
        <v>0.36131386861313869</v>
      </c>
      <c r="D5412">
        <v>0</v>
      </c>
      <c r="E5412">
        <v>0.10985849954525261</v>
      </c>
      <c r="F5412">
        <v>0</v>
      </c>
      <c r="G5412">
        <v>0.23705882352941179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0.52709966405375142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t="s">
        <v>5456</v>
      </c>
      <c r="B5413">
        <v>0</v>
      </c>
      <c r="C5413">
        <v>0.3978102189781022</v>
      </c>
      <c r="D5413">
        <v>0</v>
      </c>
      <c r="E5413">
        <v>0.1222318576958058</v>
      </c>
      <c r="F5413">
        <v>0</v>
      </c>
      <c r="G5413">
        <v>0.23705882352941179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0.6371780515117581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t="s">
        <v>5457</v>
      </c>
      <c r="B5414">
        <v>0</v>
      </c>
      <c r="C5414">
        <v>0.43795620437956201</v>
      </c>
      <c r="D5414">
        <v>0</v>
      </c>
      <c r="E5414">
        <v>0.13817974153429641</v>
      </c>
      <c r="F5414">
        <v>0</v>
      </c>
      <c r="G5414">
        <v>0.23705882352941179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0.6371780515117581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t="s">
        <v>5458</v>
      </c>
      <c r="B5415">
        <v>0</v>
      </c>
      <c r="C5415">
        <v>0.45863746958637469</v>
      </c>
      <c r="D5415">
        <v>0</v>
      </c>
      <c r="E5415">
        <v>0.15704646883394319</v>
      </c>
      <c r="F5415">
        <v>0</v>
      </c>
      <c r="G5415">
        <v>0.23705882352941179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0.6371780515117581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t="s">
        <v>5459</v>
      </c>
      <c r="B5416">
        <v>0</v>
      </c>
      <c r="C5416">
        <v>0.5912408759124087</v>
      </c>
      <c r="D5416">
        <v>0</v>
      </c>
      <c r="E5416">
        <v>0.159669197741069</v>
      </c>
      <c r="F5416">
        <v>0</v>
      </c>
      <c r="G5416">
        <v>0.23705882352941179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0.71661067562523328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t="s">
        <v>5460</v>
      </c>
      <c r="B5417">
        <v>0</v>
      </c>
      <c r="C5417">
        <v>0.53163017031630166</v>
      </c>
      <c r="D5417">
        <v>0</v>
      </c>
      <c r="E5417">
        <v>0.1803972165231921</v>
      </c>
      <c r="F5417">
        <v>0</v>
      </c>
      <c r="G5417">
        <v>0.23705882352941179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0.79604329973870847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 t="s">
        <v>5461</v>
      </c>
      <c r="B5418">
        <v>0</v>
      </c>
      <c r="C5418">
        <v>0.56690997566909973</v>
      </c>
      <c r="D5418">
        <v>0</v>
      </c>
      <c r="E5418">
        <v>0.19319359546521711</v>
      </c>
      <c r="F5418">
        <v>0</v>
      </c>
      <c r="G5418">
        <v>0.23705882352941179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0.79604329973870847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t="s">
        <v>5462</v>
      </c>
      <c r="B5419">
        <v>0</v>
      </c>
      <c r="C5419">
        <v>0.42700729927007303</v>
      </c>
      <c r="D5419">
        <v>0</v>
      </c>
      <c r="E5419">
        <v>0.20304997990651241</v>
      </c>
      <c r="F5419">
        <v>0</v>
      </c>
      <c r="G5419">
        <v>0.23705882352941179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0.79604329973870847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 t="s">
        <v>5463</v>
      </c>
      <c r="B5420">
        <v>0</v>
      </c>
      <c r="C5420">
        <v>0.1508515815085158</v>
      </c>
      <c r="D5420">
        <v>0</v>
      </c>
      <c r="E5420">
        <v>0.19873516783349901</v>
      </c>
      <c r="F5420">
        <v>0</v>
      </c>
      <c r="G5420">
        <v>0.23705882352941179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0.79604329973870847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t="s">
        <v>5464</v>
      </c>
      <c r="B5421">
        <v>0</v>
      </c>
      <c r="C5421">
        <v>3.6496350364963498E-3</v>
      </c>
      <c r="D5421">
        <v>0</v>
      </c>
      <c r="E5421">
        <v>0.22100721250449459</v>
      </c>
      <c r="F5421">
        <v>0</v>
      </c>
      <c r="G5421">
        <v>0.23705882352941179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0.71661067562523328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 t="s">
        <v>5465</v>
      </c>
      <c r="B5422">
        <v>0</v>
      </c>
      <c r="C5422">
        <v>0</v>
      </c>
      <c r="D5422">
        <v>0</v>
      </c>
      <c r="E5422">
        <v>0.27278495738065528</v>
      </c>
      <c r="F5422">
        <v>0</v>
      </c>
      <c r="G5422">
        <v>0.23705882352941179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0.79604329973870847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t="s">
        <v>5466</v>
      </c>
      <c r="B5423">
        <v>0</v>
      </c>
      <c r="C5423">
        <v>0</v>
      </c>
      <c r="D5423">
        <v>0</v>
      </c>
      <c r="E5423">
        <v>0.29736246536517269</v>
      </c>
      <c r="F5423">
        <v>0</v>
      </c>
      <c r="G5423">
        <v>0.23705882352941179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0.79604329973870847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 t="s">
        <v>5467</v>
      </c>
      <c r="B5424">
        <v>0</v>
      </c>
      <c r="C5424">
        <v>0</v>
      </c>
      <c r="D5424">
        <v>0</v>
      </c>
      <c r="E5424">
        <v>0.29116521077010937</v>
      </c>
      <c r="F5424">
        <v>0</v>
      </c>
      <c r="G5424">
        <v>0.23705882352941179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0.6371780515117581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t="s">
        <v>5468</v>
      </c>
      <c r="B5425">
        <v>0</v>
      </c>
      <c r="C5425">
        <v>0</v>
      </c>
      <c r="D5425">
        <v>0</v>
      </c>
      <c r="E5425">
        <v>0.25093593350113158</v>
      </c>
      <c r="F5425">
        <v>0</v>
      </c>
      <c r="G5425">
        <v>0.23705882352941179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0.6371780515117581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t="s">
        <v>5469</v>
      </c>
      <c r="B5426">
        <v>0</v>
      </c>
      <c r="C5426">
        <v>0</v>
      </c>
      <c r="D5426">
        <v>0</v>
      </c>
      <c r="E5426">
        <v>0.20592652128852129</v>
      </c>
      <c r="F5426">
        <v>0</v>
      </c>
      <c r="G5426">
        <v>0.23705882352941179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0.52709966405375142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t="s">
        <v>5470</v>
      </c>
      <c r="B5427">
        <v>0</v>
      </c>
      <c r="C5427">
        <v>0</v>
      </c>
      <c r="D5427">
        <v>0</v>
      </c>
      <c r="E5427">
        <v>0.16588760337570591</v>
      </c>
      <c r="F5427">
        <v>0</v>
      </c>
      <c r="G5427">
        <v>0.23705882352941179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0.52709966405375142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 t="s">
        <v>5471</v>
      </c>
      <c r="B5428">
        <v>0</v>
      </c>
      <c r="C5428">
        <v>0</v>
      </c>
      <c r="D5428">
        <v>0</v>
      </c>
      <c r="E5428">
        <v>0.15765984898157739</v>
      </c>
      <c r="F5428">
        <v>0</v>
      </c>
      <c r="G5428">
        <v>0.23705882352941179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0.52709966405375142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t="s">
        <v>5472</v>
      </c>
      <c r="B5429">
        <v>0</v>
      </c>
      <c r="C5429">
        <v>0</v>
      </c>
      <c r="D5429">
        <v>0</v>
      </c>
      <c r="E5429">
        <v>0.15042619344740801</v>
      </c>
      <c r="F5429">
        <v>0</v>
      </c>
      <c r="G5429">
        <v>0.23705882352941179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0.52709966405375142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t="s">
        <v>5473</v>
      </c>
      <c r="B5430">
        <v>0</v>
      </c>
      <c r="C5430">
        <v>0</v>
      </c>
      <c r="D5430">
        <v>0</v>
      </c>
      <c r="E5430">
        <v>0.16330717654772731</v>
      </c>
      <c r="F5430">
        <v>0</v>
      </c>
      <c r="G5430">
        <v>0.23705882352941179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0.52709966405375142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 t="s">
        <v>5474</v>
      </c>
      <c r="B5431">
        <v>0</v>
      </c>
      <c r="C5431">
        <v>2.4330900243308999E-3</v>
      </c>
      <c r="D5431">
        <v>0</v>
      </c>
      <c r="E5431">
        <v>0.13724909579305819</v>
      </c>
      <c r="F5431">
        <v>0</v>
      </c>
      <c r="G5431">
        <v>0.23705882352941179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0.61862635311683467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t="s">
        <v>5475</v>
      </c>
      <c r="B5432">
        <v>0</v>
      </c>
      <c r="C5432">
        <v>1.824817518248175E-2</v>
      </c>
      <c r="D5432">
        <v>0</v>
      </c>
      <c r="E5432">
        <v>0.1066646925696398</v>
      </c>
      <c r="F5432">
        <v>0</v>
      </c>
      <c r="G5432">
        <v>0.23705882352941179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0.6371780515117581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t="s">
        <v>5476</v>
      </c>
      <c r="B5433">
        <v>0</v>
      </c>
      <c r="C5433">
        <v>0.29075425790754261</v>
      </c>
      <c r="D5433">
        <v>0</v>
      </c>
      <c r="E5433">
        <v>7.6862877810444388E-2</v>
      </c>
      <c r="F5433">
        <v>0</v>
      </c>
      <c r="G5433">
        <v>0.23705882352941179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0.6371780515117581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t="s">
        <v>5477</v>
      </c>
      <c r="B5434">
        <v>0</v>
      </c>
      <c r="C5434">
        <v>0.44890510948905099</v>
      </c>
      <c r="D5434">
        <v>0</v>
      </c>
      <c r="E5434">
        <v>2.451405486579666E-2</v>
      </c>
      <c r="F5434">
        <v>0</v>
      </c>
      <c r="G5434">
        <v>0.23705882352941179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0.6371780515117581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t="s">
        <v>5478</v>
      </c>
      <c r="B5435">
        <v>0</v>
      </c>
      <c r="C5435">
        <v>0.45012165450121661</v>
      </c>
      <c r="D5435">
        <v>0</v>
      </c>
      <c r="E5435">
        <v>1.5017238097252481E-2</v>
      </c>
      <c r="F5435">
        <v>0</v>
      </c>
      <c r="G5435">
        <v>0.23705882352941179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0.6371780515117581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t="s">
        <v>5479</v>
      </c>
      <c r="B5436">
        <v>0</v>
      </c>
      <c r="C5436">
        <v>0.44890510948905099</v>
      </c>
      <c r="D5436">
        <v>0</v>
      </c>
      <c r="E5436">
        <v>1.8718670022631619E-2</v>
      </c>
      <c r="F5436">
        <v>0</v>
      </c>
      <c r="G5436">
        <v>0.23705882352941179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0.79604329973870847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t="s">
        <v>5480</v>
      </c>
      <c r="B5437">
        <v>0</v>
      </c>
      <c r="C5437">
        <v>0.46593673965936733</v>
      </c>
      <c r="D5437">
        <v>0</v>
      </c>
      <c r="E5437">
        <v>2.563505996319719E-2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0.79604329973870847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t="s">
        <v>5481</v>
      </c>
      <c r="B5438">
        <v>0</v>
      </c>
      <c r="C5438">
        <v>0.40997566909975669</v>
      </c>
      <c r="D5438">
        <v>0</v>
      </c>
      <c r="E5438">
        <v>3.0478648025550462E-2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0.79604329973870847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 t="s">
        <v>5482</v>
      </c>
      <c r="B5439">
        <v>0</v>
      </c>
      <c r="C5439">
        <v>0.45255474452554739</v>
      </c>
      <c r="D5439">
        <v>0</v>
      </c>
      <c r="E5439">
        <v>2.5994627635948311E-2</v>
      </c>
      <c r="F5439">
        <v>0</v>
      </c>
      <c r="G5439">
        <v>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0.79604329973870847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t="s">
        <v>5483</v>
      </c>
      <c r="B5440">
        <v>0</v>
      </c>
      <c r="C5440">
        <v>0.63503649635036497</v>
      </c>
      <c r="D5440">
        <v>0</v>
      </c>
      <c r="E5440">
        <v>2.3287294570528139E-2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0.79604329973870847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t="s">
        <v>5484</v>
      </c>
      <c r="B5441">
        <v>0</v>
      </c>
      <c r="C5441">
        <v>0.51338199513381999</v>
      </c>
      <c r="D5441">
        <v>0</v>
      </c>
      <c r="E5441">
        <v>2.3541107045411281E-2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0.79604329973870847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 t="s">
        <v>5485</v>
      </c>
      <c r="B5442">
        <v>0</v>
      </c>
      <c r="C5442">
        <v>0.48905109489051102</v>
      </c>
      <c r="D5442">
        <v>0</v>
      </c>
      <c r="E5442">
        <v>3.2911017576513893E-2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0.79604329973870847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 t="s">
        <v>5486</v>
      </c>
      <c r="B5443">
        <v>0</v>
      </c>
      <c r="C5443">
        <v>0.33941605839416061</v>
      </c>
      <c r="D5443">
        <v>0</v>
      </c>
      <c r="E5443">
        <v>3.0076778273652151E-2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0.79604329973870847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t="s">
        <v>5487</v>
      </c>
      <c r="B5444">
        <v>0</v>
      </c>
      <c r="C5444">
        <v>0.15936739659367399</v>
      </c>
      <c r="D5444">
        <v>0</v>
      </c>
      <c r="E5444">
        <v>5.2623786459104469E-2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0.80959313176558423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 t="s">
        <v>5488</v>
      </c>
      <c r="B5445">
        <v>0</v>
      </c>
      <c r="C5445">
        <v>2.9197080291970798E-2</v>
      </c>
      <c r="D5445">
        <v>0</v>
      </c>
      <c r="E5445">
        <v>9.9431037035470307E-2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0.79604329973870847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t="s">
        <v>5489</v>
      </c>
      <c r="B5446">
        <v>0</v>
      </c>
      <c r="C5446">
        <v>0</v>
      </c>
      <c r="D5446">
        <v>0</v>
      </c>
      <c r="E5446">
        <v>0.17993189365257309</v>
      </c>
      <c r="F5446">
        <v>0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0.79604329973870847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t="s">
        <v>5490</v>
      </c>
      <c r="B5447">
        <v>0</v>
      </c>
      <c r="C5447">
        <v>0</v>
      </c>
      <c r="D5447">
        <v>0</v>
      </c>
      <c r="E5447">
        <v>0.25696397977960622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0.79604329973870847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 t="s">
        <v>5491</v>
      </c>
      <c r="B5448">
        <v>0</v>
      </c>
      <c r="C5448">
        <v>0</v>
      </c>
      <c r="D5448">
        <v>0</v>
      </c>
      <c r="E5448">
        <v>0.2949089447746357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0.79604329973870847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 t="s">
        <v>5492</v>
      </c>
      <c r="B5449">
        <v>0</v>
      </c>
      <c r="C5449">
        <v>0</v>
      </c>
      <c r="D5449">
        <v>0</v>
      </c>
      <c r="E5449">
        <v>0.34763848643160811</v>
      </c>
      <c r="F5449">
        <v>0</v>
      </c>
      <c r="G5449">
        <v>0.23705882352941179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0.6371780515117581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t="s">
        <v>5493</v>
      </c>
      <c r="B5450">
        <v>0</v>
      </c>
      <c r="C5450">
        <v>0</v>
      </c>
      <c r="D5450">
        <v>0</v>
      </c>
      <c r="E5450">
        <v>0.39854903868525138</v>
      </c>
      <c r="F5450">
        <v>0</v>
      </c>
      <c r="G5450">
        <v>0.23705882352941179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0.6371780515117581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t="s">
        <v>5494</v>
      </c>
      <c r="B5451">
        <v>0</v>
      </c>
      <c r="C5451">
        <v>0</v>
      </c>
      <c r="D5451">
        <v>0</v>
      </c>
      <c r="E5451">
        <v>0.4187271304384611</v>
      </c>
      <c r="F5451">
        <v>0</v>
      </c>
      <c r="G5451">
        <v>0.23705882352941179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0.52709966405375142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t="s">
        <v>5495</v>
      </c>
      <c r="B5452">
        <v>0</v>
      </c>
      <c r="C5452">
        <v>0</v>
      </c>
      <c r="D5452">
        <v>0</v>
      </c>
      <c r="E5452">
        <v>0.44330463842297863</v>
      </c>
      <c r="F5452">
        <v>0</v>
      </c>
      <c r="G5452">
        <v>0.23705882352941179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0.52709966405375142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t="s">
        <v>5496</v>
      </c>
      <c r="B5453">
        <v>0</v>
      </c>
      <c r="C5453">
        <v>0</v>
      </c>
      <c r="D5453">
        <v>0</v>
      </c>
      <c r="E5453">
        <v>0.46553438101482691</v>
      </c>
      <c r="F5453">
        <v>0</v>
      </c>
      <c r="G5453">
        <v>0.23705882352941179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0.52709966405375142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 t="s">
        <v>5497</v>
      </c>
      <c r="B5454">
        <v>0</v>
      </c>
      <c r="C5454">
        <v>0</v>
      </c>
      <c r="D5454">
        <v>0</v>
      </c>
      <c r="E5454">
        <v>0.46354618329490899</v>
      </c>
      <c r="F5454">
        <v>0</v>
      </c>
      <c r="G5454">
        <v>0.23705882352941179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0.52709966405375142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 t="s">
        <v>5498</v>
      </c>
      <c r="B5455">
        <v>0</v>
      </c>
      <c r="C5455">
        <v>1.2165450121654499E-3</v>
      </c>
      <c r="D5455">
        <v>0</v>
      </c>
      <c r="E5455">
        <v>0.4718162397681846</v>
      </c>
      <c r="F5455">
        <v>0</v>
      </c>
      <c r="G5455">
        <v>0.23705882352941179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0.6371780515117581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 t="s">
        <v>5499</v>
      </c>
      <c r="B5456">
        <v>0</v>
      </c>
      <c r="C5456">
        <v>1.3381995133819951E-2</v>
      </c>
      <c r="D5456">
        <v>0</v>
      </c>
      <c r="E5456">
        <v>0.42915459294824337</v>
      </c>
      <c r="F5456">
        <v>0</v>
      </c>
      <c r="G5456">
        <v>0.23705882352941179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0.6371780515117581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t="s">
        <v>5500</v>
      </c>
      <c r="B5457">
        <v>0</v>
      </c>
      <c r="C5457">
        <v>0.25304136253041359</v>
      </c>
      <c r="D5457">
        <v>0</v>
      </c>
      <c r="E5457">
        <v>0.30556906871972761</v>
      </c>
      <c r="F5457">
        <v>0</v>
      </c>
      <c r="G5457">
        <v>0.23705882352941179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0.6371780515117581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 t="s">
        <v>5501</v>
      </c>
      <c r="B5458">
        <v>0</v>
      </c>
      <c r="C5458">
        <v>0.31386861313868608</v>
      </c>
      <c r="D5458">
        <v>0</v>
      </c>
      <c r="E5458">
        <v>0.21884980646798791</v>
      </c>
      <c r="F5458">
        <v>0</v>
      </c>
      <c r="G5458">
        <v>0.23705882352941179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0.6371780515117581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t="s">
        <v>5502</v>
      </c>
      <c r="B5459">
        <v>0</v>
      </c>
      <c r="C5459">
        <v>0.36374695863746948</v>
      </c>
      <c r="D5459">
        <v>0</v>
      </c>
      <c r="E5459">
        <v>0.17477103999661581</v>
      </c>
      <c r="F5459">
        <v>0</v>
      </c>
      <c r="G5459">
        <v>0.23705882352941179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0.6371780515117581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t="s">
        <v>5503</v>
      </c>
      <c r="B5460">
        <v>0</v>
      </c>
      <c r="C5460">
        <v>0.34184914841849151</v>
      </c>
      <c r="D5460">
        <v>0</v>
      </c>
      <c r="E5460">
        <v>0.18763087205736159</v>
      </c>
      <c r="F5460">
        <v>0</v>
      </c>
      <c r="G5460">
        <v>0.27156862745098043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0.79604329973870847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 t="s">
        <v>5504</v>
      </c>
      <c r="B5461">
        <v>0</v>
      </c>
      <c r="C5461">
        <v>0.39172749391727502</v>
      </c>
      <c r="D5461">
        <v>0</v>
      </c>
      <c r="E5461">
        <v>0.18737705958247849</v>
      </c>
      <c r="F5461">
        <v>0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0.79604329973870847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t="s">
        <v>5505</v>
      </c>
      <c r="B5462">
        <v>0</v>
      </c>
      <c r="C5462">
        <v>0.37712895377128952</v>
      </c>
      <c r="D5462">
        <v>0</v>
      </c>
      <c r="E5462">
        <v>0.18352757038008419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0.79604329973870847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 t="s">
        <v>5506</v>
      </c>
      <c r="B5463">
        <v>0</v>
      </c>
      <c r="C5463">
        <v>0.41484184914841848</v>
      </c>
      <c r="D5463">
        <v>0</v>
      </c>
      <c r="E5463">
        <v>0.1829776433511707</v>
      </c>
      <c r="F5463">
        <v>0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0.79604329973870847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 t="s">
        <v>5507</v>
      </c>
      <c r="B5464">
        <v>0</v>
      </c>
      <c r="C5464">
        <v>0.43065693430656932</v>
      </c>
      <c r="D5464">
        <v>0</v>
      </c>
      <c r="E5464">
        <v>0.18333721102392181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0.79604329973870847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t="s">
        <v>5508</v>
      </c>
      <c r="B5465">
        <v>0</v>
      </c>
      <c r="C5465">
        <v>0.46350364963503649</v>
      </c>
      <c r="D5465">
        <v>0</v>
      </c>
      <c r="E5465">
        <v>0.18545231498128131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0.79604329973870847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t="s">
        <v>5509</v>
      </c>
      <c r="B5466">
        <v>0</v>
      </c>
      <c r="C5466">
        <v>0.48418491484184911</v>
      </c>
      <c r="D5466">
        <v>0</v>
      </c>
      <c r="E5466">
        <v>0.18170858097675499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0.80959313176558423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t="s">
        <v>5510</v>
      </c>
      <c r="B5467">
        <v>0</v>
      </c>
      <c r="C5467">
        <v>0.36009732360097318</v>
      </c>
      <c r="D5467">
        <v>0</v>
      </c>
      <c r="E5467">
        <v>0.2001945895640771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0.79604329973870847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t="s">
        <v>5511</v>
      </c>
      <c r="B5468">
        <v>0</v>
      </c>
      <c r="C5468">
        <v>0.21776155717761561</v>
      </c>
      <c r="D5468">
        <v>0</v>
      </c>
      <c r="E5468">
        <v>0.26885086401996661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0.80959313176558423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t="s">
        <v>5512</v>
      </c>
      <c r="B5469">
        <v>0</v>
      </c>
      <c r="C5469">
        <v>2.4330900243309E-2</v>
      </c>
      <c r="D5469">
        <v>0</v>
      </c>
      <c r="E5469">
        <v>0.42505129127096603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0.79604329973870847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 t="s">
        <v>5513</v>
      </c>
      <c r="B5470">
        <v>0</v>
      </c>
      <c r="C5470">
        <v>0</v>
      </c>
      <c r="D5470">
        <v>0</v>
      </c>
      <c r="E5470">
        <v>0.66843630364432416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0.55640164240388201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t="s">
        <v>5514</v>
      </c>
      <c r="B5471">
        <v>0</v>
      </c>
      <c r="C5471">
        <v>0</v>
      </c>
      <c r="D5471">
        <v>0</v>
      </c>
      <c r="E5471">
        <v>0.74957169144863478</v>
      </c>
      <c r="F5471">
        <v>0</v>
      </c>
      <c r="G5471">
        <v>0.39784313725490189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0.45356476297125792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t="s">
        <v>5515</v>
      </c>
      <c r="B5472">
        <v>0</v>
      </c>
      <c r="C5472">
        <v>0</v>
      </c>
      <c r="D5472">
        <v>0</v>
      </c>
      <c r="E5472">
        <v>0.79107003109202823</v>
      </c>
      <c r="F5472">
        <v>0</v>
      </c>
      <c r="G5472">
        <v>0.23705882352941179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0.40100783874580059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 t="s">
        <v>5516</v>
      </c>
      <c r="B5473">
        <v>0</v>
      </c>
      <c r="C5473">
        <v>0</v>
      </c>
      <c r="D5473">
        <v>0</v>
      </c>
      <c r="E5473">
        <v>0.79659045242073645</v>
      </c>
      <c r="F5473">
        <v>0</v>
      </c>
      <c r="G5473">
        <v>0.23705882352941179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0.32385218365061591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t="s">
        <v>5517</v>
      </c>
      <c r="B5474">
        <v>0</v>
      </c>
      <c r="C5474">
        <v>0</v>
      </c>
      <c r="D5474">
        <v>0</v>
      </c>
      <c r="E5474">
        <v>0.79176801539795694</v>
      </c>
      <c r="F5474">
        <v>0</v>
      </c>
      <c r="G5474">
        <v>0.23705882352941179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0.32385218365061591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 t="s">
        <v>5518</v>
      </c>
      <c r="B5475">
        <v>0</v>
      </c>
      <c r="C5475">
        <v>0</v>
      </c>
      <c r="D5475">
        <v>0</v>
      </c>
      <c r="E5475">
        <v>0.74341673893271865</v>
      </c>
      <c r="F5475">
        <v>0</v>
      </c>
      <c r="G5475">
        <v>0.23705882352941179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0.32385218365061591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t="s">
        <v>5519</v>
      </c>
      <c r="B5476">
        <v>0</v>
      </c>
      <c r="C5476">
        <v>0</v>
      </c>
      <c r="D5476">
        <v>0</v>
      </c>
      <c r="E5476">
        <v>0.58281689545041149</v>
      </c>
      <c r="F5476">
        <v>0</v>
      </c>
      <c r="G5476">
        <v>0.23705882352941179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0.32385218365061591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t="s">
        <v>5520</v>
      </c>
      <c r="B5477">
        <v>0</v>
      </c>
      <c r="C5477">
        <v>0</v>
      </c>
      <c r="D5477">
        <v>0</v>
      </c>
      <c r="E5477">
        <v>0.60043571141521612</v>
      </c>
      <c r="F5477">
        <v>0</v>
      </c>
      <c r="G5477">
        <v>0.23705882352941179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0.32385218365061591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t="s">
        <v>5521</v>
      </c>
      <c r="B5478">
        <v>0</v>
      </c>
      <c r="C5478">
        <v>0</v>
      </c>
      <c r="D5478">
        <v>0</v>
      </c>
      <c r="E5478">
        <v>0.70627551344148565</v>
      </c>
      <c r="F5478">
        <v>0</v>
      </c>
      <c r="G5478">
        <v>0.23705882352941179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0.32385218365061591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t="s">
        <v>5522</v>
      </c>
      <c r="B5479">
        <v>0</v>
      </c>
      <c r="C5479">
        <v>1.2165450121654499E-3</v>
      </c>
      <c r="D5479">
        <v>0</v>
      </c>
      <c r="E5479">
        <v>0.72283677742761065</v>
      </c>
      <c r="F5479">
        <v>0</v>
      </c>
      <c r="G5479">
        <v>0.23705882352941179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0.32385218365061591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t="s">
        <v>5523</v>
      </c>
      <c r="B5480">
        <v>0</v>
      </c>
      <c r="C5480">
        <v>3.6496350364963498E-3</v>
      </c>
      <c r="D5480">
        <v>0</v>
      </c>
      <c r="E5480">
        <v>0.69897840478859541</v>
      </c>
      <c r="F5480">
        <v>0</v>
      </c>
      <c r="G5480">
        <v>0.23705882352941179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0.32385218365061591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t="s">
        <v>5524</v>
      </c>
      <c r="B5481">
        <v>0</v>
      </c>
      <c r="C5481">
        <v>0.2250608272506083</v>
      </c>
      <c r="D5481">
        <v>0</v>
      </c>
      <c r="E5481">
        <v>0.62583810994310374</v>
      </c>
      <c r="F5481">
        <v>0</v>
      </c>
      <c r="G5481">
        <v>0.23705882352941179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0.40544979469951481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t="s">
        <v>5525</v>
      </c>
      <c r="B5482">
        <v>0</v>
      </c>
      <c r="C5482">
        <v>0.26520681265206808</v>
      </c>
      <c r="D5482">
        <v>0</v>
      </c>
      <c r="E5482">
        <v>0.56657289705789038</v>
      </c>
      <c r="F5482">
        <v>0</v>
      </c>
      <c r="G5482">
        <v>0.23705882352941179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0.52709966405375142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t="s">
        <v>5526</v>
      </c>
      <c r="B5483">
        <v>0</v>
      </c>
      <c r="C5483">
        <v>0.28102189781021902</v>
      </c>
      <c r="D5483">
        <v>0</v>
      </c>
      <c r="E5483">
        <v>0.57674654709278972</v>
      </c>
      <c r="F5483">
        <v>0</v>
      </c>
      <c r="G5483">
        <v>0.23705882352941179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0.63325867861142215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t="s">
        <v>5527</v>
      </c>
      <c r="B5484">
        <v>0</v>
      </c>
      <c r="C5484">
        <v>0.31021897810218979</v>
      </c>
      <c r="D5484">
        <v>0</v>
      </c>
      <c r="E5484">
        <v>0.60403138814272728</v>
      </c>
      <c r="F5484">
        <v>0</v>
      </c>
      <c r="G5484">
        <v>0.23705882352941179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0.62120194102276971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t="s">
        <v>5528</v>
      </c>
      <c r="B5485">
        <v>0</v>
      </c>
      <c r="C5485">
        <v>0.26520681265206808</v>
      </c>
      <c r="D5485">
        <v>0</v>
      </c>
      <c r="E5485">
        <v>0.67884261511453292</v>
      </c>
      <c r="F5485">
        <v>0</v>
      </c>
      <c r="G5485">
        <v>0.23705882352941179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0.546173945502053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t="s">
        <v>5529</v>
      </c>
      <c r="B5486">
        <v>0</v>
      </c>
      <c r="C5486">
        <v>0.218978102189781</v>
      </c>
      <c r="D5486">
        <v>0</v>
      </c>
      <c r="E5486">
        <v>0.7639543983586794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0.46954087346024642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t="s">
        <v>5530</v>
      </c>
      <c r="B5487">
        <v>0</v>
      </c>
      <c r="C5487">
        <v>0.21411192214111921</v>
      </c>
      <c r="D5487">
        <v>0</v>
      </c>
      <c r="E5487">
        <v>0.7809598341758498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0.48488241881298988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t="s">
        <v>5531</v>
      </c>
      <c r="B5488">
        <v>0</v>
      </c>
      <c r="C5488">
        <v>0.42092457420924573</v>
      </c>
      <c r="D5488">
        <v>0</v>
      </c>
      <c r="E5488">
        <v>0.81833372110239222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0.43318402388951099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t="s">
        <v>5532</v>
      </c>
      <c r="B5489">
        <v>0</v>
      </c>
      <c r="C5489">
        <v>0.59002433090024331</v>
      </c>
      <c r="D5489">
        <v>0</v>
      </c>
      <c r="E5489">
        <v>0.82453097569745559</v>
      </c>
      <c r="F5489">
        <v>0</v>
      </c>
      <c r="G5489">
        <v>0.98588235294117654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0.41787980589772311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 t="s">
        <v>5533</v>
      </c>
      <c r="B5490">
        <v>0</v>
      </c>
      <c r="C5490">
        <v>0.47080291970802918</v>
      </c>
      <c r="D5490">
        <v>0</v>
      </c>
      <c r="E5490">
        <v>0.8259269443093129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0.41702127659574473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 t="s">
        <v>5534</v>
      </c>
      <c r="B5491">
        <v>0</v>
      </c>
      <c r="C5491">
        <v>0.28588807785888082</v>
      </c>
      <c r="D5491">
        <v>0</v>
      </c>
      <c r="E5491">
        <v>0.81287675289240469</v>
      </c>
      <c r="F5491">
        <v>0</v>
      </c>
      <c r="G5491">
        <v>0.23705882352941179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0.351511758118701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t="s">
        <v>5535</v>
      </c>
      <c r="B5492">
        <v>0</v>
      </c>
      <c r="C5492">
        <v>0.1253041362530414</v>
      </c>
      <c r="D5492">
        <v>0</v>
      </c>
      <c r="E5492">
        <v>0.79009708327164285</v>
      </c>
      <c r="F5492">
        <v>0</v>
      </c>
      <c r="G5492">
        <v>0.68176470588235294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0.38238148562896612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 t="s">
        <v>5536</v>
      </c>
      <c r="B5493">
        <v>0</v>
      </c>
      <c r="C5493">
        <v>1.2165450121654499E-3</v>
      </c>
      <c r="D5493">
        <v>0</v>
      </c>
      <c r="E5493">
        <v>0.75974534148353401</v>
      </c>
      <c r="F5493">
        <v>0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0.49499813363195222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 t="s">
        <v>5537</v>
      </c>
      <c r="B5494">
        <v>0</v>
      </c>
      <c r="C5494">
        <v>0</v>
      </c>
      <c r="D5494">
        <v>0</v>
      </c>
      <c r="E5494">
        <v>0.7576513885657481</v>
      </c>
      <c r="F5494">
        <v>0</v>
      </c>
      <c r="G5494">
        <v>0.23705882352941179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0.47596117954460609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t="s">
        <v>5538</v>
      </c>
      <c r="B5495">
        <v>0</v>
      </c>
      <c r="C5495">
        <v>0</v>
      </c>
      <c r="D5495">
        <v>0</v>
      </c>
      <c r="E5495">
        <v>0.77323970473148762</v>
      </c>
      <c r="F5495">
        <v>0</v>
      </c>
      <c r="G5495">
        <v>0.23705882352941179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0.43191489361702118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 t="s">
        <v>5539</v>
      </c>
      <c r="B5496">
        <v>0</v>
      </c>
      <c r="C5496">
        <v>0</v>
      </c>
      <c r="D5496">
        <v>0</v>
      </c>
      <c r="E5496">
        <v>0.76829036147126639</v>
      </c>
      <c r="F5496">
        <v>0</v>
      </c>
      <c r="G5496">
        <v>0.23705882352941179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0.40179171332586788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t="s">
        <v>5540</v>
      </c>
      <c r="B5497">
        <v>0</v>
      </c>
      <c r="C5497">
        <v>0</v>
      </c>
      <c r="D5497">
        <v>0</v>
      </c>
      <c r="E5497">
        <v>0.78024069883034763</v>
      </c>
      <c r="F5497">
        <v>0</v>
      </c>
      <c r="G5497">
        <v>0.23705882352941179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0.32385218365061591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t="s">
        <v>5541</v>
      </c>
      <c r="B5498">
        <v>0</v>
      </c>
      <c r="C5498">
        <v>0</v>
      </c>
      <c r="D5498">
        <v>0</v>
      </c>
      <c r="E5498">
        <v>0.76936906448951969</v>
      </c>
      <c r="F5498">
        <v>0</v>
      </c>
      <c r="G5498">
        <v>0.23705882352941179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0.32385218365061591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t="s">
        <v>5542</v>
      </c>
      <c r="B5499">
        <v>0</v>
      </c>
      <c r="C5499">
        <v>0</v>
      </c>
      <c r="D5499">
        <v>0</v>
      </c>
      <c r="E5499">
        <v>0.74697011358108256</v>
      </c>
      <c r="F5499">
        <v>0</v>
      </c>
      <c r="G5499">
        <v>0.23705882352941179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0.32385218365061591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t="s">
        <v>5543</v>
      </c>
      <c r="B5500">
        <v>0</v>
      </c>
      <c r="C5500">
        <v>0</v>
      </c>
      <c r="D5500">
        <v>0</v>
      </c>
      <c r="E5500">
        <v>0.64428181645127858</v>
      </c>
      <c r="F5500">
        <v>0</v>
      </c>
      <c r="G5500">
        <v>0.23705882352941179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0.32385218365061591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t="s">
        <v>5544</v>
      </c>
      <c r="B5501">
        <v>0</v>
      </c>
      <c r="C5501">
        <v>0</v>
      </c>
      <c r="D5501">
        <v>0</v>
      </c>
      <c r="E5501">
        <v>0.31959220795702109</v>
      </c>
      <c r="F5501">
        <v>0</v>
      </c>
      <c r="G5501">
        <v>0.23705882352941179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0.32385218365061591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 t="s">
        <v>5545</v>
      </c>
      <c r="B5502">
        <v>0</v>
      </c>
      <c r="C5502">
        <v>0</v>
      </c>
      <c r="D5502">
        <v>0</v>
      </c>
      <c r="E5502">
        <v>0.41394699549482861</v>
      </c>
      <c r="F5502">
        <v>0</v>
      </c>
      <c r="G5502">
        <v>0.23705882352941179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0.32385218365061591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 t="s">
        <v>5546</v>
      </c>
      <c r="B5503">
        <v>0</v>
      </c>
      <c r="C5503">
        <v>0</v>
      </c>
      <c r="D5503">
        <v>0</v>
      </c>
      <c r="E5503">
        <v>0.37312548911779009</v>
      </c>
      <c r="F5503">
        <v>0</v>
      </c>
      <c r="G5503">
        <v>0.23705882352941179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0.32385218365061591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t="s">
        <v>5547</v>
      </c>
      <c r="B5504">
        <v>0</v>
      </c>
      <c r="C5504">
        <v>1.581508515815085E-2</v>
      </c>
      <c r="D5504">
        <v>0</v>
      </c>
      <c r="E5504">
        <v>0.62059265212885217</v>
      </c>
      <c r="F5504">
        <v>0</v>
      </c>
      <c r="G5504">
        <v>0.23705882352941179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0.32385218365061591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 t="s">
        <v>5548</v>
      </c>
      <c r="B5505">
        <v>0</v>
      </c>
      <c r="C5505">
        <v>0.43309002433090033</v>
      </c>
      <c r="D5505">
        <v>0</v>
      </c>
      <c r="E5505">
        <v>0.39224602889232008</v>
      </c>
      <c r="F5505">
        <v>0</v>
      </c>
      <c r="G5505">
        <v>0.23705882352941179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0.32385218365061591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 t="s">
        <v>5549</v>
      </c>
      <c r="B5506">
        <v>0</v>
      </c>
      <c r="C5506">
        <v>0.53892944038929436</v>
      </c>
      <c r="D5506">
        <v>0</v>
      </c>
      <c r="E5506">
        <v>0.29389369487510308</v>
      </c>
      <c r="F5506">
        <v>0</v>
      </c>
      <c r="G5506">
        <v>0.23705882352941179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0.34371033967898468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t="s">
        <v>5550</v>
      </c>
      <c r="B5507">
        <v>0</v>
      </c>
      <c r="C5507">
        <v>0.55961070559610704</v>
      </c>
      <c r="D5507">
        <v>0</v>
      </c>
      <c r="E5507">
        <v>0.36142896423359211</v>
      </c>
      <c r="F5507">
        <v>0</v>
      </c>
      <c r="G5507">
        <v>0.23705882352941179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0.39686450167973131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t="s">
        <v>5551</v>
      </c>
      <c r="B5508">
        <v>0</v>
      </c>
      <c r="C5508">
        <v>0.54744525547445255</v>
      </c>
      <c r="D5508">
        <v>0</v>
      </c>
      <c r="E5508">
        <v>0.37399268174030759</v>
      </c>
      <c r="F5508">
        <v>0</v>
      </c>
      <c r="G5508">
        <v>0.23705882352941179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0.56058230683090704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t="s">
        <v>5552</v>
      </c>
      <c r="B5509">
        <v>0</v>
      </c>
      <c r="C5509">
        <v>0.451338199513382</v>
      </c>
      <c r="D5509">
        <v>0</v>
      </c>
      <c r="E5509">
        <v>0.3353497324393494</v>
      </c>
      <c r="F5509">
        <v>0</v>
      </c>
      <c r="G5509">
        <v>0.23705882352941179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0.6371780515117581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t="s">
        <v>5553</v>
      </c>
      <c r="B5510">
        <v>0</v>
      </c>
      <c r="C5510">
        <v>0.51703163017031628</v>
      </c>
      <c r="D5510">
        <v>0</v>
      </c>
      <c r="E5510">
        <v>0.28733687260728868</v>
      </c>
      <c r="F5510">
        <v>0</v>
      </c>
      <c r="G5510">
        <v>0.23705882352941179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0.79604329973870847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t="s">
        <v>5554</v>
      </c>
      <c r="B5511">
        <v>0</v>
      </c>
      <c r="C5511">
        <v>0.51946472019464718</v>
      </c>
      <c r="D5511">
        <v>0</v>
      </c>
      <c r="E5511">
        <v>0.2376107785697667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0.79604329973870847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t="s">
        <v>5555</v>
      </c>
      <c r="B5512">
        <v>0</v>
      </c>
      <c r="C5512">
        <v>0.6909975669099756</v>
      </c>
      <c r="D5512">
        <v>0</v>
      </c>
      <c r="E5512">
        <v>0.21282176018951329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0.79604329973870847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 t="s">
        <v>5556</v>
      </c>
      <c r="B5513">
        <v>0</v>
      </c>
      <c r="C5513">
        <v>0.6995133819951338</v>
      </c>
      <c r="D5513">
        <v>0</v>
      </c>
      <c r="E5513">
        <v>0.17071004039848561</v>
      </c>
      <c r="F5513">
        <v>0</v>
      </c>
      <c r="G5513">
        <v>0.23705882352941179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0.79604329973870847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t="s">
        <v>5557</v>
      </c>
      <c r="B5514">
        <v>0</v>
      </c>
      <c r="C5514">
        <v>0.66666666666666663</v>
      </c>
      <c r="D5514">
        <v>0</v>
      </c>
      <c r="E5514">
        <v>0.1349859345586836</v>
      </c>
      <c r="F5514">
        <v>0</v>
      </c>
      <c r="G5514">
        <v>0.23705882352941179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0.79604329973870847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t="s">
        <v>5558</v>
      </c>
      <c r="B5515">
        <v>0</v>
      </c>
      <c r="C5515">
        <v>0.53771289537712896</v>
      </c>
      <c r="D5515">
        <v>0</v>
      </c>
      <c r="E5515">
        <v>0.1241989043761501</v>
      </c>
      <c r="F5515">
        <v>0</v>
      </c>
      <c r="G5515">
        <v>0.23705882352941179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0.79604329973870847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t="s">
        <v>5559</v>
      </c>
      <c r="B5516">
        <v>0</v>
      </c>
      <c r="C5516">
        <v>0.27007299270072987</v>
      </c>
      <c r="D5516">
        <v>0</v>
      </c>
      <c r="E5516">
        <v>0.1033228283170118</v>
      </c>
      <c r="F5516">
        <v>0</v>
      </c>
      <c r="G5516">
        <v>0.23705882352941179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0.79604329973870847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t="s">
        <v>5560</v>
      </c>
      <c r="B5517">
        <v>0</v>
      </c>
      <c r="C5517">
        <v>2.9197080291970798E-2</v>
      </c>
      <c r="D5517">
        <v>0</v>
      </c>
      <c r="E5517">
        <v>9.1034074324753064E-2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0.79604329973870847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t="s">
        <v>5561</v>
      </c>
      <c r="B5518">
        <v>0</v>
      </c>
      <c r="C5518">
        <v>0</v>
      </c>
      <c r="D5518">
        <v>0</v>
      </c>
      <c r="E5518">
        <v>8.3715814632289193E-2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0.79604329973870847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t="s">
        <v>5562</v>
      </c>
      <c r="B5519">
        <v>0</v>
      </c>
      <c r="C5519">
        <v>0</v>
      </c>
      <c r="D5519">
        <v>0</v>
      </c>
      <c r="E5519">
        <v>6.3601175997800297E-2</v>
      </c>
      <c r="F5519">
        <v>0</v>
      </c>
      <c r="G5519">
        <v>0.23705882352941179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0.79604329973870847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t="s">
        <v>5563</v>
      </c>
      <c r="B5520">
        <v>0</v>
      </c>
      <c r="C5520">
        <v>0</v>
      </c>
      <c r="D5520">
        <v>0</v>
      </c>
      <c r="E5520">
        <v>3.8600647221810953E-2</v>
      </c>
      <c r="F5520">
        <v>0</v>
      </c>
      <c r="G5520">
        <v>0.23705882352941179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0.6371780515117581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t="s">
        <v>5564</v>
      </c>
      <c r="B5521">
        <v>0</v>
      </c>
      <c r="C5521">
        <v>0</v>
      </c>
      <c r="D5521">
        <v>0</v>
      </c>
      <c r="E5521">
        <v>3.0224835550667319E-2</v>
      </c>
      <c r="F5521">
        <v>0</v>
      </c>
      <c r="G5521">
        <v>0.23705882352941179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0.52709966405375142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t="s">
        <v>5565</v>
      </c>
      <c r="B5522">
        <v>0</v>
      </c>
      <c r="C5522">
        <v>0</v>
      </c>
      <c r="D5522">
        <v>0</v>
      </c>
      <c r="E5522">
        <v>4.0229277268977771E-2</v>
      </c>
      <c r="F5522">
        <v>0</v>
      </c>
      <c r="G5522">
        <v>0.23705882352941179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0.49555804404628589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t="s">
        <v>5566</v>
      </c>
      <c r="B5523">
        <v>0</v>
      </c>
      <c r="C5523">
        <v>0</v>
      </c>
      <c r="D5523">
        <v>0</v>
      </c>
      <c r="E5523">
        <v>5.7721186996340872E-2</v>
      </c>
      <c r="F5523">
        <v>0</v>
      </c>
      <c r="G5523">
        <v>0.23705882352941179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0.48701007838745802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t="s">
        <v>5567</v>
      </c>
      <c r="B5524">
        <v>0</v>
      </c>
      <c r="C5524">
        <v>0</v>
      </c>
      <c r="D5524">
        <v>0</v>
      </c>
      <c r="E5524">
        <v>8.4879121808836916E-2</v>
      </c>
      <c r="F5524">
        <v>0</v>
      </c>
      <c r="G5524">
        <v>0.23705882352941179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0.48701007838745802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t="s">
        <v>5568</v>
      </c>
      <c r="B5525">
        <v>0</v>
      </c>
      <c r="C5525">
        <v>0</v>
      </c>
      <c r="D5525">
        <v>0</v>
      </c>
      <c r="E5525">
        <v>0.11681719156496539</v>
      </c>
      <c r="F5525">
        <v>0</v>
      </c>
      <c r="G5525">
        <v>0.23705882352941179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0.48701007838745802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t="s">
        <v>5569</v>
      </c>
      <c r="B5526">
        <v>0</v>
      </c>
      <c r="C5526">
        <v>0</v>
      </c>
      <c r="D5526">
        <v>0</v>
      </c>
      <c r="E5526">
        <v>0.15046849552655511</v>
      </c>
      <c r="F5526">
        <v>0</v>
      </c>
      <c r="G5526">
        <v>0.23705882352941179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0.52709966405375142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t="s">
        <v>5570</v>
      </c>
      <c r="B5527">
        <v>0</v>
      </c>
      <c r="C5527">
        <v>1.2165450121654499E-3</v>
      </c>
      <c r="D5527">
        <v>0</v>
      </c>
      <c r="E5527">
        <v>0.17914930518835001</v>
      </c>
      <c r="F5527">
        <v>0</v>
      </c>
      <c r="G5527">
        <v>0.23705882352941179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0.52709966405375142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t="s">
        <v>5571</v>
      </c>
      <c r="B5528">
        <v>0</v>
      </c>
      <c r="C5528">
        <v>8.5158150851581509E-3</v>
      </c>
      <c r="D5528">
        <v>0</v>
      </c>
      <c r="E5528">
        <v>0.1965777617969923</v>
      </c>
      <c r="F5528">
        <v>0</v>
      </c>
      <c r="G5528">
        <v>0.23705882352941179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0.6371780515117581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t="s">
        <v>5572</v>
      </c>
      <c r="B5529">
        <v>0</v>
      </c>
      <c r="C5529">
        <v>0.29927007299270081</v>
      </c>
      <c r="D5529">
        <v>0</v>
      </c>
      <c r="E5529">
        <v>0.1778802428139343</v>
      </c>
      <c r="F5529">
        <v>0</v>
      </c>
      <c r="G5529">
        <v>0.23705882352941179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0.52709966405375142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t="s">
        <v>5573</v>
      </c>
      <c r="B5530">
        <v>0</v>
      </c>
      <c r="C5530">
        <v>0.47323600973236007</v>
      </c>
      <c r="D5530">
        <v>0</v>
      </c>
      <c r="E5530">
        <v>0.10778569766704039</v>
      </c>
      <c r="F5530">
        <v>0</v>
      </c>
      <c r="G5530">
        <v>0.23705882352941179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0.6371780515117581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t="s">
        <v>5574</v>
      </c>
      <c r="B5531">
        <v>0</v>
      </c>
      <c r="C5531">
        <v>0.52676399026763987</v>
      </c>
      <c r="D5531">
        <v>0</v>
      </c>
      <c r="E5531">
        <v>4.7737896317604007E-2</v>
      </c>
      <c r="F5531">
        <v>0</v>
      </c>
      <c r="G5531">
        <v>0.23705882352941179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0.6371780515117581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 t="s">
        <v>5575</v>
      </c>
      <c r="B5532">
        <v>0</v>
      </c>
      <c r="C5532">
        <v>0.51338199513381999</v>
      </c>
      <c r="D5532">
        <v>0</v>
      </c>
      <c r="E5532">
        <v>4.5094016370904627E-2</v>
      </c>
      <c r="F5532">
        <v>0</v>
      </c>
      <c r="G5532">
        <v>0.23705882352941179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0.6371780515117581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t="s">
        <v>5576</v>
      </c>
      <c r="B5533">
        <v>0</v>
      </c>
      <c r="C5533">
        <v>0.49270072992700731</v>
      </c>
      <c r="D5533">
        <v>0</v>
      </c>
      <c r="E5533">
        <v>3.350324668457455E-2</v>
      </c>
      <c r="F5533">
        <v>0</v>
      </c>
      <c r="G5533">
        <v>0.23705882352941179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0.79604329973870847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t="s">
        <v>5577</v>
      </c>
      <c r="B5534">
        <v>0</v>
      </c>
      <c r="C5534">
        <v>0.47931873479318732</v>
      </c>
      <c r="D5534">
        <v>0</v>
      </c>
      <c r="E5534">
        <v>1.986082615960575E-2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0.79604329973870847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t="s">
        <v>5578</v>
      </c>
      <c r="B5535">
        <v>0</v>
      </c>
      <c r="C5535">
        <v>0.4476885644768856</v>
      </c>
      <c r="D5535">
        <v>0</v>
      </c>
      <c r="E5535">
        <v>1.357896740624802E-2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0.79604329973870847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 t="s">
        <v>5579</v>
      </c>
      <c r="B5536">
        <v>0</v>
      </c>
      <c r="C5536">
        <v>0.63138686131386856</v>
      </c>
      <c r="D5536">
        <v>0</v>
      </c>
      <c r="E5536">
        <v>1.2225300873537929E-2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0.79604329973870847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t="s">
        <v>5580</v>
      </c>
      <c r="B5537">
        <v>0</v>
      </c>
      <c r="C5537">
        <v>0.66180048661800484</v>
      </c>
      <c r="D5537">
        <v>0</v>
      </c>
      <c r="E5537">
        <v>1.372702468326318E-2</v>
      </c>
      <c r="F5537">
        <v>0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0.79604329973870847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 t="s">
        <v>5581</v>
      </c>
      <c r="B5538">
        <v>0</v>
      </c>
      <c r="C5538">
        <v>0.63503649635036497</v>
      </c>
      <c r="D5538">
        <v>0</v>
      </c>
      <c r="E5538">
        <v>1.6392055669536158E-2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0.79604329973870847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 t="s">
        <v>5582</v>
      </c>
      <c r="B5539">
        <v>0</v>
      </c>
      <c r="C5539">
        <v>0.49391727493917281</v>
      </c>
      <c r="D5539">
        <v>0</v>
      </c>
      <c r="E5539">
        <v>2.889232005753083E-2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0.80959313176558423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t="s">
        <v>5583</v>
      </c>
      <c r="B5540">
        <v>0</v>
      </c>
      <c r="C5540">
        <v>0.24087591240875911</v>
      </c>
      <c r="D5540">
        <v>0</v>
      </c>
      <c r="E5540">
        <v>4.1075318851921568E-2</v>
      </c>
      <c r="F5540">
        <v>0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0.79604329973870847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t="s">
        <v>5584</v>
      </c>
      <c r="B5541">
        <v>0</v>
      </c>
      <c r="C5541">
        <v>2.5547445255474449E-2</v>
      </c>
      <c r="D5541">
        <v>0</v>
      </c>
      <c r="E5541">
        <v>6.4574123818185669E-2</v>
      </c>
      <c r="F5541">
        <v>0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0.79604329973870847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t="s">
        <v>5585</v>
      </c>
      <c r="B5542">
        <v>0</v>
      </c>
      <c r="C5542">
        <v>0</v>
      </c>
      <c r="D5542">
        <v>0</v>
      </c>
      <c r="E5542">
        <v>7.5149643604983191E-2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0.79604329973870847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 t="s">
        <v>5586</v>
      </c>
      <c r="B5543">
        <v>0</v>
      </c>
      <c r="C5543">
        <v>0</v>
      </c>
      <c r="D5543">
        <v>0</v>
      </c>
      <c r="E5543">
        <v>9.919837560016076E-2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0.79604329973870847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t="s">
        <v>5587</v>
      </c>
      <c r="B5544">
        <v>0</v>
      </c>
      <c r="C5544">
        <v>0</v>
      </c>
      <c r="D5544">
        <v>0</v>
      </c>
      <c r="E5544">
        <v>0.14699972503648559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0.78697275102650255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 t="s">
        <v>5588</v>
      </c>
      <c r="B5545">
        <v>0</v>
      </c>
      <c r="C5545">
        <v>0</v>
      </c>
      <c r="D5545">
        <v>0</v>
      </c>
      <c r="E5545">
        <v>0.1184669726517058</v>
      </c>
      <c r="F5545">
        <v>0</v>
      </c>
      <c r="G5545">
        <v>0.23705882352941179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0.62814483016050759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t="s">
        <v>5589</v>
      </c>
      <c r="B5546">
        <v>0</v>
      </c>
      <c r="C5546">
        <v>0</v>
      </c>
      <c r="D5546">
        <v>0</v>
      </c>
      <c r="E5546">
        <v>0.1104718796928869</v>
      </c>
      <c r="F5546">
        <v>0</v>
      </c>
      <c r="G5546">
        <v>0.23705882352941179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0.62814483016050759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t="s">
        <v>5590</v>
      </c>
      <c r="B5547">
        <v>0</v>
      </c>
      <c r="C5547">
        <v>0</v>
      </c>
      <c r="D5547">
        <v>0</v>
      </c>
      <c r="E5547">
        <v>0.12257027432898331</v>
      </c>
      <c r="F5547">
        <v>0</v>
      </c>
      <c r="G5547">
        <v>0.23705882352941179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0.57454273982829418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 t="s">
        <v>5591</v>
      </c>
      <c r="B5548">
        <v>0</v>
      </c>
      <c r="C5548">
        <v>0</v>
      </c>
      <c r="D5548">
        <v>0</v>
      </c>
      <c r="E5548">
        <v>0.1244738678906068</v>
      </c>
      <c r="F5548">
        <v>0</v>
      </c>
      <c r="G5548">
        <v>0.23705882352941179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0.51806644270250102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t="s">
        <v>5592</v>
      </c>
      <c r="B5549">
        <v>0</v>
      </c>
      <c r="C5549">
        <v>0</v>
      </c>
      <c r="D5549">
        <v>0</v>
      </c>
      <c r="E5549">
        <v>0.14613253241396809</v>
      </c>
      <c r="F5549">
        <v>0</v>
      </c>
      <c r="G5549">
        <v>0.23705882352941179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0.51806644270250102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 t="s">
        <v>5593</v>
      </c>
      <c r="B5550">
        <v>0</v>
      </c>
      <c r="C5550">
        <v>0</v>
      </c>
      <c r="D5550">
        <v>0</v>
      </c>
      <c r="E5550">
        <v>0.17229636836650519</v>
      </c>
      <c r="F5550">
        <v>0</v>
      </c>
      <c r="G5550">
        <v>0.23705882352941179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0.51806644270250102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 t="s">
        <v>5594</v>
      </c>
      <c r="B5551">
        <v>0</v>
      </c>
      <c r="C5551">
        <v>1.2165450121654499E-3</v>
      </c>
      <c r="D5551">
        <v>0</v>
      </c>
      <c r="E5551">
        <v>0.14771886038198781</v>
      </c>
      <c r="F5551">
        <v>0</v>
      </c>
      <c r="G5551">
        <v>0.23705882352941179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0.51806644270250102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 t="s">
        <v>5595</v>
      </c>
      <c r="B5552">
        <v>0</v>
      </c>
      <c r="C5552">
        <v>1.21654501216545E-2</v>
      </c>
      <c r="D5552">
        <v>0</v>
      </c>
      <c r="E5552">
        <v>0.1541276253727871</v>
      </c>
      <c r="F5552">
        <v>0</v>
      </c>
      <c r="G5552">
        <v>0.23705882352941179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0.51806644270250102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t="s">
        <v>5596</v>
      </c>
      <c r="B5553">
        <v>0</v>
      </c>
      <c r="C5553">
        <v>0.32360097323600973</v>
      </c>
      <c r="D5553">
        <v>0</v>
      </c>
      <c r="E5553">
        <v>0.13528204911271391</v>
      </c>
      <c r="F5553">
        <v>0</v>
      </c>
      <c r="G5553">
        <v>0.23705882352941179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0.47797685703620751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t="s">
        <v>5597</v>
      </c>
      <c r="B5554">
        <v>0</v>
      </c>
      <c r="C5554">
        <v>0.39051094890510951</v>
      </c>
      <c r="D5554">
        <v>0</v>
      </c>
      <c r="E5554">
        <v>7.8829924490788725E-2</v>
      </c>
      <c r="F5554">
        <v>0</v>
      </c>
      <c r="G5554">
        <v>0.23705882352941179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0.51806644270250102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 t="s">
        <v>5598</v>
      </c>
      <c r="B5555">
        <v>0</v>
      </c>
      <c r="C5555">
        <v>0.45498783454987829</v>
      </c>
      <c r="D5555">
        <v>0</v>
      </c>
      <c r="E5555">
        <v>3.9700501279637902E-2</v>
      </c>
      <c r="F5555">
        <v>0</v>
      </c>
      <c r="G5555">
        <v>0.23705882352941179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0.62814483016050759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 t="s">
        <v>5599</v>
      </c>
      <c r="B5556">
        <v>0</v>
      </c>
      <c r="C5556">
        <v>0.5012165450121655</v>
      </c>
      <c r="D5556">
        <v>0</v>
      </c>
      <c r="E5556">
        <v>4.3486537363311407E-2</v>
      </c>
      <c r="F5556">
        <v>0</v>
      </c>
      <c r="G5556">
        <v>0.23705882352941179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0.62814483016050759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t="s">
        <v>5600</v>
      </c>
      <c r="B5557">
        <v>0</v>
      </c>
      <c r="C5557">
        <v>0.29318734793187351</v>
      </c>
      <c r="D5557">
        <v>0</v>
      </c>
      <c r="E5557">
        <v>4.5368979885361371E-2</v>
      </c>
      <c r="F5557">
        <v>0</v>
      </c>
      <c r="G5557">
        <v>0.23705882352941179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0.62814483016050759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t="s">
        <v>5601</v>
      </c>
      <c r="B5558">
        <v>0</v>
      </c>
      <c r="C5558">
        <v>0.24695863746958641</v>
      </c>
      <c r="D5558">
        <v>0</v>
      </c>
      <c r="E5558">
        <v>4.710336513039616E-2</v>
      </c>
      <c r="F5558">
        <v>0</v>
      </c>
      <c r="G5558">
        <v>0.23705882352941179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0.62814483016050759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 t="s">
        <v>5602</v>
      </c>
      <c r="B5559">
        <v>0</v>
      </c>
      <c r="C5559">
        <v>0.45498783454987829</v>
      </c>
      <c r="D5559">
        <v>0</v>
      </c>
      <c r="E5559">
        <v>5.2581484379957279E-2</v>
      </c>
      <c r="F5559">
        <v>0</v>
      </c>
      <c r="G5559">
        <v>0.23705882352941179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0.78697275102650255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 t="s">
        <v>5603</v>
      </c>
      <c r="B5560">
        <v>0</v>
      </c>
      <c r="C5560">
        <v>0.55474452554744524</v>
      </c>
      <c r="D5560">
        <v>0</v>
      </c>
      <c r="E5560">
        <v>6.9713826434569276E-2</v>
      </c>
      <c r="F5560">
        <v>0</v>
      </c>
      <c r="G5560">
        <v>0.23705882352941179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0.78697275102650255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t="s">
        <v>5604</v>
      </c>
      <c r="B5561">
        <v>0</v>
      </c>
      <c r="C5561">
        <v>0.62287104622871048</v>
      </c>
      <c r="D5561">
        <v>0</v>
      </c>
      <c r="E5561">
        <v>8.2150637703843149E-2</v>
      </c>
      <c r="F5561">
        <v>0</v>
      </c>
      <c r="G5561">
        <v>0.23705882352941179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0.78697275102650255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t="s">
        <v>5605</v>
      </c>
      <c r="B5562">
        <v>0</v>
      </c>
      <c r="C5562">
        <v>0.55961070559610704</v>
      </c>
      <c r="D5562">
        <v>0</v>
      </c>
      <c r="E5562">
        <v>8.134689820004655E-2</v>
      </c>
      <c r="F5562">
        <v>0</v>
      </c>
      <c r="G5562">
        <v>0.23705882352941179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0.78697275102650255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t="s">
        <v>5606</v>
      </c>
      <c r="B5563">
        <v>0</v>
      </c>
      <c r="C5563">
        <v>0.36131386861313869</v>
      </c>
      <c r="D5563">
        <v>0</v>
      </c>
      <c r="E5563">
        <v>0.10567059370968079</v>
      </c>
      <c r="F5563">
        <v>0</v>
      </c>
      <c r="G5563">
        <v>0.41352941176470592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0.78697275102650255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 t="s">
        <v>5607</v>
      </c>
      <c r="B5564">
        <v>0</v>
      </c>
      <c r="C5564">
        <v>0.2262773722627737</v>
      </c>
      <c r="D5564">
        <v>0</v>
      </c>
      <c r="E5564">
        <v>0.1138983481038093</v>
      </c>
      <c r="F5564">
        <v>0</v>
      </c>
      <c r="G5564">
        <v>0.23705882352941179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0.78697275102650255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 t="s">
        <v>5608</v>
      </c>
      <c r="B5565">
        <v>0</v>
      </c>
      <c r="C5565">
        <v>2.3114355231143548E-2</v>
      </c>
      <c r="D5565">
        <v>0</v>
      </c>
      <c r="E5565">
        <v>0.1011654222805051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0.78697275102650255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t="s">
        <v>5609</v>
      </c>
      <c r="B5566">
        <v>0</v>
      </c>
      <c r="C5566">
        <v>0</v>
      </c>
      <c r="D5566">
        <v>0</v>
      </c>
      <c r="E5566">
        <v>0.1060090103428584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0.78697275102650255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t="s">
        <v>5610</v>
      </c>
      <c r="B5567">
        <v>0</v>
      </c>
      <c r="C5567">
        <v>0</v>
      </c>
      <c r="D5567">
        <v>0</v>
      </c>
      <c r="E5567">
        <v>0.1245796230884748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0.78697275102650255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t="s">
        <v>5611</v>
      </c>
      <c r="B5568">
        <v>0</v>
      </c>
      <c r="C5568">
        <v>0</v>
      </c>
      <c r="D5568">
        <v>0</v>
      </c>
      <c r="E5568">
        <v>0.14490577211869959</v>
      </c>
      <c r="F5568">
        <v>0</v>
      </c>
      <c r="G5568">
        <v>0.23705882352941179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0.70757745427398278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 t="s">
        <v>5612</v>
      </c>
      <c r="B5569">
        <v>0</v>
      </c>
      <c r="C5569">
        <v>0</v>
      </c>
      <c r="D5569">
        <v>0</v>
      </c>
      <c r="E5569">
        <v>0.17155608198142941</v>
      </c>
      <c r="F5569">
        <v>0</v>
      </c>
      <c r="G5569">
        <v>0.23705882352941179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0.62814483016050759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t="s">
        <v>5613</v>
      </c>
      <c r="B5570">
        <v>0</v>
      </c>
      <c r="C5570">
        <v>0</v>
      </c>
      <c r="D5570">
        <v>0</v>
      </c>
      <c r="E5570">
        <v>0.14765540726326701</v>
      </c>
      <c r="F5570">
        <v>0</v>
      </c>
      <c r="G5570">
        <v>0.23705882352941179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0.62814483016050759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t="s">
        <v>5614</v>
      </c>
      <c r="B5571">
        <v>0</v>
      </c>
      <c r="C5571">
        <v>0</v>
      </c>
      <c r="D5571">
        <v>0</v>
      </c>
      <c r="E5571">
        <v>0.1194187694325176</v>
      </c>
      <c r="F5571">
        <v>0</v>
      </c>
      <c r="G5571">
        <v>0.23705882352941179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0.51806644270250102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t="s">
        <v>5615</v>
      </c>
      <c r="B5572">
        <v>0</v>
      </c>
      <c r="C5572">
        <v>0</v>
      </c>
      <c r="D5572">
        <v>0</v>
      </c>
      <c r="E5572">
        <v>0.1050572135620466</v>
      </c>
      <c r="F5572">
        <v>0</v>
      </c>
      <c r="G5572">
        <v>0.23705882352941179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0.47797685703620751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 t="s">
        <v>5616</v>
      </c>
      <c r="B5573">
        <v>0</v>
      </c>
      <c r="C5573">
        <v>0</v>
      </c>
      <c r="D5573">
        <v>0</v>
      </c>
      <c r="E5573">
        <v>7.6841726770870797E-2</v>
      </c>
      <c r="F5573">
        <v>0</v>
      </c>
      <c r="G5573">
        <v>0.23705882352941179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0.47797685703620751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t="s">
        <v>5617</v>
      </c>
      <c r="B5574">
        <v>0</v>
      </c>
      <c r="C5574">
        <v>0</v>
      </c>
      <c r="D5574">
        <v>0</v>
      </c>
      <c r="E5574">
        <v>6.3051248968886836E-2</v>
      </c>
      <c r="F5574">
        <v>0</v>
      </c>
      <c r="G5574">
        <v>0.23705882352941179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0.47797685703620751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t="s">
        <v>5618</v>
      </c>
      <c r="B5575">
        <v>0</v>
      </c>
      <c r="C5575">
        <v>1.2165450121654499E-3</v>
      </c>
      <c r="D5575">
        <v>0</v>
      </c>
      <c r="E5575">
        <v>5.6473275661498769E-2</v>
      </c>
      <c r="F5575">
        <v>0</v>
      </c>
      <c r="G5575">
        <v>0.23705882352941179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0.47797685703620751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t="s">
        <v>5619</v>
      </c>
      <c r="B5576">
        <v>0</v>
      </c>
      <c r="C5576">
        <v>1.581508515815085E-2</v>
      </c>
      <c r="D5576">
        <v>0</v>
      </c>
      <c r="E5576">
        <v>5.0360625224729803E-2</v>
      </c>
      <c r="F5576">
        <v>0</v>
      </c>
      <c r="G5576">
        <v>0.23705882352941179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0.47797685703620751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t="s">
        <v>5620</v>
      </c>
      <c r="B5577">
        <v>0</v>
      </c>
      <c r="C5577">
        <v>0.38077858880778592</v>
      </c>
      <c r="D5577">
        <v>0</v>
      </c>
      <c r="E5577">
        <v>4.3973011273504101E-2</v>
      </c>
      <c r="F5577">
        <v>0</v>
      </c>
      <c r="G5577">
        <v>0.23705882352941179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0.31478163493840983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t="s">
        <v>5621</v>
      </c>
      <c r="B5578">
        <v>0</v>
      </c>
      <c r="C5578">
        <v>0.47688564476885648</v>
      </c>
      <c r="D5578">
        <v>0</v>
      </c>
      <c r="E5578">
        <v>1.92262949723979E-2</v>
      </c>
      <c r="F5578">
        <v>0</v>
      </c>
      <c r="G5578">
        <v>0.23705882352941179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0.47797685703620751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t="s">
        <v>5622</v>
      </c>
      <c r="B5579">
        <v>0</v>
      </c>
      <c r="C5579">
        <v>0.5012165450121655</v>
      </c>
      <c r="D5579">
        <v>0</v>
      </c>
      <c r="E5579">
        <v>3.5110725692167779E-3</v>
      </c>
      <c r="F5579">
        <v>0</v>
      </c>
      <c r="G5579">
        <v>0.23705882352941179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0.47797685703620751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t="s">
        <v>5623</v>
      </c>
      <c r="B5580">
        <v>0</v>
      </c>
      <c r="C5580">
        <v>0.49878345498783461</v>
      </c>
      <c r="D5580">
        <v>0</v>
      </c>
      <c r="E5580">
        <v>2.2631612343746691E-3</v>
      </c>
      <c r="F5580">
        <v>0</v>
      </c>
      <c r="G5580">
        <v>0.23705882352941179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0.51806644270250102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t="s">
        <v>5624</v>
      </c>
      <c r="B5581">
        <v>0</v>
      </c>
      <c r="C5581">
        <v>0.48418491484184911</v>
      </c>
      <c r="D5581">
        <v>0</v>
      </c>
      <c r="E5581">
        <v>3.4687704900695868E-3</v>
      </c>
      <c r="F5581">
        <v>0</v>
      </c>
      <c r="G5581">
        <v>0.23705882352941179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0.62814483016050759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t="s">
        <v>5625</v>
      </c>
      <c r="B5582">
        <v>0</v>
      </c>
      <c r="C5582">
        <v>0.47566909975669103</v>
      </c>
      <c r="D5582">
        <v>0</v>
      </c>
      <c r="E5582">
        <v>5.4569682099875217E-3</v>
      </c>
      <c r="F5582">
        <v>0</v>
      </c>
      <c r="G5582">
        <v>0.23705882352941179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0.62814483016050759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 t="s">
        <v>5626</v>
      </c>
      <c r="B5583">
        <v>0</v>
      </c>
      <c r="C5583">
        <v>0.48296836982968372</v>
      </c>
      <c r="D5583">
        <v>0</v>
      </c>
      <c r="E5583">
        <v>6.0703483576217774E-3</v>
      </c>
      <c r="F5583">
        <v>0</v>
      </c>
      <c r="G5583">
        <v>0.23705882352941179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0.62814483016050759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t="s">
        <v>5627</v>
      </c>
      <c r="B5584">
        <v>0</v>
      </c>
      <c r="C5584">
        <v>0.64841849148418484</v>
      </c>
      <c r="D5584">
        <v>0</v>
      </c>
      <c r="E5584">
        <v>6.2818587533577282E-3</v>
      </c>
      <c r="F5584">
        <v>0</v>
      </c>
      <c r="G5584">
        <v>0.23705882352941179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0.62814483016050759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t="s">
        <v>5628</v>
      </c>
      <c r="B5585">
        <v>0</v>
      </c>
      <c r="C5585">
        <v>0.65815085158150854</v>
      </c>
      <c r="D5585">
        <v>0</v>
      </c>
      <c r="E5585">
        <v>6.5568222678144637E-3</v>
      </c>
      <c r="F5585">
        <v>0</v>
      </c>
      <c r="G5585">
        <v>0.23705882352941179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0.62814483016050759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t="s">
        <v>5629</v>
      </c>
      <c r="B5586">
        <v>0</v>
      </c>
      <c r="C5586">
        <v>0.63017031630170306</v>
      </c>
      <c r="D5586">
        <v>0</v>
      </c>
      <c r="E5586">
        <v>5.4146661308403319E-3</v>
      </c>
      <c r="F5586">
        <v>0</v>
      </c>
      <c r="G5586">
        <v>0.23705882352941179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0.78697275102650255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 t="s">
        <v>5630</v>
      </c>
      <c r="B5587">
        <v>0</v>
      </c>
      <c r="C5587">
        <v>0.49391727493917281</v>
      </c>
      <c r="D5587">
        <v>0</v>
      </c>
      <c r="E5587">
        <v>5.6473275661498767E-3</v>
      </c>
      <c r="F5587">
        <v>0</v>
      </c>
      <c r="G5587">
        <v>0.23705882352941179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0.78697275102650255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t="s">
        <v>5631</v>
      </c>
      <c r="B5588">
        <v>0</v>
      </c>
      <c r="C5588">
        <v>0.23357664233576639</v>
      </c>
      <c r="D5588">
        <v>0</v>
      </c>
      <c r="E5588">
        <v>1.0279405232767189E-2</v>
      </c>
      <c r="F5588">
        <v>0</v>
      </c>
      <c r="G5588">
        <v>0.23705882352941179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0.78697275102650255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t="s">
        <v>5632</v>
      </c>
      <c r="B5589">
        <v>0</v>
      </c>
      <c r="C5589">
        <v>2.4330900243309E-2</v>
      </c>
      <c r="D5589">
        <v>0</v>
      </c>
      <c r="E5589">
        <v>4.3063516571839509E-2</v>
      </c>
      <c r="F5589">
        <v>0</v>
      </c>
      <c r="G5589">
        <v>0.55294117647058827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0.78697275102650255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 t="s">
        <v>5633</v>
      </c>
      <c r="B5590">
        <v>0</v>
      </c>
      <c r="C5590">
        <v>0</v>
      </c>
      <c r="D5590">
        <v>0</v>
      </c>
      <c r="E5590">
        <v>0.1063474269760359</v>
      </c>
      <c r="F5590">
        <v>0</v>
      </c>
      <c r="G5590">
        <v>0.67333333333333334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0.78697275102650255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t="s">
        <v>5634</v>
      </c>
      <c r="B5591">
        <v>0</v>
      </c>
      <c r="C5591">
        <v>0</v>
      </c>
      <c r="D5591">
        <v>0</v>
      </c>
      <c r="E5591">
        <v>0.16159394234226609</v>
      </c>
      <c r="F5591">
        <v>0</v>
      </c>
      <c r="G5591">
        <v>0.23705882352941179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0.78697275102650255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 t="s">
        <v>5635</v>
      </c>
      <c r="B5592">
        <v>0</v>
      </c>
      <c r="C5592">
        <v>0</v>
      </c>
      <c r="D5592">
        <v>0</v>
      </c>
      <c r="E5592">
        <v>0.24126990841599871</v>
      </c>
      <c r="F5592">
        <v>0</v>
      </c>
      <c r="G5592">
        <v>0.23705882352941179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0.62814483016050759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t="s">
        <v>5636</v>
      </c>
      <c r="B5593">
        <v>0</v>
      </c>
      <c r="C5593">
        <v>0</v>
      </c>
      <c r="D5593">
        <v>0</v>
      </c>
      <c r="E5593">
        <v>0.29438016878529583</v>
      </c>
      <c r="F5593">
        <v>0</v>
      </c>
      <c r="G5593">
        <v>0.23705882352941179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0.62814483016050759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t="s">
        <v>5637</v>
      </c>
      <c r="B5594">
        <v>0</v>
      </c>
      <c r="C5594">
        <v>0</v>
      </c>
      <c r="D5594">
        <v>0</v>
      </c>
      <c r="E5594">
        <v>0.33253664417606132</v>
      </c>
      <c r="F5594">
        <v>0</v>
      </c>
      <c r="G5594">
        <v>0.23705882352941179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0.51806644270250102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t="s">
        <v>5638</v>
      </c>
      <c r="B5595">
        <v>0</v>
      </c>
      <c r="C5595">
        <v>0</v>
      </c>
      <c r="D5595">
        <v>0</v>
      </c>
      <c r="E5595">
        <v>0.37027009877535477</v>
      </c>
      <c r="F5595">
        <v>0</v>
      </c>
      <c r="G5595">
        <v>0.23705882352941179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0.51806644270250102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 t="s">
        <v>5639</v>
      </c>
      <c r="B5596">
        <v>0</v>
      </c>
      <c r="C5596">
        <v>0</v>
      </c>
      <c r="D5596">
        <v>0</v>
      </c>
      <c r="E5596">
        <v>0.40076989784047889</v>
      </c>
      <c r="F5596">
        <v>0</v>
      </c>
      <c r="G5596">
        <v>0.23705882352941179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0.51806644270250102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t="s">
        <v>5640</v>
      </c>
      <c r="B5597">
        <v>0</v>
      </c>
      <c r="C5597">
        <v>0</v>
      </c>
      <c r="D5597">
        <v>0</v>
      </c>
      <c r="E5597">
        <v>0.40307536115400078</v>
      </c>
      <c r="F5597">
        <v>0</v>
      </c>
      <c r="G5597">
        <v>0.23705882352941179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0.51806644270250102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 t="s">
        <v>5641</v>
      </c>
      <c r="B5598">
        <v>0</v>
      </c>
      <c r="C5598">
        <v>0</v>
      </c>
      <c r="D5598">
        <v>0</v>
      </c>
      <c r="E5598">
        <v>0.39892975739757608</v>
      </c>
      <c r="F5598">
        <v>0</v>
      </c>
      <c r="G5598">
        <v>0.23705882352941179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0.51806644270250102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t="s">
        <v>5642</v>
      </c>
      <c r="B5599">
        <v>0</v>
      </c>
      <c r="C5599">
        <v>1.2165450121654499E-3</v>
      </c>
      <c r="D5599">
        <v>0</v>
      </c>
      <c r="E5599">
        <v>0.37845555109033607</v>
      </c>
      <c r="F5599">
        <v>0</v>
      </c>
      <c r="G5599">
        <v>0.23705882352941179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0.62814483016050759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t="s">
        <v>5643</v>
      </c>
      <c r="B5600">
        <v>0</v>
      </c>
      <c r="C5600">
        <v>1.581508515815085E-2</v>
      </c>
      <c r="D5600">
        <v>0</v>
      </c>
      <c r="E5600">
        <v>0.34393705450622902</v>
      </c>
      <c r="F5600">
        <v>0</v>
      </c>
      <c r="G5600">
        <v>0.23705882352941179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0.62814483016050759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t="s">
        <v>5644</v>
      </c>
      <c r="B5601">
        <v>0</v>
      </c>
      <c r="C5601">
        <v>0.39659367396593681</v>
      </c>
      <c r="D5601">
        <v>0</v>
      </c>
      <c r="E5601">
        <v>0.235559127731128</v>
      </c>
      <c r="F5601">
        <v>0</v>
      </c>
      <c r="G5601">
        <v>0.23705882352941179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0.62814483016050759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t="s">
        <v>5645</v>
      </c>
      <c r="B5602">
        <v>0</v>
      </c>
      <c r="C5602">
        <v>0.5024330900243309</v>
      </c>
      <c r="D5602">
        <v>0</v>
      </c>
      <c r="E5602">
        <v>0.126969690560291</v>
      </c>
      <c r="F5602">
        <v>0</v>
      </c>
      <c r="G5602">
        <v>0.23705882352941179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0.62814483016050759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 t="s">
        <v>5646</v>
      </c>
      <c r="B5603">
        <v>0</v>
      </c>
      <c r="C5603">
        <v>0.51824817518248179</v>
      </c>
      <c r="D5603">
        <v>0</v>
      </c>
      <c r="E5603">
        <v>5.6557879819793141E-2</v>
      </c>
      <c r="F5603">
        <v>0</v>
      </c>
      <c r="G5603">
        <v>0.23705882352941179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0.62814483016050759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t="s">
        <v>5647</v>
      </c>
      <c r="B5604">
        <v>0</v>
      </c>
      <c r="C5604">
        <v>0.50486618004866179</v>
      </c>
      <c r="D5604">
        <v>0</v>
      </c>
      <c r="E5604">
        <v>4.3338480086296247E-2</v>
      </c>
      <c r="F5604">
        <v>0</v>
      </c>
      <c r="G5604">
        <v>0.23705882352941179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0.74647256438969767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 t="s">
        <v>5648</v>
      </c>
      <c r="B5605">
        <v>0</v>
      </c>
      <c r="C5605">
        <v>0.48175182481751833</v>
      </c>
      <c r="D5605">
        <v>0</v>
      </c>
      <c r="E5605">
        <v>3.3524397724148142E-2</v>
      </c>
      <c r="F5605">
        <v>0</v>
      </c>
      <c r="G5605">
        <v>0.23705882352941179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0.78697275102650255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t="s">
        <v>5649</v>
      </c>
      <c r="B5606">
        <v>0</v>
      </c>
      <c r="C5606">
        <v>0.47323600973236007</v>
      </c>
      <c r="D5606">
        <v>0</v>
      </c>
      <c r="E5606">
        <v>2.732714312908479E-2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0.78697275102650255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 t="s">
        <v>5650</v>
      </c>
      <c r="B5607">
        <v>0</v>
      </c>
      <c r="C5607">
        <v>0.47688564476885648</v>
      </c>
      <c r="D5607">
        <v>0</v>
      </c>
      <c r="E5607">
        <v>2.351995600583769E-2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0.78697275102650255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 t="s">
        <v>5651</v>
      </c>
      <c r="B5608">
        <v>0</v>
      </c>
      <c r="C5608">
        <v>0.63381995133819946</v>
      </c>
      <c r="D5608">
        <v>0</v>
      </c>
      <c r="E5608">
        <v>2.142600308805178E-2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0.78697275102650255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t="s">
        <v>5652</v>
      </c>
      <c r="B5609">
        <v>0</v>
      </c>
      <c r="C5609">
        <v>0.63990267639902676</v>
      </c>
      <c r="D5609">
        <v>0</v>
      </c>
      <c r="E5609">
        <v>1.558831616573955E-2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0.78697275102650255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t="s">
        <v>5653</v>
      </c>
      <c r="B5610">
        <v>0</v>
      </c>
      <c r="C5610">
        <v>0.5997566909975669</v>
      </c>
      <c r="D5610">
        <v>0</v>
      </c>
      <c r="E5610">
        <v>1.556716512616595E-2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0.78697275102650255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 t="s">
        <v>5654</v>
      </c>
      <c r="B5611">
        <v>0</v>
      </c>
      <c r="C5611">
        <v>0.45985401459854008</v>
      </c>
      <c r="D5611">
        <v>0</v>
      </c>
      <c r="E5611">
        <v>1.954356056600182E-2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0.78697275102650255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 t="s">
        <v>5655</v>
      </c>
      <c r="B5612">
        <v>0</v>
      </c>
      <c r="C5612">
        <v>0.21289537712895379</v>
      </c>
      <c r="D5612">
        <v>0</v>
      </c>
      <c r="E5612">
        <v>4.5411281964508547E-2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0.78697275102650255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 t="s">
        <v>5656</v>
      </c>
      <c r="B5613">
        <v>0</v>
      </c>
      <c r="C5613">
        <v>2.0681265206812651E-2</v>
      </c>
      <c r="D5613">
        <v>0</v>
      </c>
      <c r="E5613">
        <v>0.1155481291905497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0.78697275102650255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t="s">
        <v>5657</v>
      </c>
      <c r="B5614">
        <v>0</v>
      </c>
      <c r="C5614">
        <v>0</v>
      </c>
      <c r="D5614">
        <v>0</v>
      </c>
      <c r="E5614">
        <v>0.24069883034751161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0.78697275102650255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 t="s">
        <v>5658</v>
      </c>
      <c r="B5615">
        <v>0</v>
      </c>
      <c r="C5615">
        <v>0</v>
      </c>
      <c r="D5615">
        <v>0</v>
      </c>
      <c r="E5615">
        <v>0.40229277268977781</v>
      </c>
      <c r="F5615">
        <v>0</v>
      </c>
      <c r="G5615">
        <v>0.85215686274509805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0.78697275102650255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 t="s">
        <v>5659</v>
      </c>
      <c r="B5616">
        <v>0</v>
      </c>
      <c r="C5616">
        <v>0</v>
      </c>
      <c r="D5616">
        <v>0</v>
      </c>
      <c r="E5616">
        <v>0.50754034560798666</v>
      </c>
      <c r="F5616">
        <v>0</v>
      </c>
      <c r="G5616">
        <v>0.23705882352941179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0.62814483016050759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t="s">
        <v>5660</v>
      </c>
      <c r="B5617">
        <v>0</v>
      </c>
      <c r="C5617">
        <v>0</v>
      </c>
      <c r="D5617">
        <v>0</v>
      </c>
      <c r="E5617">
        <v>0.58780854078977984</v>
      </c>
      <c r="F5617">
        <v>0</v>
      </c>
      <c r="G5617">
        <v>0.23705882352941179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0.60067189249720043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t="s">
        <v>5661</v>
      </c>
      <c r="B5618">
        <v>0</v>
      </c>
      <c r="C5618">
        <v>0</v>
      </c>
      <c r="D5618">
        <v>0</v>
      </c>
      <c r="E5618">
        <v>0.64533936842995832</v>
      </c>
      <c r="F5618">
        <v>0</v>
      </c>
      <c r="G5618">
        <v>0.23705882352941179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0.47797685703620751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t="s">
        <v>5662</v>
      </c>
      <c r="B5619">
        <v>0</v>
      </c>
      <c r="C5619">
        <v>0</v>
      </c>
      <c r="D5619">
        <v>0</v>
      </c>
      <c r="E5619">
        <v>0.70752342477632779</v>
      </c>
      <c r="F5619">
        <v>0</v>
      </c>
      <c r="G5619">
        <v>0.23705882352941179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0.39637924598730873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t="s">
        <v>5663</v>
      </c>
      <c r="B5620">
        <v>0</v>
      </c>
      <c r="C5620">
        <v>0</v>
      </c>
      <c r="D5620">
        <v>0</v>
      </c>
      <c r="E5620">
        <v>0.7255441104930308</v>
      </c>
      <c r="F5620">
        <v>0</v>
      </c>
      <c r="G5620">
        <v>0.23705882352941179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0.31478163493840983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t="s">
        <v>5664</v>
      </c>
      <c r="B5621">
        <v>0</v>
      </c>
      <c r="C5621">
        <v>0</v>
      </c>
      <c r="D5621">
        <v>0</v>
      </c>
      <c r="E5621">
        <v>0.7308953235051503</v>
      </c>
      <c r="F5621">
        <v>0</v>
      </c>
      <c r="G5621">
        <v>0.23705882352941179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0.31478163493840983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t="s">
        <v>5665</v>
      </c>
      <c r="B5622">
        <v>0</v>
      </c>
      <c r="C5622">
        <v>0</v>
      </c>
      <c r="D5622">
        <v>0</v>
      </c>
      <c r="E5622">
        <v>0.72158886609276851</v>
      </c>
      <c r="F5622">
        <v>0</v>
      </c>
      <c r="G5622">
        <v>0.23705882352941179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0.31478163493840983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t="s">
        <v>5666</v>
      </c>
      <c r="B5623">
        <v>0</v>
      </c>
      <c r="C5623">
        <v>1.2165450121654499E-3</v>
      </c>
      <c r="D5623">
        <v>0</v>
      </c>
      <c r="E5623">
        <v>0.69946487869878815</v>
      </c>
      <c r="F5623">
        <v>0</v>
      </c>
      <c r="G5623">
        <v>0.23705882352941179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0.47797685703620751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t="s">
        <v>5667</v>
      </c>
      <c r="B5624">
        <v>0</v>
      </c>
      <c r="C5624">
        <v>1.4598540145985399E-2</v>
      </c>
      <c r="D5624">
        <v>0</v>
      </c>
      <c r="E5624">
        <v>0.6636984707798389</v>
      </c>
      <c r="F5624">
        <v>0</v>
      </c>
      <c r="G5624">
        <v>0.23705882352941179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0.47797685703620751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t="s">
        <v>5668</v>
      </c>
      <c r="B5625">
        <v>0</v>
      </c>
      <c r="C5625">
        <v>0.34914841849148409</v>
      </c>
      <c r="D5625">
        <v>0</v>
      </c>
      <c r="E5625">
        <v>0.51100911609805622</v>
      </c>
      <c r="F5625">
        <v>0</v>
      </c>
      <c r="G5625">
        <v>0.23705882352941179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0.47797685703620751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t="s">
        <v>5669</v>
      </c>
      <c r="B5626">
        <v>0</v>
      </c>
      <c r="C5626">
        <v>0.48418491484184911</v>
      </c>
      <c r="D5626">
        <v>0</v>
      </c>
      <c r="E5626">
        <v>0.30482878233465183</v>
      </c>
      <c r="F5626">
        <v>0</v>
      </c>
      <c r="G5626">
        <v>0.23705882352941179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0.51806644270250102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t="s">
        <v>5670</v>
      </c>
      <c r="B5627">
        <v>0</v>
      </c>
      <c r="C5627">
        <v>0.5012165450121655</v>
      </c>
      <c r="D5627">
        <v>0</v>
      </c>
      <c r="E5627">
        <v>0.16394170773493519</v>
      </c>
      <c r="F5627">
        <v>0</v>
      </c>
      <c r="G5627">
        <v>0.23705882352941179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0.62814483016050759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t="s">
        <v>5671</v>
      </c>
      <c r="B5628">
        <v>0</v>
      </c>
      <c r="C5628">
        <v>0.48905109489051102</v>
      </c>
      <c r="D5628">
        <v>0</v>
      </c>
      <c r="E5628">
        <v>0.1420080796971171</v>
      </c>
      <c r="F5628">
        <v>0</v>
      </c>
      <c r="G5628">
        <v>0.23705882352941179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0.62814483016050759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t="s">
        <v>5672</v>
      </c>
      <c r="B5629">
        <v>0</v>
      </c>
      <c r="C5629">
        <v>0.47080291970802918</v>
      </c>
      <c r="D5629">
        <v>0</v>
      </c>
      <c r="E5629">
        <v>0.1293174559529601</v>
      </c>
      <c r="F5629">
        <v>0</v>
      </c>
      <c r="G5629">
        <v>0.23705882352941179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0.73751399776035831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t="s">
        <v>5673</v>
      </c>
      <c r="B5630">
        <v>0</v>
      </c>
      <c r="C5630">
        <v>0.46350364963503649</v>
      </c>
      <c r="D5630">
        <v>0</v>
      </c>
      <c r="E5630">
        <v>0.1040208126229404</v>
      </c>
      <c r="F5630">
        <v>0</v>
      </c>
      <c r="G5630">
        <v>0.23705882352941179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0.78697275102650255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t="s">
        <v>5674</v>
      </c>
      <c r="B5631">
        <v>0</v>
      </c>
      <c r="C5631">
        <v>0.46836982968369828</v>
      </c>
      <c r="D5631">
        <v>0</v>
      </c>
      <c r="E5631">
        <v>8.9172782842276713E-2</v>
      </c>
      <c r="F5631">
        <v>0</v>
      </c>
      <c r="G5631">
        <v>0.51431372549019605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0.78697275102650255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t="s">
        <v>5675</v>
      </c>
      <c r="B5632">
        <v>0</v>
      </c>
      <c r="C5632">
        <v>0.62895377128953778</v>
      </c>
      <c r="D5632">
        <v>0</v>
      </c>
      <c r="E5632">
        <v>8.2679413693183018E-2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0.78697275102650255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t="s">
        <v>5676</v>
      </c>
      <c r="B5633">
        <v>0</v>
      </c>
      <c r="C5633">
        <v>0.63990267639902676</v>
      </c>
      <c r="D5633">
        <v>0</v>
      </c>
      <c r="E5633">
        <v>8.3927325028025135E-2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0.78697275102650255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 t="s">
        <v>5677</v>
      </c>
      <c r="B5634">
        <v>0</v>
      </c>
      <c r="C5634">
        <v>0.60948905109489049</v>
      </c>
      <c r="D5634">
        <v>0</v>
      </c>
      <c r="E5634">
        <v>8.6888470568328449E-2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0.78697275102650255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t="s">
        <v>5678</v>
      </c>
      <c r="B5635">
        <v>0</v>
      </c>
      <c r="C5635">
        <v>0.46107055961070559</v>
      </c>
      <c r="D5635">
        <v>0</v>
      </c>
      <c r="E5635">
        <v>0.106030161382432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0.78697275102650255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t="s">
        <v>5679</v>
      </c>
      <c r="B5636">
        <v>0</v>
      </c>
      <c r="C5636">
        <v>0.20316301703163009</v>
      </c>
      <c r="D5636">
        <v>0</v>
      </c>
      <c r="E5636">
        <v>0.1651261659510565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0.78697275102650255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t="s">
        <v>5680</v>
      </c>
      <c r="B5637">
        <v>0</v>
      </c>
      <c r="C5637">
        <v>1.7031630170316302E-2</v>
      </c>
      <c r="D5637">
        <v>0</v>
      </c>
      <c r="E5637">
        <v>0.33285390976966522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0.78697275102650255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t="s">
        <v>5681</v>
      </c>
      <c r="B5638">
        <v>0</v>
      </c>
      <c r="C5638">
        <v>0</v>
      </c>
      <c r="D5638">
        <v>0</v>
      </c>
      <c r="E5638">
        <v>0.53008735379343896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0.73938036580813737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t="s">
        <v>5682</v>
      </c>
      <c r="B5639">
        <v>0</v>
      </c>
      <c r="C5639">
        <v>0</v>
      </c>
      <c r="D5639">
        <v>0</v>
      </c>
      <c r="E5639">
        <v>0.64681994120010999</v>
      </c>
      <c r="F5639">
        <v>0</v>
      </c>
      <c r="G5639">
        <v>0.23705882352941179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0.56024636058230681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 t="s">
        <v>5683</v>
      </c>
      <c r="B5640">
        <v>0</v>
      </c>
      <c r="C5640">
        <v>0</v>
      </c>
      <c r="D5640">
        <v>0</v>
      </c>
      <c r="E5640">
        <v>0.67803887561073628</v>
      </c>
      <c r="F5640">
        <v>0</v>
      </c>
      <c r="G5640">
        <v>0.23705882352941179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0.39637924598730873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 t="s">
        <v>5684</v>
      </c>
      <c r="B5641">
        <v>0</v>
      </c>
      <c r="C5641">
        <v>0</v>
      </c>
      <c r="D5641">
        <v>0</v>
      </c>
      <c r="E5641">
        <v>0.71126715878085423</v>
      </c>
      <c r="F5641">
        <v>0</v>
      </c>
      <c r="G5641">
        <v>0.23705882352941179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0.31478163493840983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t="s">
        <v>5685</v>
      </c>
      <c r="B5642">
        <v>0</v>
      </c>
      <c r="C5642">
        <v>0</v>
      </c>
      <c r="D5642">
        <v>0</v>
      </c>
      <c r="E5642">
        <v>0.46841092239683579</v>
      </c>
      <c r="F5642">
        <v>0</v>
      </c>
      <c r="G5642">
        <v>0.23705882352941179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0.31478163493840983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t="s">
        <v>5686</v>
      </c>
      <c r="B5643">
        <v>0</v>
      </c>
      <c r="C5643">
        <v>0</v>
      </c>
      <c r="D5643">
        <v>0</v>
      </c>
      <c r="E5643">
        <v>0.21104507286533131</v>
      </c>
      <c r="F5643">
        <v>0</v>
      </c>
      <c r="G5643">
        <v>0.23705882352941179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0.31478163493840983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t="s">
        <v>5687</v>
      </c>
      <c r="B5644">
        <v>0</v>
      </c>
      <c r="C5644">
        <v>0</v>
      </c>
      <c r="D5644">
        <v>0</v>
      </c>
      <c r="E5644">
        <v>0.15941538526618579</v>
      </c>
      <c r="F5644">
        <v>0</v>
      </c>
      <c r="G5644">
        <v>0.23705882352941179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0.31478163493840983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t="s">
        <v>5688</v>
      </c>
      <c r="B5645">
        <v>0</v>
      </c>
      <c r="C5645">
        <v>0</v>
      </c>
      <c r="D5645">
        <v>0</v>
      </c>
      <c r="E5645">
        <v>0.15763869794200391</v>
      </c>
      <c r="F5645">
        <v>0</v>
      </c>
      <c r="G5645">
        <v>0.23705882352941179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0.31478163493840983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 t="s">
        <v>5689</v>
      </c>
      <c r="B5646">
        <v>0</v>
      </c>
      <c r="C5646">
        <v>0</v>
      </c>
      <c r="D5646">
        <v>0</v>
      </c>
      <c r="E5646">
        <v>0.24824975147528511</v>
      </c>
      <c r="F5646">
        <v>0</v>
      </c>
      <c r="G5646">
        <v>0.23705882352941179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0.31478163493840983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t="s">
        <v>5690</v>
      </c>
      <c r="B5647">
        <v>0</v>
      </c>
      <c r="C5647">
        <v>0</v>
      </c>
      <c r="D5647">
        <v>0</v>
      </c>
      <c r="E5647">
        <v>0.49918568497641658</v>
      </c>
      <c r="F5647">
        <v>0</v>
      </c>
      <c r="G5647">
        <v>0.23705882352941179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0.31478163493840983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t="s">
        <v>5691</v>
      </c>
      <c r="B5648">
        <v>0</v>
      </c>
      <c r="C5648">
        <v>8.5158150851581509E-3</v>
      </c>
      <c r="D5648">
        <v>0</v>
      </c>
      <c r="E5648">
        <v>0.39766069502316043</v>
      </c>
      <c r="F5648">
        <v>0</v>
      </c>
      <c r="G5648">
        <v>0.23705882352941179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0.31478163493840983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t="s">
        <v>5692</v>
      </c>
      <c r="B5649">
        <v>0</v>
      </c>
      <c r="C5649">
        <v>0.2457420924574209</v>
      </c>
      <c r="D5649">
        <v>0</v>
      </c>
      <c r="E5649">
        <v>0.34135662767825042</v>
      </c>
      <c r="F5649">
        <v>0</v>
      </c>
      <c r="G5649">
        <v>0.23705882352941179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0.33120567375886523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t="s">
        <v>5693</v>
      </c>
      <c r="B5650">
        <v>0</v>
      </c>
      <c r="C5650">
        <v>0.40875912408759119</v>
      </c>
      <c r="D5650">
        <v>0</v>
      </c>
      <c r="E5650">
        <v>0.21963239493221101</v>
      </c>
      <c r="F5650">
        <v>0</v>
      </c>
      <c r="G5650">
        <v>0.23705882352941179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0.51806644270250102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t="s">
        <v>5694</v>
      </c>
      <c r="B5651">
        <v>0</v>
      </c>
      <c r="C5651">
        <v>0.44038929440389302</v>
      </c>
      <c r="D5651">
        <v>0</v>
      </c>
      <c r="E5651">
        <v>0.11449057721187</v>
      </c>
      <c r="F5651">
        <v>0</v>
      </c>
      <c r="G5651">
        <v>0.23705882352941179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0.62814483016050759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t="s">
        <v>5695</v>
      </c>
      <c r="B5652">
        <v>0</v>
      </c>
      <c r="C5652">
        <v>0.36982968369829677</v>
      </c>
      <c r="D5652">
        <v>0</v>
      </c>
      <c r="E5652">
        <v>8.3038981365934142E-2</v>
      </c>
      <c r="F5652">
        <v>0</v>
      </c>
      <c r="G5652">
        <v>0.23705882352941179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0.62814483016050759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 t="s">
        <v>5696</v>
      </c>
      <c r="B5653">
        <v>0</v>
      </c>
      <c r="C5653">
        <v>0.33698296836982972</v>
      </c>
      <c r="D5653">
        <v>0</v>
      </c>
      <c r="E5653">
        <v>8.3673512553141996E-2</v>
      </c>
      <c r="F5653">
        <v>0</v>
      </c>
      <c r="G5653">
        <v>0.23705882352941179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0.62814483016050759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t="s">
        <v>5697</v>
      </c>
      <c r="B5654">
        <v>0</v>
      </c>
      <c r="C5654">
        <v>0.36131386861313869</v>
      </c>
      <c r="D5654">
        <v>0</v>
      </c>
      <c r="E5654">
        <v>8.4434949977791413E-2</v>
      </c>
      <c r="F5654">
        <v>0</v>
      </c>
      <c r="G5654">
        <v>0.23705882352941179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0.78697275102650255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t="s">
        <v>5698</v>
      </c>
      <c r="B5655">
        <v>0</v>
      </c>
      <c r="C5655">
        <v>0.34428223844282241</v>
      </c>
      <c r="D5655">
        <v>0</v>
      </c>
      <c r="E5655">
        <v>9.7210177880242832E-2</v>
      </c>
      <c r="F5655">
        <v>0</v>
      </c>
      <c r="G5655">
        <v>0.23705882352941179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0.78697275102650255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t="s">
        <v>5699</v>
      </c>
      <c r="B5656">
        <v>0</v>
      </c>
      <c r="C5656">
        <v>0.51703163017031628</v>
      </c>
      <c r="D5656">
        <v>0</v>
      </c>
      <c r="E5656">
        <v>9.8331182977643358E-2</v>
      </c>
      <c r="F5656">
        <v>0</v>
      </c>
      <c r="G5656">
        <v>0.23705882352941179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0.78697275102650255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t="s">
        <v>5700</v>
      </c>
      <c r="B5657">
        <v>0</v>
      </c>
      <c r="C5657">
        <v>0.44160583941605841</v>
      </c>
      <c r="D5657">
        <v>0</v>
      </c>
      <c r="E5657">
        <v>0.1126927388481144</v>
      </c>
      <c r="F5657">
        <v>0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0.78697275102650255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 t="s">
        <v>5701</v>
      </c>
      <c r="B5658">
        <v>0</v>
      </c>
      <c r="C5658">
        <v>0.37104622871046228</v>
      </c>
      <c r="D5658">
        <v>0</v>
      </c>
      <c r="E5658">
        <v>0.11493474904291549</v>
      </c>
      <c r="F5658">
        <v>0</v>
      </c>
      <c r="G5658">
        <v>0.23705882352941179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0.78697275102650255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t="s">
        <v>5702</v>
      </c>
      <c r="B5659">
        <v>0</v>
      </c>
      <c r="C5659">
        <v>0.31265206812652069</v>
      </c>
      <c r="D5659">
        <v>0</v>
      </c>
      <c r="E5659">
        <v>0.13758751242623579</v>
      </c>
      <c r="F5659">
        <v>0</v>
      </c>
      <c r="G5659">
        <v>0.23705882352941179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0.78697275102650255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t="s">
        <v>5703</v>
      </c>
      <c r="B5660">
        <v>0</v>
      </c>
      <c r="C5660">
        <v>0.1119221411192214</v>
      </c>
      <c r="D5660">
        <v>0</v>
      </c>
      <c r="E5660">
        <v>0.1100065568222678</v>
      </c>
      <c r="F5660">
        <v>0</v>
      </c>
      <c r="G5660">
        <v>0.23705882352941179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0.78697275102650255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t="s">
        <v>5704</v>
      </c>
      <c r="B5661">
        <v>0</v>
      </c>
      <c r="C5661">
        <v>1.2165450121654499E-3</v>
      </c>
      <c r="D5661">
        <v>0</v>
      </c>
      <c r="E5661">
        <v>0.19126885086402001</v>
      </c>
      <c r="F5661">
        <v>0</v>
      </c>
      <c r="G5661">
        <v>0.38862745098039209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0.60940649496080623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t="s">
        <v>5705</v>
      </c>
      <c r="B5662">
        <v>0</v>
      </c>
      <c r="C5662">
        <v>0</v>
      </c>
      <c r="D5662">
        <v>0</v>
      </c>
      <c r="E5662">
        <v>0.26836439010977392</v>
      </c>
      <c r="F5662">
        <v>0</v>
      </c>
      <c r="G5662">
        <v>0.23705882352941179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0.52680104516610671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t="s">
        <v>5706</v>
      </c>
      <c r="B5663">
        <v>0</v>
      </c>
      <c r="C5663">
        <v>0</v>
      </c>
      <c r="D5663">
        <v>0</v>
      </c>
      <c r="E5663">
        <v>0.31328919816408979</v>
      </c>
      <c r="F5663">
        <v>0</v>
      </c>
      <c r="G5663">
        <v>0.23705882352941179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0.37566256065696152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t="s">
        <v>5707</v>
      </c>
      <c r="B5664">
        <v>0</v>
      </c>
      <c r="C5664">
        <v>0</v>
      </c>
      <c r="D5664">
        <v>0</v>
      </c>
      <c r="E5664">
        <v>0.25783117240212361</v>
      </c>
      <c r="F5664">
        <v>0</v>
      </c>
      <c r="G5664">
        <v>0.23705882352941179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0.31478163493840983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t="s">
        <v>5708</v>
      </c>
      <c r="B5665">
        <v>0</v>
      </c>
      <c r="C5665">
        <v>0</v>
      </c>
      <c r="D5665">
        <v>0</v>
      </c>
      <c r="E5665">
        <v>0.21571945261109579</v>
      </c>
      <c r="F5665">
        <v>0</v>
      </c>
      <c r="G5665">
        <v>0.23705882352941179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0.31478163493840983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t="s">
        <v>5709</v>
      </c>
      <c r="B5666">
        <v>0</v>
      </c>
      <c r="C5666">
        <v>0</v>
      </c>
      <c r="D5666">
        <v>0</v>
      </c>
      <c r="E5666">
        <v>0.15842128640622691</v>
      </c>
      <c r="F5666">
        <v>0</v>
      </c>
      <c r="G5666">
        <v>0.23705882352941179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0.31478163493840983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t="s">
        <v>5710</v>
      </c>
      <c r="B5667">
        <v>0</v>
      </c>
      <c r="C5667">
        <v>0</v>
      </c>
      <c r="D5667">
        <v>0</v>
      </c>
      <c r="E5667">
        <v>0.10643203113433029</v>
      </c>
      <c r="F5667">
        <v>0</v>
      </c>
      <c r="G5667">
        <v>0.23705882352941179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0.31478163493840983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t="s">
        <v>5711</v>
      </c>
      <c r="B5668">
        <v>0</v>
      </c>
      <c r="C5668">
        <v>0</v>
      </c>
      <c r="D5668">
        <v>0</v>
      </c>
      <c r="E5668">
        <v>6.7831383912519305E-2</v>
      </c>
      <c r="F5668">
        <v>0</v>
      </c>
      <c r="G5668">
        <v>0.23705882352941179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0.31478163493840983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t="s">
        <v>5712</v>
      </c>
      <c r="B5669">
        <v>0</v>
      </c>
      <c r="C5669">
        <v>0</v>
      </c>
      <c r="D5669">
        <v>0</v>
      </c>
      <c r="E5669">
        <v>7.7878127709976944E-2</v>
      </c>
      <c r="F5669">
        <v>0</v>
      </c>
      <c r="G5669">
        <v>0.23705882352941179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0.31478163493840983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t="s">
        <v>5713</v>
      </c>
      <c r="B5670">
        <v>0</v>
      </c>
      <c r="C5670">
        <v>0</v>
      </c>
      <c r="D5670">
        <v>0</v>
      </c>
      <c r="E5670">
        <v>7.6080289346221366E-2</v>
      </c>
      <c r="F5670">
        <v>0</v>
      </c>
      <c r="G5670">
        <v>0.23705882352941179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0.31478163493840983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t="s">
        <v>5714</v>
      </c>
      <c r="B5671">
        <v>0</v>
      </c>
      <c r="C5671">
        <v>1.2165450121654499E-3</v>
      </c>
      <c r="D5671">
        <v>0</v>
      </c>
      <c r="E5671">
        <v>8.3800418790583558E-2</v>
      </c>
      <c r="F5671">
        <v>0</v>
      </c>
      <c r="G5671">
        <v>0.23705882352941179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0.31478163493840983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t="s">
        <v>5715</v>
      </c>
      <c r="B5672">
        <v>0</v>
      </c>
      <c r="C5672">
        <v>1.3381995133819951E-2</v>
      </c>
      <c r="D5672">
        <v>0</v>
      </c>
      <c r="E5672">
        <v>8.8792064129951997E-2</v>
      </c>
      <c r="F5672">
        <v>0</v>
      </c>
      <c r="G5672">
        <v>0.23705882352941179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0.31478163493840983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t="s">
        <v>5716</v>
      </c>
      <c r="B5673">
        <v>0</v>
      </c>
      <c r="C5673">
        <v>0.35279805352798049</v>
      </c>
      <c r="D5673">
        <v>0</v>
      </c>
      <c r="E5673">
        <v>6.8804331732904678E-2</v>
      </c>
      <c r="F5673">
        <v>0</v>
      </c>
      <c r="G5673">
        <v>0.23705882352941179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0.31478163493840983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t="s">
        <v>5717</v>
      </c>
      <c r="B5674">
        <v>0</v>
      </c>
      <c r="C5674">
        <v>0.45498783454987829</v>
      </c>
      <c r="D5674">
        <v>0</v>
      </c>
      <c r="E5674">
        <v>3.8664100340531742E-2</v>
      </c>
      <c r="F5674">
        <v>0</v>
      </c>
      <c r="G5674">
        <v>0.23705882352941179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0.51806644270250102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t="s">
        <v>5718</v>
      </c>
      <c r="B5675">
        <v>0</v>
      </c>
      <c r="C5675">
        <v>0.47810218978102192</v>
      </c>
      <c r="D5675">
        <v>0</v>
      </c>
      <c r="E5675">
        <v>1.677277438186087E-2</v>
      </c>
      <c r="F5675">
        <v>0</v>
      </c>
      <c r="G5675">
        <v>0.23705882352941179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0.62814483016050759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 t="s">
        <v>5719</v>
      </c>
      <c r="B5676">
        <v>0</v>
      </c>
      <c r="C5676">
        <v>0.46958637469586367</v>
      </c>
      <c r="D5676">
        <v>0</v>
      </c>
      <c r="E5676">
        <v>1.9776222001311371E-2</v>
      </c>
      <c r="F5676">
        <v>0</v>
      </c>
      <c r="G5676">
        <v>0.23705882352941179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0.62814483016050759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 t="s">
        <v>5720</v>
      </c>
      <c r="B5677">
        <v>0</v>
      </c>
      <c r="C5677">
        <v>0.44890510948905099</v>
      </c>
      <c r="D5677">
        <v>0</v>
      </c>
      <c r="E5677">
        <v>1.8189894033291739E-2</v>
      </c>
      <c r="F5677">
        <v>0</v>
      </c>
      <c r="G5677">
        <v>0.23705882352941179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0.62814483016050759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t="s">
        <v>5721</v>
      </c>
      <c r="B5678">
        <v>0</v>
      </c>
      <c r="C5678">
        <v>0.43795620437956201</v>
      </c>
      <c r="D5678">
        <v>0</v>
      </c>
      <c r="E5678">
        <v>1.9797373040884959E-2</v>
      </c>
      <c r="F5678">
        <v>0</v>
      </c>
      <c r="G5678">
        <v>0.23705882352941179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0.78697275102650255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 t="s">
        <v>5722</v>
      </c>
      <c r="B5679">
        <v>0</v>
      </c>
      <c r="C5679">
        <v>0.44160583941605841</v>
      </c>
      <c r="D5679">
        <v>0</v>
      </c>
      <c r="E5679">
        <v>1.7195795173332772E-2</v>
      </c>
      <c r="F5679">
        <v>0</v>
      </c>
      <c r="G5679">
        <v>0.23705882352941179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0.78697275102650255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 t="s">
        <v>5723</v>
      </c>
      <c r="B5680">
        <v>0</v>
      </c>
      <c r="C5680">
        <v>0.5936739659367396</v>
      </c>
      <c r="D5680">
        <v>0</v>
      </c>
      <c r="E5680">
        <v>1.7597664925231082E-2</v>
      </c>
      <c r="F5680">
        <v>0</v>
      </c>
      <c r="G5680">
        <v>0.23705882352941179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0.78697275102650255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 t="s">
        <v>5724</v>
      </c>
      <c r="B5681">
        <v>0</v>
      </c>
      <c r="C5681">
        <v>0.47445255474452552</v>
      </c>
      <c r="D5681">
        <v>0</v>
      </c>
      <c r="E5681">
        <v>2.6417648427420209E-2</v>
      </c>
      <c r="F5681">
        <v>0</v>
      </c>
      <c r="G5681">
        <v>0.23705882352941179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0.78697275102650255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t="s">
        <v>5725</v>
      </c>
      <c r="B5682">
        <v>0</v>
      </c>
      <c r="C5682">
        <v>0.48905109489051102</v>
      </c>
      <c r="D5682">
        <v>0</v>
      </c>
      <c r="E5682">
        <v>3.5808709998096412E-2</v>
      </c>
      <c r="F5682">
        <v>0</v>
      </c>
      <c r="G5682">
        <v>0.23705882352941179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0.78697275102650255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t="s">
        <v>5726</v>
      </c>
      <c r="B5683">
        <v>0</v>
      </c>
      <c r="C5683">
        <v>0.41119221411192208</v>
      </c>
      <c r="D5683">
        <v>0</v>
      </c>
      <c r="E5683">
        <v>4.5643943399818108E-2</v>
      </c>
      <c r="F5683">
        <v>0</v>
      </c>
      <c r="G5683">
        <v>0.56490196078431376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0.78697275102650255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t="s">
        <v>5727</v>
      </c>
      <c r="B5684">
        <v>0</v>
      </c>
      <c r="C5684">
        <v>0.1569343065693431</v>
      </c>
      <c r="D5684">
        <v>0</v>
      </c>
      <c r="E5684">
        <v>7.0052243067746781E-2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0.78697275102650255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 t="s">
        <v>5728</v>
      </c>
      <c r="B5685">
        <v>0</v>
      </c>
      <c r="C5685">
        <v>1.21654501216545E-2</v>
      </c>
      <c r="D5685">
        <v>0</v>
      </c>
      <c r="E5685">
        <v>0.10351318767317411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0.62814483016050759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t="s">
        <v>5729</v>
      </c>
      <c r="B5686">
        <v>0</v>
      </c>
      <c r="C5686">
        <v>0</v>
      </c>
      <c r="D5686">
        <v>0</v>
      </c>
      <c r="E5686">
        <v>0.17375579009708331</v>
      </c>
      <c r="F5686">
        <v>0</v>
      </c>
      <c r="G5686">
        <v>0.23705882352941179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0.62814483016050759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t="s">
        <v>5730</v>
      </c>
      <c r="B5687">
        <v>0</v>
      </c>
      <c r="C5687">
        <v>0</v>
      </c>
      <c r="D5687">
        <v>0</v>
      </c>
      <c r="E5687">
        <v>0.20044840203896019</v>
      </c>
      <c r="F5687">
        <v>0</v>
      </c>
      <c r="G5687">
        <v>0.23705882352941179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0.62814483016050759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t="s">
        <v>5731</v>
      </c>
      <c r="B5688">
        <v>0</v>
      </c>
      <c r="C5688">
        <v>0</v>
      </c>
      <c r="D5688">
        <v>0</v>
      </c>
      <c r="E5688">
        <v>0.22246663423507271</v>
      </c>
      <c r="F5688">
        <v>0</v>
      </c>
      <c r="G5688">
        <v>0.23705882352941179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0.62814483016050759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t="s">
        <v>5732</v>
      </c>
      <c r="B5689">
        <v>0</v>
      </c>
      <c r="C5689">
        <v>0</v>
      </c>
      <c r="D5689">
        <v>0</v>
      </c>
      <c r="E5689">
        <v>0.24818629835656419</v>
      </c>
      <c r="F5689">
        <v>0</v>
      </c>
      <c r="G5689">
        <v>0.23705882352941179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0.37816349384098552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t="s">
        <v>5733</v>
      </c>
      <c r="B5690">
        <v>0</v>
      </c>
      <c r="C5690">
        <v>0</v>
      </c>
      <c r="D5690">
        <v>0</v>
      </c>
      <c r="E5690">
        <v>0.29053067958290152</v>
      </c>
      <c r="F5690">
        <v>0</v>
      </c>
      <c r="G5690">
        <v>0.23705882352941179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0.31478163493840983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t="s">
        <v>5734</v>
      </c>
      <c r="B5691">
        <v>0</v>
      </c>
      <c r="C5691">
        <v>0</v>
      </c>
      <c r="D5691">
        <v>0</v>
      </c>
      <c r="E5691">
        <v>0.28424882082954378</v>
      </c>
      <c r="F5691">
        <v>0</v>
      </c>
      <c r="G5691">
        <v>0.23705882352941179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0.31478163493840983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t="s">
        <v>5735</v>
      </c>
      <c r="B5692">
        <v>0</v>
      </c>
      <c r="C5692">
        <v>0</v>
      </c>
      <c r="D5692">
        <v>0</v>
      </c>
      <c r="E5692">
        <v>0.28695615389496398</v>
      </c>
      <c r="F5692">
        <v>0</v>
      </c>
      <c r="G5692">
        <v>0.23705882352941179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0.31478163493840983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 t="s">
        <v>5736</v>
      </c>
      <c r="B5693">
        <v>0</v>
      </c>
      <c r="C5693">
        <v>0</v>
      </c>
      <c r="D5693">
        <v>0</v>
      </c>
      <c r="E5693">
        <v>0.29581843947630032</v>
      </c>
      <c r="F5693">
        <v>0</v>
      </c>
      <c r="G5693">
        <v>0.23705882352941179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0.31478163493840983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t="s">
        <v>5737</v>
      </c>
      <c r="B5694">
        <v>0</v>
      </c>
      <c r="C5694">
        <v>0</v>
      </c>
      <c r="D5694">
        <v>0</v>
      </c>
      <c r="E5694">
        <v>0.29304765329215932</v>
      </c>
      <c r="F5694">
        <v>0</v>
      </c>
      <c r="G5694">
        <v>0.23705882352941179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0.31478163493840983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 t="s">
        <v>5738</v>
      </c>
      <c r="B5695">
        <v>0</v>
      </c>
      <c r="C5695">
        <v>0</v>
      </c>
      <c r="D5695">
        <v>0</v>
      </c>
      <c r="E5695">
        <v>0.33894540916686061</v>
      </c>
      <c r="F5695">
        <v>0</v>
      </c>
      <c r="G5695">
        <v>0.23705882352941179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0.31478163493840983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t="s">
        <v>5739</v>
      </c>
      <c r="B5696">
        <v>0</v>
      </c>
      <c r="C5696">
        <v>9.7323600973236012E-3</v>
      </c>
      <c r="D5696">
        <v>0</v>
      </c>
      <c r="E5696">
        <v>0.43126969690560302</v>
      </c>
      <c r="F5696">
        <v>0</v>
      </c>
      <c r="G5696">
        <v>0.23705882352941179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0.31478163493840983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t="s">
        <v>5740</v>
      </c>
      <c r="B5697">
        <v>0</v>
      </c>
      <c r="C5697">
        <v>0.28953771289537711</v>
      </c>
      <c r="D5697">
        <v>0</v>
      </c>
      <c r="E5697">
        <v>0.40085450199877332</v>
      </c>
      <c r="F5697">
        <v>0</v>
      </c>
      <c r="G5697">
        <v>0.23705882352941179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0.31478163493840983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t="s">
        <v>5741</v>
      </c>
      <c r="B5698">
        <v>0</v>
      </c>
      <c r="C5698">
        <v>0.36618004866180048</v>
      </c>
      <c r="D5698">
        <v>0</v>
      </c>
      <c r="E5698">
        <v>0.32172846295395419</v>
      </c>
      <c r="F5698">
        <v>0</v>
      </c>
      <c r="G5698">
        <v>0.23705882352941179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0.51806644270250102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t="s">
        <v>5742</v>
      </c>
      <c r="B5699">
        <v>0</v>
      </c>
      <c r="C5699">
        <v>0.45863746958637469</v>
      </c>
      <c r="D5699">
        <v>0</v>
      </c>
      <c r="E5699">
        <v>0.2334228727341949</v>
      </c>
      <c r="F5699">
        <v>0</v>
      </c>
      <c r="G5699">
        <v>0.23705882352941179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0.62814483016050759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t="s">
        <v>5743</v>
      </c>
      <c r="B5700">
        <v>0</v>
      </c>
      <c r="C5700">
        <v>0.43187347931873482</v>
      </c>
      <c r="D5700">
        <v>0</v>
      </c>
      <c r="E5700">
        <v>0.30184648575477491</v>
      </c>
      <c r="F5700">
        <v>0</v>
      </c>
      <c r="G5700">
        <v>0.23705882352941179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0.62814483016050759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t="s">
        <v>5744</v>
      </c>
      <c r="B5701">
        <v>0</v>
      </c>
      <c r="C5701">
        <v>0.40754257907542579</v>
      </c>
      <c r="D5701">
        <v>0</v>
      </c>
      <c r="E5701">
        <v>0.24010660123945091</v>
      </c>
      <c r="F5701">
        <v>0</v>
      </c>
      <c r="G5701">
        <v>0.23705882352941179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0.78697275102650255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t="s">
        <v>5745</v>
      </c>
      <c r="B5702">
        <v>0</v>
      </c>
      <c r="C5702">
        <v>0.34184914841849151</v>
      </c>
      <c r="D5702">
        <v>0</v>
      </c>
      <c r="E5702">
        <v>0.22310116542228051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0.78697275102650255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t="s">
        <v>5746</v>
      </c>
      <c r="B5703">
        <v>0</v>
      </c>
      <c r="C5703">
        <v>0.39537712895377131</v>
      </c>
      <c r="D5703">
        <v>0</v>
      </c>
      <c r="E5703">
        <v>0.30992618287188822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0.78697275102650255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 t="s">
        <v>5747</v>
      </c>
      <c r="B5704">
        <v>0</v>
      </c>
      <c r="C5704">
        <v>0.597323600973236</v>
      </c>
      <c r="D5704">
        <v>0</v>
      </c>
      <c r="E5704">
        <v>0.3197825673131835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0.78697275102650255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t="s">
        <v>5748</v>
      </c>
      <c r="B5705">
        <v>0</v>
      </c>
      <c r="C5705">
        <v>0.5936739659367396</v>
      </c>
      <c r="D5705">
        <v>0</v>
      </c>
      <c r="E5705">
        <v>0.29425326254785428</v>
      </c>
      <c r="F5705">
        <v>0</v>
      </c>
      <c r="G5705">
        <v>0.70490196078431377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0.78697275102650255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t="s">
        <v>5749</v>
      </c>
      <c r="B5706">
        <v>0</v>
      </c>
      <c r="C5706">
        <v>0.55231143552311435</v>
      </c>
      <c r="D5706">
        <v>0</v>
      </c>
      <c r="E5706">
        <v>0.41508915163180271</v>
      </c>
      <c r="F5706">
        <v>0</v>
      </c>
      <c r="G5706">
        <v>0.23705882352941179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0.78697275102650255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t="s">
        <v>5750</v>
      </c>
      <c r="B5707">
        <v>0</v>
      </c>
      <c r="C5707">
        <v>0.39537712895377131</v>
      </c>
      <c r="D5707">
        <v>0</v>
      </c>
      <c r="E5707">
        <v>0.44459485183696779</v>
      </c>
      <c r="F5707">
        <v>0</v>
      </c>
      <c r="G5707">
        <v>0.23705882352941179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0.78697275102650255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t="s">
        <v>5751</v>
      </c>
      <c r="B5708">
        <v>0</v>
      </c>
      <c r="C5708">
        <v>0.14476885644768861</v>
      </c>
      <c r="D5708">
        <v>0</v>
      </c>
      <c r="E5708">
        <v>0.4990164766598279</v>
      </c>
      <c r="F5708">
        <v>0</v>
      </c>
      <c r="G5708">
        <v>0.23705882352941179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0.77316162747293771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 t="s">
        <v>5752</v>
      </c>
      <c r="B5709">
        <v>0</v>
      </c>
      <c r="C5709">
        <v>9.7323600973236012E-3</v>
      </c>
      <c r="D5709">
        <v>0</v>
      </c>
      <c r="E5709">
        <v>0.50832293407220974</v>
      </c>
      <c r="F5709">
        <v>0</v>
      </c>
      <c r="G5709">
        <v>0.53215686274509799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0.51806644270250102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t="s">
        <v>5753</v>
      </c>
      <c r="B5710">
        <v>0</v>
      </c>
      <c r="C5710">
        <v>0</v>
      </c>
      <c r="D5710">
        <v>0</v>
      </c>
      <c r="E5710">
        <v>0.58074409357219903</v>
      </c>
      <c r="F5710">
        <v>0</v>
      </c>
      <c r="G5710">
        <v>0.23705882352941179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0.47797685703620751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t="s">
        <v>5754</v>
      </c>
      <c r="B5711">
        <v>0</v>
      </c>
      <c r="C5711">
        <v>0</v>
      </c>
      <c r="D5711">
        <v>0</v>
      </c>
      <c r="E5711">
        <v>0.54053596734279497</v>
      </c>
      <c r="F5711">
        <v>0</v>
      </c>
      <c r="G5711">
        <v>0.23705882352941179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0.31478163493840983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t="s">
        <v>5755</v>
      </c>
      <c r="B5712">
        <v>0</v>
      </c>
      <c r="C5712">
        <v>0</v>
      </c>
      <c r="D5712">
        <v>0</v>
      </c>
      <c r="E5712">
        <v>0.59859557097231331</v>
      </c>
      <c r="F5712">
        <v>0</v>
      </c>
      <c r="G5712">
        <v>0.23705882352941179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0.31478163493840983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t="s">
        <v>5756</v>
      </c>
      <c r="B5713">
        <v>0</v>
      </c>
      <c r="C5713">
        <v>0</v>
      </c>
      <c r="D5713">
        <v>0</v>
      </c>
      <c r="E5713">
        <v>0.67499312591213867</v>
      </c>
      <c r="F5713">
        <v>0</v>
      </c>
      <c r="G5713">
        <v>0.23705882352941179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0.31478163493840983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 t="s">
        <v>5757</v>
      </c>
      <c r="B5714">
        <v>0</v>
      </c>
      <c r="C5714">
        <v>0</v>
      </c>
      <c r="D5714">
        <v>0</v>
      </c>
      <c r="E5714">
        <v>0.63025867721398521</v>
      </c>
      <c r="F5714">
        <v>0</v>
      </c>
      <c r="G5714">
        <v>0.23705882352941179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0.31478163493840983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t="s">
        <v>5758</v>
      </c>
      <c r="B5715">
        <v>0</v>
      </c>
      <c r="C5715">
        <v>0</v>
      </c>
      <c r="D5715">
        <v>0</v>
      </c>
      <c r="E5715">
        <v>0.64798324837665777</v>
      </c>
      <c r="F5715">
        <v>0</v>
      </c>
      <c r="G5715">
        <v>0.23705882352941179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0.31478163493840983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t="s">
        <v>5759</v>
      </c>
      <c r="B5716">
        <v>0</v>
      </c>
      <c r="C5716">
        <v>0</v>
      </c>
      <c r="D5716">
        <v>0</v>
      </c>
      <c r="E5716">
        <v>0.66619429344952308</v>
      </c>
      <c r="F5716">
        <v>0</v>
      </c>
      <c r="G5716">
        <v>0.23705882352941179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0.31478163493840983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t="s">
        <v>5760</v>
      </c>
      <c r="B5717">
        <v>0</v>
      </c>
      <c r="C5717">
        <v>0</v>
      </c>
      <c r="D5717">
        <v>0</v>
      </c>
      <c r="E5717">
        <v>0.67550075086190486</v>
      </c>
      <c r="F5717">
        <v>0</v>
      </c>
      <c r="G5717">
        <v>0.23705882352941179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0.31478163493840983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t="s">
        <v>5761</v>
      </c>
      <c r="B5718">
        <v>0</v>
      </c>
      <c r="C5718">
        <v>0</v>
      </c>
      <c r="D5718">
        <v>0</v>
      </c>
      <c r="E5718">
        <v>0.73540049493432613</v>
      </c>
      <c r="F5718">
        <v>0</v>
      </c>
      <c r="G5718">
        <v>0.23705882352941179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0.31478163493840983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 t="s">
        <v>5762</v>
      </c>
      <c r="B5719">
        <v>0</v>
      </c>
      <c r="C5719">
        <v>1.2165450121654499E-3</v>
      </c>
      <c r="D5719">
        <v>0</v>
      </c>
      <c r="E5719">
        <v>0.75397110767994246</v>
      </c>
      <c r="F5719">
        <v>0</v>
      </c>
      <c r="G5719">
        <v>0.23705882352941179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0.31478163493840983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t="s">
        <v>5763</v>
      </c>
      <c r="B5720">
        <v>0</v>
      </c>
      <c r="C5720">
        <v>8.5158150851581509E-3</v>
      </c>
      <c r="D5720">
        <v>0</v>
      </c>
      <c r="E5720">
        <v>0.79013938535078998</v>
      </c>
      <c r="F5720">
        <v>0</v>
      </c>
      <c r="G5720">
        <v>0.23705882352941179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0.31478163493840983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t="s">
        <v>5764</v>
      </c>
      <c r="B5721">
        <v>0</v>
      </c>
      <c r="C5721">
        <v>0.21046228710462289</v>
      </c>
      <c r="D5721">
        <v>0</v>
      </c>
      <c r="E5721">
        <v>0.68066160451786206</v>
      </c>
      <c r="F5721">
        <v>0</v>
      </c>
      <c r="G5721">
        <v>0.23705882352941179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0.39637924598730873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t="s">
        <v>5765</v>
      </c>
      <c r="B5722">
        <v>0</v>
      </c>
      <c r="C5722">
        <v>0.29562043795620441</v>
      </c>
      <c r="D5722">
        <v>0</v>
      </c>
      <c r="E5722">
        <v>0.51638148014974938</v>
      </c>
      <c r="F5722">
        <v>0</v>
      </c>
      <c r="G5722">
        <v>0.23705882352941179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0.51806644270250102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t="s">
        <v>5766</v>
      </c>
      <c r="B5723">
        <v>0</v>
      </c>
      <c r="C5723">
        <v>0.50973236009732359</v>
      </c>
      <c r="D5723">
        <v>0</v>
      </c>
      <c r="E5723">
        <v>0.40510586095306589</v>
      </c>
      <c r="F5723">
        <v>0</v>
      </c>
      <c r="G5723">
        <v>0.23705882352941179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0.62814483016050759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t="s">
        <v>5767</v>
      </c>
      <c r="B5724">
        <v>0</v>
      </c>
      <c r="C5724">
        <v>0.5012165450121655</v>
      </c>
      <c r="D5724">
        <v>0</v>
      </c>
      <c r="E5724">
        <v>0.37282937456375992</v>
      </c>
      <c r="F5724">
        <v>0</v>
      </c>
      <c r="G5724">
        <v>0.23705882352941179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0.62814483016050759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t="s">
        <v>5768</v>
      </c>
      <c r="B5725">
        <v>0</v>
      </c>
      <c r="C5725">
        <v>0.48661800486618001</v>
      </c>
      <c r="D5725">
        <v>0</v>
      </c>
      <c r="E5725">
        <v>0.36881067704477682</v>
      </c>
      <c r="F5725">
        <v>0</v>
      </c>
      <c r="G5725">
        <v>0.23705882352941179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0.78697275102650255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t="s">
        <v>5769</v>
      </c>
      <c r="B5726">
        <v>0</v>
      </c>
      <c r="C5726">
        <v>0.48053527980535282</v>
      </c>
      <c r="D5726">
        <v>0</v>
      </c>
      <c r="E5726">
        <v>0.3635017661118044</v>
      </c>
      <c r="F5726">
        <v>0</v>
      </c>
      <c r="G5726">
        <v>0.23705882352941179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0.78697275102650255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t="s">
        <v>5770</v>
      </c>
      <c r="B5727">
        <v>0</v>
      </c>
      <c r="C5727">
        <v>0.48905109489051102</v>
      </c>
      <c r="D5727">
        <v>0</v>
      </c>
      <c r="E5727">
        <v>0.36142896423359211</v>
      </c>
      <c r="F5727">
        <v>0</v>
      </c>
      <c r="G5727">
        <v>0.23705882352941179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0.79604329973870847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t="s">
        <v>5771</v>
      </c>
      <c r="B5728">
        <v>0</v>
      </c>
      <c r="C5728">
        <v>0.65328467153284675</v>
      </c>
      <c r="D5728">
        <v>0</v>
      </c>
      <c r="E5728">
        <v>0.38222043613443601</v>
      </c>
      <c r="F5728">
        <v>0</v>
      </c>
      <c r="G5728">
        <v>0.23705882352941179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0.80959313176558423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t="s">
        <v>5772</v>
      </c>
      <c r="B5729">
        <v>0</v>
      </c>
      <c r="C5729">
        <v>0.66180048661800484</v>
      </c>
      <c r="D5729">
        <v>0</v>
      </c>
      <c r="E5729">
        <v>0.39288056007952787</v>
      </c>
      <c r="F5729">
        <v>0</v>
      </c>
      <c r="G5729">
        <v>0.23705882352941179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0.80959313176558423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t="s">
        <v>5773</v>
      </c>
      <c r="B5730">
        <v>0</v>
      </c>
      <c r="C5730">
        <v>0.62287104622871048</v>
      </c>
      <c r="D5730">
        <v>0</v>
      </c>
      <c r="E5730">
        <v>0.39110387275534592</v>
      </c>
      <c r="F5730">
        <v>0</v>
      </c>
      <c r="G5730">
        <v>0.72745098039215683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0.80959313176558423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t="s">
        <v>5774</v>
      </c>
      <c r="B5731">
        <v>0</v>
      </c>
      <c r="C5731">
        <v>0.45742092457420919</v>
      </c>
      <c r="D5731">
        <v>0</v>
      </c>
      <c r="E5731">
        <v>0.37993612386048781</v>
      </c>
      <c r="F5731">
        <v>0</v>
      </c>
      <c r="G5731">
        <v>0.23705882352941179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0.80959313176558423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t="s">
        <v>5775</v>
      </c>
      <c r="B5732">
        <v>0</v>
      </c>
      <c r="C5732">
        <v>0.1727493917274939</v>
      </c>
      <c r="D5732">
        <v>0</v>
      </c>
      <c r="E5732">
        <v>0.35774868334778659</v>
      </c>
      <c r="F5732">
        <v>0</v>
      </c>
      <c r="G5732">
        <v>0.23705882352941179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0.80959313176558423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t="s">
        <v>5776</v>
      </c>
      <c r="B5733">
        <v>0</v>
      </c>
      <c r="C5733">
        <v>1.21654501216545E-2</v>
      </c>
      <c r="D5733">
        <v>0</v>
      </c>
      <c r="E5733">
        <v>0.37767296262611311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0.79604329973870847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t="s">
        <v>5777</v>
      </c>
      <c r="B5734">
        <v>0</v>
      </c>
      <c r="C5734">
        <v>0</v>
      </c>
      <c r="D5734">
        <v>0</v>
      </c>
      <c r="E5734">
        <v>0.3982529241312211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0.79604329973870847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t="s">
        <v>5778</v>
      </c>
      <c r="B5735">
        <v>0</v>
      </c>
      <c r="C5735">
        <v>0</v>
      </c>
      <c r="D5735">
        <v>0</v>
      </c>
      <c r="E5735">
        <v>0.40265234036252878</v>
      </c>
      <c r="F5735">
        <v>0</v>
      </c>
      <c r="G5735">
        <v>0.23705882352941179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0.79604329973870847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t="s">
        <v>5779</v>
      </c>
      <c r="B5736">
        <v>0</v>
      </c>
      <c r="C5736">
        <v>0</v>
      </c>
      <c r="D5736">
        <v>0</v>
      </c>
      <c r="E5736">
        <v>0.40079104888005251</v>
      </c>
      <c r="F5736">
        <v>0</v>
      </c>
      <c r="G5736">
        <v>0.23705882352941179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0.71661067562523328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 t="s">
        <v>5780</v>
      </c>
      <c r="B5737">
        <v>0</v>
      </c>
      <c r="C5737">
        <v>0</v>
      </c>
      <c r="D5737">
        <v>0</v>
      </c>
      <c r="E5737">
        <v>0.40891304807631301</v>
      </c>
      <c r="F5737">
        <v>0</v>
      </c>
      <c r="G5737">
        <v>0.23705882352941179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0.6371780515117581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 t="s">
        <v>5781</v>
      </c>
      <c r="B5738">
        <v>0</v>
      </c>
      <c r="C5738">
        <v>0</v>
      </c>
      <c r="D5738">
        <v>0</v>
      </c>
      <c r="E5738">
        <v>0.43055056156010069</v>
      </c>
      <c r="F5738">
        <v>0</v>
      </c>
      <c r="G5738">
        <v>0.23705882352941179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0.55446061963419191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t="s">
        <v>5782</v>
      </c>
      <c r="B5739">
        <v>0</v>
      </c>
      <c r="C5739">
        <v>0</v>
      </c>
      <c r="D5739">
        <v>0</v>
      </c>
      <c r="E5739">
        <v>0.45660864231476977</v>
      </c>
      <c r="F5739">
        <v>0</v>
      </c>
      <c r="G5739">
        <v>0.23705882352941179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0.52709966405375142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t="s">
        <v>5783</v>
      </c>
      <c r="B5740">
        <v>0</v>
      </c>
      <c r="C5740">
        <v>0</v>
      </c>
      <c r="D5740">
        <v>0</v>
      </c>
      <c r="E5740">
        <v>0.48065737430994743</v>
      </c>
      <c r="F5740">
        <v>0</v>
      </c>
      <c r="G5740">
        <v>0.23705882352941179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0.48701007838745802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t="s">
        <v>5784</v>
      </c>
      <c r="B5741">
        <v>0</v>
      </c>
      <c r="C5741">
        <v>0</v>
      </c>
      <c r="D5741">
        <v>0</v>
      </c>
      <c r="E5741">
        <v>0.4745235728336048</v>
      </c>
      <c r="F5741">
        <v>0</v>
      </c>
      <c r="G5741">
        <v>0.23705882352941179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0.48701007838745802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t="s">
        <v>5785</v>
      </c>
      <c r="B5742">
        <v>0</v>
      </c>
      <c r="C5742">
        <v>0</v>
      </c>
      <c r="D5742">
        <v>0</v>
      </c>
      <c r="E5742">
        <v>0.46819941200109988</v>
      </c>
      <c r="F5742">
        <v>0</v>
      </c>
      <c r="G5742">
        <v>0.23705882352941179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0.48701007838745802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t="s">
        <v>5786</v>
      </c>
      <c r="B5743">
        <v>0</v>
      </c>
      <c r="C5743">
        <v>1.2165450121654499E-3</v>
      </c>
      <c r="D5743">
        <v>0</v>
      </c>
      <c r="E5743">
        <v>0.48645275915311242</v>
      </c>
      <c r="F5743">
        <v>0</v>
      </c>
      <c r="G5743">
        <v>0.23705882352941179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0.48701007838745802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t="s">
        <v>5787</v>
      </c>
      <c r="B5744">
        <v>0</v>
      </c>
      <c r="C5744">
        <v>1.3381995133819951E-2</v>
      </c>
      <c r="D5744">
        <v>0</v>
      </c>
      <c r="E5744">
        <v>0.49582266968421501</v>
      </c>
      <c r="F5744">
        <v>0</v>
      </c>
      <c r="G5744">
        <v>0.23705882352941179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0.48701007838745802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t="s">
        <v>5788</v>
      </c>
      <c r="B5745">
        <v>0</v>
      </c>
      <c r="C5745">
        <v>0.36861313868613138</v>
      </c>
      <c r="D5745">
        <v>0</v>
      </c>
      <c r="E5745">
        <v>0.45478965291144058</v>
      </c>
      <c r="F5745">
        <v>0</v>
      </c>
      <c r="G5745">
        <v>0.23705882352941179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0.48701007838745802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 t="s">
        <v>5789</v>
      </c>
      <c r="B5746">
        <v>0</v>
      </c>
      <c r="C5746">
        <v>0.49026763990267641</v>
      </c>
      <c r="D5746">
        <v>0</v>
      </c>
      <c r="E5746">
        <v>0.26760295268512452</v>
      </c>
      <c r="F5746">
        <v>0</v>
      </c>
      <c r="G5746">
        <v>0.23705882352941179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0.52709966405375142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t="s">
        <v>5790</v>
      </c>
      <c r="B5747">
        <v>0</v>
      </c>
      <c r="C5747">
        <v>0.51581508515815078</v>
      </c>
      <c r="D5747">
        <v>0</v>
      </c>
      <c r="E5747">
        <v>0.19382812665242499</v>
      </c>
      <c r="F5747">
        <v>0</v>
      </c>
      <c r="G5747">
        <v>0.23705882352941179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0.6371780515117581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 t="s">
        <v>5791</v>
      </c>
      <c r="B5748">
        <v>0</v>
      </c>
      <c r="C5748">
        <v>0.5024330900243309</v>
      </c>
      <c r="D5748">
        <v>0</v>
      </c>
      <c r="E5748">
        <v>0.2137735569703251</v>
      </c>
      <c r="F5748">
        <v>0</v>
      </c>
      <c r="G5748">
        <v>0.23705882352941179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0.6371780515117581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t="s">
        <v>5792</v>
      </c>
      <c r="B5749">
        <v>0</v>
      </c>
      <c r="C5749">
        <v>0.48296836982968372</v>
      </c>
      <c r="D5749">
        <v>0</v>
      </c>
      <c r="E5749">
        <v>0.21024133336153469</v>
      </c>
      <c r="F5749">
        <v>0</v>
      </c>
      <c r="G5749">
        <v>0.23705882352941179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0.71661067562523328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 t="s">
        <v>5793</v>
      </c>
      <c r="B5750">
        <v>0</v>
      </c>
      <c r="C5750">
        <v>0.47323600973236007</v>
      </c>
      <c r="D5750">
        <v>0</v>
      </c>
      <c r="E5750">
        <v>0.20992406776793079</v>
      </c>
      <c r="F5750">
        <v>0</v>
      </c>
      <c r="G5750">
        <v>0.23705882352941179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0.79604329973870847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t="s">
        <v>5794</v>
      </c>
      <c r="B5751">
        <v>0</v>
      </c>
      <c r="C5751">
        <v>0.47810218978102192</v>
      </c>
      <c r="D5751">
        <v>0</v>
      </c>
      <c r="E5751">
        <v>0.18862497091732061</v>
      </c>
      <c r="F5751">
        <v>0</v>
      </c>
      <c r="G5751">
        <v>0.23705882352941179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0.79604329973870847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t="s">
        <v>5795</v>
      </c>
      <c r="B5752">
        <v>0</v>
      </c>
      <c r="C5752">
        <v>0.63503649635036497</v>
      </c>
      <c r="D5752">
        <v>0</v>
      </c>
      <c r="E5752">
        <v>0.16504156179276211</v>
      </c>
      <c r="F5752">
        <v>0</v>
      </c>
      <c r="G5752">
        <v>0.23705882352941179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0.79925345278088833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t="s">
        <v>5796</v>
      </c>
      <c r="B5753">
        <v>0</v>
      </c>
      <c r="C5753">
        <v>0.63138686131386856</v>
      </c>
      <c r="D5753">
        <v>0</v>
      </c>
      <c r="E5753">
        <v>0.1387296685632099</v>
      </c>
      <c r="F5753">
        <v>0</v>
      </c>
      <c r="G5753">
        <v>0.42725490196078431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0.80959313176558423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t="s">
        <v>5797</v>
      </c>
      <c r="B5754">
        <v>0</v>
      </c>
      <c r="C5754">
        <v>0.58637469586374702</v>
      </c>
      <c r="D5754">
        <v>0</v>
      </c>
      <c r="E5754">
        <v>0.11417331161826599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0.80959313176558423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t="s">
        <v>5798</v>
      </c>
      <c r="B5755">
        <v>0</v>
      </c>
      <c r="C5755">
        <v>0.42092457420924573</v>
      </c>
      <c r="D5755">
        <v>0</v>
      </c>
      <c r="E5755">
        <v>8.9278538040144684E-2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0.80959313176558423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t="s">
        <v>5799</v>
      </c>
      <c r="B5756">
        <v>0</v>
      </c>
      <c r="C5756">
        <v>0.15571776155717759</v>
      </c>
      <c r="D5756">
        <v>0</v>
      </c>
      <c r="E5756">
        <v>7.0644472175807452E-2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0.80959313176558423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t="s">
        <v>5800</v>
      </c>
      <c r="B5757">
        <v>0</v>
      </c>
      <c r="C5757">
        <v>4.8661800486618006E-3</v>
      </c>
      <c r="D5757">
        <v>0</v>
      </c>
      <c r="E5757">
        <v>7.3478711478669176E-2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0.80959313176558423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t="s">
        <v>5801</v>
      </c>
      <c r="B5758">
        <v>0</v>
      </c>
      <c r="C5758">
        <v>0</v>
      </c>
      <c r="D5758">
        <v>0</v>
      </c>
      <c r="E5758">
        <v>7.8893377609509513E-2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0.80959313176558423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t="s">
        <v>5802</v>
      </c>
      <c r="B5759">
        <v>0</v>
      </c>
      <c r="C5759">
        <v>0</v>
      </c>
      <c r="D5759">
        <v>0</v>
      </c>
      <c r="E5759">
        <v>7.1617419996192824E-2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0.80959313176558423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t="s">
        <v>5803</v>
      </c>
      <c r="B5760">
        <v>0</v>
      </c>
      <c r="C5760">
        <v>0</v>
      </c>
      <c r="D5760">
        <v>0</v>
      </c>
      <c r="E5760">
        <v>7.0348357621777116E-2</v>
      </c>
      <c r="F5760">
        <v>0</v>
      </c>
      <c r="G5760">
        <v>0.23705882352941179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0.79604329973870847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t="s">
        <v>5804</v>
      </c>
      <c r="B5761">
        <v>0</v>
      </c>
      <c r="C5761">
        <v>0</v>
      </c>
      <c r="D5761">
        <v>0</v>
      </c>
      <c r="E5761">
        <v>7.6905179889591585E-2</v>
      </c>
      <c r="F5761">
        <v>0</v>
      </c>
      <c r="G5761">
        <v>0.23705882352941179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0.6371780515117581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 x14ac:dyDescent="0.25">
      <c r="A5762" t="s">
        <v>5805</v>
      </c>
      <c r="B5762">
        <v>0</v>
      </c>
      <c r="C5762">
        <v>0</v>
      </c>
      <c r="D5762">
        <v>0</v>
      </c>
      <c r="E5762">
        <v>8.5429048837750376E-2</v>
      </c>
      <c r="F5762">
        <v>0</v>
      </c>
      <c r="G5762">
        <v>0.23705882352941179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0.6371780515117581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 t="s">
        <v>5806</v>
      </c>
      <c r="B5763">
        <v>0</v>
      </c>
      <c r="C5763">
        <v>0</v>
      </c>
      <c r="D5763">
        <v>0</v>
      </c>
      <c r="E5763">
        <v>9.7358235157257986E-2</v>
      </c>
      <c r="F5763">
        <v>0</v>
      </c>
      <c r="G5763">
        <v>0.23705882352941179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0.6371780515117581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x14ac:dyDescent="0.25">
      <c r="A5764" t="s">
        <v>5807</v>
      </c>
      <c r="B5764">
        <v>0</v>
      </c>
      <c r="C5764">
        <v>0</v>
      </c>
      <c r="D5764">
        <v>0</v>
      </c>
      <c r="E5764">
        <v>0.1024344846549208</v>
      </c>
      <c r="F5764">
        <v>0</v>
      </c>
      <c r="G5764">
        <v>0.23705882352941179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0.6371780515117581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x14ac:dyDescent="0.25">
      <c r="A5765" t="s">
        <v>5808</v>
      </c>
      <c r="B5765">
        <v>0</v>
      </c>
      <c r="C5765">
        <v>0</v>
      </c>
      <c r="D5765">
        <v>0</v>
      </c>
      <c r="E5765">
        <v>0.11212166077962731</v>
      </c>
      <c r="F5765">
        <v>0</v>
      </c>
      <c r="G5765">
        <v>0.23705882352941179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0.59268383725270624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25">
      <c r="A5766" t="s">
        <v>5809</v>
      </c>
      <c r="B5766">
        <v>0</v>
      </c>
      <c r="C5766">
        <v>0</v>
      </c>
      <c r="D5766">
        <v>0</v>
      </c>
      <c r="E5766">
        <v>0.13693183019945429</v>
      </c>
      <c r="F5766">
        <v>0</v>
      </c>
      <c r="G5766">
        <v>0.23705882352941179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0.6371780515117581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 t="s">
        <v>5810</v>
      </c>
      <c r="B5767">
        <v>0</v>
      </c>
      <c r="C5767">
        <v>0</v>
      </c>
      <c r="D5767">
        <v>0</v>
      </c>
      <c r="E5767">
        <v>0.15956344254320101</v>
      </c>
      <c r="F5767">
        <v>0</v>
      </c>
      <c r="G5767">
        <v>0.23705882352941179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0.6371780515117581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x14ac:dyDescent="0.25">
      <c r="A5768" t="s">
        <v>5811</v>
      </c>
      <c r="B5768">
        <v>0</v>
      </c>
      <c r="C5768">
        <v>1.094890510948905E-2</v>
      </c>
      <c r="D5768">
        <v>0</v>
      </c>
      <c r="E5768">
        <v>0.19014784576661939</v>
      </c>
      <c r="F5768">
        <v>0</v>
      </c>
      <c r="G5768">
        <v>0.23705882352941179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0.6371780515117581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x14ac:dyDescent="0.25">
      <c r="A5769" t="s">
        <v>5812</v>
      </c>
      <c r="B5769">
        <v>0</v>
      </c>
      <c r="C5769">
        <v>0.31143552311435518</v>
      </c>
      <c r="D5769">
        <v>0</v>
      </c>
      <c r="E5769">
        <v>0.19879862095221981</v>
      </c>
      <c r="F5769">
        <v>0</v>
      </c>
      <c r="G5769">
        <v>0.23705882352941179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0.6371780515117581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25">
      <c r="A5770" t="s">
        <v>5813</v>
      </c>
      <c r="B5770">
        <v>0</v>
      </c>
      <c r="C5770">
        <v>0.4428223844282238</v>
      </c>
      <c r="D5770">
        <v>0</v>
      </c>
      <c r="E5770">
        <v>0.14630174073055691</v>
      </c>
      <c r="F5770">
        <v>0</v>
      </c>
      <c r="G5770">
        <v>0.23705882352941179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0.69242254572601714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x14ac:dyDescent="0.25">
      <c r="A5771" t="s">
        <v>5814</v>
      </c>
      <c r="B5771">
        <v>0</v>
      </c>
      <c r="C5771">
        <v>0.47080291970802918</v>
      </c>
      <c r="D5771">
        <v>0</v>
      </c>
      <c r="E5771">
        <v>9.8056219463186628E-2</v>
      </c>
      <c r="F5771">
        <v>0</v>
      </c>
      <c r="G5771">
        <v>0.23705882352941179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0.79604329973870847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 x14ac:dyDescent="0.25">
      <c r="A5772" t="s">
        <v>5815</v>
      </c>
      <c r="B5772">
        <v>0</v>
      </c>
      <c r="C5772">
        <v>0.46836982968369828</v>
      </c>
      <c r="D5772">
        <v>0</v>
      </c>
      <c r="E5772">
        <v>0.13957571014615369</v>
      </c>
      <c r="F5772">
        <v>0</v>
      </c>
      <c r="G5772">
        <v>0.23705882352941179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0.79604329973870847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 x14ac:dyDescent="0.25">
      <c r="A5773" t="s">
        <v>5816</v>
      </c>
      <c r="B5773">
        <v>0</v>
      </c>
      <c r="C5773">
        <v>0.42335766423357662</v>
      </c>
      <c r="D5773">
        <v>0</v>
      </c>
      <c r="E5773">
        <v>0.18103174771040001</v>
      </c>
      <c r="F5773">
        <v>0</v>
      </c>
      <c r="G5773">
        <v>1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0.80959313176558423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x14ac:dyDescent="0.25">
      <c r="A5774" t="s">
        <v>5817</v>
      </c>
      <c r="B5774">
        <v>0</v>
      </c>
      <c r="C5774">
        <v>0.37347931873479318</v>
      </c>
      <c r="D5774">
        <v>0</v>
      </c>
      <c r="E5774">
        <v>0.19065547071638569</v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0.80959313176558423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 x14ac:dyDescent="0.25">
      <c r="A5775" t="s">
        <v>5818</v>
      </c>
      <c r="B5775">
        <v>0</v>
      </c>
      <c r="C5775">
        <v>0.38442822384428232</v>
      </c>
      <c r="D5775">
        <v>0</v>
      </c>
      <c r="E5775">
        <v>0.1985236574377631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0.80959313176558423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x14ac:dyDescent="0.25">
      <c r="A5776" t="s">
        <v>5819</v>
      </c>
      <c r="B5776">
        <v>0</v>
      </c>
      <c r="C5776">
        <v>0.47566909975669103</v>
      </c>
      <c r="D5776">
        <v>0</v>
      </c>
      <c r="E5776">
        <v>0.22794475348463381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0.80959313176558423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 x14ac:dyDescent="0.25">
      <c r="A5777" t="s">
        <v>5820</v>
      </c>
      <c r="B5777">
        <v>0</v>
      </c>
      <c r="C5777">
        <v>0.47931873479318732</v>
      </c>
      <c r="D5777">
        <v>0</v>
      </c>
      <c r="E5777">
        <v>0.23953552317096391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0.80959313176558423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 t="s">
        <v>5821</v>
      </c>
      <c r="B5778">
        <v>0</v>
      </c>
      <c r="C5778">
        <v>0.42944038929440392</v>
      </c>
      <c r="D5778">
        <v>0</v>
      </c>
      <c r="E5778">
        <v>0.28833097146724762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0.80959313176558423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25">
      <c r="A5779" t="s">
        <v>5822</v>
      </c>
      <c r="B5779">
        <v>0</v>
      </c>
      <c r="C5779">
        <v>0.32846715328467152</v>
      </c>
      <c r="D5779">
        <v>0</v>
      </c>
      <c r="E5779">
        <v>0.33065420165401133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0.80959313176558423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 t="s">
        <v>5823</v>
      </c>
      <c r="B5780">
        <v>0</v>
      </c>
      <c r="C5780">
        <v>9.6107055961070567E-2</v>
      </c>
      <c r="D5780">
        <v>0</v>
      </c>
      <c r="E5780">
        <v>0.38765625330484987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0.76196341918626354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 t="s">
        <v>5824</v>
      </c>
      <c r="B5781">
        <v>0</v>
      </c>
      <c r="C5781">
        <v>1.2165450121654499E-3</v>
      </c>
      <c r="D5781">
        <v>0</v>
      </c>
      <c r="E5781">
        <v>0.47862687451088232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0.6371780515117581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 x14ac:dyDescent="0.25">
      <c r="A5782" t="s">
        <v>5825</v>
      </c>
      <c r="B5782">
        <v>0</v>
      </c>
      <c r="C5782">
        <v>0</v>
      </c>
      <c r="D5782">
        <v>0</v>
      </c>
      <c r="E5782">
        <v>0.53655957190295911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0.60634565136244867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25">
      <c r="A5783" t="s">
        <v>5826</v>
      </c>
      <c r="B5783">
        <v>0</v>
      </c>
      <c r="C5783">
        <v>0</v>
      </c>
      <c r="D5783">
        <v>0</v>
      </c>
      <c r="E5783">
        <v>0.56763044903657012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0.54270250093318406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 x14ac:dyDescent="0.25">
      <c r="A5784" t="s">
        <v>5827</v>
      </c>
      <c r="B5784">
        <v>0</v>
      </c>
      <c r="C5784">
        <v>0</v>
      </c>
      <c r="D5784">
        <v>0</v>
      </c>
      <c r="E5784">
        <v>0.57920006768332666</v>
      </c>
      <c r="F5784">
        <v>0</v>
      </c>
      <c r="G5784">
        <v>0.23705882352941179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0.52314296379245984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x14ac:dyDescent="0.25">
      <c r="A5785" t="s">
        <v>5828</v>
      </c>
      <c r="B5785">
        <v>0</v>
      </c>
      <c r="C5785">
        <v>0</v>
      </c>
      <c r="D5785">
        <v>0</v>
      </c>
      <c r="E5785">
        <v>0.60443325789462554</v>
      </c>
      <c r="F5785">
        <v>0</v>
      </c>
      <c r="G5785">
        <v>0.23705882352941179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0.50552444942142594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x14ac:dyDescent="0.25">
      <c r="A5786" t="s">
        <v>5829</v>
      </c>
      <c r="B5786">
        <v>0</v>
      </c>
      <c r="C5786">
        <v>0</v>
      </c>
      <c r="D5786">
        <v>0</v>
      </c>
      <c r="E5786">
        <v>0.60494088284439185</v>
      </c>
      <c r="F5786">
        <v>0</v>
      </c>
      <c r="G5786">
        <v>0.23705882352941179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0.52709966405375142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25">
      <c r="A5787" t="s">
        <v>5830</v>
      </c>
      <c r="B5787">
        <v>0</v>
      </c>
      <c r="C5787">
        <v>0</v>
      </c>
      <c r="D5787">
        <v>0</v>
      </c>
      <c r="E5787">
        <v>0.61044015313352651</v>
      </c>
      <c r="F5787">
        <v>0</v>
      </c>
      <c r="G5787">
        <v>0.23705882352941179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0.48701007838745802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 x14ac:dyDescent="0.25">
      <c r="A5788" t="s">
        <v>5831</v>
      </c>
      <c r="B5788">
        <v>0</v>
      </c>
      <c r="C5788">
        <v>0</v>
      </c>
      <c r="D5788">
        <v>0</v>
      </c>
      <c r="E5788">
        <v>0.61473381416696637</v>
      </c>
      <c r="F5788">
        <v>0</v>
      </c>
      <c r="G5788">
        <v>0.23705882352941179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0.40544979469951481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 x14ac:dyDescent="0.25">
      <c r="A5789" t="s">
        <v>5832</v>
      </c>
      <c r="B5789">
        <v>0</v>
      </c>
      <c r="C5789">
        <v>0</v>
      </c>
      <c r="D5789">
        <v>0</v>
      </c>
      <c r="E5789">
        <v>0.6145223037712304</v>
      </c>
      <c r="F5789">
        <v>0</v>
      </c>
      <c r="G5789">
        <v>0.23705882352941179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0.32385218365061591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 x14ac:dyDescent="0.25">
      <c r="A5790" t="s">
        <v>5833</v>
      </c>
      <c r="B5790">
        <v>0</v>
      </c>
      <c r="C5790">
        <v>0</v>
      </c>
      <c r="D5790">
        <v>0</v>
      </c>
      <c r="E5790">
        <v>0.62816472429619918</v>
      </c>
      <c r="F5790">
        <v>0</v>
      </c>
      <c r="G5790">
        <v>0.23705882352941179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0.40544979469951481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25">
      <c r="A5791" t="s">
        <v>5834</v>
      </c>
      <c r="B5791">
        <v>0</v>
      </c>
      <c r="C5791">
        <v>1.2165450121654499E-3</v>
      </c>
      <c r="D5791">
        <v>0</v>
      </c>
      <c r="E5791">
        <v>0.57903085936673793</v>
      </c>
      <c r="F5791">
        <v>0</v>
      </c>
      <c r="G5791">
        <v>0.23705882352941179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0.48701007838745802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 t="s">
        <v>5835</v>
      </c>
      <c r="B5792">
        <v>0</v>
      </c>
      <c r="C5792">
        <v>8.5158150851581509E-3</v>
      </c>
      <c r="D5792">
        <v>0</v>
      </c>
      <c r="E5792">
        <v>0.5237631929609341</v>
      </c>
      <c r="F5792">
        <v>0</v>
      </c>
      <c r="G5792">
        <v>0.23705882352941179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0.52709966405375142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 x14ac:dyDescent="0.25">
      <c r="A5793" t="s">
        <v>5836</v>
      </c>
      <c r="B5793">
        <v>0</v>
      </c>
      <c r="C5793">
        <v>0.28588807785888082</v>
      </c>
      <c r="D5793">
        <v>0</v>
      </c>
      <c r="E5793">
        <v>0.34216036718204701</v>
      </c>
      <c r="F5793">
        <v>0</v>
      </c>
      <c r="G5793">
        <v>0.23705882352941179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0.52709966405375142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 x14ac:dyDescent="0.25">
      <c r="A5794" t="s">
        <v>5837</v>
      </c>
      <c r="B5794">
        <v>0</v>
      </c>
      <c r="C5794">
        <v>0.402676399026764</v>
      </c>
      <c r="D5794">
        <v>0</v>
      </c>
      <c r="E5794">
        <v>0.19274942363417161</v>
      </c>
      <c r="F5794">
        <v>0</v>
      </c>
      <c r="G5794">
        <v>0.23705882352941179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0.6371780515117581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x14ac:dyDescent="0.25">
      <c r="A5795" t="s">
        <v>5838</v>
      </c>
      <c r="B5795">
        <v>0</v>
      </c>
      <c r="C5795">
        <v>0.46472019464720199</v>
      </c>
      <c r="D5795">
        <v>0</v>
      </c>
      <c r="E5795">
        <v>8.4011929186319514E-2</v>
      </c>
      <c r="F5795">
        <v>0</v>
      </c>
      <c r="G5795">
        <v>0.23705882352941179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0.6371780515117581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 x14ac:dyDescent="0.25">
      <c r="A5796" t="s">
        <v>5839</v>
      </c>
      <c r="B5796">
        <v>0</v>
      </c>
      <c r="C5796">
        <v>0.45620437956204379</v>
      </c>
      <c r="D5796">
        <v>0</v>
      </c>
      <c r="E5796">
        <v>8.6550053935150917E-2</v>
      </c>
      <c r="F5796">
        <v>0</v>
      </c>
      <c r="G5796">
        <v>0.23705882352941179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0.68656215005599097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 x14ac:dyDescent="0.25">
      <c r="A5797" t="s">
        <v>5840</v>
      </c>
      <c r="B5797">
        <v>0</v>
      </c>
      <c r="C5797">
        <v>0.43430656934306572</v>
      </c>
      <c r="D5797">
        <v>0</v>
      </c>
      <c r="E5797">
        <v>9.8013917384039431E-2</v>
      </c>
      <c r="F5797">
        <v>0</v>
      </c>
      <c r="G5797">
        <v>0.23705882352941179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0.79604329973870847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 x14ac:dyDescent="0.25">
      <c r="A5798" t="s">
        <v>5841</v>
      </c>
      <c r="B5798">
        <v>0</v>
      </c>
      <c r="C5798">
        <v>0.41970802919708028</v>
      </c>
      <c r="D5798">
        <v>0</v>
      </c>
      <c r="E5798">
        <v>9.651219357431419E-2</v>
      </c>
      <c r="F5798">
        <v>0</v>
      </c>
      <c r="G5798">
        <v>0.77745098039215688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0.79604329973870847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 x14ac:dyDescent="0.25">
      <c r="A5799" t="s">
        <v>5842</v>
      </c>
      <c r="B5799">
        <v>0</v>
      </c>
      <c r="C5799">
        <v>0.42700729927007303</v>
      </c>
      <c r="D5799">
        <v>0</v>
      </c>
      <c r="E5799">
        <v>8.6317392499841383E-2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0.79604329973870847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 spans="1:18" x14ac:dyDescent="0.25">
      <c r="A5800" t="s">
        <v>5843</v>
      </c>
      <c r="B5800">
        <v>0</v>
      </c>
      <c r="C5800">
        <v>0.57055961070559602</v>
      </c>
      <c r="D5800">
        <v>0</v>
      </c>
      <c r="E5800">
        <v>7.3478711478669176E-2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0.80959313176558423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 x14ac:dyDescent="0.25">
      <c r="A5801" t="s">
        <v>5844</v>
      </c>
      <c r="B5801">
        <v>0</v>
      </c>
      <c r="C5801">
        <v>0.58272506082725062</v>
      </c>
      <c r="D5801">
        <v>0</v>
      </c>
      <c r="E5801">
        <v>7.0538716977939467E-2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0.80959313176558423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 x14ac:dyDescent="0.25">
      <c r="A5802" t="s">
        <v>5845</v>
      </c>
      <c r="B5802">
        <v>0</v>
      </c>
      <c r="C5802">
        <v>0.54257907542579076</v>
      </c>
      <c r="D5802">
        <v>0</v>
      </c>
      <c r="E5802">
        <v>7.7666617314241002E-2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0.80959313176558423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 t="s">
        <v>5846</v>
      </c>
      <c r="B5803">
        <v>0</v>
      </c>
      <c r="C5803">
        <v>0.37956204379562042</v>
      </c>
      <c r="D5803">
        <v>0</v>
      </c>
      <c r="E5803">
        <v>9.3741407390173226E-2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0.80959313176558423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 t="s">
        <v>5847</v>
      </c>
      <c r="B5804">
        <v>0</v>
      </c>
      <c r="C5804">
        <v>0.12895377128953769</v>
      </c>
      <c r="D5804">
        <v>0</v>
      </c>
      <c r="E5804">
        <v>0.14577296474121709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0.80959313176558423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 t="s">
        <v>5848</v>
      </c>
      <c r="B5805">
        <v>0</v>
      </c>
      <c r="C5805">
        <v>1.2165450121654499E-3</v>
      </c>
      <c r="D5805">
        <v>0</v>
      </c>
      <c r="E5805">
        <v>0.28970578903953131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0.79604329973870847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 t="s">
        <v>5849</v>
      </c>
      <c r="B5806">
        <v>0</v>
      </c>
      <c r="C5806">
        <v>0</v>
      </c>
      <c r="D5806">
        <v>0</v>
      </c>
      <c r="E5806">
        <v>0.5066943040250429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0.72486002239641656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 t="s">
        <v>5850</v>
      </c>
      <c r="B5807">
        <v>0</v>
      </c>
      <c r="C5807">
        <v>0</v>
      </c>
      <c r="D5807">
        <v>0</v>
      </c>
      <c r="E5807">
        <v>0.62566890162651501</v>
      </c>
      <c r="F5807">
        <v>0</v>
      </c>
      <c r="G5807">
        <v>0.23705882352941179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0.55972377752892866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 x14ac:dyDescent="0.25">
      <c r="A5808" t="s">
        <v>5851</v>
      </c>
      <c r="B5808">
        <v>0</v>
      </c>
      <c r="C5808">
        <v>0</v>
      </c>
      <c r="D5808">
        <v>0</v>
      </c>
      <c r="E5808">
        <v>0.66177372617864172</v>
      </c>
      <c r="F5808">
        <v>0</v>
      </c>
      <c r="G5808">
        <v>0.23705882352941179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0.44094811496827169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 spans="1:18" x14ac:dyDescent="0.25">
      <c r="A5809" t="s">
        <v>5852</v>
      </c>
      <c r="B5809">
        <v>0</v>
      </c>
      <c r="C5809">
        <v>0</v>
      </c>
      <c r="D5809">
        <v>0</v>
      </c>
      <c r="E5809">
        <v>0.67027644408722697</v>
      </c>
      <c r="F5809">
        <v>0</v>
      </c>
      <c r="G5809">
        <v>0.23705882352941179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0.32385218365061591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18" x14ac:dyDescent="0.25">
      <c r="A5810" t="s">
        <v>5853</v>
      </c>
      <c r="B5810">
        <v>0</v>
      </c>
      <c r="C5810">
        <v>0</v>
      </c>
      <c r="D5810">
        <v>0</v>
      </c>
      <c r="E5810">
        <v>0.65538611222741605</v>
      </c>
      <c r="F5810">
        <v>0</v>
      </c>
      <c r="G5810">
        <v>0.23705882352941179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0.32385218365061591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 x14ac:dyDescent="0.25">
      <c r="A5811" t="s">
        <v>5854</v>
      </c>
      <c r="B5811">
        <v>0</v>
      </c>
      <c r="C5811">
        <v>0</v>
      </c>
      <c r="D5811">
        <v>0</v>
      </c>
      <c r="E5811">
        <v>0.65088094079824033</v>
      </c>
      <c r="F5811">
        <v>0</v>
      </c>
      <c r="G5811">
        <v>0.23705882352941179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0.32385218365061591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 spans="1:18" x14ac:dyDescent="0.25">
      <c r="A5812" t="s">
        <v>5855</v>
      </c>
      <c r="B5812">
        <v>0</v>
      </c>
      <c r="C5812">
        <v>0</v>
      </c>
      <c r="D5812">
        <v>0</v>
      </c>
      <c r="E5812">
        <v>0.63326212483343558</v>
      </c>
      <c r="F5812">
        <v>0</v>
      </c>
      <c r="G5812">
        <v>0.23705882352941179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0.32385218365061591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18" x14ac:dyDescent="0.25">
      <c r="A5813" t="s">
        <v>5856</v>
      </c>
      <c r="B5813">
        <v>0</v>
      </c>
      <c r="C5813">
        <v>0</v>
      </c>
      <c r="D5813">
        <v>0</v>
      </c>
      <c r="E5813">
        <v>0.63520802047420633</v>
      </c>
      <c r="F5813">
        <v>0</v>
      </c>
      <c r="G5813">
        <v>0.23705882352941179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0.32385218365061591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 x14ac:dyDescent="0.25">
      <c r="A5814" t="s">
        <v>5857</v>
      </c>
      <c r="B5814">
        <v>0</v>
      </c>
      <c r="C5814">
        <v>0</v>
      </c>
      <c r="D5814">
        <v>0</v>
      </c>
      <c r="E5814">
        <v>0.64690454535840447</v>
      </c>
      <c r="F5814">
        <v>0</v>
      </c>
      <c r="G5814">
        <v>0.23705882352941179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0.32385218365061591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 x14ac:dyDescent="0.25">
      <c r="A5815" t="s">
        <v>5858</v>
      </c>
      <c r="B5815">
        <v>0</v>
      </c>
      <c r="C5815">
        <v>1.2165450121654499E-3</v>
      </c>
      <c r="D5815">
        <v>0</v>
      </c>
      <c r="E5815">
        <v>0.63247953636921261</v>
      </c>
      <c r="F5815">
        <v>0</v>
      </c>
      <c r="G5815">
        <v>0.23705882352941179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0.32385218365061591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 x14ac:dyDescent="0.25">
      <c r="A5816" t="s">
        <v>5859</v>
      </c>
      <c r="B5816">
        <v>0</v>
      </c>
      <c r="C5816">
        <v>9.7323600973236012E-3</v>
      </c>
      <c r="D5816">
        <v>0</v>
      </c>
      <c r="E5816">
        <v>0.65246726876625993</v>
      </c>
      <c r="F5816">
        <v>0</v>
      </c>
      <c r="G5816">
        <v>0.23705882352941179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0.32385218365061591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 x14ac:dyDescent="0.25">
      <c r="A5817" t="s">
        <v>5860</v>
      </c>
      <c r="B5817">
        <v>0</v>
      </c>
      <c r="C5817">
        <v>0.32725060827250613</v>
      </c>
      <c r="D5817">
        <v>0</v>
      </c>
      <c r="E5817">
        <v>0.6192389855961421</v>
      </c>
      <c r="F5817">
        <v>0</v>
      </c>
      <c r="G5817">
        <v>0.23705882352941179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0.32385218365061591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 x14ac:dyDescent="0.25">
      <c r="A5818" t="s">
        <v>5861</v>
      </c>
      <c r="B5818">
        <v>0</v>
      </c>
      <c r="C5818">
        <v>0.45498783454987829</v>
      </c>
      <c r="D5818">
        <v>0</v>
      </c>
      <c r="E5818">
        <v>0.48186298356564222</v>
      </c>
      <c r="F5818">
        <v>0</v>
      </c>
      <c r="G5818">
        <v>0.23705882352941179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0.48701007838745802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 t="s">
        <v>5862</v>
      </c>
      <c r="B5819">
        <v>0</v>
      </c>
      <c r="C5819">
        <v>0.48053527980535282</v>
      </c>
      <c r="D5819">
        <v>0</v>
      </c>
      <c r="E5819">
        <v>0.42951416062099462</v>
      </c>
      <c r="F5819">
        <v>0</v>
      </c>
      <c r="G5819">
        <v>0.23705882352941179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0.6371780515117581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18" x14ac:dyDescent="0.25">
      <c r="A5820" t="s">
        <v>5863</v>
      </c>
      <c r="B5820">
        <v>0</v>
      </c>
      <c r="C5820">
        <v>0.38077858880778592</v>
      </c>
      <c r="D5820">
        <v>0</v>
      </c>
      <c r="E5820">
        <v>0.45948518369677882</v>
      </c>
      <c r="F5820">
        <v>0</v>
      </c>
      <c r="G5820">
        <v>0.23705882352941179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0.6371780515117581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 x14ac:dyDescent="0.25">
      <c r="A5821" t="s">
        <v>5864</v>
      </c>
      <c r="B5821">
        <v>0</v>
      </c>
      <c r="C5821">
        <v>0.4476885644768856</v>
      </c>
      <c r="D5821">
        <v>0</v>
      </c>
      <c r="E5821">
        <v>0.51767169356373866</v>
      </c>
      <c r="F5821">
        <v>0</v>
      </c>
      <c r="G5821">
        <v>0.23705882352941179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0.70821201941022771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 t="s">
        <v>5865</v>
      </c>
      <c r="B5822">
        <v>0</v>
      </c>
      <c r="C5822">
        <v>0.43795620437956201</v>
      </c>
      <c r="D5822">
        <v>0</v>
      </c>
      <c r="E5822">
        <v>0.57323547452357282</v>
      </c>
      <c r="F5822">
        <v>0</v>
      </c>
      <c r="G5822">
        <v>0.23705882352941179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0.74841358715938788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x14ac:dyDescent="0.25">
      <c r="A5823" t="s">
        <v>5866</v>
      </c>
      <c r="B5823">
        <v>0</v>
      </c>
      <c r="C5823">
        <v>0.42092457420924573</v>
      </c>
      <c r="D5823">
        <v>0</v>
      </c>
      <c r="E5823">
        <v>0.57156454239725896</v>
      </c>
      <c r="F5823">
        <v>0</v>
      </c>
      <c r="G5823">
        <v>0.23705882352941179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0.79604329973870847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 x14ac:dyDescent="0.25">
      <c r="A5824" t="s">
        <v>5867</v>
      </c>
      <c r="B5824">
        <v>0</v>
      </c>
      <c r="C5824">
        <v>0.56447688564476883</v>
      </c>
      <c r="D5824">
        <v>0</v>
      </c>
      <c r="E5824">
        <v>0.53609424903233993</v>
      </c>
      <c r="F5824">
        <v>0</v>
      </c>
      <c r="G5824">
        <v>0.29098039215686278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0.79604329973870847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 x14ac:dyDescent="0.25">
      <c r="A5825" t="s">
        <v>5868</v>
      </c>
      <c r="B5825">
        <v>0</v>
      </c>
      <c r="C5825">
        <v>0.60948905109489049</v>
      </c>
      <c r="D5825">
        <v>0</v>
      </c>
      <c r="E5825">
        <v>0.52786649463821145</v>
      </c>
      <c r="F5825">
        <v>0</v>
      </c>
      <c r="G5825">
        <v>0.66098039215686277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0.79604329973870847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 x14ac:dyDescent="0.25">
      <c r="A5826" t="s">
        <v>5869</v>
      </c>
      <c r="B5826">
        <v>0</v>
      </c>
      <c r="C5826">
        <v>0.56569343065693434</v>
      </c>
      <c r="D5826">
        <v>0</v>
      </c>
      <c r="E5826">
        <v>0.52763383320290191</v>
      </c>
      <c r="F5826">
        <v>0</v>
      </c>
      <c r="G5826">
        <v>0.84843137254901957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0.79604329973870847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25">
      <c r="A5827" t="s">
        <v>5870</v>
      </c>
      <c r="B5827">
        <v>0</v>
      </c>
      <c r="C5827">
        <v>0.38321167883211682</v>
      </c>
      <c r="D5827">
        <v>0</v>
      </c>
      <c r="E5827">
        <v>0.53118720785126594</v>
      </c>
      <c r="F5827">
        <v>0</v>
      </c>
      <c r="G5827">
        <v>0.97490196078431368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0.79604329973870847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18" x14ac:dyDescent="0.25">
      <c r="A5828" t="s">
        <v>5871</v>
      </c>
      <c r="B5828">
        <v>0</v>
      </c>
      <c r="C5828">
        <v>0.1240875912408759</v>
      </c>
      <c r="D5828">
        <v>0</v>
      </c>
      <c r="E5828">
        <v>0.61773726178641686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0.67114594998133636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 x14ac:dyDescent="0.25">
      <c r="A5829" t="s">
        <v>5872</v>
      </c>
      <c r="B5829">
        <v>0</v>
      </c>
      <c r="C5829">
        <v>1.2165450121654499E-3</v>
      </c>
      <c r="D5829">
        <v>0</v>
      </c>
      <c r="E5829">
        <v>0.73106453182173914</v>
      </c>
      <c r="F5829">
        <v>0</v>
      </c>
      <c r="G5829">
        <v>0.48176470588235287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0.54930944382232172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 x14ac:dyDescent="0.25">
      <c r="A5830" t="s">
        <v>5873</v>
      </c>
      <c r="B5830">
        <v>0</v>
      </c>
      <c r="C5830">
        <v>0</v>
      </c>
      <c r="D5830">
        <v>0</v>
      </c>
      <c r="E5830">
        <v>0.77721610017132348</v>
      </c>
      <c r="F5830">
        <v>0</v>
      </c>
      <c r="G5830">
        <v>0.23705882352941179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0.46338185890257561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 x14ac:dyDescent="0.25">
      <c r="A5831" t="s">
        <v>5874</v>
      </c>
      <c r="B5831">
        <v>0</v>
      </c>
      <c r="C5831">
        <v>0</v>
      </c>
      <c r="D5831">
        <v>0</v>
      </c>
      <c r="E5831">
        <v>0.72973201632860263</v>
      </c>
      <c r="F5831">
        <v>0</v>
      </c>
      <c r="G5831">
        <v>0.23705882352941179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0.50209033221351251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 t="s">
        <v>5875</v>
      </c>
      <c r="B5832">
        <v>0</v>
      </c>
      <c r="C5832">
        <v>0</v>
      </c>
      <c r="D5832">
        <v>0</v>
      </c>
      <c r="E5832">
        <v>0.66012394509190131</v>
      </c>
      <c r="F5832">
        <v>0</v>
      </c>
      <c r="G5832">
        <v>0.23705882352941179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0.32385218365061591</v>
      </c>
      <c r="N5832">
        <v>0</v>
      </c>
      <c r="O5832">
        <v>0</v>
      </c>
      <c r="P5832">
        <v>0</v>
      </c>
      <c r="Q5832">
        <v>0</v>
      </c>
      <c r="R5832">
        <v>0</v>
      </c>
    </row>
    <row r="5833" spans="1:18" x14ac:dyDescent="0.25">
      <c r="A5833" t="s">
        <v>5876</v>
      </c>
      <c r="B5833">
        <v>0</v>
      </c>
      <c r="C5833">
        <v>0</v>
      </c>
      <c r="D5833">
        <v>0</v>
      </c>
      <c r="E5833">
        <v>0.68315742718754635</v>
      </c>
      <c r="F5833">
        <v>0</v>
      </c>
      <c r="G5833">
        <v>0.23705882352941179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0.32385218365061591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x14ac:dyDescent="0.25">
      <c r="A5834" t="s">
        <v>5877</v>
      </c>
      <c r="B5834">
        <v>0</v>
      </c>
      <c r="C5834">
        <v>0</v>
      </c>
      <c r="D5834">
        <v>0</v>
      </c>
      <c r="E5834">
        <v>0.6518538886186257</v>
      </c>
      <c r="F5834">
        <v>0</v>
      </c>
      <c r="G5834">
        <v>0.23705882352941179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0.32385218365061591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x14ac:dyDescent="0.25">
      <c r="A5835" t="s">
        <v>5878</v>
      </c>
      <c r="B5835">
        <v>0</v>
      </c>
      <c r="C5835">
        <v>0</v>
      </c>
      <c r="D5835">
        <v>0</v>
      </c>
      <c r="E5835">
        <v>0.42706064003045752</v>
      </c>
      <c r="F5835">
        <v>0</v>
      </c>
      <c r="G5835">
        <v>0.23705882352941179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0.32385218365061591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 t="s">
        <v>5879</v>
      </c>
      <c r="B5836">
        <v>0</v>
      </c>
      <c r="C5836">
        <v>0</v>
      </c>
      <c r="D5836">
        <v>0</v>
      </c>
      <c r="E5836">
        <v>0.3393684299583325</v>
      </c>
      <c r="F5836">
        <v>0</v>
      </c>
      <c r="G5836">
        <v>0.23705882352941179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0.32385218365061591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 spans="1:18" x14ac:dyDescent="0.25">
      <c r="A5837" t="s">
        <v>5880</v>
      </c>
      <c r="B5837">
        <v>0</v>
      </c>
      <c r="C5837">
        <v>0</v>
      </c>
      <c r="D5837">
        <v>0</v>
      </c>
      <c r="E5837">
        <v>0.33822627382135828</v>
      </c>
      <c r="F5837">
        <v>0</v>
      </c>
      <c r="G5837">
        <v>0.23705882352941179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0.32385218365061591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 spans="1:18" x14ac:dyDescent="0.25">
      <c r="A5838" t="s">
        <v>5881</v>
      </c>
      <c r="B5838">
        <v>0</v>
      </c>
      <c r="C5838">
        <v>0</v>
      </c>
      <c r="D5838">
        <v>0</v>
      </c>
      <c r="E5838">
        <v>0.35563357939042711</v>
      </c>
      <c r="F5838">
        <v>0</v>
      </c>
      <c r="G5838">
        <v>0.23705882352941179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0.32385218365061591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x14ac:dyDescent="0.25">
      <c r="A5839" t="s">
        <v>5882</v>
      </c>
      <c r="B5839">
        <v>0</v>
      </c>
      <c r="C5839">
        <v>0</v>
      </c>
      <c r="D5839">
        <v>0</v>
      </c>
      <c r="E5839">
        <v>0.64007275957613319</v>
      </c>
      <c r="F5839">
        <v>0</v>
      </c>
      <c r="G5839">
        <v>0.23705882352941179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0.32385218365061591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 spans="1:18" x14ac:dyDescent="0.25">
      <c r="A5840" t="s">
        <v>5883</v>
      </c>
      <c r="B5840">
        <v>0</v>
      </c>
      <c r="C5840">
        <v>8.5158150851581509E-3</v>
      </c>
      <c r="D5840">
        <v>0</v>
      </c>
      <c r="E5840">
        <v>0.65422280505086827</v>
      </c>
      <c r="F5840">
        <v>0</v>
      </c>
      <c r="G5840">
        <v>0.23705882352941179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0.32385218365061591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18" x14ac:dyDescent="0.25">
      <c r="A5841" t="s">
        <v>5884</v>
      </c>
      <c r="B5841">
        <v>0</v>
      </c>
      <c r="C5841">
        <v>0.18491484184914839</v>
      </c>
      <c r="D5841">
        <v>0</v>
      </c>
      <c r="E5841">
        <v>0.5199348547981133</v>
      </c>
      <c r="F5841">
        <v>0</v>
      </c>
      <c r="G5841">
        <v>0.23705882352941179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0.32385218365061591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 x14ac:dyDescent="0.25">
      <c r="A5842" t="s">
        <v>5885</v>
      </c>
      <c r="B5842">
        <v>0</v>
      </c>
      <c r="C5842">
        <v>0.30900243309002429</v>
      </c>
      <c r="D5842">
        <v>0</v>
      </c>
      <c r="E5842">
        <v>0.35415300662027538</v>
      </c>
      <c r="F5842">
        <v>0</v>
      </c>
      <c r="G5842">
        <v>0.23705882352941179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0.32385218365061591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 x14ac:dyDescent="0.25">
      <c r="A5843" t="s">
        <v>5886</v>
      </c>
      <c r="B5843">
        <v>0</v>
      </c>
      <c r="C5843">
        <v>0.42457420924574207</v>
      </c>
      <c r="D5843">
        <v>0</v>
      </c>
      <c r="E5843">
        <v>0.29220161170921549</v>
      </c>
      <c r="F5843">
        <v>0</v>
      </c>
      <c r="G5843">
        <v>0.23705882352941179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0.52709966405375142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 x14ac:dyDescent="0.25">
      <c r="A5844" t="s">
        <v>5887</v>
      </c>
      <c r="B5844">
        <v>0</v>
      </c>
      <c r="C5844">
        <v>0.33576642335766421</v>
      </c>
      <c r="D5844">
        <v>0</v>
      </c>
      <c r="E5844">
        <v>0.24397724148141881</v>
      </c>
      <c r="F5844">
        <v>0</v>
      </c>
      <c r="G5844">
        <v>0.23705882352941179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0.6371780515117581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18" x14ac:dyDescent="0.25">
      <c r="A5845" t="s">
        <v>5888</v>
      </c>
      <c r="B5845">
        <v>0</v>
      </c>
      <c r="C5845">
        <v>0.41362530413625298</v>
      </c>
      <c r="D5845">
        <v>0</v>
      </c>
      <c r="E5845">
        <v>0.2185536919139576</v>
      </c>
      <c r="F5845">
        <v>0</v>
      </c>
      <c r="G5845">
        <v>0.23705882352941179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0.6371780515117581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 t="s">
        <v>5889</v>
      </c>
      <c r="B5846">
        <v>0</v>
      </c>
      <c r="C5846">
        <v>0.42092457420924573</v>
      </c>
      <c r="D5846">
        <v>0</v>
      </c>
      <c r="E5846">
        <v>0.17675923771653379</v>
      </c>
      <c r="F5846">
        <v>0</v>
      </c>
      <c r="G5846">
        <v>0.23705882352941179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0.79604329973870847</v>
      </c>
      <c r="N5846">
        <v>0</v>
      </c>
      <c r="O5846">
        <v>0</v>
      </c>
      <c r="P5846">
        <v>0</v>
      </c>
      <c r="Q5846">
        <v>0</v>
      </c>
      <c r="R5846">
        <v>0</v>
      </c>
    </row>
    <row r="5847" spans="1:18" x14ac:dyDescent="0.25">
      <c r="A5847" t="s">
        <v>5890</v>
      </c>
      <c r="B5847">
        <v>0</v>
      </c>
      <c r="C5847">
        <v>0.4464720194647202</v>
      </c>
      <c r="D5847">
        <v>0</v>
      </c>
      <c r="E5847">
        <v>0.1441231836544766</v>
      </c>
      <c r="F5847">
        <v>0</v>
      </c>
      <c r="G5847">
        <v>0.23705882352941179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0.79604329973870847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18" x14ac:dyDescent="0.25">
      <c r="A5848" t="s">
        <v>5891</v>
      </c>
      <c r="B5848">
        <v>0</v>
      </c>
      <c r="C5848">
        <v>0.58029197080291972</v>
      </c>
      <c r="D5848">
        <v>0</v>
      </c>
      <c r="E5848">
        <v>0.1255737219484338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0.80959313176558423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 x14ac:dyDescent="0.25">
      <c r="A5849" t="s">
        <v>5892</v>
      </c>
      <c r="B5849">
        <v>0</v>
      </c>
      <c r="C5849">
        <v>0.56812652068126523</v>
      </c>
      <c r="D5849">
        <v>0</v>
      </c>
      <c r="E5849">
        <v>0.1176632331479092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0.80959313176558423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 x14ac:dyDescent="0.25">
      <c r="A5850" t="s">
        <v>5893</v>
      </c>
      <c r="B5850">
        <v>0</v>
      </c>
      <c r="C5850">
        <v>0.50851581508515808</v>
      </c>
      <c r="D5850">
        <v>0</v>
      </c>
      <c r="E5850">
        <v>8.9236235960997487E-2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0.80959313176558423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x14ac:dyDescent="0.25">
      <c r="A5851" t="s">
        <v>5894</v>
      </c>
      <c r="B5851">
        <v>0</v>
      </c>
      <c r="C5851">
        <v>0.32481751824817517</v>
      </c>
      <c r="D5851">
        <v>0</v>
      </c>
      <c r="E5851">
        <v>7.6503310137693264E-2</v>
      </c>
      <c r="F5851">
        <v>0</v>
      </c>
      <c r="G5851">
        <v>1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0.80959313176558423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 x14ac:dyDescent="0.25">
      <c r="A5852" t="s">
        <v>5895</v>
      </c>
      <c r="B5852">
        <v>0</v>
      </c>
      <c r="C5852">
        <v>9.1240875912408759E-2</v>
      </c>
      <c r="D5852">
        <v>0</v>
      </c>
      <c r="E5852">
        <v>8.1833372110239222E-2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0.80959313176558423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 x14ac:dyDescent="0.25">
      <c r="A5853" t="s">
        <v>5896</v>
      </c>
      <c r="B5853">
        <v>0</v>
      </c>
      <c r="C5853">
        <v>0</v>
      </c>
      <c r="D5853">
        <v>0</v>
      </c>
      <c r="E5853">
        <v>0.13420334609446061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0.79604329973870847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 x14ac:dyDescent="0.25">
      <c r="A5854" t="s">
        <v>5897</v>
      </c>
      <c r="B5854">
        <v>0</v>
      </c>
      <c r="C5854">
        <v>0</v>
      </c>
      <c r="D5854">
        <v>0</v>
      </c>
      <c r="E5854">
        <v>0.17464413375917431</v>
      </c>
      <c r="F5854">
        <v>0</v>
      </c>
      <c r="G5854">
        <v>0.5945098039215686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0.79604329973870847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 t="s">
        <v>5898</v>
      </c>
      <c r="B5855">
        <v>0</v>
      </c>
      <c r="C5855">
        <v>0</v>
      </c>
      <c r="D5855">
        <v>0</v>
      </c>
      <c r="E5855">
        <v>0.19666236595528669</v>
      </c>
      <c r="F5855">
        <v>0</v>
      </c>
      <c r="G5855">
        <v>0.23705882352941179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0.79604329973870847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 x14ac:dyDescent="0.25">
      <c r="A5856" t="s">
        <v>5899</v>
      </c>
      <c r="B5856">
        <v>0</v>
      </c>
      <c r="C5856">
        <v>0</v>
      </c>
      <c r="D5856">
        <v>0</v>
      </c>
      <c r="E5856">
        <v>0.203282641341822</v>
      </c>
      <c r="F5856">
        <v>0</v>
      </c>
      <c r="G5856">
        <v>0.23705882352941179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0.6371780515117581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 spans="1:18" x14ac:dyDescent="0.25">
      <c r="A5857" t="s">
        <v>5900</v>
      </c>
      <c r="B5857">
        <v>0</v>
      </c>
      <c r="C5857">
        <v>0</v>
      </c>
      <c r="D5857">
        <v>0</v>
      </c>
      <c r="E5857">
        <v>0.2310962583810994</v>
      </c>
      <c r="F5857">
        <v>0</v>
      </c>
      <c r="G5857">
        <v>0.23705882352941179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0.48701007838745802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 x14ac:dyDescent="0.25">
      <c r="A5858" t="s">
        <v>5901</v>
      </c>
      <c r="B5858">
        <v>0</v>
      </c>
      <c r="C5858">
        <v>0</v>
      </c>
      <c r="D5858">
        <v>0</v>
      </c>
      <c r="E5858">
        <v>0.26777216100171319</v>
      </c>
      <c r="F5858">
        <v>0</v>
      </c>
      <c r="G5858">
        <v>0.74431372549019614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0.35845464725643889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25">
      <c r="A5859" t="s">
        <v>5902</v>
      </c>
      <c r="B5859">
        <v>0</v>
      </c>
      <c r="C5859">
        <v>0</v>
      </c>
      <c r="D5859">
        <v>0</v>
      </c>
      <c r="E5859">
        <v>0.29427441358742779</v>
      </c>
      <c r="F5859">
        <v>0</v>
      </c>
      <c r="G5859">
        <v>0.2192156862745098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0.31478163493840983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 x14ac:dyDescent="0.25">
      <c r="A5860" t="s">
        <v>5903</v>
      </c>
      <c r="B5860">
        <v>0</v>
      </c>
      <c r="C5860">
        <v>0</v>
      </c>
      <c r="D5860">
        <v>0</v>
      </c>
      <c r="E5860">
        <v>0.31849235389919422</v>
      </c>
      <c r="F5860">
        <v>0</v>
      </c>
      <c r="G5860">
        <v>0.2192156862745098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0.31478163493840983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18" x14ac:dyDescent="0.25">
      <c r="A5861" t="s">
        <v>5904</v>
      </c>
      <c r="B5861">
        <v>0</v>
      </c>
      <c r="C5861">
        <v>0</v>
      </c>
      <c r="D5861">
        <v>0</v>
      </c>
      <c r="E5861">
        <v>0.39027898221197582</v>
      </c>
      <c r="F5861">
        <v>0</v>
      </c>
      <c r="G5861">
        <v>0.2192156862745098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0.31478163493840983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 x14ac:dyDescent="0.25">
      <c r="A5862" t="s">
        <v>5905</v>
      </c>
      <c r="B5862">
        <v>0</v>
      </c>
      <c r="C5862">
        <v>0</v>
      </c>
      <c r="D5862">
        <v>0</v>
      </c>
      <c r="E5862">
        <v>0.45980244929038272</v>
      </c>
      <c r="F5862">
        <v>0</v>
      </c>
      <c r="G5862">
        <v>0.2192156862745098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0.31478163493840983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 x14ac:dyDescent="0.25">
      <c r="A5863" t="s">
        <v>5906</v>
      </c>
      <c r="B5863">
        <v>0</v>
      </c>
      <c r="C5863">
        <v>0</v>
      </c>
      <c r="D5863">
        <v>0</v>
      </c>
      <c r="E5863">
        <v>0.50149114828993846</v>
      </c>
      <c r="F5863">
        <v>0</v>
      </c>
      <c r="G5863">
        <v>0.2192156862745098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0.3638671145949981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18" x14ac:dyDescent="0.25">
      <c r="A5864" t="s">
        <v>5907</v>
      </c>
      <c r="B5864">
        <v>0</v>
      </c>
      <c r="C5864">
        <v>0</v>
      </c>
      <c r="D5864">
        <v>0</v>
      </c>
      <c r="E5864">
        <v>0.53854776962287698</v>
      </c>
      <c r="F5864">
        <v>0</v>
      </c>
      <c r="G5864">
        <v>0.97686274509803916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0.39637924598730873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 x14ac:dyDescent="0.25">
      <c r="A5865" t="s">
        <v>5908</v>
      </c>
      <c r="B5865">
        <v>0</v>
      </c>
      <c r="C5865">
        <v>0.14111922141119221</v>
      </c>
      <c r="D5865">
        <v>0</v>
      </c>
      <c r="E5865">
        <v>0.54074747773853082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0.39637924598730873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18" x14ac:dyDescent="0.25">
      <c r="A5866" t="s">
        <v>5909</v>
      </c>
      <c r="B5866">
        <v>0</v>
      </c>
      <c r="C5866">
        <v>0.32481751824817517</v>
      </c>
      <c r="D5866">
        <v>0</v>
      </c>
      <c r="E5866">
        <v>0.39967004378265192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0.51806644270250102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 x14ac:dyDescent="0.25">
      <c r="A5867" t="s">
        <v>5910</v>
      </c>
      <c r="B5867">
        <v>0</v>
      </c>
      <c r="C5867">
        <v>0.37834549878345503</v>
      </c>
      <c r="D5867">
        <v>0</v>
      </c>
      <c r="E5867">
        <v>0.39812601789377949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0.62814483016050759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 x14ac:dyDescent="0.25">
      <c r="A5868" t="s">
        <v>5911</v>
      </c>
      <c r="B5868">
        <v>0</v>
      </c>
      <c r="C5868">
        <v>0.35279805352798049</v>
      </c>
      <c r="D5868">
        <v>0</v>
      </c>
      <c r="E5868">
        <v>0.47190084392647902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0.62814483016050759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 x14ac:dyDescent="0.25">
      <c r="A5869" t="s">
        <v>5912</v>
      </c>
      <c r="B5869">
        <v>0</v>
      </c>
      <c r="C5869">
        <v>0.24087591240875911</v>
      </c>
      <c r="D5869">
        <v>0</v>
      </c>
      <c r="E5869">
        <v>0.5466274667399903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0.6170586039567002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 x14ac:dyDescent="0.25">
      <c r="A5870" t="s">
        <v>5913</v>
      </c>
      <c r="B5870">
        <v>0</v>
      </c>
      <c r="C5870">
        <v>0.31751824817518248</v>
      </c>
      <c r="D5870">
        <v>0</v>
      </c>
      <c r="E5870">
        <v>0.55603967935024012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0.60362075401269122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 x14ac:dyDescent="0.25">
      <c r="A5871" t="s">
        <v>5914</v>
      </c>
      <c r="B5871">
        <v>0</v>
      </c>
      <c r="C5871">
        <v>0.30170316301703171</v>
      </c>
      <c r="D5871">
        <v>0</v>
      </c>
      <c r="E5871">
        <v>0.52492650013748188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0.6655841731989548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18" x14ac:dyDescent="0.25">
      <c r="A5872" t="s">
        <v>5915</v>
      </c>
      <c r="B5872">
        <v>0</v>
      </c>
      <c r="C5872">
        <v>0.354014598540146</v>
      </c>
      <c r="D5872">
        <v>0</v>
      </c>
      <c r="E5872">
        <v>0.56517692844603318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0.60880925718551704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 spans="1:18" x14ac:dyDescent="0.25">
      <c r="A5873" t="s">
        <v>5916</v>
      </c>
      <c r="B5873">
        <v>0</v>
      </c>
      <c r="C5873">
        <v>0.2968369829683698</v>
      </c>
      <c r="D5873">
        <v>0</v>
      </c>
      <c r="E5873">
        <v>0.55405148163032214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0.6247480403135498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 x14ac:dyDescent="0.25">
      <c r="A5874" t="s">
        <v>5917</v>
      </c>
      <c r="B5874">
        <v>0</v>
      </c>
      <c r="C5874">
        <v>0.1970802919708029</v>
      </c>
      <c r="D5874">
        <v>0</v>
      </c>
      <c r="E5874">
        <v>0.59785528458723747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0.56394176931690931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x14ac:dyDescent="0.25">
      <c r="A5875" t="s">
        <v>5918</v>
      </c>
      <c r="B5875">
        <v>0</v>
      </c>
      <c r="C5875">
        <v>0.19829683698296841</v>
      </c>
      <c r="D5875">
        <v>0</v>
      </c>
      <c r="E5875">
        <v>0.55400917955117501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0.56662933930571113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 x14ac:dyDescent="0.25">
      <c r="A5876" t="s">
        <v>5919</v>
      </c>
      <c r="B5876">
        <v>0</v>
      </c>
      <c r="C5876">
        <v>0.13746958637469589</v>
      </c>
      <c r="D5876">
        <v>0</v>
      </c>
      <c r="E5876">
        <v>0.6134436007529771</v>
      </c>
      <c r="F5876">
        <v>0</v>
      </c>
      <c r="G5876">
        <v>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0.51955953714072423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 x14ac:dyDescent="0.25">
      <c r="A5877" t="s">
        <v>5920</v>
      </c>
      <c r="B5877">
        <v>0</v>
      </c>
      <c r="C5877">
        <v>0</v>
      </c>
      <c r="D5877">
        <v>0</v>
      </c>
      <c r="E5877">
        <v>0.71084413798938229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0.46412840612168721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x14ac:dyDescent="0.25">
      <c r="A5878" t="s">
        <v>5921</v>
      </c>
      <c r="B5878">
        <v>0</v>
      </c>
      <c r="C5878">
        <v>0</v>
      </c>
      <c r="D5878">
        <v>0</v>
      </c>
      <c r="E5878">
        <v>0.76198735167833498</v>
      </c>
      <c r="F5878">
        <v>0</v>
      </c>
      <c r="G5878">
        <v>0.2192156862745098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0.39637924598730873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x14ac:dyDescent="0.25">
      <c r="A5879" t="s">
        <v>5922</v>
      </c>
      <c r="B5879">
        <v>0</v>
      </c>
      <c r="C5879">
        <v>0</v>
      </c>
      <c r="D5879">
        <v>0</v>
      </c>
      <c r="E5879">
        <v>0.80052454578142529</v>
      </c>
      <c r="F5879">
        <v>0</v>
      </c>
      <c r="G5879">
        <v>0.2192156862745098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0.31478163493840983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 t="s">
        <v>5923</v>
      </c>
      <c r="B5880">
        <v>0</v>
      </c>
      <c r="C5880">
        <v>0</v>
      </c>
      <c r="D5880">
        <v>0</v>
      </c>
      <c r="E5880">
        <v>0.79811332727003537</v>
      </c>
      <c r="F5880">
        <v>0</v>
      </c>
      <c r="G5880">
        <v>0.2192156862745098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0.31478163493840983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 t="s">
        <v>5924</v>
      </c>
      <c r="B5881">
        <v>0</v>
      </c>
      <c r="C5881">
        <v>0</v>
      </c>
      <c r="D5881">
        <v>0</v>
      </c>
      <c r="E5881">
        <v>0.7801983967512004</v>
      </c>
      <c r="F5881">
        <v>0</v>
      </c>
      <c r="G5881">
        <v>0.2192156862745098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0.31478163493840983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 x14ac:dyDescent="0.25">
      <c r="A5882" t="s">
        <v>5925</v>
      </c>
      <c r="B5882">
        <v>0</v>
      </c>
      <c r="C5882">
        <v>0</v>
      </c>
      <c r="D5882">
        <v>0</v>
      </c>
      <c r="E5882">
        <v>0.7854227035258784</v>
      </c>
      <c r="F5882">
        <v>0</v>
      </c>
      <c r="G5882">
        <v>0.2192156862745098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0.31478163493840983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 t="s">
        <v>5926</v>
      </c>
      <c r="B5883">
        <v>0</v>
      </c>
      <c r="C5883">
        <v>0</v>
      </c>
      <c r="D5883">
        <v>0</v>
      </c>
      <c r="E5883">
        <v>0.7748471837390809</v>
      </c>
      <c r="F5883">
        <v>0</v>
      </c>
      <c r="G5883">
        <v>0.2192156862745098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0.31478163493840983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 t="s">
        <v>5927</v>
      </c>
      <c r="B5884">
        <v>0</v>
      </c>
      <c r="C5884">
        <v>0</v>
      </c>
      <c r="D5884">
        <v>0</v>
      </c>
      <c r="E5884">
        <v>0.78965291144059735</v>
      </c>
      <c r="F5884">
        <v>0</v>
      </c>
      <c r="G5884">
        <v>0.2192156862745098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0.31478163493840983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 x14ac:dyDescent="0.25">
      <c r="A5885" t="s">
        <v>5928</v>
      </c>
      <c r="B5885">
        <v>0</v>
      </c>
      <c r="C5885">
        <v>0</v>
      </c>
      <c r="D5885">
        <v>0</v>
      </c>
      <c r="E5885">
        <v>0.78186932887751437</v>
      </c>
      <c r="F5885">
        <v>0</v>
      </c>
      <c r="G5885">
        <v>0.2192156862745098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0.31478163493840983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 x14ac:dyDescent="0.25">
      <c r="A5886" t="s">
        <v>5929</v>
      </c>
      <c r="B5886">
        <v>0</v>
      </c>
      <c r="C5886">
        <v>0</v>
      </c>
      <c r="D5886">
        <v>0</v>
      </c>
      <c r="E5886">
        <v>0.7858668753569239</v>
      </c>
      <c r="F5886">
        <v>0</v>
      </c>
      <c r="G5886">
        <v>0.2192156862745098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0.31478163493840983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 t="s">
        <v>5930</v>
      </c>
      <c r="B5887">
        <v>0</v>
      </c>
      <c r="C5887">
        <v>0</v>
      </c>
      <c r="D5887">
        <v>0</v>
      </c>
      <c r="E5887">
        <v>0.80079950929588195</v>
      </c>
      <c r="F5887">
        <v>0</v>
      </c>
      <c r="G5887">
        <v>0.2192156862745098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0.31478163493840983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 t="s">
        <v>5931</v>
      </c>
      <c r="B5888">
        <v>0</v>
      </c>
      <c r="C5888">
        <v>0</v>
      </c>
      <c r="D5888">
        <v>0</v>
      </c>
      <c r="E5888">
        <v>0.80509317032932182</v>
      </c>
      <c r="F5888">
        <v>0</v>
      </c>
      <c r="G5888">
        <v>0.2192156862745098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0.31478163493840983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 x14ac:dyDescent="0.25">
      <c r="A5889" t="s">
        <v>5932</v>
      </c>
      <c r="B5889">
        <v>0</v>
      </c>
      <c r="C5889">
        <v>0.31386861313868608</v>
      </c>
      <c r="D5889">
        <v>0</v>
      </c>
      <c r="E5889">
        <v>0.79950929588189268</v>
      </c>
      <c r="F5889">
        <v>0</v>
      </c>
      <c r="G5889">
        <v>0.2192156862745098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0.31478163493840983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 t="s">
        <v>5933</v>
      </c>
      <c r="B5890">
        <v>0</v>
      </c>
      <c r="C5890">
        <v>0.43673965936739662</v>
      </c>
      <c r="D5890">
        <v>0</v>
      </c>
      <c r="E5890">
        <v>0.73929228621586762</v>
      </c>
      <c r="F5890">
        <v>0</v>
      </c>
      <c r="G5890">
        <v>0.2192156862745098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0.31478163493840983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x14ac:dyDescent="0.25">
      <c r="A5891" t="s">
        <v>5934</v>
      </c>
      <c r="B5891">
        <v>0</v>
      </c>
      <c r="C5891">
        <v>0.5</v>
      </c>
      <c r="D5891">
        <v>0</v>
      </c>
      <c r="E5891">
        <v>0.68719727574610301</v>
      </c>
      <c r="F5891">
        <v>0</v>
      </c>
      <c r="G5891">
        <v>0.2192156862745098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0.43254945875326611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 x14ac:dyDescent="0.25">
      <c r="A5892" t="s">
        <v>5935</v>
      </c>
      <c r="B5892">
        <v>0</v>
      </c>
      <c r="C5892">
        <v>0.5024330900243309</v>
      </c>
      <c r="D5892">
        <v>0</v>
      </c>
      <c r="E5892">
        <v>0.71122485670170688</v>
      </c>
      <c r="F5892">
        <v>0</v>
      </c>
      <c r="G5892">
        <v>0.70803921568627459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0.46528555431131019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 x14ac:dyDescent="0.25">
      <c r="A5893" t="s">
        <v>5936</v>
      </c>
      <c r="B5893">
        <v>0</v>
      </c>
      <c r="C5893">
        <v>0.48661800486618001</v>
      </c>
      <c r="D5893">
        <v>0</v>
      </c>
      <c r="E5893">
        <v>0.73601387508196037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0.47797685703620751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 x14ac:dyDescent="0.25">
      <c r="A5894" t="s">
        <v>5937</v>
      </c>
      <c r="B5894">
        <v>0</v>
      </c>
      <c r="C5894">
        <v>0.47931873479318732</v>
      </c>
      <c r="D5894">
        <v>0</v>
      </c>
      <c r="E5894">
        <v>0.73776941136656871</v>
      </c>
      <c r="F5894">
        <v>0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0.54128406121687189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 t="s">
        <v>5938</v>
      </c>
      <c r="B5895">
        <v>0</v>
      </c>
      <c r="C5895">
        <v>0.48905109489051102</v>
      </c>
      <c r="D5895">
        <v>0</v>
      </c>
      <c r="E5895">
        <v>0.74538378561306295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0.53460246360582309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 x14ac:dyDescent="0.25">
      <c r="A5896" t="s">
        <v>5939</v>
      </c>
      <c r="B5896">
        <v>0</v>
      </c>
      <c r="C5896">
        <v>0.72627737226277378</v>
      </c>
      <c r="D5896">
        <v>0</v>
      </c>
      <c r="E5896">
        <v>0.74199961928128766</v>
      </c>
      <c r="F5896">
        <v>0</v>
      </c>
      <c r="G5896">
        <v>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0.53840985442329226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 t="s">
        <v>5940</v>
      </c>
      <c r="B5897">
        <v>0</v>
      </c>
      <c r="C5897">
        <v>0.71167883211678828</v>
      </c>
      <c r="D5897">
        <v>0</v>
      </c>
      <c r="E5897">
        <v>0.73110683390088627</v>
      </c>
      <c r="F5897">
        <v>0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0.55752146323254947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 t="s">
        <v>5941</v>
      </c>
      <c r="B5898">
        <v>0</v>
      </c>
      <c r="C5898">
        <v>0.41240875912408759</v>
      </c>
      <c r="D5898">
        <v>0</v>
      </c>
      <c r="E5898">
        <v>0.69819581632437244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0.6152668906308324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x14ac:dyDescent="0.25">
      <c r="A5899" t="s">
        <v>5942</v>
      </c>
      <c r="B5899">
        <v>0</v>
      </c>
      <c r="C5899">
        <v>0.26399026763990258</v>
      </c>
      <c r="D5899">
        <v>0</v>
      </c>
      <c r="E5899">
        <v>0.69804775904735727</v>
      </c>
      <c r="F5899">
        <v>0</v>
      </c>
      <c r="G5899">
        <v>0.41039215686274511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0.51806644270250102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 t="s">
        <v>5943</v>
      </c>
      <c r="B5900">
        <v>0</v>
      </c>
      <c r="C5900">
        <v>0.40389294403892939</v>
      </c>
      <c r="D5900">
        <v>0</v>
      </c>
      <c r="E5900">
        <v>0.62772055246515379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0.51806644270250102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 spans="1:18" x14ac:dyDescent="0.25">
      <c r="A5901" t="s">
        <v>5944</v>
      </c>
      <c r="B5901">
        <v>0</v>
      </c>
      <c r="C5901">
        <v>0</v>
      </c>
      <c r="D5901">
        <v>0</v>
      </c>
      <c r="E5901">
        <v>0.59741111275619196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0.47797685703620751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 t="s">
        <v>5945</v>
      </c>
      <c r="B5902">
        <v>0</v>
      </c>
      <c r="C5902">
        <v>0</v>
      </c>
      <c r="D5902">
        <v>0</v>
      </c>
      <c r="E5902">
        <v>0.58065948941390477</v>
      </c>
      <c r="F5902">
        <v>0</v>
      </c>
      <c r="G5902">
        <v>0.55941176470588239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0.43717805151175809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x14ac:dyDescent="0.25">
      <c r="A5903" t="s">
        <v>5946</v>
      </c>
      <c r="B5903">
        <v>0</v>
      </c>
      <c r="C5903">
        <v>0</v>
      </c>
      <c r="D5903">
        <v>0</v>
      </c>
      <c r="E5903">
        <v>0.6080289346221367</v>
      </c>
      <c r="F5903">
        <v>0</v>
      </c>
      <c r="G5903">
        <v>0.2192156862745098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0.31478163493840983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 x14ac:dyDescent="0.25">
      <c r="A5904" t="s">
        <v>5947</v>
      </c>
      <c r="B5904">
        <v>0</v>
      </c>
      <c r="C5904">
        <v>0</v>
      </c>
      <c r="D5904">
        <v>0</v>
      </c>
      <c r="E5904">
        <v>0.54897523213265931</v>
      </c>
      <c r="F5904">
        <v>0</v>
      </c>
      <c r="G5904">
        <v>0.2192156862745098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0.31478163493840983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 t="s">
        <v>5948</v>
      </c>
      <c r="B5905">
        <v>0</v>
      </c>
      <c r="C5905">
        <v>0</v>
      </c>
      <c r="D5905">
        <v>0</v>
      </c>
      <c r="E5905">
        <v>0.46244632923708212</v>
      </c>
      <c r="F5905">
        <v>0</v>
      </c>
      <c r="G5905">
        <v>0.2192156862745098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0.31478163493840983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 t="s">
        <v>5949</v>
      </c>
      <c r="B5906">
        <v>0</v>
      </c>
      <c r="C5906">
        <v>0</v>
      </c>
      <c r="D5906">
        <v>0</v>
      </c>
      <c r="E5906">
        <v>0.42261892172000248</v>
      </c>
      <c r="F5906">
        <v>0</v>
      </c>
      <c r="G5906">
        <v>0.2192156862745098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0.31478163493840983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 t="s">
        <v>5950</v>
      </c>
      <c r="B5907">
        <v>0</v>
      </c>
      <c r="C5907">
        <v>0</v>
      </c>
      <c r="D5907">
        <v>0</v>
      </c>
      <c r="E5907">
        <v>0.37202563505996322</v>
      </c>
      <c r="F5907">
        <v>0</v>
      </c>
      <c r="G5907">
        <v>0.2192156862745098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0.31478163493840983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 x14ac:dyDescent="0.25">
      <c r="A5908" t="s">
        <v>5951</v>
      </c>
      <c r="B5908">
        <v>0</v>
      </c>
      <c r="C5908">
        <v>0</v>
      </c>
      <c r="D5908">
        <v>0</v>
      </c>
      <c r="E5908">
        <v>0.31214704202711557</v>
      </c>
      <c r="F5908">
        <v>0</v>
      </c>
      <c r="G5908">
        <v>0.2192156862745098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0.31478163493840983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 x14ac:dyDescent="0.25">
      <c r="A5909" t="s">
        <v>5952</v>
      </c>
      <c r="B5909">
        <v>0</v>
      </c>
      <c r="C5909">
        <v>0</v>
      </c>
      <c r="D5909">
        <v>0</v>
      </c>
      <c r="E5909">
        <v>0.39049049260771168</v>
      </c>
      <c r="F5909">
        <v>0</v>
      </c>
      <c r="G5909">
        <v>0.2192156862745098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0.31478163493840983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x14ac:dyDescent="0.25">
      <c r="A5910" t="s">
        <v>5953</v>
      </c>
      <c r="B5910">
        <v>0</v>
      </c>
      <c r="C5910">
        <v>0</v>
      </c>
      <c r="D5910">
        <v>0</v>
      </c>
      <c r="E5910">
        <v>0.418156052369974</v>
      </c>
      <c r="F5910">
        <v>0</v>
      </c>
      <c r="G5910">
        <v>0.2192156862745098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0.31478163493840983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x14ac:dyDescent="0.25">
      <c r="A5911" t="s">
        <v>5954</v>
      </c>
      <c r="B5911">
        <v>0</v>
      </c>
      <c r="C5911">
        <v>0</v>
      </c>
      <c r="D5911">
        <v>0</v>
      </c>
      <c r="E5911">
        <v>0.41936166162566901</v>
      </c>
      <c r="F5911">
        <v>0</v>
      </c>
      <c r="G5911">
        <v>0.2192156862745098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0.31478163493840983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18" x14ac:dyDescent="0.25">
      <c r="A5912" t="s">
        <v>5955</v>
      </c>
      <c r="B5912">
        <v>0</v>
      </c>
      <c r="C5912">
        <v>0</v>
      </c>
      <c r="D5912">
        <v>0</v>
      </c>
      <c r="E5912">
        <v>0.48239175955498209</v>
      </c>
      <c r="F5912">
        <v>0</v>
      </c>
      <c r="G5912">
        <v>0.2192156862745098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0.31478163493840983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 t="s">
        <v>5956</v>
      </c>
      <c r="B5913">
        <v>0</v>
      </c>
      <c r="C5913">
        <v>2.3114355231143548E-2</v>
      </c>
      <c r="D5913">
        <v>0</v>
      </c>
      <c r="E5913">
        <v>0.53503669705366019</v>
      </c>
      <c r="F5913">
        <v>0</v>
      </c>
      <c r="G5913">
        <v>0.2192156862745098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0.31478163493840983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25">
      <c r="A5914" t="s">
        <v>5957</v>
      </c>
      <c r="B5914">
        <v>0</v>
      </c>
      <c r="C5914">
        <v>6.569343065693431E-2</v>
      </c>
      <c r="D5914">
        <v>0</v>
      </c>
      <c r="E5914">
        <v>0.39960659066393123</v>
      </c>
      <c r="F5914">
        <v>0</v>
      </c>
      <c r="G5914">
        <v>0.2192156862745098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0.31478163493840983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x14ac:dyDescent="0.25">
      <c r="A5915" t="s">
        <v>5958</v>
      </c>
      <c r="B5915">
        <v>0</v>
      </c>
      <c r="C5915">
        <v>0.16788321167883211</v>
      </c>
      <c r="D5915">
        <v>0</v>
      </c>
      <c r="E5915">
        <v>0.29048837750375428</v>
      </c>
      <c r="F5915">
        <v>0</v>
      </c>
      <c r="G5915">
        <v>0.2192156862745098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0.40642030608435981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 x14ac:dyDescent="0.25">
      <c r="A5916" t="s">
        <v>5959</v>
      </c>
      <c r="B5916">
        <v>0</v>
      </c>
      <c r="C5916">
        <v>0.23965936739659369</v>
      </c>
      <c r="D5916">
        <v>0</v>
      </c>
      <c r="E5916">
        <v>0.24467522578734749</v>
      </c>
      <c r="F5916">
        <v>0</v>
      </c>
      <c r="G5916">
        <v>0.2192156862745098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0.51806644270250102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 x14ac:dyDescent="0.25">
      <c r="A5917" t="s">
        <v>5960</v>
      </c>
      <c r="B5917">
        <v>0</v>
      </c>
      <c r="C5917">
        <v>0.28832116788321172</v>
      </c>
      <c r="D5917">
        <v>0</v>
      </c>
      <c r="E5917">
        <v>0.24234861143425199</v>
      </c>
      <c r="F5917">
        <v>0</v>
      </c>
      <c r="G5917">
        <v>0.2192156862745098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0.62814483016050759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18" x14ac:dyDescent="0.25">
      <c r="A5918" t="s">
        <v>5961</v>
      </c>
      <c r="B5918">
        <v>0</v>
      </c>
      <c r="C5918">
        <v>0.33941605839416061</v>
      </c>
      <c r="D5918">
        <v>0</v>
      </c>
      <c r="E5918">
        <v>0.37540980139173852</v>
      </c>
      <c r="F5918">
        <v>0</v>
      </c>
      <c r="G5918">
        <v>0.2192156862745098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0.62814483016050759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 x14ac:dyDescent="0.25">
      <c r="A5919" t="s">
        <v>5962</v>
      </c>
      <c r="B5919">
        <v>0</v>
      </c>
      <c r="C5919">
        <v>0.38321167883211682</v>
      </c>
      <c r="D5919">
        <v>0</v>
      </c>
      <c r="E5919">
        <v>0.46284819898898039</v>
      </c>
      <c r="F5919">
        <v>0</v>
      </c>
      <c r="G5919">
        <v>0.49705882352941178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0.62814483016050759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 x14ac:dyDescent="0.25">
      <c r="A5920" t="s">
        <v>5963</v>
      </c>
      <c r="B5920">
        <v>0</v>
      </c>
      <c r="C5920">
        <v>0.67639902676399022</v>
      </c>
      <c r="D5920">
        <v>0</v>
      </c>
      <c r="E5920">
        <v>0.46786099536792242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0.62814483016050759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 x14ac:dyDescent="0.25">
      <c r="A5921" t="s">
        <v>5964</v>
      </c>
      <c r="B5921">
        <v>0</v>
      </c>
      <c r="C5921">
        <v>0.75790754257907533</v>
      </c>
      <c r="D5921">
        <v>0</v>
      </c>
      <c r="E5921">
        <v>0.36950866135070543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0.62814483016050759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18" x14ac:dyDescent="0.25">
      <c r="A5922" t="s">
        <v>5965</v>
      </c>
      <c r="B5922">
        <v>0</v>
      </c>
      <c r="C5922">
        <v>0.61922141119221408</v>
      </c>
      <c r="D5922">
        <v>0</v>
      </c>
      <c r="E5922">
        <v>0.38348949850885172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0.71661067562523328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 x14ac:dyDescent="0.25">
      <c r="A5923" t="s">
        <v>5966</v>
      </c>
      <c r="B5923">
        <v>0</v>
      </c>
      <c r="C5923">
        <v>0.43309002433090033</v>
      </c>
      <c r="D5923">
        <v>0</v>
      </c>
      <c r="E5923">
        <v>0.38004187905835568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0.73859649122807014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 x14ac:dyDescent="0.25">
      <c r="A5924" t="s">
        <v>5967</v>
      </c>
      <c r="B5924">
        <v>0</v>
      </c>
      <c r="C5924">
        <v>0.62165450121654497</v>
      </c>
      <c r="D5924">
        <v>0</v>
      </c>
      <c r="E5924">
        <v>0.36066752680894271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0.71213139231056366</v>
      </c>
      <c r="N5924">
        <v>0</v>
      </c>
      <c r="O5924">
        <v>0</v>
      </c>
      <c r="P5924">
        <v>0</v>
      </c>
      <c r="Q5924">
        <v>0</v>
      </c>
      <c r="R5924">
        <v>0</v>
      </c>
    </row>
    <row r="5925" spans="1:18" x14ac:dyDescent="0.25">
      <c r="A5925" t="s">
        <v>5968</v>
      </c>
      <c r="B5925">
        <v>0</v>
      </c>
      <c r="C5925">
        <v>0</v>
      </c>
      <c r="D5925">
        <v>0</v>
      </c>
      <c r="E5925">
        <v>0.39620127329258242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0.6371780515117581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 t="s">
        <v>5969</v>
      </c>
      <c r="B5926">
        <v>0</v>
      </c>
      <c r="C5926">
        <v>0</v>
      </c>
      <c r="D5926">
        <v>0</v>
      </c>
      <c r="E5926">
        <v>0.36001184458216118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0.6371780515117581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25">
      <c r="A5927" t="s">
        <v>5970</v>
      </c>
      <c r="B5927">
        <v>0</v>
      </c>
      <c r="C5927">
        <v>0</v>
      </c>
      <c r="D5927">
        <v>0</v>
      </c>
      <c r="E5927">
        <v>0.33405951902536007</v>
      </c>
      <c r="F5927">
        <v>0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0.71661067562523328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 x14ac:dyDescent="0.25">
      <c r="A5928" t="s">
        <v>5971</v>
      </c>
      <c r="B5928">
        <v>0</v>
      </c>
      <c r="C5928">
        <v>0</v>
      </c>
      <c r="D5928">
        <v>0</v>
      </c>
      <c r="E5928">
        <v>0.30495568857209332</v>
      </c>
      <c r="F5928">
        <v>0</v>
      </c>
      <c r="G5928">
        <v>0.2192156862745098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0.6371780515117581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 x14ac:dyDescent="0.25">
      <c r="A5929" t="s">
        <v>5972</v>
      </c>
      <c r="B5929">
        <v>0</v>
      </c>
      <c r="C5929">
        <v>0</v>
      </c>
      <c r="D5929">
        <v>0</v>
      </c>
      <c r="E5929">
        <v>0.26956999936546883</v>
      </c>
      <c r="F5929">
        <v>0</v>
      </c>
      <c r="G5929">
        <v>0.2192156862745098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0.52709966405375142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 x14ac:dyDescent="0.25">
      <c r="A5930" t="s">
        <v>5973</v>
      </c>
      <c r="B5930">
        <v>0</v>
      </c>
      <c r="C5930">
        <v>0</v>
      </c>
      <c r="D5930">
        <v>0</v>
      </c>
      <c r="E5930">
        <v>0.23623596099748309</v>
      </c>
      <c r="F5930">
        <v>0</v>
      </c>
      <c r="G5930">
        <v>0.2192156862745098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0.40544979469951481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x14ac:dyDescent="0.25">
      <c r="A5931" t="s">
        <v>5974</v>
      </c>
      <c r="B5931">
        <v>0</v>
      </c>
      <c r="C5931">
        <v>0</v>
      </c>
      <c r="D5931">
        <v>0</v>
      </c>
      <c r="E5931">
        <v>0.1898094291334419</v>
      </c>
      <c r="F5931">
        <v>0</v>
      </c>
      <c r="G5931">
        <v>0.2192156862745098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0.32385218365061591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18" x14ac:dyDescent="0.25">
      <c r="A5932" t="s">
        <v>5975</v>
      </c>
      <c r="B5932">
        <v>0</v>
      </c>
      <c r="C5932">
        <v>0</v>
      </c>
      <c r="D5932">
        <v>0</v>
      </c>
      <c r="E5932">
        <v>0.17102730599208951</v>
      </c>
      <c r="F5932">
        <v>0</v>
      </c>
      <c r="G5932">
        <v>0.2192156862745098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0.32385218365061591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 t="s">
        <v>5976</v>
      </c>
      <c r="B5933">
        <v>0</v>
      </c>
      <c r="C5933">
        <v>0</v>
      </c>
      <c r="D5933">
        <v>0</v>
      </c>
      <c r="E5933">
        <v>0.2057150108927854</v>
      </c>
      <c r="F5933">
        <v>0</v>
      </c>
      <c r="G5933">
        <v>0.2192156862745098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0.32385218365061591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 x14ac:dyDescent="0.25">
      <c r="A5934" t="s">
        <v>5977</v>
      </c>
      <c r="B5934">
        <v>0</v>
      </c>
      <c r="C5934">
        <v>0</v>
      </c>
      <c r="D5934">
        <v>0</v>
      </c>
      <c r="E5934">
        <v>0.26250555214788812</v>
      </c>
      <c r="F5934">
        <v>0</v>
      </c>
      <c r="G5934">
        <v>0.2192156862745098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0.32385218365061591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 t="s">
        <v>5978</v>
      </c>
      <c r="B5935">
        <v>0</v>
      </c>
      <c r="C5935">
        <v>0</v>
      </c>
      <c r="D5935">
        <v>0</v>
      </c>
      <c r="E5935">
        <v>0.22714101398083719</v>
      </c>
      <c r="F5935">
        <v>0</v>
      </c>
      <c r="G5935">
        <v>0.2192156862745098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0.40544979469951481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 t="s">
        <v>5979</v>
      </c>
      <c r="B5936">
        <v>0</v>
      </c>
      <c r="C5936">
        <v>0</v>
      </c>
      <c r="D5936">
        <v>0</v>
      </c>
      <c r="E5936">
        <v>0.21197571860656961</v>
      </c>
      <c r="F5936">
        <v>0</v>
      </c>
      <c r="G5936">
        <v>0.2192156862745098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0.40544979469951481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t="s">
        <v>5980</v>
      </c>
      <c r="B5937">
        <v>0</v>
      </c>
      <c r="C5937">
        <v>0.31386861313868608</v>
      </c>
      <c r="D5937">
        <v>0</v>
      </c>
      <c r="E5937">
        <v>0.19731804818206819</v>
      </c>
      <c r="F5937">
        <v>0</v>
      </c>
      <c r="G5937">
        <v>0.2192156862745098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0.32385218365061591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x14ac:dyDescent="0.25">
      <c r="A5938" t="s">
        <v>5981</v>
      </c>
      <c r="B5938">
        <v>0</v>
      </c>
      <c r="C5938">
        <v>0.50486618004866179</v>
      </c>
      <c r="D5938">
        <v>0</v>
      </c>
      <c r="E5938">
        <v>0.29137672116584529</v>
      </c>
      <c r="F5938">
        <v>0</v>
      </c>
      <c r="G5938">
        <v>0.2192156862745098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0.48701007838745802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x14ac:dyDescent="0.25">
      <c r="A5939" t="s">
        <v>5982</v>
      </c>
      <c r="B5939">
        <v>0</v>
      </c>
      <c r="C5939">
        <v>0.52189781021897808</v>
      </c>
      <c r="D5939">
        <v>0</v>
      </c>
      <c r="E5939">
        <v>0.24810169419826991</v>
      </c>
      <c r="F5939">
        <v>0</v>
      </c>
      <c r="G5939">
        <v>0.2192156862745098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0.52709966405375142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 x14ac:dyDescent="0.25">
      <c r="A5940" t="s">
        <v>5983</v>
      </c>
      <c r="B5940">
        <v>0</v>
      </c>
      <c r="C5940">
        <v>0.51459854014598538</v>
      </c>
      <c r="D5940">
        <v>0</v>
      </c>
      <c r="E5940">
        <v>0.2240952642822395</v>
      </c>
      <c r="F5940">
        <v>0</v>
      </c>
      <c r="G5940">
        <v>0.2192156862745098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0.6371780515117581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 x14ac:dyDescent="0.25">
      <c r="A5941" t="s">
        <v>5984</v>
      </c>
      <c r="B5941">
        <v>0</v>
      </c>
      <c r="C5941">
        <v>0.47323600973236007</v>
      </c>
      <c r="D5941">
        <v>0</v>
      </c>
      <c r="E5941">
        <v>0.21079126039044821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0.6371780515117581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 x14ac:dyDescent="0.25">
      <c r="A5942" t="s">
        <v>5985</v>
      </c>
      <c r="B5942">
        <v>0</v>
      </c>
      <c r="C5942">
        <v>0.34063260340632601</v>
      </c>
      <c r="D5942">
        <v>0</v>
      </c>
      <c r="E5942">
        <v>0.1981217876858648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0.79604329973870847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 t="s">
        <v>5986</v>
      </c>
      <c r="B5943">
        <v>0</v>
      </c>
      <c r="C5943">
        <v>0.31021897810218979</v>
      </c>
      <c r="D5943">
        <v>0</v>
      </c>
      <c r="E5943">
        <v>0.1948856786311047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0.79604329973870847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 spans="1:18" x14ac:dyDescent="0.25">
      <c r="A5944" t="s">
        <v>5987</v>
      </c>
      <c r="B5944">
        <v>0</v>
      </c>
      <c r="C5944">
        <v>0.53406326034063256</v>
      </c>
      <c r="D5944">
        <v>0</v>
      </c>
      <c r="E5944">
        <v>0.13128450263330441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0.79604329973870847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x14ac:dyDescent="0.25">
      <c r="A5945" t="s">
        <v>5988</v>
      </c>
      <c r="B5945">
        <v>0</v>
      </c>
      <c r="C5945">
        <v>0.38686131386861311</v>
      </c>
      <c r="D5945">
        <v>0</v>
      </c>
      <c r="E5945">
        <v>0.13335730451151681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0.79604329973870847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 t="s">
        <v>5989</v>
      </c>
      <c r="B5946">
        <v>0</v>
      </c>
      <c r="C5946">
        <v>0.35888077858880779</v>
      </c>
      <c r="D5946">
        <v>0</v>
      </c>
      <c r="E5946">
        <v>0.14943209458744899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0.79604329973870847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x14ac:dyDescent="0.25">
      <c r="A5947" t="s">
        <v>5990</v>
      </c>
      <c r="B5947">
        <v>0</v>
      </c>
      <c r="C5947">
        <v>0.25669099756691</v>
      </c>
      <c r="D5947">
        <v>0</v>
      </c>
      <c r="E5947">
        <v>0.17766873241819839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0.79604329973870847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 x14ac:dyDescent="0.25">
      <c r="A5948" t="s">
        <v>5991</v>
      </c>
      <c r="B5948">
        <v>0</v>
      </c>
      <c r="C5948">
        <v>0.4476885644768856</v>
      </c>
      <c r="D5948">
        <v>0</v>
      </c>
      <c r="E5948">
        <v>0.2201611709215508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0.79604329973870847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 t="s">
        <v>5992</v>
      </c>
      <c r="B5949">
        <v>0</v>
      </c>
      <c r="C5949">
        <v>0</v>
      </c>
      <c r="D5949">
        <v>0</v>
      </c>
      <c r="E5949">
        <v>0.27360984792402548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0.79604329973870847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x14ac:dyDescent="0.25">
      <c r="A5950" t="s">
        <v>5993</v>
      </c>
      <c r="B5950">
        <v>0</v>
      </c>
      <c r="C5950">
        <v>0</v>
      </c>
      <c r="D5950">
        <v>0</v>
      </c>
      <c r="E5950">
        <v>0.27868609742168832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0.79604329973870847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 x14ac:dyDescent="0.25">
      <c r="A5951" t="s">
        <v>5994</v>
      </c>
      <c r="B5951">
        <v>0</v>
      </c>
      <c r="C5951">
        <v>0</v>
      </c>
      <c r="D5951">
        <v>0</v>
      </c>
      <c r="E5951">
        <v>0.23583409124558469</v>
      </c>
      <c r="F5951">
        <v>0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0.68536767450541247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 x14ac:dyDescent="0.25">
      <c r="A5952" t="s">
        <v>5995</v>
      </c>
      <c r="B5952">
        <v>0</v>
      </c>
      <c r="C5952">
        <v>0</v>
      </c>
      <c r="D5952">
        <v>0</v>
      </c>
      <c r="E5952">
        <v>0.20897227098711901</v>
      </c>
      <c r="F5952">
        <v>0</v>
      </c>
      <c r="G5952">
        <v>0.4662745098039216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0.6371780515117581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 t="s">
        <v>5996</v>
      </c>
      <c r="B5953">
        <v>0</v>
      </c>
      <c r="C5953">
        <v>0</v>
      </c>
      <c r="D5953">
        <v>0</v>
      </c>
      <c r="E5953">
        <v>0.1513356881490725</v>
      </c>
      <c r="F5953">
        <v>0</v>
      </c>
      <c r="G5953">
        <v>0.2192156862745098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0.52709966405375142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 x14ac:dyDescent="0.25">
      <c r="A5954" t="s">
        <v>5997</v>
      </c>
      <c r="B5954">
        <v>0</v>
      </c>
      <c r="C5954">
        <v>0</v>
      </c>
      <c r="D5954">
        <v>0</v>
      </c>
      <c r="E5954">
        <v>0.12009560269887259</v>
      </c>
      <c r="F5954">
        <v>0</v>
      </c>
      <c r="G5954">
        <v>0.2192156862745098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0.48701007838745802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x14ac:dyDescent="0.25">
      <c r="A5955" t="s">
        <v>5998</v>
      </c>
      <c r="B5955">
        <v>0</v>
      </c>
      <c r="C5955">
        <v>0</v>
      </c>
      <c r="D5955">
        <v>0</v>
      </c>
      <c r="E5955">
        <v>0.10298441168383431</v>
      </c>
      <c r="F5955">
        <v>0</v>
      </c>
      <c r="G5955">
        <v>0.2192156862745098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0.48701007838745802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 x14ac:dyDescent="0.25">
      <c r="A5956" t="s">
        <v>5999</v>
      </c>
      <c r="B5956">
        <v>0</v>
      </c>
      <c r="C5956">
        <v>0</v>
      </c>
      <c r="D5956">
        <v>0</v>
      </c>
      <c r="E5956">
        <v>0.102582541931936</v>
      </c>
      <c r="F5956">
        <v>0</v>
      </c>
      <c r="G5956">
        <v>0.2192156862745098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0.48701007838745802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 t="s">
        <v>6000</v>
      </c>
      <c r="B5957">
        <v>0</v>
      </c>
      <c r="C5957">
        <v>0</v>
      </c>
      <c r="D5957">
        <v>0</v>
      </c>
      <c r="E5957">
        <v>8.15372575562089E-2</v>
      </c>
      <c r="F5957">
        <v>0</v>
      </c>
      <c r="G5957">
        <v>0.2192156862745098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0.48701007838745802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 x14ac:dyDescent="0.25">
      <c r="A5958" t="s">
        <v>6001</v>
      </c>
      <c r="B5958">
        <v>0</v>
      </c>
      <c r="C5958">
        <v>0</v>
      </c>
      <c r="D5958">
        <v>0</v>
      </c>
      <c r="E5958">
        <v>7.3774826032699511E-2</v>
      </c>
      <c r="F5958">
        <v>0</v>
      </c>
      <c r="G5958">
        <v>0.2192156862745098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0.48701007838745802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x14ac:dyDescent="0.25">
      <c r="A5959" t="s">
        <v>6002</v>
      </c>
      <c r="B5959">
        <v>0</v>
      </c>
      <c r="C5959">
        <v>0</v>
      </c>
      <c r="D5959">
        <v>0</v>
      </c>
      <c r="E5959">
        <v>9.5750756149664759E-2</v>
      </c>
      <c r="F5959">
        <v>0</v>
      </c>
      <c r="G5959">
        <v>0.2192156862745098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0.52709966405375142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 x14ac:dyDescent="0.25">
      <c r="A5960" t="s">
        <v>6003</v>
      </c>
      <c r="B5960">
        <v>0</v>
      </c>
      <c r="C5960">
        <v>0</v>
      </c>
      <c r="D5960">
        <v>0</v>
      </c>
      <c r="E5960">
        <v>0.10287865648596629</v>
      </c>
      <c r="F5960">
        <v>0</v>
      </c>
      <c r="G5960">
        <v>0.2192156862745098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0.6371780515117581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 x14ac:dyDescent="0.25">
      <c r="A5961" t="s">
        <v>6004</v>
      </c>
      <c r="B5961">
        <v>0</v>
      </c>
      <c r="C5961">
        <v>0.2481751824817518</v>
      </c>
      <c r="D5961">
        <v>0</v>
      </c>
      <c r="E5961">
        <v>0.1024556356944944</v>
      </c>
      <c r="F5961">
        <v>0</v>
      </c>
      <c r="G5961">
        <v>0.52803921568627454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0.6371780515117581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 x14ac:dyDescent="0.25">
      <c r="A5962" t="s">
        <v>6005</v>
      </c>
      <c r="B5962">
        <v>0</v>
      </c>
      <c r="C5962">
        <v>0.39537712895377131</v>
      </c>
      <c r="D5962">
        <v>0</v>
      </c>
      <c r="E5962">
        <v>8.8580553734216042E-2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0.65539380365808131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x14ac:dyDescent="0.25">
      <c r="A5963" t="s">
        <v>6006</v>
      </c>
      <c r="B5963">
        <v>0</v>
      </c>
      <c r="C5963">
        <v>0.4963503649635036</v>
      </c>
      <c r="D5963">
        <v>0</v>
      </c>
      <c r="E5963">
        <v>4.4501787262843977E-2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0.79604329973870847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 x14ac:dyDescent="0.25">
      <c r="A5964" t="s">
        <v>6007</v>
      </c>
      <c r="B5964">
        <v>0</v>
      </c>
      <c r="C5964">
        <v>0.46350364963503649</v>
      </c>
      <c r="D5964">
        <v>0</v>
      </c>
      <c r="E5964">
        <v>4.3782651917341743E-2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0.79604329973870847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 spans="1:18" x14ac:dyDescent="0.25">
      <c r="A5965" t="s">
        <v>6008</v>
      </c>
      <c r="B5965">
        <v>0</v>
      </c>
      <c r="C5965">
        <v>0.36982968369829677</v>
      </c>
      <c r="D5965">
        <v>0</v>
      </c>
      <c r="E5965">
        <v>6.0851540853232938E-2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0.80959313176558423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 x14ac:dyDescent="0.25">
      <c r="A5966" t="s">
        <v>6009</v>
      </c>
      <c r="B5966">
        <v>0</v>
      </c>
      <c r="C5966">
        <v>0.4476885644768856</v>
      </c>
      <c r="D5966">
        <v>0</v>
      </c>
      <c r="E5966">
        <v>8.5175236362867238E-2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0.80959313176558423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25">
      <c r="A5967" t="s">
        <v>6010</v>
      </c>
      <c r="B5967">
        <v>0</v>
      </c>
      <c r="C5967">
        <v>0.44160583941605841</v>
      </c>
      <c r="D5967">
        <v>0</v>
      </c>
      <c r="E5967">
        <v>0.1066646925696398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0.80959313176558423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 x14ac:dyDescent="0.25">
      <c r="A5968" t="s">
        <v>6011</v>
      </c>
      <c r="B5968">
        <v>0</v>
      </c>
      <c r="C5968">
        <v>0.64355231143552305</v>
      </c>
      <c r="D5968">
        <v>0</v>
      </c>
      <c r="E5968">
        <v>0.1481841832526069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0.80959313176558423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 x14ac:dyDescent="0.25">
      <c r="A5969" t="s">
        <v>6012</v>
      </c>
      <c r="B5969">
        <v>0</v>
      </c>
      <c r="C5969">
        <v>0.57299270072992703</v>
      </c>
      <c r="D5969">
        <v>0</v>
      </c>
      <c r="E5969">
        <v>0.21451384335540091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0.80959313176558423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x14ac:dyDescent="0.25">
      <c r="A5970" t="s">
        <v>6013</v>
      </c>
      <c r="B5970">
        <v>0</v>
      </c>
      <c r="C5970">
        <v>0.54622871046228705</v>
      </c>
      <c r="D5970">
        <v>0</v>
      </c>
      <c r="E5970">
        <v>0.34552338247424857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0.80959313176558423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x14ac:dyDescent="0.25">
      <c r="A5971" t="s">
        <v>6014</v>
      </c>
      <c r="B5971">
        <v>0</v>
      </c>
      <c r="C5971">
        <v>0.27737226277372262</v>
      </c>
      <c r="D5971">
        <v>0</v>
      </c>
      <c r="E5971">
        <v>0.44148564901964937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0.76416573348264283</v>
      </c>
      <c r="N5971">
        <v>0</v>
      </c>
      <c r="O5971">
        <v>0</v>
      </c>
      <c r="P5971">
        <v>0</v>
      </c>
      <c r="Q5971">
        <v>0</v>
      </c>
      <c r="R5971">
        <v>0.34341397849462357</v>
      </c>
    </row>
    <row r="5972" spans="1:18" x14ac:dyDescent="0.25">
      <c r="A5972" t="s">
        <v>6015</v>
      </c>
      <c r="B5972">
        <v>0</v>
      </c>
      <c r="C5972">
        <v>0.41970802919708028</v>
      </c>
      <c r="D5972">
        <v>0</v>
      </c>
      <c r="E5972">
        <v>0.51875039658199207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0.64035087719298245</v>
      </c>
      <c r="N5972">
        <v>0</v>
      </c>
      <c r="O5972">
        <v>0</v>
      </c>
      <c r="P5972">
        <v>0</v>
      </c>
      <c r="Q5972">
        <v>0</v>
      </c>
      <c r="R5972">
        <v>0.34341397849462357</v>
      </c>
    </row>
    <row r="5973" spans="1:18" x14ac:dyDescent="0.25">
      <c r="A5973" t="s">
        <v>6016</v>
      </c>
      <c r="B5973">
        <v>0</v>
      </c>
      <c r="C5973">
        <v>0</v>
      </c>
      <c r="D5973">
        <v>0</v>
      </c>
      <c r="E5973">
        <v>0.46805135472408482</v>
      </c>
      <c r="F5973">
        <v>0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0.79604329973870847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x14ac:dyDescent="0.25">
      <c r="A5974" t="s">
        <v>6017</v>
      </c>
      <c r="B5974">
        <v>0</v>
      </c>
      <c r="C5974">
        <v>0</v>
      </c>
      <c r="D5974">
        <v>0</v>
      </c>
      <c r="E5974">
        <v>0.48342816049408832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0.80959313176558423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25">
      <c r="A5975" t="s">
        <v>6018</v>
      </c>
      <c r="B5975">
        <v>0</v>
      </c>
      <c r="C5975">
        <v>0</v>
      </c>
      <c r="D5975">
        <v>0</v>
      </c>
      <c r="E5975">
        <v>0.52826836439010982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0.78081373646883168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 x14ac:dyDescent="0.25">
      <c r="A5976" t="s">
        <v>6019</v>
      </c>
      <c r="B5976">
        <v>0</v>
      </c>
      <c r="C5976">
        <v>0</v>
      </c>
      <c r="D5976">
        <v>0</v>
      </c>
      <c r="E5976">
        <v>0.64591044649844553</v>
      </c>
      <c r="F5976">
        <v>0</v>
      </c>
      <c r="G5976">
        <v>0.2192156862745098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0.60145576707726767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 x14ac:dyDescent="0.25">
      <c r="A5977" t="s">
        <v>6020</v>
      </c>
      <c r="B5977">
        <v>0</v>
      </c>
      <c r="C5977">
        <v>0</v>
      </c>
      <c r="D5977">
        <v>0</v>
      </c>
      <c r="E5977">
        <v>0.71486283550836538</v>
      </c>
      <c r="F5977">
        <v>0</v>
      </c>
      <c r="G5977">
        <v>0.2192156862745098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0.45755879059350502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25">
      <c r="A5978" t="s">
        <v>6021</v>
      </c>
      <c r="B5978">
        <v>0</v>
      </c>
      <c r="C5978">
        <v>0</v>
      </c>
      <c r="D5978">
        <v>0</v>
      </c>
      <c r="E5978">
        <v>0.70189724824975153</v>
      </c>
      <c r="F5978">
        <v>0</v>
      </c>
      <c r="G5978">
        <v>0.2192156862745098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0.40776409107876083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x14ac:dyDescent="0.25">
      <c r="A5979" t="s">
        <v>6022</v>
      </c>
      <c r="B5979">
        <v>0</v>
      </c>
      <c r="C5979">
        <v>0</v>
      </c>
      <c r="D5979">
        <v>0</v>
      </c>
      <c r="E5979">
        <v>0.64775058694134824</v>
      </c>
      <c r="F5979">
        <v>0</v>
      </c>
      <c r="G5979">
        <v>0.2192156862745098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0.32385218365061591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x14ac:dyDescent="0.25">
      <c r="A5980" t="s">
        <v>6023</v>
      </c>
      <c r="B5980">
        <v>0</v>
      </c>
      <c r="C5980">
        <v>0</v>
      </c>
      <c r="D5980">
        <v>0</v>
      </c>
      <c r="E5980">
        <v>0.66940925146470953</v>
      </c>
      <c r="F5980">
        <v>0</v>
      </c>
      <c r="G5980">
        <v>0.2192156862745098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0.40544979469951481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 t="s">
        <v>6024</v>
      </c>
      <c r="B5981">
        <v>0</v>
      </c>
      <c r="C5981">
        <v>0</v>
      </c>
      <c r="D5981">
        <v>0</v>
      </c>
      <c r="E5981">
        <v>0.72387317836671683</v>
      </c>
      <c r="F5981">
        <v>0</v>
      </c>
      <c r="G5981">
        <v>0.2192156862745098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0.32385218365061591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 x14ac:dyDescent="0.25">
      <c r="A5982" t="s">
        <v>6025</v>
      </c>
      <c r="B5982">
        <v>0</v>
      </c>
      <c r="C5982">
        <v>0</v>
      </c>
      <c r="D5982">
        <v>0</v>
      </c>
      <c r="E5982">
        <v>0.75716491465555547</v>
      </c>
      <c r="F5982">
        <v>0</v>
      </c>
      <c r="G5982">
        <v>0.2192156862745098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0.32385218365061591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x14ac:dyDescent="0.25">
      <c r="A5983" t="s">
        <v>6026</v>
      </c>
      <c r="B5983">
        <v>0</v>
      </c>
      <c r="C5983">
        <v>0</v>
      </c>
      <c r="D5983">
        <v>0</v>
      </c>
      <c r="E5983">
        <v>0.77493178789737527</v>
      </c>
      <c r="F5983">
        <v>0</v>
      </c>
      <c r="G5983">
        <v>0.2192156862745098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0.40544979469951481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 x14ac:dyDescent="0.25">
      <c r="A5984" t="s">
        <v>6027</v>
      </c>
      <c r="B5984">
        <v>0</v>
      </c>
      <c r="C5984">
        <v>0</v>
      </c>
      <c r="D5984">
        <v>0</v>
      </c>
      <c r="E5984">
        <v>0.78049451130523073</v>
      </c>
      <c r="F5984">
        <v>0</v>
      </c>
      <c r="G5984">
        <v>0.2192156862745098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0.43519970138111241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 x14ac:dyDescent="0.25">
      <c r="A5985" t="s">
        <v>6028</v>
      </c>
      <c r="B5985">
        <v>0</v>
      </c>
      <c r="C5985">
        <v>0.37469586374695862</v>
      </c>
      <c r="D5985">
        <v>0</v>
      </c>
      <c r="E5985">
        <v>0.60350261215338741</v>
      </c>
      <c r="F5985">
        <v>0</v>
      </c>
      <c r="G5985">
        <v>0.2192156862745098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0.52709966405375142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 x14ac:dyDescent="0.25">
      <c r="A5986" t="s">
        <v>6029</v>
      </c>
      <c r="B5986">
        <v>0</v>
      </c>
      <c r="C5986">
        <v>0.54136253041362525</v>
      </c>
      <c r="D5986">
        <v>0</v>
      </c>
      <c r="E5986">
        <v>0.30673237589627528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0.6371780515117581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x14ac:dyDescent="0.25">
      <c r="A5987" t="s">
        <v>6030</v>
      </c>
      <c r="B5987">
        <v>0</v>
      </c>
      <c r="C5987">
        <v>0.56690997566909973</v>
      </c>
      <c r="D5987">
        <v>0</v>
      </c>
      <c r="E5987">
        <v>0.30002749635144571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0.6371780515117581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 x14ac:dyDescent="0.25">
      <c r="A5988" t="s">
        <v>6031</v>
      </c>
      <c r="B5988">
        <v>0</v>
      </c>
      <c r="C5988">
        <v>0.55352798053527974</v>
      </c>
      <c r="D5988">
        <v>0</v>
      </c>
      <c r="E5988">
        <v>0.38076101440385801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0.6371780515117581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 x14ac:dyDescent="0.25">
      <c r="A5989" t="s">
        <v>6032</v>
      </c>
      <c r="B5989">
        <v>0</v>
      </c>
      <c r="C5989">
        <v>0.52676399026763987</v>
      </c>
      <c r="D5989">
        <v>0</v>
      </c>
      <c r="E5989">
        <v>0.40430212144926919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0.79604329973870847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 x14ac:dyDescent="0.25">
      <c r="A5990" t="s">
        <v>6033</v>
      </c>
      <c r="B5990">
        <v>0</v>
      </c>
      <c r="C5990">
        <v>0.51338199513381999</v>
      </c>
      <c r="D5990">
        <v>0</v>
      </c>
      <c r="E5990">
        <v>0.38619683157427193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0.79604329973870847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x14ac:dyDescent="0.25">
      <c r="A5991" t="s">
        <v>6034</v>
      </c>
      <c r="B5991">
        <v>0</v>
      </c>
      <c r="C5991">
        <v>0.51094890510948898</v>
      </c>
      <c r="D5991">
        <v>0</v>
      </c>
      <c r="E5991">
        <v>0.35762177711034498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0.80959313176558423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 t="s">
        <v>6035</v>
      </c>
      <c r="B5992">
        <v>0</v>
      </c>
      <c r="C5992">
        <v>0.55352798053527974</v>
      </c>
      <c r="D5992">
        <v>0</v>
      </c>
      <c r="E5992">
        <v>0.33067535269358489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0.80959313176558423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 x14ac:dyDescent="0.25">
      <c r="A5993" t="s">
        <v>6036</v>
      </c>
      <c r="B5993">
        <v>0</v>
      </c>
      <c r="C5993">
        <v>0.61678832116788318</v>
      </c>
      <c r="D5993">
        <v>0</v>
      </c>
      <c r="E5993">
        <v>0.29287844497557058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0.80959313176558423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 x14ac:dyDescent="0.25">
      <c r="A5994" t="s">
        <v>6037</v>
      </c>
      <c r="B5994">
        <v>0</v>
      </c>
      <c r="C5994">
        <v>0.61557177615571779</v>
      </c>
      <c r="D5994">
        <v>0</v>
      </c>
      <c r="E5994">
        <v>0.2494130586518328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0.80959313176558423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x14ac:dyDescent="0.25">
      <c r="A5995" t="s">
        <v>6038</v>
      </c>
      <c r="B5995">
        <v>0</v>
      </c>
      <c r="C5995">
        <v>0.45377128953771279</v>
      </c>
      <c r="D5995">
        <v>0</v>
      </c>
      <c r="E5995">
        <v>0.19795257936927599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4.9858889934148637E-2</v>
      </c>
      <c r="M5995">
        <v>0.80959313176558423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 x14ac:dyDescent="0.25">
      <c r="A5996" t="s">
        <v>6039</v>
      </c>
      <c r="B5996">
        <v>0</v>
      </c>
      <c r="C5996">
        <v>0.36131386861313869</v>
      </c>
      <c r="D5996">
        <v>0</v>
      </c>
      <c r="E5996">
        <v>0.14378476702129911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4.9858889934148637E-2</v>
      </c>
      <c r="M5996">
        <v>0.80959313176558423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 x14ac:dyDescent="0.25">
      <c r="A5997" t="s">
        <v>6040</v>
      </c>
      <c r="B5997">
        <v>0</v>
      </c>
      <c r="C5997">
        <v>0</v>
      </c>
      <c r="D5997">
        <v>0</v>
      </c>
      <c r="E5997">
        <v>0.1034497345544534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4.9858889934148637E-2</v>
      </c>
      <c r="M5997">
        <v>0.80959313176558423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 x14ac:dyDescent="0.25">
      <c r="A5998" t="s">
        <v>6041</v>
      </c>
      <c r="B5998">
        <v>0</v>
      </c>
      <c r="C5998">
        <v>0</v>
      </c>
      <c r="D5998">
        <v>0</v>
      </c>
      <c r="E5998">
        <v>6.6075847627910911E-2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0.80959313176558423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 t="s">
        <v>6042</v>
      </c>
      <c r="B5999">
        <v>0</v>
      </c>
      <c r="C5999">
        <v>0</v>
      </c>
      <c r="D5999">
        <v>0</v>
      </c>
      <c r="E5999">
        <v>4.0313881427272151E-2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0.80959313176558423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 x14ac:dyDescent="0.25">
      <c r="A6000" t="s">
        <v>6043</v>
      </c>
      <c r="B6000">
        <v>0</v>
      </c>
      <c r="C6000">
        <v>0</v>
      </c>
      <c r="D6000">
        <v>0</v>
      </c>
      <c r="E6000">
        <v>2.8596205503500501E-2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0.79604329973870847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 x14ac:dyDescent="0.25">
      <c r="A6001" t="s">
        <v>6044</v>
      </c>
      <c r="B6001">
        <v>0</v>
      </c>
      <c r="C6001">
        <v>0</v>
      </c>
      <c r="D6001">
        <v>0</v>
      </c>
      <c r="E6001">
        <v>2.34776539266905E-2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0.6371780515117581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 x14ac:dyDescent="0.25">
      <c r="A6002" t="s">
        <v>6045</v>
      </c>
      <c r="B6002">
        <v>0</v>
      </c>
      <c r="C6002">
        <v>0</v>
      </c>
      <c r="D6002">
        <v>0</v>
      </c>
      <c r="E6002">
        <v>3.876985553839972E-2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0.6371780515117581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x14ac:dyDescent="0.25">
      <c r="A6003" t="s">
        <v>6046</v>
      </c>
      <c r="B6003">
        <v>0</v>
      </c>
      <c r="C6003">
        <v>0</v>
      </c>
      <c r="D6003">
        <v>0</v>
      </c>
      <c r="E6003">
        <v>6.6816134012986736E-2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0.52709966405375142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 x14ac:dyDescent="0.25">
      <c r="A6004" t="s">
        <v>6047</v>
      </c>
      <c r="B6004">
        <v>0</v>
      </c>
      <c r="C6004">
        <v>0</v>
      </c>
      <c r="D6004">
        <v>0</v>
      </c>
      <c r="E6004">
        <v>9.7358235157257986E-2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0.52709966405375142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 t="s">
        <v>6048</v>
      </c>
      <c r="B6005">
        <v>0</v>
      </c>
      <c r="C6005">
        <v>0</v>
      </c>
      <c r="D6005">
        <v>0</v>
      </c>
      <c r="E6005">
        <v>0.1352397470335667</v>
      </c>
      <c r="F6005">
        <v>0</v>
      </c>
      <c r="G6005">
        <v>0.62745098039215685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0.52709966405375142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 x14ac:dyDescent="0.25">
      <c r="A6006" t="s">
        <v>6049</v>
      </c>
      <c r="B6006">
        <v>0</v>
      </c>
      <c r="C6006">
        <v>0</v>
      </c>
      <c r="D6006">
        <v>0</v>
      </c>
      <c r="E6006">
        <v>0.1815182216205927</v>
      </c>
      <c r="F6006">
        <v>0</v>
      </c>
      <c r="G6006">
        <v>0.4264705882352941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0.52709966405375142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x14ac:dyDescent="0.25">
      <c r="A6007" t="s">
        <v>6050</v>
      </c>
      <c r="B6007">
        <v>0</v>
      </c>
      <c r="C6007">
        <v>0</v>
      </c>
      <c r="D6007">
        <v>0</v>
      </c>
      <c r="E6007">
        <v>0.2427081791070031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0.52709966405375142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 spans="1:18" x14ac:dyDescent="0.25">
      <c r="A6008" t="s">
        <v>6051</v>
      </c>
      <c r="B6008">
        <v>0</v>
      </c>
      <c r="C6008">
        <v>0</v>
      </c>
      <c r="D6008">
        <v>0</v>
      </c>
      <c r="E6008">
        <v>0.31481207301338859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0.6371780515117581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 x14ac:dyDescent="0.25">
      <c r="A6009" t="s">
        <v>6052</v>
      </c>
      <c r="B6009">
        <v>0</v>
      </c>
      <c r="C6009">
        <v>7.6642335766423347E-2</v>
      </c>
      <c r="D6009">
        <v>0</v>
      </c>
      <c r="E6009">
        <v>0.27248884282662489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0.52709966405375142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 x14ac:dyDescent="0.25">
      <c r="A6010" t="s">
        <v>6053</v>
      </c>
      <c r="B6010">
        <v>0</v>
      </c>
      <c r="C6010">
        <v>0.1520681265206813</v>
      </c>
      <c r="D6010">
        <v>0</v>
      </c>
      <c r="E6010">
        <v>0.1235643731889423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0.6371780515117581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 x14ac:dyDescent="0.25">
      <c r="A6011" t="s">
        <v>6054</v>
      </c>
      <c r="B6011">
        <v>0</v>
      </c>
      <c r="C6011">
        <v>0.26520681265206808</v>
      </c>
      <c r="D6011">
        <v>0</v>
      </c>
      <c r="E6011">
        <v>6.35588739186531E-2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0.6371780515117581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 x14ac:dyDescent="0.25">
      <c r="A6012" t="s">
        <v>6055</v>
      </c>
      <c r="B6012">
        <v>0</v>
      </c>
      <c r="C6012">
        <v>0.36009732360097318</v>
      </c>
      <c r="D6012">
        <v>0</v>
      </c>
      <c r="E6012">
        <v>7.7032086127033148E-2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0.70888391190742817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 x14ac:dyDescent="0.25">
      <c r="A6013" t="s">
        <v>6056</v>
      </c>
      <c r="B6013">
        <v>0</v>
      </c>
      <c r="C6013">
        <v>0.38442822384428232</v>
      </c>
      <c r="D6013">
        <v>0</v>
      </c>
      <c r="E6013">
        <v>0.1004462869350029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0.79604329973870847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 x14ac:dyDescent="0.25">
      <c r="A6014" t="s">
        <v>6057</v>
      </c>
      <c r="B6014">
        <v>0</v>
      </c>
      <c r="C6014">
        <v>0.38442822384428232</v>
      </c>
      <c r="D6014">
        <v>0</v>
      </c>
      <c r="E6014">
        <v>0.1024344846549208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0.79604329973870847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x14ac:dyDescent="0.25">
      <c r="A6015" t="s">
        <v>6058</v>
      </c>
      <c r="B6015">
        <v>0</v>
      </c>
      <c r="C6015">
        <v>0.31751824817518248</v>
      </c>
      <c r="D6015">
        <v>0</v>
      </c>
      <c r="E6015">
        <v>0.1065589373717718</v>
      </c>
      <c r="F6015">
        <v>0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0.80959313176558423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 t="s">
        <v>6059</v>
      </c>
      <c r="B6016">
        <v>0</v>
      </c>
      <c r="C6016">
        <v>0.27737226277372262</v>
      </c>
      <c r="D6016">
        <v>0</v>
      </c>
      <c r="E6016">
        <v>0.11779013938535079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0.79604329973870847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 x14ac:dyDescent="0.25">
      <c r="A6017" t="s">
        <v>6060</v>
      </c>
      <c r="B6017">
        <v>0</v>
      </c>
      <c r="C6017">
        <v>0.41970802919708028</v>
      </c>
      <c r="D6017">
        <v>0</v>
      </c>
      <c r="E6017">
        <v>0.15594661477611621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0.80959313176558423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18" x14ac:dyDescent="0.25">
      <c r="A6018" t="s">
        <v>6061</v>
      </c>
      <c r="B6018">
        <v>0</v>
      </c>
      <c r="C6018">
        <v>0.34914841849148409</v>
      </c>
      <c r="D6018">
        <v>0</v>
      </c>
      <c r="E6018">
        <v>0.21144694261722971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0.80959313176558423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 x14ac:dyDescent="0.25">
      <c r="A6019" t="s">
        <v>6062</v>
      </c>
      <c r="B6019">
        <v>0</v>
      </c>
      <c r="C6019">
        <v>0.2019464720194647</v>
      </c>
      <c r="D6019">
        <v>0</v>
      </c>
      <c r="E6019">
        <v>0.2624844011083145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0.80959313176558423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18" x14ac:dyDescent="0.25">
      <c r="A6020" t="s">
        <v>6063</v>
      </c>
      <c r="B6020">
        <v>0</v>
      </c>
      <c r="C6020">
        <v>0.32725060827250613</v>
      </c>
      <c r="D6020">
        <v>0</v>
      </c>
      <c r="E6020">
        <v>0.30482878233465183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0.79604329973870847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 spans="1:18" x14ac:dyDescent="0.25">
      <c r="A6021" t="s">
        <v>6064</v>
      </c>
      <c r="B6021">
        <v>0</v>
      </c>
      <c r="C6021">
        <v>0</v>
      </c>
      <c r="D6021">
        <v>0</v>
      </c>
      <c r="E6021">
        <v>0.35110725692167771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0.79604329973870847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 t="s">
        <v>6065</v>
      </c>
      <c r="B6022">
        <v>0</v>
      </c>
      <c r="C6022">
        <v>0</v>
      </c>
      <c r="D6022">
        <v>0</v>
      </c>
      <c r="E6022">
        <v>0.49673216438587958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0.74020156774916013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18" x14ac:dyDescent="0.25">
      <c r="A6023" t="s">
        <v>6066</v>
      </c>
      <c r="B6023">
        <v>0</v>
      </c>
      <c r="C6023">
        <v>0</v>
      </c>
      <c r="D6023">
        <v>0</v>
      </c>
      <c r="E6023">
        <v>0.50483301254256652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0.6371780515117581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 spans="1:18" x14ac:dyDescent="0.25">
      <c r="A6024" t="s">
        <v>6067</v>
      </c>
      <c r="B6024">
        <v>0</v>
      </c>
      <c r="C6024">
        <v>0</v>
      </c>
      <c r="D6024">
        <v>0</v>
      </c>
      <c r="E6024">
        <v>0.4771674527803042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0.43512504665920121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 spans="1:18" x14ac:dyDescent="0.25">
      <c r="A6025" t="s">
        <v>6068</v>
      </c>
      <c r="B6025">
        <v>0</v>
      </c>
      <c r="C6025">
        <v>0</v>
      </c>
      <c r="D6025">
        <v>0</v>
      </c>
      <c r="E6025">
        <v>0.40548657966539059</v>
      </c>
      <c r="F6025">
        <v>0</v>
      </c>
      <c r="G6025">
        <v>0.24333333333333329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0.41216871967151919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 t="s">
        <v>6069</v>
      </c>
      <c r="B6026">
        <v>0</v>
      </c>
      <c r="C6026">
        <v>0</v>
      </c>
      <c r="D6026">
        <v>0</v>
      </c>
      <c r="E6026">
        <v>0.35916580299921741</v>
      </c>
      <c r="F6026">
        <v>0</v>
      </c>
      <c r="G6026">
        <v>0.2192156862745098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0.3720791340052258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x14ac:dyDescent="0.25">
      <c r="A6027" t="s">
        <v>6070</v>
      </c>
      <c r="B6027">
        <v>0</v>
      </c>
      <c r="C6027">
        <v>0</v>
      </c>
      <c r="D6027">
        <v>0</v>
      </c>
      <c r="E6027">
        <v>0.29465513229975249</v>
      </c>
      <c r="F6027">
        <v>0</v>
      </c>
      <c r="G6027">
        <v>0.2192156862745098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0.20892123926838371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 t="s">
        <v>6071</v>
      </c>
      <c r="B6028">
        <v>0</v>
      </c>
      <c r="C6028">
        <v>0</v>
      </c>
      <c r="D6028">
        <v>0</v>
      </c>
      <c r="E6028">
        <v>0.22999640432327251</v>
      </c>
      <c r="F6028">
        <v>0</v>
      </c>
      <c r="G6028">
        <v>0.2192156862745098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0.20892123926838371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18" x14ac:dyDescent="0.25">
      <c r="A6029" t="s">
        <v>6072</v>
      </c>
      <c r="B6029">
        <v>0</v>
      </c>
      <c r="C6029">
        <v>0</v>
      </c>
      <c r="D6029">
        <v>0</v>
      </c>
      <c r="E6029">
        <v>0.2048901203494152</v>
      </c>
      <c r="F6029">
        <v>0</v>
      </c>
      <c r="G6029">
        <v>0.2192156862745098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0.20892123926838371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 x14ac:dyDescent="0.25">
      <c r="A6030" t="s">
        <v>6073</v>
      </c>
      <c r="B6030">
        <v>0</v>
      </c>
      <c r="C6030">
        <v>0</v>
      </c>
      <c r="D6030">
        <v>0</v>
      </c>
      <c r="E6030">
        <v>0.21072780727172741</v>
      </c>
      <c r="F6030">
        <v>0</v>
      </c>
      <c r="G6030">
        <v>0.2192156862745098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0.20892123926838371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x14ac:dyDescent="0.25">
      <c r="A6031" t="s">
        <v>6074</v>
      </c>
      <c r="B6031">
        <v>0</v>
      </c>
      <c r="C6031">
        <v>0</v>
      </c>
      <c r="D6031">
        <v>0</v>
      </c>
      <c r="E6031">
        <v>0.2221493686414687</v>
      </c>
      <c r="F6031">
        <v>0</v>
      </c>
      <c r="G6031">
        <v>0.2192156862745098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0.20892123926838371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 t="s">
        <v>6075</v>
      </c>
      <c r="B6032">
        <v>0</v>
      </c>
      <c r="C6032">
        <v>0</v>
      </c>
      <c r="D6032">
        <v>0</v>
      </c>
      <c r="E6032">
        <v>0.25237420419213608</v>
      </c>
      <c r="F6032">
        <v>0</v>
      </c>
      <c r="G6032">
        <v>0.2192156862745098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0.3720791340052258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 x14ac:dyDescent="0.25">
      <c r="A6033" t="s">
        <v>6076</v>
      </c>
      <c r="B6033">
        <v>0</v>
      </c>
      <c r="C6033">
        <v>0.33941605839416061</v>
      </c>
      <c r="D6033">
        <v>0</v>
      </c>
      <c r="E6033">
        <v>0.21783455656845541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0.3720791340052258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18" x14ac:dyDescent="0.25">
      <c r="A6034" t="s">
        <v>6077</v>
      </c>
      <c r="B6034">
        <v>0</v>
      </c>
      <c r="C6034">
        <v>0.45498783454987829</v>
      </c>
      <c r="D6034">
        <v>0</v>
      </c>
      <c r="E6034">
        <v>0.12656782080839271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0.41216871967151919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25">
      <c r="A6035" t="s">
        <v>6078</v>
      </c>
      <c r="B6035">
        <v>0</v>
      </c>
      <c r="C6035">
        <v>0.57907542579075422</v>
      </c>
      <c r="D6035">
        <v>0</v>
      </c>
      <c r="E6035">
        <v>0.12375473254510461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0.49944008958566632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 t="s">
        <v>6079</v>
      </c>
      <c r="B6036">
        <v>0</v>
      </c>
      <c r="C6036">
        <v>0.56082725060827254</v>
      </c>
      <c r="D6036">
        <v>0</v>
      </c>
      <c r="E6036">
        <v>0.15903466655386109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0.41216871967151919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 t="s">
        <v>6080</v>
      </c>
      <c r="B6037">
        <v>0</v>
      </c>
      <c r="C6037">
        <v>0.53284671532846706</v>
      </c>
      <c r="D6037">
        <v>0</v>
      </c>
      <c r="E6037">
        <v>0.1882654032445695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0.41216871967151919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 x14ac:dyDescent="0.25">
      <c r="A6038" t="s">
        <v>6081</v>
      </c>
      <c r="B6038">
        <v>0</v>
      </c>
      <c r="C6038">
        <v>0.51824817518248179</v>
      </c>
      <c r="D6038">
        <v>0</v>
      </c>
      <c r="E6038">
        <v>0.2093952917785909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0.41216871967151919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 t="s">
        <v>6082</v>
      </c>
      <c r="B6039">
        <v>0</v>
      </c>
      <c r="C6039">
        <v>0.52919708029197077</v>
      </c>
      <c r="D6039">
        <v>0</v>
      </c>
      <c r="E6039">
        <v>0.22299541022441249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0.3720791340052258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 x14ac:dyDescent="0.25">
      <c r="A6040" t="s">
        <v>6083</v>
      </c>
      <c r="B6040">
        <v>0</v>
      </c>
      <c r="C6040">
        <v>0.80413625304136238</v>
      </c>
      <c r="D6040">
        <v>0</v>
      </c>
      <c r="E6040">
        <v>0.2353053152562449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0.3720791340052258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 t="s">
        <v>6084</v>
      </c>
      <c r="B6041">
        <v>0</v>
      </c>
      <c r="C6041">
        <v>0.72871046228710457</v>
      </c>
      <c r="D6041">
        <v>0</v>
      </c>
      <c r="E6041">
        <v>0.23972588252712621</v>
      </c>
      <c r="F6041">
        <v>0</v>
      </c>
      <c r="G6041">
        <v>0.2192156862745098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0.20892123926838371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 t="s">
        <v>6085</v>
      </c>
      <c r="B6042">
        <v>0</v>
      </c>
      <c r="C6042">
        <v>0.59002433090024331</v>
      </c>
      <c r="D6042">
        <v>0</v>
      </c>
      <c r="E6042">
        <v>0.23431121639628591</v>
      </c>
      <c r="F6042">
        <v>0</v>
      </c>
      <c r="G6042">
        <v>0.2192156862745098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0.2191116088092572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 x14ac:dyDescent="0.25">
      <c r="A6043" t="s">
        <v>6086</v>
      </c>
      <c r="B6043">
        <v>0</v>
      </c>
      <c r="C6043">
        <v>0.15328467153284669</v>
      </c>
      <c r="D6043">
        <v>0</v>
      </c>
      <c r="E6043">
        <v>0.15471985448084771</v>
      </c>
      <c r="F6043">
        <v>0</v>
      </c>
      <c r="G6043">
        <v>0.2192156862745098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0.3720791340052258</v>
      </c>
      <c r="N6043">
        <v>0</v>
      </c>
      <c r="O6043">
        <v>0</v>
      </c>
      <c r="P6043">
        <v>0</v>
      </c>
      <c r="Q6043">
        <v>0</v>
      </c>
      <c r="R6043">
        <v>0</v>
      </c>
    </row>
    <row r="6044" spans="1:18" x14ac:dyDescent="0.25">
      <c r="A6044" t="s">
        <v>6087</v>
      </c>
      <c r="B6044">
        <v>0</v>
      </c>
      <c r="C6044">
        <v>0.32725060827250613</v>
      </c>
      <c r="D6044">
        <v>0</v>
      </c>
      <c r="E6044">
        <v>0.19642970451997721</v>
      </c>
      <c r="F6044">
        <v>0</v>
      </c>
      <c r="G6044">
        <v>0.2192156862745098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0.3720791340052258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18" x14ac:dyDescent="0.25">
      <c r="A6045" t="s">
        <v>6088</v>
      </c>
      <c r="B6045">
        <v>0</v>
      </c>
      <c r="C6045">
        <v>0</v>
      </c>
      <c r="D6045">
        <v>0</v>
      </c>
      <c r="E6045">
        <v>0.2315615812517185</v>
      </c>
      <c r="F6045">
        <v>0</v>
      </c>
      <c r="G6045">
        <v>0.2192156862745098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0.26711459499813361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18" x14ac:dyDescent="0.25">
      <c r="A6046" t="s">
        <v>6089</v>
      </c>
      <c r="B6046">
        <v>0</v>
      </c>
      <c r="C6046">
        <v>0</v>
      </c>
      <c r="D6046">
        <v>0</v>
      </c>
      <c r="E6046">
        <v>0.26193447407940113</v>
      </c>
      <c r="F6046">
        <v>0</v>
      </c>
      <c r="G6046">
        <v>0.2192156862745098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0.20892123926838371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x14ac:dyDescent="0.25">
      <c r="A6047" t="s">
        <v>6090</v>
      </c>
      <c r="B6047">
        <v>0</v>
      </c>
      <c r="C6047">
        <v>0</v>
      </c>
      <c r="D6047">
        <v>0</v>
      </c>
      <c r="E6047">
        <v>0.27572495188138502</v>
      </c>
      <c r="F6047">
        <v>0</v>
      </c>
      <c r="G6047">
        <v>0.2192156862745098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0.20892123926838371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 t="s">
        <v>6091</v>
      </c>
      <c r="B6048">
        <v>0</v>
      </c>
      <c r="C6048">
        <v>0</v>
      </c>
      <c r="D6048">
        <v>0</v>
      </c>
      <c r="E6048">
        <v>0.35823515725797928</v>
      </c>
      <c r="F6048">
        <v>0</v>
      </c>
      <c r="G6048">
        <v>0.2192156862745098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0.20892123926838371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18" x14ac:dyDescent="0.25">
      <c r="A6049" t="s">
        <v>6092</v>
      </c>
      <c r="B6049">
        <v>0</v>
      </c>
      <c r="C6049">
        <v>0</v>
      </c>
      <c r="D6049">
        <v>0</v>
      </c>
      <c r="E6049">
        <v>0.477230905899025</v>
      </c>
      <c r="F6049">
        <v>0</v>
      </c>
      <c r="G6049">
        <v>0.2192156862745098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0.20892123926838371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 t="s">
        <v>6093</v>
      </c>
      <c r="B6050">
        <v>0</v>
      </c>
      <c r="C6050">
        <v>0</v>
      </c>
      <c r="D6050">
        <v>0</v>
      </c>
      <c r="E6050">
        <v>0.63169694790498954</v>
      </c>
      <c r="F6050">
        <v>0</v>
      </c>
      <c r="G6050">
        <v>0.2192156862745098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0.20892123926838371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x14ac:dyDescent="0.25">
      <c r="A6051" t="s">
        <v>6094</v>
      </c>
      <c r="B6051">
        <v>0</v>
      </c>
      <c r="C6051">
        <v>0</v>
      </c>
      <c r="D6051">
        <v>0</v>
      </c>
      <c r="E6051">
        <v>0.74523572833604779</v>
      </c>
      <c r="F6051">
        <v>0</v>
      </c>
      <c r="G6051">
        <v>0.2192156862745098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0.20892123926838371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18" x14ac:dyDescent="0.25">
      <c r="A6052" t="s">
        <v>6095</v>
      </c>
      <c r="B6052">
        <v>0</v>
      </c>
      <c r="C6052">
        <v>0</v>
      </c>
      <c r="D6052">
        <v>0</v>
      </c>
      <c r="E6052">
        <v>0.79022398950908446</v>
      </c>
      <c r="F6052">
        <v>0</v>
      </c>
      <c r="G6052">
        <v>0.2192156862745098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0.20892123926838371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 spans="1:18" x14ac:dyDescent="0.25">
      <c r="A6053" t="s">
        <v>6096</v>
      </c>
      <c r="B6053">
        <v>0</v>
      </c>
      <c r="C6053">
        <v>0</v>
      </c>
      <c r="D6053">
        <v>0</v>
      </c>
      <c r="E6053">
        <v>0.81558408595782494</v>
      </c>
      <c r="F6053">
        <v>0</v>
      </c>
      <c r="G6053">
        <v>0.2192156862745098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0.20892123926838371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18" x14ac:dyDescent="0.25">
      <c r="A6054" t="s">
        <v>6097</v>
      </c>
      <c r="B6054">
        <v>0</v>
      </c>
      <c r="C6054">
        <v>0</v>
      </c>
      <c r="D6054">
        <v>0</v>
      </c>
      <c r="E6054">
        <v>0.82609615262590164</v>
      </c>
      <c r="F6054">
        <v>0</v>
      </c>
      <c r="G6054">
        <v>0.2192156862745098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0.20892123926838371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 t="s">
        <v>6098</v>
      </c>
      <c r="B6055">
        <v>0</v>
      </c>
      <c r="C6055">
        <v>0</v>
      </c>
      <c r="D6055">
        <v>0</v>
      </c>
      <c r="E6055">
        <v>0.80790625859260989</v>
      </c>
      <c r="F6055">
        <v>0</v>
      </c>
      <c r="G6055">
        <v>0.2192156862745098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0.20892123926838371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 spans="1:18" x14ac:dyDescent="0.25">
      <c r="A6056" t="s">
        <v>6099</v>
      </c>
      <c r="B6056">
        <v>0</v>
      </c>
      <c r="C6056">
        <v>0</v>
      </c>
      <c r="D6056">
        <v>0</v>
      </c>
      <c r="E6056">
        <v>0.80067260305844035</v>
      </c>
      <c r="F6056">
        <v>0</v>
      </c>
      <c r="G6056">
        <v>0.2192156862745098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0.20892123926838371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18" x14ac:dyDescent="0.25">
      <c r="A6057" t="s">
        <v>6100</v>
      </c>
      <c r="B6057">
        <v>0</v>
      </c>
      <c r="C6057">
        <v>0.2214111922141119</v>
      </c>
      <c r="D6057">
        <v>0</v>
      </c>
      <c r="E6057">
        <v>0.73658495315044736</v>
      </c>
      <c r="F6057">
        <v>0</v>
      </c>
      <c r="G6057">
        <v>0.2192156862745098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0.20892123926838371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 spans="1:18" x14ac:dyDescent="0.25">
      <c r="A6058" t="s">
        <v>6101</v>
      </c>
      <c r="B6058">
        <v>0</v>
      </c>
      <c r="C6058">
        <v>0.43795620437956201</v>
      </c>
      <c r="D6058">
        <v>0</v>
      </c>
      <c r="E6058">
        <v>0.563252183844836</v>
      </c>
      <c r="F6058">
        <v>0</v>
      </c>
      <c r="G6058">
        <v>0.2192156862745098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0.20892123926838371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 t="s">
        <v>6102</v>
      </c>
      <c r="B6059">
        <v>0</v>
      </c>
      <c r="C6059">
        <v>0.44525547445255481</v>
      </c>
      <c r="D6059">
        <v>0</v>
      </c>
      <c r="E6059">
        <v>0.41498339643393478</v>
      </c>
      <c r="F6059">
        <v>0</v>
      </c>
      <c r="G6059">
        <v>0.2192156862745098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0.3720791340052258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 t="s">
        <v>6103</v>
      </c>
      <c r="B6060">
        <v>0</v>
      </c>
      <c r="C6060">
        <v>0.4963503649635036</v>
      </c>
      <c r="D6060">
        <v>0</v>
      </c>
      <c r="E6060">
        <v>0.410478225004759</v>
      </c>
      <c r="F6060">
        <v>0</v>
      </c>
      <c r="G6060">
        <v>0.2192156862745098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0.3720791340052258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 spans="1:18" x14ac:dyDescent="0.25">
      <c r="A6061" t="s">
        <v>6104</v>
      </c>
      <c r="B6061">
        <v>0</v>
      </c>
      <c r="C6061">
        <v>0.53771289537712896</v>
      </c>
      <c r="D6061">
        <v>0</v>
      </c>
      <c r="E6061">
        <v>0.42718754626789912</v>
      </c>
      <c r="F6061">
        <v>0</v>
      </c>
      <c r="G6061">
        <v>0.2192156862745098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0.3720791340052258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 t="s">
        <v>6105</v>
      </c>
      <c r="B6062">
        <v>0</v>
      </c>
      <c r="C6062">
        <v>0.52554744525547448</v>
      </c>
      <c r="D6062">
        <v>0</v>
      </c>
      <c r="E6062">
        <v>0.45504346538632379</v>
      </c>
      <c r="F6062">
        <v>0</v>
      </c>
      <c r="G6062">
        <v>0.2192156862745098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0.20892123926838371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 t="s">
        <v>6106</v>
      </c>
      <c r="B6063">
        <v>0</v>
      </c>
      <c r="C6063">
        <v>0.53892944038929436</v>
      </c>
      <c r="D6063">
        <v>0</v>
      </c>
      <c r="E6063">
        <v>0.45261109583536041</v>
      </c>
      <c r="F6063">
        <v>0</v>
      </c>
      <c r="G6063">
        <v>0.2192156862745098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0.20892123926838371</v>
      </c>
      <c r="N6063">
        <v>0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 t="s">
        <v>6107</v>
      </c>
      <c r="B6064">
        <v>0</v>
      </c>
      <c r="C6064">
        <v>0.81995133819951338</v>
      </c>
      <c r="D6064">
        <v>0</v>
      </c>
      <c r="E6064">
        <v>0.41348167262420948</v>
      </c>
      <c r="F6064">
        <v>0</v>
      </c>
      <c r="G6064">
        <v>0.2192156862745098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0.20892123926838371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 spans="1:18" x14ac:dyDescent="0.25">
      <c r="A6065" t="s">
        <v>6108</v>
      </c>
      <c r="B6065">
        <v>0</v>
      </c>
      <c r="C6065">
        <v>0.82968369829683697</v>
      </c>
      <c r="D6065">
        <v>0</v>
      </c>
      <c r="E6065">
        <v>0.3867890606823326</v>
      </c>
      <c r="F6065">
        <v>0</v>
      </c>
      <c r="G6065">
        <v>0.2192156862745098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0.20892123926838371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x14ac:dyDescent="0.25">
      <c r="A6066" t="s">
        <v>6109</v>
      </c>
      <c r="B6066">
        <v>0</v>
      </c>
      <c r="C6066">
        <v>0.75182481751824815</v>
      </c>
      <c r="D6066">
        <v>0</v>
      </c>
      <c r="E6066">
        <v>0.34922481439962783</v>
      </c>
      <c r="F6066">
        <v>0</v>
      </c>
      <c r="G6066">
        <v>0.2192156862745098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0.20892123926838371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 t="s">
        <v>6110</v>
      </c>
      <c r="B6067">
        <v>0</v>
      </c>
      <c r="C6067">
        <v>0.28588807785888082</v>
      </c>
      <c r="D6067">
        <v>0</v>
      </c>
      <c r="E6067">
        <v>0.2901288098310032</v>
      </c>
      <c r="F6067">
        <v>0</v>
      </c>
      <c r="G6067">
        <v>0.2192156862745098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0.20892123926838371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18" x14ac:dyDescent="0.25">
      <c r="A6068" t="s">
        <v>6111</v>
      </c>
      <c r="B6068">
        <v>0</v>
      </c>
      <c r="C6068">
        <v>0.23357664233576639</v>
      </c>
      <c r="D6068">
        <v>0</v>
      </c>
      <c r="E6068">
        <v>0.24687493390300139</v>
      </c>
      <c r="F6068">
        <v>0</v>
      </c>
      <c r="G6068">
        <v>0.2192156862745098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0.32818215752146318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 t="s">
        <v>6112</v>
      </c>
      <c r="B6069">
        <v>0</v>
      </c>
      <c r="C6069">
        <v>0</v>
      </c>
      <c r="D6069">
        <v>0</v>
      </c>
      <c r="E6069">
        <v>0.2932168616087481</v>
      </c>
      <c r="F6069">
        <v>0</v>
      </c>
      <c r="G6069">
        <v>0.2192156862745098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0.3720791340052258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 t="s">
        <v>6113</v>
      </c>
      <c r="B6070">
        <v>0</v>
      </c>
      <c r="C6070">
        <v>0</v>
      </c>
      <c r="D6070">
        <v>0</v>
      </c>
      <c r="E6070">
        <v>0.32703737388692661</v>
      </c>
      <c r="F6070">
        <v>0</v>
      </c>
      <c r="G6070">
        <v>0.2192156862745098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0.3720791340052258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 t="s">
        <v>6114</v>
      </c>
      <c r="B6071">
        <v>0</v>
      </c>
      <c r="C6071">
        <v>0</v>
      </c>
      <c r="D6071">
        <v>0</v>
      </c>
      <c r="E6071">
        <v>0.30129655872586142</v>
      </c>
      <c r="F6071">
        <v>0</v>
      </c>
      <c r="G6071">
        <v>0.2192156862745098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0.20892123926838371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 spans="1:18" x14ac:dyDescent="0.25">
      <c r="A6072" t="s">
        <v>6115</v>
      </c>
      <c r="B6072">
        <v>0</v>
      </c>
      <c r="C6072">
        <v>0</v>
      </c>
      <c r="D6072">
        <v>0</v>
      </c>
      <c r="E6072">
        <v>0.27250999386619862</v>
      </c>
      <c r="F6072">
        <v>0</v>
      </c>
      <c r="G6072">
        <v>0.2192156862745098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0.20892123926838371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18" x14ac:dyDescent="0.25">
      <c r="A6073" t="s">
        <v>6116</v>
      </c>
      <c r="B6073">
        <v>0</v>
      </c>
      <c r="C6073">
        <v>0</v>
      </c>
      <c r="D6073">
        <v>0</v>
      </c>
      <c r="E6073">
        <v>0.24338501237335819</v>
      </c>
      <c r="F6073">
        <v>0</v>
      </c>
      <c r="G6073">
        <v>0.2192156862745098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0.20892123926838371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 x14ac:dyDescent="0.25">
      <c r="A6074" t="s">
        <v>6117</v>
      </c>
      <c r="B6074">
        <v>0</v>
      </c>
      <c r="C6074">
        <v>0</v>
      </c>
      <c r="D6074">
        <v>0</v>
      </c>
      <c r="E6074">
        <v>0.22250893631421989</v>
      </c>
      <c r="F6074">
        <v>0</v>
      </c>
      <c r="G6074">
        <v>0.2192156862745098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0.20892123926838371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 x14ac:dyDescent="0.25">
      <c r="A6075" t="s">
        <v>6118</v>
      </c>
      <c r="B6075">
        <v>0</v>
      </c>
      <c r="C6075">
        <v>0</v>
      </c>
      <c r="D6075">
        <v>0</v>
      </c>
      <c r="E6075">
        <v>0.25698513081917979</v>
      </c>
      <c r="F6075">
        <v>0</v>
      </c>
      <c r="G6075">
        <v>0.2192156862745098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0.20892123926838371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 x14ac:dyDescent="0.25">
      <c r="A6076" t="s">
        <v>6119</v>
      </c>
      <c r="B6076">
        <v>0</v>
      </c>
      <c r="C6076">
        <v>0</v>
      </c>
      <c r="D6076">
        <v>0</v>
      </c>
      <c r="E6076">
        <v>0.29854692358129398</v>
      </c>
      <c r="F6076">
        <v>0</v>
      </c>
      <c r="G6076">
        <v>0.2192156862745098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0.20892123926838371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 x14ac:dyDescent="0.25">
      <c r="A6077" t="s">
        <v>6120</v>
      </c>
      <c r="B6077">
        <v>0</v>
      </c>
      <c r="C6077">
        <v>0</v>
      </c>
      <c r="D6077">
        <v>0</v>
      </c>
      <c r="E6077">
        <v>0.34002411218511391</v>
      </c>
      <c r="F6077">
        <v>0</v>
      </c>
      <c r="G6077">
        <v>0.2192156862745098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0.20892123926838371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 t="s">
        <v>6121</v>
      </c>
      <c r="B6078">
        <v>0</v>
      </c>
      <c r="C6078">
        <v>0</v>
      </c>
      <c r="D6078">
        <v>0</v>
      </c>
      <c r="E6078">
        <v>0.39154804458639147</v>
      </c>
      <c r="F6078">
        <v>0</v>
      </c>
      <c r="G6078">
        <v>0.2192156862745098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0.20892123926838371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x14ac:dyDescent="0.25">
      <c r="A6079" t="s">
        <v>6122</v>
      </c>
      <c r="B6079">
        <v>0</v>
      </c>
      <c r="C6079">
        <v>0</v>
      </c>
      <c r="D6079">
        <v>0</v>
      </c>
      <c r="E6079">
        <v>0.44446794559952629</v>
      </c>
      <c r="F6079">
        <v>0</v>
      </c>
      <c r="G6079">
        <v>0.2192156862745098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0.20892123926838371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 x14ac:dyDescent="0.25">
      <c r="A6080" t="s">
        <v>6123</v>
      </c>
      <c r="B6080">
        <v>0</v>
      </c>
      <c r="C6080">
        <v>0</v>
      </c>
      <c r="D6080">
        <v>0</v>
      </c>
      <c r="E6080">
        <v>0.48137650965544959</v>
      </c>
      <c r="F6080">
        <v>0</v>
      </c>
      <c r="G6080">
        <v>0.2192156862745098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0.20892123926838371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 x14ac:dyDescent="0.25">
      <c r="A6081" t="s">
        <v>6124</v>
      </c>
      <c r="B6081">
        <v>0</v>
      </c>
      <c r="C6081">
        <v>0.36861313868613138</v>
      </c>
      <c r="D6081">
        <v>0</v>
      </c>
      <c r="E6081">
        <v>0.47443896867531038</v>
      </c>
      <c r="F6081">
        <v>0</v>
      </c>
      <c r="G6081">
        <v>0.2192156862745098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0.20892123926838371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 x14ac:dyDescent="0.25">
      <c r="A6082" t="s">
        <v>6125</v>
      </c>
      <c r="B6082">
        <v>0</v>
      </c>
      <c r="C6082">
        <v>0.52798053527980526</v>
      </c>
      <c r="D6082">
        <v>0</v>
      </c>
      <c r="E6082">
        <v>0.39311322151483752</v>
      </c>
      <c r="F6082">
        <v>0</v>
      </c>
      <c r="G6082">
        <v>0.2192156862745098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0.20892123926838371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 t="s">
        <v>6126</v>
      </c>
      <c r="B6083">
        <v>0</v>
      </c>
      <c r="C6083">
        <v>0.55961070559610704</v>
      </c>
      <c r="D6083">
        <v>0</v>
      </c>
      <c r="E6083">
        <v>0.34768078851075529</v>
      </c>
      <c r="F6083">
        <v>0</v>
      </c>
      <c r="G6083">
        <v>0.2192156862745098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0.20892123926838371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 x14ac:dyDescent="0.25">
      <c r="A6084" t="s">
        <v>6127</v>
      </c>
      <c r="B6084">
        <v>0</v>
      </c>
      <c r="C6084">
        <v>0.53771289537712896</v>
      </c>
      <c r="D6084">
        <v>0</v>
      </c>
      <c r="E6084">
        <v>0.38609107637640389</v>
      </c>
      <c r="F6084">
        <v>0</v>
      </c>
      <c r="G6084">
        <v>0.2192156862745098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0.20892123926838371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 x14ac:dyDescent="0.25">
      <c r="A6085" t="s">
        <v>6128</v>
      </c>
      <c r="B6085">
        <v>0</v>
      </c>
      <c r="C6085">
        <v>0.51338199513381999</v>
      </c>
      <c r="D6085">
        <v>0</v>
      </c>
      <c r="E6085">
        <v>0.47253537511368687</v>
      </c>
      <c r="F6085">
        <v>0</v>
      </c>
      <c r="G6085">
        <v>0.2192156862745098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0.29048152295632701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 t="s">
        <v>6129</v>
      </c>
      <c r="B6086">
        <v>0</v>
      </c>
      <c r="C6086">
        <v>0.5</v>
      </c>
      <c r="D6086">
        <v>0</v>
      </c>
      <c r="E6086">
        <v>0.52463038558345154</v>
      </c>
      <c r="F6086">
        <v>0</v>
      </c>
      <c r="G6086">
        <v>0.87274509803921574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0.3720791340052258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x14ac:dyDescent="0.25">
      <c r="A6087" t="s">
        <v>6130</v>
      </c>
      <c r="B6087">
        <v>0</v>
      </c>
      <c r="C6087">
        <v>0.51338199513381999</v>
      </c>
      <c r="D6087">
        <v>0</v>
      </c>
      <c r="E6087">
        <v>0.55790097083271639</v>
      </c>
      <c r="F6087">
        <v>0</v>
      </c>
      <c r="G6087">
        <v>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0.3720791340052258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 x14ac:dyDescent="0.25">
      <c r="A6088" t="s">
        <v>6131</v>
      </c>
      <c r="B6088">
        <v>0</v>
      </c>
      <c r="C6088">
        <v>0.77980535279805341</v>
      </c>
      <c r="D6088">
        <v>0</v>
      </c>
      <c r="E6088">
        <v>0.59493644112608146</v>
      </c>
      <c r="F6088">
        <v>0</v>
      </c>
      <c r="G6088">
        <v>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0.41216871967151919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 spans="1:18" x14ac:dyDescent="0.25">
      <c r="A6089" t="s">
        <v>6132</v>
      </c>
      <c r="B6089">
        <v>0</v>
      </c>
      <c r="C6089">
        <v>0.78467153284671531</v>
      </c>
      <c r="D6089">
        <v>0</v>
      </c>
      <c r="E6089">
        <v>0.63080860424289864</v>
      </c>
      <c r="F6089">
        <v>0</v>
      </c>
      <c r="G6089">
        <v>1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0.41216871967151919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 spans="1:18" x14ac:dyDescent="0.25">
      <c r="A6090" t="s">
        <v>6133</v>
      </c>
      <c r="B6090">
        <v>0</v>
      </c>
      <c r="C6090">
        <v>0.70316301703163009</v>
      </c>
      <c r="D6090">
        <v>0</v>
      </c>
      <c r="E6090">
        <v>0.66371962181941246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0.40298618887644638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 x14ac:dyDescent="0.25">
      <c r="A6091" t="s">
        <v>6134</v>
      </c>
      <c r="B6091">
        <v>0</v>
      </c>
      <c r="C6091">
        <v>0.38564476885644772</v>
      </c>
      <c r="D6091">
        <v>0</v>
      </c>
      <c r="E6091">
        <v>0.69240043148120733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0.3720791340052258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 x14ac:dyDescent="0.25">
      <c r="A6092" t="s">
        <v>6135</v>
      </c>
      <c r="B6092">
        <v>0</v>
      </c>
      <c r="C6092">
        <v>0.21167883211678831</v>
      </c>
      <c r="D6092">
        <v>0</v>
      </c>
      <c r="E6092">
        <v>0.72960511009116102</v>
      </c>
      <c r="F6092">
        <v>0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0.20892123926838371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 x14ac:dyDescent="0.25">
      <c r="A6093" t="s">
        <v>6136</v>
      </c>
      <c r="B6093">
        <v>0</v>
      </c>
      <c r="C6093">
        <v>0</v>
      </c>
      <c r="D6093">
        <v>0</v>
      </c>
      <c r="E6093">
        <v>0.82552507455741453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0.20892123926838371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 spans="1:18" x14ac:dyDescent="0.25">
      <c r="A6094" t="s">
        <v>6137</v>
      </c>
      <c r="B6094">
        <v>0</v>
      </c>
      <c r="C6094">
        <v>0</v>
      </c>
      <c r="D6094">
        <v>0</v>
      </c>
      <c r="E6094">
        <v>0.83028405846147346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0.20892123926838371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x14ac:dyDescent="0.25">
      <c r="A6095" t="s">
        <v>6138</v>
      </c>
      <c r="B6095">
        <v>0</v>
      </c>
      <c r="C6095">
        <v>0</v>
      </c>
      <c r="D6095">
        <v>0</v>
      </c>
      <c r="E6095">
        <v>0.82956492311597119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0.20892123926838371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 t="s">
        <v>6139</v>
      </c>
      <c r="B6096">
        <v>0</v>
      </c>
      <c r="C6096">
        <v>0</v>
      </c>
      <c r="D6096">
        <v>0</v>
      </c>
      <c r="E6096">
        <v>0.82810550138539307</v>
      </c>
      <c r="F6096">
        <v>0</v>
      </c>
      <c r="G6096">
        <v>0.2192156862745098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</row>
    <row r="6097" spans="1:18" x14ac:dyDescent="0.25">
      <c r="A6097" t="s">
        <v>6140</v>
      </c>
      <c r="B6097">
        <v>0</v>
      </c>
      <c r="C6097">
        <v>0</v>
      </c>
      <c r="D6097">
        <v>0</v>
      </c>
      <c r="E6097">
        <v>0.82233126758180175</v>
      </c>
      <c r="F6097">
        <v>0</v>
      </c>
      <c r="G6097">
        <v>0.2192156862745098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 x14ac:dyDescent="0.25">
      <c r="A6098" t="s">
        <v>6141</v>
      </c>
      <c r="B6098">
        <v>0</v>
      </c>
      <c r="C6098">
        <v>0</v>
      </c>
      <c r="D6098">
        <v>0</v>
      </c>
      <c r="E6098">
        <v>0.81137502908267944</v>
      </c>
      <c r="F6098">
        <v>0</v>
      </c>
      <c r="G6098">
        <v>0.2192156862745098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 x14ac:dyDescent="0.25">
      <c r="A6099" t="s">
        <v>6142</v>
      </c>
      <c r="B6099">
        <v>0</v>
      </c>
      <c r="C6099">
        <v>0</v>
      </c>
      <c r="D6099">
        <v>0</v>
      </c>
      <c r="E6099">
        <v>0.7977114575181371</v>
      </c>
      <c r="F6099">
        <v>0</v>
      </c>
      <c r="G6099">
        <v>0.2192156862745098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 x14ac:dyDescent="0.25">
      <c r="A6100" t="s">
        <v>6143</v>
      </c>
      <c r="B6100">
        <v>0</v>
      </c>
      <c r="C6100">
        <v>0</v>
      </c>
      <c r="D6100">
        <v>0</v>
      </c>
      <c r="E6100">
        <v>0.76947481968738773</v>
      </c>
      <c r="F6100">
        <v>0</v>
      </c>
      <c r="G6100">
        <v>0.2192156862745098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 x14ac:dyDescent="0.25">
      <c r="A6101" t="s">
        <v>6144</v>
      </c>
      <c r="B6101">
        <v>0</v>
      </c>
      <c r="C6101">
        <v>0</v>
      </c>
      <c r="D6101">
        <v>0</v>
      </c>
      <c r="E6101">
        <v>0.56811692294676286</v>
      </c>
      <c r="F6101">
        <v>0</v>
      </c>
      <c r="G6101">
        <v>0.2192156862745098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 t="s">
        <v>6145</v>
      </c>
      <c r="B6102">
        <v>0</v>
      </c>
      <c r="C6102">
        <v>0</v>
      </c>
      <c r="D6102">
        <v>0</v>
      </c>
      <c r="E6102">
        <v>0.57382770363163349</v>
      </c>
      <c r="F6102">
        <v>0</v>
      </c>
      <c r="G6102">
        <v>0.2192156862745098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 t="s">
        <v>6146</v>
      </c>
      <c r="B6103">
        <v>0</v>
      </c>
      <c r="C6103">
        <v>0</v>
      </c>
      <c r="D6103">
        <v>0</v>
      </c>
      <c r="E6103">
        <v>0.61238604877429736</v>
      </c>
      <c r="F6103">
        <v>0</v>
      </c>
      <c r="G6103">
        <v>0.2192156862745098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 x14ac:dyDescent="0.25">
      <c r="A6104" t="s">
        <v>6147</v>
      </c>
      <c r="B6104">
        <v>0</v>
      </c>
      <c r="C6104">
        <v>0</v>
      </c>
      <c r="D6104">
        <v>0</v>
      </c>
      <c r="E6104">
        <v>0.64497980075720729</v>
      </c>
      <c r="F6104">
        <v>0</v>
      </c>
      <c r="G6104">
        <v>0.2192156862745098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 x14ac:dyDescent="0.25">
      <c r="A6105" t="s">
        <v>6148</v>
      </c>
      <c r="B6105">
        <v>0</v>
      </c>
      <c r="C6105">
        <v>0.28588807785888082</v>
      </c>
      <c r="D6105">
        <v>0</v>
      </c>
      <c r="E6105">
        <v>0.5302565621100277</v>
      </c>
      <c r="F6105">
        <v>0</v>
      </c>
      <c r="G6105">
        <v>0.2192156862745098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 x14ac:dyDescent="0.25">
      <c r="A6106" t="s">
        <v>6149</v>
      </c>
      <c r="B6106">
        <v>0</v>
      </c>
      <c r="C6106">
        <v>0.49878345498783461</v>
      </c>
      <c r="D6106">
        <v>0</v>
      </c>
      <c r="E6106">
        <v>0.45172275217326929</v>
      </c>
      <c r="F6106">
        <v>0</v>
      </c>
      <c r="G6106">
        <v>0.2192156862745098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x14ac:dyDescent="0.25">
      <c r="A6107" t="s">
        <v>6150</v>
      </c>
      <c r="B6107">
        <v>0</v>
      </c>
      <c r="C6107">
        <v>0.52798053527980526</v>
      </c>
      <c r="D6107">
        <v>0</v>
      </c>
      <c r="E6107">
        <v>0.34628481989889809</v>
      </c>
      <c r="F6107">
        <v>0</v>
      </c>
      <c r="G6107">
        <v>0.2192156862745098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 spans="1:18" x14ac:dyDescent="0.25">
      <c r="A6108" t="s">
        <v>6151</v>
      </c>
      <c r="B6108">
        <v>0</v>
      </c>
      <c r="C6108">
        <v>0.50729927007299269</v>
      </c>
      <c r="D6108">
        <v>0</v>
      </c>
      <c r="E6108">
        <v>0.28143573256625559</v>
      </c>
      <c r="F6108">
        <v>0</v>
      </c>
      <c r="G6108">
        <v>0.2192156862745098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 spans="1:18" x14ac:dyDescent="0.25">
      <c r="A6109" t="s">
        <v>6152</v>
      </c>
      <c r="B6109">
        <v>0</v>
      </c>
      <c r="C6109">
        <v>0.47810218978102192</v>
      </c>
      <c r="D6109">
        <v>0</v>
      </c>
      <c r="E6109">
        <v>0.27320797817212722</v>
      </c>
      <c r="F6109">
        <v>0</v>
      </c>
      <c r="G6109">
        <v>0.2192156862745098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 x14ac:dyDescent="0.25">
      <c r="A6110" t="s">
        <v>6153</v>
      </c>
      <c r="B6110">
        <v>0</v>
      </c>
      <c r="C6110">
        <v>0.46350364963503649</v>
      </c>
      <c r="D6110">
        <v>0</v>
      </c>
      <c r="E6110">
        <v>0.24808054315869629</v>
      </c>
      <c r="F6110">
        <v>0</v>
      </c>
      <c r="G6110">
        <v>0.2192156862745098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 x14ac:dyDescent="0.25">
      <c r="A6111" t="s">
        <v>6154</v>
      </c>
      <c r="B6111">
        <v>0</v>
      </c>
      <c r="C6111">
        <v>0.45742092457420919</v>
      </c>
      <c r="D6111">
        <v>0</v>
      </c>
      <c r="E6111">
        <v>0.25472196958480509</v>
      </c>
      <c r="F6111">
        <v>0</v>
      </c>
      <c r="G6111">
        <v>0.2192156862745098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 x14ac:dyDescent="0.25">
      <c r="A6112" t="s">
        <v>6155</v>
      </c>
      <c r="B6112">
        <v>0</v>
      </c>
      <c r="C6112">
        <v>0.68856447688564482</v>
      </c>
      <c r="D6112">
        <v>0</v>
      </c>
      <c r="E6112">
        <v>0.28211256583261068</v>
      </c>
      <c r="F6112">
        <v>0</v>
      </c>
      <c r="G6112">
        <v>0.2192156862745098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 x14ac:dyDescent="0.25">
      <c r="A6113" t="s">
        <v>6156</v>
      </c>
      <c r="B6113">
        <v>0</v>
      </c>
      <c r="C6113">
        <v>0.69221411192214111</v>
      </c>
      <c r="D6113">
        <v>0</v>
      </c>
      <c r="E6113">
        <v>0.27160049916453388</v>
      </c>
      <c r="F6113">
        <v>0</v>
      </c>
      <c r="G6113">
        <v>0.2192156862745098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18" x14ac:dyDescent="0.25">
      <c r="A6114" t="s">
        <v>6157</v>
      </c>
      <c r="B6114">
        <v>0</v>
      </c>
      <c r="C6114">
        <v>0.58880778588807781</v>
      </c>
      <c r="D6114">
        <v>0</v>
      </c>
      <c r="E6114">
        <v>0.25552570908860173</v>
      </c>
      <c r="F6114">
        <v>0</v>
      </c>
      <c r="G6114">
        <v>0.2192156862745098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 x14ac:dyDescent="0.25">
      <c r="A6115" t="s">
        <v>6158</v>
      </c>
      <c r="B6115">
        <v>0</v>
      </c>
      <c r="C6115">
        <v>0.28467153284671531</v>
      </c>
      <c r="D6115">
        <v>0</v>
      </c>
      <c r="E6115">
        <v>0.249138095137376</v>
      </c>
      <c r="F6115">
        <v>0</v>
      </c>
      <c r="G6115">
        <v>0.2192156862745098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18" x14ac:dyDescent="0.25">
      <c r="A6116" t="s">
        <v>6159</v>
      </c>
      <c r="B6116">
        <v>0</v>
      </c>
      <c r="C6116">
        <v>0.14476885644768861</v>
      </c>
      <c r="D6116">
        <v>0</v>
      </c>
      <c r="E6116">
        <v>0.34531187207851272</v>
      </c>
      <c r="F6116">
        <v>0</v>
      </c>
      <c r="G6116">
        <v>0.2192156862745098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18" x14ac:dyDescent="0.25">
      <c r="A6117" t="s">
        <v>6160</v>
      </c>
      <c r="B6117">
        <v>0</v>
      </c>
      <c r="C6117">
        <v>0</v>
      </c>
      <c r="D6117">
        <v>0</v>
      </c>
      <c r="E6117">
        <v>0.46682459442881619</v>
      </c>
      <c r="F6117">
        <v>0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</row>
    <row r="6118" spans="1:18" x14ac:dyDescent="0.25">
      <c r="A6118" t="s">
        <v>6161</v>
      </c>
      <c r="B6118">
        <v>0</v>
      </c>
      <c r="C6118">
        <v>0</v>
      </c>
      <c r="D6118">
        <v>0</v>
      </c>
      <c r="E6118">
        <v>0.47562342689143172</v>
      </c>
      <c r="F6118">
        <v>0</v>
      </c>
      <c r="G6118">
        <v>0.39960784313725489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</row>
    <row r="6119" spans="1:18" x14ac:dyDescent="0.25">
      <c r="A6119" t="s">
        <v>6162</v>
      </c>
      <c r="B6119">
        <v>0</v>
      </c>
      <c r="C6119">
        <v>0</v>
      </c>
      <c r="D6119">
        <v>0</v>
      </c>
      <c r="E6119">
        <v>0.45077095539245748</v>
      </c>
      <c r="F6119">
        <v>0</v>
      </c>
      <c r="G6119">
        <v>0.2192156862745098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 x14ac:dyDescent="0.25">
      <c r="A6120" t="s">
        <v>6163</v>
      </c>
      <c r="B6120">
        <v>0</v>
      </c>
      <c r="C6120">
        <v>0</v>
      </c>
      <c r="D6120">
        <v>0</v>
      </c>
      <c r="E6120">
        <v>0.47839421307557273</v>
      </c>
      <c r="F6120">
        <v>0</v>
      </c>
      <c r="G6120">
        <v>0.2192156862745098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 x14ac:dyDescent="0.25">
      <c r="A6121" t="s">
        <v>6164</v>
      </c>
      <c r="B6121">
        <v>0</v>
      </c>
      <c r="C6121">
        <v>0</v>
      </c>
      <c r="D6121">
        <v>0</v>
      </c>
      <c r="E6121">
        <v>0.4879333319232641</v>
      </c>
      <c r="F6121">
        <v>0</v>
      </c>
      <c r="G6121">
        <v>0.2192156862745098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18" x14ac:dyDescent="0.25">
      <c r="A6122" t="s">
        <v>6165</v>
      </c>
      <c r="B6122">
        <v>0</v>
      </c>
      <c r="C6122">
        <v>0</v>
      </c>
      <c r="D6122">
        <v>0</v>
      </c>
      <c r="E6122">
        <v>0.51669874574335339</v>
      </c>
      <c r="F6122">
        <v>0</v>
      </c>
      <c r="G6122">
        <v>0.2192156862745098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x14ac:dyDescent="0.25">
      <c r="A6123" t="s">
        <v>6166</v>
      </c>
      <c r="B6123">
        <v>0</v>
      </c>
      <c r="C6123">
        <v>0</v>
      </c>
      <c r="D6123">
        <v>0</v>
      </c>
      <c r="E6123">
        <v>0.57725417204255591</v>
      </c>
      <c r="F6123">
        <v>0</v>
      </c>
      <c r="G6123">
        <v>0.2192156862745098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 x14ac:dyDescent="0.25">
      <c r="A6124" t="s">
        <v>6167</v>
      </c>
      <c r="B6124">
        <v>0</v>
      </c>
      <c r="C6124">
        <v>0</v>
      </c>
      <c r="D6124">
        <v>0</v>
      </c>
      <c r="E6124">
        <v>0.58017301550371203</v>
      </c>
      <c r="F6124">
        <v>0</v>
      </c>
      <c r="G6124">
        <v>0.2192156862745098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 x14ac:dyDescent="0.25">
      <c r="A6125" t="s">
        <v>6168</v>
      </c>
      <c r="B6125">
        <v>0</v>
      </c>
      <c r="C6125">
        <v>0</v>
      </c>
      <c r="D6125">
        <v>0</v>
      </c>
      <c r="E6125">
        <v>0.58186509866959968</v>
      </c>
      <c r="F6125">
        <v>0</v>
      </c>
      <c r="G6125">
        <v>0.2192156862745098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 t="s">
        <v>6169</v>
      </c>
      <c r="B6126">
        <v>0</v>
      </c>
      <c r="C6126">
        <v>0</v>
      </c>
      <c r="D6126">
        <v>0</v>
      </c>
      <c r="E6126">
        <v>0.59899744072421168</v>
      </c>
      <c r="F6126">
        <v>0</v>
      </c>
      <c r="G6126">
        <v>0.2192156862745098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x14ac:dyDescent="0.25">
      <c r="A6127" t="s">
        <v>6170</v>
      </c>
      <c r="B6127">
        <v>0</v>
      </c>
      <c r="C6127">
        <v>0</v>
      </c>
      <c r="D6127">
        <v>0</v>
      </c>
      <c r="E6127">
        <v>0.62251739673004924</v>
      </c>
      <c r="F6127">
        <v>0</v>
      </c>
      <c r="G6127">
        <v>0.2192156862745098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 x14ac:dyDescent="0.25">
      <c r="A6128" t="s">
        <v>6171</v>
      </c>
      <c r="B6128">
        <v>0</v>
      </c>
      <c r="C6128">
        <v>0</v>
      </c>
      <c r="D6128">
        <v>0</v>
      </c>
      <c r="E6128">
        <v>0.66090653355612428</v>
      </c>
      <c r="F6128">
        <v>0</v>
      </c>
      <c r="G6128">
        <v>0.2192156862745098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 spans="1:18" x14ac:dyDescent="0.25">
      <c r="A6129" t="s">
        <v>6172</v>
      </c>
      <c r="B6129">
        <v>0</v>
      </c>
      <c r="C6129">
        <v>0.1180048661800486</v>
      </c>
      <c r="D6129">
        <v>0</v>
      </c>
      <c r="E6129">
        <v>0.66871126715878093</v>
      </c>
      <c r="F6129">
        <v>0</v>
      </c>
      <c r="G6129">
        <v>0.2192156862745098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 t="s">
        <v>6173</v>
      </c>
      <c r="B6130">
        <v>0</v>
      </c>
      <c r="C6130">
        <v>0.1520681265206813</v>
      </c>
      <c r="D6130">
        <v>0</v>
      </c>
      <c r="E6130">
        <v>0.63127392711351771</v>
      </c>
      <c r="F6130">
        <v>0</v>
      </c>
      <c r="G6130">
        <v>0.2192156862745098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x14ac:dyDescent="0.25">
      <c r="A6131" t="s">
        <v>6174</v>
      </c>
      <c r="B6131">
        <v>0</v>
      </c>
      <c r="C6131">
        <v>0.39172749391727502</v>
      </c>
      <c r="D6131">
        <v>0</v>
      </c>
      <c r="E6131">
        <v>0.55121724232746039</v>
      </c>
      <c r="F6131">
        <v>0</v>
      </c>
      <c r="G6131">
        <v>0.2192156862745098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 x14ac:dyDescent="0.25">
      <c r="A6132" t="s">
        <v>6175</v>
      </c>
      <c r="B6132">
        <v>0</v>
      </c>
      <c r="C6132">
        <v>0.45012165450121661</v>
      </c>
      <c r="D6132">
        <v>0</v>
      </c>
      <c r="E6132">
        <v>0.50512912709659685</v>
      </c>
      <c r="F6132">
        <v>0</v>
      </c>
      <c r="G6132">
        <v>0.2192156862745098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 x14ac:dyDescent="0.25">
      <c r="A6133" t="s">
        <v>6176</v>
      </c>
      <c r="B6133">
        <v>0</v>
      </c>
      <c r="C6133">
        <v>0.40389294403892939</v>
      </c>
      <c r="D6133">
        <v>0</v>
      </c>
      <c r="E6133">
        <v>0.54309524313119995</v>
      </c>
      <c r="F6133">
        <v>0</v>
      </c>
      <c r="G6133">
        <v>0.2192156862745098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 x14ac:dyDescent="0.25">
      <c r="A6134" t="s">
        <v>6177</v>
      </c>
      <c r="B6134">
        <v>0</v>
      </c>
      <c r="C6134">
        <v>0.43187347931873482</v>
      </c>
      <c r="D6134">
        <v>0</v>
      </c>
      <c r="E6134">
        <v>0.56834958438207239</v>
      </c>
      <c r="F6134">
        <v>0</v>
      </c>
      <c r="G6134">
        <v>0.2192156862745098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 x14ac:dyDescent="0.25">
      <c r="A6135" t="s">
        <v>6178</v>
      </c>
      <c r="B6135">
        <v>0</v>
      </c>
      <c r="C6135">
        <v>0.42457420924574207</v>
      </c>
      <c r="D6135">
        <v>0</v>
      </c>
      <c r="E6135">
        <v>0.58909875420376911</v>
      </c>
      <c r="F6135">
        <v>0</v>
      </c>
      <c r="G6135">
        <v>0.2192156862745098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</row>
    <row r="6136" spans="1:18" x14ac:dyDescent="0.25">
      <c r="A6136" t="s">
        <v>6179</v>
      </c>
      <c r="B6136">
        <v>0</v>
      </c>
      <c r="C6136">
        <v>0.68491484184914841</v>
      </c>
      <c r="D6136">
        <v>0</v>
      </c>
      <c r="E6136">
        <v>0.56170815795596352</v>
      </c>
      <c r="F6136">
        <v>0</v>
      </c>
      <c r="G6136">
        <v>0.2192156862745098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 x14ac:dyDescent="0.25">
      <c r="A6137" t="s">
        <v>6180</v>
      </c>
      <c r="B6137">
        <v>0</v>
      </c>
      <c r="C6137">
        <v>0.57785888077858882</v>
      </c>
      <c r="D6137">
        <v>0</v>
      </c>
      <c r="E6137">
        <v>0.5808286977304935</v>
      </c>
      <c r="F6137">
        <v>0</v>
      </c>
      <c r="G6137">
        <v>0.2192156862745098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 x14ac:dyDescent="0.25">
      <c r="A6138" t="s">
        <v>6181</v>
      </c>
      <c r="B6138">
        <v>0</v>
      </c>
      <c r="C6138">
        <v>0.30413625304136249</v>
      </c>
      <c r="D6138">
        <v>0</v>
      </c>
      <c r="E6138">
        <v>0.6249074642018656</v>
      </c>
      <c r="F6138">
        <v>0</v>
      </c>
      <c r="G6138">
        <v>0.2192156862745098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x14ac:dyDescent="0.25">
      <c r="A6139" t="s">
        <v>6182</v>
      </c>
      <c r="B6139">
        <v>0</v>
      </c>
      <c r="C6139">
        <v>0.11678832116788319</v>
      </c>
      <c r="D6139">
        <v>0</v>
      </c>
      <c r="E6139">
        <v>0.58495315044734453</v>
      </c>
      <c r="F6139">
        <v>0</v>
      </c>
      <c r="G6139">
        <v>0.2192156862745098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0.3387831280328481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 x14ac:dyDescent="0.25">
      <c r="A6140" t="s">
        <v>6183</v>
      </c>
      <c r="B6140">
        <v>0</v>
      </c>
      <c r="C6140">
        <v>4.8661800486618006E-3</v>
      </c>
      <c r="D6140">
        <v>0</v>
      </c>
      <c r="E6140">
        <v>0.59053702489477367</v>
      </c>
      <c r="F6140">
        <v>0</v>
      </c>
      <c r="G6140">
        <v>0.2192156862745098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0.3387831280328481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 x14ac:dyDescent="0.25">
      <c r="A6141" t="s">
        <v>6184</v>
      </c>
      <c r="B6141">
        <v>0</v>
      </c>
      <c r="C6141">
        <v>0</v>
      </c>
      <c r="D6141">
        <v>0</v>
      </c>
      <c r="E6141">
        <v>0.67533154254531613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0.13549832026875699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 x14ac:dyDescent="0.25">
      <c r="A6142" t="s">
        <v>6185</v>
      </c>
      <c r="B6142">
        <v>0</v>
      </c>
      <c r="C6142">
        <v>0</v>
      </c>
      <c r="D6142">
        <v>0</v>
      </c>
      <c r="E6142">
        <v>0.74089976522346079</v>
      </c>
      <c r="F6142">
        <v>0</v>
      </c>
      <c r="G6142">
        <v>0.2192156862745098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0.13549832026875699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x14ac:dyDescent="0.25">
      <c r="A6143" t="s">
        <v>6186</v>
      </c>
      <c r="B6143">
        <v>0</v>
      </c>
      <c r="C6143">
        <v>0</v>
      </c>
      <c r="D6143">
        <v>0</v>
      </c>
      <c r="E6143">
        <v>0.77417035047272575</v>
      </c>
      <c r="F6143">
        <v>0</v>
      </c>
      <c r="G6143">
        <v>0.2192156862745098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0.13549832026875699</v>
      </c>
      <c r="N6143">
        <v>0</v>
      </c>
      <c r="O6143">
        <v>0</v>
      </c>
      <c r="P6143">
        <v>0</v>
      </c>
      <c r="Q6143">
        <v>0</v>
      </c>
      <c r="R6143">
        <v>0</v>
      </c>
    </row>
    <row r="6144" spans="1:18" x14ac:dyDescent="0.25">
      <c r="A6144" t="s">
        <v>6187</v>
      </c>
      <c r="B6144">
        <v>0</v>
      </c>
      <c r="C6144">
        <v>0</v>
      </c>
      <c r="D6144">
        <v>0</v>
      </c>
      <c r="E6144">
        <v>0.77755451680450094</v>
      </c>
      <c r="F6144">
        <v>0</v>
      </c>
      <c r="G6144">
        <v>0.2192156862745098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0.13549832026875699</v>
      </c>
      <c r="N6144">
        <v>0</v>
      </c>
      <c r="O6144">
        <v>0</v>
      </c>
      <c r="P6144">
        <v>0</v>
      </c>
      <c r="Q6144">
        <v>0</v>
      </c>
      <c r="R6144">
        <v>0</v>
      </c>
    </row>
    <row r="6145" spans="1:18" x14ac:dyDescent="0.25">
      <c r="A6145" t="s">
        <v>6188</v>
      </c>
      <c r="B6145">
        <v>0</v>
      </c>
      <c r="C6145">
        <v>0</v>
      </c>
      <c r="D6145">
        <v>0</v>
      </c>
      <c r="E6145">
        <v>0.79381966623659561</v>
      </c>
      <c r="F6145">
        <v>0</v>
      </c>
      <c r="G6145">
        <v>0.2192156862745098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0.13549832026875699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 x14ac:dyDescent="0.25">
      <c r="A6146" t="s">
        <v>6189</v>
      </c>
      <c r="B6146">
        <v>0</v>
      </c>
      <c r="C6146">
        <v>0</v>
      </c>
      <c r="D6146">
        <v>0</v>
      </c>
      <c r="E6146">
        <v>0.54375092535798142</v>
      </c>
      <c r="F6146">
        <v>0</v>
      </c>
      <c r="G6146">
        <v>0.2192156862745098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0.18846584546472561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 x14ac:dyDescent="0.25">
      <c r="A6147" t="s">
        <v>6190</v>
      </c>
      <c r="B6147">
        <v>0</v>
      </c>
      <c r="C6147">
        <v>0</v>
      </c>
      <c r="D6147">
        <v>0</v>
      </c>
      <c r="E6147">
        <v>0.50068740878614182</v>
      </c>
      <c r="F6147">
        <v>0</v>
      </c>
      <c r="G6147">
        <v>0.2192156862745098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0.18846584546472561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18" x14ac:dyDescent="0.25">
      <c r="A6148" t="s">
        <v>6191</v>
      </c>
      <c r="B6148">
        <v>0</v>
      </c>
      <c r="C6148">
        <v>0</v>
      </c>
      <c r="D6148">
        <v>0</v>
      </c>
      <c r="E6148">
        <v>0.54045136318450049</v>
      </c>
      <c r="F6148">
        <v>0</v>
      </c>
      <c r="G6148">
        <v>0.2192156862745098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0.18846584546472561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18" x14ac:dyDescent="0.25">
      <c r="A6149" t="s">
        <v>6192</v>
      </c>
      <c r="B6149">
        <v>0</v>
      </c>
      <c r="C6149">
        <v>0</v>
      </c>
      <c r="D6149">
        <v>0</v>
      </c>
      <c r="E6149">
        <v>0.73038769855538399</v>
      </c>
      <c r="F6149">
        <v>0</v>
      </c>
      <c r="G6149">
        <v>0.2192156862745098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0.18846584546472561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 x14ac:dyDescent="0.25">
      <c r="A6150" t="s">
        <v>6193</v>
      </c>
      <c r="B6150">
        <v>0</v>
      </c>
      <c r="C6150">
        <v>0</v>
      </c>
      <c r="D6150">
        <v>0</v>
      </c>
      <c r="E6150">
        <v>0.69929567038219931</v>
      </c>
      <c r="F6150">
        <v>0</v>
      </c>
      <c r="G6150">
        <v>0.2192156862745098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0.18846584546472561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 x14ac:dyDescent="0.25">
      <c r="A6151" t="s">
        <v>6194</v>
      </c>
      <c r="B6151">
        <v>0</v>
      </c>
      <c r="C6151">
        <v>0</v>
      </c>
      <c r="D6151">
        <v>0</v>
      </c>
      <c r="E6151">
        <v>0.69737092578100213</v>
      </c>
      <c r="F6151">
        <v>0</v>
      </c>
      <c r="G6151">
        <v>0.2192156862745098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0.18846584546472561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 x14ac:dyDescent="0.25">
      <c r="A6152" t="s">
        <v>6195</v>
      </c>
      <c r="B6152">
        <v>0</v>
      </c>
      <c r="C6152">
        <v>0</v>
      </c>
      <c r="D6152">
        <v>0</v>
      </c>
      <c r="E6152">
        <v>0.67981556293491829</v>
      </c>
      <c r="F6152">
        <v>0</v>
      </c>
      <c r="G6152">
        <v>0.2192156862745098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0.18846584546472561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 x14ac:dyDescent="0.25">
      <c r="A6153" t="s">
        <v>6196</v>
      </c>
      <c r="B6153">
        <v>0</v>
      </c>
      <c r="C6153">
        <v>0.2481751824817518</v>
      </c>
      <c r="D6153">
        <v>0</v>
      </c>
      <c r="E6153">
        <v>0.60206434146238297</v>
      </c>
      <c r="F6153">
        <v>0</v>
      </c>
      <c r="G6153">
        <v>0.2192156862745098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0.18846584546472561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 x14ac:dyDescent="0.25">
      <c r="A6154" t="s">
        <v>6197</v>
      </c>
      <c r="B6154">
        <v>0</v>
      </c>
      <c r="C6154">
        <v>0.36982968369829677</v>
      </c>
      <c r="D6154">
        <v>0</v>
      </c>
      <c r="E6154">
        <v>0.42978912413545128</v>
      </c>
      <c r="F6154">
        <v>0</v>
      </c>
      <c r="G6154">
        <v>0.2192156862745098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0.27006345651362451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18" x14ac:dyDescent="0.25">
      <c r="A6155" t="s">
        <v>6198</v>
      </c>
      <c r="B6155">
        <v>0</v>
      </c>
      <c r="C6155">
        <v>0.42457420924574207</v>
      </c>
      <c r="D6155">
        <v>0</v>
      </c>
      <c r="E6155">
        <v>0.3413354766386768</v>
      </c>
      <c r="F6155">
        <v>0</v>
      </c>
      <c r="G6155">
        <v>0.2192156862745098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0.46509891750653232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18" x14ac:dyDescent="0.25">
      <c r="A6156" t="s">
        <v>6199</v>
      </c>
      <c r="B6156">
        <v>0</v>
      </c>
      <c r="C6156">
        <v>0.40389294403892939</v>
      </c>
      <c r="D6156">
        <v>0</v>
      </c>
      <c r="E6156">
        <v>0.43093128027242539</v>
      </c>
      <c r="F6156">
        <v>0</v>
      </c>
      <c r="G6156">
        <v>0.2192156862745098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0.46509891750653232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 t="s">
        <v>6200</v>
      </c>
      <c r="B6157">
        <v>0</v>
      </c>
      <c r="C6157">
        <v>0.46593673965936733</v>
      </c>
      <c r="D6157">
        <v>0</v>
      </c>
      <c r="E6157">
        <v>0.5242073647919796</v>
      </c>
      <c r="F6157">
        <v>0</v>
      </c>
      <c r="G6157">
        <v>0.2192156862745098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0.57521463232549463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 t="s">
        <v>6201</v>
      </c>
      <c r="B6158">
        <v>0</v>
      </c>
      <c r="C6158">
        <v>0.451338199513382</v>
      </c>
      <c r="D6158">
        <v>0</v>
      </c>
      <c r="E6158">
        <v>0.62738213583197611</v>
      </c>
      <c r="F6158">
        <v>0</v>
      </c>
      <c r="G6158">
        <v>0.2192156862745098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0.57521463232549463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 x14ac:dyDescent="0.25">
      <c r="A6159" t="s">
        <v>6202</v>
      </c>
      <c r="B6159">
        <v>0</v>
      </c>
      <c r="C6159">
        <v>0.42214111922141118</v>
      </c>
      <c r="D6159">
        <v>0</v>
      </c>
      <c r="E6159">
        <v>0.67738319338395481</v>
      </c>
      <c r="F6159">
        <v>0</v>
      </c>
      <c r="G6159">
        <v>0.2192156862745098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0.62515864128406118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18" x14ac:dyDescent="0.25">
      <c r="A6160" t="s">
        <v>6203</v>
      </c>
      <c r="B6160">
        <v>0</v>
      </c>
      <c r="C6160">
        <v>0.75182481751824815</v>
      </c>
      <c r="D6160">
        <v>0</v>
      </c>
      <c r="E6160">
        <v>0.68734533302311807</v>
      </c>
      <c r="F6160">
        <v>0</v>
      </c>
      <c r="G6160">
        <v>0.79019607843137252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0.60690556177678245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 x14ac:dyDescent="0.25">
      <c r="A6161" t="s">
        <v>6204</v>
      </c>
      <c r="B6161">
        <v>0</v>
      </c>
      <c r="C6161">
        <v>0.73844282238442827</v>
      </c>
      <c r="D6161">
        <v>0</v>
      </c>
      <c r="E6161">
        <v>0.68262865119820648</v>
      </c>
      <c r="F6161">
        <v>0</v>
      </c>
      <c r="G6161">
        <v>0.90313725490196084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0.6154162000746547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 t="s">
        <v>6205</v>
      </c>
      <c r="B6162">
        <v>0</v>
      </c>
      <c r="C6162">
        <v>0.58272506082725062</v>
      </c>
      <c r="D6162">
        <v>0</v>
      </c>
      <c r="E6162">
        <v>0.66632119968696468</v>
      </c>
      <c r="F6162">
        <v>0</v>
      </c>
      <c r="G6162">
        <v>0.77294117647058824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0.62814483016050759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x14ac:dyDescent="0.25">
      <c r="A6163" t="s">
        <v>6206</v>
      </c>
      <c r="B6163">
        <v>0</v>
      </c>
      <c r="C6163">
        <v>0.28345498783454992</v>
      </c>
      <c r="D6163">
        <v>0</v>
      </c>
      <c r="E6163">
        <v>0.60083758116711439</v>
      </c>
      <c r="F6163">
        <v>0</v>
      </c>
      <c r="G6163">
        <v>0.2192156862745098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0.68126166480029859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 spans="1:18" x14ac:dyDescent="0.25">
      <c r="A6164" t="s">
        <v>6207</v>
      </c>
      <c r="B6164">
        <v>0</v>
      </c>
      <c r="C6164">
        <v>1.094890510948905E-2</v>
      </c>
      <c r="D6164">
        <v>0</v>
      </c>
      <c r="E6164">
        <v>0.53471943146005629</v>
      </c>
      <c r="F6164">
        <v>0</v>
      </c>
      <c r="G6164">
        <v>0.2192156862745098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0.51866368047779021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 spans="1:18" x14ac:dyDescent="0.25">
      <c r="A6165" t="s">
        <v>6208</v>
      </c>
      <c r="B6165">
        <v>0</v>
      </c>
      <c r="C6165">
        <v>0</v>
      </c>
      <c r="D6165">
        <v>0</v>
      </c>
      <c r="E6165">
        <v>0.53577698343873603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0.62814483016050759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 t="s">
        <v>6209</v>
      </c>
      <c r="B6166">
        <v>0</v>
      </c>
      <c r="C6166">
        <v>0</v>
      </c>
      <c r="D6166">
        <v>0</v>
      </c>
      <c r="E6166">
        <v>0.52678779161995815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0.62814483016050759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 t="s">
        <v>6210</v>
      </c>
      <c r="B6167">
        <v>0</v>
      </c>
      <c r="C6167">
        <v>0</v>
      </c>
      <c r="D6167">
        <v>0</v>
      </c>
      <c r="E6167">
        <v>0.45517037162376528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0.62814483016050759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 x14ac:dyDescent="0.25">
      <c r="A6168" t="s">
        <v>6211</v>
      </c>
      <c r="B6168">
        <v>0</v>
      </c>
      <c r="C6168">
        <v>0</v>
      </c>
      <c r="D6168">
        <v>0</v>
      </c>
      <c r="E6168">
        <v>0.33321347744241642</v>
      </c>
      <c r="F6168">
        <v>0</v>
      </c>
      <c r="G6168">
        <v>0.2192156862745098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0.51806644270250102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 x14ac:dyDescent="0.25">
      <c r="A6169" t="s">
        <v>6212</v>
      </c>
      <c r="B6169">
        <v>0</v>
      </c>
      <c r="C6169">
        <v>0</v>
      </c>
      <c r="D6169">
        <v>0</v>
      </c>
      <c r="E6169">
        <v>0.24325810613591661</v>
      </c>
      <c r="F6169">
        <v>0</v>
      </c>
      <c r="G6169">
        <v>0.2192156862745098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0.42239641657334831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 t="s">
        <v>6213</v>
      </c>
      <c r="B6170">
        <v>0</v>
      </c>
      <c r="C6170">
        <v>0</v>
      </c>
      <c r="D6170">
        <v>0</v>
      </c>
      <c r="E6170">
        <v>0.17269823811840351</v>
      </c>
      <c r="F6170">
        <v>0</v>
      </c>
      <c r="G6170">
        <v>0.2192156862745098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0.31478163493840983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x14ac:dyDescent="0.25">
      <c r="A6171" t="s">
        <v>6214</v>
      </c>
      <c r="B6171">
        <v>0</v>
      </c>
      <c r="C6171">
        <v>0</v>
      </c>
      <c r="D6171">
        <v>0</v>
      </c>
      <c r="E6171">
        <v>0.10609361450115271</v>
      </c>
      <c r="F6171">
        <v>0</v>
      </c>
      <c r="G6171">
        <v>0.2192156862745098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0.31478163493840983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 x14ac:dyDescent="0.25">
      <c r="A6172" t="s">
        <v>6215</v>
      </c>
      <c r="B6172">
        <v>0</v>
      </c>
      <c r="C6172">
        <v>0</v>
      </c>
      <c r="D6172">
        <v>0</v>
      </c>
      <c r="E6172">
        <v>6.8592821337168736E-2</v>
      </c>
      <c r="F6172">
        <v>0</v>
      </c>
      <c r="G6172">
        <v>0.2192156862745098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0.31478163493840983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 t="s">
        <v>6216</v>
      </c>
      <c r="B6173">
        <v>0</v>
      </c>
      <c r="C6173">
        <v>0</v>
      </c>
      <c r="D6173">
        <v>0</v>
      </c>
      <c r="E6173">
        <v>5.2433427102942118E-2</v>
      </c>
      <c r="F6173">
        <v>0</v>
      </c>
      <c r="G6173">
        <v>0.2192156862745098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0.31478163493840983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 spans="1:18" x14ac:dyDescent="0.25">
      <c r="A6174" t="s">
        <v>6217</v>
      </c>
      <c r="B6174">
        <v>0</v>
      </c>
      <c r="C6174">
        <v>0</v>
      </c>
      <c r="D6174">
        <v>0</v>
      </c>
      <c r="E6174">
        <v>5.5711838236849338E-2</v>
      </c>
      <c r="F6174">
        <v>0</v>
      </c>
      <c r="G6174">
        <v>0.2192156862745098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0.31478163493840983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25">
      <c r="A6175" t="s">
        <v>6218</v>
      </c>
      <c r="B6175">
        <v>0</v>
      </c>
      <c r="C6175">
        <v>0</v>
      </c>
      <c r="D6175">
        <v>0</v>
      </c>
      <c r="E6175">
        <v>8.2129486664269558E-2</v>
      </c>
      <c r="F6175">
        <v>0</v>
      </c>
      <c r="G6175">
        <v>0.2192156862745098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0.47797685703620751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 t="s">
        <v>6219</v>
      </c>
      <c r="B6176">
        <v>0</v>
      </c>
      <c r="C6176">
        <v>0</v>
      </c>
      <c r="D6176">
        <v>0</v>
      </c>
      <c r="E6176">
        <v>0.1188265403244569</v>
      </c>
      <c r="F6176">
        <v>0</v>
      </c>
      <c r="G6176">
        <v>0.2192156862745098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0.51806644270250102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 x14ac:dyDescent="0.25">
      <c r="A6177" t="s">
        <v>6220</v>
      </c>
      <c r="B6177">
        <v>0</v>
      </c>
      <c r="C6177">
        <v>0.28832116788321172</v>
      </c>
      <c r="D6177">
        <v>0</v>
      </c>
      <c r="E6177">
        <v>0.15672920324033929</v>
      </c>
      <c r="F6177">
        <v>0</v>
      </c>
      <c r="G6177">
        <v>0.2192156862745098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0.51806644270250102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 t="s">
        <v>6221</v>
      </c>
      <c r="B6178">
        <v>0</v>
      </c>
      <c r="C6178">
        <v>0.37469586374695862</v>
      </c>
      <c r="D6178">
        <v>0</v>
      </c>
      <c r="E6178">
        <v>0.14879756340024111</v>
      </c>
      <c r="F6178">
        <v>0</v>
      </c>
      <c r="G6178">
        <v>0.2192156862745098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0.51806644270250102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 t="s">
        <v>6222</v>
      </c>
      <c r="B6179">
        <v>0</v>
      </c>
      <c r="C6179">
        <v>0.51459854014598538</v>
      </c>
      <c r="D6179">
        <v>0</v>
      </c>
      <c r="E6179">
        <v>0.10605131242200561</v>
      </c>
      <c r="F6179">
        <v>0</v>
      </c>
      <c r="G6179">
        <v>0.2192156862745098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0.52612915266890636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 x14ac:dyDescent="0.25">
      <c r="A6180" t="s">
        <v>6223</v>
      </c>
      <c r="B6180">
        <v>0</v>
      </c>
      <c r="C6180">
        <v>0.52798053527980526</v>
      </c>
      <c r="D6180">
        <v>0</v>
      </c>
      <c r="E6180">
        <v>7.4070940586729847E-2</v>
      </c>
      <c r="F6180">
        <v>0</v>
      </c>
      <c r="G6180">
        <v>0.2192156862745098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0.62814483016050759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 x14ac:dyDescent="0.25">
      <c r="A6181" t="s">
        <v>6224</v>
      </c>
      <c r="B6181">
        <v>0</v>
      </c>
      <c r="C6181">
        <v>0.5012165450121655</v>
      </c>
      <c r="D6181">
        <v>0</v>
      </c>
      <c r="E6181">
        <v>0.14056980900611271</v>
      </c>
      <c r="F6181">
        <v>0</v>
      </c>
      <c r="G6181">
        <v>0.58686274509803926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0.62814483016050759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 x14ac:dyDescent="0.25">
      <c r="A6182" t="s">
        <v>6225</v>
      </c>
      <c r="B6182">
        <v>0</v>
      </c>
      <c r="C6182">
        <v>0.49513381995133821</v>
      </c>
      <c r="D6182">
        <v>0</v>
      </c>
      <c r="E6182">
        <v>0.21017788024281389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0.62814483016050759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x14ac:dyDescent="0.25">
      <c r="A6183" t="s">
        <v>6226</v>
      </c>
      <c r="B6183">
        <v>0</v>
      </c>
      <c r="C6183">
        <v>0.50973236009732359</v>
      </c>
      <c r="D6183">
        <v>0</v>
      </c>
      <c r="E6183">
        <v>0.24742486093191479</v>
      </c>
      <c r="F6183">
        <v>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0.62814483016050759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 spans="1:18" x14ac:dyDescent="0.25">
      <c r="A6184" t="s">
        <v>6227</v>
      </c>
      <c r="B6184">
        <v>0</v>
      </c>
      <c r="C6184">
        <v>0.78588807785888071</v>
      </c>
      <c r="D6184">
        <v>0</v>
      </c>
      <c r="E6184">
        <v>0.28742147676558311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0.62814483016050759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 x14ac:dyDescent="0.25">
      <c r="A6185" t="s">
        <v>6228</v>
      </c>
      <c r="B6185">
        <v>0</v>
      </c>
      <c r="C6185">
        <v>0.79197080291970789</v>
      </c>
      <c r="D6185">
        <v>0</v>
      </c>
      <c r="E6185">
        <v>0.3112798494045983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0.62814483016050759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x14ac:dyDescent="0.25">
      <c r="A6186" t="s">
        <v>6229</v>
      </c>
      <c r="B6186">
        <v>0</v>
      </c>
      <c r="C6186">
        <v>0.38929440389294401</v>
      </c>
      <c r="D6186">
        <v>0</v>
      </c>
      <c r="E6186">
        <v>0.31259121385816119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0.78697275102650255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 t="s">
        <v>6230</v>
      </c>
      <c r="B6187">
        <v>0</v>
      </c>
      <c r="C6187">
        <v>0.13503649635036499</v>
      </c>
      <c r="D6187">
        <v>0</v>
      </c>
      <c r="E6187">
        <v>0.28845787770468923</v>
      </c>
      <c r="F6187">
        <v>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0.78697275102650255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18" x14ac:dyDescent="0.25">
      <c r="A6188" t="s">
        <v>6231</v>
      </c>
      <c r="B6188">
        <v>0</v>
      </c>
      <c r="C6188">
        <v>4.8661800486618006E-3</v>
      </c>
      <c r="D6188">
        <v>0</v>
      </c>
      <c r="E6188">
        <v>0.30501914169081412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0.66670399402762226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 x14ac:dyDescent="0.25">
      <c r="A6189" t="s">
        <v>6232</v>
      </c>
      <c r="B6189">
        <v>0</v>
      </c>
      <c r="C6189">
        <v>0</v>
      </c>
      <c r="D6189">
        <v>0</v>
      </c>
      <c r="E6189">
        <v>0.35899659468262868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0.62814483016050759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 t="s">
        <v>6233</v>
      </c>
      <c r="B6190">
        <v>0</v>
      </c>
      <c r="C6190">
        <v>0</v>
      </c>
      <c r="D6190">
        <v>0</v>
      </c>
      <c r="E6190">
        <v>0.39895090843714981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0.62814483016050759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 t="s">
        <v>6234</v>
      </c>
      <c r="B6191">
        <v>0</v>
      </c>
      <c r="C6191">
        <v>0</v>
      </c>
      <c r="D6191">
        <v>0</v>
      </c>
      <c r="E6191">
        <v>0.3796823113856046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0.62814483016050759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18" x14ac:dyDescent="0.25">
      <c r="A6192" t="s">
        <v>6235</v>
      </c>
      <c r="B6192">
        <v>0</v>
      </c>
      <c r="C6192">
        <v>0</v>
      </c>
      <c r="D6192">
        <v>0</v>
      </c>
      <c r="E6192">
        <v>0.27623257683115132</v>
      </c>
      <c r="F6192">
        <v>0</v>
      </c>
      <c r="G6192">
        <v>0.2192156862745098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0.5850690556177679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18" x14ac:dyDescent="0.25">
      <c r="A6193" t="s">
        <v>6236</v>
      </c>
      <c r="B6193">
        <v>0</v>
      </c>
      <c r="C6193">
        <v>0</v>
      </c>
      <c r="D6193">
        <v>0</v>
      </c>
      <c r="E6193">
        <v>0.2064975993570084</v>
      </c>
      <c r="F6193">
        <v>0</v>
      </c>
      <c r="G6193">
        <v>0.2192156862745098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0.47797685703620751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 t="s">
        <v>6237</v>
      </c>
      <c r="B6194">
        <v>0</v>
      </c>
      <c r="C6194">
        <v>0</v>
      </c>
      <c r="D6194">
        <v>0</v>
      </c>
      <c r="E6194">
        <v>0.16282070263753459</v>
      </c>
      <c r="F6194">
        <v>0</v>
      </c>
      <c r="G6194">
        <v>0.2192156862745098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0.31478163493840983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x14ac:dyDescent="0.25">
      <c r="A6195" t="s">
        <v>6238</v>
      </c>
      <c r="B6195">
        <v>0</v>
      </c>
      <c r="C6195">
        <v>0</v>
      </c>
      <c r="D6195">
        <v>0</v>
      </c>
      <c r="E6195">
        <v>0.1422830432115739</v>
      </c>
      <c r="F6195">
        <v>0</v>
      </c>
      <c r="G6195">
        <v>0.2192156862745098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0.31478163493840983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 x14ac:dyDescent="0.25">
      <c r="A6196" t="s">
        <v>6239</v>
      </c>
      <c r="B6196">
        <v>0</v>
      </c>
      <c r="C6196">
        <v>0</v>
      </c>
      <c r="D6196">
        <v>0</v>
      </c>
      <c r="E6196">
        <v>0.12214725353751139</v>
      </c>
      <c r="F6196">
        <v>0</v>
      </c>
      <c r="G6196">
        <v>0.2192156862745098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0.31478163493840983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 t="s">
        <v>6240</v>
      </c>
      <c r="B6197">
        <v>0</v>
      </c>
      <c r="C6197">
        <v>0</v>
      </c>
      <c r="D6197">
        <v>0</v>
      </c>
      <c r="E6197">
        <v>0.1079549059836291</v>
      </c>
      <c r="F6197">
        <v>0</v>
      </c>
      <c r="G6197">
        <v>0.2192156862745098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0.31478163493840983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 t="s">
        <v>6241</v>
      </c>
      <c r="B6198">
        <v>0</v>
      </c>
      <c r="C6198">
        <v>0</v>
      </c>
      <c r="D6198">
        <v>0</v>
      </c>
      <c r="E6198">
        <v>9.8310031938069767E-2</v>
      </c>
      <c r="F6198">
        <v>0</v>
      </c>
      <c r="G6198">
        <v>0.2192156862745098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0.31478163493840983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x14ac:dyDescent="0.25">
      <c r="A6199" t="s">
        <v>6242</v>
      </c>
      <c r="B6199">
        <v>0</v>
      </c>
      <c r="C6199">
        <v>0</v>
      </c>
      <c r="D6199">
        <v>0</v>
      </c>
      <c r="E6199">
        <v>9.6089172782842291E-2</v>
      </c>
      <c r="F6199">
        <v>0</v>
      </c>
      <c r="G6199">
        <v>0.2192156862745098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0.39637924598730873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 t="s">
        <v>6243</v>
      </c>
      <c r="B6200">
        <v>0</v>
      </c>
      <c r="C6200">
        <v>0</v>
      </c>
      <c r="D6200">
        <v>0</v>
      </c>
      <c r="E6200">
        <v>9.0188032741809268E-2</v>
      </c>
      <c r="F6200">
        <v>0</v>
      </c>
      <c r="G6200">
        <v>0.2192156862745098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0.47797685703620751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 x14ac:dyDescent="0.25">
      <c r="A6201" t="s">
        <v>6244</v>
      </c>
      <c r="B6201">
        <v>0</v>
      </c>
      <c r="C6201">
        <v>0.33211678832116792</v>
      </c>
      <c r="D6201">
        <v>0</v>
      </c>
      <c r="E6201">
        <v>7.4916982169673643E-2</v>
      </c>
      <c r="F6201">
        <v>0</v>
      </c>
      <c r="G6201">
        <v>0.2192156862745098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0.47797685703620751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 t="s">
        <v>6245</v>
      </c>
      <c r="B6202">
        <v>0</v>
      </c>
      <c r="C6202">
        <v>0.5012165450121655</v>
      </c>
      <c r="D6202">
        <v>0</v>
      </c>
      <c r="E6202">
        <v>4.4099917510945663E-2</v>
      </c>
      <c r="F6202">
        <v>0</v>
      </c>
      <c r="G6202">
        <v>0.2192156862745098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0.47797685703620751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 t="s">
        <v>6246</v>
      </c>
      <c r="B6203">
        <v>0</v>
      </c>
      <c r="C6203">
        <v>0.52189781021897808</v>
      </c>
      <c r="D6203">
        <v>0</v>
      </c>
      <c r="E6203">
        <v>1.4298102751750251E-2</v>
      </c>
      <c r="F6203">
        <v>0</v>
      </c>
      <c r="G6203">
        <v>0.2192156862745098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0.62814483016050759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 t="s">
        <v>6247</v>
      </c>
      <c r="B6204">
        <v>0</v>
      </c>
      <c r="C6204">
        <v>0.50729927007299269</v>
      </c>
      <c r="D6204">
        <v>0</v>
      </c>
      <c r="E6204">
        <v>8.4392647898644223E-3</v>
      </c>
      <c r="F6204">
        <v>0</v>
      </c>
      <c r="G6204">
        <v>0.2192156862745098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0.62814483016050759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18" x14ac:dyDescent="0.25">
      <c r="A6205" t="s">
        <v>6248</v>
      </c>
      <c r="B6205">
        <v>0</v>
      </c>
      <c r="C6205">
        <v>0.47566909975669103</v>
      </c>
      <c r="D6205">
        <v>0</v>
      </c>
      <c r="E6205">
        <v>1.4742274582795751E-2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0.62814483016050759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 t="s">
        <v>6249</v>
      </c>
      <c r="B6206">
        <v>0</v>
      </c>
      <c r="C6206">
        <v>0.4476885644768856</v>
      </c>
      <c r="D6206">
        <v>0</v>
      </c>
      <c r="E6206">
        <v>2.3223841451807361E-2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0.62814483016050759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 t="s">
        <v>6250</v>
      </c>
      <c r="B6207">
        <v>0</v>
      </c>
      <c r="C6207">
        <v>0.46350364963503649</v>
      </c>
      <c r="D6207">
        <v>0</v>
      </c>
      <c r="E6207">
        <v>3.0605554262992031E-2</v>
      </c>
      <c r="F6207">
        <v>0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0.62814483016050759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 t="s">
        <v>6251</v>
      </c>
      <c r="B6208">
        <v>0</v>
      </c>
      <c r="C6208">
        <v>0.65571776155717754</v>
      </c>
      <c r="D6208">
        <v>0</v>
      </c>
      <c r="E6208">
        <v>3.8410287865648603E-2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0.62814483016050759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 t="s">
        <v>6252</v>
      </c>
      <c r="B6209">
        <v>0</v>
      </c>
      <c r="C6209">
        <v>0.73479318734793186</v>
      </c>
      <c r="D6209">
        <v>0</v>
      </c>
      <c r="E6209">
        <v>5.1291270965967979E-2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0.62814483016050759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 x14ac:dyDescent="0.25">
      <c r="A6210" t="s">
        <v>6253</v>
      </c>
      <c r="B6210">
        <v>0</v>
      </c>
      <c r="C6210">
        <v>0.63625304136253036</v>
      </c>
      <c r="D6210">
        <v>0</v>
      </c>
      <c r="E6210">
        <v>7.2971086528902898E-2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0.62814483016050759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 t="s">
        <v>6254</v>
      </c>
      <c r="B6211">
        <v>0</v>
      </c>
      <c r="C6211">
        <v>0.33090024330900242</v>
      </c>
      <c r="D6211">
        <v>0</v>
      </c>
      <c r="E6211">
        <v>0.10772224454831961</v>
      </c>
      <c r="F6211">
        <v>0</v>
      </c>
      <c r="G6211">
        <v>0.2192156862745098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0.78518103770063452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 x14ac:dyDescent="0.25">
      <c r="A6212" t="s">
        <v>6255</v>
      </c>
      <c r="B6212">
        <v>0</v>
      </c>
      <c r="C6212">
        <v>0.1070559610705596</v>
      </c>
      <c r="D6212">
        <v>0</v>
      </c>
      <c r="E6212">
        <v>0.19571056917447491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0.62814483016050759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 x14ac:dyDescent="0.25">
      <c r="A6213" t="s">
        <v>6256</v>
      </c>
      <c r="B6213">
        <v>0</v>
      </c>
      <c r="C6213">
        <v>0</v>
      </c>
      <c r="D6213">
        <v>0</v>
      </c>
      <c r="E6213">
        <v>0.39235178409018812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0.62814483016050759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 x14ac:dyDescent="0.25">
      <c r="A6214" t="s">
        <v>6257</v>
      </c>
      <c r="B6214">
        <v>0</v>
      </c>
      <c r="C6214">
        <v>0</v>
      </c>
      <c r="D6214">
        <v>0</v>
      </c>
      <c r="E6214">
        <v>0.53410605131242206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0.62814483016050759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x14ac:dyDescent="0.25">
      <c r="A6215" t="s">
        <v>6258</v>
      </c>
      <c r="B6215">
        <v>0</v>
      </c>
      <c r="C6215">
        <v>0</v>
      </c>
      <c r="D6215">
        <v>0</v>
      </c>
      <c r="E6215">
        <v>0.6191755324774213</v>
      </c>
      <c r="F6215">
        <v>0</v>
      </c>
      <c r="G6215">
        <v>0.27901960784313729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0.5842105263157894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 x14ac:dyDescent="0.25">
      <c r="A6216" t="s">
        <v>6259</v>
      </c>
      <c r="B6216">
        <v>0</v>
      </c>
      <c r="C6216">
        <v>0</v>
      </c>
      <c r="D6216">
        <v>0</v>
      </c>
      <c r="E6216">
        <v>0.64878698788045441</v>
      </c>
      <c r="F6216">
        <v>0</v>
      </c>
      <c r="G6216">
        <v>0.2192156862745098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0.52224710712952593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 x14ac:dyDescent="0.25">
      <c r="A6217" t="s">
        <v>6260</v>
      </c>
      <c r="B6217">
        <v>0</v>
      </c>
      <c r="C6217">
        <v>0</v>
      </c>
      <c r="D6217">
        <v>0</v>
      </c>
      <c r="E6217">
        <v>0.66733644958649718</v>
      </c>
      <c r="F6217">
        <v>0</v>
      </c>
      <c r="G6217">
        <v>0.2192156862745098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0.2719671519223591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 x14ac:dyDescent="0.25">
      <c r="A6218" t="s">
        <v>6261</v>
      </c>
      <c r="B6218">
        <v>0</v>
      </c>
      <c r="C6218">
        <v>0</v>
      </c>
      <c r="D6218">
        <v>0</v>
      </c>
      <c r="E6218">
        <v>0.69631337380232239</v>
      </c>
      <c r="F6218">
        <v>0</v>
      </c>
      <c r="G6218">
        <v>0.2192156862745098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0.108809257185517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x14ac:dyDescent="0.25">
      <c r="A6219" t="s">
        <v>6262</v>
      </c>
      <c r="B6219">
        <v>0</v>
      </c>
      <c r="C6219">
        <v>0</v>
      </c>
      <c r="D6219">
        <v>0</v>
      </c>
      <c r="E6219">
        <v>0.71746441337591749</v>
      </c>
      <c r="F6219">
        <v>0</v>
      </c>
      <c r="G6219">
        <v>0.2192156862745098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0.108809257185517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 x14ac:dyDescent="0.25">
      <c r="A6220" t="s">
        <v>6263</v>
      </c>
      <c r="B6220">
        <v>0</v>
      </c>
      <c r="C6220">
        <v>0</v>
      </c>
      <c r="D6220">
        <v>0</v>
      </c>
      <c r="E6220">
        <v>0.72708813638190317</v>
      </c>
      <c r="F6220">
        <v>0</v>
      </c>
      <c r="G6220">
        <v>0.2192156862745098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0.108809257185517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 x14ac:dyDescent="0.25">
      <c r="A6221" t="s">
        <v>6264</v>
      </c>
      <c r="B6221">
        <v>0</v>
      </c>
      <c r="C6221">
        <v>0</v>
      </c>
      <c r="D6221">
        <v>0</v>
      </c>
      <c r="E6221">
        <v>0.6308297552824722</v>
      </c>
      <c r="F6221">
        <v>0</v>
      </c>
      <c r="G6221">
        <v>0.2192156862745098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0.108809257185517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 spans="1:18" x14ac:dyDescent="0.25">
      <c r="A6222" t="s">
        <v>6265</v>
      </c>
      <c r="B6222">
        <v>0</v>
      </c>
      <c r="C6222">
        <v>0</v>
      </c>
      <c r="D6222">
        <v>0</v>
      </c>
      <c r="E6222">
        <v>0.4844645614331945</v>
      </c>
      <c r="F6222">
        <v>0</v>
      </c>
      <c r="G6222">
        <v>0.2192156862745098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0.108809257185517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x14ac:dyDescent="0.25">
      <c r="A6223" t="s">
        <v>6266</v>
      </c>
      <c r="B6223">
        <v>0</v>
      </c>
      <c r="C6223">
        <v>0</v>
      </c>
      <c r="D6223">
        <v>0</v>
      </c>
      <c r="E6223">
        <v>0.49539964889274313</v>
      </c>
      <c r="F6223">
        <v>0</v>
      </c>
      <c r="G6223">
        <v>0.2192156862745098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0.108809257185517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 x14ac:dyDescent="0.25">
      <c r="A6224" t="s">
        <v>6267</v>
      </c>
      <c r="B6224">
        <v>0</v>
      </c>
      <c r="C6224">
        <v>0</v>
      </c>
      <c r="D6224">
        <v>0</v>
      </c>
      <c r="E6224">
        <v>0.5420376911525201</v>
      </c>
      <c r="F6224">
        <v>0</v>
      </c>
      <c r="G6224">
        <v>0.2192156862745098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0.108809257185517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 x14ac:dyDescent="0.25">
      <c r="A6225" t="s">
        <v>6268</v>
      </c>
      <c r="B6225">
        <v>0</v>
      </c>
      <c r="C6225">
        <v>0.1751824817518248</v>
      </c>
      <c r="D6225">
        <v>0</v>
      </c>
      <c r="E6225">
        <v>0.31364876583684093</v>
      </c>
      <c r="F6225">
        <v>0</v>
      </c>
      <c r="G6225">
        <v>0.2192156862745098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0.108809257185517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 x14ac:dyDescent="0.25">
      <c r="A6226" t="s">
        <v>6269</v>
      </c>
      <c r="B6226">
        <v>0</v>
      </c>
      <c r="C6226">
        <v>0.42335766423357662</v>
      </c>
      <c r="D6226">
        <v>0</v>
      </c>
      <c r="E6226">
        <v>0.46572474037098932</v>
      </c>
      <c r="F6226">
        <v>0</v>
      </c>
      <c r="G6226">
        <v>0.2192156862745098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0.108809257185517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25">
      <c r="A6227" t="s">
        <v>6270</v>
      </c>
      <c r="B6227">
        <v>0</v>
      </c>
      <c r="C6227">
        <v>0.45377128953771279</v>
      </c>
      <c r="D6227">
        <v>0</v>
      </c>
      <c r="E6227">
        <v>0.28536982592694432</v>
      </c>
      <c r="F6227">
        <v>0</v>
      </c>
      <c r="G6227">
        <v>0.2192156862745098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0.108809257185517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 x14ac:dyDescent="0.25">
      <c r="A6228" t="s">
        <v>6271</v>
      </c>
      <c r="B6228">
        <v>0</v>
      </c>
      <c r="C6228">
        <v>0.42700729927007303</v>
      </c>
      <c r="D6228">
        <v>0</v>
      </c>
      <c r="E6228">
        <v>0.14704202711563269</v>
      </c>
      <c r="F6228">
        <v>0</v>
      </c>
      <c r="G6228">
        <v>0.2192156862745098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0.26752519596864499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 x14ac:dyDescent="0.25">
      <c r="A6229" t="s">
        <v>6272</v>
      </c>
      <c r="B6229">
        <v>0</v>
      </c>
      <c r="C6229">
        <v>0.41727493917274933</v>
      </c>
      <c r="D6229">
        <v>0</v>
      </c>
      <c r="E6229">
        <v>0.1418177203409548</v>
      </c>
      <c r="F6229">
        <v>0</v>
      </c>
      <c r="G6229">
        <v>0.2192156862745098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0.2719671519223591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 x14ac:dyDescent="0.25">
      <c r="A6230" t="s">
        <v>6273</v>
      </c>
      <c r="B6230">
        <v>0</v>
      </c>
      <c r="C6230">
        <v>0.39172749391727502</v>
      </c>
      <c r="D6230">
        <v>0</v>
      </c>
      <c r="E6230">
        <v>0.18551576810000209</v>
      </c>
      <c r="F6230">
        <v>0</v>
      </c>
      <c r="G6230">
        <v>0.2192156862745098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0.2719671519223591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25">
      <c r="A6231" t="s">
        <v>6274</v>
      </c>
      <c r="B6231">
        <v>0</v>
      </c>
      <c r="C6231">
        <v>0.42579075425790752</v>
      </c>
      <c r="D6231">
        <v>0</v>
      </c>
      <c r="E6231">
        <v>0.22559698809196471</v>
      </c>
      <c r="F6231">
        <v>0</v>
      </c>
      <c r="G6231">
        <v>0.2192156862745098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0.19036954087346031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 x14ac:dyDescent="0.25">
      <c r="A6232" t="s">
        <v>6275</v>
      </c>
      <c r="B6232">
        <v>0</v>
      </c>
      <c r="C6232">
        <v>0.64841849148418484</v>
      </c>
      <c r="D6232">
        <v>0</v>
      </c>
      <c r="E6232">
        <v>0.2646841092239684</v>
      </c>
      <c r="F6232">
        <v>0</v>
      </c>
      <c r="G6232">
        <v>0.2192156862745098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0.108809257185517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 x14ac:dyDescent="0.25">
      <c r="A6233" t="s">
        <v>6276</v>
      </c>
      <c r="B6233">
        <v>0</v>
      </c>
      <c r="C6233">
        <v>0.51216545012165449</v>
      </c>
      <c r="D6233">
        <v>0</v>
      </c>
      <c r="E6233">
        <v>0.25988282324076228</v>
      </c>
      <c r="F6233">
        <v>0</v>
      </c>
      <c r="G6233">
        <v>0.2192156862745098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0.108809257185517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 x14ac:dyDescent="0.25">
      <c r="A6234" t="s">
        <v>6277</v>
      </c>
      <c r="B6234">
        <v>0</v>
      </c>
      <c r="C6234">
        <v>0.48053527980535282</v>
      </c>
      <c r="D6234">
        <v>0</v>
      </c>
      <c r="E6234">
        <v>0.2416083250491762</v>
      </c>
      <c r="F6234">
        <v>0</v>
      </c>
      <c r="G6234">
        <v>0.2192156862745098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0.12646509891750651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x14ac:dyDescent="0.25">
      <c r="A6235" t="s">
        <v>6278</v>
      </c>
      <c r="B6235">
        <v>0</v>
      </c>
      <c r="C6235">
        <v>0.23114355231143549</v>
      </c>
      <c r="D6235">
        <v>0</v>
      </c>
      <c r="E6235">
        <v>0.25446815710992188</v>
      </c>
      <c r="F6235">
        <v>0</v>
      </c>
      <c r="G6235">
        <v>0.2192156862745098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0.2719671519223591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 x14ac:dyDescent="0.25">
      <c r="A6236" t="s">
        <v>6279</v>
      </c>
      <c r="B6236">
        <v>0</v>
      </c>
      <c r="C6236">
        <v>5.7177615571776162E-2</v>
      </c>
      <c r="D6236">
        <v>0</v>
      </c>
      <c r="E6236">
        <v>0.34829416865838958</v>
      </c>
      <c r="F6236">
        <v>0</v>
      </c>
      <c r="G6236">
        <v>0.55509803921568635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0.2719671519223591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 x14ac:dyDescent="0.25">
      <c r="A6237" t="s">
        <v>6280</v>
      </c>
      <c r="B6237">
        <v>0</v>
      </c>
      <c r="C6237">
        <v>0</v>
      </c>
      <c r="D6237">
        <v>0</v>
      </c>
      <c r="E6237">
        <v>0.52941052052708393</v>
      </c>
      <c r="F6237">
        <v>0</v>
      </c>
      <c r="G6237">
        <v>0.2192156862745098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0.108809257185517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 spans="1:18" x14ac:dyDescent="0.25">
      <c r="A6238" t="s">
        <v>6281</v>
      </c>
      <c r="B6238">
        <v>0</v>
      </c>
      <c r="C6238">
        <v>0</v>
      </c>
      <c r="D6238">
        <v>0</v>
      </c>
      <c r="E6238">
        <v>0.65583028405846144</v>
      </c>
      <c r="F6238">
        <v>0</v>
      </c>
      <c r="G6238">
        <v>0.2192156862745098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0.108809257185517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 x14ac:dyDescent="0.25">
      <c r="A6239" t="s">
        <v>6282</v>
      </c>
      <c r="B6239">
        <v>0</v>
      </c>
      <c r="C6239">
        <v>0</v>
      </c>
      <c r="D6239">
        <v>0</v>
      </c>
      <c r="E6239">
        <v>0.7425495463102012</v>
      </c>
      <c r="F6239">
        <v>0</v>
      </c>
      <c r="G6239">
        <v>0.2192156862745098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0.108809257185517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 t="s">
        <v>6283</v>
      </c>
      <c r="B6240">
        <v>0</v>
      </c>
      <c r="C6240">
        <v>0</v>
      </c>
      <c r="D6240">
        <v>0</v>
      </c>
      <c r="E6240">
        <v>0.66938810042513597</v>
      </c>
      <c r="F6240">
        <v>0</v>
      </c>
      <c r="G6240">
        <v>0.2192156862745098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0.108809257185517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 x14ac:dyDescent="0.25">
      <c r="A6241" t="s">
        <v>6284</v>
      </c>
      <c r="B6241">
        <v>0</v>
      </c>
      <c r="C6241">
        <v>0</v>
      </c>
      <c r="D6241">
        <v>0</v>
      </c>
      <c r="E6241">
        <v>0.5307007339410732</v>
      </c>
      <c r="F6241">
        <v>0</v>
      </c>
      <c r="G6241">
        <v>0.2192156862745098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0.108809257185517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x14ac:dyDescent="0.25">
      <c r="A6242" t="s">
        <v>6285</v>
      </c>
      <c r="B6242">
        <v>0</v>
      </c>
      <c r="C6242">
        <v>0</v>
      </c>
      <c r="D6242">
        <v>0</v>
      </c>
      <c r="E6242">
        <v>0.51354724084688763</v>
      </c>
      <c r="F6242">
        <v>0</v>
      </c>
      <c r="G6242">
        <v>0.2192156862745098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0.108809257185517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 t="s">
        <v>6286</v>
      </c>
      <c r="B6243">
        <v>0</v>
      </c>
      <c r="C6243">
        <v>0</v>
      </c>
      <c r="D6243">
        <v>0</v>
      </c>
      <c r="E6243">
        <v>0.4818841346052159</v>
      </c>
      <c r="F6243">
        <v>0</v>
      </c>
      <c r="G6243">
        <v>0.2192156862745098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0.108809257185517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 t="s">
        <v>6287</v>
      </c>
      <c r="B6244">
        <v>0</v>
      </c>
      <c r="C6244">
        <v>0</v>
      </c>
      <c r="D6244">
        <v>0</v>
      </c>
      <c r="E6244">
        <v>0.4272298483470463</v>
      </c>
      <c r="F6244">
        <v>0</v>
      </c>
      <c r="G6244">
        <v>0.2192156862745098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0.108809257185517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 x14ac:dyDescent="0.25">
      <c r="A6245" t="s">
        <v>6288</v>
      </c>
      <c r="B6245">
        <v>0</v>
      </c>
      <c r="C6245">
        <v>0</v>
      </c>
      <c r="D6245">
        <v>0</v>
      </c>
      <c r="E6245">
        <v>0.40992829797584551</v>
      </c>
      <c r="F6245">
        <v>0</v>
      </c>
      <c r="G6245">
        <v>0.2192156862745098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0.108809257185517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 t="s">
        <v>6289</v>
      </c>
      <c r="B6246">
        <v>0</v>
      </c>
      <c r="C6246">
        <v>0</v>
      </c>
      <c r="D6246">
        <v>0</v>
      </c>
      <c r="E6246">
        <v>0.40337147570803111</v>
      </c>
      <c r="F6246">
        <v>0</v>
      </c>
      <c r="G6246">
        <v>0.2192156862745098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0.108809257185517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 t="s">
        <v>6290</v>
      </c>
      <c r="B6247">
        <v>0</v>
      </c>
      <c r="C6247">
        <v>0</v>
      </c>
      <c r="D6247">
        <v>0</v>
      </c>
      <c r="E6247">
        <v>0.48268787410901248</v>
      </c>
      <c r="F6247">
        <v>0</v>
      </c>
      <c r="G6247">
        <v>0.2192156862745098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0.108809257185517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 spans="1:18" x14ac:dyDescent="0.25">
      <c r="A6248" t="s">
        <v>6291</v>
      </c>
      <c r="B6248">
        <v>0</v>
      </c>
      <c r="C6248">
        <v>0</v>
      </c>
      <c r="D6248">
        <v>0</v>
      </c>
      <c r="E6248">
        <v>0.54425855030774761</v>
      </c>
      <c r="F6248">
        <v>0</v>
      </c>
      <c r="G6248">
        <v>0.2192156862745098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0.108809257185517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18" x14ac:dyDescent="0.25">
      <c r="A6249" t="s">
        <v>6292</v>
      </c>
      <c r="B6249">
        <v>0</v>
      </c>
      <c r="C6249">
        <v>0.1180048661800486</v>
      </c>
      <c r="D6249">
        <v>0</v>
      </c>
      <c r="E6249">
        <v>0.50449459590938894</v>
      </c>
      <c r="F6249">
        <v>0</v>
      </c>
      <c r="G6249">
        <v>0.2192156862745098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0.108809257185517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 t="s">
        <v>6293</v>
      </c>
      <c r="B6250">
        <v>0</v>
      </c>
      <c r="C6250">
        <v>0.27128953771289538</v>
      </c>
      <c r="D6250">
        <v>0</v>
      </c>
      <c r="E6250">
        <v>0.35148797563400241</v>
      </c>
      <c r="F6250">
        <v>0</v>
      </c>
      <c r="G6250">
        <v>0.2192156862745098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0.108809257185517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x14ac:dyDescent="0.25">
      <c r="A6251" t="s">
        <v>6294</v>
      </c>
      <c r="B6251">
        <v>0</v>
      </c>
      <c r="C6251">
        <v>0.32116788321167877</v>
      </c>
      <c r="D6251">
        <v>0</v>
      </c>
      <c r="E6251">
        <v>0.28993845047484079</v>
      </c>
      <c r="F6251">
        <v>0</v>
      </c>
      <c r="G6251">
        <v>0.2192156862745098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0.108809257185517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18" x14ac:dyDescent="0.25">
      <c r="A6252" t="s">
        <v>6295</v>
      </c>
      <c r="B6252">
        <v>0</v>
      </c>
      <c r="C6252">
        <v>0.25790754257907539</v>
      </c>
      <c r="D6252">
        <v>0</v>
      </c>
      <c r="E6252">
        <v>0.26675691110218069</v>
      </c>
      <c r="F6252">
        <v>0</v>
      </c>
      <c r="G6252">
        <v>0.2192156862745098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0.2719671519223591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 x14ac:dyDescent="0.25">
      <c r="A6253" t="s">
        <v>6296</v>
      </c>
      <c r="B6253">
        <v>0</v>
      </c>
      <c r="C6253">
        <v>0.28223844282238442</v>
      </c>
      <c r="D6253">
        <v>0</v>
      </c>
      <c r="E6253">
        <v>0.201400198819772</v>
      </c>
      <c r="F6253">
        <v>0</v>
      </c>
      <c r="G6253">
        <v>0.2192156862745098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0.2719671519223591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 t="s">
        <v>6297</v>
      </c>
      <c r="B6254">
        <v>0</v>
      </c>
      <c r="C6254">
        <v>0.28710462287104621</v>
      </c>
      <c r="D6254">
        <v>0</v>
      </c>
      <c r="E6254">
        <v>0.22056304067344909</v>
      </c>
      <c r="F6254">
        <v>0</v>
      </c>
      <c r="G6254">
        <v>0.2192156862745098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0.3387831280328481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 x14ac:dyDescent="0.25">
      <c r="A6255" t="s">
        <v>6298</v>
      </c>
      <c r="B6255">
        <v>0</v>
      </c>
      <c r="C6255">
        <v>0.18491484184914839</v>
      </c>
      <c r="D6255">
        <v>0</v>
      </c>
      <c r="E6255">
        <v>0.21349859345586841</v>
      </c>
      <c r="F6255">
        <v>0</v>
      </c>
      <c r="G6255">
        <v>0.2192156862745098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0.3387831280328481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 x14ac:dyDescent="0.25">
      <c r="A6256" t="s">
        <v>6299</v>
      </c>
      <c r="B6256">
        <v>0</v>
      </c>
      <c r="C6256">
        <v>0.18004866180048659</v>
      </c>
      <c r="D6256">
        <v>0</v>
      </c>
      <c r="E6256">
        <v>0.24175638232619129</v>
      </c>
      <c r="F6256">
        <v>0</v>
      </c>
      <c r="G6256">
        <v>0.2192156862745098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0.3387831280328481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x14ac:dyDescent="0.25">
      <c r="A6257" t="s">
        <v>6300</v>
      </c>
      <c r="B6257">
        <v>0</v>
      </c>
      <c r="C6257">
        <v>0.21289537712895379</v>
      </c>
      <c r="D6257">
        <v>0</v>
      </c>
      <c r="E6257">
        <v>0.23010215952114049</v>
      </c>
      <c r="F6257">
        <v>0</v>
      </c>
      <c r="G6257">
        <v>0.2192156862745098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0.3387831280328481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 spans="1:18" x14ac:dyDescent="0.25">
      <c r="A6258" t="s">
        <v>6301</v>
      </c>
      <c r="B6258">
        <v>0</v>
      </c>
      <c r="C6258">
        <v>0.13138686131386859</v>
      </c>
      <c r="D6258">
        <v>0</v>
      </c>
      <c r="E6258">
        <v>0.17730916474544731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0.3387831280328481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x14ac:dyDescent="0.25">
      <c r="A6259" t="s">
        <v>6302</v>
      </c>
      <c r="B6259">
        <v>0</v>
      </c>
      <c r="C6259">
        <v>7.5425790754257913E-2</v>
      </c>
      <c r="D6259">
        <v>0</v>
      </c>
      <c r="E6259">
        <v>0.1102180672180038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0.3387831280328481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 x14ac:dyDescent="0.25">
      <c r="A6260" t="s">
        <v>6303</v>
      </c>
      <c r="B6260">
        <v>0</v>
      </c>
      <c r="C6260">
        <v>1.094890510948905E-2</v>
      </c>
      <c r="D6260">
        <v>0</v>
      </c>
      <c r="E6260">
        <v>0.1189534465618985</v>
      </c>
      <c r="F6260">
        <v>0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0.3387831280328481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 x14ac:dyDescent="0.25">
      <c r="A6261" t="s">
        <v>6304</v>
      </c>
      <c r="B6261">
        <v>0</v>
      </c>
      <c r="C6261">
        <v>0</v>
      </c>
      <c r="D6261">
        <v>0</v>
      </c>
      <c r="E6261">
        <v>0.1412254912328941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0.32676371780515118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 x14ac:dyDescent="0.25">
      <c r="A6262" t="s">
        <v>6305</v>
      </c>
      <c r="B6262">
        <v>0</v>
      </c>
      <c r="C6262">
        <v>0</v>
      </c>
      <c r="D6262">
        <v>0</v>
      </c>
      <c r="E6262">
        <v>0.1894287104211172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0.3387831280328481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x14ac:dyDescent="0.25">
      <c r="A6263" t="s">
        <v>6306</v>
      </c>
      <c r="B6263">
        <v>0</v>
      </c>
      <c r="C6263">
        <v>0</v>
      </c>
      <c r="D6263">
        <v>0</v>
      </c>
      <c r="E6263">
        <v>0.1965354597178452</v>
      </c>
      <c r="F6263">
        <v>0</v>
      </c>
      <c r="G6263">
        <v>0.2192156862745098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0.3387831280328481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 x14ac:dyDescent="0.25">
      <c r="A6264" t="s">
        <v>6307</v>
      </c>
      <c r="B6264">
        <v>0</v>
      </c>
      <c r="C6264">
        <v>0</v>
      </c>
      <c r="D6264">
        <v>0</v>
      </c>
      <c r="E6264">
        <v>0.21654434315446611</v>
      </c>
      <c r="F6264">
        <v>0</v>
      </c>
      <c r="G6264">
        <v>0.2192156862745098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0.29869354236655471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 t="s">
        <v>6308</v>
      </c>
      <c r="B6265">
        <v>0</v>
      </c>
      <c r="C6265">
        <v>0</v>
      </c>
      <c r="D6265">
        <v>0</v>
      </c>
      <c r="E6265">
        <v>0.24619810063664629</v>
      </c>
      <c r="F6265">
        <v>0</v>
      </c>
      <c r="G6265">
        <v>0.2192156862745098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0.13549832026875699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 t="s">
        <v>6309</v>
      </c>
      <c r="B6266">
        <v>0</v>
      </c>
      <c r="C6266">
        <v>0</v>
      </c>
      <c r="D6266">
        <v>0</v>
      </c>
      <c r="E6266">
        <v>0.27069100446286942</v>
      </c>
      <c r="F6266">
        <v>0</v>
      </c>
      <c r="G6266">
        <v>0.2192156862745098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0.13549832026875699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x14ac:dyDescent="0.25">
      <c r="A6267" t="s">
        <v>6310</v>
      </c>
      <c r="B6267">
        <v>0</v>
      </c>
      <c r="C6267">
        <v>0</v>
      </c>
      <c r="D6267">
        <v>0</v>
      </c>
      <c r="E6267">
        <v>0.20744939613782021</v>
      </c>
      <c r="F6267">
        <v>0</v>
      </c>
      <c r="G6267">
        <v>0.2192156862745098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0.13549832026875699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 x14ac:dyDescent="0.25">
      <c r="A6268" t="s">
        <v>6311</v>
      </c>
      <c r="B6268">
        <v>0</v>
      </c>
      <c r="C6268">
        <v>0</v>
      </c>
      <c r="D6268">
        <v>0</v>
      </c>
      <c r="E6268">
        <v>0.12804839357854439</v>
      </c>
      <c r="F6268">
        <v>0</v>
      </c>
      <c r="G6268">
        <v>0.2192156862745098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0.13549832026875699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 x14ac:dyDescent="0.25">
      <c r="A6269" t="s">
        <v>6312</v>
      </c>
      <c r="B6269">
        <v>0</v>
      </c>
      <c r="C6269">
        <v>0</v>
      </c>
      <c r="D6269">
        <v>0</v>
      </c>
      <c r="E6269">
        <v>0.1105564838511813</v>
      </c>
      <c r="F6269">
        <v>0</v>
      </c>
      <c r="G6269">
        <v>0.2192156862745098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0.13549832026875699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 x14ac:dyDescent="0.25">
      <c r="A6270" t="s">
        <v>6313</v>
      </c>
      <c r="B6270">
        <v>0</v>
      </c>
      <c r="C6270">
        <v>0</v>
      </c>
      <c r="D6270">
        <v>0</v>
      </c>
      <c r="E6270">
        <v>0.1282599039742803</v>
      </c>
      <c r="F6270">
        <v>0</v>
      </c>
      <c r="G6270">
        <v>0.2192156862745098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0.13549832026875699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x14ac:dyDescent="0.25">
      <c r="A6271" t="s">
        <v>6314</v>
      </c>
      <c r="B6271">
        <v>0</v>
      </c>
      <c r="C6271">
        <v>0</v>
      </c>
      <c r="D6271">
        <v>0</v>
      </c>
      <c r="E6271">
        <v>0.15562934918251231</v>
      </c>
      <c r="F6271">
        <v>0</v>
      </c>
      <c r="G6271">
        <v>0.2192156862745098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0.29869354236655471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 t="s">
        <v>6315</v>
      </c>
      <c r="B6272">
        <v>0</v>
      </c>
      <c r="C6272">
        <v>0</v>
      </c>
      <c r="D6272">
        <v>0</v>
      </c>
      <c r="E6272">
        <v>0.15905581759343471</v>
      </c>
      <c r="F6272">
        <v>0</v>
      </c>
      <c r="G6272">
        <v>0.2192156862745098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0.3387831280328481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 x14ac:dyDescent="0.25">
      <c r="A6273" t="s">
        <v>6316</v>
      </c>
      <c r="B6273">
        <v>0</v>
      </c>
      <c r="C6273">
        <v>0.1739659367396594</v>
      </c>
      <c r="D6273">
        <v>0</v>
      </c>
      <c r="E6273">
        <v>0.15106072463461581</v>
      </c>
      <c r="F6273">
        <v>0</v>
      </c>
      <c r="G6273">
        <v>0.2192156862745098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0.3387831280328481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 t="s">
        <v>6317</v>
      </c>
      <c r="B6274">
        <v>0</v>
      </c>
      <c r="C6274">
        <v>0.31751824817518248</v>
      </c>
      <c r="D6274">
        <v>0</v>
      </c>
      <c r="E6274">
        <v>9.1309037839209808E-2</v>
      </c>
      <c r="F6274">
        <v>0</v>
      </c>
      <c r="G6274">
        <v>0.2192156862745098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0.3387831280328481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x14ac:dyDescent="0.25">
      <c r="A6275" t="s">
        <v>6318</v>
      </c>
      <c r="B6275">
        <v>0</v>
      </c>
      <c r="C6275">
        <v>0.22019464720194651</v>
      </c>
      <c r="D6275">
        <v>0</v>
      </c>
      <c r="E6275">
        <v>6.3157004166754807E-2</v>
      </c>
      <c r="F6275">
        <v>0</v>
      </c>
      <c r="G6275">
        <v>0.2192156862745098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0.3387831280328481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18" x14ac:dyDescent="0.25">
      <c r="A6276" t="s">
        <v>6319</v>
      </c>
      <c r="B6276">
        <v>0</v>
      </c>
      <c r="C6276">
        <v>0.24087591240875911</v>
      </c>
      <c r="D6276">
        <v>0</v>
      </c>
      <c r="E6276">
        <v>8.6042428985384639E-2</v>
      </c>
      <c r="F6276">
        <v>0</v>
      </c>
      <c r="G6276">
        <v>0.2192156862745098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0.3387831280328481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 t="s">
        <v>6320</v>
      </c>
      <c r="B6277">
        <v>0</v>
      </c>
      <c r="C6277">
        <v>0.4464720194647202</v>
      </c>
      <c r="D6277">
        <v>0</v>
      </c>
      <c r="E6277">
        <v>0.11019691617843019</v>
      </c>
      <c r="F6277">
        <v>0</v>
      </c>
      <c r="G6277">
        <v>0.2192156862745098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0.3387831280328481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 t="s">
        <v>6321</v>
      </c>
      <c r="B6278">
        <v>0</v>
      </c>
      <c r="C6278">
        <v>0.47080291970802918</v>
      </c>
      <c r="D6278">
        <v>0</v>
      </c>
      <c r="E6278">
        <v>0.13257471604729371</v>
      </c>
      <c r="F6278">
        <v>0</v>
      </c>
      <c r="G6278">
        <v>0.23117647058823529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0.3387831280328481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 x14ac:dyDescent="0.25">
      <c r="A6279" t="s">
        <v>6322</v>
      </c>
      <c r="B6279">
        <v>0</v>
      </c>
      <c r="C6279">
        <v>0.42214111922141118</v>
      </c>
      <c r="D6279">
        <v>0</v>
      </c>
      <c r="E6279">
        <v>0.15258359948391459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0.3387831280328481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 t="s">
        <v>6323</v>
      </c>
      <c r="B6280">
        <v>0</v>
      </c>
      <c r="C6280">
        <v>0.5948905109489051</v>
      </c>
      <c r="D6280">
        <v>0</v>
      </c>
      <c r="E6280">
        <v>0.17978383637555789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0.3387831280328481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 t="s">
        <v>6324</v>
      </c>
      <c r="B6281">
        <v>0</v>
      </c>
      <c r="C6281">
        <v>0.56204379562043794</v>
      </c>
      <c r="D6281">
        <v>0</v>
      </c>
      <c r="E6281">
        <v>0.1897248249751475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0.3387831280328481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 t="s">
        <v>6325</v>
      </c>
      <c r="B6282">
        <v>0</v>
      </c>
      <c r="C6282">
        <v>0.48540145985401462</v>
      </c>
      <c r="D6282">
        <v>0</v>
      </c>
      <c r="E6282">
        <v>0.18384483597368809</v>
      </c>
      <c r="F6282">
        <v>0</v>
      </c>
      <c r="G6282">
        <v>0.77568627450980399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0.3387831280328481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25">
      <c r="A6283" t="s">
        <v>6326</v>
      </c>
      <c r="B6283">
        <v>0</v>
      </c>
      <c r="C6283">
        <v>0.34428223844282241</v>
      </c>
      <c r="D6283">
        <v>0</v>
      </c>
      <c r="E6283">
        <v>0.16838342604539011</v>
      </c>
      <c r="F6283">
        <v>0</v>
      </c>
      <c r="G6283">
        <v>0.2192156862745098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0.3387831280328481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18" x14ac:dyDescent="0.25">
      <c r="A6284" t="s">
        <v>6327</v>
      </c>
      <c r="B6284">
        <v>0</v>
      </c>
      <c r="C6284">
        <v>9.2457420924574207E-2</v>
      </c>
      <c r="D6284">
        <v>0</v>
      </c>
      <c r="E6284">
        <v>0.12180883690433381</v>
      </c>
      <c r="F6284">
        <v>0</v>
      </c>
      <c r="G6284">
        <v>0.2192156862745098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0.3387831280328481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 x14ac:dyDescent="0.25">
      <c r="A6285" t="s">
        <v>6328</v>
      </c>
      <c r="B6285">
        <v>0</v>
      </c>
      <c r="C6285">
        <v>0</v>
      </c>
      <c r="D6285">
        <v>0</v>
      </c>
      <c r="E6285">
        <v>0.12713889887687979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0.3387831280328481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 x14ac:dyDescent="0.25">
      <c r="A6286" t="s">
        <v>6329</v>
      </c>
      <c r="B6286">
        <v>0</v>
      </c>
      <c r="C6286">
        <v>0</v>
      </c>
      <c r="D6286">
        <v>0</v>
      </c>
      <c r="E6286">
        <v>7.929524736140782E-2</v>
      </c>
      <c r="F6286">
        <v>0</v>
      </c>
      <c r="G6286">
        <v>0.2192156862745098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0.3387831280328481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25">
      <c r="A6287" t="s">
        <v>6330</v>
      </c>
      <c r="B6287">
        <v>0</v>
      </c>
      <c r="C6287">
        <v>0</v>
      </c>
      <c r="D6287">
        <v>0</v>
      </c>
      <c r="E6287">
        <v>4.5072865331331043E-2</v>
      </c>
      <c r="F6287">
        <v>0</v>
      </c>
      <c r="G6287">
        <v>0.2192156862745098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0.3387831280328481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 t="s">
        <v>6331</v>
      </c>
      <c r="B6288">
        <v>0</v>
      </c>
      <c r="C6288">
        <v>0</v>
      </c>
      <c r="D6288">
        <v>0</v>
      </c>
      <c r="E6288">
        <v>6.0936145011527318E-2</v>
      </c>
      <c r="F6288">
        <v>0</v>
      </c>
      <c r="G6288">
        <v>0.2192156862745098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0.29869354236655471</v>
      </c>
      <c r="N6288">
        <v>0</v>
      </c>
      <c r="O6288">
        <v>0</v>
      </c>
      <c r="P6288">
        <v>0</v>
      </c>
      <c r="Q6288">
        <v>0</v>
      </c>
      <c r="R6288">
        <v>0</v>
      </c>
    </row>
    <row r="6289" spans="1:18" x14ac:dyDescent="0.25">
      <c r="A6289" t="s">
        <v>6332</v>
      </c>
      <c r="B6289">
        <v>0</v>
      </c>
      <c r="C6289">
        <v>0</v>
      </c>
      <c r="D6289">
        <v>0</v>
      </c>
      <c r="E6289">
        <v>0.1092451193976184</v>
      </c>
      <c r="F6289">
        <v>0</v>
      </c>
      <c r="G6289">
        <v>0.2192156862745098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0.16592011944755511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 spans="1:18" x14ac:dyDescent="0.25">
      <c r="A6290" t="s">
        <v>6333</v>
      </c>
      <c r="B6290">
        <v>0</v>
      </c>
      <c r="C6290">
        <v>0</v>
      </c>
      <c r="D6290">
        <v>0</v>
      </c>
      <c r="E6290">
        <v>0.18995748641045709</v>
      </c>
      <c r="F6290">
        <v>0</v>
      </c>
      <c r="G6290">
        <v>0.2192156862745098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0.13549832026875699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 t="s">
        <v>6334</v>
      </c>
      <c r="B6291">
        <v>0</v>
      </c>
      <c r="C6291">
        <v>0</v>
      </c>
      <c r="D6291">
        <v>0</v>
      </c>
      <c r="E6291">
        <v>0.28553903424353311</v>
      </c>
      <c r="F6291">
        <v>0</v>
      </c>
      <c r="G6291">
        <v>0.2192156862745098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0.13549832026875699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 x14ac:dyDescent="0.25">
      <c r="A6292" t="s">
        <v>6335</v>
      </c>
      <c r="B6292">
        <v>0</v>
      </c>
      <c r="C6292">
        <v>0</v>
      </c>
      <c r="D6292">
        <v>0</v>
      </c>
      <c r="E6292">
        <v>0.39296516423782241</v>
      </c>
      <c r="F6292">
        <v>0</v>
      </c>
      <c r="G6292">
        <v>0.2192156862745098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0.13549832026875699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 x14ac:dyDescent="0.25">
      <c r="A6293" t="s">
        <v>6336</v>
      </c>
      <c r="B6293">
        <v>0</v>
      </c>
      <c r="C6293">
        <v>0</v>
      </c>
      <c r="D6293">
        <v>0</v>
      </c>
      <c r="E6293">
        <v>0.47323335941961547</v>
      </c>
      <c r="F6293">
        <v>0</v>
      </c>
      <c r="G6293">
        <v>0.2192156862745098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0.13549832026875699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 t="s">
        <v>6337</v>
      </c>
      <c r="B6294">
        <v>0</v>
      </c>
      <c r="C6294">
        <v>0</v>
      </c>
      <c r="D6294">
        <v>0</v>
      </c>
      <c r="E6294">
        <v>0.51149559000824896</v>
      </c>
      <c r="F6294">
        <v>0</v>
      </c>
      <c r="G6294">
        <v>0.2192156862745098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0.13549832026875699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x14ac:dyDescent="0.25">
      <c r="A6295" t="s">
        <v>6338</v>
      </c>
      <c r="B6295">
        <v>0</v>
      </c>
      <c r="C6295">
        <v>0</v>
      </c>
      <c r="D6295">
        <v>0</v>
      </c>
      <c r="E6295">
        <v>0.55608198142938725</v>
      </c>
      <c r="F6295">
        <v>0</v>
      </c>
      <c r="G6295">
        <v>0.2192156862745098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0.13549832026875699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 t="s">
        <v>6339</v>
      </c>
      <c r="B6296">
        <v>0</v>
      </c>
      <c r="C6296">
        <v>0</v>
      </c>
      <c r="D6296">
        <v>0</v>
      </c>
      <c r="E6296">
        <v>0.60352376319296097</v>
      </c>
      <c r="F6296">
        <v>0</v>
      </c>
      <c r="G6296">
        <v>0.2192156862745098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0.3387831280328481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 x14ac:dyDescent="0.25">
      <c r="A6297" t="s">
        <v>6340</v>
      </c>
      <c r="B6297">
        <v>0</v>
      </c>
      <c r="C6297">
        <v>0.1970802919708029</v>
      </c>
      <c r="D6297">
        <v>0</v>
      </c>
      <c r="E6297">
        <v>0.60295268512447386</v>
      </c>
      <c r="F6297">
        <v>0</v>
      </c>
      <c r="G6297">
        <v>0.2192156862745098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0.3387831280328481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 x14ac:dyDescent="0.25">
      <c r="A6298" t="s">
        <v>6341</v>
      </c>
      <c r="B6298">
        <v>0</v>
      </c>
      <c r="C6298">
        <v>0.27980535279805352</v>
      </c>
      <c r="D6298">
        <v>0</v>
      </c>
      <c r="E6298">
        <v>0.44527168510332282</v>
      </c>
      <c r="F6298">
        <v>0</v>
      </c>
      <c r="G6298">
        <v>0.2192156862745098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0.3387831280328481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25">
      <c r="A6299" t="s">
        <v>6342</v>
      </c>
      <c r="B6299">
        <v>0</v>
      </c>
      <c r="C6299">
        <v>0.30291970802919699</v>
      </c>
      <c r="D6299">
        <v>0</v>
      </c>
      <c r="E6299">
        <v>0.25123204805516192</v>
      </c>
      <c r="F6299">
        <v>0</v>
      </c>
      <c r="G6299">
        <v>0.2192156862745098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0.3387831280328481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 t="s">
        <v>6343</v>
      </c>
      <c r="B6300">
        <v>0</v>
      </c>
      <c r="C6300">
        <v>0.28832116788321172</v>
      </c>
      <c r="D6300">
        <v>0</v>
      </c>
      <c r="E6300">
        <v>0.2026269591150405</v>
      </c>
      <c r="F6300">
        <v>0</v>
      </c>
      <c r="G6300">
        <v>0.2192156862745098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0.3387831280328481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 x14ac:dyDescent="0.25">
      <c r="A6301" t="s">
        <v>6344</v>
      </c>
      <c r="B6301">
        <v>0</v>
      </c>
      <c r="C6301">
        <v>0.27493917274939172</v>
      </c>
      <c r="D6301">
        <v>0</v>
      </c>
      <c r="E6301">
        <v>0.27191776475813778</v>
      </c>
      <c r="F6301">
        <v>0</v>
      </c>
      <c r="G6301">
        <v>0.49549019607843142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0.3387831280328481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 t="s">
        <v>6345</v>
      </c>
      <c r="B6302">
        <v>0</v>
      </c>
      <c r="C6302">
        <v>0.25547445255474449</v>
      </c>
      <c r="D6302">
        <v>0</v>
      </c>
      <c r="E6302">
        <v>0.36111169863998821</v>
      </c>
      <c r="F6302">
        <v>0</v>
      </c>
      <c r="G6302">
        <v>0.54803921568627456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0.3387831280328481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x14ac:dyDescent="0.25">
      <c r="A6303" t="s">
        <v>6346</v>
      </c>
      <c r="B6303">
        <v>0</v>
      </c>
      <c r="C6303">
        <v>0.26885644768856448</v>
      </c>
      <c r="D6303">
        <v>0</v>
      </c>
      <c r="E6303">
        <v>0.42494553607309798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0.3387831280328481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 t="s">
        <v>6347</v>
      </c>
      <c r="B6304">
        <v>0</v>
      </c>
      <c r="C6304">
        <v>0.43065693430656932</v>
      </c>
      <c r="D6304">
        <v>0</v>
      </c>
      <c r="E6304">
        <v>0.4774847183739081</v>
      </c>
      <c r="F6304">
        <v>0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0.3387831280328481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 t="s">
        <v>6348</v>
      </c>
      <c r="B6305">
        <v>0</v>
      </c>
      <c r="C6305">
        <v>0.46472019464720199</v>
      </c>
      <c r="D6305">
        <v>0</v>
      </c>
      <c r="E6305">
        <v>0.50760379872670747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0.3387831280328481</v>
      </c>
      <c r="N6305">
        <v>0</v>
      </c>
      <c r="O6305">
        <v>0</v>
      </c>
      <c r="P6305">
        <v>0</v>
      </c>
      <c r="Q6305">
        <v>0</v>
      </c>
      <c r="R6305">
        <v>0</v>
      </c>
    </row>
    <row r="6306" spans="1:18" x14ac:dyDescent="0.25">
      <c r="A6306" t="s">
        <v>6349</v>
      </c>
      <c r="B6306">
        <v>0</v>
      </c>
      <c r="C6306">
        <v>0.60705596107055959</v>
      </c>
      <c r="D6306">
        <v>0</v>
      </c>
      <c r="E6306">
        <v>0.51498551153789218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0.3387831280328481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 x14ac:dyDescent="0.25">
      <c r="A6307" t="s">
        <v>6350</v>
      </c>
      <c r="B6307">
        <v>0</v>
      </c>
      <c r="C6307">
        <v>0.30048661800486609</v>
      </c>
      <c r="D6307">
        <v>0</v>
      </c>
      <c r="E6307">
        <v>0.45760274117472882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0.3387831280328481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 t="s">
        <v>6351</v>
      </c>
      <c r="B6308">
        <v>0</v>
      </c>
      <c r="C6308">
        <v>7.9075425790754258E-2</v>
      </c>
      <c r="D6308">
        <v>0</v>
      </c>
      <c r="E6308">
        <v>0.48402038960214899</v>
      </c>
      <c r="F6308">
        <v>0</v>
      </c>
      <c r="G6308">
        <v>0.2192156862745098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0.3387831280328481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18" x14ac:dyDescent="0.25">
      <c r="A6309" t="s">
        <v>6352</v>
      </c>
      <c r="B6309">
        <v>0</v>
      </c>
      <c r="C6309">
        <v>0</v>
      </c>
      <c r="D6309">
        <v>0</v>
      </c>
      <c r="E6309">
        <v>0.59819370122041504</v>
      </c>
      <c r="F6309">
        <v>0</v>
      </c>
      <c r="G6309">
        <v>0.2192156862745098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0.29869354236655471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 x14ac:dyDescent="0.25">
      <c r="A6310" t="s">
        <v>6353</v>
      </c>
      <c r="B6310">
        <v>0</v>
      </c>
      <c r="C6310">
        <v>0</v>
      </c>
      <c r="D6310">
        <v>0</v>
      </c>
      <c r="E6310">
        <v>0.67311068339008873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0.3387831280328481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 x14ac:dyDescent="0.25">
      <c r="A6311" t="s">
        <v>6354</v>
      </c>
      <c r="B6311">
        <v>0</v>
      </c>
      <c r="C6311">
        <v>0</v>
      </c>
      <c r="D6311">
        <v>0</v>
      </c>
      <c r="E6311">
        <v>0.72567101673047241</v>
      </c>
      <c r="F6311">
        <v>0</v>
      </c>
      <c r="G6311">
        <v>0.2192156862745098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0.29869354236655471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 x14ac:dyDescent="0.25">
      <c r="A6312" t="s">
        <v>6355</v>
      </c>
      <c r="B6312">
        <v>0</v>
      </c>
      <c r="C6312">
        <v>0</v>
      </c>
      <c r="D6312">
        <v>0</v>
      </c>
      <c r="E6312">
        <v>0.78859535946191761</v>
      </c>
      <c r="F6312">
        <v>0</v>
      </c>
      <c r="G6312">
        <v>0.2192156862745098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0.108809257185517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 x14ac:dyDescent="0.25">
      <c r="A6313" t="s">
        <v>6356</v>
      </c>
      <c r="B6313">
        <v>0</v>
      </c>
      <c r="C6313">
        <v>0</v>
      </c>
      <c r="D6313">
        <v>0</v>
      </c>
      <c r="E6313">
        <v>0.78633219822754286</v>
      </c>
      <c r="F6313">
        <v>0</v>
      </c>
      <c r="G6313">
        <v>0.2192156862745098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0.108809257185517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 x14ac:dyDescent="0.25">
      <c r="A6314" t="s">
        <v>6357</v>
      </c>
      <c r="B6314">
        <v>0</v>
      </c>
      <c r="C6314">
        <v>0</v>
      </c>
      <c r="D6314">
        <v>0</v>
      </c>
      <c r="E6314">
        <v>0.5122358763933248</v>
      </c>
      <c r="F6314">
        <v>0</v>
      </c>
      <c r="G6314">
        <v>0.2192156862745098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0.108809257185517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 x14ac:dyDescent="0.25">
      <c r="A6315" t="s">
        <v>6358</v>
      </c>
      <c r="B6315">
        <v>0</v>
      </c>
      <c r="C6315">
        <v>0</v>
      </c>
      <c r="D6315">
        <v>0</v>
      </c>
      <c r="E6315">
        <v>0.50125848685462893</v>
      </c>
      <c r="F6315">
        <v>0</v>
      </c>
      <c r="G6315">
        <v>0.2192156862745098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0.108809257185517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 x14ac:dyDescent="0.25">
      <c r="A6316" t="s">
        <v>6359</v>
      </c>
      <c r="B6316">
        <v>0</v>
      </c>
      <c r="C6316">
        <v>0</v>
      </c>
      <c r="D6316">
        <v>0</v>
      </c>
      <c r="E6316">
        <v>0.47767507773007051</v>
      </c>
      <c r="F6316">
        <v>0</v>
      </c>
      <c r="G6316">
        <v>0.2192156862745098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0.108809257185517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 x14ac:dyDescent="0.25">
      <c r="A6317" t="s">
        <v>6360</v>
      </c>
      <c r="B6317">
        <v>0</v>
      </c>
      <c r="C6317">
        <v>0</v>
      </c>
      <c r="D6317">
        <v>0</v>
      </c>
      <c r="E6317">
        <v>0.47959982233126758</v>
      </c>
      <c r="F6317">
        <v>0</v>
      </c>
      <c r="G6317">
        <v>0.2192156862745098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0.108809257185517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 x14ac:dyDescent="0.25">
      <c r="A6318" t="s">
        <v>6361</v>
      </c>
      <c r="B6318">
        <v>0</v>
      </c>
      <c r="C6318">
        <v>0</v>
      </c>
      <c r="D6318">
        <v>0</v>
      </c>
      <c r="E6318">
        <v>0.51718521965354602</v>
      </c>
      <c r="F6318">
        <v>0</v>
      </c>
      <c r="G6318">
        <v>0.2192156862745098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0.108809257185517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 t="s">
        <v>6362</v>
      </c>
      <c r="B6319">
        <v>0</v>
      </c>
      <c r="C6319">
        <v>0</v>
      </c>
      <c r="D6319">
        <v>0</v>
      </c>
      <c r="E6319">
        <v>0.5422915036274033</v>
      </c>
      <c r="F6319">
        <v>0</v>
      </c>
      <c r="G6319">
        <v>0.2192156862745098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0.108809257185517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 x14ac:dyDescent="0.25">
      <c r="A6320" t="s">
        <v>6363</v>
      </c>
      <c r="B6320">
        <v>0</v>
      </c>
      <c r="C6320">
        <v>0</v>
      </c>
      <c r="D6320">
        <v>0</v>
      </c>
      <c r="E6320">
        <v>0.58983904058884495</v>
      </c>
      <c r="F6320">
        <v>0</v>
      </c>
      <c r="G6320">
        <v>0.2192156862745098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0.108809257185517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 x14ac:dyDescent="0.25">
      <c r="A6321" t="s">
        <v>6364</v>
      </c>
      <c r="B6321">
        <v>0</v>
      </c>
      <c r="C6321">
        <v>0.170316301703163</v>
      </c>
      <c r="D6321">
        <v>0</v>
      </c>
      <c r="E6321">
        <v>0.61469151208781914</v>
      </c>
      <c r="F6321">
        <v>0</v>
      </c>
      <c r="G6321">
        <v>0.2192156862745098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0.108809257185517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 x14ac:dyDescent="0.25">
      <c r="A6322" t="s">
        <v>6365</v>
      </c>
      <c r="B6322">
        <v>0</v>
      </c>
      <c r="C6322">
        <v>0.32603406326034062</v>
      </c>
      <c r="D6322">
        <v>0</v>
      </c>
      <c r="E6322">
        <v>0.61532604327502693</v>
      </c>
      <c r="F6322">
        <v>0</v>
      </c>
      <c r="G6322">
        <v>0.2192156862745098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0.108809257185517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x14ac:dyDescent="0.25">
      <c r="A6323" t="s">
        <v>6366</v>
      </c>
      <c r="B6323">
        <v>0</v>
      </c>
      <c r="C6323">
        <v>0.56447688564476883</v>
      </c>
      <c r="D6323">
        <v>0</v>
      </c>
      <c r="E6323">
        <v>0.831405063558874</v>
      </c>
      <c r="F6323">
        <v>0</v>
      </c>
      <c r="G6323">
        <v>0.2192156862745098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0.108809257185517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 t="s">
        <v>6367</v>
      </c>
      <c r="B6324">
        <v>0</v>
      </c>
      <c r="C6324">
        <v>0.2968369829683698</v>
      </c>
      <c r="D6324">
        <v>0</v>
      </c>
      <c r="E6324">
        <v>0.83163772499418354</v>
      </c>
      <c r="F6324">
        <v>0</v>
      </c>
      <c r="G6324">
        <v>0.2192156862745098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0.108809257185517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x14ac:dyDescent="0.25">
      <c r="A6325" t="s">
        <v>6368</v>
      </c>
      <c r="B6325">
        <v>0</v>
      </c>
      <c r="C6325">
        <v>0.30048661800486609</v>
      </c>
      <c r="D6325">
        <v>0</v>
      </c>
      <c r="E6325">
        <v>0.83138391251930033</v>
      </c>
      <c r="F6325">
        <v>0</v>
      </c>
      <c r="G6325">
        <v>0.2192156862745098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0.108809257185517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 x14ac:dyDescent="0.25">
      <c r="A6326" t="s">
        <v>6369</v>
      </c>
      <c r="B6326">
        <v>0</v>
      </c>
      <c r="C6326">
        <v>0.25669099756691</v>
      </c>
      <c r="D6326">
        <v>0</v>
      </c>
      <c r="E6326">
        <v>0.83142621459844757</v>
      </c>
      <c r="F6326">
        <v>0</v>
      </c>
      <c r="G6326">
        <v>0.2192156862745098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0.108809257185517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 t="s">
        <v>6370</v>
      </c>
      <c r="B6327">
        <v>0</v>
      </c>
      <c r="C6327">
        <v>0.31021897810218979</v>
      </c>
      <c r="D6327">
        <v>0</v>
      </c>
      <c r="E6327">
        <v>0.83066477717379816</v>
      </c>
      <c r="F6327">
        <v>0</v>
      </c>
      <c r="G6327">
        <v>0.2192156862745098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0.108809257185517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 t="s">
        <v>6371</v>
      </c>
      <c r="B6328">
        <v>0</v>
      </c>
      <c r="C6328">
        <v>0.13138686131386859</v>
      </c>
      <c r="D6328">
        <v>0</v>
      </c>
      <c r="E6328">
        <v>0.62029653757482184</v>
      </c>
      <c r="F6328">
        <v>0</v>
      </c>
      <c r="G6328">
        <v>0.2192156862745098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0.108809257185517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 t="s">
        <v>6372</v>
      </c>
      <c r="B6329">
        <v>0</v>
      </c>
      <c r="C6329">
        <v>0.36253041362530408</v>
      </c>
      <c r="D6329">
        <v>0</v>
      </c>
      <c r="E6329">
        <v>0.55982571543391368</v>
      </c>
      <c r="F6329">
        <v>0</v>
      </c>
      <c r="G6329">
        <v>0.2192156862745098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0.108809257185517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 x14ac:dyDescent="0.25">
      <c r="A6330" t="s">
        <v>6373</v>
      </c>
      <c r="B6330">
        <v>0</v>
      </c>
      <c r="C6330">
        <v>0.34671532846715319</v>
      </c>
      <c r="D6330">
        <v>0</v>
      </c>
      <c r="E6330">
        <v>0.61596057446223484</v>
      </c>
      <c r="F6330">
        <v>0</v>
      </c>
      <c r="G6330">
        <v>0.2192156862745098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0.108809257185517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x14ac:dyDescent="0.25">
      <c r="A6331" t="s">
        <v>6374</v>
      </c>
      <c r="B6331">
        <v>0</v>
      </c>
      <c r="C6331">
        <v>0.17883211678832109</v>
      </c>
      <c r="D6331">
        <v>0</v>
      </c>
      <c r="E6331">
        <v>0.74041329131326805</v>
      </c>
      <c r="F6331">
        <v>0</v>
      </c>
      <c r="G6331">
        <v>0.2192156862745098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0.108809257185517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 x14ac:dyDescent="0.25">
      <c r="A6332" t="s">
        <v>6375</v>
      </c>
      <c r="B6332">
        <v>0</v>
      </c>
      <c r="C6332">
        <v>7.785888077858881E-2</v>
      </c>
      <c r="D6332">
        <v>0</v>
      </c>
      <c r="E6332">
        <v>0.6966940925146472</v>
      </c>
      <c r="F6332">
        <v>0</v>
      </c>
      <c r="G6332">
        <v>0.2192156862745098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0.108809257185517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 x14ac:dyDescent="0.25">
      <c r="A6333" t="s">
        <v>6376</v>
      </c>
      <c r="B6333">
        <v>0</v>
      </c>
      <c r="C6333">
        <v>0</v>
      </c>
      <c r="D6333">
        <v>0</v>
      </c>
      <c r="E6333">
        <v>0.63882484824129115</v>
      </c>
      <c r="F6333">
        <v>0</v>
      </c>
      <c r="G6333">
        <v>0.2192156862745098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0.108809257185517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 x14ac:dyDescent="0.25">
      <c r="A6334" t="s">
        <v>6377</v>
      </c>
      <c r="B6334">
        <v>0</v>
      </c>
      <c r="C6334">
        <v>0</v>
      </c>
      <c r="D6334">
        <v>0</v>
      </c>
      <c r="E6334">
        <v>0.57949618223735699</v>
      </c>
      <c r="F6334">
        <v>0</v>
      </c>
      <c r="G6334">
        <v>0.2192156862745098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0.108809257185517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 t="s">
        <v>6378</v>
      </c>
      <c r="B6335">
        <v>0</v>
      </c>
      <c r="C6335">
        <v>0</v>
      </c>
      <c r="D6335">
        <v>0</v>
      </c>
      <c r="E6335">
        <v>0.52353053152562445</v>
      </c>
      <c r="F6335">
        <v>0</v>
      </c>
      <c r="G6335">
        <v>0.2192156862745098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0.108809257185517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 x14ac:dyDescent="0.25">
      <c r="A6336" t="s">
        <v>6379</v>
      </c>
      <c r="B6336">
        <v>0</v>
      </c>
      <c r="C6336">
        <v>0</v>
      </c>
      <c r="D6336">
        <v>0</v>
      </c>
      <c r="E6336">
        <v>0.50823832991391538</v>
      </c>
      <c r="F6336">
        <v>0</v>
      </c>
      <c r="G6336">
        <v>0.2192156862745098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0.108809257185517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 t="s">
        <v>6380</v>
      </c>
      <c r="B6337">
        <v>0</v>
      </c>
      <c r="C6337">
        <v>0</v>
      </c>
      <c r="D6337">
        <v>0</v>
      </c>
      <c r="E6337">
        <v>0.48512024365997591</v>
      </c>
      <c r="F6337">
        <v>0</v>
      </c>
      <c r="G6337">
        <v>0.2192156862745098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0.108809257185517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 x14ac:dyDescent="0.25">
      <c r="A6338" t="s">
        <v>6381</v>
      </c>
      <c r="B6338">
        <v>0</v>
      </c>
      <c r="C6338">
        <v>0</v>
      </c>
      <c r="D6338">
        <v>0</v>
      </c>
      <c r="E6338">
        <v>0.45098246578819351</v>
      </c>
      <c r="F6338">
        <v>0</v>
      </c>
      <c r="G6338">
        <v>0.2192156862745098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0.108809257185517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 x14ac:dyDescent="0.25">
      <c r="A6339" t="s">
        <v>6382</v>
      </c>
      <c r="B6339">
        <v>0</v>
      </c>
      <c r="C6339">
        <v>0</v>
      </c>
      <c r="D6339">
        <v>0</v>
      </c>
      <c r="E6339">
        <v>0.42610884324964571</v>
      </c>
      <c r="F6339">
        <v>0</v>
      </c>
      <c r="G6339">
        <v>0.2192156862745098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0.108809257185517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x14ac:dyDescent="0.25">
      <c r="A6340" t="s">
        <v>6383</v>
      </c>
      <c r="B6340">
        <v>0</v>
      </c>
      <c r="C6340">
        <v>0</v>
      </c>
      <c r="D6340">
        <v>0</v>
      </c>
      <c r="E6340">
        <v>0.37921698851498559</v>
      </c>
      <c r="F6340">
        <v>0</v>
      </c>
      <c r="G6340">
        <v>0.2192156862745098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0.108809257185517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 x14ac:dyDescent="0.25">
      <c r="A6341" t="s">
        <v>6384</v>
      </c>
      <c r="B6341">
        <v>0</v>
      </c>
      <c r="C6341">
        <v>0</v>
      </c>
      <c r="D6341">
        <v>0</v>
      </c>
      <c r="E6341">
        <v>0.33613232090357242</v>
      </c>
      <c r="F6341">
        <v>0</v>
      </c>
      <c r="G6341">
        <v>0.2192156862745098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0.108809257185517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 t="s">
        <v>6385</v>
      </c>
      <c r="B6342">
        <v>0</v>
      </c>
      <c r="C6342">
        <v>0</v>
      </c>
      <c r="D6342">
        <v>0</v>
      </c>
      <c r="E6342">
        <v>0.29943526724338498</v>
      </c>
      <c r="F6342">
        <v>0</v>
      </c>
      <c r="G6342">
        <v>0.2192156862745098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0.108809257185517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 t="s">
        <v>6386</v>
      </c>
      <c r="B6343">
        <v>0</v>
      </c>
      <c r="C6343">
        <v>0</v>
      </c>
      <c r="D6343">
        <v>0</v>
      </c>
      <c r="E6343">
        <v>0.27870724846126188</v>
      </c>
      <c r="F6343">
        <v>0</v>
      </c>
      <c r="G6343">
        <v>0.2192156862745098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0.108809257185517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x14ac:dyDescent="0.25">
      <c r="A6344" t="s">
        <v>6387</v>
      </c>
      <c r="B6344">
        <v>0</v>
      </c>
      <c r="C6344">
        <v>0</v>
      </c>
      <c r="D6344">
        <v>0</v>
      </c>
      <c r="E6344">
        <v>0.26466295818439478</v>
      </c>
      <c r="F6344">
        <v>0</v>
      </c>
      <c r="G6344">
        <v>0.2192156862745098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0.19036954087346031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 t="s">
        <v>6388</v>
      </c>
      <c r="B6345">
        <v>0</v>
      </c>
      <c r="C6345">
        <v>0.1751824817518248</v>
      </c>
      <c r="D6345">
        <v>0</v>
      </c>
      <c r="E6345">
        <v>0.25717549017534208</v>
      </c>
      <c r="F6345">
        <v>0</v>
      </c>
      <c r="G6345">
        <v>0.2192156862745098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0.108809257185517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 t="s">
        <v>6389</v>
      </c>
      <c r="B6346">
        <v>0</v>
      </c>
      <c r="C6346">
        <v>0.37956204379562042</v>
      </c>
      <c r="D6346">
        <v>0</v>
      </c>
      <c r="E6346">
        <v>0.1847966327544999</v>
      </c>
      <c r="F6346">
        <v>0</v>
      </c>
      <c r="G6346">
        <v>0.2192156862745098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0.29869354236655471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 t="s">
        <v>6390</v>
      </c>
      <c r="B6347">
        <v>0</v>
      </c>
      <c r="C6347">
        <v>0.4464720194647202</v>
      </c>
      <c r="D6347">
        <v>0</v>
      </c>
      <c r="E6347">
        <v>8.9384293238012655E-2</v>
      </c>
      <c r="F6347">
        <v>0</v>
      </c>
      <c r="G6347">
        <v>0.2192156862745098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0.3387831280328481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x14ac:dyDescent="0.25">
      <c r="A6348" t="s">
        <v>6391</v>
      </c>
      <c r="B6348">
        <v>0</v>
      </c>
      <c r="C6348">
        <v>0.43309002433090033</v>
      </c>
      <c r="D6348">
        <v>0</v>
      </c>
      <c r="E6348">
        <v>8.2615960574462244E-2</v>
      </c>
      <c r="F6348">
        <v>0</v>
      </c>
      <c r="G6348">
        <v>0.2192156862745098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0.3387831280328481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x14ac:dyDescent="0.25">
      <c r="A6349" t="s">
        <v>6392</v>
      </c>
      <c r="B6349">
        <v>0</v>
      </c>
      <c r="C6349">
        <v>0.43795620437956201</v>
      </c>
      <c r="D6349">
        <v>0</v>
      </c>
      <c r="E6349">
        <v>0.13075572664396459</v>
      </c>
      <c r="F6349">
        <v>0</v>
      </c>
      <c r="G6349">
        <v>0.2192156862745098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0.3387831280328481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 t="s">
        <v>6393</v>
      </c>
      <c r="B6350">
        <v>0</v>
      </c>
      <c r="C6350">
        <v>0.36496350364963498</v>
      </c>
      <c r="D6350">
        <v>0</v>
      </c>
      <c r="E6350">
        <v>0.1583789843270797</v>
      </c>
      <c r="F6350">
        <v>0</v>
      </c>
      <c r="G6350">
        <v>0.2192156862745098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0.3387831280328481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25">
      <c r="A6351" t="s">
        <v>6394</v>
      </c>
      <c r="B6351">
        <v>0</v>
      </c>
      <c r="C6351">
        <v>0.35158150851581499</v>
      </c>
      <c r="D6351">
        <v>0</v>
      </c>
      <c r="E6351">
        <v>0.18661562215782909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0.3387831280328481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x14ac:dyDescent="0.25">
      <c r="A6352" t="s">
        <v>6395</v>
      </c>
      <c r="B6352">
        <v>0</v>
      </c>
      <c r="C6352">
        <v>0.50486618004866179</v>
      </c>
      <c r="D6352">
        <v>0</v>
      </c>
      <c r="E6352">
        <v>0.21791916072674969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0.3387831280328481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 x14ac:dyDescent="0.25">
      <c r="A6353" t="s">
        <v>6396</v>
      </c>
      <c r="B6353">
        <v>0</v>
      </c>
      <c r="C6353">
        <v>0.5060827250608273</v>
      </c>
      <c r="D6353">
        <v>0</v>
      </c>
      <c r="E6353">
        <v>0.27026798367139748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0.3387831280328481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x14ac:dyDescent="0.25">
      <c r="A6354" t="s">
        <v>6397</v>
      </c>
      <c r="B6354">
        <v>0</v>
      </c>
      <c r="C6354">
        <v>0.33090024330900242</v>
      </c>
      <c r="D6354">
        <v>0</v>
      </c>
      <c r="E6354">
        <v>0.30313669916876418</v>
      </c>
      <c r="F6354">
        <v>0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0.3387831280328481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25">
      <c r="A6355" t="s">
        <v>6398</v>
      </c>
      <c r="B6355">
        <v>0</v>
      </c>
      <c r="C6355">
        <v>6.6909975669099758E-2</v>
      </c>
      <c r="D6355">
        <v>0</v>
      </c>
      <c r="E6355">
        <v>0.33291736288838603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0.29869354236655471</v>
      </c>
      <c r="N6355">
        <v>0</v>
      </c>
      <c r="O6355">
        <v>0</v>
      </c>
      <c r="P6355">
        <v>0</v>
      </c>
      <c r="Q6355">
        <v>0</v>
      </c>
      <c r="R6355">
        <v>0</v>
      </c>
    </row>
    <row r="6356" spans="1:18" x14ac:dyDescent="0.25">
      <c r="A6356" t="s">
        <v>6399</v>
      </c>
      <c r="B6356">
        <v>0</v>
      </c>
      <c r="C6356">
        <v>2.4330900243308999E-3</v>
      </c>
      <c r="D6356">
        <v>0</v>
      </c>
      <c r="E6356">
        <v>0.3208612703314368</v>
      </c>
      <c r="F6356">
        <v>0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0.29869354236655471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 t="s">
        <v>6400</v>
      </c>
      <c r="B6357">
        <v>0</v>
      </c>
      <c r="C6357">
        <v>0</v>
      </c>
      <c r="D6357">
        <v>0</v>
      </c>
      <c r="E6357">
        <v>0.3597791831468517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0.33781261664800299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 x14ac:dyDescent="0.25">
      <c r="A6358" t="s">
        <v>6401</v>
      </c>
      <c r="B6358">
        <v>0</v>
      </c>
      <c r="C6358">
        <v>0</v>
      </c>
      <c r="D6358">
        <v>0</v>
      </c>
      <c r="E6358">
        <v>0.42589733285390979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0.3387831280328481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 t="s">
        <v>6402</v>
      </c>
      <c r="B6359">
        <v>0</v>
      </c>
      <c r="C6359">
        <v>0</v>
      </c>
      <c r="D6359">
        <v>0</v>
      </c>
      <c r="E6359">
        <v>0.38890416463969207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0.3387831280328481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 t="s">
        <v>6403</v>
      </c>
      <c r="B6360">
        <v>0</v>
      </c>
      <c r="C6360">
        <v>0</v>
      </c>
      <c r="D6360">
        <v>0</v>
      </c>
      <c r="E6360">
        <v>0.40087565303834688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0.3387831280328481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x14ac:dyDescent="0.25">
      <c r="A6361" t="s">
        <v>6404</v>
      </c>
      <c r="B6361">
        <v>0</v>
      </c>
      <c r="C6361">
        <v>0</v>
      </c>
      <c r="D6361">
        <v>0</v>
      </c>
      <c r="E6361">
        <v>0.34558683559296938</v>
      </c>
      <c r="F6361">
        <v>0</v>
      </c>
      <c r="G6361">
        <v>0.2192156862745098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0.3387831280328481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 x14ac:dyDescent="0.25">
      <c r="A6362" t="s">
        <v>6405</v>
      </c>
      <c r="B6362">
        <v>0</v>
      </c>
      <c r="C6362">
        <v>0</v>
      </c>
      <c r="D6362">
        <v>0</v>
      </c>
      <c r="E6362">
        <v>0.33623807610144041</v>
      </c>
      <c r="F6362">
        <v>0</v>
      </c>
      <c r="G6362">
        <v>0.2192156862745098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0.29869354236655471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25">
      <c r="A6363" t="s">
        <v>6406</v>
      </c>
      <c r="B6363">
        <v>0</v>
      </c>
      <c r="C6363">
        <v>0</v>
      </c>
      <c r="D6363">
        <v>0</v>
      </c>
      <c r="E6363">
        <v>0.29418980942913348</v>
      </c>
      <c r="F6363">
        <v>0</v>
      </c>
      <c r="G6363">
        <v>0.2192156862745098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0.13549832026875699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 t="s">
        <v>6407</v>
      </c>
      <c r="B6364">
        <v>0</v>
      </c>
      <c r="C6364">
        <v>0</v>
      </c>
      <c r="D6364">
        <v>0</v>
      </c>
      <c r="E6364">
        <v>0.22984834704625731</v>
      </c>
      <c r="F6364">
        <v>0</v>
      </c>
      <c r="G6364">
        <v>0.2192156862745098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0.13549832026875699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25">
      <c r="A6365" t="s">
        <v>6408</v>
      </c>
      <c r="B6365">
        <v>0</v>
      </c>
      <c r="C6365">
        <v>0</v>
      </c>
      <c r="D6365">
        <v>0</v>
      </c>
      <c r="E6365">
        <v>0.224327925717549</v>
      </c>
      <c r="F6365">
        <v>0</v>
      </c>
      <c r="G6365">
        <v>0.2192156862745098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0.13549832026875699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x14ac:dyDescent="0.25">
      <c r="A6366" t="s">
        <v>6409</v>
      </c>
      <c r="B6366">
        <v>0</v>
      </c>
      <c r="C6366">
        <v>0</v>
      </c>
      <c r="D6366">
        <v>0</v>
      </c>
      <c r="E6366">
        <v>0.234776539266905</v>
      </c>
      <c r="F6366">
        <v>0</v>
      </c>
      <c r="G6366">
        <v>0.2192156862745098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0.13549832026875699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25">
      <c r="A6367" t="s">
        <v>6410</v>
      </c>
      <c r="B6367">
        <v>0</v>
      </c>
      <c r="C6367">
        <v>0</v>
      </c>
      <c r="D6367">
        <v>0</v>
      </c>
      <c r="E6367">
        <v>0.27126208253135642</v>
      </c>
      <c r="F6367">
        <v>0</v>
      </c>
      <c r="G6367">
        <v>0.2192156862745098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0.29869354236655471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x14ac:dyDescent="0.25">
      <c r="A6368" t="s">
        <v>6411</v>
      </c>
      <c r="B6368">
        <v>0</v>
      </c>
      <c r="C6368">
        <v>0</v>
      </c>
      <c r="D6368">
        <v>0</v>
      </c>
      <c r="E6368">
        <v>0.31208358890839488</v>
      </c>
      <c r="F6368">
        <v>0</v>
      </c>
      <c r="G6368">
        <v>0.2192156862745098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0.29869354236655471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 t="s">
        <v>6412</v>
      </c>
      <c r="B6369">
        <v>0</v>
      </c>
      <c r="C6369">
        <v>0.18613138686131389</v>
      </c>
      <c r="D6369">
        <v>0</v>
      </c>
      <c r="E6369">
        <v>0.32352630131770982</v>
      </c>
      <c r="F6369">
        <v>0</v>
      </c>
      <c r="G6369">
        <v>0.2192156862745098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0.29869354236655471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x14ac:dyDescent="0.25">
      <c r="A6370" t="s">
        <v>6413</v>
      </c>
      <c r="B6370">
        <v>0</v>
      </c>
      <c r="C6370">
        <v>0.50729927007299269</v>
      </c>
      <c r="D6370">
        <v>0</v>
      </c>
      <c r="E6370">
        <v>0.23668013282852851</v>
      </c>
      <c r="F6370">
        <v>0</v>
      </c>
      <c r="G6370">
        <v>0.2192156862745098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0.29869354236655471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25">
      <c r="A6371" t="s">
        <v>6414</v>
      </c>
      <c r="B6371">
        <v>0</v>
      </c>
      <c r="C6371">
        <v>0.54866180048661806</v>
      </c>
      <c r="D6371">
        <v>0</v>
      </c>
      <c r="E6371">
        <v>0.13010004441718309</v>
      </c>
      <c r="F6371">
        <v>0</v>
      </c>
      <c r="G6371">
        <v>0.2192156862745098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0.3387831280328481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 x14ac:dyDescent="0.25">
      <c r="A6372" t="s">
        <v>6415</v>
      </c>
      <c r="B6372">
        <v>0</v>
      </c>
      <c r="C6372">
        <v>0.52919708029197077</v>
      </c>
      <c r="D6372">
        <v>0</v>
      </c>
      <c r="E6372">
        <v>0.20055415723682821</v>
      </c>
      <c r="F6372">
        <v>0</v>
      </c>
      <c r="G6372">
        <v>0.2192156862745098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0.3387831280328481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x14ac:dyDescent="0.25">
      <c r="A6373" t="s">
        <v>6416</v>
      </c>
      <c r="B6373">
        <v>0</v>
      </c>
      <c r="C6373">
        <v>0.5</v>
      </c>
      <c r="D6373">
        <v>0</v>
      </c>
      <c r="E6373">
        <v>0.37906893123797042</v>
      </c>
      <c r="F6373">
        <v>0</v>
      </c>
      <c r="G6373">
        <v>0.2192156862745098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0.3387831280328481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25">
      <c r="A6374" t="s">
        <v>6417</v>
      </c>
      <c r="B6374">
        <v>0</v>
      </c>
      <c r="C6374">
        <v>0.49026763990267641</v>
      </c>
      <c r="D6374">
        <v>0</v>
      </c>
      <c r="E6374">
        <v>0.52778189047991719</v>
      </c>
      <c r="F6374">
        <v>0</v>
      </c>
      <c r="G6374">
        <v>0.2192156862745098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0.3387831280328481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25">
      <c r="A6375" t="s">
        <v>6418</v>
      </c>
      <c r="B6375">
        <v>0</v>
      </c>
      <c r="C6375">
        <v>0.50729927007299269</v>
      </c>
      <c r="D6375">
        <v>0</v>
      </c>
      <c r="E6375">
        <v>0.63975549398252929</v>
      </c>
      <c r="F6375">
        <v>0</v>
      </c>
      <c r="G6375">
        <v>0.2192156862745098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0.3387831280328481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 x14ac:dyDescent="0.25">
      <c r="A6376" t="s">
        <v>6419</v>
      </c>
      <c r="B6376">
        <v>0</v>
      </c>
      <c r="C6376">
        <v>0.71289537712895379</v>
      </c>
      <c r="D6376">
        <v>0</v>
      </c>
      <c r="E6376">
        <v>0.72751115717337511</v>
      </c>
      <c r="F6376">
        <v>0</v>
      </c>
      <c r="G6376">
        <v>0.2192156862745098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0.29869354236655471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 x14ac:dyDescent="0.25">
      <c r="A6377" t="s">
        <v>6420</v>
      </c>
      <c r="B6377">
        <v>0</v>
      </c>
      <c r="C6377">
        <v>0.54866180048661806</v>
      </c>
      <c r="D6377">
        <v>0</v>
      </c>
      <c r="E6377">
        <v>0.7810867404132914</v>
      </c>
      <c r="F6377">
        <v>0</v>
      </c>
      <c r="G6377">
        <v>0.2192156862745098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0.20029861888764469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 t="s">
        <v>6421</v>
      </c>
      <c r="B6378">
        <v>0</v>
      </c>
      <c r="C6378">
        <v>0.40389294403892939</v>
      </c>
      <c r="D6378">
        <v>0</v>
      </c>
      <c r="E6378">
        <v>0.79585016603566072</v>
      </c>
      <c r="F6378">
        <v>0</v>
      </c>
      <c r="G6378">
        <v>0.2192156862745098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0.13549832026875699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 t="s">
        <v>6422</v>
      </c>
      <c r="B6379">
        <v>0</v>
      </c>
      <c r="C6379">
        <v>0.2238442822384428</v>
      </c>
      <c r="D6379">
        <v>0</v>
      </c>
      <c r="E6379">
        <v>0.75845512806954474</v>
      </c>
      <c r="F6379">
        <v>0</v>
      </c>
      <c r="G6379">
        <v>0.2192156862745098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0.29869354236655471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 t="s">
        <v>6423</v>
      </c>
      <c r="B6380">
        <v>0</v>
      </c>
      <c r="C6380">
        <v>4.8661800486618001E-2</v>
      </c>
      <c r="D6380">
        <v>0</v>
      </c>
      <c r="E6380">
        <v>0.73967300492819221</v>
      </c>
      <c r="F6380">
        <v>0</v>
      </c>
      <c r="G6380">
        <v>0.2192156862745098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0.16244867487868611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x14ac:dyDescent="0.25">
      <c r="A6381" t="s">
        <v>6424</v>
      </c>
      <c r="B6381">
        <v>0</v>
      </c>
      <c r="C6381">
        <v>0</v>
      </c>
      <c r="D6381">
        <v>0</v>
      </c>
      <c r="E6381">
        <v>0.75966073732523953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0.13549832026875699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 t="s">
        <v>6425</v>
      </c>
      <c r="B6382">
        <v>0</v>
      </c>
      <c r="C6382">
        <v>0</v>
      </c>
      <c r="D6382">
        <v>0</v>
      </c>
      <c r="E6382">
        <v>0.77103999661583378</v>
      </c>
      <c r="F6382">
        <v>0</v>
      </c>
      <c r="G6382">
        <v>0.2192156862745098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0.13549832026875699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25">
      <c r="A6383" t="s">
        <v>6426</v>
      </c>
      <c r="B6383">
        <v>0</v>
      </c>
      <c r="C6383">
        <v>0</v>
      </c>
      <c r="D6383">
        <v>0</v>
      </c>
      <c r="E6383">
        <v>0.73051460479282571</v>
      </c>
      <c r="F6383">
        <v>0</v>
      </c>
      <c r="G6383">
        <v>0.2192156862745098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0.21709593131765581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x14ac:dyDescent="0.25">
      <c r="A6384" t="s">
        <v>6427</v>
      </c>
      <c r="B6384">
        <v>0</v>
      </c>
      <c r="C6384">
        <v>0</v>
      </c>
      <c r="D6384">
        <v>0</v>
      </c>
      <c r="E6384">
        <v>0.71228240868038672</v>
      </c>
      <c r="F6384">
        <v>0</v>
      </c>
      <c r="G6384">
        <v>0.2192156862745098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0.13549832026875699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x14ac:dyDescent="0.25">
      <c r="A6385" t="s">
        <v>6428</v>
      </c>
      <c r="B6385">
        <v>0</v>
      </c>
      <c r="C6385">
        <v>0</v>
      </c>
      <c r="D6385">
        <v>0</v>
      </c>
      <c r="E6385">
        <v>0.65434971128830988</v>
      </c>
      <c r="F6385">
        <v>0</v>
      </c>
      <c r="G6385">
        <v>0.2192156862745098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0.13549832026875699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 t="s">
        <v>6429</v>
      </c>
      <c r="B6386">
        <v>0</v>
      </c>
      <c r="C6386">
        <v>0</v>
      </c>
      <c r="D6386">
        <v>0</v>
      </c>
      <c r="E6386">
        <v>0.6021066435415301</v>
      </c>
      <c r="F6386">
        <v>0</v>
      </c>
      <c r="G6386">
        <v>0.2192156862745098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0.13549832026875699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25">
      <c r="A6387" t="s">
        <v>6430</v>
      </c>
      <c r="B6387">
        <v>0</v>
      </c>
      <c r="C6387">
        <v>0</v>
      </c>
      <c r="D6387">
        <v>0</v>
      </c>
      <c r="E6387">
        <v>0.4015947883838491</v>
      </c>
      <c r="F6387">
        <v>0</v>
      </c>
      <c r="G6387">
        <v>0.2192156862745098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0.13549832026875699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 t="s">
        <v>6431</v>
      </c>
      <c r="B6388">
        <v>0</v>
      </c>
      <c r="C6388">
        <v>0</v>
      </c>
      <c r="D6388">
        <v>0</v>
      </c>
      <c r="E6388">
        <v>0.34541762727638059</v>
      </c>
      <c r="F6388">
        <v>0</v>
      </c>
      <c r="G6388">
        <v>0.2192156862745098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0.13549832026875699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 t="s">
        <v>6432</v>
      </c>
      <c r="B6389">
        <v>0</v>
      </c>
      <c r="C6389">
        <v>0</v>
      </c>
      <c r="D6389">
        <v>0</v>
      </c>
      <c r="E6389">
        <v>0.35402610038283377</v>
      </c>
      <c r="F6389">
        <v>0</v>
      </c>
      <c r="G6389">
        <v>0.2192156862745098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0.13549832026875699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 t="s">
        <v>6433</v>
      </c>
      <c r="B6390">
        <v>0</v>
      </c>
      <c r="C6390">
        <v>0</v>
      </c>
      <c r="D6390">
        <v>0</v>
      </c>
      <c r="E6390">
        <v>0.32147465047907109</v>
      </c>
      <c r="F6390">
        <v>0</v>
      </c>
      <c r="G6390">
        <v>0.2192156862745098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0.13549832026875699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 t="s">
        <v>6434</v>
      </c>
      <c r="B6391">
        <v>0</v>
      </c>
      <c r="C6391">
        <v>0</v>
      </c>
      <c r="D6391">
        <v>0</v>
      </c>
      <c r="E6391">
        <v>0.26168066160451792</v>
      </c>
      <c r="F6391">
        <v>0</v>
      </c>
      <c r="G6391">
        <v>0.2192156862745098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0.13549832026875699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 x14ac:dyDescent="0.25">
      <c r="A6392" t="s">
        <v>6435</v>
      </c>
      <c r="B6392">
        <v>0</v>
      </c>
      <c r="C6392">
        <v>0</v>
      </c>
      <c r="D6392">
        <v>0</v>
      </c>
      <c r="E6392">
        <v>0.23777998688635549</v>
      </c>
      <c r="F6392">
        <v>0</v>
      </c>
      <c r="G6392">
        <v>0.2192156862745098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0.13549832026875699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 x14ac:dyDescent="0.25">
      <c r="A6393" t="s">
        <v>6436</v>
      </c>
      <c r="B6393">
        <v>0</v>
      </c>
      <c r="C6393">
        <v>0.31265206812652069</v>
      </c>
      <c r="D6393">
        <v>0</v>
      </c>
      <c r="E6393">
        <v>0.1896190697772796</v>
      </c>
      <c r="F6393">
        <v>0</v>
      </c>
      <c r="G6393">
        <v>0.2192156862745098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0.13549832026875699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 x14ac:dyDescent="0.25">
      <c r="A6394" t="s">
        <v>6437</v>
      </c>
      <c r="B6394">
        <v>0</v>
      </c>
      <c r="C6394">
        <v>0.52433090024330897</v>
      </c>
      <c r="D6394">
        <v>0</v>
      </c>
      <c r="E6394">
        <v>9.6554495653461372E-2</v>
      </c>
      <c r="F6394">
        <v>0</v>
      </c>
      <c r="G6394">
        <v>0.2192156862745098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0.13549832026875699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 t="s">
        <v>6438</v>
      </c>
      <c r="B6395">
        <v>0</v>
      </c>
      <c r="C6395">
        <v>0.56690997566909973</v>
      </c>
      <c r="D6395">
        <v>0</v>
      </c>
      <c r="E6395">
        <v>3.4455043465386317E-2</v>
      </c>
      <c r="F6395">
        <v>0</v>
      </c>
      <c r="G6395">
        <v>0.2192156862745098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0.13549832026875699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 x14ac:dyDescent="0.25">
      <c r="A6396" t="s">
        <v>6439</v>
      </c>
      <c r="B6396">
        <v>0</v>
      </c>
      <c r="C6396">
        <v>0.54136253041362525</v>
      </c>
      <c r="D6396">
        <v>0</v>
      </c>
      <c r="E6396">
        <v>3.3101376932676237E-2</v>
      </c>
      <c r="F6396">
        <v>0</v>
      </c>
      <c r="G6396">
        <v>0.2192156862745098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0.19257185516983949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 x14ac:dyDescent="0.25">
      <c r="A6397" t="s">
        <v>6440</v>
      </c>
      <c r="B6397">
        <v>0</v>
      </c>
      <c r="C6397">
        <v>0.50486618004866179</v>
      </c>
      <c r="D6397">
        <v>0</v>
      </c>
      <c r="E6397">
        <v>3.1070877133611119E-2</v>
      </c>
      <c r="F6397">
        <v>0</v>
      </c>
      <c r="G6397">
        <v>0.2192156862745098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0.29869354236655471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 t="s">
        <v>6441</v>
      </c>
      <c r="B6398">
        <v>0</v>
      </c>
      <c r="C6398">
        <v>0.4914841849148418</v>
      </c>
      <c r="D6398">
        <v>0</v>
      </c>
      <c r="E6398">
        <v>2.7961674316292651E-2</v>
      </c>
      <c r="F6398">
        <v>0</v>
      </c>
      <c r="G6398">
        <v>0.2192156862745098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0.29869354236655471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x14ac:dyDescent="0.25">
      <c r="A6399" t="s">
        <v>6442</v>
      </c>
      <c r="B6399">
        <v>0</v>
      </c>
      <c r="C6399">
        <v>0.50851581508515808</v>
      </c>
      <c r="D6399">
        <v>0</v>
      </c>
      <c r="E6399">
        <v>2.2652763383320292E-2</v>
      </c>
      <c r="F6399">
        <v>0</v>
      </c>
      <c r="G6399">
        <v>0.2192156862745098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0.29869354236655471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x14ac:dyDescent="0.25">
      <c r="A6400" t="s">
        <v>6443</v>
      </c>
      <c r="B6400">
        <v>0</v>
      </c>
      <c r="C6400">
        <v>0.78345498783454992</v>
      </c>
      <c r="D6400">
        <v>0</v>
      </c>
      <c r="E6400">
        <v>2.2335497789716361E-2</v>
      </c>
      <c r="F6400">
        <v>0</v>
      </c>
      <c r="G6400">
        <v>0.2192156862745098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0.29869354236655471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 x14ac:dyDescent="0.25">
      <c r="A6401" t="s">
        <v>6444</v>
      </c>
      <c r="B6401">
        <v>0</v>
      </c>
      <c r="C6401">
        <v>0.7992700729927007</v>
      </c>
      <c r="D6401">
        <v>0</v>
      </c>
      <c r="E6401">
        <v>2.2060534275259631E-2</v>
      </c>
      <c r="F6401">
        <v>0</v>
      </c>
      <c r="G6401">
        <v>0.2192156862745098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0.29869354236655471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 x14ac:dyDescent="0.25">
      <c r="A6402" t="s">
        <v>6445</v>
      </c>
      <c r="B6402">
        <v>0</v>
      </c>
      <c r="C6402">
        <v>0.64720194647201945</v>
      </c>
      <c r="D6402">
        <v>0</v>
      </c>
      <c r="E6402">
        <v>2.0728018782123141E-2</v>
      </c>
      <c r="F6402">
        <v>0</v>
      </c>
      <c r="G6402">
        <v>0.2192156862745098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0.3387831280328481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x14ac:dyDescent="0.25">
      <c r="A6403" t="s">
        <v>6446</v>
      </c>
      <c r="B6403">
        <v>0</v>
      </c>
      <c r="C6403">
        <v>0.27615571776155717</v>
      </c>
      <c r="D6403">
        <v>0</v>
      </c>
      <c r="E6403">
        <v>2.4979377736415741E-2</v>
      </c>
      <c r="F6403">
        <v>0</v>
      </c>
      <c r="G6403">
        <v>0.2192156862745098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0.3387831280328481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 x14ac:dyDescent="0.25">
      <c r="A6404" t="s">
        <v>6447</v>
      </c>
      <c r="B6404">
        <v>0</v>
      </c>
      <c r="C6404">
        <v>5.8394160583941597E-2</v>
      </c>
      <c r="D6404">
        <v>0</v>
      </c>
      <c r="E6404">
        <v>4.5982360032995627E-2</v>
      </c>
      <c r="F6404">
        <v>0</v>
      </c>
      <c r="G6404">
        <v>0.2192156862745098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0.29869354236655471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 x14ac:dyDescent="0.25">
      <c r="A6405" t="s">
        <v>6448</v>
      </c>
      <c r="B6405">
        <v>0</v>
      </c>
      <c r="C6405">
        <v>0</v>
      </c>
      <c r="D6405">
        <v>0</v>
      </c>
      <c r="E6405">
        <v>8.9405444277586246E-2</v>
      </c>
      <c r="F6405">
        <v>0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0.3387831280328481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 x14ac:dyDescent="0.25">
      <c r="A6406" t="s">
        <v>6449</v>
      </c>
      <c r="B6406">
        <v>0</v>
      </c>
      <c r="C6406">
        <v>0</v>
      </c>
      <c r="D6406">
        <v>0</v>
      </c>
      <c r="E6406">
        <v>0.12407199813870851</v>
      </c>
      <c r="F6406">
        <v>0</v>
      </c>
      <c r="G6406">
        <v>0.36490196078431369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0.3387831280328481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x14ac:dyDescent="0.25">
      <c r="A6407" t="s">
        <v>6450</v>
      </c>
      <c r="B6407">
        <v>0</v>
      </c>
      <c r="C6407">
        <v>0</v>
      </c>
      <c r="D6407">
        <v>0</v>
      </c>
      <c r="E6407">
        <v>0.15421222953108149</v>
      </c>
      <c r="F6407">
        <v>0</v>
      </c>
      <c r="G6407">
        <v>0.2192156862745098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0.3387831280328481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 x14ac:dyDescent="0.25">
      <c r="A6408" t="s">
        <v>6451</v>
      </c>
      <c r="B6408">
        <v>0</v>
      </c>
      <c r="C6408">
        <v>0</v>
      </c>
      <c r="D6408">
        <v>0</v>
      </c>
      <c r="E6408">
        <v>0.1709850039129423</v>
      </c>
      <c r="F6408">
        <v>0</v>
      </c>
      <c r="G6408">
        <v>0.2192156862745098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0.29869354236655471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 x14ac:dyDescent="0.25">
      <c r="A6409" t="s">
        <v>6452</v>
      </c>
      <c r="B6409">
        <v>0</v>
      </c>
      <c r="C6409">
        <v>0</v>
      </c>
      <c r="D6409">
        <v>0</v>
      </c>
      <c r="E6409">
        <v>0.18414095052771839</v>
      </c>
      <c r="F6409">
        <v>0</v>
      </c>
      <c r="G6409">
        <v>0.2192156862745098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0.17357222844344911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 x14ac:dyDescent="0.25">
      <c r="A6410" t="s">
        <v>6453</v>
      </c>
      <c r="B6410">
        <v>0</v>
      </c>
      <c r="C6410">
        <v>0</v>
      </c>
      <c r="D6410">
        <v>0</v>
      </c>
      <c r="E6410">
        <v>0.19141690814103521</v>
      </c>
      <c r="F6410">
        <v>0</v>
      </c>
      <c r="G6410">
        <v>0.2192156862745098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0.13549832026875699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x14ac:dyDescent="0.25">
      <c r="A6411" t="s">
        <v>6454</v>
      </c>
      <c r="B6411">
        <v>0</v>
      </c>
      <c r="C6411">
        <v>0</v>
      </c>
      <c r="D6411">
        <v>0</v>
      </c>
      <c r="E6411">
        <v>0.18919604898580769</v>
      </c>
      <c r="F6411">
        <v>0</v>
      </c>
      <c r="G6411">
        <v>0.2192156862745098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0.13549832026875699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 x14ac:dyDescent="0.25">
      <c r="A6412" t="s">
        <v>6455</v>
      </c>
      <c r="B6412">
        <v>0</v>
      </c>
      <c r="C6412">
        <v>0</v>
      </c>
      <c r="D6412">
        <v>0</v>
      </c>
      <c r="E6412">
        <v>0.20228854248186301</v>
      </c>
      <c r="F6412">
        <v>0</v>
      </c>
      <c r="G6412">
        <v>0.2192156862745098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0.13549832026875699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 t="s">
        <v>6456</v>
      </c>
      <c r="B6413">
        <v>0</v>
      </c>
      <c r="C6413">
        <v>0</v>
      </c>
      <c r="D6413">
        <v>0</v>
      </c>
      <c r="E6413">
        <v>0.19936969902070689</v>
      </c>
      <c r="F6413">
        <v>0</v>
      </c>
      <c r="G6413">
        <v>0.2192156862745098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0.13549832026875699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18" x14ac:dyDescent="0.25">
      <c r="A6414" t="s">
        <v>6457</v>
      </c>
      <c r="B6414">
        <v>0</v>
      </c>
      <c r="C6414">
        <v>0</v>
      </c>
      <c r="D6414">
        <v>0</v>
      </c>
      <c r="E6414">
        <v>0.2003214958015187</v>
      </c>
      <c r="F6414">
        <v>0</v>
      </c>
      <c r="G6414">
        <v>0.2192156862745098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0.13549832026875699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x14ac:dyDescent="0.25">
      <c r="A6415" t="s">
        <v>6458</v>
      </c>
      <c r="B6415">
        <v>0</v>
      </c>
      <c r="C6415">
        <v>0</v>
      </c>
      <c r="D6415">
        <v>0</v>
      </c>
      <c r="E6415">
        <v>0.19826984496287989</v>
      </c>
      <c r="F6415">
        <v>0</v>
      </c>
      <c r="G6415">
        <v>0.2192156862745098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0.13549832026875699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 x14ac:dyDescent="0.25">
      <c r="A6416" t="s">
        <v>6459</v>
      </c>
      <c r="B6416">
        <v>0</v>
      </c>
      <c r="C6416">
        <v>0</v>
      </c>
      <c r="D6416">
        <v>0</v>
      </c>
      <c r="E6416">
        <v>0.18198354449121179</v>
      </c>
      <c r="F6416">
        <v>0</v>
      </c>
      <c r="G6416">
        <v>0.2192156862745098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0.13549832026875699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 x14ac:dyDescent="0.25">
      <c r="A6417" t="s">
        <v>6460</v>
      </c>
      <c r="B6417">
        <v>0</v>
      </c>
      <c r="C6417">
        <v>0.30048661800486609</v>
      </c>
      <c r="D6417">
        <v>0</v>
      </c>
      <c r="E6417">
        <v>0.18340066414264261</v>
      </c>
      <c r="F6417">
        <v>0</v>
      </c>
      <c r="G6417">
        <v>0.2192156862745098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0.13549832026875699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 spans="1:18" x14ac:dyDescent="0.25">
      <c r="A6418" t="s">
        <v>6461</v>
      </c>
      <c r="B6418">
        <v>0</v>
      </c>
      <c r="C6418">
        <v>0.51094890510948898</v>
      </c>
      <c r="D6418">
        <v>0</v>
      </c>
      <c r="E6418">
        <v>0.16438587956598069</v>
      </c>
      <c r="F6418">
        <v>0</v>
      </c>
      <c r="G6418">
        <v>0.2192156862745098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0.13549832026875699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 t="s">
        <v>6462</v>
      </c>
      <c r="B6419">
        <v>0</v>
      </c>
      <c r="C6419">
        <v>0.55596107055961075</v>
      </c>
      <c r="D6419">
        <v>0</v>
      </c>
      <c r="E6419">
        <v>0.1041265678208084</v>
      </c>
      <c r="F6419">
        <v>0</v>
      </c>
      <c r="G6419">
        <v>0.2192156862745098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0.13549832026875699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 t="s">
        <v>6463</v>
      </c>
      <c r="B6420">
        <v>0</v>
      </c>
      <c r="C6420">
        <v>0.53041362530413627</v>
      </c>
      <c r="D6420">
        <v>0</v>
      </c>
      <c r="E6420">
        <v>6.7514118318915378E-2</v>
      </c>
      <c r="F6420">
        <v>0</v>
      </c>
      <c r="G6420">
        <v>0.2192156862745098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0.29869354236655471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 x14ac:dyDescent="0.25">
      <c r="A6421" t="s">
        <v>6464</v>
      </c>
      <c r="B6421">
        <v>0</v>
      </c>
      <c r="C6421">
        <v>0.49391727493917281</v>
      </c>
      <c r="D6421">
        <v>0</v>
      </c>
      <c r="E6421">
        <v>6.467987901605364E-2</v>
      </c>
      <c r="F6421">
        <v>0</v>
      </c>
      <c r="G6421">
        <v>0.2192156862745098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0.31978350130645772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 x14ac:dyDescent="0.25">
      <c r="A6422" t="s">
        <v>6465</v>
      </c>
      <c r="B6422">
        <v>0</v>
      </c>
      <c r="C6422">
        <v>0.48053527980535282</v>
      </c>
      <c r="D6422">
        <v>0</v>
      </c>
      <c r="E6422">
        <v>6.074578565536496E-2</v>
      </c>
      <c r="F6422">
        <v>0</v>
      </c>
      <c r="G6422">
        <v>0.2192156862745098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0.32691302724897348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25">
      <c r="A6423" t="s">
        <v>6466</v>
      </c>
      <c r="B6423">
        <v>0</v>
      </c>
      <c r="C6423">
        <v>0.49756690997566899</v>
      </c>
      <c r="D6423">
        <v>0</v>
      </c>
      <c r="E6423">
        <v>5.3702489477357819E-2</v>
      </c>
      <c r="F6423">
        <v>0</v>
      </c>
      <c r="G6423">
        <v>0.2192156862745098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0.3387831280328481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 x14ac:dyDescent="0.25">
      <c r="A6424" t="s">
        <v>6467</v>
      </c>
      <c r="B6424">
        <v>0</v>
      </c>
      <c r="C6424">
        <v>0.76277372262773724</v>
      </c>
      <c r="D6424">
        <v>0</v>
      </c>
      <c r="E6424">
        <v>5.3004505171429177E-2</v>
      </c>
      <c r="F6424">
        <v>0</v>
      </c>
      <c r="G6424">
        <v>0.2192156862745098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0.3387831280328481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 x14ac:dyDescent="0.25">
      <c r="A6425" t="s">
        <v>6468</v>
      </c>
      <c r="B6425">
        <v>0</v>
      </c>
      <c r="C6425">
        <v>0.76399026763990263</v>
      </c>
      <c r="D6425">
        <v>0</v>
      </c>
      <c r="E6425">
        <v>5.2581484379957279E-2</v>
      </c>
      <c r="F6425">
        <v>0</v>
      </c>
      <c r="G6425">
        <v>0.2192156862745098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0.3387831280328481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 x14ac:dyDescent="0.25">
      <c r="A6426" t="s">
        <v>6469</v>
      </c>
      <c r="B6426">
        <v>0</v>
      </c>
      <c r="C6426">
        <v>0.61313868613138678</v>
      </c>
      <c r="D6426">
        <v>0</v>
      </c>
      <c r="E6426">
        <v>5.9603629518390842E-2</v>
      </c>
      <c r="F6426">
        <v>0</v>
      </c>
      <c r="G6426">
        <v>0.2192156862745098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0.3387831280328481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25">
      <c r="A6427" t="s">
        <v>6470</v>
      </c>
      <c r="B6427">
        <v>0</v>
      </c>
      <c r="C6427">
        <v>0.25425790754257899</v>
      </c>
      <c r="D6427">
        <v>0</v>
      </c>
      <c r="E6427">
        <v>8.0352799340087572E-2</v>
      </c>
      <c r="F6427">
        <v>0</v>
      </c>
      <c r="G6427">
        <v>0.65156862745098043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0.3387831280328481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 x14ac:dyDescent="0.25">
      <c r="A6428" t="s">
        <v>6471</v>
      </c>
      <c r="B6428">
        <v>0</v>
      </c>
      <c r="C6428">
        <v>2.9197080291970798E-2</v>
      </c>
      <c r="D6428">
        <v>0</v>
      </c>
      <c r="E6428">
        <v>0.1351762939148459</v>
      </c>
      <c r="F6428">
        <v>0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0.29869354236655471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 x14ac:dyDescent="0.25">
      <c r="A6429" t="s">
        <v>6472</v>
      </c>
      <c r="B6429">
        <v>0</v>
      </c>
      <c r="C6429">
        <v>0</v>
      </c>
      <c r="D6429">
        <v>0</v>
      </c>
      <c r="E6429">
        <v>0.2411641532181307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0.3387831280328481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x14ac:dyDescent="0.25">
      <c r="A6430" t="s">
        <v>6473</v>
      </c>
      <c r="B6430">
        <v>0</v>
      </c>
      <c r="C6430">
        <v>0</v>
      </c>
      <c r="D6430">
        <v>0</v>
      </c>
      <c r="E6430">
        <v>0.36303644324118528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0.3387831280328481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x14ac:dyDescent="0.25">
      <c r="A6431" t="s">
        <v>6474</v>
      </c>
      <c r="B6431">
        <v>0</v>
      </c>
      <c r="C6431">
        <v>0</v>
      </c>
      <c r="D6431">
        <v>0</v>
      </c>
      <c r="E6431">
        <v>0.48245521267370289</v>
      </c>
      <c r="F6431">
        <v>0</v>
      </c>
      <c r="G6431">
        <v>0.2192156862745098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0.3387831280328481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 t="s">
        <v>6475</v>
      </c>
      <c r="B6432">
        <v>0</v>
      </c>
      <c r="C6432">
        <v>0</v>
      </c>
      <c r="D6432">
        <v>0</v>
      </c>
      <c r="E6432">
        <v>0.57539288056007964</v>
      </c>
      <c r="F6432">
        <v>0</v>
      </c>
      <c r="G6432">
        <v>0.2192156862745098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0.29869354236655471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18" x14ac:dyDescent="0.25">
      <c r="A6433" t="s">
        <v>6476</v>
      </c>
      <c r="B6433">
        <v>0</v>
      </c>
      <c r="C6433">
        <v>0</v>
      </c>
      <c r="D6433">
        <v>0</v>
      </c>
      <c r="E6433">
        <v>0.63740772858986017</v>
      </c>
      <c r="F6433">
        <v>0</v>
      </c>
      <c r="G6433">
        <v>0.2192156862745098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0.1605076521089959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 spans="1:18" x14ac:dyDescent="0.25">
      <c r="A6434" t="s">
        <v>6477</v>
      </c>
      <c r="B6434">
        <v>0</v>
      </c>
      <c r="C6434">
        <v>0</v>
      </c>
      <c r="D6434">
        <v>0</v>
      </c>
      <c r="E6434">
        <v>0.62389221430233299</v>
      </c>
      <c r="F6434">
        <v>0</v>
      </c>
      <c r="G6434">
        <v>0.2192156862745098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0.13549832026875699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 x14ac:dyDescent="0.25">
      <c r="A6435" t="s">
        <v>6478</v>
      </c>
      <c r="B6435">
        <v>0</v>
      </c>
      <c r="C6435">
        <v>0</v>
      </c>
      <c r="D6435">
        <v>0</v>
      </c>
      <c r="E6435">
        <v>0.64481059244061845</v>
      </c>
      <c r="F6435">
        <v>0</v>
      </c>
      <c r="G6435">
        <v>0.2192156862745098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0.13549832026875699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 x14ac:dyDescent="0.25">
      <c r="A6436" t="s">
        <v>6479</v>
      </c>
      <c r="B6436">
        <v>0</v>
      </c>
      <c r="C6436">
        <v>0</v>
      </c>
      <c r="D6436">
        <v>0</v>
      </c>
      <c r="E6436">
        <v>0.48213794708009899</v>
      </c>
      <c r="F6436">
        <v>0</v>
      </c>
      <c r="G6436">
        <v>0.2192156862745098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0.13549832026875699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 t="s">
        <v>6480</v>
      </c>
      <c r="B6437">
        <v>0</v>
      </c>
      <c r="C6437">
        <v>0</v>
      </c>
      <c r="D6437">
        <v>0</v>
      </c>
      <c r="E6437">
        <v>0.38888301360011851</v>
      </c>
      <c r="F6437">
        <v>0</v>
      </c>
      <c r="G6437">
        <v>0.2192156862745098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0.13549832026875699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 x14ac:dyDescent="0.25">
      <c r="A6438" t="s">
        <v>6481</v>
      </c>
      <c r="B6438">
        <v>0</v>
      </c>
      <c r="C6438">
        <v>0</v>
      </c>
      <c r="D6438">
        <v>0</v>
      </c>
      <c r="E6438">
        <v>0.40582499629856811</v>
      </c>
      <c r="F6438">
        <v>0</v>
      </c>
      <c r="G6438">
        <v>0.2192156862745098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0.13549832026875699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x14ac:dyDescent="0.25">
      <c r="A6439" t="s">
        <v>6482</v>
      </c>
      <c r="B6439">
        <v>0</v>
      </c>
      <c r="C6439">
        <v>0</v>
      </c>
      <c r="D6439">
        <v>0</v>
      </c>
      <c r="E6439">
        <v>0.53776518115865402</v>
      </c>
      <c r="F6439">
        <v>0</v>
      </c>
      <c r="G6439">
        <v>0.2192156862745098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0.13549832026875699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 x14ac:dyDescent="0.25">
      <c r="A6440" t="s">
        <v>6483</v>
      </c>
      <c r="B6440">
        <v>0</v>
      </c>
      <c r="C6440">
        <v>0</v>
      </c>
      <c r="D6440">
        <v>0</v>
      </c>
      <c r="E6440">
        <v>0.58049028109731593</v>
      </c>
      <c r="F6440">
        <v>0</v>
      </c>
      <c r="G6440">
        <v>0.2192156862745098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0.13549832026875699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 x14ac:dyDescent="0.25">
      <c r="A6441" t="s">
        <v>6484</v>
      </c>
      <c r="B6441">
        <v>0</v>
      </c>
      <c r="C6441">
        <v>0.1569343065693431</v>
      </c>
      <c r="D6441">
        <v>0</v>
      </c>
      <c r="E6441">
        <v>0.60071067492967278</v>
      </c>
      <c r="F6441">
        <v>0</v>
      </c>
      <c r="G6441">
        <v>0.2192156862745098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0.13549832026875699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 x14ac:dyDescent="0.25">
      <c r="A6442" t="s">
        <v>6485</v>
      </c>
      <c r="B6442">
        <v>0</v>
      </c>
      <c r="C6442">
        <v>0.49026763990267641</v>
      </c>
      <c r="D6442">
        <v>0</v>
      </c>
      <c r="E6442">
        <v>0.52926246325006887</v>
      </c>
      <c r="F6442">
        <v>0</v>
      </c>
      <c r="G6442">
        <v>0.2192156862745098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0.13549832026875699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 t="s">
        <v>6486</v>
      </c>
      <c r="B6443">
        <v>0</v>
      </c>
      <c r="C6443">
        <v>0.52919708029197077</v>
      </c>
      <c r="D6443">
        <v>0</v>
      </c>
      <c r="E6443">
        <v>0.32517608240445017</v>
      </c>
      <c r="F6443">
        <v>0</v>
      </c>
      <c r="G6443">
        <v>0.2192156862745098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0.21709593131765581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 t="s">
        <v>6487</v>
      </c>
      <c r="B6444">
        <v>0</v>
      </c>
      <c r="C6444">
        <v>0.5024330900243309</v>
      </c>
      <c r="D6444">
        <v>0</v>
      </c>
      <c r="E6444">
        <v>0.15476215655999501</v>
      </c>
      <c r="F6444">
        <v>0</v>
      </c>
      <c r="G6444">
        <v>0.2192156862745098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0.29869354236655471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18" x14ac:dyDescent="0.25">
      <c r="A6445" t="s">
        <v>6488</v>
      </c>
      <c r="B6445">
        <v>0</v>
      </c>
      <c r="C6445">
        <v>0.46715328467153278</v>
      </c>
      <c r="D6445">
        <v>0</v>
      </c>
      <c r="E6445">
        <v>0.1407178662831278</v>
      </c>
      <c r="F6445">
        <v>0</v>
      </c>
      <c r="G6445">
        <v>0.2192156862745098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0.29869354236655471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18" x14ac:dyDescent="0.25">
      <c r="A6446" t="s">
        <v>6489</v>
      </c>
      <c r="B6446">
        <v>0</v>
      </c>
      <c r="C6446">
        <v>0.45255474452554739</v>
      </c>
      <c r="D6446">
        <v>0</v>
      </c>
      <c r="E6446">
        <v>0.16053639036358641</v>
      </c>
      <c r="F6446">
        <v>0</v>
      </c>
      <c r="G6446">
        <v>0.2192156862745098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0.3387831280328481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 x14ac:dyDescent="0.25">
      <c r="A6447" t="s">
        <v>6490</v>
      </c>
      <c r="B6447">
        <v>0</v>
      </c>
      <c r="C6447">
        <v>0.47080291970802918</v>
      </c>
      <c r="D6447">
        <v>0</v>
      </c>
      <c r="E6447">
        <v>0.1891114448275133</v>
      </c>
      <c r="F6447">
        <v>0</v>
      </c>
      <c r="G6447">
        <v>0.2192156862745098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0.3387831280328481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18" x14ac:dyDescent="0.25">
      <c r="A6448" t="s">
        <v>6491</v>
      </c>
      <c r="B6448">
        <v>0</v>
      </c>
      <c r="C6448">
        <v>0.73114355231143546</v>
      </c>
      <c r="D6448">
        <v>0</v>
      </c>
      <c r="E6448">
        <v>0.20414983396433939</v>
      </c>
      <c r="F6448">
        <v>0</v>
      </c>
      <c r="G6448">
        <v>0.2192156862745098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0.3387831280328481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 x14ac:dyDescent="0.25">
      <c r="A6449" t="s">
        <v>6492</v>
      </c>
      <c r="B6449">
        <v>0</v>
      </c>
      <c r="C6449">
        <v>0.73114355231143546</v>
      </c>
      <c r="D6449">
        <v>0</v>
      </c>
      <c r="E6449">
        <v>0.19877746991264619</v>
      </c>
      <c r="F6449">
        <v>0</v>
      </c>
      <c r="G6449">
        <v>0.2192156862745098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0.3387831280328481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 x14ac:dyDescent="0.25">
      <c r="A6450" t="s">
        <v>6493</v>
      </c>
      <c r="B6450">
        <v>0</v>
      </c>
      <c r="C6450">
        <v>0.56569343065693434</v>
      </c>
      <c r="D6450">
        <v>0</v>
      </c>
      <c r="E6450">
        <v>0.18371792973624659</v>
      </c>
      <c r="F6450">
        <v>0</v>
      </c>
      <c r="G6450">
        <v>0.2192156862745098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0.52224710712952593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x14ac:dyDescent="0.25">
      <c r="A6451" t="s">
        <v>6494</v>
      </c>
      <c r="B6451">
        <v>0</v>
      </c>
      <c r="C6451">
        <v>0.2250608272506083</v>
      </c>
      <c r="D6451">
        <v>0</v>
      </c>
      <c r="E6451">
        <v>0.17811290424924389</v>
      </c>
      <c r="F6451">
        <v>0</v>
      </c>
      <c r="G6451">
        <v>0.2192156862745098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0.52224710712952593</v>
      </c>
      <c r="N6451">
        <v>0</v>
      </c>
      <c r="O6451">
        <v>0</v>
      </c>
      <c r="P6451">
        <v>0</v>
      </c>
      <c r="Q6451">
        <v>0</v>
      </c>
      <c r="R6451">
        <v>0</v>
      </c>
    </row>
    <row r="6452" spans="1:18" x14ac:dyDescent="0.25">
      <c r="A6452" t="s">
        <v>6495</v>
      </c>
      <c r="B6452">
        <v>0</v>
      </c>
      <c r="C6452">
        <v>4.0145985401459847E-2</v>
      </c>
      <c r="D6452">
        <v>0</v>
      </c>
      <c r="E6452">
        <v>0.22327037373886929</v>
      </c>
      <c r="F6452">
        <v>0</v>
      </c>
      <c r="G6452">
        <v>0.2192156862745098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0.3720791340052258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 x14ac:dyDescent="0.25">
      <c r="A6453" t="s">
        <v>6496</v>
      </c>
      <c r="B6453">
        <v>0</v>
      </c>
      <c r="C6453">
        <v>0</v>
      </c>
      <c r="D6453">
        <v>0</v>
      </c>
      <c r="E6453">
        <v>0.34093360688677848</v>
      </c>
      <c r="F6453">
        <v>0</v>
      </c>
      <c r="G6453">
        <v>0.2192156862745098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0.52224710712952593</v>
      </c>
      <c r="N6453">
        <v>0</v>
      </c>
      <c r="O6453">
        <v>0</v>
      </c>
      <c r="P6453">
        <v>0</v>
      </c>
      <c r="Q6453">
        <v>0</v>
      </c>
      <c r="R6453">
        <v>0</v>
      </c>
    </row>
    <row r="6454" spans="1:18" x14ac:dyDescent="0.25">
      <c r="A6454" t="s">
        <v>6497</v>
      </c>
      <c r="B6454">
        <v>0</v>
      </c>
      <c r="C6454">
        <v>0</v>
      </c>
      <c r="D6454">
        <v>0</v>
      </c>
      <c r="E6454">
        <v>0.48055161911207939</v>
      </c>
      <c r="F6454">
        <v>0</v>
      </c>
      <c r="G6454">
        <v>0.2192156862745098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0.52224710712952593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x14ac:dyDescent="0.25">
      <c r="A6455" t="s">
        <v>6498</v>
      </c>
      <c r="B6455">
        <v>0</v>
      </c>
      <c r="C6455">
        <v>0</v>
      </c>
      <c r="D6455">
        <v>0</v>
      </c>
      <c r="E6455">
        <v>0.61648935045157471</v>
      </c>
      <c r="F6455">
        <v>0</v>
      </c>
      <c r="G6455">
        <v>0.2192156862745098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0.41216871967151919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 spans="1:18" x14ac:dyDescent="0.25">
      <c r="A6456" t="s">
        <v>6499</v>
      </c>
      <c r="B6456">
        <v>0</v>
      </c>
      <c r="C6456">
        <v>0</v>
      </c>
      <c r="D6456">
        <v>0</v>
      </c>
      <c r="E6456">
        <v>0.61003828338162824</v>
      </c>
      <c r="F6456">
        <v>0</v>
      </c>
      <c r="G6456">
        <v>0.2192156862745098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0.29048152295632701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 t="s">
        <v>6500</v>
      </c>
      <c r="B6457">
        <v>0</v>
      </c>
      <c r="C6457">
        <v>0</v>
      </c>
      <c r="D6457">
        <v>0</v>
      </c>
      <c r="E6457">
        <v>0.58852767613528212</v>
      </c>
      <c r="F6457">
        <v>0</v>
      </c>
      <c r="G6457">
        <v>0.2192156862745098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0.20892123926838371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 spans="1:18" x14ac:dyDescent="0.25">
      <c r="A6458" t="s">
        <v>6501</v>
      </c>
      <c r="B6458">
        <v>0</v>
      </c>
      <c r="C6458">
        <v>0</v>
      </c>
      <c r="D6458">
        <v>0</v>
      </c>
      <c r="E6458">
        <v>0.52721081241143009</v>
      </c>
      <c r="F6458">
        <v>0</v>
      </c>
      <c r="G6458">
        <v>0.2192156862745098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0.26185143710339681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x14ac:dyDescent="0.25">
      <c r="A6459" t="s">
        <v>6502</v>
      </c>
      <c r="B6459">
        <v>0</v>
      </c>
      <c r="C6459">
        <v>0</v>
      </c>
      <c r="D6459">
        <v>0</v>
      </c>
      <c r="E6459">
        <v>0.47217580744093579</v>
      </c>
      <c r="F6459">
        <v>0</v>
      </c>
      <c r="G6459">
        <v>0.2192156862745098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0.26185143710339681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 x14ac:dyDescent="0.25">
      <c r="A6460" t="s">
        <v>6503</v>
      </c>
      <c r="B6460">
        <v>0</v>
      </c>
      <c r="C6460">
        <v>0</v>
      </c>
      <c r="D6460">
        <v>0</v>
      </c>
      <c r="E6460">
        <v>0.39575710146153692</v>
      </c>
      <c r="F6460">
        <v>0</v>
      </c>
      <c r="G6460">
        <v>0.2192156862745098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0.26185143710339681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 x14ac:dyDescent="0.25">
      <c r="A6461" t="s">
        <v>6504</v>
      </c>
      <c r="B6461">
        <v>0</v>
      </c>
      <c r="C6461">
        <v>0</v>
      </c>
      <c r="D6461">
        <v>0</v>
      </c>
      <c r="E6461">
        <v>0.28653313310349199</v>
      </c>
      <c r="F6461">
        <v>0</v>
      </c>
      <c r="G6461">
        <v>0.2192156862745098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0.26185143710339681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 x14ac:dyDescent="0.25">
      <c r="A6462" t="s">
        <v>6505</v>
      </c>
      <c r="B6462">
        <v>0</v>
      </c>
      <c r="C6462">
        <v>0</v>
      </c>
      <c r="D6462">
        <v>0</v>
      </c>
      <c r="E6462">
        <v>0.1970219336280378</v>
      </c>
      <c r="F6462">
        <v>0</v>
      </c>
      <c r="G6462">
        <v>0.2192156862745098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0.26185143710339681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x14ac:dyDescent="0.25">
      <c r="A6463" t="s">
        <v>6506</v>
      </c>
      <c r="B6463">
        <v>0</v>
      </c>
      <c r="C6463">
        <v>0</v>
      </c>
      <c r="D6463">
        <v>0</v>
      </c>
      <c r="E6463">
        <v>0.14126779331204131</v>
      </c>
      <c r="F6463">
        <v>0</v>
      </c>
      <c r="G6463">
        <v>0.2192156862745098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0.46509891750653232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 x14ac:dyDescent="0.25">
      <c r="A6464" t="s">
        <v>6507</v>
      </c>
      <c r="B6464">
        <v>0</v>
      </c>
      <c r="C6464">
        <v>0</v>
      </c>
      <c r="D6464">
        <v>0</v>
      </c>
      <c r="E6464">
        <v>0.11413100953911889</v>
      </c>
      <c r="F6464">
        <v>0</v>
      </c>
      <c r="G6464">
        <v>0.2192156862745098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0.49369167599850688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x14ac:dyDescent="0.25">
      <c r="A6465" t="s">
        <v>6508</v>
      </c>
      <c r="B6465">
        <v>0</v>
      </c>
      <c r="C6465">
        <v>0.14476885644768861</v>
      </c>
      <c r="D6465">
        <v>0</v>
      </c>
      <c r="E6465">
        <v>0.1111275619196684</v>
      </c>
      <c r="F6465">
        <v>0</v>
      </c>
      <c r="G6465">
        <v>0.2192156862745098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0.46509891750653232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x14ac:dyDescent="0.25">
      <c r="A6466" t="s">
        <v>6509</v>
      </c>
      <c r="B6466">
        <v>0</v>
      </c>
      <c r="C6466">
        <v>0.41727493917274933</v>
      </c>
      <c r="D6466">
        <v>0</v>
      </c>
      <c r="E6466">
        <v>8.6317392499841383E-2</v>
      </c>
      <c r="F6466">
        <v>0</v>
      </c>
      <c r="G6466">
        <v>0.2192156862745098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0.46509891750653232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x14ac:dyDescent="0.25">
      <c r="A6467" t="s">
        <v>6510</v>
      </c>
      <c r="B6467">
        <v>0</v>
      </c>
      <c r="C6467">
        <v>0.47931873479318732</v>
      </c>
      <c r="D6467">
        <v>0</v>
      </c>
      <c r="E6467">
        <v>3.1959220795702112E-2</v>
      </c>
      <c r="F6467">
        <v>0</v>
      </c>
      <c r="G6467">
        <v>0.2192156862745098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0.5082866741321389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 x14ac:dyDescent="0.25">
      <c r="A6468" t="s">
        <v>6511</v>
      </c>
      <c r="B6468">
        <v>0</v>
      </c>
      <c r="C6468">
        <v>0.48175182481751833</v>
      </c>
      <c r="D6468">
        <v>0</v>
      </c>
      <c r="E6468">
        <v>1.596903487806426E-2</v>
      </c>
      <c r="F6468">
        <v>0</v>
      </c>
      <c r="G6468">
        <v>0.2192156862745098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0.57521463232549463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 spans="1:18" x14ac:dyDescent="0.25">
      <c r="A6469" t="s">
        <v>6512</v>
      </c>
      <c r="B6469">
        <v>0</v>
      </c>
      <c r="C6469">
        <v>0.45620437956204379</v>
      </c>
      <c r="D6469">
        <v>0</v>
      </c>
      <c r="E6469">
        <v>1.046976458892955E-2</v>
      </c>
      <c r="F6469">
        <v>0</v>
      </c>
      <c r="G6469">
        <v>0.2192156862745098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0.57521463232549463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x14ac:dyDescent="0.25">
      <c r="A6470" t="s">
        <v>6513</v>
      </c>
      <c r="B6470">
        <v>0</v>
      </c>
      <c r="C6470">
        <v>0.4464720194647202</v>
      </c>
      <c r="D6470">
        <v>0</v>
      </c>
      <c r="E6470">
        <v>1.285983206074579E-2</v>
      </c>
      <c r="F6470">
        <v>0</v>
      </c>
      <c r="G6470">
        <v>0.2192156862745098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0.57521463232549463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x14ac:dyDescent="0.25">
      <c r="A6471" t="s">
        <v>6514</v>
      </c>
      <c r="B6471">
        <v>0</v>
      </c>
      <c r="C6471">
        <v>0.45985401459854008</v>
      </c>
      <c r="D6471">
        <v>0</v>
      </c>
      <c r="E6471">
        <v>8.7776814230419425E-3</v>
      </c>
      <c r="F6471">
        <v>0</v>
      </c>
      <c r="G6471">
        <v>0.2192156862745098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0.62814483016050759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 t="s">
        <v>6515</v>
      </c>
      <c r="B6472">
        <v>0</v>
      </c>
      <c r="C6472">
        <v>0.64476885644768855</v>
      </c>
      <c r="D6472">
        <v>0</v>
      </c>
      <c r="E6472">
        <v>5.4358171704139259E-3</v>
      </c>
      <c r="F6472">
        <v>0</v>
      </c>
      <c r="G6472">
        <v>0.2192156862745098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0.62814483016050759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x14ac:dyDescent="0.25">
      <c r="A6473" t="s">
        <v>6516</v>
      </c>
      <c r="B6473">
        <v>0</v>
      </c>
      <c r="C6473">
        <v>0.71167883211678828</v>
      </c>
      <c r="D6473">
        <v>0</v>
      </c>
      <c r="E6473">
        <v>6.6202753865352492E-3</v>
      </c>
      <c r="F6473">
        <v>0</v>
      </c>
      <c r="G6473">
        <v>0.65725490196078429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0.62814483016050759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 spans="1:18" x14ac:dyDescent="0.25">
      <c r="A6474" t="s">
        <v>6517</v>
      </c>
      <c r="B6474">
        <v>0</v>
      </c>
      <c r="C6474">
        <v>0.55352798053527974</v>
      </c>
      <c r="D6474">
        <v>0</v>
      </c>
      <c r="E6474">
        <v>1.23733581505531E-2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0.62814483016050759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 t="s">
        <v>6518</v>
      </c>
      <c r="B6475">
        <v>0</v>
      </c>
      <c r="C6475">
        <v>0.22262773722627741</v>
      </c>
      <c r="D6475">
        <v>0</v>
      </c>
      <c r="E6475">
        <v>2.684066921889211E-2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0.72680104516610677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 x14ac:dyDescent="0.25">
      <c r="A6476" t="s">
        <v>6519</v>
      </c>
      <c r="B6476">
        <v>0</v>
      </c>
      <c r="C6476">
        <v>3.8929440389294398E-2</v>
      </c>
      <c r="D6476">
        <v>0</v>
      </c>
      <c r="E6476">
        <v>7.9950929588189265E-2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0.62814483016050759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 spans="1:18" x14ac:dyDescent="0.25">
      <c r="A6477" t="s">
        <v>6520</v>
      </c>
      <c r="B6477">
        <v>0</v>
      </c>
      <c r="C6477">
        <v>0</v>
      </c>
      <c r="D6477">
        <v>0</v>
      </c>
      <c r="E6477">
        <v>0.15440258888724381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0.62814483016050759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 x14ac:dyDescent="0.25">
      <c r="A6478" t="s">
        <v>6521</v>
      </c>
      <c r="B6478">
        <v>0</v>
      </c>
      <c r="C6478">
        <v>0</v>
      </c>
      <c r="D6478">
        <v>0</v>
      </c>
      <c r="E6478">
        <v>0.20924723450157581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0.62814483016050759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25">
      <c r="A6479" t="s">
        <v>6522</v>
      </c>
      <c r="B6479">
        <v>0</v>
      </c>
      <c r="C6479">
        <v>0</v>
      </c>
      <c r="D6479">
        <v>0</v>
      </c>
      <c r="E6479">
        <v>0.23657437763066061</v>
      </c>
      <c r="F6479">
        <v>0</v>
      </c>
      <c r="G6479">
        <v>0.2192156862745098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0.62814483016050759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 x14ac:dyDescent="0.25">
      <c r="A6480" t="s">
        <v>6523</v>
      </c>
      <c r="B6480">
        <v>0</v>
      </c>
      <c r="C6480">
        <v>0</v>
      </c>
      <c r="D6480">
        <v>0</v>
      </c>
      <c r="E6480">
        <v>0.2732502802512744</v>
      </c>
      <c r="F6480">
        <v>0</v>
      </c>
      <c r="G6480">
        <v>0.2192156862745098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0.39637924598730873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 x14ac:dyDescent="0.25">
      <c r="A6481" t="s">
        <v>6524</v>
      </c>
      <c r="B6481">
        <v>0</v>
      </c>
      <c r="C6481">
        <v>0</v>
      </c>
      <c r="D6481">
        <v>0</v>
      </c>
      <c r="E6481">
        <v>0.29704519977156879</v>
      </c>
      <c r="F6481">
        <v>0</v>
      </c>
      <c r="G6481">
        <v>0.2192156862745098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0.31478163493840983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 x14ac:dyDescent="0.25">
      <c r="A6482" t="s">
        <v>6525</v>
      </c>
      <c r="B6482">
        <v>0</v>
      </c>
      <c r="C6482">
        <v>0</v>
      </c>
      <c r="D6482">
        <v>0</v>
      </c>
      <c r="E6482">
        <v>0.32889866536940288</v>
      </c>
      <c r="F6482">
        <v>0</v>
      </c>
      <c r="G6482">
        <v>0.2192156862745098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0.31478163493840983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18" x14ac:dyDescent="0.25">
      <c r="A6483" t="s">
        <v>6526</v>
      </c>
      <c r="B6483">
        <v>0</v>
      </c>
      <c r="C6483">
        <v>0</v>
      </c>
      <c r="D6483">
        <v>0</v>
      </c>
      <c r="E6483">
        <v>0.28023012331056069</v>
      </c>
      <c r="F6483">
        <v>0</v>
      </c>
      <c r="G6483">
        <v>0.2192156862745098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0.31478163493840983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 x14ac:dyDescent="0.25">
      <c r="A6484" t="s">
        <v>6527</v>
      </c>
      <c r="B6484">
        <v>0</v>
      </c>
      <c r="C6484">
        <v>0</v>
      </c>
      <c r="D6484">
        <v>0</v>
      </c>
      <c r="E6484">
        <v>0.28378349795892471</v>
      </c>
      <c r="F6484">
        <v>0</v>
      </c>
      <c r="G6484">
        <v>0.2192156862745098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0.31478163493840983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 t="s">
        <v>6528</v>
      </c>
      <c r="B6485">
        <v>0</v>
      </c>
      <c r="C6485">
        <v>0</v>
      </c>
      <c r="D6485">
        <v>0</v>
      </c>
      <c r="E6485">
        <v>0.28759068508217178</v>
      </c>
      <c r="F6485">
        <v>0</v>
      </c>
      <c r="G6485">
        <v>0.2192156862745098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0.31478163493840983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 x14ac:dyDescent="0.25">
      <c r="A6486" t="s">
        <v>6529</v>
      </c>
      <c r="B6486">
        <v>0</v>
      </c>
      <c r="C6486">
        <v>0</v>
      </c>
      <c r="D6486">
        <v>0</v>
      </c>
      <c r="E6486">
        <v>0.30641511030267138</v>
      </c>
      <c r="F6486">
        <v>0</v>
      </c>
      <c r="G6486">
        <v>0.2192156862745098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0.31478163493840983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 x14ac:dyDescent="0.25">
      <c r="A6487" t="s">
        <v>6530</v>
      </c>
      <c r="B6487">
        <v>0</v>
      </c>
      <c r="C6487">
        <v>0</v>
      </c>
      <c r="D6487">
        <v>0</v>
      </c>
      <c r="E6487">
        <v>0.33738023223841451</v>
      </c>
      <c r="F6487">
        <v>0</v>
      </c>
      <c r="G6487">
        <v>0.2192156862745098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0.47797685703620751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 t="s">
        <v>6531</v>
      </c>
      <c r="B6488">
        <v>0</v>
      </c>
      <c r="C6488">
        <v>0</v>
      </c>
      <c r="D6488">
        <v>0</v>
      </c>
      <c r="E6488">
        <v>0.35647962097337088</v>
      </c>
      <c r="F6488">
        <v>0</v>
      </c>
      <c r="G6488">
        <v>0.2192156862745098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0.51806644270250102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 t="s">
        <v>6532</v>
      </c>
      <c r="B6489">
        <v>0</v>
      </c>
      <c r="C6489">
        <v>0.19586374695863751</v>
      </c>
      <c r="D6489">
        <v>0</v>
      </c>
      <c r="E6489">
        <v>0.32963895175447883</v>
      </c>
      <c r="F6489">
        <v>0</v>
      </c>
      <c r="G6489">
        <v>0.2192156862745098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0.51806644270250102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 x14ac:dyDescent="0.25">
      <c r="A6490" t="s">
        <v>6533</v>
      </c>
      <c r="B6490">
        <v>0</v>
      </c>
      <c r="C6490">
        <v>0.45255474452554739</v>
      </c>
      <c r="D6490">
        <v>0</v>
      </c>
      <c r="E6490">
        <v>0.27141013980837159</v>
      </c>
      <c r="F6490">
        <v>0</v>
      </c>
      <c r="G6490">
        <v>0.2192156862745098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0.51806644270250102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25">
      <c r="A6491" t="s">
        <v>6534</v>
      </c>
      <c r="B6491">
        <v>0</v>
      </c>
      <c r="C6491">
        <v>0.50364963503649629</v>
      </c>
      <c r="D6491">
        <v>0</v>
      </c>
      <c r="E6491">
        <v>0.1806087269189281</v>
      </c>
      <c r="F6491">
        <v>0</v>
      </c>
      <c r="G6491">
        <v>0.2192156862745098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0.62814483016050759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 x14ac:dyDescent="0.25">
      <c r="A6492" t="s">
        <v>6535</v>
      </c>
      <c r="B6492">
        <v>0</v>
      </c>
      <c r="C6492">
        <v>0.48296836982968372</v>
      </c>
      <c r="D6492">
        <v>0</v>
      </c>
      <c r="E6492">
        <v>9.1753209670255298E-2</v>
      </c>
      <c r="F6492">
        <v>0</v>
      </c>
      <c r="G6492">
        <v>0.2192156862745098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0.62814483016050759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 t="s">
        <v>6536</v>
      </c>
      <c r="B6493">
        <v>0</v>
      </c>
      <c r="C6493">
        <v>0.44403892944038931</v>
      </c>
      <c r="D6493">
        <v>0</v>
      </c>
      <c r="E6493">
        <v>9.6427589416019796E-2</v>
      </c>
      <c r="F6493">
        <v>0</v>
      </c>
      <c r="G6493">
        <v>0.2192156862745098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0.62814483016050759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 x14ac:dyDescent="0.25">
      <c r="A6494" t="s">
        <v>6537</v>
      </c>
      <c r="B6494">
        <v>0</v>
      </c>
      <c r="C6494">
        <v>0.40754257907542579</v>
      </c>
      <c r="D6494">
        <v>0</v>
      </c>
      <c r="E6494">
        <v>0.10427462509782361</v>
      </c>
      <c r="F6494">
        <v>0</v>
      </c>
      <c r="G6494">
        <v>0.2192156862745098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0.62814483016050759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25">
      <c r="A6495" t="s">
        <v>6538</v>
      </c>
      <c r="B6495">
        <v>0</v>
      </c>
      <c r="C6495">
        <v>0.43795620437956201</v>
      </c>
      <c r="D6495">
        <v>0</v>
      </c>
      <c r="E6495">
        <v>9.8035068423613023E-2</v>
      </c>
      <c r="F6495">
        <v>0</v>
      </c>
      <c r="G6495">
        <v>0.2192156862745098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0.62814483016050759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 x14ac:dyDescent="0.25">
      <c r="A6496" t="s">
        <v>6539</v>
      </c>
      <c r="B6496">
        <v>0</v>
      </c>
      <c r="C6496">
        <v>0.65328467153284675</v>
      </c>
      <c r="D6496">
        <v>0</v>
      </c>
      <c r="E6496">
        <v>0.10034053173713491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0.62814483016050759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x14ac:dyDescent="0.25">
      <c r="A6497" t="s">
        <v>6540</v>
      </c>
      <c r="B6497">
        <v>0</v>
      </c>
      <c r="C6497">
        <v>0.61800486618004857</v>
      </c>
      <c r="D6497">
        <v>0</v>
      </c>
      <c r="E6497">
        <v>0.11068339008862289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0.62814483016050759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 x14ac:dyDescent="0.25">
      <c r="A6498" t="s">
        <v>6541</v>
      </c>
      <c r="B6498">
        <v>0</v>
      </c>
      <c r="C6498">
        <v>0.46958637469586367</v>
      </c>
      <c r="D6498">
        <v>0</v>
      </c>
      <c r="E6498">
        <v>0.1178535925040716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0.74796565882792088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25">
      <c r="A6499" t="s">
        <v>6542</v>
      </c>
      <c r="B6499">
        <v>0</v>
      </c>
      <c r="C6499">
        <v>0.18978102189781021</v>
      </c>
      <c r="D6499">
        <v>0</v>
      </c>
      <c r="E6499">
        <v>0.18686943463271219</v>
      </c>
      <c r="F6499">
        <v>0</v>
      </c>
      <c r="G6499">
        <v>0.2192156862745098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0.78697275102650255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 x14ac:dyDescent="0.25">
      <c r="A6500" t="s">
        <v>6543</v>
      </c>
      <c r="B6500">
        <v>0</v>
      </c>
      <c r="C6500">
        <v>1.581508515815085E-2</v>
      </c>
      <c r="D6500">
        <v>0</v>
      </c>
      <c r="E6500">
        <v>0.36616679709807742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0.62814483016050759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x14ac:dyDescent="0.25">
      <c r="A6501" t="s">
        <v>6544</v>
      </c>
      <c r="B6501">
        <v>0</v>
      </c>
      <c r="C6501">
        <v>0</v>
      </c>
      <c r="D6501">
        <v>0</v>
      </c>
      <c r="E6501">
        <v>0.52831066646925706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0.65069055617767824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x14ac:dyDescent="0.25">
      <c r="A6502" t="s">
        <v>6545</v>
      </c>
      <c r="B6502">
        <v>0</v>
      </c>
      <c r="C6502">
        <v>0</v>
      </c>
      <c r="D6502">
        <v>0</v>
      </c>
      <c r="E6502">
        <v>0.6368789526005203</v>
      </c>
      <c r="F6502">
        <v>0</v>
      </c>
      <c r="G6502">
        <v>0.76294117647058823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0.52034341172079135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25">
      <c r="A6503" t="s">
        <v>6546</v>
      </c>
      <c r="B6503">
        <v>0</v>
      </c>
      <c r="C6503">
        <v>0</v>
      </c>
      <c r="D6503">
        <v>0</v>
      </c>
      <c r="E6503">
        <v>0.64601620169631346</v>
      </c>
      <c r="F6503">
        <v>0</v>
      </c>
      <c r="G6503">
        <v>0.2192156862745098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0.53322135125046655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x14ac:dyDescent="0.25">
      <c r="A6504" t="s">
        <v>6547</v>
      </c>
      <c r="B6504">
        <v>0</v>
      </c>
      <c r="C6504">
        <v>0</v>
      </c>
      <c r="D6504">
        <v>0</v>
      </c>
      <c r="E6504">
        <v>0.63933247319105735</v>
      </c>
      <c r="F6504">
        <v>0</v>
      </c>
      <c r="G6504">
        <v>0.2192156862745098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0.51806644270250102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x14ac:dyDescent="0.25">
      <c r="A6505" t="s">
        <v>6548</v>
      </c>
      <c r="B6505">
        <v>0</v>
      </c>
      <c r="C6505">
        <v>0</v>
      </c>
      <c r="D6505">
        <v>0</v>
      </c>
      <c r="E6505">
        <v>0.62349034455043473</v>
      </c>
      <c r="F6505">
        <v>0</v>
      </c>
      <c r="G6505">
        <v>0.2192156862745098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0.31478163493840983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x14ac:dyDescent="0.25">
      <c r="A6506" t="s">
        <v>6549</v>
      </c>
      <c r="B6506">
        <v>0</v>
      </c>
      <c r="C6506">
        <v>0</v>
      </c>
      <c r="D6506">
        <v>0</v>
      </c>
      <c r="E6506">
        <v>0.66056811692294681</v>
      </c>
      <c r="F6506">
        <v>0</v>
      </c>
      <c r="G6506">
        <v>0.2192156862745098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0.31478163493840983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25">
      <c r="A6507" t="s">
        <v>6550</v>
      </c>
      <c r="B6507">
        <v>0</v>
      </c>
      <c r="C6507">
        <v>0</v>
      </c>
      <c r="D6507">
        <v>0</v>
      </c>
      <c r="E6507">
        <v>0.69341568138073995</v>
      </c>
      <c r="F6507">
        <v>0</v>
      </c>
      <c r="G6507">
        <v>0.2192156862745098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0.31478163493840983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 x14ac:dyDescent="0.25">
      <c r="A6508" t="s">
        <v>6551</v>
      </c>
      <c r="B6508">
        <v>0</v>
      </c>
      <c r="C6508">
        <v>0</v>
      </c>
      <c r="D6508">
        <v>0</v>
      </c>
      <c r="E6508">
        <v>0.64872353476173361</v>
      </c>
      <c r="F6508">
        <v>0</v>
      </c>
      <c r="G6508">
        <v>0.2192156862745098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0.31478163493840983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 x14ac:dyDescent="0.25">
      <c r="A6509" t="s">
        <v>6552</v>
      </c>
      <c r="B6509">
        <v>0</v>
      </c>
      <c r="C6509">
        <v>0</v>
      </c>
      <c r="D6509">
        <v>0</v>
      </c>
      <c r="E6509">
        <v>0.63823261913323048</v>
      </c>
      <c r="F6509">
        <v>0</v>
      </c>
      <c r="G6509">
        <v>0.2192156862745098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0.31478163493840983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x14ac:dyDescent="0.25">
      <c r="A6510" t="s">
        <v>6553</v>
      </c>
      <c r="B6510">
        <v>0</v>
      </c>
      <c r="C6510">
        <v>0</v>
      </c>
      <c r="D6510">
        <v>0</v>
      </c>
      <c r="E6510">
        <v>0.59832060745785665</v>
      </c>
      <c r="F6510">
        <v>0</v>
      </c>
      <c r="G6510">
        <v>0.2192156862745098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0.31478163493840983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x14ac:dyDescent="0.25">
      <c r="A6511" t="s">
        <v>6554</v>
      </c>
      <c r="B6511">
        <v>0</v>
      </c>
      <c r="C6511">
        <v>0</v>
      </c>
      <c r="D6511">
        <v>0</v>
      </c>
      <c r="E6511">
        <v>0.56081981429387262</v>
      </c>
      <c r="F6511">
        <v>0</v>
      </c>
      <c r="G6511">
        <v>0.2192156862745098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0.47797685703620751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x14ac:dyDescent="0.25">
      <c r="A6512" t="s">
        <v>6555</v>
      </c>
      <c r="B6512">
        <v>0</v>
      </c>
      <c r="C6512">
        <v>0</v>
      </c>
      <c r="D6512">
        <v>0</v>
      </c>
      <c r="E6512">
        <v>0.46921466190063249</v>
      </c>
      <c r="F6512">
        <v>0</v>
      </c>
      <c r="G6512">
        <v>0.2192156862745098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0.51806644270250102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x14ac:dyDescent="0.25">
      <c r="A6513" t="s">
        <v>6556</v>
      </c>
      <c r="B6513">
        <v>0</v>
      </c>
      <c r="C6513">
        <v>9.002433090024331E-2</v>
      </c>
      <c r="D6513">
        <v>0</v>
      </c>
      <c r="E6513">
        <v>0.39512257027432901</v>
      </c>
      <c r="F6513">
        <v>0</v>
      </c>
      <c r="G6513">
        <v>0.2192156862745098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0.51806644270250102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x14ac:dyDescent="0.25">
      <c r="A6514" t="s">
        <v>6557</v>
      </c>
      <c r="B6514">
        <v>0</v>
      </c>
      <c r="C6514">
        <v>0.22262773722627741</v>
      </c>
      <c r="D6514">
        <v>0</v>
      </c>
      <c r="E6514">
        <v>0.36286723492459649</v>
      </c>
      <c r="F6514">
        <v>0</v>
      </c>
      <c r="G6514">
        <v>0.2192156862745098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0.51806644270250102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25">
      <c r="A6515" t="s">
        <v>6558</v>
      </c>
      <c r="B6515">
        <v>0</v>
      </c>
      <c r="C6515">
        <v>0.29562043795620441</v>
      </c>
      <c r="D6515">
        <v>0</v>
      </c>
      <c r="E6515">
        <v>0.21709427018337951</v>
      </c>
      <c r="F6515">
        <v>0</v>
      </c>
      <c r="G6515">
        <v>0.2192156862745098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0.62814483016050759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 x14ac:dyDescent="0.25">
      <c r="A6516" t="s">
        <v>6559</v>
      </c>
      <c r="B6516">
        <v>0</v>
      </c>
      <c r="C6516">
        <v>0.34428223844282241</v>
      </c>
      <c r="D6516">
        <v>0</v>
      </c>
      <c r="E6516">
        <v>0.1603037289282768</v>
      </c>
      <c r="F6516">
        <v>0</v>
      </c>
      <c r="G6516">
        <v>0.2192156862745098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0.62814483016050759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x14ac:dyDescent="0.25">
      <c r="A6517" t="s">
        <v>6560</v>
      </c>
      <c r="B6517">
        <v>0</v>
      </c>
      <c r="C6517">
        <v>0.37347931873479318</v>
      </c>
      <c r="D6517">
        <v>0</v>
      </c>
      <c r="E6517">
        <v>0.13589542926034809</v>
      </c>
      <c r="F6517">
        <v>0</v>
      </c>
      <c r="G6517">
        <v>0.2192156862745098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0.62814483016050759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 x14ac:dyDescent="0.25">
      <c r="A6518" t="s">
        <v>6561</v>
      </c>
      <c r="B6518">
        <v>0</v>
      </c>
      <c r="C6518">
        <v>0.34428223844282241</v>
      </c>
      <c r="D6518">
        <v>0</v>
      </c>
      <c r="E6518">
        <v>0.11580194166543289</v>
      </c>
      <c r="F6518">
        <v>0</v>
      </c>
      <c r="G6518">
        <v>0.2192156862745098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0.62814483016050759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25">
      <c r="A6519" t="s">
        <v>6562</v>
      </c>
      <c r="B6519">
        <v>0</v>
      </c>
      <c r="C6519">
        <v>0.23844282238442821</v>
      </c>
      <c r="D6519">
        <v>0</v>
      </c>
      <c r="E6519">
        <v>8.855940269464245E-2</v>
      </c>
      <c r="F6519">
        <v>0</v>
      </c>
      <c r="G6519">
        <v>0.6029411764705882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0.62814483016050759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 x14ac:dyDescent="0.25">
      <c r="A6520" t="s">
        <v>6563</v>
      </c>
      <c r="B6520">
        <v>0</v>
      </c>
      <c r="C6520">
        <v>0.43917274939172751</v>
      </c>
      <c r="D6520">
        <v>0</v>
      </c>
      <c r="E6520">
        <v>6.448951965989129E-2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0.62814483016050759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x14ac:dyDescent="0.25">
      <c r="A6521" t="s">
        <v>6564</v>
      </c>
      <c r="B6521">
        <v>0</v>
      </c>
      <c r="C6521">
        <v>0.40632603406326029</v>
      </c>
      <c r="D6521">
        <v>0</v>
      </c>
      <c r="E6521">
        <v>5.9878593032847573E-2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0.78697275102650255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 x14ac:dyDescent="0.25">
      <c r="A6522" t="s">
        <v>6565</v>
      </c>
      <c r="B6522">
        <v>0</v>
      </c>
      <c r="C6522">
        <v>0.28102189781021902</v>
      </c>
      <c r="D6522">
        <v>0</v>
      </c>
      <c r="E6522">
        <v>5.9138306647771748E-2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0.78697275102650255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x14ac:dyDescent="0.25">
      <c r="A6523" t="s">
        <v>6566</v>
      </c>
      <c r="B6523">
        <v>0</v>
      </c>
      <c r="C6523">
        <v>8.8807785888077848E-2</v>
      </c>
      <c r="D6523">
        <v>0</v>
      </c>
      <c r="E6523">
        <v>9.0589902493707575E-2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0.78697275102650255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 x14ac:dyDescent="0.25">
      <c r="A6524" t="s">
        <v>6567</v>
      </c>
      <c r="B6524">
        <v>0</v>
      </c>
      <c r="C6524">
        <v>1.2165450121654499E-3</v>
      </c>
      <c r="D6524">
        <v>0</v>
      </c>
      <c r="E6524">
        <v>0.1475285010258254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0.78697275102650255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 x14ac:dyDescent="0.25">
      <c r="A6525" t="s">
        <v>6568</v>
      </c>
      <c r="B6525">
        <v>0</v>
      </c>
      <c r="C6525">
        <v>0</v>
      </c>
      <c r="D6525">
        <v>0</v>
      </c>
      <c r="E6525">
        <v>0.25417204255589171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0.78697275102650255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 t="s">
        <v>6569</v>
      </c>
      <c r="B6526">
        <v>0</v>
      </c>
      <c r="C6526">
        <v>0</v>
      </c>
      <c r="D6526">
        <v>0</v>
      </c>
      <c r="E6526">
        <v>0.3769115252014637</v>
      </c>
      <c r="F6526">
        <v>0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0.78697275102650255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25">
      <c r="A6527" t="s">
        <v>6570</v>
      </c>
      <c r="B6527">
        <v>0</v>
      </c>
      <c r="C6527">
        <v>0</v>
      </c>
      <c r="D6527">
        <v>0</v>
      </c>
      <c r="E6527">
        <v>0.40986484485712482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0.70757745427398278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 x14ac:dyDescent="0.25">
      <c r="A6528" t="s">
        <v>6571</v>
      </c>
      <c r="B6528">
        <v>0</v>
      </c>
      <c r="C6528">
        <v>0</v>
      </c>
      <c r="D6528">
        <v>0</v>
      </c>
      <c r="E6528">
        <v>0.37443685357135298</v>
      </c>
      <c r="F6528">
        <v>0</v>
      </c>
      <c r="G6528">
        <v>0.2192156862745098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0.62814483016050759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 x14ac:dyDescent="0.25">
      <c r="A6529" t="s">
        <v>6572</v>
      </c>
      <c r="B6529">
        <v>0</v>
      </c>
      <c r="C6529">
        <v>0</v>
      </c>
      <c r="D6529">
        <v>0</v>
      </c>
      <c r="E6529">
        <v>0.30931280272425388</v>
      </c>
      <c r="F6529">
        <v>0</v>
      </c>
      <c r="G6529">
        <v>0.2192156862745098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0.51806644270250102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18" x14ac:dyDescent="0.25">
      <c r="A6530" t="s">
        <v>6573</v>
      </c>
      <c r="B6530">
        <v>0</v>
      </c>
      <c r="C6530">
        <v>0</v>
      </c>
      <c r="D6530">
        <v>0</v>
      </c>
      <c r="E6530">
        <v>0.28670234142008078</v>
      </c>
      <c r="F6530">
        <v>0</v>
      </c>
      <c r="G6530">
        <v>0.2192156862745098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0.47797685703620751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25">
      <c r="A6531" t="s">
        <v>6574</v>
      </c>
      <c r="B6531">
        <v>0</v>
      </c>
      <c r="C6531">
        <v>0</v>
      </c>
      <c r="D6531">
        <v>0</v>
      </c>
      <c r="E6531">
        <v>0.26091922417986851</v>
      </c>
      <c r="F6531">
        <v>0</v>
      </c>
      <c r="G6531">
        <v>0.2192156862745098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0.43396789846957817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 x14ac:dyDescent="0.25">
      <c r="A6532" t="s">
        <v>6575</v>
      </c>
      <c r="B6532">
        <v>0</v>
      </c>
      <c r="C6532">
        <v>0</v>
      </c>
      <c r="D6532">
        <v>0</v>
      </c>
      <c r="E6532">
        <v>0.2387529347067408</v>
      </c>
      <c r="F6532">
        <v>0</v>
      </c>
      <c r="G6532">
        <v>0.2192156862745098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0.46562150055991047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18" x14ac:dyDescent="0.25">
      <c r="A6533" t="s">
        <v>6576</v>
      </c>
      <c r="B6533">
        <v>0</v>
      </c>
      <c r="C6533">
        <v>0</v>
      </c>
      <c r="D6533">
        <v>0</v>
      </c>
      <c r="E6533">
        <v>0.22121872290023059</v>
      </c>
      <c r="F6533">
        <v>0</v>
      </c>
      <c r="G6533">
        <v>0.2192156862745098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0.47797685703620751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 x14ac:dyDescent="0.25">
      <c r="A6534" t="s">
        <v>6577</v>
      </c>
      <c r="B6534">
        <v>0</v>
      </c>
      <c r="C6534">
        <v>0</v>
      </c>
      <c r="D6534">
        <v>0</v>
      </c>
      <c r="E6534">
        <v>0.19522409526428219</v>
      </c>
      <c r="F6534">
        <v>0</v>
      </c>
      <c r="G6534">
        <v>0.2192156862745098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0.47797685703620751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25">
      <c r="A6535" t="s">
        <v>6578</v>
      </c>
      <c r="B6535">
        <v>0</v>
      </c>
      <c r="C6535">
        <v>0</v>
      </c>
      <c r="D6535">
        <v>0</v>
      </c>
      <c r="E6535">
        <v>0.18803274180925991</v>
      </c>
      <c r="F6535">
        <v>0</v>
      </c>
      <c r="G6535">
        <v>0.2192156862745098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0.51806644270250102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 x14ac:dyDescent="0.25">
      <c r="A6536" t="s">
        <v>6579</v>
      </c>
      <c r="B6536">
        <v>0</v>
      </c>
      <c r="C6536">
        <v>0</v>
      </c>
      <c r="D6536">
        <v>0</v>
      </c>
      <c r="E6536">
        <v>0.1487552613210939</v>
      </c>
      <c r="F6536">
        <v>0</v>
      </c>
      <c r="G6536">
        <v>0.2192156862745098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0.62814483016050759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 x14ac:dyDescent="0.25">
      <c r="A6537" t="s">
        <v>6580</v>
      </c>
      <c r="B6537">
        <v>0</v>
      </c>
      <c r="C6537">
        <v>0.20316301703163009</v>
      </c>
      <c r="D6537">
        <v>0</v>
      </c>
      <c r="E6537">
        <v>0.12312020135789679</v>
      </c>
      <c r="F6537">
        <v>0</v>
      </c>
      <c r="G6537">
        <v>0.2192156862745098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0.62814483016050759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 spans="1:18" x14ac:dyDescent="0.25">
      <c r="A6538" t="s">
        <v>6581</v>
      </c>
      <c r="B6538">
        <v>0</v>
      </c>
      <c r="C6538">
        <v>0.3978102189781022</v>
      </c>
      <c r="D6538">
        <v>0</v>
      </c>
      <c r="E6538">
        <v>0.1055225364326657</v>
      </c>
      <c r="F6538">
        <v>0</v>
      </c>
      <c r="G6538">
        <v>0.2192156862745098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0.62814483016050759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25">
      <c r="A6539" t="s">
        <v>6582</v>
      </c>
      <c r="B6539">
        <v>0</v>
      </c>
      <c r="C6539">
        <v>0.45863746958637469</v>
      </c>
      <c r="D6539">
        <v>0</v>
      </c>
      <c r="E6539">
        <v>6.5631675796865421E-2</v>
      </c>
      <c r="F6539">
        <v>0</v>
      </c>
      <c r="G6539">
        <v>0.2192156862745098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0.62814483016050759</v>
      </c>
      <c r="N6539">
        <v>0</v>
      </c>
      <c r="O6539">
        <v>0</v>
      </c>
      <c r="P6539">
        <v>0</v>
      </c>
      <c r="Q6539">
        <v>0</v>
      </c>
      <c r="R6539">
        <v>0</v>
      </c>
    </row>
    <row r="6540" spans="1:18" x14ac:dyDescent="0.25">
      <c r="A6540" t="s">
        <v>6583</v>
      </c>
      <c r="B6540">
        <v>0</v>
      </c>
      <c r="C6540">
        <v>0.42822384428223847</v>
      </c>
      <c r="D6540">
        <v>0</v>
      </c>
      <c r="E6540">
        <v>3.5089574652594178E-2</v>
      </c>
      <c r="F6540">
        <v>0</v>
      </c>
      <c r="G6540">
        <v>0.2192156862745098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0.62814483016050759</v>
      </c>
      <c r="N6540">
        <v>0</v>
      </c>
      <c r="O6540">
        <v>0</v>
      </c>
      <c r="P6540">
        <v>0</v>
      </c>
      <c r="Q6540">
        <v>0</v>
      </c>
      <c r="R6540">
        <v>0</v>
      </c>
    </row>
    <row r="6541" spans="1:18" x14ac:dyDescent="0.25">
      <c r="A6541" t="s">
        <v>6584</v>
      </c>
      <c r="B6541">
        <v>0</v>
      </c>
      <c r="C6541">
        <v>0.37591240875912407</v>
      </c>
      <c r="D6541">
        <v>0</v>
      </c>
      <c r="E6541">
        <v>4.6532287061909088E-2</v>
      </c>
      <c r="F6541">
        <v>0</v>
      </c>
      <c r="G6541">
        <v>0.2192156862745098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0.62814483016050759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 x14ac:dyDescent="0.25">
      <c r="A6542" t="s">
        <v>6585</v>
      </c>
      <c r="B6542">
        <v>0</v>
      </c>
      <c r="C6542">
        <v>0.36374695863746948</v>
      </c>
      <c r="D6542">
        <v>0</v>
      </c>
      <c r="E6542">
        <v>8.466761141310096E-2</v>
      </c>
      <c r="F6542">
        <v>0</v>
      </c>
      <c r="G6542">
        <v>0.21980392156862741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0.66547219111608813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 t="s">
        <v>6586</v>
      </c>
      <c r="B6543">
        <v>0</v>
      </c>
      <c r="C6543">
        <v>0.37712895377128952</v>
      </c>
      <c r="D6543">
        <v>0</v>
      </c>
      <c r="E6543">
        <v>0.1166268322088031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0.70757745427398278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 x14ac:dyDescent="0.25">
      <c r="A6544" t="s">
        <v>6587</v>
      </c>
      <c r="B6544">
        <v>0</v>
      </c>
      <c r="C6544">
        <v>0.63868613138686126</v>
      </c>
      <c r="D6544">
        <v>0</v>
      </c>
      <c r="E6544">
        <v>0.13365341906554709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0.70757745427398278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 x14ac:dyDescent="0.25">
      <c r="A6545" t="s">
        <v>6588</v>
      </c>
      <c r="B6545">
        <v>0</v>
      </c>
      <c r="C6545">
        <v>0.60705596107055959</v>
      </c>
      <c r="D6545">
        <v>0</v>
      </c>
      <c r="E6545">
        <v>0.15410647433321351</v>
      </c>
      <c r="F6545">
        <v>0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0.78697275102650255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 x14ac:dyDescent="0.25">
      <c r="A6546" t="s">
        <v>6589</v>
      </c>
      <c r="B6546">
        <v>0</v>
      </c>
      <c r="C6546">
        <v>0.42092457420924573</v>
      </c>
      <c r="D6546">
        <v>0</v>
      </c>
      <c r="E6546">
        <v>0.17223291524778439</v>
      </c>
      <c r="F6546">
        <v>0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0.78697275102650255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25">
      <c r="A6547" t="s">
        <v>6590</v>
      </c>
      <c r="B6547">
        <v>0</v>
      </c>
      <c r="C6547">
        <v>0.13503649635036499</v>
      </c>
      <c r="D6547">
        <v>0</v>
      </c>
      <c r="E6547">
        <v>0.21434463503881221</v>
      </c>
      <c r="F6547">
        <v>0</v>
      </c>
      <c r="G6547">
        <v>0.2192156862745098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0.78697275102650255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 x14ac:dyDescent="0.25">
      <c r="A6548" t="s">
        <v>6591</v>
      </c>
      <c r="B6548">
        <v>0</v>
      </c>
      <c r="C6548">
        <v>0</v>
      </c>
      <c r="D6548">
        <v>0</v>
      </c>
      <c r="E6548">
        <v>0.33979145074980438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0.78697275102650255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 x14ac:dyDescent="0.25">
      <c r="A6549" t="s">
        <v>6592</v>
      </c>
      <c r="B6549">
        <v>0</v>
      </c>
      <c r="C6549">
        <v>0</v>
      </c>
      <c r="D6549">
        <v>0</v>
      </c>
      <c r="E6549">
        <v>0.51153789208739608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0.63012318029115333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 x14ac:dyDescent="0.25">
      <c r="A6550" t="s">
        <v>6593</v>
      </c>
      <c r="B6550">
        <v>0</v>
      </c>
      <c r="C6550">
        <v>0</v>
      </c>
      <c r="D6550">
        <v>0</v>
      </c>
      <c r="E6550">
        <v>0.60519469531927506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0.504889884285181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25">
      <c r="A6551" t="s">
        <v>6594</v>
      </c>
      <c r="B6551">
        <v>0</v>
      </c>
      <c r="C6551">
        <v>0</v>
      </c>
      <c r="D6551">
        <v>0</v>
      </c>
      <c r="E6551">
        <v>0.68207872416929305</v>
      </c>
      <c r="F6551">
        <v>0</v>
      </c>
      <c r="G6551">
        <v>0.61058823529411765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0.4209779768570362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 t="s">
        <v>6595</v>
      </c>
      <c r="B6552">
        <v>0</v>
      </c>
      <c r="C6552">
        <v>0</v>
      </c>
      <c r="D6552">
        <v>0</v>
      </c>
      <c r="E6552">
        <v>0.72084857970769267</v>
      </c>
      <c r="F6552">
        <v>0</v>
      </c>
      <c r="G6552">
        <v>0.2192156862745098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0.36308324001493097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 t="s">
        <v>6596</v>
      </c>
      <c r="B6553">
        <v>0</v>
      </c>
      <c r="C6553">
        <v>0</v>
      </c>
      <c r="D6553">
        <v>0</v>
      </c>
      <c r="E6553">
        <v>0.7410901245796232</v>
      </c>
      <c r="F6553">
        <v>0</v>
      </c>
      <c r="G6553">
        <v>0.2192156862745098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0.33859649122807017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 x14ac:dyDescent="0.25">
      <c r="A6554" t="s">
        <v>6597</v>
      </c>
      <c r="B6554">
        <v>0</v>
      </c>
      <c r="C6554">
        <v>0</v>
      </c>
      <c r="D6554">
        <v>0</v>
      </c>
      <c r="E6554">
        <v>0.76344677340891309</v>
      </c>
      <c r="F6554">
        <v>0</v>
      </c>
      <c r="G6554">
        <v>0.2192156862745098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0.31254199328107501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25">
      <c r="A6555" t="s">
        <v>6598</v>
      </c>
      <c r="B6555">
        <v>0</v>
      </c>
      <c r="C6555">
        <v>0</v>
      </c>
      <c r="D6555">
        <v>0</v>
      </c>
      <c r="E6555">
        <v>0.76896719473762143</v>
      </c>
      <c r="F6555">
        <v>0</v>
      </c>
      <c r="G6555">
        <v>0.2192156862745098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0.29048152295632701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 x14ac:dyDescent="0.25">
      <c r="A6556" t="s">
        <v>6599</v>
      </c>
      <c r="B6556">
        <v>0</v>
      </c>
      <c r="C6556">
        <v>0</v>
      </c>
      <c r="D6556">
        <v>0</v>
      </c>
      <c r="E6556">
        <v>0.76249497662810128</v>
      </c>
      <c r="F6556">
        <v>0</v>
      </c>
      <c r="G6556">
        <v>0.2192156862745098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0.20892123926838371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 x14ac:dyDescent="0.25">
      <c r="A6557" t="s">
        <v>6600</v>
      </c>
      <c r="B6557">
        <v>0</v>
      </c>
      <c r="C6557">
        <v>0</v>
      </c>
      <c r="D6557">
        <v>0</v>
      </c>
      <c r="E6557">
        <v>0.73205863068169807</v>
      </c>
      <c r="F6557">
        <v>0</v>
      </c>
      <c r="G6557">
        <v>0.2192156862745098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0.20892123926838371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 t="s">
        <v>6601</v>
      </c>
      <c r="B6558">
        <v>0</v>
      </c>
      <c r="C6558">
        <v>0</v>
      </c>
      <c r="D6558">
        <v>0</v>
      </c>
      <c r="E6558">
        <v>0.71498974174580687</v>
      </c>
      <c r="F6558">
        <v>0</v>
      </c>
      <c r="G6558">
        <v>0.2192156862745098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0.20892123926838371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 t="s">
        <v>6602</v>
      </c>
      <c r="B6559">
        <v>0</v>
      </c>
      <c r="C6559">
        <v>0</v>
      </c>
      <c r="D6559">
        <v>0</v>
      </c>
      <c r="E6559">
        <v>0.71534930941855801</v>
      </c>
      <c r="F6559">
        <v>0</v>
      </c>
      <c r="G6559">
        <v>0.2192156862745098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0.29048152295632701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 x14ac:dyDescent="0.25">
      <c r="A6560" t="s">
        <v>6603</v>
      </c>
      <c r="B6560">
        <v>0</v>
      </c>
      <c r="C6560">
        <v>0</v>
      </c>
      <c r="D6560">
        <v>0</v>
      </c>
      <c r="E6560">
        <v>0.70682544047039919</v>
      </c>
      <c r="F6560">
        <v>0</v>
      </c>
      <c r="G6560">
        <v>0.2192156862745098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0.3720791340052258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 x14ac:dyDescent="0.25">
      <c r="A6561" t="s">
        <v>6604</v>
      </c>
      <c r="B6561">
        <v>0</v>
      </c>
      <c r="C6561">
        <v>0.21654501216545011</v>
      </c>
      <c r="D6561">
        <v>0</v>
      </c>
      <c r="E6561">
        <v>0.69263309291651687</v>
      </c>
      <c r="F6561">
        <v>0</v>
      </c>
      <c r="G6561">
        <v>0.2192156862745098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0.29048152295632701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 x14ac:dyDescent="0.25">
      <c r="A6562" t="s">
        <v>6605</v>
      </c>
      <c r="B6562">
        <v>0</v>
      </c>
      <c r="C6562">
        <v>0.41849148418491477</v>
      </c>
      <c r="D6562">
        <v>0</v>
      </c>
      <c r="E6562">
        <v>0.62592271410139821</v>
      </c>
      <c r="F6562">
        <v>0</v>
      </c>
      <c r="G6562">
        <v>0.2192156862745098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0.29048152295632701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25">
      <c r="A6563" t="s">
        <v>6606</v>
      </c>
      <c r="B6563">
        <v>0</v>
      </c>
      <c r="C6563">
        <v>0.47323600973236007</v>
      </c>
      <c r="D6563">
        <v>0</v>
      </c>
      <c r="E6563">
        <v>0.43230609784470908</v>
      </c>
      <c r="F6563">
        <v>0</v>
      </c>
      <c r="G6563">
        <v>0.2192156862745098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0.3720791340052258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t="s">
        <v>6607</v>
      </c>
      <c r="B6564">
        <v>0</v>
      </c>
      <c r="C6564">
        <v>0.45863746958637469</v>
      </c>
      <c r="D6564">
        <v>0</v>
      </c>
      <c r="E6564">
        <v>0.31982486939233062</v>
      </c>
      <c r="F6564">
        <v>0</v>
      </c>
      <c r="G6564">
        <v>0.2192156862745098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0.41216871967151919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 x14ac:dyDescent="0.25">
      <c r="A6565" t="s">
        <v>6608</v>
      </c>
      <c r="B6565">
        <v>0</v>
      </c>
      <c r="C6565">
        <v>0.42944038929440392</v>
      </c>
      <c r="D6565">
        <v>0</v>
      </c>
      <c r="E6565">
        <v>0.34015101842255552</v>
      </c>
      <c r="F6565">
        <v>0</v>
      </c>
      <c r="G6565">
        <v>0.2192156862745098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0.41216871967151919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 x14ac:dyDescent="0.25">
      <c r="A6566" t="s">
        <v>6609</v>
      </c>
      <c r="B6566">
        <v>0</v>
      </c>
      <c r="C6566">
        <v>0.41362530413625298</v>
      </c>
      <c r="D6566">
        <v>0</v>
      </c>
      <c r="E6566">
        <v>0.41056282916305342</v>
      </c>
      <c r="F6566">
        <v>0</v>
      </c>
      <c r="G6566">
        <v>0.2192156862745098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0.52224710712952593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25">
      <c r="A6567" t="s">
        <v>6610</v>
      </c>
      <c r="B6567">
        <v>0</v>
      </c>
      <c r="C6567">
        <v>0.43065693430656932</v>
      </c>
      <c r="D6567">
        <v>0</v>
      </c>
      <c r="E6567">
        <v>0.45415512172423272</v>
      </c>
      <c r="F6567">
        <v>0</v>
      </c>
      <c r="G6567">
        <v>0.2192156862745098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0.52224710712952593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18" x14ac:dyDescent="0.25">
      <c r="A6568" t="s">
        <v>6611</v>
      </c>
      <c r="B6568">
        <v>0</v>
      </c>
      <c r="C6568">
        <v>0.66909975669099753</v>
      </c>
      <c r="D6568">
        <v>0</v>
      </c>
      <c r="E6568">
        <v>0.42735675458448791</v>
      </c>
      <c r="F6568">
        <v>0</v>
      </c>
      <c r="G6568">
        <v>0.2192156862745098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0.52224710712952593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 t="s">
        <v>6612</v>
      </c>
      <c r="B6569">
        <v>0</v>
      </c>
      <c r="C6569">
        <v>0.65693430656934304</v>
      </c>
      <c r="D6569">
        <v>0</v>
      </c>
      <c r="E6569">
        <v>0.37623469193510861</v>
      </c>
      <c r="F6569">
        <v>0</v>
      </c>
      <c r="G6569">
        <v>0.2192156862745098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0.52224710712952593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25">
      <c r="A6570" t="s">
        <v>6613</v>
      </c>
      <c r="B6570">
        <v>0</v>
      </c>
      <c r="C6570">
        <v>0.48540145985401462</v>
      </c>
      <c r="D6570">
        <v>0</v>
      </c>
      <c r="E6570">
        <v>0.33393261278791853</v>
      </c>
      <c r="F6570">
        <v>0</v>
      </c>
      <c r="G6570">
        <v>0.2192156862745098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0.52224710712952593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 t="s">
        <v>6614</v>
      </c>
      <c r="B6571">
        <v>0</v>
      </c>
      <c r="C6571">
        <v>0.17153284671532851</v>
      </c>
      <c r="D6571">
        <v>0</v>
      </c>
      <c r="E6571">
        <v>0.32208803062670532</v>
      </c>
      <c r="F6571">
        <v>0</v>
      </c>
      <c r="G6571">
        <v>0.56156862745098035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0.52224710712952593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 x14ac:dyDescent="0.25">
      <c r="A6572" t="s">
        <v>6615</v>
      </c>
      <c r="B6572">
        <v>0</v>
      </c>
      <c r="C6572">
        <v>0</v>
      </c>
      <c r="D6572">
        <v>0</v>
      </c>
      <c r="E6572">
        <v>0.45882950146999729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0.52224710712952593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 t="s">
        <v>6616</v>
      </c>
      <c r="B6573">
        <v>0</v>
      </c>
      <c r="C6573">
        <v>0</v>
      </c>
      <c r="D6573">
        <v>0</v>
      </c>
      <c r="E6573">
        <v>0.64362613422449722</v>
      </c>
      <c r="F6573">
        <v>0</v>
      </c>
      <c r="G6573">
        <v>0.2192156862745098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0.52224710712952593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 x14ac:dyDescent="0.25">
      <c r="A6574" t="s">
        <v>6617</v>
      </c>
      <c r="B6574">
        <v>0</v>
      </c>
      <c r="C6574">
        <v>0</v>
      </c>
      <c r="D6574">
        <v>0</v>
      </c>
      <c r="E6574">
        <v>0.7308953235051503</v>
      </c>
      <c r="F6574">
        <v>0</v>
      </c>
      <c r="G6574">
        <v>0.2192156862745098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0.49014557670772668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t="s">
        <v>6618</v>
      </c>
      <c r="B6575">
        <v>0</v>
      </c>
      <c r="C6575">
        <v>0</v>
      </c>
      <c r="D6575">
        <v>0</v>
      </c>
      <c r="E6575">
        <v>0.76082404450178731</v>
      </c>
      <c r="F6575">
        <v>0</v>
      </c>
      <c r="G6575">
        <v>0.2192156862745098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0.43579693915640172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 t="s">
        <v>6619</v>
      </c>
      <c r="B6576">
        <v>0</v>
      </c>
      <c r="C6576">
        <v>0</v>
      </c>
      <c r="D6576">
        <v>0</v>
      </c>
      <c r="E6576">
        <v>0.74474925442585505</v>
      </c>
      <c r="F6576">
        <v>0</v>
      </c>
      <c r="G6576">
        <v>0.2192156862745098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0.41216871967151919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x14ac:dyDescent="0.25">
      <c r="A6577" t="s">
        <v>6620</v>
      </c>
      <c r="B6577">
        <v>0</v>
      </c>
      <c r="C6577">
        <v>0</v>
      </c>
      <c r="D6577">
        <v>0</v>
      </c>
      <c r="E6577">
        <v>0.6981535142452252</v>
      </c>
      <c r="F6577">
        <v>0</v>
      </c>
      <c r="G6577">
        <v>0.2192156862745098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0.3720791340052258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 t="s">
        <v>6621</v>
      </c>
      <c r="B6578">
        <v>0</v>
      </c>
      <c r="C6578">
        <v>0</v>
      </c>
      <c r="D6578">
        <v>0</v>
      </c>
      <c r="E6578">
        <v>0.64263203536453828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0.20892123926838371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25">
      <c r="A6579" t="s">
        <v>6622</v>
      </c>
      <c r="B6579">
        <v>0</v>
      </c>
      <c r="C6579">
        <v>0</v>
      </c>
      <c r="D6579">
        <v>0</v>
      </c>
      <c r="E6579">
        <v>0.58182279659045255</v>
      </c>
      <c r="F6579">
        <v>0</v>
      </c>
      <c r="G6579">
        <v>0.2192156862745098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0.20892123926838371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x14ac:dyDescent="0.25">
      <c r="A6580" t="s">
        <v>6623</v>
      </c>
      <c r="B6580">
        <v>0</v>
      </c>
      <c r="C6580">
        <v>0</v>
      </c>
      <c r="D6580">
        <v>0</v>
      </c>
      <c r="E6580">
        <v>0.55445335138222052</v>
      </c>
      <c r="F6580">
        <v>0</v>
      </c>
      <c r="G6580">
        <v>0.2192156862745098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0.20892123926838371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x14ac:dyDescent="0.25">
      <c r="A6581" t="s">
        <v>6624</v>
      </c>
      <c r="B6581">
        <v>0</v>
      </c>
      <c r="C6581">
        <v>0</v>
      </c>
      <c r="D6581">
        <v>0</v>
      </c>
      <c r="E6581">
        <v>0.57323547452357282</v>
      </c>
      <c r="F6581">
        <v>0</v>
      </c>
      <c r="G6581">
        <v>0.2192156862745098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0.20892123926838371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25">
      <c r="A6582" t="s">
        <v>6625</v>
      </c>
      <c r="B6582">
        <v>0</v>
      </c>
      <c r="C6582">
        <v>0</v>
      </c>
      <c r="D6582">
        <v>0</v>
      </c>
      <c r="E6582">
        <v>0.62469595380612963</v>
      </c>
      <c r="F6582">
        <v>0</v>
      </c>
      <c r="G6582">
        <v>0.2192156862745098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0.20892123926838371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 t="s">
        <v>6626</v>
      </c>
      <c r="B6583">
        <v>0</v>
      </c>
      <c r="C6583">
        <v>0</v>
      </c>
      <c r="D6583">
        <v>0</v>
      </c>
      <c r="E6583">
        <v>0.61208993422026703</v>
      </c>
      <c r="F6583">
        <v>0</v>
      </c>
      <c r="G6583">
        <v>0.2192156862745098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0.20892123926838371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x14ac:dyDescent="0.25">
      <c r="A6584" t="s">
        <v>6627</v>
      </c>
      <c r="B6584">
        <v>0</v>
      </c>
      <c r="C6584">
        <v>0</v>
      </c>
      <c r="D6584">
        <v>0</v>
      </c>
      <c r="E6584">
        <v>0.64650267560650609</v>
      </c>
      <c r="F6584">
        <v>0</v>
      </c>
      <c r="G6584">
        <v>0.2192156862745098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0.20892123926838371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x14ac:dyDescent="0.25">
      <c r="A6585" t="s">
        <v>6628</v>
      </c>
      <c r="B6585">
        <v>0</v>
      </c>
      <c r="C6585">
        <v>0.20802919708029199</v>
      </c>
      <c r="D6585">
        <v>0</v>
      </c>
      <c r="E6585">
        <v>0.6524249666871127</v>
      </c>
      <c r="F6585">
        <v>0</v>
      </c>
      <c r="G6585">
        <v>0.2192156862745098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0.20892123926838371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x14ac:dyDescent="0.25">
      <c r="A6586" t="s">
        <v>6629</v>
      </c>
      <c r="B6586">
        <v>0</v>
      </c>
      <c r="C6586">
        <v>0.33090024330900242</v>
      </c>
      <c r="D6586">
        <v>0</v>
      </c>
      <c r="E6586">
        <v>0.48770067048795462</v>
      </c>
      <c r="F6586">
        <v>0</v>
      </c>
      <c r="G6586">
        <v>0.2192156862745098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0.20892123926838371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25">
      <c r="A6587" t="s">
        <v>6630</v>
      </c>
      <c r="B6587">
        <v>0</v>
      </c>
      <c r="C6587">
        <v>0.36982968369829677</v>
      </c>
      <c r="D6587">
        <v>0</v>
      </c>
      <c r="E6587">
        <v>0.26694727045834299</v>
      </c>
      <c r="F6587">
        <v>0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0.20892123926838371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 x14ac:dyDescent="0.25">
      <c r="A6588" t="s">
        <v>6631</v>
      </c>
      <c r="B6588">
        <v>0</v>
      </c>
      <c r="C6588">
        <v>0.36374695863746948</v>
      </c>
      <c r="D6588">
        <v>0</v>
      </c>
      <c r="E6588">
        <v>0.15584085957824831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0.20892123926838371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 x14ac:dyDescent="0.25">
      <c r="A6589" t="s">
        <v>6632</v>
      </c>
      <c r="B6589">
        <v>0</v>
      </c>
      <c r="C6589">
        <v>0.33819951338199511</v>
      </c>
      <c r="D6589">
        <v>0</v>
      </c>
      <c r="E6589">
        <v>0.18301994543031791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0.28697275102650238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 t="s">
        <v>6633</v>
      </c>
      <c r="B6590">
        <v>0</v>
      </c>
      <c r="C6590">
        <v>0.33090024330900242</v>
      </c>
      <c r="D6590">
        <v>0</v>
      </c>
      <c r="E6590">
        <v>0.25842340151018423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0.3720791340052258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 t="s">
        <v>6634</v>
      </c>
      <c r="B6591">
        <v>0</v>
      </c>
      <c r="C6591">
        <v>0.29927007299270081</v>
      </c>
      <c r="D6591">
        <v>0</v>
      </c>
      <c r="E6591">
        <v>0.30715539668774722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0.3720791340052258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x14ac:dyDescent="0.25">
      <c r="A6592" t="s">
        <v>6635</v>
      </c>
      <c r="B6592">
        <v>0</v>
      </c>
      <c r="C6592">
        <v>0.59245742092457421</v>
      </c>
      <c r="D6592">
        <v>0</v>
      </c>
      <c r="E6592">
        <v>0.34135662767825042</v>
      </c>
      <c r="F6592">
        <v>0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0.3720791340052258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x14ac:dyDescent="0.25">
      <c r="A6593" t="s">
        <v>6636</v>
      </c>
      <c r="B6593">
        <v>0</v>
      </c>
      <c r="C6593">
        <v>0.51094890510948898</v>
      </c>
      <c r="D6593">
        <v>0</v>
      </c>
      <c r="E6593">
        <v>0.42775862433638617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0.3720791340052258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 t="s">
        <v>6637</v>
      </c>
      <c r="B6594">
        <v>0</v>
      </c>
      <c r="C6594">
        <v>0.24452554744525551</v>
      </c>
      <c r="D6594">
        <v>0</v>
      </c>
      <c r="E6594">
        <v>0.44288161763150657</v>
      </c>
      <c r="F6594">
        <v>0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0.41216871967151919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25">
      <c r="A6595" t="s">
        <v>6638</v>
      </c>
      <c r="B6595">
        <v>0</v>
      </c>
      <c r="C6595">
        <v>2.798053527980535E-2</v>
      </c>
      <c r="D6595">
        <v>0</v>
      </c>
      <c r="E6595">
        <v>0.49224814399627748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0.45673758865248232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 t="s">
        <v>6639</v>
      </c>
      <c r="B6596">
        <v>0</v>
      </c>
      <c r="C6596">
        <v>0</v>
      </c>
      <c r="D6596">
        <v>0</v>
      </c>
      <c r="E6596">
        <v>0.52391125023794927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0.3720791340052258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x14ac:dyDescent="0.25">
      <c r="A6597" t="s">
        <v>6640</v>
      </c>
      <c r="B6597">
        <v>0</v>
      </c>
      <c r="C6597">
        <v>0</v>
      </c>
      <c r="D6597">
        <v>0</v>
      </c>
      <c r="E6597">
        <v>0.62592271410139821</v>
      </c>
      <c r="F6597">
        <v>0</v>
      </c>
      <c r="G6597">
        <v>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0.34878686076894361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x14ac:dyDescent="0.25">
      <c r="A6598" t="s">
        <v>6641</v>
      </c>
      <c r="B6598">
        <v>0</v>
      </c>
      <c r="C6598">
        <v>0</v>
      </c>
      <c r="D6598">
        <v>0</v>
      </c>
      <c r="E6598">
        <v>0.66991687641447584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0.29048152295632701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25">
      <c r="A6599" t="s">
        <v>6642</v>
      </c>
      <c r="B6599">
        <v>0</v>
      </c>
      <c r="C6599">
        <v>0</v>
      </c>
      <c r="D6599">
        <v>0</v>
      </c>
      <c r="E6599">
        <v>0.66329660102794052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0.28029115341545352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x14ac:dyDescent="0.25">
      <c r="A6600" t="s">
        <v>6643</v>
      </c>
      <c r="B6600">
        <v>0</v>
      </c>
      <c r="C6600">
        <v>0</v>
      </c>
      <c r="D6600">
        <v>0</v>
      </c>
      <c r="E6600">
        <v>0.68637238520273269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0.23699141470698021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x14ac:dyDescent="0.25">
      <c r="A6601" t="s">
        <v>6644</v>
      </c>
      <c r="B6601">
        <v>0</v>
      </c>
      <c r="C6601">
        <v>0</v>
      </c>
      <c r="D6601">
        <v>0</v>
      </c>
      <c r="E6601">
        <v>0.70953277353581934</v>
      </c>
      <c r="F6601">
        <v>0</v>
      </c>
      <c r="G6601">
        <v>0.44607843137254899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0.20892123926838371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x14ac:dyDescent="0.25">
      <c r="A6602" t="s">
        <v>6645</v>
      </c>
      <c r="B6602">
        <v>0</v>
      </c>
      <c r="C6602">
        <v>0</v>
      </c>
      <c r="D6602">
        <v>0</v>
      </c>
      <c r="E6602">
        <v>0.73489286998455983</v>
      </c>
      <c r="F6602">
        <v>0</v>
      </c>
      <c r="G6602">
        <v>0.2192156862745098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0.20892123926838371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 t="s">
        <v>6646</v>
      </c>
      <c r="B6603">
        <v>0</v>
      </c>
      <c r="C6603">
        <v>0</v>
      </c>
      <c r="D6603">
        <v>0</v>
      </c>
      <c r="E6603">
        <v>0.74487616066329665</v>
      </c>
      <c r="F6603">
        <v>0</v>
      </c>
      <c r="G6603">
        <v>0.2192156862745098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0.20892123926838371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 x14ac:dyDescent="0.25">
      <c r="A6604" t="s">
        <v>6647</v>
      </c>
      <c r="B6604">
        <v>0</v>
      </c>
      <c r="C6604">
        <v>0</v>
      </c>
      <c r="D6604">
        <v>0</v>
      </c>
      <c r="E6604">
        <v>0.74299371814124671</v>
      </c>
      <c r="F6604">
        <v>0</v>
      </c>
      <c r="G6604">
        <v>0.2192156862745098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0.20892123926838371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 t="s">
        <v>6648</v>
      </c>
      <c r="B6605">
        <v>0</v>
      </c>
      <c r="C6605">
        <v>0</v>
      </c>
      <c r="D6605">
        <v>0</v>
      </c>
      <c r="E6605">
        <v>0.72916093826011552</v>
      </c>
      <c r="F6605">
        <v>0</v>
      </c>
      <c r="G6605">
        <v>0.2192156862745098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0.20892123926838371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x14ac:dyDescent="0.25">
      <c r="A6606" t="s">
        <v>6649</v>
      </c>
      <c r="B6606">
        <v>0</v>
      </c>
      <c r="C6606">
        <v>0</v>
      </c>
      <c r="D6606">
        <v>0</v>
      </c>
      <c r="E6606">
        <v>0.71598384060576581</v>
      </c>
      <c r="F6606">
        <v>0</v>
      </c>
      <c r="G6606">
        <v>0.2192156862745098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0.20892123926838371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 t="s">
        <v>6650</v>
      </c>
      <c r="B6607">
        <v>0</v>
      </c>
      <c r="C6607">
        <v>0</v>
      </c>
      <c r="D6607">
        <v>0</v>
      </c>
      <c r="E6607">
        <v>0.70100890458766063</v>
      </c>
      <c r="F6607">
        <v>0</v>
      </c>
      <c r="G6607">
        <v>0.2192156862745098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0.20892123926838371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x14ac:dyDescent="0.25">
      <c r="A6608" t="s">
        <v>6651</v>
      </c>
      <c r="B6608">
        <v>0</v>
      </c>
      <c r="C6608">
        <v>0</v>
      </c>
      <c r="D6608">
        <v>0</v>
      </c>
      <c r="E6608">
        <v>0.69842847775968198</v>
      </c>
      <c r="F6608">
        <v>0</v>
      </c>
      <c r="G6608">
        <v>0.2192156862745098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0.20892123926838371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x14ac:dyDescent="0.25">
      <c r="A6609" t="s">
        <v>6652</v>
      </c>
      <c r="B6609">
        <v>0</v>
      </c>
      <c r="C6609">
        <v>0.1995133819951338</v>
      </c>
      <c r="D6609">
        <v>0</v>
      </c>
      <c r="E6609">
        <v>0.65439201336745711</v>
      </c>
      <c r="F6609">
        <v>0</v>
      </c>
      <c r="G6609">
        <v>0.2192156862745098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0.20892123926838371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x14ac:dyDescent="0.25">
      <c r="A6610" t="s">
        <v>6653</v>
      </c>
      <c r="B6610">
        <v>0</v>
      </c>
      <c r="C6610">
        <v>0.43795620437956201</v>
      </c>
      <c r="D6610">
        <v>0</v>
      </c>
      <c r="E6610">
        <v>0.46193870428731582</v>
      </c>
      <c r="F6610">
        <v>0</v>
      </c>
      <c r="G6610">
        <v>0.2192156862745098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0.20892123926838371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25">
      <c r="A6611" t="s">
        <v>6654</v>
      </c>
      <c r="B6611">
        <v>0</v>
      </c>
      <c r="C6611">
        <v>0.5</v>
      </c>
      <c r="D6611">
        <v>0</v>
      </c>
      <c r="E6611">
        <v>0.21493686414687291</v>
      </c>
      <c r="F6611">
        <v>0</v>
      </c>
      <c r="G6611">
        <v>0.2192156862745098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0.20892123926838371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x14ac:dyDescent="0.25">
      <c r="A6612" t="s">
        <v>6655</v>
      </c>
      <c r="B6612">
        <v>0</v>
      </c>
      <c r="C6612">
        <v>0.48296836982968372</v>
      </c>
      <c r="D6612">
        <v>0</v>
      </c>
      <c r="E6612">
        <v>0.1567080522007657</v>
      </c>
      <c r="F6612">
        <v>0</v>
      </c>
      <c r="G6612">
        <v>0.2192156862745098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0.20892123926838371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x14ac:dyDescent="0.25">
      <c r="A6613" t="s">
        <v>6656</v>
      </c>
      <c r="B6613">
        <v>0</v>
      </c>
      <c r="C6613">
        <v>0.44890510948905099</v>
      </c>
      <c r="D6613">
        <v>0</v>
      </c>
      <c r="E6613">
        <v>0.176801539795681</v>
      </c>
      <c r="F6613">
        <v>0</v>
      </c>
      <c r="G6613">
        <v>0.2192156862745098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0.20892123926838371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x14ac:dyDescent="0.25">
      <c r="A6614" t="s">
        <v>6657</v>
      </c>
      <c r="B6614">
        <v>0</v>
      </c>
      <c r="C6614">
        <v>0.44038929440389302</v>
      </c>
      <c r="D6614">
        <v>0</v>
      </c>
      <c r="E6614">
        <v>0.1970853867467586</v>
      </c>
      <c r="F6614">
        <v>0</v>
      </c>
      <c r="G6614">
        <v>0.2192156862745098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0.20892123926838371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x14ac:dyDescent="0.25">
      <c r="A6615" t="s">
        <v>6658</v>
      </c>
      <c r="B6615">
        <v>0</v>
      </c>
      <c r="C6615">
        <v>0.45985401459854008</v>
      </c>
      <c r="D6615">
        <v>0</v>
      </c>
      <c r="E6615">
        <v>0.18003764885044099</v>
      </c>
      <c r="F6615">
        <v>0</v>
      </c>
      <c r="G6615">
        <v>0.2192156862745098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0.20892123926838371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x14ac:dyDescent="0.25">
      <c r="A6616" t="s">
        <v>6659</v>
      </c>
      <c r="B6616">
        <v>0</v>
      </c>
      <c r="C6616">
        <v>0.71046228710462278</v>
      </c>
      <c r="D6616">
        <v>0</v>
      </c>
      <c r="E6616">
        <v>0.1606421455614544</v>
      </c>
      <c r="F6616">
        <v>0</v>
      </c>
      <c r="G6616">
        <v>0.2192156862745098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0.20892123926838371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x14ac:dyDescent="0.25">
      <c r="A6617" t="s">
        <v>6660</v>
      </c>
      <c r="B6617">
        <v>0</v>
      </c>
      <c r="C6617">
        <v>0.69829683698296829</v>
      </c>
      <c r="D6617">
        <v>0</v>
      </c>
      <c r="E6617">
        <v>0.14012563717506721</v>
      </c>
      <c r="F6617">
        <v>0</v>
      </c>
      <c r="G6617">
        <v>0.2192156862745098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0.20892123926838371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x14ac:dyDescent="0.25">
      <c r="A6618" t="s">
        <v>6661</v>
      </c>
      <c r="B6618">
        <v>0</v>
      </c>
      <c r="C6618">
        <v>0.49391727493917281</v>
      </c>
      <c r="D6618">
        <v>0</v>
      </c>
      <c r="E6618">
        <v>0.12716004991645341</v>
      </c>
      <c r="F6618">
        <v>0</v>
      </c>
      <c r="G6618">
        <v>0.2192156862745098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0.20892123926838371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 t="s">
        <v>6662</v>
      </c>
      <c r="B6619">
        <v>0</v>
      </c>
      <c r="C6619">
        <v>0.1569343065693431</v>
      </c>
      <c r="D6619">
        <v>0</v>
      </c>
      <c r="E6619">
        <v>0.1212589098754204</v>
      </c>
      <c r="F6619">
        <v>0</v>
      </c>
      <c r="G6619">
        <v>0.2192156862745098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0.20892123926838371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 x14ac:dyDescent="0.25">
      <c r="A6620" t="s">
        <v>6663</v>
      </c>
      <c r="B6620">
        <v>0</v>
      </c>
      <c r="C6620">
        <v>0</v>
      </c>
      <c r="D6620">
        <v>0</v>
      </c>
      <c r="E6620">
        <v>0.15180101101969171</v>
      </c>
      <c r="F6620">
        <v>0</v>
      </c>
      <c r="G6620">
        <v>0.67725490196078431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0.20892123926838371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 t="s">
        <v>6664</v>
      </c>
      <c r="B6621">
        <v>0</v>
      </c>
      <c r="C6621">
        <v>0</v>
      </c>
      <c r="D6621">
        <v>0</v>
      </c>
      <c r="E6621">
        <v>0.23572833604771681</v>
      </c>
      <c r="F6621">
        <v>0</v>
      </c>
      <c r="G6621">
        <v>0.2192156862745098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0.20892123926838371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25">
      <c r="A6622" t="s">
        <v>6665</v>
      </c>
      <c r="B6622">
        <v>0</v>
      </c>
      <c r="C6622">
        <v>0</v>
      </c>
      <c r="D6622">
        <v>0</v>
      </c>
      <c r="E6622">
        <v>0.34939402271621661</v>
      </c>
      <c r="F6622">
        <v>0</v>
      </c>
      <c r="G6622">
        <v>0.2192156862745098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0.20892123926838371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 x14ac:dyDescent="0.25">
      <c r="A6623" t="s">
        <v>6666</v>
      </c>
      <c r="B6623">
        <v>0</v>
      </c>
      <c r="C6623">
        <v>0</v>
      </c>
      <c r="D6623">
        <v>0</v>
      </c>
      <c r="E6623">
        <v>0.45925252226146918</v>
      </c>
      <c r="F6623">
        <v>0</v>
      </c>
      <c r="G6623">
        <v>0.2192156862745098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0.20892123926838371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 x14ac:dyDescent="0.25">
      <c r="A6624" t="s">
        <v>6667</v>
      </c>
      <c r="B6624">
        <v>0</v>
      </c>
      <c r="C6624">
        <v>0</v>
      </c>
      <c r="D6624">
        <v>0</v>
      </c>
      <c r="E6624">
        <v>0.51710061549525166</v>
      </c>
      <c r="F6624">
        <v>0</v>
      </c>
      <c r="G6624">
        <v>0.2192156862745098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0.20892123926838371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 t="s">
        <v>6668</v>
      </c>
      <c r="B6625">
        <v>0</v>
      </c>
      <c r="C6625">
        <v>0</v>
      </c>
      <c r="D6625">
        <v>0</v>
      </c>
      <c r="E6625">
        <v>0.56559994923750501</v>
      </c>
      <c r="F6625">
        <v>0</v>
      </c>
      <c r="G6625">
        <v>0.2192156862745098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0.20892123926838371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 x14ac:dyDescent="0.25">
      <c r="A6626" t="s">
        <v>6669</v>
      </c>
      <c r="B6626">
        <v>0</v>
      </c>
      <c r="C6626">
        <v>0</v>
      </c>
      <c r="D6626">
        <v>0</v>
      </c>
      <c r="E6626">
        <v>0.6362444214133125</v>
      </c>
      <c r="F6626">
        <v>0</v>
      </c>
      <c r="G6626">
        <v>0.2192156862745098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0.20892123926838371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25">
      <c r="A6627" t="s">
        <v>6670</v>
      </c>
      <c r="B6627">
        <v>0</v>
      </c>
      <c r="C6627">
        <v>0</v>
      </c>
      <c r="D6627">
        <v>0</v>
      </c>
      <c r="E6627">
        <v>0.71518010110196928</v>
      </c>
      <c r="F6627">
        <v>0</v>
      </c>
      <c r="G6627">
        <v>0.2192156862745098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0.20892123926838371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 t="s">
        <v>6671</v>
      </c>
      <c r="B6628">
        <v>0</v>
      </c>
      <c r="C6628">
        <v>0</v>
      </c>
      <c r="D6628">
        <v>0</v>
      </c>
      <c r="E6628">
        <v>0.80090526449374988</v>
      </c>
      <c r="F6628">
        <v>0</v>
      </c>
      <c r="G6628">
        <v>0.2192156862745098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0.20892123926838371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 t="s">
        <v>6672</v>
      </c>
      <c r="B6629">
        <v>0</v>
      </c>
      <c r="C6629">
        <v>0</v>
      </c>
      <c r="D6629">
        <v>0</v>
      </c>
      <c r="E6629">
        <v>0.82704794940671333</v>
      </c>
      <c r="F6629">
        <v>0</v>
      </c>
      <c r="G6629">
        <v>0.2192156862745098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0.20892123926838371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 x14ac:dyDescent="0.25">
      <c r="A6630" t="s">
        <v>6673</v>
      </c>
      <c r="B6630">
        <v>0</v>
      </c>
      <c r="C6630">
        <v>0</v>
      </c>
      <c r="D6630">
        <v>0</v>
      </c>
      <c r="E6630">
        <v>0.82907844920577856</v>
      </c>
      <c r="F6630">
        <v>0</v>
      </c>
      <c r="G6630">
        <v>0.2192156862745098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0.20892123926838371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25">
      <c r="A6631" t="s">
        <v>6674</v>
      </c>
      <c r="B6631">
        <v>0</v>
      </c>
      <c r="C6631">
        <v>0</v>
      </c>
      <c r="D6631">
        <v>0</v>
      </c>
      <c r="E6631">
        <v>0.83011485014488462</v>
      </c>
      <c r="F6631">
        <v>0</v>
      </c>
      <c r="G6631">
        <v>0.95882352941176474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0.20892123926838371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 t="s">
        <v>6675</v>
      </c>
      <c r="B6632">
        <v>0</v>
      </c>
      <c r="C6632">
        <v>0</v>
      </c>
      <c r="D6632">
        <v>0</v>
      </c>
      <c r="E6632">
        <v>0.82960722519511843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0.20892123926838371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x14ac:dyDescent="0.25">
      <c r="A6633" t="s">
        <v>6676</v>
      </c>
      <c r="B6633">
        <v>0</v>
      </c>
      <c r="C6633">
        <v>0.17883211678832109</v>
      </c>
      <c r="D6633">
        <v>0</v>
      </c>
      <c r="E6633">
        <v>0.82609615262590164</v>
      </c>
      <c r="F6633">
        <v>0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0.20892123926838371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 x14ac:dyDescent="0.25">
      <c r="A6634" t="s">
        <v>6677</v>
      </c>
      <c r="B6634">
        <v>0</v>
      </c>
      <c r="C6634">
        <v>0.41484184914841848</v>
      </c>
      <c r="D6634">
        <v>0</v>
      </c>
      <c r="E6634">
        <v>0.78686097421688284</v>
      </c>
      <c r="F6634">
        <v>0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0.20892123926838371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25">
      <c r="A6635" t="s">
        <v>6678</v>
      </c>
      <c r="B6635">
        <v>0</v>
      </c>
      <c r="C6635">
        <v>0.4963503649635036</v>
      </c>
      <c r="D6635">
        <v>0</v>
      </c>
      <c r="E6635">
        <v>0.64138412402969613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0.3720791340052258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 x14ac:dyDescent="0.25">
      <c r="A6636" t="s">
        <v>6679</v>
      </c>
      <c r="B6636">
        <v>0</v>
      </c>
      <c r="C6636">
        <v>0.48175182481751833</v>
      </c>
      <c r="D6636">
        <v>0</v>
      </c>
      <c r="E6636">
        <v>0.60136635715645426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0.3720791340052258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 x14ac:dyDescent="0.25">
      <c r="A6637" t="s">
        <v>6680</v>
      </c>
      <c r="B6637">
        <v>0</v>
      </c>
      <c r="C6637">
        <v>0.44160583941605841</v>
      </c>
      <c r="D6637">
        <v>0</v>
      </c>
      <c r="E6637">
        <v>0.63239493221091825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0.32000746547219111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 t="s">
        <v>6681</v>
      </c>
      <c r="B6638">
        <v>0</v>
      </c>
      <c r="C6638">
        <v>0.40875912408759119</v>
      </c>
      <c r="D6638">
        <v>0</v>
      </c>
      <c r="E6638">
        <v>0.64779288902049537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0.29484882418812991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 t="s">
        <v>6682</v>
      </c>
      <c r="B6639">
        <v>0</v>
      </c>
      <c r="C6639">
        <v>0.44890510948905099</v>
      </c>
      <c r="D6639">
        <v>0</v>
      </c>
      <c r="E6639">
        <v>0.60798663254298957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0.35195968645016801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18" x14ac:dyDescent="0.25">
      <c r="A6640" t="s">
        <v>6683</v>
      </c>
      <c r="B6640">
        <v>0</v>
      </c>
      <c r="C6640">
        <v>0.6995133819951338</v>
      </c>
      <c r="D6640">
        <v>0</v>
      </c>
      <c r="E6640">
        <v>0.53943611328496799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0.3720791340052258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 t="s">
        <v>6684</v>
      </c>
      <c r="B6641">
        <v>0</v>
      </c>
      <c r="C6641">
        <v>0.68004866180048662</v>
      </c>
      <c r="D6641">
        <v>0</v>
      </c>
      <c r="E6641">
        <v>0.47699824446371542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0.3720791340052258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 t="s">
        <v>6685</v>
      </c>
      <c r="B6642">
        <v>0</v>
      </c>
      <c r="C6642">
        <v>0.47445255474452552</v>
      </c>
      <c r="D6642">
        <v>0</v>
      </c>
      <c r="E6642">
        <v>0.40794010025592758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0.52224710712952593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25">
      <c r="A6643" t="s">
        <v>6686</v>
      </c>
      <c r="B6643">
        <v>0</v>
      </c>
      <c r="C6643">
        <v>0.1496350364963504</v>
      </c>
      <c r="D6643">
        <v>0</v>
      </c>
      <c r="E6643">
        <v>0.3346517481334208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0.52224710712952593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 x14ac:dyDescent="0.25">
      <c r="A6644" t="s">
        <v>6687</v>
      </c>
      <c r="B6644">
        <v>0</v>
      </c>
      <c r="C6644">
        <v>0</v>
      </c>
      <c r="D6644">
        <v>0</v>
      </c>
      <c r="E6644">
        <v>0.33778210199031278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0.52224710712952593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 x14ac:dyDescent="0.25">
      <c r="A6645" t="s">
        <v>6688</v>
      </c>
      <c r="B6645">
        <v>0</v>
      </c>
      <c r="C6645">
        <v>0</v>
      </c>
      <c r="D6645">
        <v>0</v>
      </c>
      <c r="E6645">
        <v>0.42101144271240942</v>
      </c>
      <c r="F6645">
        <v>0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0.3720791340052258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 spans="1:18" x14ac:dyDescent="0.25">
      <c r="A6646" t="s">
        <v>6689</v>
      </c>
      <c r="B6646">
        <v>0</v>
      </c>
      <c r="C6646">
        <v>0</v>
      </c>
      <c r="D6646">
        <v>0</v>
      </c>
      <c r="E6646">
        <v>0.48911779013938539</v>
      </c>
      <c r="F6646">
        <v>0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0.23885778275475919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x14ac:dyDescent="0.25">
      <c r="A6647" t="s">
        <v>6690</v>
      </c>
      <c r="B6647">
        <v>0</v>
      </c>
      <c r="C6647">
        <v>0</v>
      </c>
      <c r="D6647">
        <v>0</v>
      </c>
      <c r="E6647">
        <v>0.51959643816493584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0.20892123926838371</v>
      </c>
      <c r="N6647">
        <v>0</v>
      </c>
      <c r="O6647">
        <v>0</v>
      </c>
      <c r="P6647">
        <v>0</v>
      </c>
      <c r="Q6647">
        <v>0</v>
      </c>
      <c r="R6647">
        <v>0</v>
      </c>
    </row>
    <row r="6648" spans="1:18" x14ac:dyDescent="0.25">
      <c r="A6648" t="s">
        <v>6691</v>
      </c>
      <c r="B6648">
        <v>0</v>
      </c>
      <c r="C6648">
        <v>0</v>
      </c>
      <c r="D6648">
        <v>0</v>
      </c>
      <c r="E6648">
        <v>0.54793883119355313</v>
      </c>
      <c r="F6648">
        <v>0</v>
      </c>
      <c r="G6648">
        <v>0.96686274509803927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0.108809257185517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 x14ac:dyDescent="0.25">
      <c r="A6649" t="s">
        <v>6692</v>
      </c>
      <c r="B6649">
        <v>0</v>
      </c>
      <c r="C6649">
        <v>0</v>
      </c>
      <c r="D6649">
        <v>0</v>
      </c>
      <c r="E6649">
        <v>0.5532477421265255</v>
      </c>
      <c r="F6649">
        <v>0</v>
      </c>
      <c r="G6649">
        <v>0.2192156862745098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0.108809257185517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 x14ac:dyDescent="0.25">
      <c r="A6650" t="s">
        <v>6693</v>
      </c>
      <c r="B6650">
        <v>0</v>
      </c>
      <c r="C6650">
        <v>0</v>
      </c>
      <c r="D6650">
        <v>0</v>
      </c>
      <c r="E6650">
        <v>0.62126948539520721</v>
      </c>
      <c r="F6650">
        <v>0</v>
      </c>
      <c r="G6650">
        <v>0.2192156862745098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0.108809257185517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25">
      <c r="A6651" t="s">
        <v>6694</v>
      </c>
      <c r="B6651">
        <v>0</v>
      </c>
      <c r="C6651">
        <v>0</v>
      </c>
      <c r="D6651">
        <v>0</v>
      </c>
      <c r="E6651">
        <v>0.56720742824509829</v>
      </c>
      <c r="F6651">
        <v>0</v>
      </c>
      <c r="G6651">
        <v>0.2192156862745098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0.108809257185517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 x14ac:dyDescent="0.25">
      <c r="A6652" t="s">
        <v>6695</v>
      </c>
      <c r="B6652">
        <v>0</v>
      </c>
      <c r="C6652">
        <v>0</v>
      </c>
      <c r="D6652">
        <v>0</v>
      </c>
      <c r="E6652">
        <v>0.5537553670762918</v>
      </c>
      <c r="F6652">
        <v>0</v>
      </c>
      <c r="G6652">
        <v>0.2192156862745098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0.108809257185517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 x14ac:dyDescent="0.25">
      <c r="A6653" t="s">
        <v>6696</v>
      </c>
      <c r="B6653">
        <v>0</v>
      </c>
      <c r="C6653">
        <v>0</v>
      </c>
      <c r="D6653">
        <v>0</v>
      </c>
      <c r="E6653">
        <v>0.53649611878423831</v>
      </c>
      <c r="F6653">
        <v>0</v>
      </c>
      <c r="G6653">
        <v>0.2192156862745098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0.108809257185517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 x14ac:dyDescent="0.25">
      <c r="A6654" t="s">
        <v>6697</v>
      </c>
      <c r="B6654">
        <v>0</v>
      </c>
      <c r="C6654">
        <v>0</v>
      </c>
      <c r="D6654">
        <v>0</v>
      </c>
      <c r="E6654">
        <v>0.49762050804797048</v>
      </c>
      <c r="F6654">
        <v>0</v>
      </c>
      <c r="G6654">
        <v>0.2192156862745098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0.108809257185517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 x14ac:dyDescent="0.25">
      <c r="A6655" t="s">
        <v>6698</v>
      </c>
      <c r="B6655">
        <v>0</v>
      </c>
      <c r="C6655">
        <v>0</v>
      </c>
      <c r="D6655">
        <v>0</v>
      </c>
      <c r="E6655">
        <v>0.46113496478351912</v>
      </c>
      <c r="F6655">
        <v>0</v>
      </c>
      <c r="G6655">
        <v>0.85666666666666658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0.108809257185517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 x14ac:dyDescent="0.25">
      <c r="A6656" t="s">
        <v>6699</v>
      </c>
      <c r="B6656">
        <v>0</v>
      </c>
      <c r="C6656">
        <v>0</v>
      </c>
      <c r="D6656">
        <v>0</v>
      </c>
      <c r="E6656">
        <v>0.52257873474481276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0.108809257185517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 x14ac:dyDescent="0.25">
      <c r="A6657" t="s">
        <v>6700</v>
      </c>
      <c r="B6657">
        <v>0</v>
      </c>
      <c r="C6657">
        <v>1.2165450121654499E-3</v>
      </c>
      <c r="D6657">
        <v>0</v>
      </c>
      <c r="E6657">
        <v>0.58137862475940694</v>
      </c>
      <c r="F6657">
        <v>0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0.108809257185517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 x14ac:dyDescent="0.25">
      <c r="A6658" t="s">
        <v>6701</v>
      </c>
      <c r="B6658">
        <v>0</v>
      </c>
      <c r="C6658">
        <v>5.9610705596107059E-2</v>
      </c>
      <c r="D6658">
        <v>0</v>
      </c>
      <c r="E6658">
        <v>0.55388227331373341</v>
      </c>
      <c r="F6658">
        <v>0</v>
      </c>
      <c r="G6658">
        <v>0.2192156862745098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0.108809257185517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x14ac:dyDescent="0.25">
      <c r="A6659" t="s">
        <v>6702</v>
      </c>
      <c r="B6659">
        <v>0</v>
      </c>
      <c r="C6659">
        <v>2.6763990267639901E-2</v>
      </c>
      <c r="D6659">
        <v>0</v>
      </c>
      <c r="E6659">
        <v>0.47082214090822572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0.108809257185517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 t="s">
        <v>6703</v>
      </c>
      <c r="B6660">
        <v>0</v>
      </c>
      <c r="C6660">
        <v>0.1094890510948905</v>
      </c>
      <c r="D6660">
        <v>0</v>
      </c>
      <c r="E6660">
        <v>0.5029928720996637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0.108809257185517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 x14ac:dyDescent="0.25">
      <c r="A6661" t="s">
        <v>6704</v>
      </c>
      <c r="B6661">
        <v>0</v>
      </c>
      <c r="C6661">
        <v>0.15450121654501209</v>
      </c>
      <c r="D6661">
        <v>0</v>
      </c>
      <c r="E6661">
        <v>0.5537553670762918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0.108809257185517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 x14ac:dyDescent="0.25">
      <c r="A6662" t="s">
        <v>6705</v>
      </c>
      <c r="B6662">
        <v>0</v>
      </c>
      <c r="C6662">
        <v>0.14355231143552311</v>
      </c>
      <c r="D6662">
        <v>0</v>
      </c>
      <c r="E6662">
        <v>0.58161128619471658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0.108809257185517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 t="s">
        <v>6706</v>
      </c>
      <c r="B6663">
        <v>0</v>
      </c>
      <c r="C6663">
        <v>0.1094890510948905</v>
      </c>
      <c r="D6663">
        <v>0</v>
      </c>
      <c r="E6663">
        <v>0.64483174348019201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0.108809257185517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 t="s">
        <v>6707</v>
      </c>
      <c r="B6664">
        <v>0</v>
      </c>
      <c r="C6664">
        <v>0.20437956204379559</v>
      </c>
      <c r="D6664">
        <v>0</v>
      </c>
      <c r="E6664">
        <v>0.67165126165951061</v>
      </c>
      <c r="F6664">
        <v>0</v>
      </c>
      <c r="G6664">
        <v>0.2192156862745098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0.108809257185517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 t="s">
        <v>6708</v>
      </c>
      <c r="B6665">
        <v>0</v>
      </c>
      <c r="C6665">
        <v>0.13138686131386859</v>
      </c>
      <c r="D6665">
        <v>0</v>
      </c>
      <c r="E6665">
        <v>0.7077137841324902</v>
      </c>
      <c r="F6665">
        <v>0</v>
      </c>
      <c r="G6665">
        <v>0.2192156862745098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0.108809257185517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 t="s">
        <v>6709</v>
      </c>
      <c r="B6666">
        <v>0</v>
      </c>
      <c r="C6666">
        <v>1.581508515815085E-2</v>
      </c>
      <c r="D6666">
        <v>0</v>
      </c>
      <c r="E6666">
        <v>0.70583134161044014</v>
      </c>
      <c r="F6666">
        <v>0</v>
      </c>
      <c r="G6666">
        <v>0.2192156862745098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0.108809257185517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25">
      <c r="A6667" t="s">
        <v>6710</v>
      </c>
      <c r="B6667">
        <v>0</v>
      </c>
      <c r="C6667">
        <v>1.2165450121654499E-3</v>
      </c>
      <c r="D6667">
        <v>0</v>
      </c>
      <c r="E6667">
        <v>0.72110239218257588</v>
      </c>
      <c r="F6667">
        <v>0</v>
      </c>
      <c r="G6667">
        <v>0.2192156862745098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0.108809257185517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 x14ac:dyDescent="0.25">
      <c r="A6668" t="s">
        <v>6711</v>
      </c>
      <c r="B6668">
        <v>0</v>
      </c>
      <c r="C6668">
        <v>0</v>
      </c>
      <c r="D6668">
        <v>0</v>
      </c>
      <c r="E6668">
        <v>0.7419784682417141</v>
      </c>
      <c r="F6668">
        <v>0</v>
      </c>
      <c r="G6668">
        <v>0.2192156862745098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0.108809257185517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 x14ac:dyDescent="0.25">
      <c r="A6669" t="s">
        <v>6712</v>
      </c>
      <c r="B6669">
        <v>0</v>
      </c>
      <c r="C6669">
        <v>0</v>
      </c>
      <c r="D6669">
        <v>0</v>
      </c>
      <c r="E6669">
        <v>0.73207978172127164</v>
      </c>
      <c r="F6669">
        <v>0</v>
      </c>
      <c r="G6669">
        <v>0.2192156862745098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 t="s">
        <v>6713</v>
      </c>
      <c r="B6670">
        <v>0</v>
      </c>
      <c r="C6670">
        <v>0</v>
      </c>
      <c r="D6670">
        <v>0</v>
      </c>
      <c r="E6670">
        <v>0.65912984623194237</v>
      </c>
      <c r="F6670">
        <v>0</v>
      </c>
      <c r="G6670">
        <v>0.2192156862745098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x14ac:dyDescent="0.25">
      <c r="A6671" t="s">
        <v>6714</v>
      </c>
      <c r="B6671">
        <v>0</v>
      </c>
      <c r="C6671">
        <v>0</v>
      </c>
      <c r="D6671">
        <v>0</v>
      </c>
      <c r="E6671">
        <v>0.65382093529897001</v>
      </c>
      <c r="F6671">
        <v>0</v>
      </c>
      <c r="G6671">
        <v>0.2192156862745098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 t="s">
        <v>6715</v>
      </c>
      <c r="B6672">
        <v>0</v>
      </c>
      <c r="C6672">
        <v>0</v>
      </c>
      <c r="D6672">
        <v>0</v>
      </c>
      <c r="E6672">
        <v>0.63457348928699842</v>
      </c>
      <c r="F6672">
        <v>0</v>
      </c>
      <c r="G6672">
        <v>0.2192156862745098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 spans="1:18" x14ac:dyDescent="0.25">
      <c r="A6673" t="s">
        <v>6716</v>
      </c>
      <c r="B6673">
        <v>0</v>
      </c>
      <c r="C6673">
        <v>0</v>
      </c>
      <c r="D6673">
        <v>0</v>
      </c>
      <c r="E6673">
        <v>0.60756361175151763</v>
      </c>
      <c r="F6673">
        <v>0</v>
      </c>
      <c r="G6673">
        <v>0.2192156862745098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x14ac:dyDescent="0.25">
      <c r="A6674" t="s">
        <v>6717</v>
      </c>
      <c r="B6674">
        <v>0</v>
      </c>
      <c r="C6674">
        <v>0</v>
      </c>
      <c r="D6674">
        <v>0</v>
      </c>
      <c r="E6674">
        <v>0.59189069142748374</v>
      </c>
      <c r="F6674">
        <v>0</v>
      </c>
      <c r="G6674">
        <v>0.2192156862745098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x14ac:dyDescent="0.25">
      <c r="A6675" t="s">
        <v>6718</v>
      </c>
      <c r="B6675">
        <v>0</v>
      </c>
      <c r="C6675">
        <v>0</v>
      </c>
      <c r="D6675">
        <v>0</v>
      </c>
      <c r="E6675">
        <v>0.58584149410943553</v>
      </c>
      <c r="F6675">
        <v>0</v>
      </c>
      <c r="G6675">
        <v>0.2192156862745098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 x14ac:dyDescent="0.25">
      <c r="A6676" t="s">
        <v>6719</v>
      </c>
      <c r="B6676">
        <v>0</v>
      </c>
      <c r="C6676">
        <v>0</v>
      </c>
      <c r="D6676">
        <v>0</v>
      </c>
      <c r="E6676">
        <v>0.58395905158738559</v>
      </c>
      <c r="F6676">
        <v>0</v>
      </c>
      <c r="G6676">
        <v>0.2192156862745098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</row>
    <row r="6677" spans="1:18" x14ac:dyDescent="0.25">
      <c r="A6677" t="s">
        <v>6720</v>
      </c>
      <c r="B6677">
        <v>0</v>
      </c>
      <c r="C6677">
        <v>0</v>
      </c>
      <c r="D6677">
        <v>0</v>
      </c>
      <c r="E6677">
        <v>0.58520696292222774</v>
      </c>
      <c r="F6677">
        <v>0</v>
      </c>
      <c r="G6677">
        <v>0.2192156862745098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 x14ac:dyDescent="0.25">
      <c r="A6678" t="s">
        <v>6721</v>
      </c>
      <c r="B6678">
        <v>0</v>
      </c>
      <c r="C6678">
        <v>0</v>
      </c>
      <c r="D6678">
        <v>0</v>
      </c>
      <c r="E6678">
        <v>0.59992808646544982</v>
      </c>
      <c r="F6678">
        <v>0</v>
      </c>
      <c r="G6678">
        <v>0.2192156862745098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x14ac:dyDescent="0.25">
      <c r="A6679" t="s">
        <v>6722</v>
      </c>
      <c r="B6679">
        <v>0</v>
      </c>
      <c r="C6679">
        <v>0</v>
      </c>
      <c r="D6679">
        <v>0</v>
      </c>
      <c r="E6679">
        <v>0.62879925548340709</v>
      </c>
      <c r="F6679">
        <v>0</v>
      </c>
      <c r="G6679">
        <v>0.2192156862745098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 t="s">
        <v>6723</v>
      </c>
      <c r="B6680">
        <v>0</v>
      </c>
      <c r="C6680">
        <v>0</v>
      </c>
      <c r="D6680">
        <v>0</v>
      </c>
      <c r="E6680">
        <v>0.737388692654244</v>
      </c>
      <c r="F6680">
        <v>0</v>
      </c>
      <c r="G6680">
        <v>0.2192156862745098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 x14ac:dyDescent="0.25">
      <c r="A6681" t="s">
        <v>6724</v>
      </c>
      <c r="B6681">
        <v>0</v>
      </c>
      <c r="C6681">
        <v>3.4063260340632603E-2</v>
      </c>
      <c r="D6681">
        <v>0</v>
      </c>
      <c r="E6681">
        <v>0.73117028701960707</v>
      </c>
      <c r="F6681">
        <v>0</v>
      </c>
      <c r="G6681">
        <v>0.2192156862745098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 t="s">
        <v>6725</v>
      </c>
      <c r="B6682">
        <v>0</v>
      </c>
      <c r="C6682">
        <v>2.0681265206812651E-2</v>
      </c>
      <c r="D6682">
        <v>0</v>
      </c>
      <c r="E6682">
        <v>0.6798790160536391</v>
      </c>
      <c r="F6682">
        <v>0</v>
      </c>
      <c r="G6682">
        <v>0.2192156862745098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 t="s">
        <v>6726</v>
      </c>
      <c r="B6683">
        <v>0</v>
      </c>
      <c r="C6683">
        <v>0.18856447688564479</v>
      </c>
      <c r="D6683">
        <v>0</v>
      </c>
      <c r="E6683">
        <v>0.63945937942849895</v>
      </c>
      <c r="F6683">
        <v>0</v>
      </c>
      <c r="G6683">
        <v>0.2192156862745098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 t="s">
        <v>6727</v>
      </c>
      <c r="B6684">
        <v>0</v>
      </c>
      <c r="C6684">
        <v>0.21654501216545011</v>
      </c>
      <c r="D6684">
        <v>0</v>
      </c>
      <c r="E6684">
        <v>0.64070729076334099</v>
      </c>
      <c r="F6684">
        <v>0</v>
      </c>
      <c r="G6684">
        <v>0.2192156862745098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 spans="1:18" x14ac:dyDescent="0.25">
      <c r="A6685" t="s">
        <v>6728</v>
      </c>
      <c r="B6685">
        <v>0</v>
      </c>
      <c r="C6685">
        <v>0.27615571776155717</v>
      </c>
      <c r="D6685">
        <v>0</v>
      </c>
      <c r="E6685">
        <v>0.65422280505086827</v>
      </c>
      <c r="F6685">
        <v>0</v>
      </c>
      <c r="G6685">
        <v>0.2192156862745098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 t="s">
        <v>6729</v>
      </c>
      <c r="B6686">
        <v>0</v>
      </c>
      <c r="C6686">
        <v>0.2214111922141119</v>
      </c>
      <c r="D6686">
        <v>0</v>
      </c>
      <c r="E6686">
        <v>0.65234036252881833</v>
      </c>
      <c r="F6686">
        <v>0</v>
      </c>
      <c r="G6686">
        <v>0.2192156862745098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 t="s">
        <v>6730</v>
      </c>
      <c r="B6687">
        <v>0</v>
      </c>
      <c r="C6687">
        <v>0.20924574209245739</v>
      </c>
      <c r="D6687">
        <v>0</v>
      </c>
      <c r="E6687">
        <v>0.64650267560650609</v>
      </c>
      <c r="F6687">
        <v>0</v>
      </c>
      <c r="G6687">
        <v>0.2192156862745098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 x14ac:dyDescent="0.25">
      <c r="A6688" t="s">
        <v>6731</v>
      </c>
      <c r="B6688">
        <v>0</v>
      </c>
      <c r="C6688">
        <v>0.30170316301703171</v>
      </c>
      <c r="D6688">
        <v>0</v>
      </c>
      <c r="E6688">
        <v>0.64610080585460772</v>
      </c>
      <c r="F6688">
        <v>0</v>
      </c>
      <c r="G6688">
        <v>0.2192156862745098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 t="s">
        <v>6732</v>
      </c>
      <c r="B6689">
        <v>0</v>
      </c>
      <c r="C6689">
        <v>0.41849148418491477</v>
      </c>
      <c r="D6689">
        <v>0</v>
      </c>
      <c r="E6689">
        <v>0.64235707185008151</v>
      </c>
      <c r="F6689">
        <v>0</v>
      </c>
      <c r="G6689">
        <v>0.2192156862745098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 x14ac:dyDescent="0.25">
      <c r="A6690" t="s">
        <v>6733</v>
      </c>
      <c r="B6690">
        <v>0</v>
      </c>
      <c r="C6690">
        <v>0.30048661800486609</v>
      </c>
      <c r="D6690">
        <v>0</v>
      </c>
      <c r="E6690">
        <v>0.62549969330992627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5.4385964912280697E-2</v>
      </c>
      <c r="N6690">
        <v>0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 t="s">
        <v>6734</v>
      </c>
      <c r="B6691">
        <v>0</v>
      </c>
      <c r="C6691">
        <v>0.13868613138686131</v>
      </c>
      <c r="D6691">
        <v>0</v>
      </c>
      <c r="E6691">
        <v>0.58994479578671288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5.4385964912280697E-2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 x14ac:dyDescent="0.25">
      <c r="A6692" t="s">
        <v>6735</v>
      </c>
      <c r="B6692">
        <v>0</v>
      </c>
      <c r="C6692">
        <v>0</v>
      </c>
      <c r="D6692">
        <v>0</v>
      </c>
      <c r="E6692">
        <v>0.58531271812009567</v>
      </c>
      <c r="F6692">
        <v>0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5.4385964912280697E-2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 x14ac:dyDescent="0.25">
      <c r="A6693" t="s">
        <v>6736</v>
      </c>
      <c r="B6693">
        <v>0</v>
      </c>
      <c r="C6693">
        <v>0</v>
      </c>
      <c r="D6693">
        <v>0</v>
      </c>
      <c r="E6693">
        <v>0.63842297848939278</v>
      </c>
      <c r="F6693">
        <v>0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5.4385964912280697E-2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 t="s">
        <v>6737</v>
      </c>
      <c r="B6694">
        <v>0</v>
      </c>
      <c r="C6694">
        <v>0</v>
      </c>
      <c r="D6694">
        <v>0</v>
      </c>
      <c r="E6694">
        <v>0.65936250766725191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5.4385964912280697E-2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x14ac:dyDescent="0.25">
      <c r="A6695" t="s">
        <v>6738</v>
      </c>
      <c r="B6695">
        <v>0</v>
      </c>
      <c r="C6695">
        <v>0</v>
      </c>
      <c r="D6695">
        <v>0</v>
      </c>
      <c r="E6695">
        <v>0.67501427695171223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5.4385964912280697E-2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 x14ac:dyDescent="0.25">
      <c r="A6696" t="s">
        <v>6739</v>
      </c>
      <c r="B6696">
        <v>0</v>
      </c>
      <c r="C6696">
        <v>0</v>
      </c>
      <c r="D6696">
        <v>0</v>
      </c>
      <c r="E6696">
        <v>0.66492523107510737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5.4385964912280697E-2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 t="s">
        <v>6740</v>
      </c>
      <c r="B6697">
        <v>0</v>
      </c>
      <c r="C6697">
        <v>0</v>
      </c>
      <c r="D6697">
        <v>0</v>
      </c>
      <c r="E6697">
        <v>0.63328327587300914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5.4385964912280697E-2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 t="s">
        <v>6741</v>
      </c>
      <c r="B6698">
        <v>0</v>
      </c>
      <c r="C6698">
        <v>0</v>
      </c>
      <c r="D6698">
        <v>0</v>
      </c>
      <c r="E6698">
        <v>0.60107024260242403</v>
      </c>
      <c r="F6698">
        <v>0</v>
      </c>
      <c r="G6698">
        <v>0.2192156862745098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5.4385964912280697E-2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 t="s">
        <v>6742</v>
      </c>
      <c r="B6699">
        <v>0</v>
      </c>
      <c r="C6699">
        <v>0</v>
      </c>
      <c r="D6699">
        <v>0</v>
      </c>
      <c r="E6699">
        <v>0.57323547452357282</v>
      </c>
      <c r="F6699">
        <v>0</v>
      </c>
      <c r="G6699">
        <v>0.2192156862745098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5.4385964912280697E-2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 t="s">
        <v>6743</v>
      </c>
      <c r="B6700">
        <v>0</v>
      </c>
      <c r="C6700">
        <v>0</v>
      </c>
      <c r="D6700">
        <v>0</v>
      </c>
      <c r="E6700">
        <v>0.54914444044924815</v>
      </c>
      <c r="F6700">
        <v>0</v>
      </c>
      <c r="G6700">
        <v>0.2192156862745098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5.4385964912280697E-2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 t="s">
        <v>6744</v>
      </c>
      <c r="B6701">
        <v>0</v>
      </c>
      <c r="C6701">
        <v>0</v>
      </c>
      <c r="D6701">
        <v>0</v>
      </c>
      <c r="E6701">
        <v>0.53863237378117135</v>
      </c>
      <c r="F6701">
        <v>0</v>
      </c>
      <c r="G6701">
        <v>0.2192156862745098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5.4385964912280697E-2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 t="s">
        <v>6745</v>
      </c>
      <c r="B6702">
        <v>0</v>
      </c>
      <c r="C6702">
        <v>0</v>
      </c>
      <c r="D6702">
        <v>0</v>
      </c>
      <c r="E6702">
        <v>0.55388227331373341</v>
      </c>
      <c r="F6702">
        <v>0</v>
      </c>
      <c r="G6702">
        <v>0.2192156862745098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5.4385964912280697E-2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 t="s">
        <v>6746</v>
      </c>
      <c r="B6703">
        <v>0</v>
      </c>
      <c r="C6703">
        <v>0</v>
      </c>
      <c r="D6703">
        <v>0</v>
      </c>
      <c r="E6703">
        <v>0.57638697942003847</v>
      </c>
      <c r="F6703">
        <v>0</v>
      </c>
      <c r="G6703">
        <v>0.2192156862745098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5.4385964912280697E-2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x14ac:dyDescent="0.25">
      <c r="A6704" t="s">
        <v>6747</v>
      </c>
      <c r="B6704">
        <v>0</v>
      </c>
      <c r="C6704">
        <v>0</v>
      </c>
      <c r="D6704">
        <v>0</v>
      </c>
      <c r="E6704">
        <v>0.59927240423866845</v>
      </c>
      <c r="F6704">
        <v>0</v>
      </c>
      <c r="G6704">
        <v>0.6419607843137255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5.4385964912280697E-2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 x14ac:dyDescent="0.25">
      <c r="A6705" t="s">
        <v>6748</v>
      </c>
      <c r="B6705">
        <v>0</v>
      </c>
      <c r="C6705">
        <v>0.22992700729926999</v>
      </c>
      <c r="D6705">
        <v>0</v>
      </c>
      <c r="E6705">
        <v>0.60604073690221882</v>
      </c>
      <c r="F6705">
        <v>0</v>
      </c>
      <c r="G6705">
        <v>0.86960784313725492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5.4385964912280697E-2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 x14ac:dyDescent="0.25">
      <c r="A6706" t="s">
        <v>6749</v>
      </c>
      <c r="B6706">
        <v>0</v>
      </c>
      <c r="C6706">
        <v>0.47931873479318732</v>
      </c>
      <c r="D6706">
        <v>0</v>
      </c>
      <c r="E6706">
        <v>0.57025317794369601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5.4385964912280697E-2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 t="s">
        <v>6750</v>
      </c>
      <c r="B6707">
        <v>0</v>
      </c>
      <c r="C6707">
        <v>0.45985401459854008</v>
      </c>
      <c r="D6707">
        <v>0</v>
      </c>
      <c r="E6707">
        <v>0.55908542904883785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5.4385964912280697E-2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 t="s">
        <v>6751</v>
      </c>
      <c r="B6708">
        <v>0</v>
      </c>
      <c r="C6708">
        <v>0.29562043795620441</v>
      </c>
      <c r="D6708">
        <v>0</v>
      </c>
      <c r="E6708">
        <v>0.59639586285665946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5.4385964912280697E-2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 t="s">
        <v>6752</v>
      </c>
      <c r="B6709">
        <v>0</v>
      </c>
      <c r="C6709">
        <v>0.30778588807785889</v>
      </c>
      <c r="D6709">
        <v>0</v>
      </c>
      <c r="E6709">
        <v>0.58698365024640964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5.4385964912280697E-2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 t="s">
        <v>6753</v>
      </c>
      <c r="B6710">
        <v>0</v>
      </c>
      <c r="C6710">
        <v>0.31995133819951338</v>
      </c>
      <c r="D6710">
        <v>0</v>
      </c>
      <c r="E6710">
        <v>0.57340468284016166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5.4385964912280697E-2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25">
      <c r="A6711" t="s">
        <v>6754</v>
      </c>
      <c r="B6711">
        <v>0</v>
      </c>
      <c r="C6711">
        <v>0.36496350364963498</v>
      </c>
      <c r="D6711">
        <v>0</v>
      </c>
      <c r="E6711">
        <v>0.55948729880073611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5.4385964912280697E-2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 x14ac:dyDescent="0.25">
      <c r="A6712" t="s">
        <v>6755</v>
      </c>
      <c r="B6712">
        <v>0</v>
      </c>
      <c r="C6712">
        <v>0.58515815085158152</v>
      </c>
      <c r="D6712">
        <v>0</v>
      </c>
      <c r="E6712">
        <v>0.54734660208549257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5.4385964912280697E-2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 x14ac:dyDescent="0.25">
      <c r="A6713" t="s">
        <v>6756</v>
      </c>
      <c r="B6713">
        <v>0</v>
      </c>
      <c r="C6713">
        <v>0.53771289537712896</v>
      </c>
      <c r="D6713">
        <v>0</v>
      </c>
      <c r="E6713">
        <v>0.53550201992427937</v>
      </c>
      <c r="F6713">
        <v>0</v>
      </c>
      <c r="G6713">
        <v>0.62901960784313726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5.4385964912280697E-2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 t="s">
        <v>6757</v>
      </c>
      <c r="B6714">
        <v>0</v>
      </c>
      <c r="C6714">
        <v>0.35766423357664229</v>
      </c>
      <c r="D6714">
        <v>0</v>
      </c>
      <c r="E6714">
        <v>0.51839082890924093</v>
      </c>
      <c r="F6714">
        <v>0</v>
      </c>
      <c r="G6714">
        <v>0.2192156862745098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5.4385964912280697E-2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 t="s">
        <v>6758</v>
      </c>
      <c r="B6715">
        <v>0</v>
      </c>
      <c r="C6715">
        <v>2.18978102189781E-2</v>
      </c>
      <c r="D6715">
        <v>0</v>
      </c>
      <c r="E6715">
        <v>0.32151695255821822</v>
      </c>
      <c r="F6715">
        <v>0</v>
      </c>
      <c r="G6715">
        <v>0.2192156862745098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0.13598357596117949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 x14ac:dyDescent="0.25">
      <c r="A6716" t="s">
        <v>6759</v>
      </c>
      <c r="B6716">
        <v>0</v>
      </c>
      <c r="C6716">
        <v>0</v>
      </c>
      <c r="D6716">
        <v>0</v>
      </c>
      <c r="E6716">
        <v>0.51538738128979045</v>
      </c>
      <c r="F6716">
        <v>0</v>
      </c>
      <c r="G6716">
        <v>0.2192156862745098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5.4385964912280697E-2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 x14ac:dyDescent="0.25">
      <c r="A6717" t="s">
        <v>6760</v>
      </c>
      <c r="B6717">
        <v>0</v>
      </c>
      <c r="C6717">
        <v>0</v>
      </c>
      <c r="D6717">
        <v>0</v>
      </c>
      <c r="E6717">
        <v>0.52281139618012229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5.4385964912280697E-2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 x14ac:dyDescent="0.25">
      <c r="A6718" t="s">
        <v>6761</v>
      </c>
      <c r="B6718">
        <v>0</v>
      </c>
      <c r="C6718">
        <v>0</v>
      </c>
      <c r="D6718">
        <v>0</v>
      </c>
      <c r="E6718">
        <v>0.49167706592779042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5.4385964912280697E-2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 x14ac:dyDescent="0.25">
      <c r="A6719" t="s">
        <v>6762</v>
      </c>
      <c r="B6719">
        <v>0</v>
      </c>
      <c r="C6719">
        <v>0</v>
      </c>
      <c r="D6719">
        <v>0</v>
      </c>
      <c r="E6719">
        <v>0.43816493580659488</v>
      </c>
      <c r="F6719">
        <v>0</v>
      </c>
      <c r="G6719">
        <v>0.2192156862745098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5.4385964912280697E-2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 x14ac:dyDescent="0.25">
      <c r="A6720" t="s">
        <v>6763</v>
      </c>
      <c r="B6720">
        <v>0</v>
      </c>
      <c r="C6720">
        <v>0</v>
      </c>
      <c r="D6720">
        <v>0</v>
      </c>
      <c r="E6720">
        <v>0.3601599018591764</v>
      </c>
      <c r="F6720">
        <v>0</v>
      </c>
      <c r="G6720">
        <v>0.2192156862745098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5.4385964912280697E-2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 x14ac:dyDescent="0.25">
      <c r="A6721" t="s">
        <v>6764</v>
      </c>
      <c r="B6721">
        <v>0</v>
      </c>
      <c r="C6721">
        <v>0</v>
      </c>
      <c r="D6721">
        <v>0</v>
      </c>
      <c r="E6721">
        <v>0.30660546965883367</v>
      </c>
      <c r="F6721">
        <v>0</v>
      </c>
      <c r="G6721">
        <v>0.2192156862745098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5.4385964912280697E-2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 t="s">
        <v>6765</v>
      </c>
      <c r="B6722">
        <v>0</v>
      </c>
      <c r="C6722">
        <v>0</v>
      </c>
      <c r="D6722">
        <v>0</v>
      </c>
      <c r="E6722">
        <v>0.26624928615241439</v>
      </c>
      <c r="F6722">
        <v>0</v>
      </c>
      <c r="G6722">
        <v>0.2192156862745098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5.4385964912280697E-2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 x14ac:dyDescent="0.25">
      <c r="A6723" t="s">
        <v>6766</v>
      </c>
      <c r="B6723">
        <v>0</v>
      </c>
      <c r="C6723">
        <v>0</v>
      </c>
      <c r="D6723">
        <v>0</v>
      </c>
      <c r="E6723">
        <v>0.23617250787876221</v>
      </c>
      <c r="F6723">
        <v>0</v>
      </c>
      <c r="G6723">
        <v>0.2192156862745098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5.4385964912280697E-2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 x14ac:dyDescent="0.25">
      <c r="A6724" t="s">
        <v>6767</v>
      </c>
      <c r="B6724">
        <v>0</v>
      </c>
      <c r="C6724">
        <v>0</v>
      </c>
      <c r="D6724">
        <v>0</v>
      </c>
      <c r="E6724">
        <v>0.21662894731276039</v>
      </c>
      <c r="F6724">
        <v>0</v>
      </c>
      <c r="G6724">
        <v>0.2192156862745098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5.4385964912280697E-2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 x14ac:dyDescent="0.25">
      <c r="A6725" t="s">
        <v>6768</v>
      </c>
      <c r="B6725">
        <v>0</v>
      </c>
      <c r="C6725">
        <v>0</v>
      </c>
      <c r="D6725">
        <v>0</v>
      </c>
      <c r="E6725">
        <v>0.19704308466761139</v>
      </c>
      <c r="F6725">
        <v>0</v>
      </c>
      <c r="G6725">
        <v>0.2192156862745098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5.4385964912280697E-2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 x14ac:dyDescent="0.25">
      <c r="A6726" t="s">
        <v>6769</v>
      </c>
      <c r="B6726">
        <v>0</v>
      </c>
      <c r="C6726">
        <v>0</v>
      </c>
      <c r="D6726">
        <v>0</v>
      </c>
      <c r="E6726">
        <v>0.17895894583218769</v>
      </c>
      <c r="F6726">
        <v>0</v>
      </c>
      <c r="G6726">
        <v>0.2192156862745098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5.4385964912280697E-2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x14ac:dyDescent="0.25">
      <c r="A6727" t="s">
        <v>6770</v>
      </c>
      <c r="B6727">
        <v>0</v>
      </c>
      <c r="C6727">
        <v>0</v>
      </c>
      <c r="D6727">
        <v>0</v>
      </c>
      <c r="E6727">
        <v>0.16032487996785039</v>
      </c>
      <c r="F6727">
        <v>0</v>
      </c>
      <c r="G6727">
        <v>0.2192156862745098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5.4385964912280697E-2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 x14ac:dyDescent="0.25">
      <c r="A6728" t="s">
        <v>6771</v>
      </c>
      <c r="B6728">
        <v>0</v>
      </c>
      <c r="C6728">
        <v>0</v>
      </c>
      <c r="D6728">
        <v>0</v>
      </c>
      <c r="E6728">
        <v>0.16806616045178621</v>
      </c>
      <c r="F6728">
        <v>0</v>
      </c>
      <c r="G6728">
        <v>0.2192156862745098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5.4385964912280697E-2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 x14ac:dyDescent="0.25">
      <c r="A6729" t="s">
        <v>6772</v>
      </c>
      <c r="B6729">
        <v>0</v>
      </c>
      <c r="C6729">
        <v>0.22262773722627741</v>
      </c>
      <c r="D6729">
        <v>0</v>
      </c>
      <c r="E6729">
        <v>0.18746166374077289</v>
      </c>
      <c r="F6729">
        <v>0</v>
      </c>
      <c r="G6729">
        <v>0.2192156862745098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5.4385964912280697E-2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25">
      <c r="A6730" t="s">
        <v>6773</v>
      </c>
      <c r="B6730">
        <v>0</v>
      </c>
      <c r="C6730">
        <v>0.46715328467153278</v>
      </c>
      <c r="D6730">
        <v>0</v>
      </c>
      <c r="E6730">
        <v>0.17200025381247491</v>
      </c>
      <c r="F6730">
        <v>0</v>
      </c>
      <c r="G6730">
        <v>0.2192156862745098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5.4385964912280697E-2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25">
      <c r="A6731" t="s">
        <v>6774</v>
      </c>
      <c r="B6731">
        <v>0</v>
      </c>
      <c r="C6731">
        <v>0.53163017031630166</v>
      </c>
      <c r="D6731">
        <v>0</v>
      </c>
      <c r="E6731">
        <v>0.1055436874722393</v>
      </c>
      <c r="F6731">
        <v>0</v>
      </c>
      <c r="G6731">
        <v>0.50078431372549026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0.13598357596117949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 x14ac:dyDescent="0.25">
      <c r="A6732" t="s">
        <v>6775</v>
      </c>
      <c r="B6732">
        <v>0</v>
      </c>
      <c r="C6732">
        <v>0.50486618004866179</v>
      </c>
      <c r="D6732">
        <v>0</v>
      </c>
      <c r="E6732">
        <v>8.0585460775397119E-2</v>
      </c>
      <c r="F6732">
        <v>0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0.13598357596117949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 t="s">
        <v>6776</v>
      </c>
      <c r="B6733">
        <v>0</v>
      </c>
      <c r="C6733">
        <v>0.46593673965936733</v>
      </c>
      <c r="D6733">
        <v>0</v>
      </c>
      <c r="E6733">
        <v>9.3170329321686174E-2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0.13598357596117949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 spans="1:18" x14ac:dyDescent="0.25">
      <c r="A6734" t="s">
        <v>6777</v>
      </c>
      <c r="B6734">
        <v>0</v>
      </c>
      <c r="C6734">
        <v>0.45620437956204379</v>
      </c>
      <c r="D6734">
        <v>0</v>
      </c>
      <c r="E6734">
        <v>0.10427462509782361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0.13598357596117949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25">
      <c r="A6735" t="s">
        <v>6778</v>
      </c>
      <c r="B6735">
        <v>0</v>
      </c>
      <c r="C6735">
        <v>0.48296836982968372</v>
      </c>
      <c r="D6735">
        <v>0</v>
      </c>
      <c r="E6735">
        <v>0.12037056621332939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0.13598357596117949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 x14ac:dyDescent="0.25">
      <c r="A6736" t="s">
        <v>6779</v>
      </c>
      <c r="B6736">
        <v>0</v>
      </c>
      <c r="C6736">
        <v>0.67031630170316303</v>
      </c>
      <c r="D6736">
        <v>0</v>
      </c>
      <c r="E6736">
        <v>0.14475771484168451</v>
      </c>
      <c r="F6736">
        <v>0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0.13598357596117949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 t="s">
        <v>6780</v>
      </c>
      <c r="B6737">
        <v>0</v>
      </c>
      <c r="C6737">
        <v>0.74330900243309006</v>
      </c>
      <c r="D6737">
        <v>0</v>
      </c>
      <c r="E6737">
        <v>0.18238541424311011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0.13598357596117949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x14ac:dyDescent="0.25">
      <c r="A6738" t="s">
        <v>6781</v>
      </c>
      <c r="B6738">
        <v>0</v>
      </c>
      <c r="C6738">
        <v>0.4963503649635036</v>
      </c>
      <c r="D6738">
        <v>0</v>
      </c>
      <c r="E6738">
        <v>0.21218722900230549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0.13598357596117949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25">
      <c r="A6739" t="s">
        <v>6782</v>
      </c>
      <c r="B6739">
        <v>0</v>
      </c>
      <c r="C6739">
        <v>0.13381995133819949</v>
      </c>
      <c r="D6739">
        <v>0</v>
      </c>
      <c r="E6739">
        <v>0.24300429366103349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0.13598357596117949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x14ac:dyDescent="0.25">
      <c r="A6740" t="s">
        <v>6783</v>
      </c>
      <c r="B6740">
        <v>0</v>
      </c>
      <c r="C6740">
        <v>0</v>
      </c>
      <c r="D6740">
        <v>0</v>
      </c>
      <c r="E6740">
        <v>0.29717210600901028</v>
      </c>
      <c r="F6740">
        <v>0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0.13598357596117949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 x14ac:dyDescent="0.25">
      <c r="A6741" t="s">
        <v>6784</v>
      </c>
      <c r="B6741">
        <v>0</v>
      </c>
      <c r="C6741">
        <v>0</v>
      </c>
      <c r="D6741">
        <v>0</v>
      </c>
      <c r="E6741">
        <v>0.43541530066202749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5.4385964912280697E-2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 t="s">
        <v>6785</v>
      </c>
      <c r="B6742">
        <v>0</v>
      </c>
      <c r="C6742">
        <v>0</v>
      </c>
      <c r="D6742">
        <v>0</v>
      </c>
      <c r="E6742">
        <v>0.54478732629708748</v>
      </c>
      <c r="F6742">
        <v>0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5.4385964912280697E-2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25">
      <c r="A6743" t="s">
        <v>6786</v>
      </c>
      <c r="B6743">
        <v>0</v>
      </c>
      <c r="C6743">
        <v>0</v>
      </c>
      <c r="D6743">
        <v>0</v>
      </c>
      <c r="E6743">
        <v>0.65138856574800652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0.13598357596117949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 x14ac:dyDescent="0.25">
      <c r="A6744" t="s">
        <v>6787</v>
      </c>
      <c r="B6744">
        <v>0</v>
      </c>
      <c r="C6744">
        <v>0</v>
      </c>
      <c r="D6744">
        <v>0</v>
      </c>
      <c r="E6744">
        <v>0.73038769855538399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0.13598357596117949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 x14ac:dyDescent="0.25">
      <c r="A6745" t="s">
        <v>6788</v>
      </c>
      <c r="B6745">
        <v>0</v>
      </c>
      <c r="C6745">
        <v>0</v>
      </c>
      <c r="D6745">
        <v>0</v>
      </c>
      <c r="E6745">
        <v>0.77459337126419769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9.4699514744307572E-2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25">
      <c r="A6746" t="s">
        <v>6789</v>
      </c>
      <c r="B6746">
        <v>0</v>
      </c>
      <c r="C6746">
        <v>0</v>
      </c>
      <c r="D6746">
        <v>0</v>
      </c>
      <c r="E6746">
        <v>0.79623088474798542</v>
      </c>
      <c r="F6746">
        <v>0</v>
      </c>
      <c r="G6746">
        <v>0.2192156862745098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5.4385964912280697E-2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x14ac:dyDescent="0.25">
      <c r="A6747" t="s">
        <v>6790</v>
      </c>
      <c r="B6747">
        <v>0</v>
      </c>
      <c r="C6747">
        <v>0</v>
      </c>
      <c r="D6747">
        <v>0</v>
      </c>
      <c r="E6747">
        <v>0.81628207026375355</v>
      </c>
      <c r="F6747">
        <v>0</v>
      </c>
      <c r="G6747">
        <v>0.2192156862745098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5.4385964912280697E-2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 x14ac:dyDescent="0.25">
      <c r="A6748" t="s">
        <v>6791</v>
      </c>
      <c r="B6748">
        <v>0</v>
      </c>
      <c r="C6748">
        <v>0</v>
      </c>
      <c r="D6748">
        <v>0</v>
      </c>
      <c r="E6748">
        <v>0.81571099219526644</v>
      </c>
      <c r="F6748">
        <v>0</v>
      </c>
      <c r="G6748">
        <v>0.2192156862745098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5.4385964912280697E-2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 x14ac:dyDescent="0.25">
      <c r="A6749" t="s">
        <v>6792</v>
      </c>
      <c r="B6749">
        <v>0</v>
      </c>
      <c r="C6749">
        <v>0</v>
      </c>
      <c r="D6749">
        <v>0</v>
      </c>
      <c r="E6749">
        <v>0.80961949279807111</v>
      </c>
      <c r="F6749">
        <v>0</v>
      </c>
      <c r="G6749">
        <v>0.2192156862745098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5.4385964912280697E-2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x14ac:dyDescent="0.25">
      <c r="A6750" t="s">
        <v>6793</v>
      </c>
      <c r="B6750">
        <v>0</v>
      </c>
      <c r="C6750">
        <v>0</v>
      </c>
      <c r="D6750">
        <v>0</v>
      </c>
      <c r="E6750">
        <v>0.79352355168256528</v>
      </c>
      <c r="F6750">
        <v>0</v>
      </c>
      <c r="G6750">
        <v>0.2192156862745098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5.4385964912280697E-2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x14ac:dyDescent="0.25">
      <c r="A6751" t="s">
        <v>6794</v>
      </c>
      <c r="B6751">
        <v>0</v>
      </c>
      <c r="C6751">
        <v>0</v>
      </c>
      <c r="D6751">
        <v>0</v>
      </c>
      <c r="E6751">
        <v>0.77854861566445999</v>
      </c>
      <c r="F6751">
        <v>0</v>
      </c>
      <c r="G6751">
        <v>0.2192156862745098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5.4385964912280697E-2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 x14ac:dyDescent="0.25">
      <c r="A6752" t="s">
        <v>6795</v>
      </c>
      <c r="B6752">
        <v>0</v>
      </c>
      <c r="C6752">
        <v>0</v>
      </c>
      <c r="D6752">
        <v>0</v>
      </c>
      <c r="E6752">
        <v>0.76854417394614949</v>
      </c>
      <c r="F6752">
        <v>0</v>
      </c>
      <c r="G6752">
        <v>0.2192156862745098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5.4385964912280697E-2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 t="s">
        <v>6796</v>
      </c>
      <c r="B6753">
        <v>0</v>
      </c>
      <c r="C6753">
        <v>3.7712895377128963E-2</v>
      </c>
      <c r="D6753">
        <v>0</v>
      </c>
      <c r="E6753">
        <v>0.75754563336788006</v>
      </c>
      <c r="F6753">
        <v>0</v>
      </c>
      <c r="G6753">
        <v>0.2192156862745098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5.4385964912280697E-2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18" x14ac:dyDescent="0.25">
      <c r="A6754" t="s">
        <v>6797</v>
      </c>
      <c r="B6754">
        <v>0</v>
      </c>
      <c r="C6754">
        <v>0.22019464720194651</v>
      </c>
      <c r="D6754">
        <v>0</v>
      </c>
      <c r="E6754">
        <v>0.61756805346982813</v>
      </c>
      <c r="F6754">
        <v>0</v>
      </c>
      <c r="G6754">
        <v>0.2192156862745098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5.4385964912280697E-2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x14ac:dyDescent="0.25">
      <c r="A6755" t="s">
        <v>6798</v>
      </c>
      <c r="B6755">
        <v>0</v>
      </c>
      <c r="C6755">
        <v>0.37591240875912407</v>
      </c>
      <c r="D6755">
        <v>0</v>
      </c>
      <c r="E6755">
        <v>0.34736352291715139</v>
      </c>
      <c r="F6755">
        <v>0</v>
      </c>
      <c r="G6755">
        <v>0.3013725490196078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5.4385964912280697E-2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 x14ac:dyDescent="0.25">
      <c r="A6756" t="s">
        <v>6799</v>
      </c>
      <c r="B6756">
        <v>0</v>
      </c>
      <c r="C6756">
        <v>0.3978102189781022</v>
      </c>
      <c r="D6756">
        <v>0</v>
      </c>
      <c r="E6756">
        <v>0.19750840753823051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0.12956326987681971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 x14ac:dyDescent="0.25">
      <c r="A6757" t="s">
        <v>6800</v>
      </c>
      <c r="B6757">
        <v>0</v>
      </c>
      <c r="C6757">
        <v>0.38807785888077861</v>
      </c>
      <c r="D6757">
        <v>0</v>
      </c>
      <c r="E6757">
        <v>0.18005879989001461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0.13598357596117949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 t="s">
        <v>6801</v>
      </c>
      <c r="B6758">
        <v>0</v>
      </c>
      <c r="C6758">
        <v>0.39659367396593681</v>
      </c>
      <c r="D6758">
        <v>0</v>
      </c>
      <c r="E6758">
        <v>0.1879904397301127</v>
      </c>
      <c r="F6758">
        <v>0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0.13598357596117949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 t="s">
        <v>6802</v>
      </c>
      <c r="B6759">
        <v>0</v>
      </c>
      <c r="C6759">
        <v>0.43065693430656932</v>
      </c>
      <c r="D6759">
        <v>0</v>
      </c>
      <c r="E6759">
        <v>0.19649315763869801</v>
      </c>
      <c r="F6759">
        <v>0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0.13598357596117949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 x14ac:dyDescent="0.25">
      <c r="A6760" t="s">
        <v>6803</v>
      </c>
      <c r="B6760">
        <v>0</v>
      </c>
      <c r="C6760">
        <v>0.58029197080291972</v>
      </c>
      <c r="D6760">
        <v>0</v>
      </c>
      <c r="E6760">
        <v>0.2205418896338755</v>
      </c>
      <c r="F6760">
        <v>0</v>
      </c>
      <c r="G6760">
        <v>0.52960784313725495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5.4385964912280697E-2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 x14ac:dyDescent="0.25">
      <c r="A6761" t="s">
        <v>6804</v>
      </c>
      <c r="B6761">
        <v>0</v>
      </c>
      <c r="C6761">
        <v>0.51338199513381999</v>
      </c>
      <c r="D6761">
        <v>0</v>
      </c>
      <c r="E6761">
        <v>0.2251316652213457</v>
      </c>
      <c r="F6761">
        <v>0</v>
      </c>
      <c r="G6761">
        <v>0.2192156862745098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5.4385964912280697E-2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 t="s">
        <v>6805</v>
      </c>
      <c r="B6762">
        <v>0</v>
      </c>
      <c r="C6762">
        <v>0.26763990267639898</v>
      </c>
      <c r="D6762">
        <v>0</v>
      </c>
      <c r="E6762">
        <v>0.20884536474967749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0.13598357596117949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 t="s">
        <v>6806</v>
      </c>
      <c r="B6763">
        <v>0</v>
      </c>
      <c r="C6763">
        <v>7.9075425790754258E-2</v>
      </c>
      <c r="D6763">
        <v>0</v>
      </c>
      <c r="E6763">
        <v>0.20355760485627869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0.13598357596117949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 t="s">
        <v>6807</v>
      </c>
      <c r="B6764">
        <v>0</v>
      </c>
      <c r="C6764">
        <v>0</v>
      </c>
      <c r="D6764">
        <v>0</v>
      </c>
      <c r="E6764">
        <v>0.18970367393557391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5.4385964912280697E-2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 x14ac:dyDescent="0.25">
      <c r="A6765" t="s">
        <v>6808</v>
      </c>
      <c r="B6765">
        <v>0</v>
      </c>
      <c r="C6765">
        <v>0</v>
      </c>
      <c r="D6765">
        <v>0</v>
      </c>
      <c r="E6765">
        <v>0.2039806256477506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5.4385964912280697E-2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 t="s">
        <v>6809</v>
      </c>
      <c r="B6766">
        <v>0</v>
      </c>
      <c r="C6766">
        <v>0</v>
      </c>
      <c r="D6766">
        <v>0</v>
      </c>
      <c r="E6766">
        <v>0.20645529727786119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5.4385964912280697E-2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 x14ac:dyDescent="0.25">
      <c r="A6767" t="s">
        <v>6810</v>
      </c>
      <c r="B6767">
        <v>0</v>
      </c>
      <c r="C6767">
        <v>0</v>
      </c>
      <c r="D6767">
        <v>0</v>
      </c>
      <c r="E6767">
        <v>0.21121428118192009</v>
      </c>
      <c r="F6767">
        <v>0</v>
      </c>
      <c r="G6767">
        <v>0.2192156862745098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 t="s">
        <v>6811</v>
      </c>
      <c r="B6768">
        <v>0</v>
      </c>
      <c r="C6768">
        <v>0</v>
      </c>
      <c r="D6768">
        <v>0</v>
      </c>
      <c r="E6768">
        <v>0.33680915416992752</v>
      </c>
      <c r="F6768">
        <v>0</v>
      </c>
      <c r="G6768">
        <v>0.2192156862745098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 x14ac:dyDescent="0.25">
      <c r="A6769" t="s">
        <v>6812</v>
      </c>
      <c r="B6769">
        <v>0</v>
      </c>
      <c r="C6769">
        <v>0</v>
      </c>
      <c r="D6769">
        <v>0</v>
      </c>
      <c r="E6769">
        <v>0.46915120878191158</v>
      </c>
      <c r="F6769">
        <v>0</v>
      </c>
      <c r="G6769">
        <v>0.2192156862745098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 t="s">
        <v>6813</v>
      </c>
      <c r="B6770">
        <v>0</v>
      </c>
      <c r="C6770">
        <v>0</v>
      </c>
      <c r="D6770">
        <v>0</v>
      </c>
      <c r="E6770">
        <v>0.54059942046151577</v>
      </c>
      <c r="F6770">
        <v>0</v>
      </c>
      <c r="G6770">
        <v>0.2192156862745098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25">
      <c r="A6771" t="s">
        <v>6814</v>
      </c>
      <c r="B6771">
        <v>0</v>
      </c>
      <c r="C6771">
        <v>0</v>
      </c>
      <c r="D6771">
        <v>0</v>
      </c>
      <c r="E6771">
        <v>0.51606421455614548</v>
      </c>
      <c r="F6771">
        <v>0</v>
      </c>
      <c r="G6771">
        <v>0.2192156862745098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 x14ac:dyDescent="0.25">
      <c r="A6772" t="s">
        <v>6815</v>
      </c>
      <c r="B6772">
        <v>0</v>
      </c>
      <c r="C6772">
        <v>0</v>
      </c>
      <c r="D6772">
        <v>0</v>
      </c>
      <c r="E6772">
        <v>0.52691469785739964</v>
      </c>
      <c r="F6772">
        <v>0</v>
      </c>
      <c r="G6772">
        <v>0.2192156862745098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x14ac:dyDescent="0.25">
      <c r="A6773" t="s">
        <v>6816</v>
      </c>
      <c r="B6773">
        <v>0</v>
      </c>
      <c r="C6773">
        <v>0</v>
      </c>
      <c r="D6773">
        <v>0</v>
      </c>
      <c r="E6773">
        <v>0.53615770215106073</v>
      </c>
      <c r="F6773">
        <v>0</v>
      </c>
      <c r="G6773">
        <v>0.2192156862745098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 x14ac:dyDescent="0.25">
      <c r="A6774" t="s">
        <v>6817</v>
      </c>
      <c r="B6774">
        <v>0</v>
      </c>
      <c r="C6774">
        <v>0</v>
      </c>
      <c r="D6774">
        <v>0</v>
      </c>
      <c r="E6774">
        <v>0.54971551851773515</v>
      </c>
      <c r="F6774">
        <v>0</v>
      </c>
      <c r="G6774">
        <v>0.2192156862745098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 t="s">
        <v>6818</v>
      </c>
      <c r="B6775">
        <v>0</v>
      </c>
      <c r="C6775">
        <v>0</v>
      </c>
      <c r="D6775">
        <v>0</v>
      </c>
      <c r="E6775">
        <v>0.69136403054210116</v>
      </c>
      <c r="F6775">
        <v>0</v>
      </c>
      <c r="G6775">
        <v>0.2192156862745098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18" x14ac:dyDescent="0.25">
      <c r="A6776" t="s">
        <v>6819</v>
      </c>
      <c r="B6776">
        <v>0</v>
      </c>
      <c r="C6776">
        <v>0</v>
      </c>
      <c r="D6776">
        <v>0</v>
      </c>
      <c r="E6776">
        <v>0.73432179191607272</v>
      </c>
      <c r="F6776">
        <v>0</v>
      </c>
      <c r="G6776">
        <v>0.2192156862745098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 x14ac:dyDescent="0.25">
      <c r="A6777" t="s">
        <v>6820</v>
      </c>
      <c r="B6777">
        <v>0</v>
      </c>
      <c r="C6777">
        <v>2.798053527980535E-2</v>
      </c>
      <c r="D6777">
        <v>0</v>
      </c>
      <c r="E6777">
        <v>0.73696567186277218</v>
      </c>
      <c r="F6777">
        <v>0</v>
      </c>
      <c r="G6777">
        <v>0.2192156862745098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 t="s">
        <v>6821</v>
      </c>
      <c r="B6778">
        <v>0</v>
      </c>
      <c r="C6778">
        <v>0.14476885644768861</v>
      </c>
      <c r="D6778">
        <v>0</v>
      </c>
      <c r="E6778">
        <v>0.73853084879121811</v>
      </c>
      <c r="F6778">
        <v>0</v>
      </c>
      <c r="G6778">
        <v>0.2192156862745098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25">
      <c r="A6779" t="s">
        <v>6822</v>
      </c>
      <c r="B6779">
        <v>0</v>
      </c>
      <c r="C6779">
        <v>8.2725060827250604E-2</v>
      </c>
      <c r="D6779">
        <v>0</v>
      </c>
      <c r="E6779">
        <v>0.71027305992089518</v>
      </c>
      <c r="F6779">
        <v>0</v>
      </c>
      <c r="G6779">
        <v>0.2192156862745098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 x14ac:dyDescent="0.25">
      <c r="A6780" t="s">
        <v>6823</v>
      </c>
      <c r="B6780">
        <v>0</v>
      </c>
      <c r="C6780">
        <v>0.13746958637469589</v>
      </c>
      <c r="D6780">
        <v>0</v>
      </c>
      <c r="E6780">
        <v>0.7018549461706044</v>
      </c>
      <c r="F6780">
        <v>0</v>
      </c>
      <c r="G6780">
        <v>0.2192156862745098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 x14ac:dyDescent="0.25">
      <c r="A6781" t="s">
        <v>6824</v>
      </c>
      <c r="B6781">
        <v>0</v>
      </c>
      <c r="C6781">
        <v>0.22992700729926999</v>
      </c>
      <c r="D6781">
        <v>0</v>
      </c>
      <c r="E6781">
        <v>0.74580680640453478</v>
      </c>
      <c r="F6781">
        <v>0</v>
      </c>
      <c r="G6781">
        <v>0.2192156862745098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 x14ac:dyDescent="0.25">
      <c r="A6782" t="s">
        <v>6825</v>
      </c>
      <c r="B6782">
        <v>0</v>
      </c>
      <c r="C6782">
        <v>0.15936739659367399</v>
      </c>
      <c r="D6782">
        <v>0</v>
      </c>
      <c r="E6782">
        <v>0.8024281393430488</v>
      </c>
      <c r="F6782">
        <v>0</v>
      </c>
      <c r="G6782">
        <v>0.2192156862745098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 t="s">
        <v>6826</v>
      </c>
      <c r="B6783">
        <v>0</v>
      </c>
      <c r="C6783">
        <v>0.18004866180048659</v>
      </c>
      <c r="D6783">
        <v>0</v>
      </c>
      <c r="E6783">
        <v>0.80995790943124868</v>
      </c>
      <c r="F6783">
        <v>0</v>
      </c>
      <c r="G6783">
        <v>0.2192156862745098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 x14ac:dyDescent="0.25">
      <c r="A6784" t="s">
        <v>6827</v>
      </c>
      <c r="B6784">
        <v>0</v>
      </c>
      <c r="C6784">
        <v>9.9756690997566899E-2</v>
      </c>
      <c r="D6784">
        <v>0</v>
      </c>
      <c r="E6784">
        <v>0.74593371264197639</v>
      </c>
      <c r="F6784">
        <v>0</v>
      </c>
      <c r="G6784">
        <v>0.2192156862745098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 t="s">
        <v>6828</v>
      </c>
      <c r="B6785">
        <v>0</v>
      </c>
      <c r="C6785">
        <v>7.0559610705596104E-2</v>
      </c>
      <c r="D6785">
        <v>0</v>
      </c>
      <c r="E6785">
        <v>0.675860318534656</v>
      </c>
      <c r="F6785">
        <v>0</v>
      </c>
      <c r="G6785">
        <v>0.2192156862745098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x14ac:dyDescent="0.25">
      <c r="A6786" t="s">
        <v>6829</v>
      </c>
      <c r="B6786">
        <v>0</v>
      </c>
      <c r="C6786">
        <v>9.4890510948905105E-2</v>
      </c>
      <c r="D6786">
        <v>0</v>
      </c>
      <c r="E6786">
        <v>0.81835487214196578</v>
      </c>
      <c r="F6786">
        <v>0</v>
      </c>
      <c r="G6786">
        <v>0.2192156862745098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25">
      <c r="A6787" t="s">
        <v>6830</v>
      </c>
      <c r="B6787">
        <v>0</v>
      </c>
      <c r="C6787">
        <v>1.9464720194647199E-2</v>
      </c>
      <c r="D6787">
        <v>0</v>
      </c>
      <c r="E6787">
        <v>0.75139068085196392</v>
      </c>
      <c r="F6787">
        <v>0</v>
      </c>
      <c r="G6787">
        <v>0.2192156862745098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 x14ac:dyDescent="0.25">
      <c r="A6788" t="s">
        <v>6831</v>
      </c>
      <c r="B6788">
        <v>0</v>
      </c>
      <c r="C6788">
        <v>0</v>
      </c>
      <c r="D6788">
        <v>0</v>
      </c>
      <c r="E6788">
        <v>0.68975655153450799</v>
      </c>
      <c r="F6788">
        <v>0</v>
      </c>
      <c r="G6788">
        <v>0.2192156862745098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 spans="1:18" x14ac:dyDescent="0.25">
      <c r="A6789" t="s">
        <v>6832</v>
      </c>
      <c r="B6789">
        <v>0</v>
      </c>
      <c r="C6789">
        <v>0</v>
      </c>
      <c r="D6789">
        <v>0</v>
      </c>
      <c r="E6789">
        <v>0.68797986421032598</v>
      </c>
      <c r="F6789">
        <v>0</v>
      </c>
      <c r="G6789">
        <v>0.2192156862745098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 x14ac:dyDescent="0.25">
      <c r="A6790" t="s">
        <v>6833</v>
      </c>
      <c r="B6790">
        <v>0</v>
      </c>
      <c r="C6790">
        <v>0</v>
      </c>
      <c r="D6790">
        <v>0</v>
      </c>
      <c r="E6790">
        <v>0.71234586179910753</v>
      </c>
      <c r="F6790">
        <v>0</v>
      </c>
      <c r="G6790">
        <v>0.2192156862745098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x14ac:dyDescent="0.25">
      <c r="A6791" t="s">
        <v>6834</v>
      </c>
      <c r="B6791">
        <v>0</v>
      </c>
      <c r="C6791">
        <v>0</v>
      </c>
      <c r="D6791">
        <v>0</v>
      </c>
      <c r="E6791">
        <v>0.74580680640453478</v>
      </c>
      <c r="F6791">
        <v>0</v>
      </c>
      <c r="G6791">
        <v>0.2192156862745098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 x14ac:dyDescent="0.25">
      <c r="A6792" t="s">
        <v>6835</v>
      </c>
      <c r="B6792">
        <v>0</v>
      </c>
      <c r="C6792">
        <v>0</v>
      </c>
      <c r="D6792">
        <v>0</v>
      </c>
      <c r="E6792">
        <v>0.77205524651536628</v>
      </c>
      <c r="F6792">
        <v>0</v>
      </c>
      <c r="G6792">
        <v>0.2192156862745098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x14ac:dyDescent="0.25">
      <c r="A6793" t="s">
        <v>6836</v>
      </c>
      <c r="B6793">
        <v>0</v>
      </c>
      <c r="C6793">
        <v>0</v>
      </c>
      <c r="D6793">
        <v>0</v>
      </c>
      <c r="E6793">
        <v>0.77493178789737527</v>
      </c>
      <c r="F6793">
        <v>0</v>
      </c>
      <c r="G6793">
        <v>0.2192156862745098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 t="s">
        <v>6837</v>
      </c>
      <c r="B6794">
        <v>0</v>
      </c>
      <c r="C6794">
        <v>0</v>
      </c>
      <c r="D6794">
        <v>0</v>
      </c>
      <c r="E6794">
        <v>0.78751665644366431</v>
      </c>
      <c r="F6794">
        <v>0</v>
      </c>
      <c r="G6794">
        <v>0.2192156862745098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5.4385964912280697E-2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25">
      <c r="A6795" t="s">
        <v>6838</v>
      </c>
      <c r="B6795">
        <v>0</v>
      </c>
      <c r="C6795">
        <v>0</v>
      </c>
      <c r="D6795">
        <v>0</v>
      </c>
      <c r="E6795">
        <v>0.81048668542058855</v>
      </c>
      <c r="F6795">
        <v>0</v>
      </c>
      <c r="G6795">
        <v>0.2192156862745098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5.4385964912280697E-2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x14ac:dyDescent="0.25">
      <c r="A6796" t="s">
        <v>6839</v>
      </c>
      <c r="B6796">
        <v>0</v>
      </c>
      <c r="C6796">
        <v>0</v>
      </c>
      <c r="D6796">
        <v>0</v>
      </c>
      <c r="E6796">
        <v>0.81915861164576242</v>
      </c>
      <c r="F6796">
        <v>0</v>
      </c>
      <c r="G6796">
        <v>0.2192156862745098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5.4385964912280697E-2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x14ac:dyDescent="0.25">
      <c r="A6797" t="s">
        <v>6840</v>
      </c>
      <c r="B6797">
        <v>0</v>
      </c>
      <c r="C6797">
        <v>0</v>
      </c>
      <c r="D6797">
        <v>0</v>
      </c>
      <c r="E6797">
        <v>0.81418811734596763</v>
      </c>
      <c r="F6797">
        <v>0</v>
      </c>
      <c r="G6797">
        <v>0.2192156862745098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5.4385964912280697E-2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 t="s">
        <v>6841</v>
      </c>
      <c r="B6798">
        <v>0</v>
      </c>
      <c r="C6798">
        <v>0</v>
      </c>
      <c r="D6798">
        <v>0</v>
      </c>
      <c r="E6798">
        <v>0.81266524249666872</v>
      </c>
      <c r="F6798">
        <v>0</v>
      </c>
      <c r="G6798">
        <v>0.2192156862745098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5.4385964912280697E-2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25">
      <c r="A6799" t="s">
        <v>6842</v>
      </c>
      <c r="B6799">
        <v>0</v>
      </c>
      <c r="C6799">
        <v>0</v>
      </c>
      <c r="D6799">
        <v>0</v>
      </c>
      <c r="E6799">
        <v>0.82315615812517196</v>
      </c>
      <c r="F6799">
        <v>0</v>
      </c>
      <c r="G6799">
        <v>0.2192156862745098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5.4385964912280697E-2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t="s">
        <v>6843</v>
      </c>
      <c r="B6800">
        <v>0</v>
      </c>
      <c r="C6800">
        <v>0</v>
      </c>
      <c r="D6800">
        <v>0</v>
      </c>
      <c r="E6800">
        <v>0.82355802787707022</v>
      </c>
      <c r="F6800">
        <v>0</v>
      </c>
      <c r="G6800">
        <v>0.2192156862745098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5.4385964912280697E-2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 x14ac:dyDescent="0.25">
      <c r="A6801" t="s">
        <v>6844</v>
      </c>
      <c r="B6801">
        <v>0</v>
      </c>
      <c r="C6801">
        <v>4.5012165450121662E-2</v>
      </c>
      <c r="D6801">
        <v>0</v>
      </c>
      <c r="E6801">
        <v>0.81431502358340924</v>
      </c>
      <c r="F6801">
        <v>0</v>
      </c>
      <c r="G6801">
        <v>0.2192156862745098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5.4385964912280697E-2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t="s">
        <v>6845</v>
      </c>
      <c r="B6802">
        <v>0</v>
      </c>
      <c r="C6802">
        <v>0.12895377128953769</v>
      </c>
      <c r="D6802">
        <v>0</v>
      </c>
      <c r="E6802">
        <v>0.78301148501448847</v>
      </c>
      <c r="F6802">
        <v>0</v>
      </c>
      <c r="G6802">
        <v>0.2192156862745098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5.4385964912280697E-2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25">
      <c r="A6803" t="s">
        <v>6846</v>
      </c>
      <c r="B6803">
        <v>0</v>
      </c>
      <c r="C6803">
        <v>0.2019464720194647</v>
      </c>
      <c r="D6803">
        <v>0</v>
      </c>
      <c r="E6803">
        <v>0.71086528902895585</v>
      </c>
      <c r="F6803">
        <v>0</v>
      </c>
      <c r="G6803">
        <v>0.2192156862745098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5.4385964912280697E-2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t="s">
        <v>6847</v>
      </c>
      <c r="B6804">
        <v>0</v>
      </c>
      <c r="C6804">
        <v>0.19829683698296841</v>
      </c>
      <c r="D6804">
        <v>0</v>
      </c>
      <c r="E6804">
        <v>0.67055140760168375</v>
      </c>
      <c r="F6804">
        <v>0</v>
      </c>
      <c r="G6804">
        <v>0.2192156862745098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5.4385964912280697E-2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 x14ac:dyDescent="0.25">
      <c r="A6805" t="s">
        <v>6848</v>
      </c>
      <c r="B6805">
        <v>0</v>
      </c>
      <c r="C6805">
        <v>0.26034063260340629</v>
      </c>
      <c r="D6805">
        <v>0</v>
      </c>
      <c r="E6805">
        <v>0.64582584234015106</v>
      </c>
      <c r="F6805">
        <v>0</v>
      </c>
      <c r="G6805">
        <v>0.2192156862745098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5.4385964912280697E-2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t="s">
        <v>6849</v>
      </c>
      <c r="B6806">
        <v>0</v>
      </c>
      <c r="C6806">
        <v>0.26155717761557179</v>
      </c>
      <c r="D6806">
        <v>0</v>
      </c>
      <c r="E6806">
        <v>0.62150214683051674</v>
      </c>
      <c r="F6806">
        <v>0</v>
      </c>
      <c r="G6806">
        <v>0.2192156862745098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5.4385964912280697E-2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25">
      <c r="A6807" t="s">
        <v>6850</v>
      </c>
      <c r="B6807">
        <v>0</v>
      </c>
      <c r="C6807">
        <v>0.16545012165450121</v>
      </c>
      <c r="D6807">
        <v>0</v>
      </c>
      <c r="E6807">
        <v>0.60936145011527321</v>
      </c>
      <c r="F6807">
        <v>0</v>
      </c>
      <c r="G6807">
        <v>0.2192156862745098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5.4385964912280697E-2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 x14ac:dyDescent="0.25">
      <c r="A6808" t="s">
        <v>6851</v>
      </c>
      <c r="B6808">
        <v>0</v>
      </c>
      <c r="C6808">
        <v>0.2457420924574209</v>
      </c>
      <c r="D6808">
        <v>0</v>
      </c>
      <c r="E6808">
        <v>0.58395905158738559</v>
      </c>
      <c r="F6808">
        <v>0</v>
      </c>
      <c r="G6808">
        <v>0.2192156862745098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5.4385964912280697E-2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 x14ac:dyDescent="0.25">
      <c r="A6809" t="s">
        <v>6852</v>
      </c>
      <c r="B6809">
        <v>0</v>
      </c>
      <c r="C6809">
        <v>0.26885644768856448</v>
      </c>
      <c r="D6809">
        <v>0</v>
      </c>
      <c r="E6809">
        <v>0.56350599631971909</v>
      </c>
      <c r="F6809">
        <v>0</v>
      </c>
      <c r="G6809">
        <v>0.2192156862745098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5.4385964912280697E-2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25">
      <c r="A6810" t="s">
        <v>6853</v>
      </c>
      <c r="B6810">
        <v>0</v>
      </c>
      <c r="C6810">
        <v>0.21167883211678831</v>
      </c>
      <c r="D6810">
        <v>0</v>
      </c>
      <c r="E6810">
        <v>0.50502337189872881</v>
      </c>
      <c r="F6810">
        <v>0</v>
      </c>
      <c r="G6810">
        <v>0.2192156862745098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5.4385964912280697E-2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25">
      <c r="A6811" t="s">
        <v>6854</v>
      </c>
      <c r="B6811">
        <v>0</v>
      </c>
      <c r="C6811">
        <v>1.581508515815085E-2</v>
      </c>
      <c r="D6811">
        <v>0</v>
      </c>
      <c r="E6811">
        <v>0.38473740984369392</v>
      </c>
      <c r="F6811">
        <v>0</v>
      </c>
      <c r="G6811">
        <v>0.2192156862745098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5.4385964912280697E-2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 t="s">
        <v>6855</v>
      </c>
      <c r="B6812">
        <v>0</v>
      </c>
      <c r="C6812">
        <v>0</v>
      </c>
      <c r="D6812">
        <v>0</v>
      </c>
      <c r="E6812">
        <v>0.33625922714101403</v>
      </c>
      <c r="F6812">
        <v>0</v>
      </c>
      <c r="G6812">
        <v>0.2192156862745098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5.4385964912280697E-2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 x14ac:dyDescent="0.25">
      <c r="A6813" t="s">
        <v>6856</v>
      </c>
      <c r="B6813">
        <v>0</v>
      </c>
      <c r="C6813">
        <v>0</v>
      </c>
      <c r="D6813">
        <v>0</v>
      </c>
      <c r="E6813">
        <v>0.34641172613633958</v>
      </c>
      <c r="F6813">
        <v>0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5.4385964912280697E-2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 t="s">
        <v>6857</v>
      </c>
      <c r="B6814">
        <v>0</v>
      </c>
      <c r="C6814">
        <v>0</v>
      </c>
      <c r="D6814">
        <v>0</v>
      </c>
      <c r="E6814">
        <v>0.32041709850039141</v>
      </c>
      <c r="F6814">
        <v>0</v>
      </c>
      <c r="G6814">
        <v>0.2192156862745098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5.4385964912280697E-2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25">
      <c r="A6815" t="s">
        <v>6858</v>
      </c>
      <c r="B6815">
        <v>0</v>
      </c>
      <c r="C6815">
        <v>0</v>
      </c>
      <c r="D6815">
        <v>0</v>
      </c>
      <c r="E6815">
        <v>0.2779669620761861</v>
      </c>
      <c r="F6815">
        <v>0</v>
      </c>
      <c r="G6815">
        <v>0.2192156862745098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5.4385964912280697E-2</v>
      </c>
      <c r="N6815">
        <v>0</v>
      </c>
      <c r="O6815">
        <v>0</v>
      </c>
      <c r="P6815">
        <v>0</v>
      </c>
      <c r="Q6815">
        <v>0</v>
      </c>
      <c r="R6815">
        <v>0</v>
      </c>
    </row>
    <row r="6816" spans="1:18" x14ac:dyDescent="0.25">
      <c r="A6816" t="s">
        <v>6859</v>
      </c>
      <c r="B6816">
        <v>0</v>
      </c>
      <c r="C6816">
        <v>0</v>
      </c>
      <c r="D6816">
        <v>0</v>
      </c>
      <c r="E6816">
        <v>0.31333150024323703</v>
      </c>
      <c r="F6816">
        <v>0</v>
      </c>
      <c r="G6816">
        <v>0.2192156862745098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5.4385964912280697E-2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 t="s">
        <v>6860</v>
      </c>
      <c r="B6817">
        <v>0</v>
      </c>
      <c r="C6817">
        <v>0</v>
      </c>
      <c r="D6817">
        <v>0</v>
      </c>
      <c r="E6817">
        <v>0.30408849594957588</v>
      </c>
      <c r="F6817">
        <v>0</v>
      </c>
      <c r="G6817">
        <v>0.2192156862745098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5.4385964912280697E-2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x14ac:dyDescent="0.25">
      <c r="A6818" t="s">
        <v>6861</v>
      </c>
      <c r="B6818">
        <v>0</v>
      </c>
      <c r="C6818">
        <v>0</v>
      </c>
      <c r="D6818">
        <v>0</v>
      </c>
      <c r="E6818">
        <v>0.30546331352185963</v>
      </c>
      <c r="F6818">
        <v>0</v>
      </c>
      <c r="G6818">
        <v>0.2192156862745098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5.4385964912280697E-2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 t="s">
        <v>6862</v>
      </c>
      <c r="B6819">
        <v>0</v>
      </c>
      <c r="C6819">
        <v>0</v>
      </c>
      <c r="D6819">
        <v>0</v>
      </c>
      <c r="E6819">
        <v>0.31658876033757061</v>
      </c>
      <c r="F6819">
        <v>0</v>
      </c>
      <c r="G6819">
        <v>0.2192156862745098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5.4385964912280697E-2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 x14ac:dyDescent="0.25">
      <c r="A6820" t="s">
        <v>6863</v>
      </c>
      <c r="B6820">
        <v>0</v>
      </c>
      <c r="C6820">
        <v>0</v>
      </c>
      <c r="D6820">
        <v>0</v>
      </c>
      <c r="E6820">
        <v>0.32316673364495868</v>
      </c>
      <c r="F6820">
        <v>0</v>
      </c>
      <c r="G6820">
        <v>0.2192156862745098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5.4385964912280697E-2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 t="s">
        <v>6864</v>
      </c>
      <c r="B6821">
        <v>0</v>
      </c>
      <c r="C6821">
        <v>0</v>
      </c>
      <c r="D6821">
        <v>0</v>
      </c>
      <c r="E6821">
        <v>0.34495230440576158</v>
      </c>
      <c r="F6821">
        <v>0</v>
      </c>
      <c r="G6821">
        <v>0.2192156862745098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5.4385964912280697E-2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 t="s">
        <v>6865</v>
      </c>
      <c r="B6822">
        <v>0</v>
      </c>
      <c r="C6822">
        <v>0</v>
      </c>
      <c r="D6822">
        <v>0</v>
      </c>
      <c r="E6822">
        <v>0.36276147972672862</v>
      </c>
      <c r="F6822">
        <v>0</v>
      </c>
      <c r="G6822">
        <v>0.2192156862745098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5.4385964912280697E-2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 t="s">
        <v>6866</v>
      </c>
      <c r="B6823">
        <v>0</v>
      </c>
      <c r="C6823">
        <v>0</v>
      </c>
      <c r="D6823">
        <v>0</v>
      </c>
      <c r="E6823">
        <v>0.36164047462932802</v>
      </c>
      <c r="F6823">
        <v>0</v>
      </c>
      <c r="G6823">
        <v>0.2192156862745098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5.4385964912280697E-2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 t="s">
        <v>6867</v>
      </c>
      <c r="B6824">
        <v>0</v>
      </c>
      <c r="C6824">
        <v>0</v>
      </c>
      <c r="D6824">
        <v>0</v>
      </c>
      <c r="E6824">
        <v>0.37289282768248061</v>
      </c>
      <c r="F6824">
        <v>0</v>
      </c>
      <c r="G6824">
        <v>0.97450980392156861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5.4385964912280697E-2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 t="s">
        <v>6868</v>
      </c>
      <c r="B6825">
        <v>0</v>
      </c>
      <c r="C6825">
        <v>0.14233576642335771</v>
      </c>
      <c r="D6825">
        <v>0</v>
      </c>
      <c r="E6825">
        <v>0.39186531017999537</v>
      </c>
      <c r="F6825">
        <v>0</v>
      </c>
      <c r="G6825">
        <v>0.2192156862745098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5.4385964912280697E-2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 t="s">
        <v>6869</v>
      </c>
      <c r="B6826">
        <v>0</v>
      </c>
      <c r="C6826">
        <v>0.32360097323600973</v>
      </c>
      <c r="D6826">
        <v>0</v>
      </c>
      <c r="E6826">
        <v>0.34220266926119419</v>
      </c>
      <c r="F6826">
        <v>0</v>
      </c>
      <c r="G6826">
        <v>0.2192156862745098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5.4385964912280697E-2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x14ac:dyDescent="0.25">
      <c r="A6827" t="s">
        <v>6870</v>
      </c>
      <c r="B6827">
        <v>0</v>
      </c>
      <c r="C6827">
        <v>0.32968369829683702</v>
      </c>
      <c r="D6827">
        <v>0</v>
      </c>
      <c r="E6827">
        <v>0.2163539837983037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5.4385964912280697E-2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 t="s">
        <v>6871</v>
      </c>
      <c r="B6828">
        <v>0</v>
      </c>
      <c r="C6828">
        <v>0.35766423357664229</v>
      </c>
      <c r="D6828">
        <v>0</v>
      </c>
      <c r="E6828">
        <v>0.14630174073055691</v>
      </c>
      <c r="F6828">
        <v>0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5.4385964912280697E-2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 x14ac:dyDescent="0.25">
      <c r="A6829" t="s">
        <v>6872</v>
      </c>
      <c r="B6829">
        <v>0</v>
      </c>
      <c r="C6829">
        <v>0.3430656934306569</v>
      </c>
      <c r="D6829">
        <v>0</v>
      </c>
      <c r="E6829">
        <v>0.16683940015651769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5.4385964912280697E-2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 t="s">
        <v>6873</v>
      </c>
      <c r="B6830">
        <v>0</v>
      </c>
      <c r="C6830">
        <v>0.32481751824817517</v>
      </c>
      <c r="D6830">
        <v>0</v>
      </c>
      <c r="E6830">
        <v>0.21939973349690139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5.4385964912280697E-2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 t="s">
        <v>6874</v>
      </c>
      <c r="B6831">
        <v>0</v>
      </c>
      <c r="C6831">
        <v>0.30778588807785889</v>
      </c>
      <c r="D6831">
        <v>0</v>
      </c>
      <c r="E6831">
        <v>0.25195118340066419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5.4385964912280697E-2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 x14ac:dyDescent="0.25">
      <c r="A6832" t="s">
        <v>6875</v>
      </c>
      <c r="B6832">
        <v>0</v>
      </c>
      <c r="C6832">
        <v>0.1326034063260341</v>
      </c>
      <c r="D6832">
        <v>0</v>
      </c>
      <c r="E6832">
        <v>0.26144800016920833</v>
      </c>
      <c r="F6832">
        <v>0</v>
      </c>
      <c r="G6832">
        <v>0.80098039215686279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5.4385964912280697E-2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 x14ac:dyDescent="0.25">
      <c r="A6833" t="s">
        <v>6876</v>
      </c>
      <c r="B6833">
        <v>0</v>
      </c>
      <c r="C6833">
        <v>0.16909975669099761</v>
      </c>
      <c r="D6833">
        <v>0</v>
      </c>
      <c r="E6833">
        <v>0.27625372787072477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5.4385964912280697E-2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 spans="1:18" x14ac:dyDescent="0.25">
      <c r="A6834" t="s">
        <v>6877</v>
      </c>
      <c r="B6834">
        <v>0</v>
      </c>
      <c r="C6834">
        <v>0.15936739659367399</v>
      </c>
      <c r="D6834">
        <v>0</v>
      </c>
      <c r="E6834">
        <v>0.25685822458173818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5.4385964912280697E-2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x14ac:dyDescent="0.25">
      <c r="A6835" t="s">
        <v>6878</v>
      </c>
      <c r="B6835">
        <v>0</v>
      </c>
      <c r="C6835">
        <v>1.9464720194647199E-2</v>
      </c>
      <c r="D6835">
        <v>0</v>
      </c>
      <c r="E6835">
        <v>0.26622813511284082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5.4385964912280697E-2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 t="s">
        <v>6879</v>
      </c>
      <c r="B6836">
        <v>0</v>
      </c>
      <c r="C6836">
        <v>0</v>
      </c>
      <c r="D6836">
        <v>0</v>
      </c>
      <c r="E6836">
        <v>0.33905116436472849</v>
      </c>
      <c r="F6836">
        <v>0</v>
      </c>
      <c r="G6836">
        <v>0.2192156862745098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5.4385964912280697E-2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 t="s">
        <v>6880</v>
      </c>
      <c r="B6837">
        <v>0</v>
      </c>
      <c r="C6837">
        <v>0</v>
      </c>
      <c r="D6837">
        <v>0</v>
      </c>
      <c r="E6837">
        <v>0.33262124833435558</v>
      </c>
      <c r="F6837">
        <v>0</v>
      </c>
      <c r="G6837">
        <v>0.2192156862745098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5.4385964912280697E-2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 t="s">
        <v>6881</v>
      </c>
      <c r="B6838">
        <v>0</v>
      </c>
      <c r="C6838">
        <v>0</v>
      </c>
      <c r="D6838">
        <v>0</v>
      </c>
      <c r="E6838">
        <v>0.36087903720467862</v>
      </c>
      <c r="F6838">
        <v>0</v>
      </c>
      <c r="G6838">
        <v>0.2192156862745098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5.4385964912280697E-2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 t="s">
        <v>6882</v>
      </c>
      <c r="B6839">
        <v>0</v>
      </c>
      <c r="C6839">
        <v>0</v>
      </c>
      <c r="D6839">
        <v>0</v>
      </c>
      <c r="E6839">
        <v>0.37744030119080357</v>
      </c>
      <c r="F6839">
        <v>0</v>
      </c>
      <c r="G6839">
        <v>0.2192156862745098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5.4385964912280697E-2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 x14ac:dyDescent="0.25">
      <c r="A6840" t="s">
        <v>6883</v>
      </c>
      <c r="B6840">
        <v>0</v>
      </c>
      <c r="C6840">
        <v>0</v>
      </c>
      <c r="D6840">
        <v>0</v>
      </c>
      <c r="E6840">
        <v>0.37071427060640028</v>
      </c>
      <c r="F6840">
        <v>0</v>
      </c>
      <c r="G6840">
        <v>0.2192156862745098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5.4385964912280697E-2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 x14ac:dyDescent="0.25">
      <c r="A6841" t="s">
        <v>6884</v>
      </c>
      <c r="B6841">
        <v>0</v>
      </c>
      <c r="C6841">
        <v>0</v>
      </c>
      <c r="D6841">
        <v>0</v>
      </c>
      <c r="E6841">
        <v>0.35793904270394888</v>
      </c>
      <c r="F6841">
        <v>0</v>
      </c>
      <c r="G6841">
        <v>0.2192156862745098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5.4385964912280697E-2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 t="s">
        <v>6885</v>
      </c>
      <c r="B6842">
        <v>0</v>
      </c>
      <c r="C6842">
        <v>0</v>
      </c>
      <c r="D6842">
        <v>0</v>
      </c>
      <c r="E6842">
        <v>0.38450474840838428</v>
      </c>
      <c r="F6842">
        <v>0</v>
      </c>
      <c r="G6842">
        <v>0.2192156862745098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5.4385964912280697E-2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 t="s">
        <v>6886</v>
      </c>
      <c r="B6843">
        <v>0</v>
      </c>
      <c r="C6843">
        <v>0</v>
      </c>
      <c r="D6843">
        <v>0</v>
      </c>
      <c r="E6843">
        <v>0.40821506377038441</v>
      </c>
      <c r="F6843">
        <v>0</v>
      </c>
      <c r="G6843">
        <v>0.2192156862745098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5.4385964912280697E-2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 x14ac:dyDescent="0.25">
      <c r="A6844" t="s">
        <v>6887</v>
      </c>
      <c r="B6844">
        <v>0</v>
      </c>
      <c r="C6844">
        <v>0</v>
      </c>
      <c r="D6844">
        <v>0</v>
      </c>
      <c r="E6844">
        <v>0.4385033524397724</v>
      </c>
      <c r="F6844">
        <v>0</v>
      </c>
      <c r="G6844">
        <v>0.2192156862745098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5.4385964912280697E-2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 x14ac:dyDescent="0.25">
      <c r="A6845" t="s">
        <v>6888</v>
      </c>
      <c r="B6845">
        <v>0</v>
      </c>
      <c r="C6845">
        <v>0</v>
      </c>
      <c r="D6845">
        <v>0</v>
      </c>
      <c r="E6845">
        <v>0.44237399268174032</v>
      </c>
      <c r="F6845">
        <v>0</v>
      </c>
      <c r="G6845">
        <v>0.2192156862745098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5.4385964912280697E-2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 x14ac:dyDescent="0.25">
      <c r="A6846" t="s">
        <v>6889</v>
      </c>
      <c r="B6846">
        <v>0</v>
      </c>
      <c r="C6846">
        <v>0</v>
      </c>
      <c r="D6846">
        <v>0</v>
      </c>
      <c r="E6846">
        <v>0.43359631125869841</v>
      </c>
      <c r="F6846">
        <v>0</v>
      </c>
      <c r="G6846">
        <v>0.2192156862745098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5.4385964912280697E-2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 t="s">
        <v>6890</v>
      </c>
      <c r="B6847">
        <v>0</v>
      </c>
      <c r="C6847">
        <v>0</v>
      </c>
      <c r="D6847">
        <v>0</v>
      </c>
      <c r="E6847">
        <v>0.38477971192284111</v>
      </c>
      <c r="F6847">
        <v>0</v>
      </c>
      <c r="G6847">
        <v>0.2192156862745098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5.4385964912280697E-2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 x14ac:dyDescent="0.25">
      <c r="A6848" t="s">
        <v>6891</v>
      </c>
      <c r="B6848">
        <v>0</v>
      </c>
      <c r="C6848">
        <v>0</v>
      </c>
      <c r="D6848">
        <v>0</v>
      </c>
      <c r="E6848">
        <v>0.33562469595380612</v>
      </c>
      <c r="F6848">
        <v>0</v>
      </c>
      <c r="G6848">
        <v>0.2192156862745098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5.4385964912280697E-2</v>
      </c>
      <c r="N6848">
        <v>0</v>
      </c>
      <c r="O6848">
        <v>0</v>
      </c>
      <c r="P6848">
        <v>0</v>
      </c>
      <c r="Q6848">
        <v>0</v>
      </c>
      <c r="R6848">
        <v>0</v>
      </c>
    </row>
    <row r="6849" spans="1:18" x14ac:dyDescent="0.25">
      <c r="A6849" t="s">
        <v>6892</v>
      </c>
      <c r="B6849">
        <v>0</v>
      </c>
      <c r="C6849">
        <v>7.1776155717761553E-2</v>
      </c>
      <c r="D6849">
        <v>0</v>
      </c>
      <c r="E6849">
        <v>0.28632162270775607</v>
      </c>
      <c r="F6849">
        <v>0</v>
      </c>
      <c r="G6849">
        <v>0.2192156862745098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5.4385964912280697E-2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 t="s">
        <v>6893</v>
      </c>
      <c r="B6850">
        <v>0</v>
      </c>
      <c r="C6850">
        <v>0.1496350364963504</v>
      </c>
      <c r="D6850">
        <v>0</v>
      </c>
      <c r="E6850">
        <v>0.22876964402800401</v>
      </c>
      <c r="F6850">
        <v>0</v>
      </c>
      <c r="G6850">
        <v>0.2192156862745098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5.4385964912280697E-2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 t="s">
        <v>6894</v>
      </c>
      <c r="B6851">
        <v>0</v>
      </c>
      <c r="C6851">
        <v>0.19343065693430661</v>
      </c>
      <c r="D6851">
        <v>0</v>
      </c>
      <c r="E6851">
        <v>0.1302269506546247</v>
      </c>
      <c r="F6851">
        <v>0</v>
      </c>
      <c r="G6851">
        <v>0.2192156862745098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0.1107129525942516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 x14ac:dyDescent="0.25">
      <c r="A6852" t="s">
        <v>6895</v>
      </c>
      <c r="B6852">
        <v>0</v>
      </c>
      <c r="C6852">
        <v>0.23600973236009731</v>
      </c>
      <c r="D6852">
        <v>0</v>
      </c>
      <c r="E6852">
        <v>0.1004251358954293</v>
      </c>
      <c r="F6852">
        <v>0</v>
      </c>
      <c r="G6852">
        <v>0.2192156862745098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0.13434117207913401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 t="s">
        <v>6896</v>
      </c>
      <c r="B6853">
        <v>0</v>
      </c>
      <c r="C6853">
        <v>0.30048661800486609</v>
      </c>
      <c r="D6853">
        <v>0</v>
      </c>
      <c r="E6853">
        <v>7.9189492163539835E-2</v>
      </c>
      <c r="F6853">
        <v>0</v>
      </c>
      <c r="G6853">
        <v>0.23823529411764699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0.12721164613661809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 t="s">
        <v>6897</v>
      </c>
      <c r="B6854">
        <v>0</v>
      </c>
      <c r="C6854">
        <v>0.33454987834549882</v>
      </c>
      <c r="D6854">
        <v>0</v>
      </c>
      <c r="E6854">
        <v>6.745066520019459E-2</v>
      </c>
      <c r="F6854">
        <v>0</v>
      </c>
      <c r="G6854">
        <v>0.2192156862745098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0.13598357596117949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x14ac:dyDescent="0.25">
      <c r="A6855" t="s">
        <v>6898</v>
      </c>
      <c r="B6855">
        <v>0</v>
      </c>
      <c r="C6855">
        <v>0.37956204379562042</v>
      </c>
      <c r="D6855">
        <v>0</v>
      </c>
      <c r="E6855">
        <v>5.6684786057234718E-2</v>
      </c>
      <c r="F6855">
        <v>0</v>
      </c>
      <c r="G6855">
        <v>0.2192156862745098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0.13598357596117949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 spans="1:18" x14ac:dyDescent="0.25">
      <c r="A6856" t="s">
        <v>6899</v>
      </c>
      <c r="B6856">
        <v>0</v>
      </c>
      <c r="C6856">
        <v>0.67883211678832112</v>
      </c>
      <c r="D6856">
        <v>0</v>
      </c>
      <c r="E6856">
        <v>4.7801349436324803E-2</v>
      </c>
      <c r="F6856">
        <v>0</v>
      </c>
      <c r="G6856">
        <v>0.2192156862745098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0.13598357596117949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 x14ac:dyDescent="0.25">
      <c r="A6857" t="s">
        <v>6900</v>
      </c>
      <c r="B6857">
        <v>0</v>
      </c>
      <c r="C6857">
        <v>0.6995133819951338</v>
      </c>
      <c r="D6857">
        <v>0</v>
      </c>
      <c r="E6857">
        <v>4.0842657416612027E-2</v>
      </c>
      <c r="F6857">
        <v>0</v>
      </c>
      <c r="G6857">
        <v>0.2192156862745098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0.13598357596117949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 x14ac:dyDescent="0.25">
      <c r="A6858" t="s">
        <v>6901</v>
      </c>
      <c r="B6858">
        <v>0</v>
      </c>
      <c r="C6858">
        <v>0.43187347931873482</v>
      </c>
      <c r="D6858">
        <v>0</v>
      </c>
      <c r="E6858">
        <v>3.327058524926501E-2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0.13598357596117949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 t="s">
        <v>6902</v>
      </c>
      <c r="B6859">
        <v>0</v>
      </c>
      <c r="C6859">
        <v>7.9075425790754258E-2</v>
      </c>
      <c r="D6859">
        <v>0</v>
      </c>
      <c r="E6859">
        <v>2.387952367858881E-2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0.13598357596117949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 x14ac:dyDescent="0.25">
      <c r="A6860" t="s">
        <v>6903</v>
      </c>
      <c r="B6860">
        <v>0</v>
      </c>
      <c r="C6860">
        <v>0</v>
      </c>
      <c r="D6860">
        <v>0</v>
      </c>
      <c r="E6860">
        <v>3.3439793565853762E-2</v>
      </c>
      <c r="F6860">
        <v>0</v>
      </c>
      <c r="G6860">
        <v>0.64862745098039221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0.12702500933184019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 t="s">
        <v>6904</v>
      </c>
      <c r="B6861">
        <v>0</v>
      </c>
      <c r="C6861">
        <v>0</v>
      </c>
      <c r="D6861">
        <v>0</v>
      </c>
      <c r="E6861">
        <v>6.3728082235241873E-2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0.11522956326987679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 t="s">
        <v>6905</v>
      </c>
      <c r="B6862">
        <v>0</v>
      </c>
      <c r="C6862">
        <v>0</v>
      </c>
      <c r="D6862">
        <v>0</v>
      </c>
      <c r="E6862">
        <v>0.13650880940798241</v>
      </c>
      <c r="F6862">
        <v>0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5.4385964912280697E-2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x14ac:dyDescent="0.25">
      <c r="A6863" t="s">
        <v>6906</v>
      </c>
      <c r="B6863">
        <v>0</v>
      </c>
      <c r="C6863">
        <v>0</v>
      </c>
      <c r="D6863">
        <v>0</v>
      </c>
      <c r="E6863">
        <v>0.25992512531990952</v>
      </c>
      <c r="F6863">
        <v>0</v>
      </c>
      <c r="G6863">
        <v>0.2415686274509804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5.4385964912280697E-2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 x14ac:dyDescent="0.25">
      <c r="A6864" t="s">
        <v>6907</v>
      </c>
      <c r="B6864">
        <v>0</v>
      </c>
      <c r="C6864">
        <v>0</v>
      </c>
      <c r="D6864">
        <v>0</v>
      </c>
      <c r="E6864">
        <v>0.40254658516466091</v>
      </c>
      <c r="F6864">
        <v>0</v>
      </c>
      <c r="G6864">
        <v>0.2192156862745098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5.4385964912280697E-2</v>
      </c>
      <c r="N6864">
        <v>0</v>
      </c>
      <c r="O6864">
        <v>0</v>
      </c>
      <c r="P6864">
        <v>0</v>
      </c>
      <c r="Q6864">
        <v>0</v>
      </c>
      <c r="R6864">
        <v>0</v>
      </c>
    </row>
    <row r="6865" spans="1:18" x14ac:dyDescent="0.25">
      <c r="A6865" t="s">
        <v>6908</v>
      </c>
      <c r="B6865">
        <v>0</v>
      </c>
      <c r="C6865">
        <v>0</v>
      </c>
      <c r="D6865">
        <v>0</v>
      </c>
      <c r="E6865">
        <v>0.49415173755790098</v>
      </c>
      <c r="F6865">
        <v>0</v>
      </c>
      <c r="G6865">
        <v>0.2192156862745098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5.4385964912280697E-2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 x14ac:dyDescent="0.25">
      <c r="A6866" t="s">
        <v>6909</v>
      </c>
      <c r="B6866">
        <v>0</v>
      </c>
      <c r="C6866">
        <v>0</v>
      </c>
      <c r="D6866">
        <v>0</v>
      </c>
      <c r="E6866">
        <v>0.57033778210199038</v>
      </c>
      <c r="F6866">
        <v>0</v>
      </c>
      <c r="G6866">
        <v>0.2192156862745098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5.4385964912280697E-2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x14ac:dyDescent="0.25">
      <c r="A6867" t="s">
        <v>6910</v>
      </c>
      <c r="B6867">
        <v>0</v>
      </c>
      <c r="C6867">
        <v>0</v>
      </c>
      <c r="D6867">
        <v>0</v>
      </c>
      <c r="E6867">
        <v>0.64591044649844553</v>
      </c>
      <c r="F6867">
        <v>0</v>
      </c>
      <c r="G6867">
        <v>0.2192156862745098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5.4385964912280697E-2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 t="s">
        <v>6911</v>
      </c>
      <c r="B6868">
        <v>0</v>
      </c>
      <c r="C6868">
        <v>0</v>
      </c>
      <c r="D6868">
        <v>0</v>
      </c>
      <c r="E6868">
        <v>0.72979546944732343</v>
      </c>
      <c r="F6868">
        <v>0</v>
      </c>
      <c r="G6868">
        <v>0.2192156862745098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5.4385964912280697E-2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 t="s">
        <v>6912</v>
      </c>
      <c r="B6869">
        <v>0</v>
      </c>
      <c r="C6869">
        <v>0</v>
      </c>
      <c r="D6869">
        <v>0</v>
      </c>
      <c r="E6869">
        <v>0.77334545992935566</v>
      </c>
      <c r="F6869">
        <v>0</v>
      </c>
      <c r="G6869">
        <v>0.2192156862745098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5.4385964912280697E-2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 t="s">
        <v>6913</v>
      </c>
      <c r="B6870">
        <v>0</v>
      </c>
      <c r="C6870">
        <v>0</v>
      </c>
      <c r="D6870">
        <v>0</v>
      </c>
      <c r="E6870">
        <v>0.82480593921191236</v>
      </c>
      <c r="F6870">
        <v>0</v>
      </c>
      <c r="G6870">
        <v>0.2192156862745098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5.4385964912280697E-2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 x14ac:dyDescent="0.25">
      <c r="A6871" t="s">
        <v>6914</v>
      </c>
      <c r="B6871">
        <v>0</v>
      </c>
      <c r="C6871">
        <v>0</v>
      </c>
      <c r="D6871">
        <v>0</v>
      </c>
      <c r="E6871">
        <v>0.82905729816620488</v>
      </c>
      <c r="F6871">
        <v>0</v>
      </c>
      <c r="G6871">
        <v>0.2192156862745098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5.4385964912280697E-2</v>
      </c>
      <c r="N6871">
        <v>0</v>
      </c>
      <c r="O6871">
        <v>0</v>
      </c>
      <c r="P6871">
        <v>0</v>
      </c>
      <c r="Q6871">
        <v>0</v>
      </c>
      <c r="R6871">
        <v>0</v>
      </c>
    </row>
    <row r="6872" spans="1:18" x14ac:dyDescent="0.25">
      <c r="A6872" t="s">
        <v>6915</v>
      </c>
      <c r="B6872">
        <v>0</v>
      </c>
      <c r="C6872">
        <v>0</v>
      </c>
      <c r="D6872">
        <v>0</v>
      </c>
      <c r="E6872">
        <v>0.83024175638232633</v>
      </c>
      <c r="F6872">
        <v>0</v>
      </c>
      <c r="G6872">
        <v>0.2192156862745098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5.4385964912280697E-2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 spans="1:18" x14ac:dyDescent="0.25">
      <c r="A6873" t="s">
        <v>6916</v>
      </c>
      <c r="B6873">
        <v>0</v>
      </c>
      <c r="C6873">
        <v>0.170316301703163</v>
      </c>
      <c r="D6873">
        <v>0</v>
      </c>
      <c r="E6873">
        <v>0.83055902197593023</v>
      </c>
      <c r="F6873">
        <v>0</v>
      </c>
      <c r="G6873">
        <v>0.2192156862745098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5.4385964912280697E-2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 x14ac:dyDescent="0.25">
      <c r="A6874" t="s">
        <v>6917</v>
      </c>
      <c r="B6874">
        <v>0</v>
      </c>
      <c r="C6874">
        <v>0.42092457420924573</v>
      </c>
      <c r="D6874">
        <v>0</v>
      </c>
      <c r="E6874">
        <v>0.82948031895767682</v>
      </c>
      <c r="F6874">
        <v>0</v>
      </c>
      <c r="G6874">
        <v>0.2192156862745098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5.4385964912280697E-2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x14ac:dyDescent="0.25">
      <c r="A6875" t="s">
        <v>6918</v>
      </c>
      <c r="B6875">
        <v>0</v>
      </c>
      <c r="C6875">
        <v>0.50486618004866179</v>
      </c>
      <c r="D6875">
        <v>0</v>
      </c>
      <c r="E6875">
        <v>0.79542714524418878</v>
      </c>
      <c r="F6875">
        <v>0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5.4385964912280697E-2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 x14ac:dyDescent="0.25">
      <c r="A6876" t="s">
        <v>6919</v>
      </c>
      <c r="B6876">
        <v>0</v>
      </c>
      <c r="C6876">
        <v>0.47566909975669103</v>
      </c>
      <c r="D6876">
        <v>0</v>
      </c>
      <c r="E6876">
        <v>0.76154317984728959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5.4385964912280697E-2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18" x14ac:dyDescent="0.25">
      <c r="A6877" t="s">
        <v>6920</v>
      </c>
      <c r="B6877">
        <v>0</v>
      </c>
      <c r="C6877">
        <v>0.43065693430656932</v>
      </c>
      <c r="D6877">
        <v>0</v>
      </c>
      <c r="E6877">
        <v>0.75037543095243131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5.4385964912280697E-2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 t="s">
        <v>6921</v>
      </c>
      <c r="B6878">
        <v>0</v>
      </c>
      <c r="C6878">
        <v>0.41849148418491477</v>
      </c>
      <c r="D6878">
        <v>0</v>
      </c>
      <c r="E6878">
        <v>0.72467691787051336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5.4385964912280697E-2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 t="s">
        <v>6922</v>
      </c>
      <c r="B6879">
        <v>0</v>
      </c>
      <c r="C6879">
        <v>0.44403892944038931</v>
      </c>
      <c r="D6879">
        <v>0</v>
      </c>
      <c r="E6879">
        <v>0.70018401404429031</v>
      </c>
      <c r="F6879">
        <v>0</v>
      </c>
      <c r="G6879">
        <v>0.35568627450980389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5.4385964912280697E-2</v>
      </c>
      <c r="N6879">
        <v>0</v>
      </c>
      <c r="O6879">
        <v>0</v>
      </c>
      <c r="P6879">
        <v>0</v>
      </c>
      <c r="Q6879">
        <v>0</v>
      </c>
      <c r="R6879">
        <v>0</v>
      </c>
    </row>
    <row r="6880" spans="1:18" x14ac:dyDescent="0.25">
      <c r="A6880" t="s">
        <v>6923</v>
      </c>
      <c r="B6880">
        <v>0</v>
      </c>
      <c r="C6880">
        <v>0.69586374695863751</v>
      </c>
      <c r="D6880">
        <v>0</v>
      </c>
      <c r="E6880">
        <v>0.6795617504600352</v>
      </c>
      <c r="F6880">
        <v>0</v>
      </c>
      <c r="G6880">
        <v>0.2192156862745098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5.4385964912280697E-2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18" x14ac:dyDescent="0.25">
      <c r="A6881" t="s">
        <v>6924</v>
      </c>
      <c r="B6881">
        <v>0</v>
      </c>
      <c r="C6881">
        <v>0.65328467153284675</v>
      </c>
      <c r="D6881">
        <v>0</v>
      </c>
      <c r="E6881">
        <v>0.66352926246325006</v>
      </c>
      <c r="F6881">
        <v>0</v>
      </c>
      <c r="G6881">
        <v>0.2192156862745098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5.4385964912280697E-2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 t="s">
        <v>6925</v>
      </c>
      <c r="B6882">
        <v>0</v>
      </c>
      <c r="C6882">
        <v>0.38686131386861311</v>
      </c>
      <c r="D6882">
        <v>0</v>
      </c>
      <c r="E6882">
        <v>0.62382876118361219</v>
      </c>
      <c r="F6882">
        <v>0</v>
      </c>
      <c r="G6882">
        <v>0.34921568627450977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0.13598357596117949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 x14ac:dyDescent="0.25">
      <c r="A6883" t="s">
        <v>6926</v>
      </c>
      <c r="B6883">
        <v>0</v>
      </c>
      <c r="C6883">
        <v>6.4476885644768847E-2</v>
      </c>
      <c r="D6883">
        <v>0</v>
      </c>
      <c r="E6883">
        <v>0.67260305844032242</v>
      </c>
      <c r="F6883">
        <v>0</v>
      </c>
      <c r="G6883">
        <v>0.2192156862745098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0.108809257185517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 x14ac:dyDescent="0.25">
      <c r="A6884" t="s">
        <v>6927</v>
      </c>
      <c r="B6884">
        <v>0</v>
      </c>
      <c r="C6884">
        <v>0</v>
      </c>
      <c r="D6884">
        <v>0</v>
      </c>
      <c r="E6884">
        <v>0.73762135408955354</v>
      </c>
      <c r="F6884">
        <v>0</v>
      </c>
      <c r="G6884">
        <v>0.2192156862745098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5.4385964912280697E-2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18" x14ac:dyDescent="0.25">
      <c r="A6885" t="s">
        <v>6928</v>
      </c>
      <c r="B6885">
        <v>0</v>
      </c>
      <c r="C6885">
        <v>0</v>
      </c>
      <c r="D6885">
        <v>0</v>
      </c>
      <c r="E6885">
        <v>0.77292243913788372</v>
      </c>
      <c r="F6885">
        <v>0</v>
      </c>
      <c r="G6885">
        <v>0.2192156862745098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5.4385964912280697E-2</v>
      </c>
      <c r="N6885">
        <v>0</v>
      </c>
      <c r="O6885">
        <v>0</v>
      </c>
      <c r="P6885">
        <v>0</v>
      </c>
      <c r="Q6885">
        <v>0</v>
      </c>
      <c r="R6885">
        <v>0</v>
      </c>
    </row>
    <row r="6886" spans="1:18" x14ac:dyDescent="0.25">
      <c r="A6886" t="s">
        <v>6929</v>
      </c>
      <c r="B6886">
        <v>0</v>
      </c>
      <c r="C6886">
        <v>0</v>
      </c>
      <c r="D6886">
        <v>0</v>
      </c>
      <c r="E6886">
        <v>0.77901393853507905</v>
      </c>
      <c r="F6886">
        <v>0</v>
      </c>
      <c r="G6886">
        <v>0.2192156862745098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</row>
    <row r="6887" spans="1:18" x14ac:dyDescent="0.25">
      <c r="A6887" t="s">
        <v>6930</v>
      </c>
      <c r="B6887">
        <v>0</v>
      </c>
      <c r="C6887">
        <v>0</v>
      </c>
      <c r="D6887">
        <v>0</v>
      </c>
      <c r="E6887">
        <v>0.7368176145857569</v>
      </c>
      <c r="F6887">
        <v>0</v>
      </c>
      <c r="G6887">
        <v>0.2192156862745098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</row>
    <row r="6888" spans="1:18" x14ac:dyDescent="0.25">
      <c r="A6888" t="s">
        <v>6931</v>
      </c>
      <c r="B6888">
        <v>0</v>
      </c>
      <c r="C6888">
        <v>0</v>
      </c>
      <c r="D6888">
        <v>0</v>
      </c>
      <c r="E6888">
        <v>0.72161001713234207</v>
      </c>
      <c r="F6888">
        <v>0</v>
      </c>
      <c r="G6888">
        <v>0.2192156862745098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18" x14ac:dyDescent="0.25">
      <c r="A6889" t="s">
        <v>6932</v>
      </c>
      <c r="B6889">
        <v>0</v>
      </c>
      <c r="C6889">
        <v>0</v>
      </c>
      <c r="D6889">
        <v>0</v>
      </c>
      <c r="E6889">
        <v>0.59785528458723747</v>
      </c>
      <c r="F6889">
        <v>0</v>
      </c>
      <c r="G6889">
        <v>0.2192156862745098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18" x14ac:dyDescent="0.25">
      <c r="A6890" t="s">
        <v>6933</v>
      </c>
      <c r="B6890">
        <v>0</v>
      </c>
      <c r="C6890">
        <v>0</v>
      </c>
      <c r="D6890">
        <v>0</v>
      </c>
      <c r="E6890">
        <v>0.58734321791916078</v>
      </c>
      <c r="F6890">
        <v>0</v>
      </c>
      <c r="G6890">
        <v>0.2192156862745098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x14ac:dyDescent="0.25">
      <c r="A6891" t="s">
        <v>6934</v>
      </c>
      <c r="B6891">
        <v>0</v>
      </c>
      <c r="C6891">
        <v>0</v>
      </c>
      <c r="D6891">
        <v>0</v>
      </c>
      <c r="E6891">
        <v>0.58214006218405645</v>
      </c>
      <c r="F6891">
        <v>0</v>
      </c>
      <c r="G6891">
        <v>0.2192156862745098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 x14ac:dyDescent="0.25">
      <c r="A6892" t="s">
        <v>6935</v>
      </c>
      <c r="B6892">
        <v>0</v>
      </c>
      <c r="C6892">
        <v>0</v>
      </c>
      <c r="D6892">
        <v>0</v>
      </c>
      <c r="E6892">
        <v>0.57909431248545873</v>
      </c>
      <c r="F6892">
        <v>0</v>
      </c>
      <c r="G6892">
        <v>0.2192156862745098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 x14ac:dyDescent="0.25">
      <c r="A6893" t="s">
        <v>6936</v>
      </c>
      <c r="B6893">
        <v>0</v>
      </c>
      <c r="C6893">
        <v>0</v>
      </c>
      <c r="D6893">
        <v>0</v>
      </c>
      <c r="E6893">
        <v>0.5801307134245649</v>
      </c>
      <c r="F6893">
        <v>0</v>
      </c>
      <c r="G6893">
        <v>0.2192156862745098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18" x14ac:dyDescent="0.25">
      <c r="A6894" t="s">
        <v>6937</v>
      </c>
      <c r="B6894">
        <v>0</v>
      </c>
      <c r="C6894">
        <v>0</v>
      </c>
      <c r="D6894">
        <v>0</v>
      </c>
      <c r="E6894">
        <v>0.54698703441274144</v>
      </c>
      <c r="F6894">
        <v>0</v>
      </c>
      <c r="G6894">
        <v>0.2192156862745098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x14ac:dyDescent="0.25">
      <c r="A6895" t="s">
        <v>6938</v>
      </c>
      <c r="B6895">
        <v>0</v>
      </c>
      <c r="C6895">
        <v>0</v>
      </c>
      <c r="D6895">
        <v>0</v>
      </c>
      <c r="E6895">
        <v>0.48839865479388311</v>
      </c>
      <c r="F6895">
        <v>0</v>
      </c>
      <c r="G6895">
        <v>0.2192156862745098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</row>
    <row r="6896" spans="1:18" x14ac:dyDescent="0.25">
      <c r="A6896" t="s">
        <v>6939</v>
      </c>
      <c r="B6896">
        <v>0</v>
      </c>
      <c r="C6896">
        <v>0</v>
      </c>
      <c r="D6896">
        <v>0</v>
      </c>
      <c r="E6896">
        <v>0.48359736881067711</v>
      </c>
      <c r="F6896">
        <v>0</v>
      </c>
      <c r="G6896">
        <v>0.2192156862745098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</row>
    <row r="6897" spans="1:18" x14ac:dyDescent="0.25">
      <c r="A6897" t="s">
        <v>6940</v>
      </c>
      <c r="B6897">
        <v>0</v>
      </c>
      <c r="C6897">
        <v>9.002433090024331E-2</v>
      </c>
      <c r="D6897">
        <v>0</v>
      </c>
      <c r="E6897">
        <v>0.48444341039362088</v>
      </c>
      <c r="F6897">
        <v>0</v>
      </c>
      <c r="G6897">
        <v>0.2192156862745098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18" x14ac:dyDescent="0.25">
      <c r="A6898" t="s">
        <v>6941</v>
      </c>
      <c r="B6898">
        <v>0</v>
      </c>
      <c r="C6898">
        <v>0.36618004866180048</v>
      </c>
      <c r="D6898">
        <v>0</v>
      </c>
      <c r="E6898">
        <v>0.42934495230440578</v>
      </c>
      <c r="F6898">
        <v>0</v>
      </c>
      <c r="G6898">
        <v>0.2192156862745098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x14ac:dyDescent="0.25">
      <c r="A6899" t="s">
        <v>6942</v>
      </c>
      <c r="B6899">
        <v>0</v>
      </c>
      <c r="C6899">
        <v>0.46715328467153278</v>
      </c>
      <c r="D6899">
        <v>0</v>
      </c>
      <c r="E6899">
        <v>0.29863152773958851</v>
      </c>
      <c r="F6899">
        <v>0</v>
      </c>
      <c r="G6899">
        <v>0.2192156862745098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 x14ac:dyDescent="0.25">
      <c r="A6900" t="s">
        <v>6943</v>
      </c>
      <c r="B6900">
        <v>0</v>
      </c>
      <c r="C6900">
        <v>0.44160583941605841</v>
      </c>
      <c r="D6900">
        <v>0</v>
      </c>
      <c r="E6900">
        <v>0.203282641341822</v>
      </c>
      <c r="F6900">
        <v>0</v>
      </c>
      <c r="G6900">
        <v>0.2192156862745098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18" x14ac:dyDescent="0.25">
      <c r="A6901" t="s">
        <v>6944</v>
      </c>
      <c r="B6901">
        <v>0</v>
      </c>
      <c r="C6901">
        <v>0.40024330900243299</v>
      </c>
      <c r="D6901">
        <v>0</v>
      </c>
      <c r="E6901">
        <v>0.1628630047166818</v>
      </c>
      <c r="F6901">
        <v>0</v>
      </c>
      <c r="G6901">
        <v>0.2192156862745098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 x14ac:dyDescent="0.25">
      <c r="A6902" t="s">
        <v>6945</v>
      </c>
      <c r="B6902">
        <v>0</v>
      </c>
      <c r="C6902">
        <v>0.37712895377128952</v>
      </c>
      <c r="D6902">
        <v>0</v>
      </c>
      <c r="E6902">
        <v>0.18232196112438931</v>
      </c>
      <c r="F6902">
        <v>0</v>
      </c>
      <c r="G6902">
        <v>0.2192156862745098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x14ac:dyDescent="0.25">
      <c r="A6903" t="s">
        <v>6946</v>
      </c>
      <c r="B6903">
        <v>0</v>
      </c>
      <c r="C6903">
        <v>0.40024330900243299</v>
      </c>
      <c r="D6903">
        <v>0</v>
      </c>
      <c r="E6903">
        <v>0.20878191163095669</v>
      </c>
      <c r="F6903">
        <v>0</v>
      </c>
      <c r="G6903">
        <v>0.2192156862745098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 spans="1:18" x14ac:dyDescent="0.25">
      <c r="A6904" t="s">
        <v>6947</v>
      </c>
      <c r="B6904">
        <v>0</v>
      </c>
      <c r="C6904">
        <v>0.51094890510948898</v>
      </c>
      <c r="D6904">
        <v>0</v>
      </c>
      <c r="E6904">
        <v>0.23204805516191121</v>
      </c>
      <c r="F6904">
        <v>0</v>
      </c>
      <c r="G6904">
        <v>0.2192156862745098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 t="s">
        <v>6948</v>
      </c>
      <c r="B6905">
        <v>0</v>
      </c>
      <c r="C6905">
        <v>0.41727493917274933</v>
      </c>
      <c r="D6905">
        <v>0</v>
      </c>
      <c r="E6905">
        <v>0.25338945409166858</v>
      </c>
      <c r="F6905">
        <v>0</v>
      </c>
      <c r="G6905">
        <v>0.2192156862745098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</row>
    <row r="6906" spans="1:18" x14ac:dyDescent="0.25">
      <c r="A6906" t="s">
        <v>6949</v>
      </c>
      <c r="B6906">
        <v>0</v>
      </c>
      <c r="C6906">
        <v>0.25304136253041359</v>
      </c>
      <c r="D6906">
        <v>0</v>
      </c>
      <c r="E6906">
        <v>0.24725565261532609</v>
      </c>
      <c r="F6906">
        <v>0</v>
      </c>
      <c r="G6906">
        <v>0.52960784313725495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x14ac:dyDescent="0.25">
      <c r="A6907" t="s">
        <v>6950</v>
      </c>
      <c r="B6907">
        <v>0</v>
      </c>
      <c r="C6907">
        <v>5.1094890510948912E-2</v>
      </c>
      <c r="D6907">
        <v>0</v>
      </c>
      <c r="E6907">
        <v>0.26624928615241439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 t="s">
        <v>6951</v>
      </c>
      <c r="B6908">
        <v>0</v>
      </c>
      <c r="C6908">
        <v>0</v>
      </c>
      <c r="D6908">
        <v>0</v>
      </c>
      <c r="E6908">
        <v>0.37134880179360819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 spans="1:18" x14ac:dyDescent="0.25">
      <c r="A6909" t="s">
        <v>6952</v>
      </c>
      <c r="B6909">
        <v>0</v>
      </c>
      <c r="C6909">
        <v>0</v>
      </c>
      <c r="D6909">
        <v>0</v>
      </c>
      <c r="E6909">
        <v>0.43162926457835399</v>
      </c>
      <c r="F6909">
        <v>0</v>
      </c>
      <c r="G6909">
        <v>0.2192156862745098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 x14ac:dyDescent="0.25">
      <c r="A6910" t="s">
        <v>6953</v>
      </c>
      <c r="B6910">
        <v>0</v>
      </c>
      <c r="C6910">
        <v>0</v>
      </c>
      <c r="D6910">
        <v>0</v>
      </c>
      <c r="E6910">
        <v>0.43093128027242539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 t="s">
        <v>6954</v>
      </c>
      <c r="B6911">
        <v>0</v>
      </c>
      <c r="C6911">
        <v>0</v>
      </c>
      <c r="D6911">
        <v>0</v>
      </c>
      <c r="E6911">
        <v>0.38725438355295172</v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</row>
    <row r="6912" spans="1:18" x14ac:dyDescent="0.25">
      <c r="A6912" t="s">
        <v>6955</v>
      </c>
      <c r="B6912">
        <v>0</v>
      </c>
      <c r="C6912">
        <v>0</v>
      </c>
      <c r="D6912">
        <v>0</v>
      </c>
      <c r="E6912">
        <v>0.31993062459019861</v>
      </c>
      <c r="F6912">
        <v>0</v>
      </c>
      <c r="G6912">
        <v>0.2192156862745098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 t="s">
        <v>6956</v>
      </c>
      <c r="B6913">
        <v>0</v>
      </c>
      <c r="C6913">
        <v>0</v>
      </c>
      <c r="D6913">
        <v>0</v>
      </c>
      <c r="E6913">
        <v>0.26375346348273021</v>
      </c>
      <c r="F6913">
        <v>0</v>
      </c>
      <c r="G6913">
        <v>0.2192156862745098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5.4385964912280697E-2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 x14ac:dyDescent="0.25">
      <c r="A6914" t="s">
        <v>6957</v>
      </c>
      <c r="B6914">
        <v>0</v>
      </c>
      <c r="C6914">
        <v>0</v>
      </c>
      <c r="D6914">
        <v>0</v>
      </c>
      <c r="E6914">
        <v>0.20878191163095669</v>
      </c>
      <c r="F6914">
        <v>0</v>
      </c>
      <c r="G6914">
        <v>0.2192156862745098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5.4385964912280697E-2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 t="s">
        <v>6958</v>
      </c>
      <c r="B6915">
        <v>0</v>
      </c>
      <c r="C6915">
        <v>0</v>
      </c>
      <c r="D6915">
        <v>0</v>
      </c>
      <c r="E6915">
        <v>0.1579771145751814</v>
      </c>
      <c r="F6915">
        <v>0</v>
      </c>
      <c r="G6915">
        <v>0.2192156862745098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5.4385964912280697E-2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 x14ac:dyDescent="0.25">
      <c r="A6916" t="s">
        <v>6959</v>
      </c>
      <c r="B6916">
        <v>0</v>
      </c>
      <c r="C6916">
        <v>0</v>
      </c>
      <c r="D6916">
        <v>0</v>
      </c>
      <c r="E6916">
        <v>0.13809513737600199</v>
      </c>
      <c r="F6916">
        <v>0</v>
      </c>
      <c r="G6916">
        <v>0.2192156862745098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5.4385964912280697E-2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 t="s">
        <v>6960</v>
      </c>
      <c r="B6917">
        <v>0</v>
      </c>
      <c r="C6917">
        <v>0</v>
      </c>
      <c r="D6917">
        <v>0</v>
      </c>
      <c r="E6917">
        <v>0.13727024683263181</v>
      </c>
      <c r="F6917">
        <v>0</v>
      </c>
      <c r="G6917">
        <v>0.2192156862745098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5.4385964912280697E-2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 t="s">
        <v>6961</v>
      </c>
      <c r="B6918">
        <v>0</v>
      </c>
      <c r="C6918">
        <v>0</v>
      </c>
      <c r="D6918">
        <v>0</v>
      </c>
      <c r="E6918">
        <v>0.15687726051735451</v>
      </c>
      <c r="F6918">
        <v>0</v>
      </c>
      <c r="G6918">
        <v>0.2192156862745098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5.4385964912280697E-2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x14ac:dyDescent="0.25">
      <c r="A6919" t="s">
        <v>6962</v>
      </c>
      <c r="B6919">
        <v>0</v>
      </c>
      <c r="C6919">
        <v>0</v>
      </c>
      <c r="D6919">
        <v>0</v>
      </c>
      <c r="E6919">
        <v>0.17650542524165061</v>
      </c>
      <c r="F6919">
        <v>0</v>
      </c>
      <c r="G6919">
        <v>0.2192156862745098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5.4385964912280697E-2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18" x14ac:dyDescent="0.25">
      <c r="A6920" t="s">
        <v>6963</v>
      </c>
      <c r="B6920">
        <v>0</v>
      </c>
      <c r="C6920">
        <v>0</v>
      </c>
      <c r="D6920">
        <v>0</v>
      </c>
      <c r="E6920">
        <v>0.20376911525201469</v>
      </c>
      <c r="F6920">
        <v>0</v>
      </c>
      <c r="G6920">
        <v>0.2192156862745098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5.4385964912280697E-2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18" x14ac:dyDescent="0.25">
      <c r="A6921" t="s">
        <v>6964</v>
      </c>
      <c r="B6921">
        <v>0</v>
      </c>
      <c r="C6921">
        <v>0.1484184914841849</v>
      </c>
      <c r="D6921">
        <v>0</v>
      </c>
      <c r="E6921">
        <v>0.2047632141119736</v>
      </c>
      <c r="F6921">
        <v>0</v>
      </c>
      <c r="G6921">
        <v>0.2192156862745098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5.4385964912280697E-2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 spans="1:18" x14ac:dyDescent="0.25">
      <c r="A6922" t="s">
        <v>6965</v>
      </c>
      <c r="B6922">
        <v>0</v>
      </c>
      <c r="C6922">
        <v>0.38321167883211682</v>
      </c>
      <c r="D6922">
        <v>0</v>
      </c>
      <c r="E6922">
        <v>0.18786353349267121</v>
      </c>
      <c r="F6922">
        <v>0</v>
      </c>
      <c r="G6922">
        <v>0.2192156862745098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5.4385964912280697E-2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x14ac:dyDescent="0.25">
      <c r="A6923" t="s">
        <v>6966</v>
      </c>
      <c r="B6923">
        <v>0</v>
      </c>
      <c r="C6923">
        <v>0.47080291970802918</v>
      </c>
      <c r="D6923">
        <v>0</v>
      </c>
      <c r="E6923">
        <v>0.14551915226633391</v>
      </c>
      <c r="F6923">
        <v>0</v>
      </c>
      <c r="G6923">
        <v>0.2192156862745098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5.4385964912280697E-2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 t="s">
        <v>6967</v>
      </c>
      <c r="B6924">
        <v>0</v>
      </c>
      <c r="C6924">
        <v>0.4476885644768856</v>
      </c>
      <c r="D6924">
        <v>0</v>
      </c>
      <c r="E6924">
        <v>8.3313944880390872E-2</v>
      </c>
      <c r="F6924">
        <v>0</v>
      </c>
      <c r="G6924">
        <v>0.2192156862745098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5.4385964912280697E-2</v>
      </c>
      <c r="N6924">
        <v>0</v>
      </c>
      <c r="O6924">
        <v>0</v>
      </c>
      <c r="P6924">
        <v>0</v>
      </c>
      <c r="Q6924">
        <v>0</v>
      </c>
      <c r="R6924">
        <v>0</v>
      </c>
    </row>
    <row r="6925" spans="1:18" x14ac:dyDescent="0.25">
      <c r="A6925" t="s">
        <v>6968</v>
      </c>
      <c r="B6925">
        <v>0</v>
      </c>
      <c r="C6925">
        <v>0.40875912408759119</v>
      </c>
      <c r="D6925">
        <v>0</v>
      </c>
      <c r="E6925">
        <v>5.7128957888280221E-2</v>
      </c>
      <c r="F6925">
        <v>0</v>
      </c>
      <c r="G6925">
        <v>0.2192156862745098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5.4385964912280697E-2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 x14ac:dyDescent="0.25">
      <c r="A6926" t="s">
        <v>6969</v>
      </c>
      <c r="B6926">
        <v>0</v>
      </c>
      <c r="C6926">
        <v>0.39659367396593681</v>
      </c>
      <c r="D6926">
        <v>0</v>
      </c>
      <c r="E6926">
        <v>5.5796442395143718E-2</v>
      </c>
      <c r="F6926">
        <v>0</v>
      </c>
      <c r="G6926">
        <v>0.2192156862745098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5.4385964912280697E-2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 t="s">
        <v>6970</v>
      </c>
      <c r="B6927">
        <v>0</v>
      </c>
      <c r="C6927">
        <v>0.42579075425790752</v>
      </c>
      <c r="D6927">
        <v>0</v>
      </c>
      <c r="E6927">
        <v>6.2776285454430092E-2</v>
      </c>
      <c r="F6927">
        <v>0</v>
      </c>
      <c r="G6927">
        <v>0.2192156862745098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5.4385964912280697E-2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 x14ac:dyDescent="0.25">
      <c r="A6928" t="s">
        <v>6971</v>
      </c>
      <c r="B6928">
        <v>0</v>
      </c>
      <c r="C6928">
        <v>0.66909975669099753</v>
      </c>
      <c r="D6928">
        <v>0</v>
      </c>
      <c r="E6928">
        <v>6.4975993570083976E-2</v>
      </c>
      <c r="F6928">
        <v>0</v>
      </c>
      <c r="G6928">
        <v>0.2192156862745098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5.4385964912280697E-2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 t="s">
        <v>6972</v>
      </c>
      <c r="B6929">
        <v>0</v>
      </c>
      <c r="C6929">
        <v>0.61678832116788318</v>
      </c>
      <c r="D6929">
        <v>0</v>
      </c>
      <c r="E6929">
        <v>6.516635292624634E-2</v>
      </c>
      <c r="F6929">
        <v>0</v>
      </c>
      <c r="G6929">
        <v>0.2192156862745098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5.4385964912280697E-2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 t="s">
        <v>6973</v>
      </c>
      <c r="B6930">
        <v>0</v>
      </c>
      <c r="C6930">
        <v>0.34063260340632601</v>
      </c>
      <c r="D6930">
        <v>0</v>
      </c>
      <c r="E6930">
        <v>5.9180608726918937E-2</v>
      </c>
      <c r="F6930">
        <v>0</v>
      </c>
      <c r="G6930">
        <v>0.2192156862745098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5.4385964912280697E-2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x14ac:dyDescent="0.25">
      <c r="A6931" t="s">
        <v>6974</v>
      </c>
      <c r="B6931">
        <v>0</v>
      </c>
      <c r="C6931">
        <v>4.987834549878345E-2</v>
      </c>
      <c r="D6931">
        <v>0</v>
      </c>
      <c r="E6931">
        <v>5.4358171704139258E-2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8.9063083240014926E-2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 t="s">
        <v>6975</v>
      </c>
      <c r="B6932">
        <v>0</v>
      </c>
      <c r="C6932">
        <v>0</v>
      </c>
      <c r="D6932">
        <v>0</v>
      </c>
      <c r="E6932">
        <v>7.5530362317307906E-2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6.9391564016424045E-2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 t="s">
        <v>6976</v>
      </c>
      <c r="B6933">
        <v>0</v>
      </c>
      <c r="C6933">
        <v>0</v>
      </c>
      <c r="D6933">
        <v>0</v>
      </c>
      <c r="E6933">
        <v>7.9401002559275791E-2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5.4385964912280697E-2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 spans="1:18" x14ac:dyDescent="0.25">
      <c r="A6934" t="s">
        <v>6977</v>
      </c>
      <c r="B6934">
        <v>0</v>
      </c>
      <c r="C6934">
        <v>0</v>
      </c>
      <c r="D6934">
        <v>0</v>
      </c>
      <c r="E6934">
        <v>8.9363142198439063E-2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6.2299365434863758E-2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 t="s">
        <v>6978</v>
      </c>
      <c r="B6935">
        <v>0</v>
      </c>
      <c r="C6935">
        <v>0</v>
      </c>
      <c r="D6935">
        <v>0</v>
      </c>
      <c r="E6935">
        <v>0.1204340193320502</v>
      </c>
      <c r="F6935">
        <v>0</v>
      </c>
      <c r="G6935">
        <v>1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5.4385964912280697E-2</v>
      </c>
      <c r="N6935">
        <v>0</v>
      </c>
      <c r="O6935">
        <v>0</v>
      </c>
      <c r="P6935">
        <v>0</v>
      </c>
      <c r="Q6935">
        <v>0</v>
      </c>
      <c r="R6935">
        <v>0</v>
      </c>
    </row>
    <row r="6936" spans="1:18" x14ac:dyDescent="0.25">
      <c r="A6936" t="s">
        <v>6979</v>
      </c>
      <c r="B6936">
        <v>0</v>
      </c>
      <c r="C6936">
        <v>0</v>
      </c>
      <c r="D6936">
        <v>0</v>
      </c>
      <c r="E6936">
        <v>0.15820977601049091</v>
      </c>
      <c r="F6936">
        <v>0</v>
      </c>
      <c r="G6936">
        <v>0.60235294117647054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5.4385964912280697E-2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 t="s">
        <v>6980</v>
      </c>
      <c r="B6937">
        <v>0</v>
      </c>
      <c r="C6937">
        <v>0</v>
      </c>
      <c r="D6937">
        <v>0</v>
      </c>
      <c r="E6937">
        <v>0.20905687514541341</v>
      </c>
      <c r="F6937">
        <v>0</v>
      </c>
      <c r="G6937">
        <v>0.2192156862745098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5.4385964912280697E-2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 spans="1:18" x14ac:dyDescent="0.25">
      <c r="A6938" t="s">
        <v>6981</v>
      </c>
      <c r="B6938">
        <v>0</v>
      </c>
      <c r="C6938">
        <v>0</v>
      </c>
      <c r="D6938">
        <v>0</v>
      </c>
      <c r="E6938">
        <v>0.27667674866219683</v>
      </c>
      <c r="F6938">
        <v>0</v>
      </c>
      <c r="G6938">
        <v>0.2192156862745098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5.4385964912280697E-2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 t="s">
        <v>6982</v>
      </c>
      <c r="B6939">
        <v>0</v>
      </c>
      <c r="C6939">
        <v>0</v>
      </c>
      <c r="D6939">
        <v>0</v>
      </c>
      <c r="E6939">
        <v>0.36498233888195608</v>
      </c>
      <c r="F6939">
        <v>0</v>
      </c>
      <c r="G6939">
        <v>0.2192156862745098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5.4385964912280697E-2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 t="s">
        <v>6983</v>
      </c>
      <c r="B6940">
        <v>0</v>
      </c>
      <c r="C6940">
        <v>0</v>
      </c>
      <c r="D6940">
        <v>0</v>
      </c>
      <c r="E6940">
        <v>0.47291609382601157</v>
      </c>
      <c r="F6940">
        <v>0</v>
      </c>
      <c r="G6940">
        <v>0.2192156862745098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5.4385964912280697E-2</v>
      </c>
      <c r="N6940">
        <v>0</v>
      </c>
      <c r="O6940">
        <v>0</v>
      </c>
      <c r="P6940">
        <v>0</v>
      </c>
      <c r="Q6940">
        <v>0</v>
      </c>
      <c r="R6940">
        <v>0</v>
      </c>
    </row>
    <row r="6941" spans="1:18" x14ac:dyDescent="0.25">
      <c r="A6941" t="s">
        <v>6984</v>
      </c>
      <c r="B6941">
        <v>0</v>
      </c>
      <c r="C6941">
        <v>0</v>
      </c>
      <c r="D6941">
        <v>0</v>
      </c>
      <c r="E6941">
        <v>0.54121280060915</v>
      </c>
      <c r="F6941">
        <v>0</v>
      </c>
      <c r="G6941">
        <v>0.2192156862745098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5.4385964912280697E-2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18" x14ac:dyDescent="0.25">
      <c r="A6942" t="s">
        <v>6985</v>
      </c>
      <c r="B6942">
        <v>0</v>
      </c>
      <c r="C6942">
        <v>0</v>
      </c>
      <c r="D6942">
        <v>0</v>
      </c>
      <c r="E6942">
        <v>0.61137079887476475</v>
      </c>
      <c r="F6942">
        <v>0</v>
      </c>
      <c r="G6942">
        <v>0.2192156862745098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5.4385964912280697E-2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 t="s">
        <v>6986</v>
      </c>
      <c r="B6943">
        <v>0</v>
      </c>
      <c r="C6943">
        <v>0</v>
      </c>
      <c r="D6943">
        <v>0</v>
      </c>
      <c r="E6943">
        <v>0.6584741640051609</v>
      </c>
      <c r="F6943">
        <v>0</v>
      </c>
      <c r="G6943">
        <v>0.2192156862745098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0.1239268383725271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t="s">
        <v>6987</v>
      </c>
      <c r="B6944">
        <v>0</v>
      </c>
      <c r="C6944">
        <v>0</v>
      </c>
      <c r="D6944">
        <v>0</v>
      </c>
      <c r="E6944">
        <v>0.71097104422682378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0.13598357596117949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 spans="1:18" x14ac:dyDescent="0.25">
      <c r="A6945" t="s">
        <v>6988</v>
      </c>
      <c r="B6945">
        <v>0</v>
      </c>
      <c r="C6945">
        <v>0.1143552311435523</v>
      </c>
      <c r="D6945">
        <v>0</v>
      </c>
      <c r="E6945">
        <v>0.74646248863131626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0.12933930571108621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 t="s">
        <v>6989</v>
      </c>
      <c r="B6946">
        <v>0</v>
      </c>
      <c r="C6946">
        <v>0.21411192214111921</v>
      </c>
      <c r="D6946">
        <v>0</v>
      </c>
      <c r="E6946">
        <v>0.75712261257640812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0.13598357596117949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x14ac:dyDescent="0.25">
      <c r="A6947" t="s">
        <v>6990</v>
      </c>
      <c r="B6947">
        <v>0</v>
      </c>
      <c r="C6947">
        <v>0.24695863746958641</v>
      </c>
      <c r="D6947">
        <v>0</v>
      </c>
      <c r="E6947">
        <v>0.63867679096427588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0.13598357596117949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 t="s">
        <v>6991</v>
      </c>
      <c r="B6948">
        <v>0</v>
      </c>
      <c r="C6948">
        <v>0.30413625304136249</v>
      </c>
      <c r="D6948">
        <v>0</v>
      </c>
      <c r="E6948">
        <v>0.47407940100255941</v>
      </c>
      <c r="F6948">
        <v>0</v>
      </c>
      <c r="G6948">
        <v>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0.13598357596117949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18" x14ac:dyDescent="0.25">
      <c r="A6949" t="s">
        <v>6992</v>
      </c>
      <c r="B6949">
        <v>0</v>
      </c>
      <c r="C6949">
        <v>0.25182481751824809</v>
      </c>
      <c r="D6949">
        <v>0</v>
      </c>
      <c r="E6949">
        <v>0.37627699401425591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0.13598357596117949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 t="s">
        <v>6993</v>
      </c>
      <c r="B6950">
        <v>0</v>
      </c>
      <c r="C6950">
        <v>0.24330900243309</v>
      </c>
      <c r="D6950">
        <v>0</v>
      </c>
      <c r="E6950">
        <v>0.43052941052052712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0.13598357596117949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x14ac:dyDescent="0.25">
      <c r="A6951" t="s">
        <v>6994</v>
      </c>
      <c r="B6951">
        <v>0</v>
      </c>
      <c r="C6951">
        <v>0.29075425790754261</v>
      </c>
      <c r="D6951">
        <v>0</v>
      </c>
      <c r="E6951">
        <v>0.50699041857907323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0.13598357596117949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18" x14ac:dyDescent="0.25">
      <c r="A6952" t="s">
        <v>6995</v>
      </c>
      <c r="B6952">
        <v>0</v>
      </c>
      <c r="C6952">
        <v>0.28223844282238442</v>
      </c>
      <c r="D6952">
        <v>0</v>
      </c>
      <c r="E6952">
        <v>0.57004166754796004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0.13598357596117949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 spans="1:18" x14ac:dyDescent="0.25">
      <c r="A6953" t="s">
        <v>6996</v>
      </c>
      <c r="B6953">
        <v>0</v>
      </c>
      <c r="C6953">
        <v>0.1739659367396594</v>
      </c>
      <c r="D6953">
        <v>0</v>
      </c>
      <c r="E6953">
        <v>0.56562110027707857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0.13598357596117949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 spans="1:18" x14ac:dyDescent="0.25">
      <c r="A6954" t="s">
        <v>6997</v>
      </c>
      <c r="B6954">
        <v>0</v>
      </c>
      <c r="C6954">
        <v>0.18004866180048659</v>
      </c>
      <c r="D6954">
        <v>0</v>
      </c>
      <c r="E6954">
        <v>0.48731995177562981</v>
      </c>
      <c r="F6954">
        <v>0</v>
      </c>
      <c r="G6954">
        <v>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0.13598357596117949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 x14ac:dyDescent="0.25">
      <c r="A6955" t="s">
        <v>6998</v>
      </c>
      <c r="B6955">
        <v>0</v>
      </c>
      <c r="C6955">
        <v>4.0145985401459847E-2</v>
      </c>
      <c r="D6955">
        <v>0</v>
      </c>
      <c r="E6955">
        <v>0.50747689248926597</v>
      </c>
      <c r="F6955">
        <v>0</v>
      </c>
      <c r="G6955">
        <v>0.29137254901960791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0.13598357596117949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 spans="1:18" x14ac:dyDescent="0.25">
      <c r="A6956" t="s">
        <v>6999</v>
      </c>
      <c r="B6956">
        <v>0</v>
      </c>
      <c r="C6956">
        <v>0</v>
      </c>
      <c r="D6956">
        <v>0</v>
      </c>
      <c r="E6956">
        <v>0.61534719431460061</v>
      </c>
      <c r="F6956">
        <v>0</v>
      </c>
      <c r="G6956">
        <v>0.2192156862745098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5.4385964912280697E-2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 spans="1:18" x14ac:dyDescent="0.25">
      <c r="A6957" t="s">
        <v>7000</v>
      </c>
      <c r="B6957">
        <v>0</v>
      </c>
      <c r="C6957">
        <v>0</v>
      </c>
      <c r="D6957">
        <v>0</v>
      </c>
      <c r="E6957">
        <v>0.65654941940396372</v>
      </c>
      <c r="F6957">
        <v>0</v>
      </c>
      <c r="G6957">
        <v>0.2192156862745098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5.4385964912280697E-2</v>
      </c>
      <c r="N6957">
        <v>0</v>
      </c>
      <c r="O6957">
        <v>0</v>
      </c>
      <c r="P6957">
        <v>0</v>
      </c>
      <c r="Q6957">
        <v>0</v>
      </c>
      <c r="R6957">
        <v>0</v>
      </c>
    </row>
    <row r="6958" spans="1:18" x14ac:dyDescent="0.25">
      <c r="A6958" t="s">
        <v>7001</v>
      </c>
      <c r="B6958">
        <v>0</v>
      </c>
      <c r="C6958">
        <v>0</v>
      </c>
      <c r="D6958">
        <v>0</v>
      </c>
      <c r="E6958">
        <v>0.67239154804458645</v>
      </c>
      <c r="F6958">
        <v>0</v>
      </c>
      <c r="G6958">
        <v>0.2192156862745098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5.4385964912280697E-2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18" x14ac:dyDescent="0.25">
      <c r="A6959" t="s">
        <v>7002</v>
      </c>
      <c r="B6959">
        <v>0</v>
      </c>
      <c r="C6959">
        <v>0</v>
      </c>
      <c r="D6959">
        <v>0</v>
      </c>
      <c r="E6959">
        <v>0.57609086486600813</v>
      </c>
      <c r="F6959">
        <v>0</v>
      </c>
      <c r="G6959">
        <v>0.2192156862745098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5.4385964912280697E-2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 spans="1:18" x14ac:dyDescent="0.25">
      <c r="A6960" t="s">
        <v>7003</v>
      </c>
      <c r="B6960">
        <v>0</v>
      </c>
      <c r="C6960">
        <v>0</v>
      </c>
      <c r="D6960">
        <v>0</v>
      </c>
      <c r="E6960">
        <v>0.57139533408067011</v>
      </c>
      <c r="F6960">
        <v>0</v>
      </c>
      <c r="G6960">
        <v>0.2192156862745098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5.4385964912280697E-2</v>
      </c>
      <c r="N6960">
        <v>0</v>
      </c>
      <c r="O6960">
        <v>0</v>
      </c>
      <c r="P6960">
        <v>0</v>
      </c>
      <c r="Q6960">
        <v>0</v>
      </c>
      <c r="R6960">
        <v>0</v>
      </c>
    </row>
    <row r="6961" spans="1:18" x14ac:dyDescent="0.25">
      <c r="A6961" t="s">
        <v>7004</v>
      </c>
      <c r="B6961">
        <v>0</v>
      </c>
      <c r="C6961">
        <v>0</v>
      </c>
      <c r="D6961">
        <v>0</v>
      </c>
      <c r="E6961">
        <v>0.5623638401827451</v>
      </c>
      <c r="F6961">
        <v>0</v>
      </c>
      <c r="G6961">
        <v>0.2192156862745098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5.4385964912280697E-2</v>
      </c>
      <c r="N6961">
        <v>0</v>
      </c>
      <c r="O6961">
        <v>0</v>
      </c>
      <c r="P6961">
        <v>0</v>
      </c>
      <c r="Q6961">
        <v>0</v>
      </c>
      <c r="R6961">
        <v>0</v>
      </c>
    </row>
    <row r="6962" spans="1:18" x14ac:dyDescent="0.25">
      <c r="A6962" t="s">
        <v>7005</v>
      </c>
      <c r="B6962">
        <v>0</v>
      </c>
      <c r="C6962">
        <v>0</v>
      </c>
      <c r="D6962">
        <v>0</v>
      </c>
      <c r="E6962">
        <v>0.55244400262272897</v>
      </c>
      <c r="F6962">
        <v>0</v>
      </c>
      <c r="G6962">
        <v>0.2192156862745098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5.4385964912280697E-2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x14ac:dyDescent="0.25">
      <c r="A6963" t="s">
        <v>7006</v>
      </c>
      <c r="B6963">
        <v>0</v>
      </c>
      <c r="C6963">
        <v>0</v>
      </c>
      <c r="D6963">
        <v>0</v>
      </c>
      <c r="E6963">
        <v>0.54842530510374587</v>
      </c>
      <c r="F6963">
        <v>0</v>
      </c>
      <c r="G6963">
        <v>0.2192156862745098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5.4385964912280697E-2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 spans="1:18" x14ac:dyDescent="0.25">
      <c r="A6964" t="s">
        <v>7007</v>
      </c>
      <c r="B6964">
        <v>0</v>
      </c>
      <c r="C6964">
        <v>0</v>
      </c>
      <c r="D6964">
        <v>0</v>
      </c>
      <c r="E6964">
        <v>0.53577698343873603</v>
      </c>
      <c r="F6964">
        <v>0</v>
      </c>
      <c r="G6964">
        <v>0.2192156862745098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5.4385964912280697E-2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 x14ac:dyDescent="0.25">
      <c r="A6965" t="s">
        <v>7008</v>
      </c>
      <c r="B6965">
        <v>0</v>
      </c>
      <c r="C6965">
        <v>0</v>
      </c>
      <c r="D6965">
        <v>0</v>
      </c>
      <c r="E6965">
        <v>0.52308635969457906</v>
      </c>
      <c r="F6965">
        <v>0</v>
      </c>
      <c r="G6965">
        <v>0.2192156862745098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5.4385964912280697E-2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x14ac:dyDescent="0.25">
      <c r="A6966" t="s">
        <v>7009</v>
      </c>
      <c r="B6966">
        <v>0</v>
      </c>
      <c r="C6966">
        <v>0</v>
      </c>
      <c r="D6966">
        <v>0</v>
      </c>
      <c r="E6966">
        <v>0.52120391717252901</v>
      </c>
      <c r="F6966">
        <v>0</v>
      </c>
      <c r="G6966">
        <v>0.2192156862745098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5.4385964912280697E-2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x14ac:dyDescent="0.25">
      <c r="A6967" t="s">
        <v>7010</v>
      </c>
      <c r="B6967">
        <v>0</v>
      </c>
      <c r="C6967">
        <v>0</v>
      </c>
      <c r="D6967">
        <v>0</v>
      </c>
      <c r="E6967">
        <v>0.53812474883140504</v>
      </c>
      <c r="F6967">
        <v>0</v>
      </c>
      <c r="G6967">
        <v>0.2192156862745098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5.4385964912280697E-2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 spans="1:18" x14ac:dyDescent="0.25">
      <c r="A6968" t="s">
        <v>7011</v>
      </c>
      <c r="B6968">
        <v>0</v>
      </c>
      <c r="C6968">
        <v>0</v>
      </c>
      <c r="D6968">
        <v>0</v>
      </c>
      <c r="E6968">
        <v>0.49080987330527298</v>
      </c>
      <c r="F6968">
        <v>0</v>
      </c>
      <c r="G6968">
        <v>0.2192156862745098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5.4385964912280697E-2</v>
      </c>
      <c r="N6968">
        <v>0</v>
      </c>
      <c r="O6968">
        <v>0</v>
      </c>
      <c r="P6968">
        <v>0</v>
      </c>
      <c r="Q6968">
        <v>0</v>
      </c>
      <c r="R6968">
        <v>0</v>
      </c>
    </row>
    <row r="6969" spans="1:18" x14ac:dyDescent="0.25">
      <c r="A6969" t="s">
        <v>7012</v>
      </c>
      <c r="B6969">
        <v>0</v>
      </c>
      <c r="C6969">
        <v>0.11070559610705601</v>
      </c>
      <c r="D6969">
        <v>0</v>
      </c>
      <c r="E6969">
        <v>0.4342096914063327</v>
      </c>
      <c r="F6969">
        <v>0</v>
      </c>
      <c r="G6969">
        <v>0.2192156862745098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5.4385964912280697E-2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 spans="1:18" x14ac:dyDescent="0.25">
      <c r="A6970" t="s">
        <v>7013</v>
      </c>
      <c r="B6970">
        <v>0</v>
      </c>
      <c r="C6970">
        <v>0.3454987834549878</v>
      </c>
      <c r="D6970">
        <v>0</v>
      </c>
      <c r="E6970">
        <v>0.33589965946826289</v>
      </c>
      <c r="F6970">
        <v>0</v>
      </c>
      <c r="G6970">
        <v>0.2192156862745098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5.4385964912280697E-2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x14ac:dyDescent="0.25">
      <c r="A6971" t="s">
        <v>7014</v>
      </c>
      <c r="B6971">
        <v>0</v>
      </c>
      <c r="C6971">
        <v>0.37469586374695862</v>
      </c>
      <c r="D6971">
        <v>0</v>
      </c>
      <c r="E6971">
        <v>0.2158252078089638</v>
      </c>
      <c r="F6971">
        <v>0</v>
      </c>
      <c r="G6971">
        <v>0.2192156862745098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5.4385964912280697E-2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 x14ac:dyDescent="0.25">
      <c r="A6972" t="s">
        <v>7015</v>
      </c>
      <c r="B6972">
        <v>0</v>
      </c>
      <c r="C6972">
        <v>0.34063260340632601</v>
      </c>
      <c r="D6972">
        <v>0</v>
      </c>
      <c r="E6972">
        <v>0.13807398633642851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5.4385964912280697E-2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 x14ac:dyDescent="0.25">
      <c r="A6973" t="s">
        <v>7016</v>
      </c>
      <c r="B6973">
        <v>0</v>
      </c>
      <c r="C6973">
        <v>0.30413625304136249</v>
      </c>
      <c r="D6973">
        <v>0</v>
      </c>
      <c r="E6973">
        <v>0.1102392182575774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5.4385964912280697E-2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 x14ac:dyDescent="0.25">
      <c r="A6974" t="s">
        <v>7017</v>
      </c>
      <c r="B6974">
        <v>0</v>
      </c>
      <c r="C6974">
        <v>0.25304136253041359</v>
      </c>
      <c r="D6974">
        <v>0</v>
      </c>
      <c r="E6974">
        <v>0.1460056261765266</v>
      </c>
      <c r="F6974">
        <v>0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5.4385964912280697E-2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 t="s">
        <v>7018</v>
      </c>
      <c r="B6975">
        <v>0</v>
      </c>
      <c r="C6975">
        <v>0.20437956204379559</v>
      </c>
      <c r="D6975">
        <v>0</v>
      </c>
      <c r="E6975">
        <v>0.2014848029780664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5.4385964912280697E-2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 x14ac:dyDescent="0.25">
      <c r="A6976" t="s">
        <v>7019</v>
      </c>
      <c r="B6976">
        <v>0</v>
      </c>
      <c r="C6976">
        <v>0.28588807785888082</v>
      </c>
      <c r="D6976">
        <v>0</v>
      </c>
      <c r="E6976">
        <v>0.24042386683305489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5.4385964912280697E-2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 t="s">
        <v>7020</v>
      </c>
      <c r="B6977">
        <v>0</v>
      </c>
      <c r="C6977">
        <v>0.27372262773722628</v>
      </c>
      <c r="D6977">
        <v>0</v>
      </c>
      <c r="E6977">
        <v>0.34761733539203449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5.4385964912280697E-2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x14ac:dyDescent="0.25">
      <c r="A6978" t="s">
        <v>7021</v>
      </c>
      <c r="B6978">
        <v>0</v>
      </c>
      <c r="C6978">
        <v>8.7591240875912413E-2</v>
      </c>
      <c r="D6978">
        <v>0</v>
      </c>
      <c r="E6978">
        <v>0.35055732989276428</v>
      </c>
      <c r="F6978">
        <v>0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5.4385964912280697E-2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 t="s">
        <v>7022</v>
      </c>
      <c r="B6979">
        <v>0</v>
      </c>
      <c r="C6979">
        <v>1.581508515815085E-2</v>
      </c>
      <c r="D6979">
        <v>0</v>
      </c>
      <c r="E6979">
        <v>0.33520167516233418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5.4385964912280697E-2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 t="s">
        <v>7023</v>
      </c>
      <c r="B6980">
        <v>0</v>
      </c>
      <c r="C6980">
        <v>0</v>
      </c>
      <c r="D6980">
        <v>0</v>
      </c>
      <c r="E6980">
        <v>0.37803253029886419</v>
      </c>
      <c r="F6980">
        <v>0</v>
      </c>
      <c r="G6980">
        <v>1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5.4385964912280697E-2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8" x14ac:dyDescent="0.25">
      <c r="A6981" t="s">
        <v>7024</v>
      </c>
      <c r="B6981">
        <v>0</v>
      </c>
      <c r="C6981">
        <v>0</v>
      </c>
      <c r="D6981">
        <v>0</v>
      </c>
      <c r="E6981">
        <v>0.47790773916537999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5.4385964912280697E-2</v>
      </c>
      <c r="N6981">
        <v>0</v>
      </c>
      <c r="O6981">
        <v>0</v>
      </c>
      <c r="P6981">
        <v>0</v>
      </c>
      <c r="Q6981">
        <v>0</v>
      </c>
      <c r="R6981">
        <v>0</v>
      </c>
    </row>
    <row r="6982" spans="1:18" x14ac:dyDescent="0.25">
      <c r="A6982" t="s">
        <v>7025</v>
      </c>
      <c r="B6982">
        <v>0</v>
      </c>
      <c r="C6982">
        <v>0</v>
      </c>
      <c r="D6982">
        <v>0</v>
      </c>
      <c r="E6982">
        <v>0.58558768163455233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5.4385964912280697E-2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 t="s">
        <v>7026</v>
      </c>
      <c r="B6983">
        <v>0</v>
      </c>
      <c r="C6983">
        <v>0</v>
      </c>
      <c r="D6983">
        <v>0</v>
      </c>
      <c r="E6983">
        <v>0.63476384864316082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5.4385964912280697E-2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 t="s">
        <v>7027</v>
      </c>
      <c r="B6984">
        <v>0</v>
      </c>
      <c r="C6984">
        <v>0</v>
      </c>
      <c r="D6984">
        <v>0</v>
      </c>
      <c r="E6984">
        <v>0.64787749317878973</v>
      </c>
      <c r="F6984">
        <v>0</v>
      </c>
      <c r="G6984">
        <v>0.2192156862745098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5.4385964912280697E-2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 spans="1:18" x14ac:dyDescent="0.25">
      <c r="A6985" t="s">
        <v>7028</v>
      </c>
      <c r="B6985">
        <v>0</v>
      </c>
      <c r="C6985">
        <v>0</v>
      </c>
      <c r="D6985">
        <v>0</v>
      </c>
      <c r="E6985">
        <v>0.6594259607859726</v>
      </c>
      <c r="F6985">
        <v>0</v>
      </c>
      <c r="G6985">
        <v>0.2192156862745098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 t="s">
        <v>7029</v>
      </c>
      <c r="B6986">
        <v>0</v>
      </c>
      <c r="C6986">
        <v>0</v>
      </c>
      <c r="D6986">
        <v>0</v>
      </c>
      <c r="E6986">
        <v>0.64952727426553025</v>
      </c>
      <c r="F6986">
        <v>0</v>
      </c>
      <c r="G6986">
        <v>0.2192156862745098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x14ac:dyDescent="0.25">
      <c r="A6987" t="s">
        <v>7030</v>
      </c>
      <c r="B6987">
        <v>0</v>
      </c>
      <c r="C6987">
        <v>0</v>
      </c>
      <c r="D6987">
        <v>0</v>
      </c>
      <c r="E6987">
        <v>0.72046786099536797</v>
      </c>
      <c r="F6987">
        <v>0</v>
      </c>
      <c r="G6987">
        <v>0.2192156862745098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 x14ac:dyDescent="0.25">
      <c r="A6988" t="s">
        <v>7031</v>
      </c>
      <c r="B6988">
        <v>0</v>
      </c>
      <c r="C6988">
        <v>0</v>
      </c>
      <c r="D6988">
        <v>0</v>
      </c>
      <c r="E6988">
        <v>0.70244717527866496</v>
      </c>
      <c r="F6988">
        <v>0</v>
      </c>
      <c r="G6988">
        <v>0.2192156862745098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18" x14ac:dyDescent="0.25">
      <c r="A6989" t="s">
        <v>7032</v>
      </c>
      <c r="B6989">
        <v>0</v>
      </c>
      <c r="C6989">
        <v>0</v>
      </c>
      <c r="D6989">
        <v>0</v>
      </c>
      <c r="E6989">
        <v>0.57541403159965321</v>
      </c>
      <c r="F6989">
        <v>0</v>
      </c>
      <c r="G6989">
        <v>0.2192156862745098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 t="s">
        <v>7033</v>
      </c>
      <c r="B6990">
        <v>0</v>
      </c>
      <c r="C6990">
        <v>0</v>
      </c>
      <c r="D6990">
        <v>0</v>
      </c>
      <c r="E6990">
        <v>0.59343471731635611</v>
      </c>
      <c r="F6990">
        <v>0</v>
      </c>
      <c r="G6990">
        <v>0.2192156862745098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t="s">
        <v>7034</v>
      </c>
      <c r="B6991">
        <v>0</v>
      </c>
      <c r="C6991">
        <v>0</v>
      </c>
      <c r="D6991">
        <v>0</v>
      </c>
      <c r="E6991">
        <v>0.60656951289155869</v>
      </c>
      <c r="F6991">
        <v>0</v>
      </c>
      <c r="G6991">
        <v>0.2192156862745098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 t="s">
        <v>7035</v>
      </c>
      <c r="B6992">
        <v>0</v>
      </c>
      <c r="C6992">
        <v>0</v>
      </c>
      <c r="D6992">
        <v>0</v>
      </c>
      <c r="E6992">
        <v>0.76890374161890063</v>
      </c>
      <c r="F6992">
        <v>0</v>
      </c>
      <c r="G6992">
        <v>0.2192156862745098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 t="s">
        <v>7036</v>
      </c>
      <c r="B6993">
        <v>0</v>
      </c>
      <c r="C6993">
        <v>4.6228710462287097E-2</v>
      </c>
      <c r="D6993">
        <v>0</v>
      </c>
      <c r="E6993">
        <v>0.78899722921381599</v>
      </c>
      <c r="F6993">
        <v>0</v>
      </c>
      <c r="G6993">
        <v>0.2192156862745098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 x14ac:dyDescent="0.25">
      <c r="A6994" t="s">
        <v>7037</v>
      </c>
      <c r="B6994">
        <v>0</v>
      </c>
      <c r="C6994">
        <v>2.6763990267639901E-2</v>
      </c>
      <c r="D6994">
        <v>0</v>
      </c>
      <c r="E6994">
        <v>0.64747562342689147</v>
      </c>
      <c r="F6994">
        <v>0</v>
      </c>
      <c r="G6994">
        <v>0.2192156862745098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x14ac:dyDescent="0.25">
      <c r="A6995" t="s">
        <v>7038</v>
      </c>
      <c r="B6995">
        <v>0</v>
      </c>
      <c r="C6995">
        <v>2.9197080291970798E-2</v>
      </c>
      <c r="D6995">
        <v>0</v>
      </c>
      <c r="E6995">
        <v>0.6524884198058335</v>
      </c>
      <c r="F6995">
        <v>0</v>
      </c>
      <c r="G6995">
        <v>0.2192156862745098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 spans="1:18" x14ac:dyDescent="0.25">
      <c r="A6996" t="s">
        <v>7039</v>
      </c>
      <c r="B6996">
        <v>0</v>
      </c>
      <c r="C6996">
        <v>3.6496350364963501E-2</v>
      </c>
      <c r="D6996">
        <v>0</v>
      </c>
      <c r="E6996">
        <v>0.66183717929736252</v>
      </c>
      <c r="F6996">
        <v>0</v>
      </c>
      <c r="G6996">
        <v>0.2192156862745098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 x14ac:dyDescent="0.25">
      <c r="A6997" t="s">
        <v>7040</v>
      </c>
      <c r="B6997">
        <v>0</v>
      </c>
      <c r="C6997">
        <v>6.0827250608272501E-2</v>
      </c>
      <c r="D6997">
        <v>0</v>
      </c>
      <c r="E6997">
        <v>0.71071723175194057</v>
      </c>
      <c r="F6997">
        <v>0</v>
      </c>
      <c r="G6997">
        <v>0.2192156862745098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 x14ac:dyDescent="0.25">
      <c r="A6998" t="s">
        <v>7041</v>
      </c>
      <c r="B6998">
        <v>0</v>
      </c>
      <c r="C6998">
        <v>5.59610705596107E-2</v>
      </c>
      <c r="D6998">
        <v>0</v>
      </c>
      <c r="E6998">
        <v>0.76560417944541981</v>
      </c>
      <c r="F6998">
        <v>0</v>
      </c>
      <c r="G6998">
        <v>0.2192156862745098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 x14ac:dyDescent="0.25">
      <c r="A6999" t="s">
        <v>7042</v>
      </c>
      <c r="B6999">
        <v>0</v>
      </c>
      <c r="C6999">
        <v>0.22992700729926999</v>
      </c>
      <c r="D6999">
        <v>0</v>
      </c>
      <c r="E6999">
        <v>0.81002136254996937</v>
      </c>
      <c r="F6999">
        <v>0</v>
      </c>
      <c r="G6999">
        <v>0.2192156862745098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 x14ac:dyDescent="0.25">
      <c r="A7000" t="s">
        <v>7043</v>
      </c>
      <c r="B7000">
        <v>0</v>
      </c>
      <c r="C7000">
        <v>9.4890510948905105E-2</v>
      </c>
      <c r="D7000">
        <v>0</v>
      </c>
      <c r="E7000">
        <v>0.72596713128450274</v>
      </c>
      <c r="F7000">
        <v>0</v>
      </c>
      <c r="G7000">
        <v>0.2192156862745098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 x14ac:dyDescent="0.25">
      <c r="A7001" t="s">
        <v>7044</v>
      </c>
      <c r="B7001">
        <v>0</v>
      </c>
      <c r="C7001">
        <v>4.5012165450121662E-2</v>
      </c>
      <c r="D7001">
        <v>0</v>
      </c>
      <c r="E7001">
        <v>0.67114363670974431</v>
      </c>
      <c r="F7001">
        <v>0</v>
      </c>
      <c r="G7001">
        <v>0.2192156862745098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 x14ac:dyDescent="0.25">
      <c r="A7002" t="s">
        <v>7045</v>
      </c>
      <c r="B7002">
        <v>0</v>
      </c>
      <c r="C7002">
        <v>7.785888077858881E-2</v>
      </c>
      <c r="D7002">
        <v>0</v>
      </c>
      <c r="E7002">
        <v>0.75881469574229576</v>
      </c>
      <c r="F7002">
        <v>0</v>
      </c>
      <c r="G7002">
        <v>0.2192156862745098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x14ac:dyDescent="0.25">
      <c r="A7003" t="s">
        <v>7046</v>
      </c>
      <c r="B7003">
        <v>0</v>
      </c>
      <c r="C7003">
        <v>3.7712895377128963E-2</v>
      </c>
      <c r="D7003">
        <v>0</v>
      </c>
      <c r="E7003">
        <v>0.82816895450411399</v>
      </c>
      <c r="F7003">
        <v>0</v>
      </c>
      <c r="G7003">
        <v>0.2192156862745098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 x14ac:dyDescent="0.25">
      <c r="A7004" t="s">
        <v>7047</v>
      </c>
      <c r="B7004">
        <v>0</v>
      </c>
      <c r="C7004">
        <v>0</v>
      </c>
      <c r="D7004">
        <v>0</v>
      </c>
      <c r="E7004">
        <v>0.7644620233084457</v>
      </c>
      <c r="F7004">
        <v>0</v>
      </c>
      <c r="G7004">
        <v>0.2192156862745098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</row>
    <row r="7005" spans="1:18" x14ac:dyDescent="0.25">
      <c r="A7005" t="s">
        <v>7048</v>
      </c>
      <c r="B7005">
        <v>0</v>
      </c>
      <c r="C7005">
        <v>0</v>
      </c>
      <c r="D7005">
        <v>0</v>
      </c>
      <c r="E7005">
        <v>0.57475834937287174</v>
      </c>
      <c r="F7005">
        <v>0</v>
      </c>
      <c r="G7005">
        <v>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 t="s">
        <v>7049</v>
      </c>
      <c r="B7006">
        <v>0</v>
      </c>
      <c r="C7006">
        <v>0</v>
      </c>
      <c r="D7006">
        <v>0</v>
      </c>
      <c r="E7006">
        <v>0.81850292941898106</v>
      </c>
      <c r="F7006">
        <v>0</v>
      </c>
      <c r="G7006">
        <v>0.2192156862745098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x14ac:dyDescent="0.25">
      <c r="A7007" t="s">
        <v>7050</v>
      </c>
      <c r="B7007">
        <v>0</v>
      </c>
      <c r="C7007">
        <v>0</v>
      </c>
      <c r="D7007">
        <v>0</v>
      </c>
      <c r="E7007">
        <v>0.80202626959115053</v>
      </c>
      <c r="F7007">
        <v>0</v>
      </c>
      <c r="G7007">
        <v>0.2192156862745098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 spans="1:18" x14ac:dyDescent="0.25">
      <c r="A7008" t="s">
        <v>7051</v>
      </c>
      <c r="B7008">
        <v>0</v>
      </c>
      <c r="C7008">
        <v>0</v>
      </c>
      <c r="D7008">
        <v>0</v>
      </c>
      <c r="E7008">
        <v>0.65610524757291822</v>
      </c>
      <c r="F7008">
        <v>0</v>
      </c>
      <c r="G7008">
        <v>0.2192156862745098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 t="s">
        <v>7052</v>
      </c>
      <c r="B7009">
        <v>0</v>
      </c>
      <c r="C7009">
        <v>0</v>
      </c>
      <c r="D7009">
        <v>0</v>
      </c>
      <c r="E7009">
        <v>0.61530489223545337</v>
      </c>
      <c r="F7009">
        <v>0</v>
      </c>
      <c r="G7009">
        <v>0.2192156862745098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 x14ac:dyDescent="0.25">
      <c r="A7010" t="s">
        <v>7053</v>
      </c>
      <c r="B7010">
        <v>0</v>
      </c>
      <c r="C7010">
        <v>0</v>
      </c>
      <c r="D7010">
        <v>0</v>
      </c>
      <c r="E7010">
        <v>0.58914105628291635</v>
      </c>
      <c r="F7010">
        <v>0</v>
      </c>
      <c r="G7010">
        <v>0.2192156862745098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 x14ac:dyDescent="0.25">
      <c r="A7011" t="s">
        <v>7054</v>
      </c>
      <c r="B7011">
        <v>0</v>
      </c>
      <c r="C7011">
        <v>0</v>
      </c>
      <c r="D7011">
        <v>0</v>
      </c>
      <c r="E7011">
        <v>0.58144207787812774</v>
      </c>
      <c r="F7011">
        <v>0</v>
      </c>
      <c r="G7011">
        <v>0.2192156862745098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 t="s">
        <v>7055</v>
      </c>
      <c r="B7012">
        <v>0</v>
      </c>
      <c r="C7012">
        <v>0</v>
      </c>
      <c r="D7012">
        <v>0</v>
      </c>
      <c r="E7012">
        <v>0.57998265614754962</v>
      </c>
      <c r="F7012">
        <v>0</v>
      </c>
      <c r="G7012">
        <v>0.2192156862745098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 x14ac:dyDescent="0.25">
      <c r="A7013" t="s">
        <v>7056</v>
      </c>
      <c r="B7013">
        <v>0</v>
      </c>
      <c r="C7013">
        <v>0</v>
      </c>
      <c r="D7013">
        <v>0</v>
      </c>
      <c r="E7013">
        <v>0.58575688995114117</v>
      </c>
      <c r="F7013">
        <v>0</v>
      </c>
      <c r="G7013">
        <v>0.2192156862745098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x14ac:dyDescent="0.25">
      <c r="A7014" t="s">
        <v>7057</v>
      </c>
      <c r="B7014">
        <v>0</v>
      </c>
      <c r="C7014">
        <v>0</v>
      </c>
      <c r="D7014">
        <v>0</v>
      </c>
      <c r="E7014">
        <v>0.6703187461663741</v>
      </c>
      <c r="F7014">
        <v>0</v>
      </c>
      <c r="G7014">
        <v>0.2192156862745098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x14ac:dyDescent="0.25">
      <c r="A7015" t="s">
        <v>7058</v>
      </c>
      <c r="B7015">
        <v>0</v>
      </c>
      <c r="C7015">
        <v>0</v>
      </c>
      <c r="D7015">
        <v>0</v>
      </c>
      <c r="E7015">
        <v>0.67653715180101104</v>
      </c>
      <c r="F7015">
        <v>0</v>
      </c>
      <c r="G7015">
        <v>0.2192156862745098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 x14ac:dyDescent="0.25">
      <c r="A7016" t="s">
        <v>7059</v>
      </c>
      <c r="B7016">
        <v>0</v>
      </c>
      <c r="C7016">
        <v>0</v>
      </c>
      <c r="D7016">
        <v>0</v>
      </c>
      <c r="E7016">
        <v>0.82188709575075625</v>
      </c>
      <c r="F7016">
        <v>0</v>
      </c>
      <c r="G7016">
        <v>0.2192156862745098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 t="s">
        <v>7060</v>
      </c>
      <c r="B7017">
        <v>0</v>
      </c>
      <c r="C7017">
        <v>0</v>
      </c>
      <c r="D7017">
        <v>0</v>
      </c>
      <c r="E7017">
        <v>0.8200046532287063</v>
      </c>
      <c r="F7017">
        <v>0</v>
      </c>
      <c r="G7017">
        <v>0.2192156862745098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 t="s">
        <v>7061</v>
      </c>
      <c r="B7018">
        <v>0</v>
      </c>
      <c r="C7018">
        <v>3.4063260340632603E-2</v>
      </c>
      <c r="D7018">
        <v>0</v>
      </c>
      <c r="E7018">
        <v>0.82188709575075625</v>
      </c>
      <c r="F7018">
        <v>0</v>
      </c>
      <c r="G7018">
        <v>0.2192156862745098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 t="s">
        <v>7062</v>
      </c>
      <c r="B7019">
        <v>0</v>
      </c>
      <c r="C7019">
        <v>4.6228710462287097E-2</v>
      </c>
      <c r="D7019">
        <v>0</v>
      </c>
      <c r="E7019">
        <v>0.83146851667759469</v>
      </c>
      <c r="F7019">
        <v>0</v>
      </c>
      <c r="G7019">
        <v>0.2192156862745098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 x14ac:dyDescent="0.25">
      <c r="A7020" t="s">
        <v>7063</v>
      </c>
      <c r="B7020">
        <v>0</v>
      </c>
      <c r="C7020">
        <v>9.3673965936739656E-2</v>
      </c>
      <c r="D7020">
        <v>0</v>
      </c>
      <c r="E7020">
        <v>0.83163772499418354</v>
      </c>
      <c r="F7020">
        <v>0</v>
      </c>
      <c r="G7020">
        <v>0.2192156862745098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 t="s">
        <v>7064</v>
      </c>
      <c r="B7021">
        <v>0</v>
      </c>
      <c r="C7021">
        <v>8.7591240875912413E-2</v>
      </c>
      <c r="D7021">
        <v>0</v>
      </c>
      <c r="E7021">
        <v>0.83174348019205158</v>
      </c>
      <c r="F7021">
        <v>0</v>
      </c>
      <c r="G7021">
        <v>0.2192156862745098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 spans="1:18" x14ac:dyDescent="0.25">
      <c r="A7022" t="s">
        <v>7065</v>
      </c>
      <c r="B7022">
        <v>0</v>
      </c>
      <c r="C7022">
        <v>8.5158150851581502E-2</v>
      </c>
      <c r="D7022">
        <v>0</v>
      </c>
      <c r="E7022">
        <v>0.8317223291524779</v>
      </c>
      <c r="F7022">
        <v>0</v>
      </c>
      <c r="G7022">
        <v>0.2192156862745098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x14ac:dyDescent="0.25">
      <c r="A7023" t="s">
        <v>7066</v>
      </c>
      <c r="B7023">
        <v>0</v>
      </c>
      <c r="C7023">
        <v>6.204379562043795E-2</v>
      </c>
      <c r="D7023">
        <v>0</v>
      </c>
      <c r="E7023">
        <v>0.8317857822711987</v>
      </c>
      <c r="F7023">
        <v>0</v>
      </c>
      <c r="G7023">
        <v>0.2192156862745098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 t="s">
        <v>7067</v>
      </c>
      <c r="B7024">
        <v>0</v>
      </c>
      <c r="C7024">
        <v>0.22871046228710459</v>
      </c>
      <c r="D7024">
        <v>0</v>
      </c>
      <c r="E7024">
        <v>0.8317857822711987</v>
      </c>
      <c r="F7024">
        <v>0</v>
      </c>
      <c r="G7024">
        <v>0.2192156862745098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 t="s">
        <v>7068</v>
      </c>
      <c r="B7025">
        <v>0</v>
      </c>
      <c r="C7025">
        <v>0.30413625304136249</v>
      </c>
      <c r="D7025">
        <v>0</v>
      </c>
      <c r="E7025">
        <v>0.8317857822711987</v>
      </c>
      <c r="F7025">
        <v>0</v>
      </c>
      <c r="G7025">
        <v>0.2192156862745098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 x14ac:dyDescent="0.25">
      <c r="A7026" t="s">
        <v>7069</v>
      </c>
      <c r="B7026">
        <v>0</v>
      </c>
      <c r="C7026">
        <v>0.1204379562043796</v>
      </c>
      <c r="D7026">
        <v>0</v>
      </c>
      <c r="E7026">
        <v>0.8317857822711987</v>
      </c>
      <c r="F7026">
        <v>0</v>
      </c>
      <c r="G7026">
        <v>0.2192156862745098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x14ac:dyDescent="0.25">
      <c r="A7027" t="s">
        <v>7070</v>
      </c>
      <c r="B7027">
        <v>0</v>
      </c>
      <c r="C7027">
        <v>2.4330900243308999E-3</v>
      </c>
      <c r="D7027">
        <v>0</v>
      </c>
      <c r="E7027">
        <v>0.83155312083588917</v>
      </c>
      <c r="F7027">
        <v>0</v>
      </c>
      <c r="G7027">
        <v>0.2192156862745098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 t="s">
        <v>7071</v>
      </c>
      <c r="B7028">
        <v>0</v>
      </c>
      <c r="C7028">
        <v>0</v>
      </c>
      <c r="D7028">
        <v>0</v>
      </c>
      <c r="E7028">
        <v>0.76532921593096304</v>
      </c>
      <c r="F7028">
        <v>0</v>
      </c>
      <c r="G7028">
        <v>0.55627450980392157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 x14ac:dyDescent="0.25">
      <c r="A7029" t="s">
        <v>7072</v>
      </c>
      <c r="B7029">
        <v>0</v>
      </c>
      <c r="C7029">
        <v>0</v>
      </c>
      <c r="D7029">
        <v>0</v>
      </c>
      <c r="E7029">
        <v>0.69635567588146963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 x14ac:dyDescent="0.25">
      <c r="A7030" t="s">
        <v>7073</v>
      </c>
      <c r="B7030">
        <v>0</v>
      </c>
      <c r="C7030">
        <v>0</v>
      </c>
      <c r="D7030">
        <v>0</v>
      </c>
      <c r="E7030">
        <v>0.75208866515789263</v>
      </c>
      <c r="F7030">
        <v>0</v>
      </c>
      <c r="G7030">
        <v>0.36431372549019608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 t="s">
        <v>7074</v>
      </c>
      <c r="B7031">
        <v>0</v>
      </c>
      <c r="C7031">
        <v>0</v>
      </c>
      <c r="D7031">
        <v>0</v>
      </c>
      <c r="E7031">
        <v>0.8258634911905921</v>
      </c>
      <c r="F7031">
        <v>0</v>
      </c>
      <c r="G7031">
        <v>0.2192156862745098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 t="s">
        <v>7075</v>
      </c>
      <c r="B7032">
        <v>0</v>
      </c>
      <c r="C7032">
        <v>0</v>
      </c>
      <c r="D7032">
        <v>0</v>
      </c>
      <c r="E7032">
        <v>0.81725501808413892</v>
      </c>
      <c r="F7032">
        <v>0</v>
      </c>
      <c r="G7032">
        <v>0.2192156862745098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 t="s">
        <v>7076</v>
      </c>
      <c r="B7033">
        <v>0</v>
      </c>
      <c r="C7033">
        <v>0</v>
      </c>
      <c r="D7033">
        <v>0</v>
      </c>
      <c r="E7033">
        <v>0.62833393261278792</v>
      </c>
      <c r="F7033">
        <v>0</v>
      </c>
      <c r="G7033">
        <v>0.2192156862745098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5.4385964912280697E-2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 x14ac:dyDescent="0.25">
      <c r="A7034" t="s">
        <v>7077</v>
      </c>
      <c r="B7034">
        <v>0</v>
      </c>
      <c r="C7034">
        <v>0</v>
      </c>
      <c r="D7034">
        <v>0</v>
      </c>
      <c r="E7034">
        <v>0.63019522409526429</v>
      </c>
      <c r="F7034">
        <v>0</v>
      </c>
      <c r="G7034">
        <v>0.2192156862745098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5.4385964912280697E-2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 spans="1:18" x14ac:dyDescent="0.25">
      <c r="A7035" t="s">
        <v>7078</v>
      </c>
      <c r="B7035">
        <v>0</v>
      </c>
      <c r="C7035">
        <v>0</v>
      </c>
      <c r="D7035">
        <v>0</v>
      </c>
      <c r="E7035">
        <v>0.62670530256562118</v>
      </c>
      <c r="F7035">
        <v>0</v>
      </c>
      <c r="G7035">
        <v>0.2192156862745098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5.4385964912280697E-2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 x14ac:dyDescent="0.25">
      <c r="A7036" t="s">
        <v>7079</v>
      </c>
      <c r="B7036">
        <v>0</v>
      </c>
      <c r="C7036">
        <v>0</v>
      </c>
      <c r="D7036">
        <v>0</v>
      </c>
      <c r="E7036">
        <v>0.62450559444996723</v>
      </c>
      <c r="F7036">
        <v>0</v>
      </c>
      <c r="G7036">
        <v>0.2192156862745098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5.4385964912280697E-2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 t="s">
        <v>7080</v>
      </c>
      <c r="B7037">
        <v>0</v>
      </c>
      <c r="C7037">
        <v>0</v>
      </c>
      <c r="D7037">
        <v>0</v>
      </c>
      <c r="E7037">
        <v>0.6263034328137228</v>
      </c>
      <c r="F7037">
        <v>0</v>
      </c>
      <c r="G7037">
        <v>0.2192156862745098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5.4385964912280697E-2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 t="s">
        <v>7081</v>
      </c>
      <c r="B7038">
        <v>0</v>
      </c>
      <c r="C7038">
        <v>0</v>
      </c>
      <c r="D7038">
        <v>0</v>
      </c>
      <c r="E7038">
        <v>0.57501216184775483</v>
      </c>
      <c r="F7038">
        <v>0</v>
      </c>
      <c r="G7038">
        <v>0.2192156862745098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5.4385964912280697E-2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 x14ac:dyDescent="0.25">
      <c r="A7039" t="s">
        <v>7082</v>
      </c>
      <c r="B7039">
        <v>0</v>
      </c>
      <c r="C7039">
        <v>0</v>
      </c>
      <c r="D7039">
        <v>0</v>
      </c>
      <c r="E7039">
        <v>0.53476173353920353</v>
      </c>
      <c r="F7039">
        <v>0</v>
      </c>
      <c r="G7039">
        <v>0.2192156862745098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5.4385964912280697E-2</v>
      </c>
      <c r="N7039">
        <v>0</v>
      </c>
      <c r="O7039">
        <v>0</v>
      </c>
      <c r="P7039">
        <v>0</v>
      </c>
      <c r="Q7039">
        <v>0</v>
      </c>
      <c r="R7039">
        <v>0</v>
      </c>
    </row>
    <row r="7040" spans="1:18" x14ac:dyDescent="0.25">
      <c r="A7040" t="s">
        <v>7083</v>
      </c>
      <c r="B7040">
        <v>0</v>
      </c>
      <c r="C7040">
        <v>0</v>
      </c>
      <c r="D7040">
        <v>0</v>
      </c>
      <c r="E7040">
        <v>0.49658410710886453</v>
      </c>
      <c r="F7040">
        <v>0</v>
      </c>
      <c r="G7040">
        <v>0.2192156862745098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5.4385964912280697E-2</v>
      </c>
      <c r="N7040">
        <v>0</v>
      </c>
      <c r="O7040">
        <v>0</v>
      </c>
      <c r="P7040">
        <v>0</v>
      </c>
      <c r="Q7040">
        <v>0</v>
      </c>
      <c r="R7040">
        <v>0</v>
      </c>
    </row>
    <row r="7041" spans="1:18" x14ac:dyDescent="0.25">
      <c r="A7041" t="s">
        <v>7084</v>
      </c>
      <c r="B7041">
        <v>0</v>
      </c>
      <c r="C7041">
        <v>6.0827250608272501E-2</v>
      </c>
      <c r="D7041">
        <v>0</v>
      </c>
      <c r="E7041">
        <v>0.4460542735675459</v>
      </c>
      <c r="F7041">
        <v>0</v>
      </c>
      <c r="G7041">
        <v>0.2192156862745098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5.4385964912280697E-2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8" x14ac:dyDescent="0.25">
      <c r="A7042" t="s">
        <v>7085</v>
      </c>
      <c r="B7042">
        <v>0</v>
      </c>
      <c r="C7042">
        <v>0.1204379562043796</v>
      </c>
      <c r="D7042">
        <v>0</v>
      </c>
      <c r="E7042">
        <v>0.36733010427462509</v>
      </c>
      <c r="F7042">
        <v>0</v>
      </c>
      <c r="G7042">
        <v>0.2192156862745098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5.4385964912280697E-2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 t="s">
        <v>7086</v>
      </c>
      <c r="B7043">
        <v>0</v>
      </c>
      <c r="C7043">
        <v>0.13017031630170309</v>
      </c>
      <c r="D7043">
        <v>0</v>
      </c>
      <c r="E7043">
        <v>0.2928361428964234</v>
      </c>
      <c r="F7043">
        <v>0</v>
      </c>
      <c r="G7043">
        <v>0.2192156862745098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5.4385964912280697E-2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 x14ac:dyDescent="0.25">
      <c r="A7044" t="s">
        <v>7087</v>
      </c>
      <c r="B7044">
        <v>0</v>
      </c>
      <c r="C7044">
        <v>0.1520681265206813</v>
      </c>
      <c r="D7044">
        <v>0</v>
      </c>
      <c r="E7044">
        <v>0.21000867192622519</v>
      </c>
      <c r="F7044">
        <v>0</v>
      </c>
      <c r="G7044">
        <v>0.2192156862745098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6.6330720418066438E-2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 x14ac:dyDescent="0.25">
      <c r="A7045" t="s">
        <v>7088</v>
      </c>
      <c r="B7045">
        <v>0</v>
      </c>
      <c r="C7045">
        <v>0.1569343065693431</v>
      </c>
      <c r="D7045">
        <v>0</v>
      </c>
      <c r="E7045">
        <v>0.1644281816451279</v>
      </c>
      <c r="F7045">
        <v>0</v>
      </c>
      <c r="G7045">
        <v>0.2192156862745098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0.13598357596117949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 x14ac:dyDescent="0.25">
      <c r="A7046" t="s">
        <v>7089</v>
      </c>
      <c r="B7046">
        <v>0</v>
      </c>
      <c r="C7046">
        <v>0.18856447688564479</v>
      </c>
      <c r="D7046">
        <v>0</v>
      </c>
      <c r="E7046">
        <v>0.12988853402144721</v>
      </c>
      <c r="F7046">
        <v>0</v>
      </c>
      <c r="G7046">
        <v>0.2192156862745098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0.1214259051885032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 x14ac:dyDescent="0.25">
      <c r="A7047" t="s">
        <v>7090</v>
      </c>
      <c r="B7047">
        <v>0</v>
      </c>
      <c r="C7047">
        <v>0.26642335766423347</v>
      </c>
      <c r="D7047">
        <v>0</v>
      </c>
      <c r="E7047">
        <v>0.1007635525286068</v>
      </c>
      <c r="F7047">
        <v>0</v>
      </c>
      <c r="G7047">
        <v>0.2192156862745098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0.13598357596117949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 x14ac:dyDescent="0.25">
      <c r="A7048" t="s">
        <v>7091</v>
      </c>
      <c r="B7048">
        <v>0</v>
      </c>
      <c r="C7048">
        <v>0.24330900243309</v>
      </c>
      <c r="D7048">
        <v>0</v>
      </c>
      <c r="E7048">
        <v>8.4604158294380172E-2</v>
      </c>
      <c r="F7048">
        <v>0</v>
      </c>
      <c r="G7048">
        <v>0.2192156862745098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0.13598357596117949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 x14ac:dyDescent="0.25">
      <c r="A7049" t="s">
        <v>7092</v>
      </c>
      <c r="B7049">
        <v>0</v>
      </c>
      <c r="C7049">
        <v>0.43187347931873482</v>
      </c>
      <c r="D7049">
        <v>0</v>
      </c>
      <c r="E7049">
        <v>7.8470356818037615E-2</v>
      </c>
      <c r="F7049">
        <v>0</v>
      </c>
      <c r="G7049">
        <v>0.2192156862745098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0.13598357596117949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 t="s">
        <v>7093</v>
      </c>
      <c r="B7050">
        <v>0</v>
      </c>
      <c r="C7050">
        <v>0.21046228710462289</v>
      </c>
      <c r="D7050">
        <v>0</v>
      </c>
      <c r="E7050">
        <v>8.2467903297447076E-2</v>
      </c>
      <c r="F7050">
        <v>0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0.13598357596117949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 x14ac:dyDescent="0.25">
      <c r="A7051" t="s">
        <v>7094</v>
      </c>
      <c r="B7051">
        <v>0</v>
      </c>
      <c r="C7051">
        <v>3.4063260340632603E-2</v>
      </c>
      <c r="D7051">
        <v>0</v>
      </c>
      <c r="E7051">
        <v>0.13619154381437851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0.13598357596117949</v>
      </c>
      <c r="N7051">
        <v>0</v>
      </c>
      <c r="O7051">
        <v>0</v>
      </c>
      <c r="P7051">
        <v>0</v>
      </c>
      <c r="Q7051">
        <v>0</v>
      </c>
      <c r="R7051">
        <v>0</v>
      </c>
    </row>
    <row r="7052" spans="1:18" x14ac:dyDescent="0.25">
      <c r="A7052" t="s">
        <v>7095</v>
      </c>
      <c r="B7052">
        <v>0</v>
      </c>
      <c r="C7052">
        <v>0</v>
      </c>
      <c r="D7052">
        <v>0</v>
      </c>
      <c r="E7052">
        <v>0.24004314812073019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0.13598357596117949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 t="s">
        <v>7096</v>
      </c>
      <c r="B7053">
        <v>0</v>
      </c>
      <c r="C7053">
        <v>0</v>
      </c>
      <c r="D7053">
        <v>0</v>
      </c>
      <c r="E7053">
        <v>0.32813722794475347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0.13598357596117949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18" x14ac:dyDescent="0.25">
      <c r="A7054" t="s">
        <v>7097</v>
      </c>
      <c r="B7054">
        <v>0</v>
      </c>
      <c r="C7054">
        <v>0</v>
      </c>
      <c r="D7054">
        <v>0</v>
      </c>
      <c r="E7054">
        <v>0.38213583197614159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0.13523702874206789</v>
      </c>
      <c r="N7054">
        <v>0</v>
      </c>
      <c r="O7054">
        <v>0</v>
      </c>
      <c r="P7054">
        <v>0</v>
      </c>
      <c r="Q7054">
        <v>0</v>
      </c>
      <c r="R7054">
        <v>0</v>
      </c>
    </row>
    <row r="7055" spans="1:18" x14ac:dyDescent="0.25">
      <c r="A7055" t="s">
        <v>7098</v>
      </c>
      <c r="B7055">
        <v>0</v>
      </c>
      <c r="C7055">
        <v>0</v>
      </c>
      <c r="D7055">
        <v>0</v>
      </c>
      <c r="E7055">
        <v>0.43788997229213822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0.13598357596117949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18" x14ac:dyDescent="0.25">
      <c r="A7056" t="s">
        <v>7099</v>
      </c>
      <c r="B7056">
        <v>0</v>
      </c>
      <c r="C7056">
        <v>0</v>
      </c>
      <c r="D7056">
        <v>0</v>
      </c>
      <c r="E7056">
        <v>0.47029336491888579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0.13598357596117949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 t="s">
        <v>7100</v>
      </c>
      <c r="B7057">
        <v>0</v>
      </c>
      <c r="C7057">
        <v>0</v>
      </c>
      <c r="D7057">
        <v>0</v>
      </c>
      <c r="E7057">
        <v>0.47995939000401872</v>
      </c>
      <c r="F7057">
        <v>0</v>
      </c>
      <c r="G7057">
        <v>0.2192156862745098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0.13598357596117949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 t="s">
        <v>7101</v>
      </c>
      <c r="B7058">
        <v>0</v>
      </c>
      <c r="C7058">
        <v>0</v>
      </c>
      <c r="D7058">
        <v>0</v>
      </c>
      <c r="E7058">
        <v>0.49009073795977082</v>
      </c>
      <c r="F7058">
        <v>0</v>
      </c>
      <c r="G7058">
        <v>0.2192156862745098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0.13598357596117949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x14ac:dyDescent="0.25">
      <c r="A7059" t="s">
        <v>7102</v>
      </c>
      <c r="B7059">
        <v>0</v>
      </c>
      <c r="C7059">
        <v>0</v>
      </c>
      <c r="D7059">
        <v>0</v>
      </c>
      <c r="E7059">
        <v>0.49157131072992238</v>
      </c>
      <c r="F7059">
        <v>0</v>
      </c>
      <c r="G7059">
        <v>0.2192156862745098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0.13598357596117949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 x14ac:dyDescent="0.25">
      <c r="A7060" t="s">
        <v>7103</v>
      </c>
      <c r="B7060">
        <v>0</v>
      </c>
      <c r="C7060">
        <v>0</v>
      </c>
      <c r="D7060">
        <v>0</v>
      </c>
      <c r="E7060">
        <v>0.50895746525941754</v>
      </c>
      <c r="F7060">
        <v>0</v>
      </c>
      <c r="G7060">
        <v>0.2192156862745098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5.4385964912280697E-2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 x14ac:dyDescent="0.25">
      <c r="A7061" t="s">
        <v>7104</v>
      </c>
      <c r="B7061">
        <v>0</v>
      </c>
      <c r="C7061">
        <v>0</v>
      </c>
      <c r="D7061">
        <v>0</v>
      </c>
      <c r="E7061">
        <v>0.53641151462594394</v>
      </c>
      <c r="F7061">
        <v>0</v>
      </c>
      <c r="G7061">
        <v>0.2192156862745098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5.4385964912280697E-2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 x14ac:dyDescent="0.25">
      <c r="A7062" t="s">
        <v>7105</v>
      </c>
      <c r="B7062">
        <v>0</v>
      </c>
      <c r="C7062">
        <v>0</v>
      </c>
      <c r="D7062">
        <v>0</v>
      </c>
      <c r="E7062">
        <v>0.58173819243215807</v>
      </c>
      <c r="F7062">
        <v>0</v>
      </c>
      <c r="G7062">
        <v>0.2192156862745098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0.13523702874206789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 x14ac:dyDescent="0.25">
      <c r="A7063" t="s">
        <v>7106</v>
      </c>
      <c r="B7063">
        <v>0</v>
      </c>
      <c r="C7063">
        <v>0</v>
      </c>
      <c r="D7063">
        <v>0</v>
      </c>
      <c r="E7063">
        <v>0.58425516614141593</v>
      </c>
      <c r="F7063">
        <v>0</v>
      </c>
      <c r="G7063">
        <v>0.2192156862745098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0.13598357596117949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 x14ac:dyDescent="0.25">
      <c r="A7064" t="s">
        <v>7107</v>
      </c>
      <c r="B7064">
        <v>0</v>
      </c>
      <c r="C7064">
        <v>0</v>
      </c>
      <c r="D7064">
        <v>0</v>
      </c>
      <c r="E7064">
        <v>0.57002051650838648</v>
      </c>
      <c r="F7064">
        <v>0</v>
      </c>
      <c r="G7064">
        <v>0.2192156862745098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6.7263904441955943E-2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 t="s">
        <v>7108</v>
      </c>
      <c r="B7065">
        <v>0</v>
      </c>
      <c r="C7065">
        <v>6.9343065693430656E-2</v>
      </c>
      <c r="D7065">
        <v>0</v>
      </c>
      <c r="E7065">
        <v>0.53084879121808848</v>
      </c>
      <c r="F7065">
        <v>0</v>
      </c>
      <c r="G7065">
        <v>0.2192156862745098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5.4385964912280697E-2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 t="s">
        <v>7109</v>
      </c>
      <c r="B7066">
        <v>0</v>
      </c>
      <c r="C7066">
        <v>0.13990267639902679</v>
      </c>
      <c r="D7066">
        <v>0</v>
      </c>
      <c r="E7066">
        <v>0.51155904312696976</v>
      </c>
      <c r="F7066">
        <v>0</v>
      </c>
      <c r="G7066">
        <v>0.2192156862745098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0.13598357596117949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x14ac:dyDescent="0.25">
      <c r="A7067" t="s">
        <v>7110</v>
      </c>
      <c r="B7067">
        <v>0</v>
      </c>
      <c r="C7067">
        <v>0.1520681265206813</v>
      </c>
      <c r="D7067">
        <v>0</v>
      </c>
      <c r="E7067">
        <v>0.43543645170160111</v>
      </c>
      <c r="F7067">
        <v>0</v>
      </c>
      <c r="G7067">
        <v>0.2192156862745098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0.13598357596117949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 t="s">
        <v>7111</v>
      </c>
      <c r="B7068">
        <v>0</v>
      </c>
      <c r="C7068">
        <v>0.18369829683698299</v>
      </c>
      <c r="D7068">
        <v>0</v>
      </c>
      <c r="E7068">
        <v>0.29562808012013791</v>
      </c>
      <c r="F7068">
        <v>0</v>
      </c>
      <c r="G7068">
        <v>0.2192156862745098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0.13598357596117949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 x14ac:dyDescent="0.25">
      <c r="A7069" t="s">
        <v>7112</v>
      </c>
      <c r="B7069">
        <v>0</v>
      </c>
      <c r="C7069">
        <v>0.17883211678832109</v>
      </c>
      <c r="D7069">
        <v>0</v>
      </c>
      <c r="E7069">
        <v>0.20091372490957929</v>
      </c>
      <c r="F7069">
        <v>0</v>
      </c>
      <c r="G7069">
        <v>0.2192156862745098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0.13598357596117949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 t="s">
        <v>7113</v>
      </c>
      <c r="B7070">
        <v>0</v>
      </c>
      <c r="C7070">
        <v>0.1484184914841849</v>
      </c>
      <c r="D7070">
        <v>0</v>
      </c>
      <c r="E7070">
        <v>0.17612470652932591</v>
      </c>
      <c r="F7070">
        <v>0</v>
      </c>
      <c r="G7070">
        <v>0.2192156862745098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0.13598357596117949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 t="s">
        <v>7114</v>
      </c>
      <c r="B7071">
        <v>0</v>
      </c>
      <c r="C7071">
        <v>0.37834549878345503</v>
      </c>
      <c r="D7071">
        <v>0</v>
      </c>
      <c r="E7071">
        <v>0.15916157279130269</v>
      </c>
      <c r="F7071">
        <v>0</v>
      </c>
      <c r="G7071">
        <v>0.2192156862745098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0.13598357596117949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 t="s">
        <v>7115</v>
      </c>
      <c r="B7072">
        <v>0</v>
      </c>
      <c r="C7072">
        <v>0.47688564476885648</v>
      </c>
      <c r="D7072">
        <v>0</v>
      </c>
      <c r="E7072">
        <v>0.14907252691469791</v>
      </c>
      <c r="F7072">
        <v>0</v>
      </c>
      <c r="G7072">
        <v>0.2192156862745098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0.13598357596117949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 x14ac:dyDescent="0.25">
      <c r="A7073" t="s">
        <v>7116</v>
      </c>
      <c r="B7073">
        <v>0</v>
      </c>
      <c r="C7073">
        <v>0.43917274939172751</v>
      </c>
      <c r="D7073">
        <v>0</v>
      </c>
      <c r="E7073">
        <v>0.15002432369550961</v>
      </c>
      <c r="F7073">
        <v>0</v>
      </c>
      <c r="G7073">
        <v>0.2192156862745098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0.13598357596117949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 t="s">
        <v>7117</v>
      </c>
      <c r="B7074">
        <v>0</v>
      </c>
      <c r="C7074">
        <v>0.2262773722627737</v>
      </c>
      <c r="D7074">
        <v>0</v>
      </c>
      <c r="E7074">
        <v>0.1364665073288352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0.13598357596117949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 t="s">
        <v>7118</v>
      </c>
      <c r="B7075">
        <v>0</v>
      </c>
      <c r="C7075">
        <v>3.4063260340632603E-2</v>
      </c>
      <c r="D7075">
        <v>0</v>
      </c>
      <c r="E7075">
        <v>0.1769707481122697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5.4385964912280697E-2</v>
      </c>
      <c r="N7075">
        <v>0</v>
      </c>
      <c r="O7075">
        <v>0</v>
      </c>
      <c r="P7075">
        <v>0</v>
      </c>
      <c r="Q7075">
        <v>0</v>
      </c>
      <c r="R7075">
        <v>0</v>
      </c>
    </row>
    <row r="7076" spans="1:18" x14ac:dyDescent="0.25">
      <c r="A7076" t="s">
        <v>7119</v>
      </c>
      <c r="B7076">
        <v>0</v>
      </c>
      <c r="C7076">
        <v>0</v>
      </c>
      <c r="D7076">
        <v>0</v>
      </c>
      <c r="E7076">
        <v>0.3108991306922736</v>
      </c>
      <c r="F7076">
        <v>0</v>
      </c>
      <c r="G7076">
        <v>0.2192156862745098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5.4385964912280697E-2</v>
      </c>
      <c r="N7076">
        <v>0</v>
      </c>
      <c r="O7076">
        <v>0</v>
      </c>
      <c r="P7076">
        <v>0</v>
      </c>
      <c r="Q7076">
        <v>0</v>
      </c>
      <c r="R7076">
        <v>0</v>
      </c>
    </row>
    <row r="7077" spans="1:18" x14ac:dyDescent="0.25">
      <c r="A7077" t="s">
        <v>7120</v>
      </c>
      <c r="B7077">
        <v>0</v>
      </c>
      <c r="C7077">
        <v>0</v>
      </c>
      <c r="D7077">
        <v>0</v>
      </c>
      <c r="E7077">
        <v>0.40567693902155288</v>
      </c>
      <c r="F7077">
        <v>0</v>
      </c>
      <c r="G7077">
        <v>0.2192156862745098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5.4385964912280697E-2</v>
      </c>
      <c r="N7077">
        <v>0</v>
      </c>
      <c r="O7077">
        <v>0</v>
      </c>
      <c r="P7077">
        <v>0</v>
      </c>
      <c r="Q7077">
        <v>0</v>
      </c>
      <c r="R7077">
        <v>0</v>
      </c>
    </row>
    <row r="7078" spans="1:18" x14ac:dyDescent="0.25">
      <c r="A7078" t="s">
        <v>7121</v>
      </c>
      <c r="B7078">
        <v>0</v>
      </c>
      <c r="C7078">
        <v>0</v>
      </c>
      <c r="D7078">
        <v>0</v>
      </c>
      <c r="E7078">
        <v>0.46879164110916061</v>
      </c>
      <c r="F7078">
        <v>0</v>
      </c>
      <c r="G7078">
        <v>0.2192156862745098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5.4385964912280697E-2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 x14ac:dyDescent="0.25">
      <c r="A7079" t="s">
        <v>7122</v>
      </c>
      <c r="B7079">
        <v>0</v>
      </c>
      <c r="C7079">
        <v>0</v>
      </c>
      <c r="D7079">
        <v>0</v>
      </c>
      <c r="E7079">
        <v>0.50136424205249697</v>
      </c>
      <c r="F7079">
        <v>0</v>
      </c>
      <c r="G7079">
        <v>0.2192156862745098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5.4385964912280697E-2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18" x14ac:dyDescent="0.25">
      <c r="A7080" t="s">
        <v>7123</v>
      </c>
      <c r="B7080">
        <v>0</v>
      </c>
      <c r="C7080">
        <v>0</v>
      </c>
      <c r="D7080">
        <v>0</v>
      </c>
      <c r="E7080">
        <v>0.54506228981154425</v>
      </c>
      <c r="F7080">
        <v>0</v>
      </c>
      <c r="G7080">
        <v>0.2192156862745098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5.4385964912280697E-2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18" x14ac:dyDescent="0.25">
      <c r="A7081" t="s">
        <v>7124</v>
      </c>
      <c r="B7081">
        <v>0</v>
      </c>
      <c r="C7081">
        <v>0</v>
      </c>
      <c r="D7081">
        <v>0</v>
      </c>
      <c r="E7081">
        <v>0.53823050402927308</v>
      </c>
      <c r="F7081">
        <v>0</v>
      </c>
      <c r="G7081">
        <v>0.2192156862745098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5.4385964912280697E-2</v>
      </c>
      <c r="N7081">
        <v>0</v>
      </c>
      <c r="O7081">
        <v>0</v>
      </c>
      <c r="P7081">
        <v>0</v>
      </c>
      <c r="Q7081">
        <v>0</v>
      </c>
      <c r="R7081">
        <v>0</v>
      </c>
    </row>
    <row r="7082" spans="1:18" x14ac:dyDescent="0.25">
      <c r="A7082" t="s">
        <v>7125</v>
      </c>
      <c r="B7082">
        <v>0</v>
      </c>
      <c r="C7082">
        <v>0</v>
      </c>
      <c r="D7082">
        <v>0</v>
      </c>
      <c r="E7082">
        <v>0.5292413122104952</v>
      </c>
      <c r="F7082">
        <v>0</v>
      </c>
      <c r="G7082">
        <v>0.2192156862745098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5.4385964912280697E-2</v>
      </c>
      <c r="N7082">
        <v>0</v>
      </c>
      <c r="O7082">
        <v>0</v>
      </c>
      <c r="P7082">
        <v>0</v>
      </c>
      <c r="Q7082">
        <v>0</v>
      </c>
      <c r="R7082">
        <v>0</v>
      </c>
    </row>
    <row r="7083" spans="1:18" x14ac:dyDescent="0.25">
      <c r="A7083" t="s">
        <v>7126</v>
      </c>
      <c r="B7083">
        <v>0</v>
      </c>
      <c r="C7083">
        <v>0</v>
      </c>
      <c r="D7083">
        <v>0</v>
      </c>
      <c r="E7083">
        <v>0.48831405063558869</v>
      </c>
      <c r="F7083">
        <v>0</v>
      </c>
      <c r="G7083">
        <v>0.2192156862745098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5.4385964912280697E-2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18" x14ac:dyDescent="0.25">
      <c r="A7084" t="s">
        <v>7127</v>
      </c>
      <c r="B7084">
        <v>0</v>
      </c>
      <c r="C7084">
        <v>0</v>
      </c>
      <c r="D7084">
        <v>0</v>
      </c>
      <c r="E7084">
        <v>0.37900547811924962</v>
      </c>
      <c r="F7084">
        <v>0</v>
      </c>
      <c r="G7084">
        <v>0.2192156862745098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5.4385964912280697E-2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18" x14ac:dyDescent="0.25">
      <c r="A7085" t="s">
        <v>7128</v>
      </c>
      <c r="B7085">
        <v>0</v>
      </c>
      <c r="C7085">
        <v>0</v>
      </c>
      <c r="D7085">
        <v>0</v>
      </c>
      <c r="E7085">
        <v>0.3760231815393727</v>
      </c>
      <c r="F7085">
        <v>0</v>
      </c>
      <c r="G7085">
        <v>0.2192156862745098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5.4385964912280697E-2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 x14ac:dyDescent="0.25">
      <c r="A7086" t="s">
        <v>7129</v>
      </c>
      <c r="B7086">
        <v>0</v>
      </c>
      <c r="C7086">
        <v>0</v>
      </c>
      <c r="D7086">
        <v>0</v>
      </c>
      <c r="E7086">
        <v>0.45394361132849681</v>
      </c>
      <c r="F7086">
        <v>0</v>
      </c>
      <c r="G7086">
        <v>0.2192156862745098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5.4385964912280697E-2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18" x14ac:dyDescent="0.25">
      <c r="A7087" t="s">
        <v>7130</v>
      </c>
      <c r="B7087">
        <v>0</v>
      </c>
      <c r="C7087">
        <v>0</v>
      </c>
      <c r="D7087">
        <v>0</v>
      </c>
      <c r="E7087">
        <v>0.5075191945684131</v>
      </c>
      <c r="F7087">
        <v>0</v>
      </c>
      <c r="G7087">
        <v>0.2192156862745098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5.4385964912280697E-2</v>
      </c>
      <c r="N7087">
        <v>0</v>
      </c>
      <c r="O7087">
        <v>0</v>
      </c>
      <c r="P7087">
        <v>0</v>
      </c>
      <c r="Q7087">
        <v>0</v>
      </c>
      <c r="R7087">
        <v>0</v>
      </c>
    </row>
    <row r="7088" spans="1:18" x14ac:dyDescent="0.25">
      <c r="A7088" t="s">
        <v>7131</v>
      </c>
      <c r="B7088">
        <v>0</v>
      </c>
      <c r="C7088">
        <v>0</v>
      </c>
      <c r="D7088">
        <v>0</v>
      </c>
      <c r="E7088">
        <v>0.53404259819370126</v>
      </c>
      <c r="F7088">
        <v>0</v>
      </c>
      <c r="G7088">
        <v>0.2192156862745098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5.4385964912280697E-2</v>
      </c>
      <c r="N7088">
        <v>0</v>
      </c>
      <c r="O7088">
        <v>0</v>
      </c>
      <c r="P7088">
        <v>0</v>
      </c>
      <c r="Q7088">
        <v>0</v>
      </c>
      <c r="R7088">
        <v>0</v>
      </c>
    </row>
    <row r="7089" spans="1:18" x14ac:dyDescent="0.25">
      <c r="A7089" t="s">
        <v>7132</v>
      </c>
      <c r="B7089">
        <v>0</v>
      </c>
      <c r="C7089">
        <v>3.0413625304136251E-2</v>
      </c>
      <c r="D7089">
        <v>0</v>
      </c>
      <c r="E7089">
        <v>0.52856447894414016</v>
      </c>
      <c r="F7089">
        <v>0</v>
      </c>
      <c r="G7089">
        <v>0.2192156862745098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5.4385964912280697E-2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 t="s">
        <v>7133</v>
      </c>
      <c r="B7090">
        <v>0</v>
      </c>
      <c r="C7090">
        <v>0.16301703163017031</v>
      </c>
      <c r="D7090">
        <v>0</v>
      </c>
      <c r="E7090">
        <v>0.47983248376657722</v>
      </c>
      <c r="F7090">
        <v>0</v>
      </c>
      <c r="G7090">
        <v>0.2192156862745098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5.4385964912280697E-2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 x14ac:dyDescent="0.25">
      <c r="A7091" t="s">
        <v>7134</v>
      </c>
      <c r="B7091">
        <v>0</v>
      </c>
      <c r="C7091">
        <v>0.31873479318734788</v>
      </c>
      <c r="D7091">
        <v>0</v>
      </c>
      <c r="E7091">
        <v>0.38661985236574381</v>
      </c>
      <c r="F7091">
        <v>0</v>
      </c>
      <c r="G7091">
        <v>0.2192156862745098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5.4385964912280697E-2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 x14ac:dyDescent="0.25">
      <c r="A7092" t="s">
        <v>7135</v>
      </c>
      <c r="B7092">
        <v>0</v>
      </c>
      <c r="C7092">
        <v>0.30900243309002429</v>
      </c>
      <c r="D7092">
        <v>0</v>
      </c>
      <c r="E7092">
        <v>0.2419890437615009</v>
      </c>
      <c r="F7092">
        <v>0</v>
      </c>
      <c r="G7092">
        <v>0.2192156862745098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5.4385964912280697E-2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 x14ac:dyDescent="0.25">
      <c r="A7093" t="s">
        <v>7136</v>
      </c>
      <c r="B7093">
        <v>0</v>
      </c>
      <c r="C7093">
        <v>0.27615571776155717</v>
      </c>
      <c r="D7093">
        <v>0</v>
      </c>
      <c r="E7093">
        <v>0.20613803168425729</v>
      </c>
      <c r="F7093">
        <v>0</v>
      </c>
      <c r="G7093">
        <v>0.2192156862745098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5.4385964912280697E-2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 x14ac:dyDescent="0.25">
      <c r="A7094" t="s">
        <v>7137</v>
      </c>
      <c r="B7094">
        <v>0</v>
      </c>
      <c r="C7094">
        <v>0.18369829683698299</v>
      </c>
      <c r="D7094">
        <v>0</v>
      </c>
      <c r="E7094">
        <v>0.19822754288373279</v>
      </c>
      <c r="F7094">
        <v>0</v>
      </c>
      <c r="G7094">
        <v>0.2192156862745098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5.4385964912280697E-2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 x14ac:dyDescent="0.25">
      <c r="A7095" t="s">
        <v>7138</v>
      </c>
      <c r="B7095">
        <v>0</v>
      </c>
      <c r="C7095">
        <v>0.18248175182481749</v>
      </c>
      <c r="D7095">
        <v>0</v>
      </c>
      <c r="E7095">
        <v>0.1822796590452421</v>
      </c>
      <c r="F7095">
        <v>0</v>
      </c>
      <c r="G7095">
        <v>0.2192156862745098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5.4385964912280697E-2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18" x14ac:dyDescent="0.25">
      <c r="A7096" t="s">
        <v>7139</v>
      </c>
      <c r="B7096">
        <v>0</v>
      </c>
      <c r="C7096">
        <v>0.19099756690997571</v>
      </c>
      <c r="D7096">
        <v>0</v>
      </c>
      <c r="E7096">
        <v>0.1651261659510565</v>
      </c>
      <c r="F7096">
        <v>0</v>
      </c>
      <c r="G7096">
        <v>0.2192156862745098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5.4385964912280697E-2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 x14ac:dyDescent="0.25">
      <c r="A7097" t="s">
        <v>7140</v>
      </c>
      <c r="B7097">
        <v>0</v>
      </c>
      <c r="C7097">
        <v>0.12895377128953769</v>
      </c>
      <c r="D7097">
        <v>0</v>
      </c>
      <c r="E7097">
        <v>0.15355654730429999</v>
      </c>
      <c r="F7097">
        <v>0</v>
      </c>
      <c r="G7097">
        <v>0.2192156862745098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0.13598357596117949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 x14ac:dyDescent="0.25">
      <c r="A7098" t="s">
        <v>7141</v>
      </c>
      <c r="B7098">
        <v>0</v>
      </c>
      <c r="C7098">
        <v>6.569343065693431E-2</v>
      </c>
      <c r="D7098">
        <v>0</v>
      </c>
      <c r="E7098">
        <v>0.13877197064235711</v>
      </c>
      <c r="F7098">
        <v>0</v>
      </c>
      <c r="G7098">
        <v>0.8866666666666666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0.13598357596117949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 x14ac:dyDescent="0.25">
      <c r="A7099" t="s">
        <v>7142</v>
      </c>
      <c r="B7099">
        <v>0</v>
      </c>
      <c r="C7099">
        <v>2.4330900243308999E-3</v>
      </c>
      <c r="D7099">
        <v>0</v>
      </c>
      <c r="E7099">
        <v>0.12510839907781471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0.13598357596117949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 spans="1:18" x14ac:dyDescent="0.25">
      <c r="A7100" t="s">
        <v>7143</v>
      </c>
      <c r="B7100">
        <v>0</v>
      </c>
      <c r="C7100">
        <v>0</v>
      </c>
      <c r="D7100">
        <v>0</v>
      </c>
      <c r="E7100">
        <v>0.1472112354322215</v>
      </c>
      <c r="F7100">
        <v>0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5.4385964912280697E-2</v>
      </c>
      <c r="N7100">
        <v>0</v>
      </c>
      <c r="O7100">
        <v>0</v>
      </c>
      <c r="P7100">
        <v>0</v>
      </c>
      <c r="Q7100">
        <v>0</v>
      </c>
      <c r="R7100">
        <v>0</v>
      </c>
    </row>
    <row r="7101" spans="1:18" x14ac:dyDescent="0.25">
      <c r="A7101" t="s">
        <v>7144</v>
      </c>
      <c r="B7101">
        <v>0</v>
      </c>
      <c r="C7101">
        <v>0</v>
      </c>
      <c r="D7101">
        <v>0</v>
      </c>
      <c r="E7101">
        <v>0.15738488546712071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5.4385964912280697E-2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18" x14ac:dyDescent="0.25">
      <c r="A7102" t="s">
        <v>7145</v>
      </c>
      <c r="B7102">
        <v>0</v>
      </c>
      <c r="C7102">
        <v>0</v>
      </c>
      <c r="D7102">
        <v>0</v>
      </c>
      <c r="E7102">
        <v>0.1611920725903678</v>
      </c>
      <c r="F7102">
        <v>0</v>
      </c>
      <c r="G7102">
        <v>0.2192156862745098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0.13598357596117949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 t="s">
        <v>7146</v>
      </c>
      <c r="B7103">
        <v>0</v>
      </c>
      <c r="C7103">
        <v>0</v>
      </c>
      <c r="D7103">
        <v>0</v>
      </c>
      <c r="E7103">
        <v>0.1599018591763785</v>
      </c>
      <c r="F7103">
        <v>0</v>
      </c>
      <c r="G7103">
        <v>0.2192156862745098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5.4385964912280697E-2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18" x14ac:dyDescent="0.25">
      <c r="A7104" t="s">
        <v>7147</v>
      </c>
      <c r="B7104">
        <v>0</v>
      </c>
      <c r="C7104">
        <v>0</v>
      </c>
      <c r="D7104">
        <v>0</v>
      </c>
      <c r="E7104">
        <v>0.17263478499968279</v>
      </c>
      <c r="F7104">
        <v>0</v>
      </c>
      <c r="G7104">
        <v>0.2192156862745098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5.4385964912280697E-2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 x14ac:dyDescent="0.25">
      <c r="A7105" t="s">
        <v>7148</v>
      </c>
      <c r="B7105">
        <v>0</v>
      </c>
      <c r="C7105">
        <v>0</v>
      </c>
      <c r="D7105">
        <v>0</v>
      </c>
      <c r="E7105">
        <v>0.1774360709828888</v>
      </c>
      <c r="F7105">
        <v>0</v>
      </c>
      <c r="G7105">
        <v>0.2192156862745098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0.108809257185517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18" x14ac:dyDescent="0.25">
      <c r="A7106" t="s">
        <v>7149</v>
      </c>
      <c r="B7106">
        <v>0</v>
      </c>
      <c r="C7106">
        <v>0</v>
      </c>
      <c r="D7106">
        <v>0</v>
      </c>
      <c r="E7106">
        <v>0.1879904397301127</v>
      </c>
      <c r="F7106">
        <v>0</v>
      </c>
      <c r="G7106">
        <v>0.2192156862745098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0.108809257185517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 x14ac:dyDescent="0.25">
      <c r="A7107" t="s">
        <v>7150</v>
      </c>
      <c r="B7107">
        <v>0</v>
      </c>
      <c r="C7107">
        <v>0</v>
      </c>
      <c r="D7107">
        <v>0</v>
      </c>
      <c r="E7107">
        <v>0.20393832356860339</v>
      </c>
      <c r="F7107">
        <v>0</v>
      </c>
      <c r="G7107">
        <v>0.2192156862745098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0.108809257185517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 x14ac:dyDescent="0.25">
      <c r="A7108" t="s">
        <v>7151</v>
      </c>
      <c r="B7108">
        <v>0</v>
      </c>
      <c r="C7108">
        <v>0</v>
      </c>
      <c r="D7108">
        <v>0</v>
      </c>
      <c r="E7108">
        <v>0.23483999238562581</v>
      </c>
      <c r="F7108">
        <v>0</v>
      </c>
      <c r="G7108">
        <v>0.2192156862745098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0.108809257185517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18" x14ac:dyDescent="0.25">
      <c r="A7109" t="s">
        <v>7152</v>
      </c>
      <c r="B7109">
        <v>0</v>
      </c>
      <c r="C7109">
        <v>0</v>
      </c>
      <c r="D7109">
        <v>0</v>
      </c>
      <c r="E7109">
        <v>0.26684151526047512</v>
      </c>
      <c r="F7109">
        <v>0</v>
      </c>
      <c r="G7109">
        <v>0.2192156862745098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0.108809257185517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 x14ac:dyDescent="0.25">
      <c r="A7110" t="s">
        <v>7153</v>
      </c>
      <c r="B7110">
        <v>0</v>
      </c>
      <c r="C7110">
        <v>0</v>
      </c>
      <c r="D7110">
        <v>0</v>
      </c>
      <c r="E7110">
        <v>0.28566594048097471</v>
      </c>
      <c r="F7110">
        <v>0</v>
      </c>
      <c r="G7110">
        <v>0.2192156862745098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0.108809257185517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 x14ac:dyDescent="0.25">
      <c r="A7111" t="s">
        <v>7154</v>
      </c>
      <c r="B7111">
        <v>0</v>
      </c>
      <c r="C7111">
        <v>0</v>
      </c>
      <c r="D7111">
        <v>0</v>
      </c>
      <c r="E7111">
        <v>0.32342054611984178</v>
      </c>
      <c r="F7111">
        <v>0</v>
      </c>
      <c r="G7111">
        <v>0.2192156862745098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0.108809257185517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 x14ac:dyDescent="0.25">
      <c r="A7112" t="s">
        <v>7155</v>
      </c>
      <c r="B7112">
        <v>0</v>
      </c>
      <c r="C7112">
        <v>0</v>
      </c>
      <c r="D7112">
        <v>0</v>
      </c>
      <c r="E7112">
        <v>0.37889972292138158</v>
      </c>
      <c r="F7112">
        <v>0</v>
      </c>
      <c r="G7112">
        <v>0.2192156862745098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0.27555057857409482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18" x14ac:dyDescent="0.25">
      <c r="A7113" t="s">
        <v>7156</v>
      </c>
      <c r="B7113">
        <v>0</v>
      </c>
      <c r="C7113">
        <v>2.6763990267639901E-2</v>
      </c>
      <c r="D7113">
        <v>0</v>
      </c>
      <c r="E7113">
        <v>0.41485649019649318</v>
      </c>
      <c r="F7113">
        <v>0</v>
      </c>
      <c r="G7113">
        <v>0.2192156862745098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0.22045539380365811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 x14ac:dyDescent="0.25">
      <c r="A7114" t="s">
        <v>7157</v>
      </c>
      <c r="B7114">
        <v>0</v>
      </c>
      <c r="C7114">
        <v>7.420924574209245E-2</v>
      </c>
      <c r="D7114">
        <v>0</v>
      </c>
      <c r="E7114">
        <v>0.42016540112946549</v>
      </c>
      <c r="F7114">
        <v>0</v>
      </c>
      <c r="G7114">
        <v>0.2192156862745098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0.3720791340052258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x14ac:dyDescent="0.25">
      <c r="A7115" t="s">
        <v>7158</v>
      </c>
      <c r="B7115">
        <v>0</v>
      </c>
      <c r="C7115">
        <v>0.16180048661800489</v>
      </c>
      <c r="D7115">
        <v>0</v>
      </c>
      <c r="E7115">
        <v>0.34393705450622902</v>
      </c>
      <c r="F7115">
        <v>0</v>
      </c>
      <c r="G7115">
        <v>0.2192156862745098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0.3720791340052258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18" x14ac:dyDescent="0.25">
      <c r="A7116" t="s">
        <v>7159</v>
      </c>
      <c r="B7116">
        <v>0</v>
      </c>
      <c r="C7116">
        <v>0.11678832116788319</v>
      </c>
      <c r="D7116">
        <v>0</v>
      </c>
      <c r="E7116">
        <v>0.29275153873812898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0.29048152295632701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 spans="1:18" x14ac:dyDescent="0.25">
      <c r="A7117" t="s">
        <v>7160</v>
      </c>
      <c r="B7117">
        <v>0</v>
      </c>
      <c r="C7117">
        <v>0.19099756690997571</v>
      </c>
      <c r="D7117">
        <v>0</v>
      </c>
      <c r="E7117">
        <v>0.29478203853719409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0.31033967898469578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 spans="1:18" x14ac:dyDescent="0.25">
      <c r="A7118" t="s">
        <v>7161</v>
      </c>
      <c r="B7118">
        <v>0</v>
      </c>
      <c r="C7118">
        <v>0.25060827250608281</v>
      </c>
      <c r="D7118">
        <v>0</v>
      </c>
      <c r="E7118">
        <v>0.29820850694811663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0.3720791340052258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x14ac:dyDescent="0.25">
      <c r="A7119" t="s">
        <v>7162</v>
      </c>
      <c r="B7119">
        <v>0</v>
      </c>
      <c r="C7119">
        <v>0.1520681265206813</v>
      </c>
      <c r="D7119">
        <v>0</v>
      </c>
      <c r="E7119">
        <v>0.30914359440766509</v>
      </c>
      <c r="F7119">
        <v>0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0.40955580440462858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18" x14ac:dyDescent="0.25">
      <c r="A7120" t="s">
        <v>7163</v>
      </c>
      <c r="B7120">
        <v>0</v>
      </c>
      <c r="C7120">
        <v>0.15571776155717759</v>
      </c>
      <c r="D7120">
        <v>0</v>
      </c>
      <c r="E7120">
        <v>0.34199115886545828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0.52224710712952593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18" x14ac:dyDescent="0.25">
      <c r="A7121" t="s">
        <v>7164</v>
      </c>
      <c r="B7121">
        <v>0</v>
      </c>
      <c r="C7121">
        <v>0.16788321167883211</v>
      </c>
      <c r="D7121">
        <v>0</v>
      </c>
      <c r="E7121">
        <v>0.3468770490069587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0.52224710712952593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 t="s">
        <v>7165</v>
      </c>
      <c r="B7122">
        <v>0</v>
      </c>
      <c r="C7122">
        <v>0.1021897810218978</v>
      </c>
      <c r="D7122">
        <v>0</v>
      </c>
      <c r="E7122">
        <v>0.35182639226717999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0.52224710712952593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 x14ac:dyDescent="0.25">
      <c r="A7123" t="s">
        <v>7166</v>
      </c>
      <c r="B7123">
        <v>0</v>
      </c>
      <c r="C7123">
        <v>9.7323600973236012E-3</v>
      </c>
      <c r="D7123">
        <v>0</v>
      </c>
      <c r="E7123">
        <v>0.38903107087713362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0.3720791340052258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 t="s">
        <v>7167</v>
      </c>
      <c r="B7124">
        <v>0</v>
      </c>
      <c r="C7124">
        <v>0</v>
      </c>
      <c r="D7124">
        <v>0</v>
      </c>
      <c r="E7124">
        <v>0.45929482434061641</v>
      </c>
      <c r="F7124">
        <v>0</v>
      </c>
      <c r="G7124">
        <v>0.2192156862745098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0.20892123926838371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 spans="1:18" x14ac:dyDescent="0.25">
      <c r="A7125" t="s">
        <v>7168</v>
      </c>
      <c r="B7125">
        <v>0</v>
      </c>
      <c r="C7125">
        <v>0</v>
      </c>
      <c r="D7125">
        <v>0</v>
      </c>
      <c r="E7125">
        <v>0.51232048055161916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0.29048152295632701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 t="s">
        <v>7169</v>
      </c>
      <c r="B7126">
        <v>0</v>
      </c>
      <c r="C7126">
        <v>0</v>
      </c>
      <c r="D7126">
        <v>0</v>
      </c>
      <c r="E7126">
        <v>0.545548763721737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0.3720791340052258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x14ac:dyDescent="0.25">
      <c r="A7127" t="s">
        <v>7170</v>
      </c>
      <c r="B7127">
        <v>0</v>
      </c>
      <c r="C7127">
        <v>0</v>
      </c>
      <c r="D7127">
        <v>0</v>
      </c>
      <c r="E7127">
        <v>0.55068846633812052</v>
      </c>
      <c r="F7127">
        <v>0</v>
      </c>
      <c r="G7127">
        <v>0.40372549019607851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0.3720791340052258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 x14ac:dyDescent="0.25">
      <c r="A7128" t="s">
        <v>7171</v>
      </c>
      <c r="B7128">
        <v>0</v>
      </c>
      <c r="C7128">
        <v>0</v>
      </c>
      <c r="D7128">
        <v>0</v>
      </c>
      <c r="E7128">
        <v>0.55506673152985475</v>
      </c>
      <c r="F7128">
        <v>0</v>
      </c>
      <c r="G7128">
        <v>0.2192156862745098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0.29048152295632701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18" x14ac:dyDescent="0.25">
      <c r="A7129" t="s">
        <v>7172</v>
      </c>
      <c r="B7129">
        <v>0</v>
      </c>
      <c r="C7129">
        <v>0</v>
      </c>
      <c r="D7129">
        <v>0</v>
      </c>
      <c r="E7129">
        <v>0.5282260623109627</v>
      </c>
      <c r="F7129">
        <v>0</v>
      </c>
      <c r="G7129">
        <v>0.2192156862745098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0.20892123926838371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 spans="1:18" x14ac:dyDescent="0.25">
      <c r="A7130" t="s">
        <v>7173</v>
      </c>
      <c r="B7130">
        <v>0</v>
      </c>
      <c r="C7130">
        <v>0</v>
      </c>
      <c r="D7130">
        <v>0</v>
      </c>
      <c r="E7130">
        <v>0.49745129973138191</v>
      </c>
      <c r="F7130">
        <v>0</v>
      </c>
      <c r="G7130">
        <v>0.2192156862745098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0.20892123926838371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x14ac:dyDescent="0.25">
      <c r="A7131" t="s">
        <v>7174</v>
      </c>
      <c r="B7131">
        <v>0</v>
      </c>
      <c r="C7131">
        <v>0</v>
      </c>
      <c r="D7131">
        <v>0</v>
      </c>
      <c r="E7131">
        <v>0.50130078893377616</v>
      </c>
      <c r="F7131">
        <v>0</v>
      </c>
      <c r="G7131">
        <v>0.2192156862745098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0.20892123926838371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 x14ac:dyDescent="0.25">
      <c r="A7132" t="s">
        <v>7175</v>
      </c>
      <c r="B7132">
        <v>0</v>
      </c>
      <c r="C7132">
        <v>0</v>
      </c>
      <c r="D7132">
        <v>0</v>
      </c>
      <c r="E7132">
        <v>0.48014974936018112</v>
      </c>
      <c r="F7132">
        <v>0</v>
      </c>
      <c r="G7132">
        <v>0.2192156862745098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0.20892123926838371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 t="s">
        <v>7176</v>
      </c>
      <c r="B7133">
        <v>0</v>
      </c>
      <c r="C7133">
        <v>0</v>
      </c>
      <c r="D7133">
        <v>0</v>
      </c>
      <c r="E7133">
        <v>0.41343937054506241</v>
      </c>
      <c r="F7133">
        <v>0</v>
      </c>
      <c r="G7133">
        <v>0.2192156862745098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0.20892123926838371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 t="s">
        <v>7177</v>
      </c>
      <c r="B7134">
        <v>0</v>
      </c>
      <c r="C7134">
        <v>0</v>
      </c>
      <c r="D7134">
        <v>0</v>
      </c>
      <c r="E7134">
        <v>0.35487214196577771</v>
      </c>
      <c r="F7134">
        <v>0</v>
      </c>
      <c r="G7134">
        <v>0.2192156862745098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0.20892123926838371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 x14ac:dyDescent="0.25">
      <c r="A7135" t="s">
        <v>7178</v>
      </c>
      <c r="B7135">
        <v>0</v>
      </c>
      <c r="C7135">
        <v>0</v>
      </c>
      <c r="D7135">
        <v>0</v>
      </c>
      <c r="E7135">
        <v>0.2912709659679773</v>
      </c>
      <c r="F7135">
        <v>0</v>
      </c>
      <c r="G7135">
        <v>0.2192156862745098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0.20892123926838371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 spans="1:18" x14ac:dyDescent="0.25">
      <c r="A7136" t="s">
        <v>7179</v>
      </c>
      <c r="B7136">
        <v>0</v>
      </c>
      <c r="C7136">
        <v>0</v>
      </c>
      <c r="D7136">
        <v>0</v>
      </c>
      <c r="E7136">
        <v>0.25144355845089789</v>
      </c>
      <c r="F7136">
        <v>0</v>
      </c>
      <c r="G7136">
        <v>0.2192156862745098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0.3720791340052258</v>
      </c>
      <c r="N7136">
        <v>0</v>
      </c>
      <c r="O7136">
        <v>0</v>
      </c>
      <c r="P7136">
        <v>0</v>
      </c>
      <c r="Q7136">
        <v>0</v>
      </c>
      <c r="R7136">
        <v>0</v>
      </c>
    </row>
    <row r="7137" spans="1:18" x14ac:dyDescent="0.25">
      <c r="A7137" t="s">
        <v>7180</v>
      </c>
      <c r="B7137">
        <v>0</v>
      </c>
      <c r="C7137">
        <v>1.2165450121654499E-3</v>
      </c>
      <c r="D7137">
        <v>0</v>
      </c>
      <c r="E7137">
        <v>0.2345227267920218</v>
      </c>
      <c r="F7137">
        <v>0</v>
      </c>
      <c r="G7137">
        <v>0.2192156862745098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0.41216871967151919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 x14ac:dyDescent="0.25">
      <c r="A7138" t="s">
        <v>7181</v>
      </c>
      <c r="B7138">
        <v>0</v>
      </c>
      <c r="C7138">
        <v>1.4598540145985399E-2</v>
      </c>
      <c r="D7138">
        <v>0</v>
      </c>
      <c r="E7138">
        <v>0.2006387613951226</v>
      </c>
      <c r="F7138">
        <v>0</v>
      </c>
      <c r="G7138">
        <v>0.2192156862745098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0.3720791340052258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 t="s">
        <v>7182</v>
      </c>
      <c r="B7139">
        <v>0</v>
      </c>
      <c r="C7139">
        <v>9.7323600973236012E-3</v>
      </c>
      <c r="D7139">
        <v>0</v>
      </c>
      <c r="E7139">
        <v>0.154444890966391</v>
      </c>
      <c r="F7139">
        <v>0</v>
      </c>
      <c r="G7139">
        <v>0.41784313725490202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0.41216871967151919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 t="s">
        <v>7183</v>
      </c>
      <c r="B7140">
        <v>0</v>
      </c>
      <c r="C7140">
        <v>2.9197080291970798E-2</v>
      </c>
      <c r="D7140">
        <v>0</v>
      </c>
      <c r="E7140">
        <v>0.1174940248313205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0.52224710712952593</v>
      </c>
      <c r="N7140">
        <v>0</v>
      </c>
      <c r="O7140">
        <v>0</v>
      </c>
      <c r="P7140">
        <v>0</v>
      </c>
      <c r="Q7140">
        <v>0</v>
      </c>
      <c r="R7140">
        <v>0</v>
      </c>
    </row>
    <row r="7141" spans="1:18" x14ac:dyDescent="0.25">
      <c r="A7141" t="s">
        <v>7184</v>
      </c>
      <c r="B7141">
        <v>0</v>
      </c>
      <c r="C7141">
        <v>4.0145985401459847E-2</v>
      </c>
      <c r="D7141">
        <v>0</v>
      </c>
      <c r="E7141">
        <v>0.12959241946741679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0.52224710712952593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 x14ac:dyDescent="0.25">
      <c r="A7142" t="s">
        <v>7185</v>
      </c>
      <c r="B7142">
        <v>0</v>
      </c>
      <c r="C7142">
        <v>7.9075425790754258E-2</v>
      </c>
      <c r="D7142">
        <v>0</v>
      </c>
      <c r="E7142">
        <v>0.1387296685632099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0.52224710712952593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 x14ac:dyDescent="0.25">
      <c r="A7143" t="s">
        <v>7186</v>
      </c>
      <c r="B7143">
        <v>0</v>
      </c>
      <c r="C7143">
        <v>5.59610705596107E-2</v>
      </c>
      <c r="D7143">
        <v>0</v>
      </c>
      <c r="E7143">
        <v>0.1500031726559361</v>
      </c>
      <c r="F7143">
        <v>0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0.52224710712952593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 t="s">
        <v>7187</v>
      </c>
      <c r="B7144">
        <v>0</v>
      </c>
      <c r="C7144">
        <v>0.13625304136253041</v>
      </c>
      <c r="D7144">
        <v>0</v>
      </c>
      <c r="E7144">
        <v>0.1643012754076863</v>
      </c>
      <c r="F7144">
        <v>0</v>
      </c>
      <c r="G7144">
        <v>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0.52224710712952593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 x14ac:dyDescent="0.25">
      <c r="A7145" t="s">
        <v>7188</v>
      </c>
      <c r="B7145">
        <v>0</v>
      </c>
      <c r="C7145">
        <v>8.5158150851581502E-2</v>
      </c>
      <c r="D7145">
        <v>0</v>
      </c>
      <c r="E7145">
        <v>0.1867636794348442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0.52224710712952593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 t="s">
        <v>7189</v>
      </c>
      <c r="B7146">
        <v>0</v>
      </c>
      <c r="C7146">
        <v>4.2579075425790751E-2</v>
      </c>
      <c r="D7146">
        <v>0</v>
      </c>
      <c r="E7146">
        <v>0.2262949723978934</v>
      </c>
      <c r="F7146">
        <v>0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0.52224710712952593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 x14ac:dyDescent="0.25">
      <c r="A7147" t="s">
        <v>7190</v>
      </c>
      <c r="B7147">
        <v>0</v>
      </c>
      <c r="C7147">
        <v>0</v>
      </c>
      <c r="D7147">
        <v>0</v>
      </c>
      <c r="E7147">
        <v>0.27064870238372218</v>
      </c>
      <c r="F7147">
        <v>0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0.3720791340052258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 spans="1:18" x14ac:dyDescent="0.25">
      <c r="A7148" t="s">
        <v>7191</v>
      </c>
      <c r="B7148">
        <v>0</v>
      </c>
      <c r="C7148">
        <v>0</v>
      </c>
      <c r="D7148">
        <v>0</v>
      </c>
      <c r="E7148">
        <v>0.37403498381945482</v>
      </c>
      <c r="F7148">
        <v>0</v>
      </c>
      <c r="G7148">
        <v>0.2192156862745098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0.42217245240761481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 t="s">
        <v>7192</v>
      </c>
      <c r="B7149">
        <v>0</v>
      </c>
      <c r="C7149">
        <v>0</v>
      </c>
      <c r="D7149">
        <v>0</v>
      </c>
      <c r="E7149">
        <v>0.48025550455804911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0.31549085479656591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 spans="1:18" x14ac:dyDescent="0.25">
      <c r="A7150" t="s">
        <v>7193</v>
      </c>
      <c r="B7150">
        <v>0</v>
      </c>
      <c r="C7150">
        <v>0</v>
      </c>
      <c r="D7150">
        <v>0</v>
      </c>
      <c r="E7150">
        <v>0.55422068994691098</v>
      </c>
      <c r="F7150">
        <v>0</v>
      </c>
      <c r="G7150">
        <v>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0.3720791340052258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 spans="1:18" x14ac:dyDescent="0.25">
      <c r="A7151" t="s">
        <v>7194</v>
      </c>
      <c r="B7151">
        <v>0</v>
      </c>
      <c r="C7151">
        <v>0</v>
      </c>
      <c r="D7151">
        <v>0</v>
      </c>
      <c r="E7151">
        <v>0.63573679646354619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0.3720791340052258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 x14ac:dyDescent="0.25">
      <c r="A7152" t="s">
        <v>7195</v>
      </c>
      <c r="B7152">
        <v>0</v>
      </c>
      <c r="C7152">
        <v>0</v>
      </c>
      <c r="D7152">
        <v>0</v>
      </c>
      <c r="E7152">
        <v>0.71833160599843482</v>
      </c>
      <c r="F7152">
        <v>0</v>
      </c>
      <c r="G7152">
        <v>0.2192156862745098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0.20892123926838371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 spans="1:18" x14ac:dyDescent="0.25">
      <c r="A7153" t="s">
        <v>7196</v>
      </c>
      <c r="B7153">
        <v>0</v>
      </c>
      <c r="C7153">
        <v>0</v>
      </c>
      <c r="D7153">
        <v>0</v>
      </c>
      <c r="E7153">
        <v>0.74428393155523598</v>
      </c>
      <c r="F7153">
        <v>0</v>
      </c>
      <c r="G7153">
        <v>0.2192156862745098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0.20892123926838371</v>
      </c>
      <c r="N7153">
        <v>0</v>
      </c>
      <c r="O7153">
        <v>0</v>
      </c>
      <c r="P7153">
        <v>0</v>
      </c>
      <c r="Q7153">
        <v>0</v>
      </c>
      <c r="R7153">
        <v>0</v>
      </c>
    </row>
    <row r="7154" spans="1:18" x14ac:dyDescent="0.25">
      <c r="A7154" t="s">
        <v>7197</v>
      </c>
      <c r="B7154">
        <v>0</v>
      </c>
      <c r="C7154">
        <v>0</v>
      </c>
      <c r="D7154">
        <v>0</v>
      </c>
      <c r="E7154">
        <v>0.71086528902895585</v>
      </c>
      <c r="F7154">
        <v>0</v>
      </c>
      <c r="G7154">
        <v>0.2192156862745098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0.20892123926838371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x14ac:dyDescent="0.25">
      <c r="A7155" t="s">
        <v>7198</v>
      </c>
      <c r="B7155">
        <v>0</v>
      </c>
      <c r="C7155">
        <v>0</v>
      </c>
      <c r="D7155">
        <v>0</v>
      </c>
      <c r="E7155">
        <v>0.64497980075720729</v>
      </c>
      <c r="F7155">
        <v>0</v>
      </c>
      <c r="G7155">
        <v>0.2192156862745098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0.20892123926838371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 x14ac:dyDescent="0.25">
      <c r="A7156" t="s">
        <v>7199</v>
      </c>
      <c r="B7156">
        <v>0</v>
      </c>
      <c r="C7156">
        <v>0</v>
      </c>
      <c r="D7156">
        <v>0</v>
      </c>
      <c r="E7156">
        <v>0.56333678800313036</v>
      </c>
      <c r="F7156">
        <v>0</v>
      </c>
      <c r="G7156">
        <v>0.2192156862745098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0.20892123926838371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 t="s">
        <v>7200</v>
      </c>
      <c r="B7157">
        <v>0</v>
      </c>
      <c r="C7157">
        <v>0</v>
      </c>
      <c r="D7157">
        <v>0</v>
      </c>
      <c r="E7157">
        <v>0.51244738678906077</v>
      </c>
      <c r="F7157">
        <v>0</v>
      </c>
      <c r="G7157">
        <v>0.2192156862745098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0.20892123926838371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x14ac:dyDescent="0.25">
      <c r="A7158" t="s">
        <v>7201</v>
      </c>
      <c r="B7158">
        <v>0</v>
      </c>
      <c r="C7158">
        <v>0</v>
      </c>
      <c r="D7158">
        <v>0</v>
      </c>
      <c r="E7158">
        <v>0.47302184902387961</v>
      </c>
      <c r="F7158">
        <v>0</v>
      </c>
      <c r="G7158">
        <v>0.2192156862745098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0.20892123926838371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x14ac:dyDescent="0.25">
      <c r="A7159" t="s">
        <v>7202</v>
      </c>
      <c r="B7159">
        <v>0</v>
      </c>
      <c r="C7159">
        <v>0</v>
      </c>
      <c r="D7159">
        <v>0</v>
      </c>
      <c r="E7159">
        <v>0.38059180608726922</v>
      </c>
      <c r="F7159">
        <v>0</v>
      </c>
      <c r="G7159">
        <v>0.2192156862745098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0.20892123926838371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 x14ac:dyDescent="0.25">
      <c r="A7160" t="s">
        <v>7203</v>
      </c>
      <c r="B7160">
        <v>0</v>
      </c>
      <c r="C7160">
        <v>0</v>
      </c>
      <c r="D7160">
        <v>0</v>
      </c>
      <c r="E7160">
        <v>0.33554009179551181</v>
      </c>
      <c r="F7160">
        <v>0</v>
      </c>
      <c r="G7160">
        <v>0.2192156862745098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0.29048152295632701</v>
      </c>
      <c r="N7160">
        <v>0</v>
      </c>
      <c r="O7160">
        <v>0</v>
      </c>
      <c r="P7160">
        <v>0</v>
      </c>
      <c r="Q7160">
        <v>0</v>
      </c>
      <c r="R7160">
        <v>0</v>
      </c>
    </row>
    <row r="7161" spans="1:18" x14ac:dyDescent="0.25">
      <c r="A7161" t="s">
        <v>7204</v>
      </c>
      <c r="B7161">
        <v>0</v>
      </c>
      <c r="C7161">
        <v>1.4598540145985399E-2</v>
      </c>
      <c r="D7161">
        <v>0</v>
      </c>
      <c r="E7161">
        <v>0.3291101757651389</v>
      </c>
      <c r="F7161">
        <v>0</v>
      </c>
      <c r="G7161">
        <v>0.2192156862745098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0.3720791340052258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x14ac:dyDescent="0.25">
      <c r="A7162" t="s">
        <v>7205</v>
      </c>
      <c r="B7162">
        <v>0</v>
      </c>
      <c r="C7162">
        <v>8.2725060827250604E-2</v>
      </c>
      <c r="D7162">
        <v>0</v>
      </c>
      <c r="E7162">
        <v>0.33133103492036642</v>
      </c>
      <c r="F7162">
        <v>0</v>
      </c>
      <c r="G7162">
        <v>0.2192156862745098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0.29048152295632701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x14ac:dyDescent="0.25">
      <c r="A7163" t="s">
        <v>7206</v>
      </c>
      <c r="B7163">
        <v>0</v>
      </c>
      <c r="C7163">
        <v>0.1082725060827251</v>
      </c>
      <c r="D7163">
        <v>0</v>
      </c>
      <c r="E7163">
        <v>0.32720658220351528</v>
      </c>
      <c r="F7163">
        <v>0</v>
      </c>
      <c r="G7163">
        <v>0.2192156862745098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0.3720791340052258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 spans="1:18" x14ac:dyDescent="0.25">
      <c r="A7164" t="s">
        <v>7207</v>
      </c>
      <c r="B7164">
        <v>0</v>
      </c>
      <c r="C7164">
        <v>0.1520681265206813</v>
      </c>
      <c r="D7164">
        <v>0</v>
      </c>
      <c r="E7164">
        <v>0.32160155671651258</v>
      </c>
      <c r="F7164">
        <v>0</v>
      </c>
      <c r="G7164">
        <v>0.2192156862745098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0.41216871967151919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 spans="1:18" x14ac:dyDescent="0.25">
      <c r="A7165" t="s">
        <v>7208</v>
      </c>
      <c r="B7165">
        <v>0</v>
      </c>
      <c r="C7165">
        <v>0.15450121654501209</v>
      </c>
      <c r="D7165">
        <v>0</v>
      </c>
      <c r="E7165">
        <v>0.29679138729668558</v>
      </c>
      <c r="F7165">
        <v>0</v>
      </c>
      <c r="G7165">
        <v>0.2192156862745098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0.41216871967151919</v>
      </c>
      <c r="N7165">
        <v>0</v>
      </c>
      <c r="O7165">
        <v>0</v>
      </c>
      <c r="P7165">
        <v>0</v>
      </c>
      <c r="Q7165">
        <v>0</v>
      </c>
      <c r="R7165">
        <v>0</v>
      </c>
    </row>
    <row r="7166" spans="1:18" x14ac:dyDescent="0.25">
      <c r="A7166" t="s">
        <v>7209</v>
      </c>
      <c r="B7166">
        <v>0</v>
      </c>
      <c r="C7166">
        <v>0.1520681265206813</v>
      </c>
      <c r="D7166">
        <v>0</v>
      </c>
      <c r="E7166">
        <v>0.29361873136064642</v>
      </c>
      <c r="F7166">
        <v>0</v>
      </c>
      <c r="G7166">
        <v>0.2192156862745098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0.41216871967151919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x14ac:dyDescent="0.25">
      <c r="A7167" t="s">
        <v>7210</v>
      </c>
      <c r="B7167">
        <v>0</v>
      </c>
      <c r="C7167">
        <v>0.1484184914841849</v>
      </c>
      <c r="D7167">
        <v>0</v>
      </c>
      <c r="E7167">
        <v>0.30510374584910849</v>
      </c>
      <c r="F7167">
        <v>0</v>
      </c>
      <c r="G7167">
        <v>0.2192156862745098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0.41216871967151919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 x14ac:dyDescent="0.25">
      <c r="A7168" t="s">
        <v>7211</v>
      </c>
      <c r="B7168">
        <v>0</v>
      </c>
      <c r="C7168">
        <v>0.21776155717761561</v>
      </c>
      <c r="D7168">
        <v>0</v>
      </c>
      <c r="E7168">
        <v>0.33046384229784898</v>
      </c>
      <c r="F7168">
        <v>0</v>
      </c>
      <c r="G7168">
        <v>0.40784313725490201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0.41216871967151919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 spans="1:18" x14ac:dyDescent="0.25">
      <c r="A7169" t="s">
        <v>7212</v>
      </c>
      <c r="B7169">
        <v>0</v>
      </c>
      <c r="C7169">
        <v>0.145985401459854</v>
      </c>
      <c r="D7169">
        <v>0</v>
      </c>
      <c r="E7169">
        <v>0.3501343091012924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0.52224710712952593</v>
      </c>
      <c r="N7169">
        <v>0</v>
      </c>
      <c r="O7169">
        <v>0</v>
      </c>
      <c r="P7169">
        <v>0</v>
      </c>
      <c r="Q7169">
        <v>0</v>
      </c>
      <c r="R7169">
        <v>0</v>
      </c>
    </row>
    <row r="7170" spans="1:18" x14ac:dyDescent="0.25">
      <c r="A7170" t="s">
        <v>7213</v>
      </c>
      <c r="B7170">
        <v>0</v>
      </c>
      <c r="C7170">
        <v>5.9610705596107059E-2</v>
      </c>
      <c r="D7170">
        <v>0</v>
      </c>
      <c r="E7170">
        <v>0.36838765625330488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0.52224710712952593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x14ac:dyDescent="0.25">
      <c r="A7171" t="s">
        <v>7214</v>
      </c>
      <c r="B7171">
        <v>0</v>
      </c>
      <c r="C7171">
        <v>2.4330900243308999E-3</v>
      </c>
      <c r="D7171">
        <v>0</v>
      </c>
      <c r="E7171">
        <v>0.35580278770701579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0.52224710712952593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 spans="1:18" x14ac:dyDescent="0.25">
      <c r="A7172" t="s">
        <v>7215</v>
      </c>
      <c r="B7172">
        <v>0</v>
      </c>
      <c r="C7172">
        <v>0</v>
      </c>
      <c r="D7172">
        <v>0</v>
      </c>
      <c r="E7172">
        <v>0.45514922058419183</v>
      </c>
      <c r="F7172">
        <v>0</v>
      </c>
      <c r="G7172">
        <v>0.2192156862745098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0.36151549085479662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 x14ac:dyDescent="0.25">
      <c r="A7173" t="s">
        <v>7216</v>
      </c>
      <c r="B7173">
        <v>0</v>
      </c>
      <c r="C7173">
        <v>0</v>
      </c>
      <c r="D7173">
        <v>0</v>
      </c>
      <c r="E7173">
        <v>0.54447006070348358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0.29048152295632701</v>
      </c>
      <c r="N7173">
        <v>0</v>
      </c>
      <c r="O7173">
        <v>0</v>
      </c>
      <c r="P7173">
        <v>0</v>
      </c>
      <c r="Q7173">
        <v>0</v>
      </c>
      <c r="R7173">
        <v>0</v>
      </c>
    </row>
    <row r="7174" spans="1:18" x14ac:dyDescent="0.25">
      <c r="A7174" t="s">
        <v>7217</v>
      </c>
      <c r="B7174">
        <v>0</v>
      </c>
      <c r="C7174">
        <v>0</v>
      </c>
      <c r="D7174">
        <v>0</v>
      </c>
      <c r="E7174">
        <v>0.62501321939973353</v>
      </c>
      <c r="F7174">
        <v>0</v>
      </c>
      <c r="G7174">
        <v>0.2192156862745098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0.25961179544606189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x14ac:dyDescent="0.25">
      <c r="A7175" t="s">
        <v>7218</v>
      </c>
      <c r="B7175">
        <v>0</v>
      </c>
      <c r="C7175">
        <v>0</v>
      </c>
      <c r="D7175">
        <v>0</v>
      </c>
      <c r="E7175">
        <v>0.70817910700310926</v>
      </c>
      <c r="F7175">
        <v>0</v>
      </c>
      <c r="G7175">
        <v>0.2192156862745098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0.108809257185517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 x14ac:dyDescent="0.25">
      <c r="A7176" t="s">
        <v>7219</v>
      </c>
      <c r="B7176">
        <v>0</v>
      </c>
      <c r="C7176">
        <v>0</v>
      </c>
      <c r="D7176">
        <v>0</v>
      </c>
      <c r="E7176">
        <v>0.73138179741534304</v>
      </c>
      <c r="F7176">
        <v>0</v>
      </c>
      <c r="G7176">
        <v>0.2192156862745098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 x14ac:dyDescent="0.25">
      <c r="A7177" t="s">
        <v>7220</v>
      </c>
      <c r="B7177">
        <v>0</v>
      </c>
      <c r="C7177">
        <v>0</v>
      </c>
      <c r="D7177">
        <v>0</v>
      </c>
      <c r="E7177">
        <v>0.75071384758560888</v>
      </c>
      <c r="F7177">
        <v>0</v>
      </c>
      <c r="G7177">
        <v>0.2192156862745098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 x14ac:dyDescent="0.25">
      <c r="A7178" t="s">
        <v>7221</v>
      </c>
      <c r="B7178">
        <v>0</v>
      </c>
      <c r="C7178">
        <v>0</v>
      </c>
      <c r="D7178">
        <v>0</v>
      </c>
      <c r="E7178">
        <v>0.74800651452018874</v>
      </c>
      <c r="F7178">
        <v>0</v>
      </c>
      <c r="G7178">
        <v>0.2192156862745098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x14ac:dyDescent="0.25">
      <c r="A7179" t="s">
        <v>7222</v>
      </c>
      <c r="B7179">
        <v>0</v>
      </c>
      <c r="C7179">
        <v>0</v>
      </c>
      <c r="D7179">
        <v>0</v>
      </c>
      <c r="E7179">
        <v>0.61543179847289498</v>
      </c>
      <c r="F7179">
        <v>0</v>
      </c>
      <c r="G7179">
        <v>0.2192156862745098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 spans="1:18" x14ac:dyDescent="0.25">
      <c r="A7180" t="s">
        <v>7223</v>
      </c>
      <c r="B7180">
        <v>0</v>
      </c>
      <c r="C7180">
        <v>0</v>
      </c>
      <c r="D7180">
        <v>0</v>
      </c>
      <c r="E7180">
        <v>0.61403582986103766</v>
      </c>
      <c r="F7180">
        <v>0</v>
      </c>
      <c r="G7180">
        <v>0.2192156862745098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 x14ac:dyDescent="0.25">
      <c r="A7181" t="s">
        <v>7224</v>
      </c>
      <c r="B7181">
        <v>0</v>
      </c>
      <c r="C7181">
        <v>0</v>
      </c>
      <c r="D7181">
        <v>0</v>
      </c>
      <c r="E7181">
        <v>0.61953510015017244</v>
      </c>
      <c r="F7181">
        <v>0</v>
      </c>
      <c r="G7181">
        <v>0.2192156862745098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 spans="1:18" x14ac:dyDescent="0.25">
      <c r="A7182" t="s">
        <v>7225</v>
      </c>
      <c r="B7182">
        <v>0</v>
      </c>
      <c r="C7182">
        <v>0</v>
      </c>
      <c r="D7182">
        <v>0</v>
      </c>
      <c r="E7182">
        <v>0.63148543750925357</v>
      </c>
      <c r="F7182">
        <v>0</v>
      </c>
      <c r="G7182">
        <v>0.2192156862745098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x14ac:dyDescent="0.25">
      <c r="A7183" t="s">
        <v>7226</v>
      </c>
      <c r="B7183">
        <v>0</v>
      </c>
      <c r="C7183">
        <v>0</v>
      </c>
      <c r="D7183">
        <v>0</v>
      </c>
      <c r="E7183">
        <v>0.64538167050910566</v>
      </c>
      <c r="F7183">
        <v>0</v>
      </c>
      <c r="G7183">
        <v>0.2192156862745098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</row>
    <row r="7184" spans="1:18" x14ac:dyDescent="0.25">
      <c r="A7184" t="s">
        <v>7227</v>
      </c>
      <c r="B7184">
        <v>0</v>
      </c>
      <c r="C7184">
        <v>0</v>
      </c>
      <c r="D7184">
        <v>0</v>
      </c>
      <c r="E7184">
        <v>0.7817212716004992</v>
      </c>
      <c r="F7184">
        <v>0</v>
      </c>
      <c r="G7184">
        <v>0.2192156862745098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 x14ac:dyDescent="0.25">
      <c r="A7185" t="s">
        <v>7228</v>
      </c>
      <c r="B7185">
        <v>0</v>
      </c>
      <c r="C7185">
        <v>3.6496350364963498E-3</v>
      </c>
      <c r="D7185">
        <v>0</v>
      </c>
      <c r="E7185">
        <v>0.80145519152266331</v>
      </c>
      <c r="F7185">
        <v>0</v>
      </c>
      <c r="G7185">
        <v>0.2192156862745098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 x14ac:dyDescent="0.25">
      <c r="A7186" t="s">
        <v>7229</v>
      </c>
      <c r="B7186">
        <v>0</v>
      </c>
      <c r="C7186">
        <v>6.204379562043795E-2</v>
      </c>
      <c r="D7186">
        <v>0</v>
      </c>
      <c r="E7186">
        <v>0.78717823981048674</v>
      </c>
      <c r="F7186">
        <v>0</v>
      </c>
      <c r="G7186">
        <v>0.2192156862745098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x14ac:dyDescent="0.25">
      <c r="A7187" t="s">
        <v>7230</v>
      </c>
      <c r="B7187">
        <v>0</v>
      </c>
      <c r="C7187">
        <v>5.7177615571776162E-2</v>
      </c>
      <c r="D7187">
        <v>0</v>
      </c>
      <c r="E7187">
        <v>0.73525243765731085</v>
      </c>
      <c r="F7187">
        <v>0</v>
      </c>
      <c r="G7187">
        <v>0.2192156862745098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18" x14ac:dyDescent="0.25">
      <c r="A7188" t="s">
        <v>7231</v>
      </c>
      <c r="B7188">
        <v>0</v>
      </c>
      <c r="C7188">
        <v>0.1034063260340633</v>
      </c>
      <c r="D7188">
        <v>0</v>
      </c>
      <c r="E7188">
        <v>0.70464688339431891</v>
      </c>
      <c r="F7188">
        <v>0</v>
      </c>
      <c r="G7188">
        <v>0.2192156862745098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</row>
    <row r="7189" spans="1:18" x14ac:dyDescent="0.25">
      <c r="A7189" t="s">
        <v>7232</v>
      </c>
      <c r="B7189">
        <v>0</v>
      </c>
      <c r="C7189">
        <v>6.9343065693430656E-2</v>
      </c>
      <c r="D7189">
        <v>0</v>
      </c>
      <c r="E7189">
        <v>0.68535713530320019</v>
      </c>
      <c r="F7189">
        <v>0</v>
      </c>
      <c r="G7189">
        <v>0.2192156862745098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x14ac:dyDescent="0.25">
      <c r="A7190" t="s">
        <v>7233</v>
      </c>
      <c r="B7190">
        <v>0</v>
      </c>
      <c r="C7190">
        <v>0.1009732360097324</v>
      </c>
      <c r="D7190">
        <v>0</v>
      </c>
      <c r="E7190">
        <v>0.68590706233211374</v>
      </c>
      <c r="F7190">
        <v>0</v>
      </c>
      <c r="G7190">
        <v>0.2192156862745098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18" x14ac:dyDescent="0.25">
      <c r="A7191" t="s">
        <v>7234</v>
      </c>
      <c r="B7191">
        <v>0</v>
      </c>
      <c r="C7191">
        <v>8.0291970802919707E-2</v>
      </c>
      <c r="D7191">
        <v>0</v>
      </c>
      <c r="E7191">
        <v>0.68768374965629575</v>
      </c>
      <c r="F7191">
        <v>0</v>
      </c>
      <c r="G7191">
        <v>0.2192156862745098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 spans="1:18" x14ac:dyDescent="0.25">
      <c r="A7192" t="s">
        <v>7235</v>
      </c>
      <c r="B7192">
        <v>0</v>
      </c>
      <c r="C7192">
        <v>6.9343065693430656E-2</v>
      </c>
      <c r="D7192">
        <v>0</v>
      </c>
      <c r="E7192">
        <v>0.68996806193024396</v>
      </c>
      <c r="F7192">
        <v>0</v>
      </c>
      <c r="G7192">
        <v>0.2192156862745098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</row>
    <row r="7193" spans="1:18" x14ac:dyDescent="0.25">
      <c r="A7193" t="s">
        <v>7236</v>
      </c>
      <c r="B7193">
        <v>0</v>
      </c>
      <c r="C7193">
        <v>2.18978102189781E-2</v>
      </c>
      <c r="D7193">
        <v>0</v>
      </c>
      <c r="E7193">
        <v>0.72294253262547858</v>
      </c>
      <c r="F7193">
        <v>0</v>
      </c>
      <c r="G7193">
        <v>0.2192156862745098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 spans="1:18" x14ac:dyDescent="0.25">
      <c r="A7194" t="s">
        <v>7237</v>
      </c>
      <c r="B7194">
        <v>0</v>
      </c>
      <c r="C7194">
        <v>1.3381995133819951E-2</v>
      </c>
      <c r="D7194">
        <v>0</v>
      </c>
      <c r="E7194">
        <v>0.78423824530975705</v>
      </c>
      <c r="F7194">
        <v>0</v>
      </c>
      <c r="G7194">
        <v>0.2192156862745098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 x14ac:dyDescent="0.25">
      <c r="A7195" t="s">
        <v>7238</v>
      </c>
      <c r="B7195">
        <v>0</v>
      </c>
      <c r="C7195">
        <v>0</v>
      </c>
      <c r="D7195">
        <v>0</v>
      </c>
      <c r="E7195">
        <v>0.82264853317540565</v>
      </c>
      <c r="F7195">
        <v>0</v>
      </c>
      <c r="G7195">
        <v>0.2192156862745098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 t="s">
        <v>7239</v>
      </c>
      <c r="B7196">
        <v>0</v>
      </c>
      <c r="C7196">
        <v>0</v>
      </c>
      <c r="D7196">
        <v>0</v>
      </c>
      <c r="E7196">
        <v>0.82321961124389265</v>
      </c>
      <c r="F7196">
        <v>0</v>
      </c>
      <c r="G7196">
        <v>0.2192156862745098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18" x14ac:dyDescent="0.25">
      <c r="A7197" t="s">
        <v>7240</v>
      </c>
      <c r="B7197">
        <v>0</v>
      </c>
      <c r="C7197">
        <v>0</v>
      </c>
      <c r="D7197">
        <v>0</v>
      </c>
      <c r="E7197">
        <v>0.62475940692485044</v>
      </c>
      <c r="F7197">
        <v>0</v>
      </c>
      <c r="G7197">
        <v>0.2192156862745098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 spans="1:18" x14ac:dyDescent="0.25">
      <c r="A7198" t="s">
        <v>7241</v>
      </c>
      <c r="B7198">
        <v>0</v>
      </c>
      <c r="C7198">
        <v>0</v>
      </c>
      <c r="D7198">
        <v>0</v>
      </c>
      <c r="E7198">
        <v>0.76896719473762143</v>
      </c>
      <c r="F7198">
        <v>0</v>
      </c>
      <c r="G7198">
        <v>0.2192156862745098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 x14ac:dyDescent="0.25">
      <c r="A7199" t="s">
        <v>7242</v>
      </c>
      <c r="B7199">
        <v>0</v>
      </c>
      <c r="C7199">
        <v>0</v>
      </c>
      <c r="D7199">
        <v>0</v>
      </c>
      <c r="E7199">
        <v>0.82505975168679546</v>
      </c>
      <c r="F7199">
        <v>0</v>
      </c>
      <c r="G7199">
        <v>0.2192156862745098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 spans="1:18" x14ac:dyDescent="0.25">
      <c r="A7200" t="s">
        <v>7243</v>
      </c>
      <c r="B7200">
        <v>0</v>
      </c>
      <c r="C7200">
        <v>0</v>
      </c>
      <c r="D7200">
        <v>0</v>
      </c>
      <c r="E7200">
        <v>0.66355041350282362</v>
      </c>
      <c r="F7200">
        <v>0</v>
      </c>
      <c r="G7200">
        <v>0.2192156862745098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 x14ac:dyDescent="0.25">
      <c r="A7201" t="s">
        <v>7244</v>
      </c>
      <c r="B7201">
        <v>0</v>
      </c>
      <c r="C7201">
        <v>0</v>
      </c>
      <c r="D7201">
        <v>0</v>
      </c>
      <c r="E7201">
        <v>0.59170033207132133</v>
      </c>
      <c r="F7201">
        <v>0</v>
      </c>
      <c r="G7201">
        <v>0.2192156862745098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5.4385964912280697E-2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 spans="1:18" x14ac:dyDescent="0.25">
      <c r="A7202" t="s">
        <v>7245</v>
      </c>
      <c r="B7202">
        <v>0</v>
      </c>
      <c r="C7202">
        <v>0</v>
      </c>
      <c r="D7202">
        <v>0</v>
      </c>
      <c r="E7202">
        <v>0.56187736627255236</v>
      </c>
      <c r="F7202">
        <v>0</v>
      </c>
      <c r="G7202">
        <v>0.2192156862745098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8.1112355356476304E-2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 x14ac:dyDescent="0.25">
      <c r="A7203" t="s">
        <v>7246</v>
      </c>
      <c r="B7203">
        <v>0</v>
      </c>
      <c r="C7203">
        <v>0</v>
      </c>
      <c r="D7203">
        <v>0</v>
      </c>
      <c r="E7203">
        <v>0.55398802851160134</v>
      </c>
      <c r="F7203">
        <v>0</v>
      </c>
      <c r="G7203">
        <v>0.2192156862745098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8.1112355356476304E-2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 x14ac:dyDescent="0.25">
      <c r="A7204" t="s">
        <v>7247</v>
      </c>
      <c r="B7204">
        <v>0</v>
      </c>
      <c r="C7204">
        <v>0</v>
      </c>
      <c r="D7204">
        <v>0</v>
      </c>
      <c r="E7204">
        <v>0.55206328391040427</v>
      </c>
      <c r="F7204">
        <v>0</v>
      </c>
      <c r="G7204">
        <v>0.2192156862745098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8.1112355356476304E-2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 x14ac:dyDescent="0.25">
      <c r="A7205" t="s">
        <v>7248</v>
      </c>
      <c r="B7205">
        <v>0</v>
      </c>
      <c r="C7205">
        <v>0</v>
      </c>
      <c r="D7205">
        <v>0</v>
      </c>
      <c r="E7205">
        <v>0.55618773662725529</v>
      </c>
      <c r="F7205">
        <v>0</v>
      </c>
      <c r="G7205">
        <v>0.2192156862745098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8.1112355356476304E-2</v>
      </c>
      <c r="N7205">
        <v>0</v>
      </c>
      <c r="O7205">
        <v>0</v>
      </c>
      <c r="P7205">
        <v>0</v>
      </c>
      <c r="Q7205">
        <v>0</v>
      </c>
      <c r="R7205">
        <v>0</v>
      </c>
    </row>
    <row r="7206" spans="1:18" x14ac:dyDescent="0.25">
      <c r="A7206" t="s">
        <v>7249</v>
      </c>
      <c r="B7206">
        <v>0</v>
      </c>
      <c r="C7206">
        <v>0</v>
      </c>
      <c r="D7206">
        <v>0</v>
      </c>
      <c r="E7206">
        <v>0.57359504219632407</v>
      </c>
      <c r="F7206">
        <v>0</v>
      </c>
      <c r="G7206">
        <v>0.2192156862745098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8.1112355356476304E-2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 x14ac:dyDescent="0.25">
      <c r="A7207" t="s">
        <v>7250</v>
      </c>
      <c r="B7207">
        <v>0</v>
      </c>
      <c r="C7207">
        <v>0</v>
      </c>
      <c r="D7207">
        <v>0</v>
      </c>
      <c r="E7207">
        <v>0.76376403900251699</v>
      </c>
      <c r="F7207">
        <v>0</v>
      </c>
      <c r="G7207">
        <v>0.2192156862745098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8.1112355356476304E-2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 t="s">
        <v>7251</v>
      </c>
      <c r="B7208">
        <v>0</v>
      </c>
      <c r="C7208">
        <v>0</v>
      </c>
      <c r="D7208">
        <v>0</v>
      </c>
      <c r="E7208">
        <v>0.75065039446688808</v>
      </c>
      <c r="F7208">
        <v>0</v>
      </c>
      <c r="G7208">
        <v>0.2192156862745098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8.1112355356476304E-2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 t="s">
        <v>7252</v>
      </c>
      <c r="B7209">
        <v>0</v>
      </c>
      <c r="C7209">
        <v>2.18978102189781E-2</v>
      </c>
      <c r="D7209">
        <v>0</v>
      </c>
      <c r="E7209">
        <v>0.75166564436642069</v>
      </c>
      <c r="F7209">
        <v>0</v>
      </c>
      <c r="G7209">
        <v>0.2192156862745098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0.13549832026875699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 x14ac:dyDescent="0.25">
      <c r="A7210" t="s">
        <v>7253</v>
      </c>
      <c r="B7210">
        <v>0</v>
      </c>
      <c r="C7210">
        <v>0.1180048661800486</v>
      </c>
      <c r="D7210">
        <v>0</v>
      </c>
      <c r="E7210">
        <v>0.68042894308255253</v>
      </c>
      <c r="F7210">
        <v>0</v>
      </c>
      <c r="G7210">
        <v>0.2192156862745098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0.13549832026875699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 t="s">
        <v>7254</v>
      </c>
      <c r="B7211">
        <v>0</v>
      </c>
      <c r="C7211">
        <v>0.18248175182481749</v>
      </c>
      <c r="D7211">
        <v>0</v>
      </c>
      <c r="E7211">
        <v>0.60295268512447386</v>
      </c>
      <c r="F7211">
        <v>0</v>
      </c>
      <c r="G7211">
        <v>0.2192156862745098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0.3387831280328481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 t="s">
        <v>7255</v>
      </c>
      <c r="B7212">
        <v>0</v>
      </c>
      <c r="C7212">
        <v>0.1739659367396594</v>
      </c>
      <c r="D7212">
        <v>0</v>
      </c>
      <c r="E7212">
        <v>0.58131517164068625</v>
      </c>
      <c r="F7212">
        <v>0</v>
      </c>
      <c r="G7212">
        <v>0.2192156862745098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0.3387831280328481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 x14ac:dyDescent="0.25">
      <c r="A7213" t="s">
        <v>7256</v>
      </c>
      <c r="B7213">
        <v>0</v>
      </c>
      <c r="C7213">
        <v>0.21654501216545011</v>
      </c>
      <c r="D7213">
        <v>0</v>
      </c>
      <c r="E7213">
        <v>0.53778633219822758</v>
      </c>
      <c r="F7213">
        <v>0</v>
      </c>
      <c r="G7213">
        <v>0.2192156862745098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0.3387831280328481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18" x14ac:dyDescent="0.25">
      <c r="A7214" t="s">
        <v>7257</v>
      </c>
      <c r="B7214">
        <v>0</v>
      </c>
      <c r="C7214">
        <v>0.2214111922141119</v>
      </c>
      <c r="D7214">
        <v>0</v>
      </c>
      <c r="E7214">
        <v>0.51081875674189392</v>
      </c>
      <c r="F7214">
        <v>0</v>
      </c>
      <c r="G7214">
        <v>0.2192156862745098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0.3387831280328481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 x14ac:dyDescent="0.25">
      <c r="A7215" t="s">
        <v>7258</v>
      </c>
      <c r="B7215">
        <v>0</v>
      </c>
      <c r="C7215">
        <v>0.2481751824817518</v>
      </c>
      <c r="D7215">
        <v>0</v>
      </c>
      <c r="E7215">
        <v>0.46447682903614718</v>
      </c>
      <c r="F7215">
        <v>0</v>
      </c>
      <c r="G7215">
        <v>0.2192156862745098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0.3387831280328481</v>
      </c>
      <c r="N7215">
        <v>0</v>
      </c>
      <c r="O7215">
        <v>0</v>
      </c>
      <c r="P7215">
        <v>0</v>
      </c>
      <c r="Q7215">
        <v>0</v>
      </c>
      <c r="R7215">
        <v>0</v>
      </c>
    </row>
    <row r="7216" spans="1:18" x14ac:dyDescent="0.25">
      <c r="A7216" t="s">
        <v>7259</v>
      </c>
      <c r="B7216">
        <v>0</v>
      </c>
      <c r="C7216">
        <v>0.2007299270072993</v>
      </c>
      <c r="D7216">
        <v>0</v>
      </c>
      <c r="E7216">
        <v>0.42008079697117112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0.3387831280328481</v>
      </c>
      <c r="N7216">
        <v>0</v>
      </c>
      <c r="O7216">
        <v>0</v>
      </c>
      <c r="P7216">
        <v>0</v>
      </c>
      <c r="Q7216">
        <v>0</v>
      </c>
      <c r="R7216">
        <v>0</v>
      </c>
    </row>
    <row r="7217" spans="1:18" x14ac:dyDescent="0.25">
      <c r="A7217" t="s">
        <v>7260</v>
      </c>
      <c r="B7217">
        <v>0</v>
      </c>
      <c r="C7217">
        <v>0.23357664233576639</v>
      </c>
      <c r="D7217">
        <v>0</v>
      </c>
      <c r="E7217">
        <v>0.38065525920599003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0.3387831280328481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x14ac:dyDescent="0.25">
      <c r="A7218" t="s">
        <v>7261</v>
      </c>
      <c r="B7218">
        <v>0</v>
      </c>
      <c r="C7218">
        <v>0.13625304136253041</v>
      </c>
      <c r="D7218">
        <v>0</v>
      </c>
      <c r="E7218">
        <v>0.32805262378645911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0.3387831280328481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 x14ac:dyDescent="0.25">
      <c r="A7219" t="s">
        <v>7262</v>
      </c>
      <c r="B7219">
        <v>0</v>
      </c>
      <c r="C7219">
        <v>2.4330900243308999E-3</v>
      </c>
      <c r="D7219">
        <v>0</v>
      </c>
      <c r="E7219">
        <v>0.2713678377292244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0.3387831280328481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 x14ac:dyDescent="0.25">
      <c r="A7220" t="s">
        <v>7263</v>
      </c>
      <c r="B7220">
        <v>0</v>
      </c>
      <c r="C7220">
        <v>0</v>
      </c>
      <c r="D7220">
        <v>0</v>
      </c>
      <c r="E7220">
        <v>0.2939148459146767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0.3387831280328481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 x14ac:dyDescent="0.25">
      <c r="A7221" t="s">
        <v>7264</v>
      </c>
      <c r="B7221">
        <v>0</v>
      </c>
      <c r="C7221">
        <v>0</v>
      </c>
      <c r="D7221">
        <v>0</v>
      </c>
      <c r="E7221">
        <v>0.25400283423930292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0.3387831280328481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 spans="1:18" x14ac:dyDescent="0.25">
      <c r="A7222" t="s">
        <v>7265</v>
      </c>
      <c r="B7222">
        <v>0</v>
      </c>
      <c r="C7222">
        <v>0</v>
      </c>
      <c r="D7222">
        <v>0</v>
      </c>
      <c r="E7222">
        <v>0.19361661625668899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0.3387831280328481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x14ac:dyDescent="0.25">
      <c r="A7223" t="s">
        <v>7266</v>
      </c>
      <c r="B7223">
        <v>0</v>
      </c>
      <c r="C7223">
        <v>0</v>
      </c>
      <c r="D7223">
        <v>0</v>
      </c>
      <c r="E7223">
        <v>0.14300217855707609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0.3387831280328481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 x14ac:dyDescent="0.25">
      <c r="A7224" t="s">
        <v>7267</v>
      </c>
      <c r="B7224">
        <v>0</v>
      </c>
      <c r="C7224">
        <v>0</v>
      </c>
      <c r="D7224">
        <v>0</v>
      </c>
      <c r="E7224">
        <v>0.1055859895513865</v>
      </c>
      <c r="F7224">
        <v>0</v>
      </c>
      <c r="G7224">
        <v>0.85196078431372546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0.3387831280328481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 t="s">
        <v>7268</v>
      </c>
      <c r="B7225">
        <v>0</v>
      </c>
      <c r="C7225">
        <v>0</v>
      </c>
      <c r="D7225">
        <v>0</v>
      </c>
      <c r="E7225">
        <v>8.3694663592715587E-2</v>
      </c>
      <c r="F7225">
        <v>0</v>
      </c>
      <c r="G7225">
        <v>0.2192156862745098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0.3387831280328481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 t="s">
        <v>7269</v>
      </c>
      <c r="B7226">
        <v>0</v>
      </c>
      <c r="C7226">
        <v>0</v>
      </c>
      <c r="D7226">
        <v>0</v>
      </c>
      <c r="E7226">
        <v>6.0682332536644179E-2</v>
      </c>
      <c r="F7226">
        <v>0</v>
      </c>
      <c r="G7226">
        <v>0.2192156862745098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0.29869354236655471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x14ac:dyDescent="0.25">
      <c r="A7227" t="s">
        <v>7270</v>
      </c>
      <c r="B7227">
        <v>0</v>
      </c>
      <c r="C7227">
        <v>0</v>
      </c>
      <c r="D7227">
        <v>0</v>
      </c>
      <c r="E7227">
        <v>4.7526385921868058E-2</v>
      </c>
      <c r="F7227">
        <v>0</v>
      </c>
      <c r="G7227">
        <v>0.2192156862745098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0.21709593131765581</v>
      </c>
      <c r="N7227">
        <v>0</v>
      </c>
      <c r="O7227">
        <v>0</v>
      </c>
      <c r="P7227">
        <v>0</v>
      </c>
      <c r="Q7227">
        <v>0</v>
      </c>
      <c r="R7227">
        <v>0</v>
      </c>
    </row>
    <row r="7228" spans="1:18" x14ac:dyDescent="0.25">
      <c r="A7228" t="s">
        <v>7271</v>
      </c>
      <c r="B7228">
        <v>0</v>
      </c>
      <c r="C7228">
        <v>0</v>
      </c>
      <c r="D7228">
        <v>0</v>
      </c>
      <c r="E7228">
        <v>3.6147126631273931E-2</v>
      </c>
      <c r="F7228">
        <v>0</v>
      </c>
      <c r="G7228">
        <v>0.2192156862745098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0.21709593131765581</v>
      </c>
      <c r="N7228">
        <v>0</v>
      </c>
      <c r="O7228">
        <v>0</v>
      </c>
      <c r="P7228">
        <v>0</v>
      </c>
      <c r="Q7228">
        <v>0</v>
      </c>
      <c r="R7228">
        <v>0</v>
      </c>
    </row>
    <row r="7229" spans="1:18" x14ac:dyDescent="0.25">
      <c r="A7229" t="s">
        <v>7272</v>
      </c>
      <c r="B7229">
        <v>0</v>
      </c>
      <c r="C7229">
        <v>0</v>
      </c>
      <c r="D7229">
        <v>0</v>
      </c>
      <c r="E7229">
        <v>2.8257788870322979E-2</v>
      </c>
      <c r="F7229">
        <v>0</v>
      </c>
      <c r="G7229">
        <v>0.2192156862745098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0.21709593131765581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 spans="1:18" x14ac:dyDescent="0.25">
      <c r="A7230" t="s">
        <v>7273</v>
      </c>
      <c r="B7230">
        <v>0</v>
      </c>
      <c r="C7230">
        <v>0</v>
      </c>
      <c r="D7230">
        <v>0</v>
      </c>
      <c r="E7230">
        <v>2.2377799868863551E-2</v>
      </c>
      <c r="F7230">
        <v>0</v>
      </c>
      <c r="G7230">
        <v>0.2192156862745098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0.29869354236655471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x14ac:dyDescent="0.25">
      <c r="A7231" t="s">
        <v>7274</v>
      </c>
      <c r="B7231">
        <v>0</v>
      </c>
      <c r="C7231">
        <v>0</v>
      </c>
      <c r="D7231">
        <v>0</v>
      </c>
      <c r="E7231">
        <v>1.9035935616235539E-2</v>
      </c>
      <c r="F7231">
        <v>0</v>
      </c>
      <c r="G7231">
        <v>0.2192156862745098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0.3387831280328481</v>
      </c>
      <c r="N7231">
        <v>0</v>
      </c>
      <c r="O7231">
        <v>0</v>
      </c>
      <c r="P7231">
        <v>0</v>
      </c>
      <c r="Q7231">
        <v>0</v>
      </c>
      <c r="R7231">
        <v>0</v>
      </c>
    </row>
    <row r="7232" spans="1:18" x14ac:dyDescent="0.25">
      <c r="A7232" t="s">
        <v>7275</v>
      </c>
      <c r="B7232">
        <v>0</v>
      </c>
      <c r="C7232">
        <v>0</v>
      </c>
      <c r="D7232">
        <v>0</v>
      </c>
      <c r="E7232">
        <v>1.6878529579728841E-2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0.29869354236655471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 x14ac:dyDescent="0.25">
      <c r="A7233" t="s">
        <v>7276</v>
      </c>
      <c r="B7233">
        <v>0</v>
      </c>
      <c r="C7233">
        <v>1.824817518248175E-2</v>
      </c>
      <c r="D7233">
        <v>0</v>
      </c>
      <c r="E7233">
        <v>1.402313923729351E-2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0.29869354236655471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 t="s">
        <v>7277</v>
      </c>
      <c r="B7234">
        <v>0</v>
      </c>
      <c r="C7234">
        <v>0.11922141119221411</v>
      </c>
      <c r="D7234">
        <v>0</v>
      </c>
      <c r="E7234">
        <v>1.5461409928297981E-2</v>
      </c>
      <c r="F7234">
        <v>0</v>
      </c>
      <c r="G7234">
        <v>0.30647058823529422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0.3387831280328481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 x14ac:dyDescent="0.25">
      <c r="A7235" t="s">
        <v>7278</v>
      </c>
      <c r="B7235">
        <v>0</v>
      </c>
      <c r="C7235">
        <v>0.2007299270072993</v>
      </c>
      <c r="D7235">
        <v>0</v>
      </c>
      <c r="E7235">
        <v>1.2775227902451411E-2</v>
      </c>
      <c r="F7235">
        <v>0</v>
      </c>
      <c r="G7235">
        <v>0.2192156862745098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0.3387831280328481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 t="s">
        <v>7279</v>
      </c>
      <c r="B7236">
        <v>0</v>
      </c>
      <c r="C7236">
        <v>0.1995133819951338</v>
      </c>
      <c r="D7236">
        <v>0</v>
      </c>
      <c r="E7236">
        <v>3.532223608790372E-3</v>
      </c>
      <c r="F7236">
        <v>0</v>
      </c>
      <c r="G7236">
        <v>0.2192156862745098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0.3387831280328481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 x14ac:dyDescent="0.25">
      <c r="A7237" t="s">
        <v>7280</v>
      </c>
      <c r="B7237">
        <v>0</v>
      </c>
      <c r="C7237">
        <v>0.20802919708029199</v>
      </c>
      <c r="D7237">
        <v>0</v>
      </c>
      <c r="E7237">
        <v>2.876541382008926E-3</v>
      </c>
      <c r="F7237">
        <v>0</v>
      </c>
      <c r="G7237">
        <v>0.2192156862745098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0.3387831280328481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18" x14ac:dyDescent="0.25">
      <c r="A7238" t="s">
        <v>7281</v>
      </c>
      <c r="B7238">
        <v>0</v>
      </c>
      <c r="C7238">
        <v>0.20924574209245739</v>
      </c>
      <c r="D7238">
        <v>0</v>
      </c>
      <c r="E7238">
        <v>4.4205672708813636E-3</v>
      </c>
      <c r="F7238">
        <v>0</v>
      </c>
      <c r="G7238">
        <v>0.2192156862745098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0.3387831280328481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 x14ac:dyDescent="0.25">
      <c r="A7239" t="s">
        <v>7282</v>
      </c>
      <c r="B7239">
        <v>0</v>
      </c>
      <c r="C7239">
        <v>0.16423357664233579</v>
      </c>
      <c r="D7239">
        <v>0</v>
      </c>
      <c r="E7239">
        <v>6.7048795448296289E-3</v>
      </c>
      <c r="F7239">
        <v>0</v>
      </c>
      <c r="G7239">
        <v>0.2192156862745098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0.3387831280328481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18" x14ac:dyDescent="0.25">
      <c r="A7240" t="s">
        <v>7283</v>
      </c>
      <c r="B7240">
        <v>0</v>
      </c>
      <c r="C7240">
        <v>0.1240875912408759</v>
      </c>
      <c r="D7240">
        <v>0</v>
      </c>
      <c r="E7240">
        <v>9.4968167685441744E-3</v>
      </c>
      <c r="F7240">
        <v>0</v>
      </c>
      <c r="G7240">
        <v>0.2192156862745098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0.3387831280328481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 x14ac:dyDescent="0.25">
      <c r="A7241" t="s">
        <v>7284</v>
      </c>
      <c r="B7241">
        <v>0</v>
      </c>
      <c r="C7241">
        <v>6.0827250608272501E-2</v>
      </c>
      <c r="D7241">
        <v>0</v>
      </c>
      <c r="E7241">
        <v>1.1569618646756491E-2</v>
      </c>
      <c r="F7241">
        <v>0</v>
      </c>
      <c r="G7241">
        <v>0.2192156862745098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0.3387831280328481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 t="s">
        <v>7285</v>
      </c>
      <c r="B7242">
        <v>0</v>
      </c>
      <c r="C7242">
        <v>7.1776155717761553E-2</v>
      </c>
      <c r="D7242">
        <v>0</v>
      </c>
      <c r="E7242">
        <v>2.3244992491380959E-2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0.3387831280328481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 x14ac:dyDescent="0.25">
      <c r="A7243" t="s">
        <v>7286</v>
      </c>
      <c r="B7243">
        <v>0</v>
      </c>
      <c r="C7243">
        <v>1.2165450121654499E-3</v>
      </c>
      <c r="D7243">
        <v>0</v>
      </c>
      <c r="E7243">
        <v>4.835127646523827E-2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0.3387831280328481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 t="s">
        <v>7287</v>
      </c>
      <c r="B7244">
        <v>0</v>
      </c>
      <c r="C7244">
        <v>0</v>
      </c>
      <c r="D7244">
        <v>0</v>
      </c>
      <c r="E7244">
        <v>8.8051777744876172E-2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0.3387831280328481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 x14ac:dyDescent="0.25">
      <c r="A7245" t="s">
        <v>7288</v>
      </c>
      <c r="B7245">
        <v>0</v>
      </c>
      <c r="C7245">
        <v>0</v>
      </c>
      <c r="D7245">
        <v>0</v>
      </c>
      <c r="E7245">
        <v>0.1175363269104677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0.30085852930197837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 x14ac:dyDescent="0.25">
      <c r="A7246" t="s">
        <v>7289</v>
      </c>
      <c r="B7246">
        <v>0</v>
      </c>
      <c r="C7246">
        <v>0</v>
      </c>
      <c r="D7246">
        <v>0</v>
      </c>
      <c r="E7246">
        <v>0.136529960447556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0.29869354236655471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 x14ac:dyDescent="0.25">
      <c r="A7247" t="s">
        <v>7290</v>
      </c>
      <c r="B7247">
        <v>0</v>
      </c>
      <c r="C7247">
        <v>0</v>
      </c>
      <c r="D7247">
        <v>0</v>
      </c>
      <c r="E7247">
        <v>0.1451595845935828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0.23867114594998129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 spans="1:18" x14ac:dyDescent="0.25">
      <c r="A7248" t="s">
        <v>7291</v>
      </c>
      <c r="B7248">
        <v>0</v>
      </c>
      <c r="C7248">
        <v>0</v>
      </c>
      <c r="D7248">
        <v>0</v>
      </c>
      <c r="E7248">
        <v>0.13232090357241061</v>
      </c>
      <c r="F7248">
        <v>0</v>
      </c>
      <c r="G7248">
        <v>0.2192156862745098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0.29869354236655471</v>
      </c>
      <c r="N7248">
        <v>0</v>
      </c>
      <c r="O7248">
        <v>0</v>
      </c>
      <c r="P7248">
        <v>0</v>
      </c>
      <c r="Q7248">
        <v>0</v>
      </c>
      <c r="R7248">
        <v>0</v>
      </c>
    </row>
    <row r="7249" spans="1:18" x14ac:dyDescent="0.25">
      <c r="A7249" t="s">
        <v>7292</v>
      </c>
      <c r="B7249">
        <v>0</v>
      </c>
      <c r="C7249">
        <v>0</v>
      </c>
      <c r="D7249">
        <v>0</v>
      </c>
      <c r="E7249">
        <v>0.12961357050699041</v>
      </c>
      <c r="F7249">
        <v>0</v>
      </c>
      <c r="G7249">
        <v>0.2192156862745098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0.29869354236655471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 t="s">
        <v>7293</v>
      </c>
      <c r="B7250">
        <v>0</v>
      </c>
      <c r="C7250">
        <v>0</v>
      </c>
      <c r="D7250">
        <v>0</v>
      </c>
      <c r="E7250">
        <v>0.14359440766513679</v>
      </c>
      <c r="F7250">
        <v>0</v>
      </c>
      <c r="G7250">
        <v>0.2192156862745098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0.21709593131765581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x14ac:dyDescent="0.25">
      <c r="A7251" t="s">
        <v>7294</v>
      </c>
      <c r="B7251">
        <v>0</v>
      </c>
      <c r="C7251">
        <v>0</v>
      </c>
      <c r="D7251">
        <v>0</v>
      </c>
      <c r="E7251">
        <v>0.15247784428604669</v>
      </c>
      <c r="F7251">
        <v>0</v>
      </c>
      <c r="G7251">
        <v>0.2192156862745098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0.13549832026875699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 t="s">
        <v>7295</v>
      </c>
      <c r="B7252">
        <v>0</v>
      </c>
      <c r="C7252">
        <v>0</v>
      </c>
      <c r="D7252">
        <v>0</v>
      </c>
      <c r="E7252">
        <v>0.16540112946551319</v>
      </c>
      <c r="F7252">
        <v>0</v>
      </c>
      <c r="G7252">
        <v>0.2192156862745098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0.13549832026875699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 x14ac:dyDescent="0.25">
      <c r="A7253" t="s">
        <v>7296</v>
      </c>
      <c r="B7253">
        <v>0</v>
      </c>
      <c r="C7253">
        <v>0</v>
      </c>
      <c r="D7253">
        <v>0</v>
      </c>
      <c r="E7253">
        <v>0.18367562765709941</v>
      </c>
      <c r="F7253">
        <v>0</v>
      </c>
      <c r="G7253">
        <v>0.2192156862745098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0.13549832026875699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 t="s">
        <v>7297</v>
      </c>
      <c r="B7254">
        <v>0</v>
      </c>
      <c r="C7254">
        <v>0</v>
      </c>
      <c r="D7254">
        <v>0</v>
      </c>
      <c r="E7254">
        <v>0.21155269781509761</v>
      </c>
      <c r="F7254">
        <v>0</v>
      </c>
      <c r="G7254">
        <v>0.2192156862745098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0.13549832026875699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x14ac:dyDescent="0.25">
      <c r="A7255" t="s">
        <v>7298</v>
      </c>
      <c r="B7255">
        <v>0</v>
      </c>
      <c r="C7255">
        <v>0</v>
      </c>
      <c r="D7255">
        <v>0</v>
      </c>
      <c r="E7255">
        <v>0.25205693859853212</v>
      </c>
      <c r="F7255">
        <v>0</v>
      </c>
      <c r="G7255">
        <v>0.2192156862745098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0.13549832026875699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 x14ac:dyDescent="0.25">
      <c r="A7256" t="s">
        <v>7299</v>
      </c>
      <c r="B7256">
        <v>0</v>
      </c>
      <c r="C7256">
        <v>0</v>
      </c>
      <c r="D7256">
        <v>0</v>
      </c>
      <c r="E7256">
        <v>0.30000634531187209</v>
      </c>
      <c r="F7256">
        <v>0</v>
      </c>
      <c r="G7256">
        <v>0.2192156862745098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0.13549832026875699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 x14ac:dyDescent="0.25">
      <c r="A7257" t="s">
        <v>7300</v>
      </c>
      <c r="B7257">
        <v>0</v>
      </c>
      <c r="C7257">
        <v>2.798053527980535E-2</v>
      </c>
      <c r="D7257">
        <v>0</v>
      </c>
      <c r="E7257">
        <v>0.34397935658537621</v>
      </c>
      <c r="F7257">
        <v>0</v>
      </c>
      <c r="G7257">
        <v>0.2192156862745098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0.13549832026875699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 x14ac:dyDescent="0.25">
      <c r="A7258" t="s">
        <v>7301</v>
      </c>
      <c r="B7258">
        <v>0</v>
      </c>
      <c r="C7258">
        <v>0.1034063260340633</v>
      </c>
      <c r="D7258">
        <v>0</v>
      </c>
      <c r="E7258">
        <v>0.34550223143467512</v>
      </c>
      <c r="F7258">
        <v>0</v>
      </c>
      <c r="G7258">
        <v>0.2192156862745098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0.13549832026875699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x14ac:dyDescent="0.25">
      <c r="A7259" t="s">
        <v>7302</v>
      </c>
      <c r="B7259">
        <v>0</v>
      </c>
      <c r="C7259">
        <v>0.17153284671532851</v>
      </c>
      <c r="D7259">
        <v>0</v>
      </c>
      <c r="E7259">
        <v>0.28539097696651788</v>
      </c>
      <c r="F7259">
        <v>0</v>
      </c>
      <c r="G7259">
        <v>0.2192156862745098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0.21709593131765581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 x14ac:dyDescent="0.25">
      <c r="A7260" t="s">
        <v>7303</v>
      </c>
      <c r="B7260">
        <v>0</v>
      </c>
      <c r="C7260">
        <v>0.21046228710462289</v>
      </c>
      <c r="D7260">
        <v>0</v>
      </c>
      <c r="E7260">
        <v>0.23803379936123861</v>
      </c>
      <c r="F7260">
        <v>0</v>
      </c>
      <c r="G7260">
        <v>0.2192156862745098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0.29869354236655471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 x14ac:dyDescent="0.25">
      <c r="A7261" t="s">
        <v>7304</v>
      </c>
      <c r="B7261">
        <v>0</v>
      </c>
      <c r="C7261">
        <v>0.218978102189781</v>
      </c>
      <c r="D7261">
        <v>0</v>
      </c>
      <c r="E7261">
        <v>0.2381395545591066</v>
      </c>
      <c r="F7261">
        <v>0</v>
      </c>
      <c r="G7261">
        <v>0.2192156862745098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0.29869354236655471</v>
      </c>
      <c r="N7261">
        <v>0</v>
      </c>
      <c r="O7261">
        <v>0</v>
      </c>
      <c r="P7261">
        <v>0</v>
      </c>
      <c r="Q7261">
        <v>0</v>
      </c>
      <c r="R7261">
        <v>0</v>
      </c>
    </row>
    <row r="7262" spans="1:18" x14ac:dyDescent="0.25">
      <c r="A7262" t="s">
        <v>7305</v>
      </c>
      <c r="B7262">
        <v>0</v>
      </c>
      <c r="C7262">
        <v>0.18734793187347931</v>
      </c>
      <c r="D7262">
        <v>0</v>
      </c>
      <c r="E7262">
        <v>0.26772985892256612</v>
      </c>
      <c r="F7262">
        <v>0</v>
      </c>
      <c r="G7262">
        <v>0.2192156862745098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0.29869354236655471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 x14ac:dyDescent="0.25">
      <c r="A7263" t="s">
        <v>7306</v>
      </c>
      <c r="B7263">
        <v>0</v>
      </c>
      <c r="C7263">
        <v>0.1484184914841849</v>
      </c>
      <c r="D7263">
        <v>0</v>
      </c>
      <c r="E7263">
        <v>0.29340722096491051</v>
      </c>
      <c r="F7263">
        <v>0</v>
      </c>
      <c r="G7263">
        <v>0.2192156862745098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0.29869354236655471</v>
      </c>
      <c r="N7263">
        <v>0</v>
      </c>
      <c r="O7263">
        <v>0</v>
      </c>
      <c r="P7263">
        <v>0</v>
      </c>
      <c r="Q7263">
        <v>0</v>
      </c>
      <c r="R7263">
        <v>0</v>
      </c>
    </row>
    <row r="7264" spans="1:18" x14ac:dyDescent="0.25">
      <c r="A7264" t="s">
        <v>7307</v>
      </c>
      <c r="B7264">
        <v>0</v>
      </c>
      <c r="C7264">
        <v>0.22871046228710459</v>
      </c>
      <c r="D7264">
        <v>0</v>
      </c>
      <c r="E7264">
        <v>0.32697392076820581</v>
      </c>
      <c r="F7264">
        <v>0</v>
      </c>
      <c r="G7264">
        <v>0.2192156862745098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0.29869354236655471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 t="s">
        <v>7308</v>
      </c>
      <c r="B7265">
        <v>0</v>
      </c>
      <c r="C7265">
        <v>0.18491484184914839</v>
      </c>
      <c r="D7265">
        <v>0</v>
      </c>
      <c r="E7265">
        <v>0.34672899172994348</v>
      </c>
      <c r="F7265">
        <v>0</v>
      </c>
      <c r="G7265">
        <v>0.2192156862745098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0.28686076894363571</v>
      </c>
      <c r="N7265">
        <v>0</v>
      </c>
      <c r="O7265">
        <v>0</v>
      </c>
      <c r="P7265">
        <v>0</v>
      </c>
      <c r="Q7265">
        <v>0</v>
      </c>
      <c r="R7265">
        <v>0</v>
      </c>
    </row>
    <row r="7266" spans="1:18" x14ac:dyDescent="0.25">
      <c r="A7266" t="s">
        <v>7309</v>
      </c>
      <c r="B7266">
        <v>0</v>
      </c>
      <c r="C7266">
        <v>8.5158150851581509E-3</v>
      </c>
      <c r="D7266">
        <v>0</v>
      </c>
      <c r="E7266">
        <v>0.41511030267137627</v>
      </c>
      <c r="F7266">
        <v>0</v>
      </c>
      <c r="G7266">
        <v>0.2192156862745098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0.33198954833893241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 t="s">
        <v>7310</v>
      </c>
      <c r="B7267">
        <v>0</v>
      </c>
      <c r="C7267">
        <v>0</v>
      </c>
      <c r="D7267">
        <v>0</v>
      </c>
      <c r="E7267">
        <v>0.52922016117092152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0.29869354236655471</v>
      </c>
      <c r="N7267">
        <v>0</v>
      </c>
      <c r="O7267">
        <v>0</v>
      </c>
      <c r="P7267">
        <v>0</v>
      </c>
      <c r="Q7267">
        <v>0</v>
      </c>
      <c r="R7267">
        <v>0</v>
      </c>
    </row>
    <row r="7268" spans="1:18" x14ac:dyDescent="0.25">
      <c r="A7268" t="s">
        <v>7311</v>
      </c>
      <c r="B7268">
        <v>0</v>
      </c>
      <c r="C7268">
        <v>0</v>
      </c>
      <c r="D7268">
        <v>0</v>
      </c>
      <c r="E7268">
        <v>0.63854988472683438</v>
      </c>
      <c r="F7268">
        <v>0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0.13549832026875699</v>
      </c>
      <c r="N7268">
        <v>0</v>
      </c>
      <c r="O7268">
        <v>0</v>
      </c>
      <c r="P7268">
        <v>0</v>
      </c>
      <c r="Q7268">
        <v>0</v>
      </c>
      <c r="R7268">
        <v>0</v>
      </c>
    </row>
    <row r="7269" spans="1:18" x14ac:dyDescent="0.25">
      <c r="A7269" t="s">
        <v>7312</v>
      </c>
      <c r="B7269">
        <v>0</v>
      </c>
      <c r="C7269">
        <v>0</v>
      </c>
      <c r="D7269">
        <v>0</v>
      </c>
      <c r="E7269">
        <v>0.70026861820258479</v>
      </c>
      <c r="F7269">
        <v>0</v>
      </c>
      <c r="G7269">
        <v>0.2192156862745098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0.13829787234042551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x14ac:dyDescent="0.25">
      <c r="A7270" t="s">
        <v>7313</v>
      </c>
      <c r="B7270">
        <v>0</v>
      </c>
      <c r="C7270">
        <v>0</v>
      </c>
      <c r="D7270">
        <v>0</v>
      </c>
      <c r="E7270">
        <v>0.6959326550899978</v>
      </c>
      <c r="F7270">
        <v>0</v>
      </c>
      <c r="G7270">
        <v>0.2192156862745098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0.13549832026875699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x14ac:dyDescent="0.25">
      <c r="A7271" t="s">
        <v>7314</v>
      </c>
      <c r="B7271">
        <v>0</v>
      </c>
      <c r="C7271">
        <v>0</v>
      </c>
      <c r="D7271">
        <v>0</v>
      </c>
      <c r="E7271">
        <v>0.64074959284248822</v>
      </c>
      <c r="F7271">
        <v>0</v>
      </c>
      <c r="G7271">
        <v>0.2192156862745098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0.13549832026875699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 x14ac:dyDescent="0.25">
      <c r="A7272" t="s">
        <v>7315</v>
      </c>
      <c r="B7272">
        <v>0</v>
      </c>
      <c r="C7272">
        <v>0</v>
      </c>
      <c r="D7272">
        <v>0</v>
      </c>
      <c r="E7272">
        <v>0.58903530108504842</v>
      </c>
      <c r="F7272">
        <v>0</v>
      </c>
      <c r="G7272">
        <v>0.2192156862745098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0.13549832026875699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 x14ac:dyDescent="0.25">
      <c r="A7273" t="s">
        <v>7316</v>
      </c>
      <c r="B7273">
        <v>0</v>
      </c>
      <c r="C7273">
        <v>0</v>
      </c>
      <c r="D7273">
        <v>0</v>
      </c>
      <c r="E7273">
        <v>0.56889951141098583</v>
      </c>
      <c r="F7273">
        <v>0</v>
      </c>
      <c r="G7273">
        <v>0.2192156862745098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0.13549832026875699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x14ac:dyDescent="0.25">
      <c r="A7274" t="s">
        <v>7317</v>
      </c>
      <c r="B7274">
        <v>0</v>
      </c>
      <c r="C7274">
        <v>0</v>
      </c>
      <c r="D7274">
        <v>0</v>
      </c>
      <c r="E7274">
        <v>0.48550096237230073</v>
      </c>
      <c r="F7274">
        <v>0</v>
      </c>
      <c r="G7274">
        <v>0.2192156862745098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0.13549832026875699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 x14ac:dyDescent="0.25">
      <c r="A7275" t="s">
        <v>7318</v>
      </c>
      <c r="B7275">
        <v>0</v>
      </c>
      <c r="C7275">
        <v>0</v>
      </c>
      <c r="D7275">
        <v>0</v>
      </c>
      <c r="E7275">
        <v>0.46731106833900887</v>
      </c>
      <c r="F7275">
        <v>0</v>
      </c>
      <c r="G7275">
        <v>0.2192156862745098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0.13549832026875699</v>
      </c>
      <c r="N7275">
        <v>0</v>
      </c>
      <c r="O7275">
        <v>0</v>
      </c>
      <c r="P7275">
        <v>0</v>
      </c>
      <c r="Q7275">
        <v>0</v>
      </c>
      <c r="R7275">
        <v>0</v>
      </c>
    </row>
    <row r="7276" spans="1:18" x14ac:dyDescent="0.25">
      <c r="A7276" t="s">
        <v>7319</v>
      </c>
      <c r="B7276">
        <v>0</v>
      </c>
      <c r="C7276">
        <v>0</v>
      </c>
      <c r="D7276">
        <v>0</v>
      </c>
      <c r="E7276">
        <v>0.46726876625986169</v>
      </c>
      <c r="F7276">
        <v>0</v>
      </c>
      <c r="G7276">
        <v>0.2192156862745098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0.13549832026875699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 t="s">
        <v>7320</v>
      </c>
      <c r="B7277">
        <v>0</v>
      </c>
      <c r="C7277">
        <v>0</v>
      </c>
      <c r="D7277">
        <v>0</v>
      </c>
      <c r="E7277">
        <v>0.48063622327037381</v>
      </c>
      <c r="F7277">
        <v>0</v>
      </c>
      <c r="G7277">
        <v>0.2192156862745098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0.13549832026875699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 t="s">
        <v>7321</v>
      </c>
      <c r="B7278">
        <v>0</v>
      </c>
      <c r="C7278">
        <v>0</v>
      </c>
      <c r="D7278">
        <v>0</v>
      </c>
      <c r="E7278">
        <v>0.45798345988705352</v>
      </c>
      <c r="F7278">
        <v>0</v>
      </c>
      <c r="G7278">
        <v>0.2192156862745098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0.13549832026875699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 t="s">
        <v>7322</v>
      </c>
      <c r="B7279">
        <v>0</v>
      </c>
      <c r="C7279">
        <v>0</v>
      </c>
      <c r="D7279">
        <v>0</v>
      </c>
      <c r="E7279">
        <v>0.43287717591319608</v>
      </c>
      <c r="F7279">
        <v>0</v>
      </c>
      <c r="G7279">
        <v>0.2192156862745098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0.13549832026875699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 x14ac:dyDescent="0.25">
      <c r="A7280" t="s">
        <v>7323</v>
      </c>
      <c r="B7280">
        <v>0</v>
      </c>
      <c r="C7280">
        <v>0</v>
      </c>
      <c r="D7280">
        <v>0</v>
      </c>
      <c r="E7280">
        <v>0.41090124579623089</v>
      </c>
      <c r="F7280">
        <v>0</v>
      </c>
      <c r="G7280">
        <v>0.2192156862745098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0.29869354236655471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 t="s">
        <v>7324</v>
      </c>
      <c r="B7281">
        <v>0</v>
      </c>
      <c r="C7281">
        <v>1.3381995133819951E-2</v>
      </c>
      <c r="D7281">
        <v>0</v>
      </c>
      <c r="E7281">
        <v>0.41561792762114258</v>
      </c>
      <c r="F7281">
        <v>0</v>
      </c>
      <c r="G7281">
        <v>0.2192156862745098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0.30959313176558417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 x14ac:dyDescent="0.25">
      <c r="A7282" t="s">
        <v>7325</v>
      </c>
      <c r="B7282">
        <v>0</v>
      </c>
      <c r="C7282">
        <v>0.1082725060827251</v>
      </c>
      <c r="D7282">
        <v>0</v>
      </c>
      <c r="E7282">
        <v>0.40174284566086432</v>
      </c>
      <c r="F7282">
        <v>0</v>
      </c>
      <c r="G7282">
        <v>0.2192156862745098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0.21709593131765581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 t="s">
        <v>7326</v>
      </c>
      <c r="B7283">
        <v>0</v>
      </c>
      <c r="C7283">
        <v>0.194647201946472</v>
      </c>
      <c r="D7283">
        <v>0</v>
      </c>
      <c r="E7283">
        <v>0.25061866790752768</v>
      </c>
      <c r="F7283">
        <v>0</v>
      </c>
      <c r="G7283">
        <v>0.2192156862745098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0.3387831280328481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 t="s">
        <v>7327</v>
      </c>
      <c r="B7284">
        <v>0</v>
      </c>
      <c r="C7284">
        <v>0.2457420924574209</v>
      </c>
      <c r="D7284">
        <v>0</v>
      </c>
      <c r="E7284">
        <v>0.10937202563506</v>
      </c>
      <c r="F7284">
        <v>0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0.41216871967151919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 t="s">
        <v>7328</v>
      </c>
      <c r="B7285">
        <v>0</v>
      </c>
      <c r="C7285">
        <v>0.29197080291970801</v>
      </c>
      <c r="D7285">
        <v>0</v>
      </c>
      <c r="E7285">
        <v>5.9751686795406003E-2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0.41216871967151919</v>
      </c>
      <c r="N7285">
        <v>0</v>
      </c>
      <c r="O7285">
        <v>0</v>
      </c>
      <c r="P7285">
        <v>0</v>
      </c>
      <c r="Q7285">
        <v>0</v>
      </c>
      <c r="R7285">
        <v>0</v>
      </c>
    </row>
    <row r="7286" spans="1:18" x14ac:dyDescent="0.25">
      <c r="A7286" t="s">
        <v>7329</v>
      </c>
      <c r="B7286">
        <v>0</v>
      </c>
      <c r="C7286">
        <v>0.32238442822384428</v>
      </c>
      <c r="D7286">
        <v>0</v>
      </c>
      <c r="E7286">
        <v>6.1401467882146413E-2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0.41216871967151919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 t="s">
        <v>7330</v>
      </c>
      <c r="B7287">
        <v>0</v>
      </c>
      <c r="C7287">
        <v>0.32238442822384428</v>
      </c>
      <c r="D7287">
        <v>0</v>
      </c>
      <c r="E7287">
        <v>7.9104888005245469E-2</v>
      </c>
      <c r="F7287">
        <v>0</v>
      </c>
      <c r="G7287">
        <v>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0.41216871967151919</v>
      </c>
      <c r="N7287">
        <v>0</v>
      </c>
      <c r="O7287">
        <v>0</v>
      </c>
      <c r="P7287">
        <v>0</v>
      </c>
      <c r="Q7287">
        <v>0</v>
      </c>
      <c r="R7287">
        <v>0</v>
      </c>
    </row>
    <row r="7288" spans="1:18" x14ac:dyDescent="0.25">
      <c r="A7288" t="s">
        <v>7331</v>
      </c>
      <c r="B7288">
        <v>0</v>
      </c>
      <c r="C7288">
        <v>0.39051094890510951</v>
      </c>
      <c r="D7288">
        <v>0</v>
      </c>
      <c r="E7288">
        <v>9.4249032339939517E-2</v>
      </c>
      <c r="F7288">
        <v>0</v>
      </c>
      <c r="G7288">
        <v>0.2192156862745098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0.41216871967151919</v>
      </c>
      <c r="N7288">
        <v>0</v>
      </c>
      <c r="O7288">
        <v>0</v>
      </c>
      <c r="P7288">
        <v>0</v>
      </c>
      <c r="Q7288">
        <v>0</v>
      </c>
      <c r="R7288">
        <v>0</v>
      </c>
    </row>
    <row r="7289" spans="1:18" x14ac:dyDescent="0.25">
      <c r="A7289" t="s">
        <v>7332</v>
      </c>
      <c r="B7289">
        <v>0</v>
      </c>
      <c r="C7289">
        <v>0.31021897810218979</v>
      </c>
      <c r="D7289">
        <v>0</v>
      </c>
      <c r="E7289">
        <v>0.11956682670953279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0.41216871967151919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 x14ac:dyDescent="0.25">
      <c r="A7290" t="s">
        <v>7333</v>
      </c>
      <c r="B7290">
        <v>0</v>
      </c>
      <c r="C7290">
        <v>0.1484184914841849</v>
      </c>
      <c r="D7290">
        <v>0</v>
      </c>
      <c r="E7290">
        <v>0.1708157955963536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0.52224710712952593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 x14ac:dyDescent="0.25">
      <c r="A7291" t="s">
        <v>7334</v>
      </c>
      <c r="B7291">
        <v>0</v>
      </c>
      <c r="C7291">
        <v>4.8661800486618006E-3</v>
      </c>
      <c r="D7291">
        <v>0</v>
      </c>
      <c r="E7291">
        <v>0.28769644028003982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0.41698394923478899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 x14ac:dyDescent="0.25">
      <c r="A7292" t="s">
        <v>7335</v>
      </c>
      <c r="B7292">
        <v>0</v>
      </c>
      <c r="C7292">
        <v>0</v>
      </c>
      <c r="D7292">
        <v>0</v>
      </c>
      <c r="E7292">
        <v>0.4323272488842827</v>
      </c>
      <c r="F7292">
        <v>0</v>
      </c>
      <c r="G7292">
        <v>0.48431372549019608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0.41216871967151919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18" x14ac:dyDescent="0.25">
      <c r="A7293" t="s">
        <v>7336</v>
      </c>
      <c r="B7293">
        <v>0</v>
      </c>
      <c r="C7293">
        <v>0</v>
      </c>
      <c r="D7293">
        <v>0</v>
      </c>
      <c r="E7293">
        <v>0.5135683918864612</v>
      </c>
      <c r="F7293">
        <v>0</v>
      </c>
      <c r="G7293">
        <v>0.2192156862745098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0.3720791340052258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x14ac:dyDescent="0.25">
      <c r="A7294" t="s">
        <v>7337</v>
      </c>
      <c r="B7294">
        <v>0</v>
      </c>
      <c r="C7294">
        <v>0</v>
      </c>
      <c r="D7294">
        <v>0</v>
      </c>
      <c r="E7294">
        <v>0.54831954990587795</v>
      </c>
      <c r="F7294">
        <v>0</v>
      </c>
      <c r="G7294">
        <v>0.2192156862745098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0.20892123926838371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x14ac:dyDescent="0.25">
      <c r="A7295" t="s">
        <v>7338</v>
      </c>
      <c r="B7295">
        <v>0</v>
      </c>
      <c r="C7295">
        <v>0</v>
      </c>
      <c r="D7295">
        <v>0</v>
      </c>
      <c r="E7295">
        <v>0.54965206539901434</v>
      </c>
      <c r="F7295">
        <v>0</v>
      </c>
      <c r="G7295">
        <v>0.2192156862745098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0.20892123926838371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 x14ac:dyDescent="0.25">
      <c r="A7296" t="s">
        <v>7339</v>
      </c>
      <c r="B7296">
        <v>0</v>
      </c>
      <c r="C7296">
        <v>0</v>
      </c>
      <c r="D7296">
        <v>0</v>
      </c>
      <c r="E7296">
        <v>0.51456249074642024</v>
      </c>
      <c r="F7296">
        <v>0</v>
      </c>
      <c r="G7296">
        <v>0.2192156862745098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0.20892123926838371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 t="s">
        <v>7340</v>
      </c>
      <c r="B7297">
        <v>0</v>
      </c>
      <c r="C7297">
        <v>0</v>
      </c>
      <c r="D7297">
        <v>0</v>
      </c>
      <c r="E7297">
        <v>0.51485860530045047</v>
      </c>
      <c r="F7297">
        <v>0</v>
      </c>
      <c r="G7297">
        <v>0.2192156862745098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0.20892123926838371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 t="s">
        <v>7341</v>
      </c>
      <c r="B7298">
        <v>0</v>
      </c>
      <c r="C7298">
        <v>0</v>
      </c>
      <c r="D7298">
        <v>0</v>
      </c>
      <c r="E7298">
        <v>0.51187630872057366</v>
      </c>
      <c r="F7298">
        <v>0</v>
      </c>
      <c r="G7298">
        <v>0.2192156862745098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0.20892123926838371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x14ac:dyDescent="0.25">
      <c r="A7299" t="s">
        <v>7342</v>
      </c>
      <c r="B7299">
        <v>0</v>
      </c>
      <c r="C7299">
        <v>0</v>
      </c>
      <c r="D7299">
        <v>0</v>
      </c>
      <c r="E7299">
        <v>0.5099938661985236</v>
      </c>
      <c r="F7299">
        <v>0</v>
      </c>
      <c r="G7299">
        <v>0.2192156862745098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0.20892123926838371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 spans="1:18" x14ac:dyDescent="0.25">
      <c r="A7300" t="s">
        <v>7343</v>
      </c>
      <c r="B7300">
        <v>0</v>
      </c>
      <c r="C7300">
        <v>0</v>
      </c>
      <c r="D7300">
        <v>0</v>
      </c>
      <c r="E7300">
        <v>0.51982909960024537</v>
      </c>
      <c r="F7300">
        <v>0</v>
      </c>
      <c r="G7300">
        <v>0.2192156862745098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0.20892123926838371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 x14ac:dyDescent="0.25">
      <c r="A7301" t="s">
        <v>7344</v>
      </c>
      <c r="B7301">
        <v>0</v>
      </c>
      <c r="C7301">
        <v>0</v>
      </c>
      <c r="D7301">
        <v>0</v>
      </c>
      <c r="E7301">
        <v>0.53581928551788327</v>
      </c>
      <c r="F7301">
        <v>0</v>
      </c>
      <c r="G7301">
        <v>0.2192156862745098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0.20892123926838371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x14ac:dyDescent="0.25">
      <c r="A7302" t="s">
        <v>7345</v>
      </c>
      <c r="B7302">
        <v>0</v>
      </c>
      <c r="C7302">
        <v>0</v>
      </c>
      <c r="D7302">
        <v>0</v>
      </c>
      <c r="E7302">
        <v>0.51240508470991353</v>
      </c>
      <c r="F7302">
        <v>0</v>
      </c>
      <c r="G7302">
        <v>0.2192156862745098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0.20892123926838371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 t="s">
        <v>7346</v>
      </c>
      <c r="B7303">
        <v>0</v>
      </c>
      <c r="C7303">
        <v>0</v>
      </c>
      <c r="D7303">
        <v>0</v>
      </c>
      <c r="E7303">
        <v>0.47735781213646661</v>
      </c>
      <c r="F7303">
        <v>0</v>
      </c>
      <c r="G7303">
        <v>0.2192156862745098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0.29048152295632701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 x14ac:dyDescent="0.25">
      <c r="A7304" t="s">
        <v>7347</v>
      </c>
      <c r="B7304">
        <v>0</v>
      </c>
      <c r="C7304">
        <v>0</v>
      </c>
      <c r="D7304">
        <v>0</v>
      </c>
      <c r="E7304">
        <v>0.45512806954461821</v>
      </c>
      <c r="F7304">
        <v>0</v>
      </c>
      <c r="G7304">
        <v>0.2192156862745098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0.41216871967151919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 x14ac:dyDescent="0.25">
      <c r="A7305" t="s">
        <v>7348</v>
      </c>
      <c r="B7305">
        <v>0</v>
      </c>
      <c r="C7305">
        <v>7.2992700729927001E-2</v>
      </c>
      <c r="D7305">
        <v>0</v>
      </c>
      <c r="E7305">
        <v>0.46358848537405623</v>
      </c>
      <c r="F7305">
        <v>0</v>
      </c>
      <c r="G7305">
        <v>0.2192156862745098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0.41216871967151919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 t="s">
        <v>7349</v>
      </c>
      <c r="B7306">
        <v>0</v>
      </c>
      <c r="C7306">
        <v>0.16666666666666671</v>
      </c>
      <c r="D7306">
        <v>0</v>
      </c>
      <c r="E7306">
        <v>0.45855453795554058</v>
      </c>
      <c r="F7306">
        <v>0</v>
      </c>
      <c r="G7306">
        <v>0.2192156862745098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0.3720791340052258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x14ac:dyDescent="0.25">
      <c r="A7307" t="s">
        <v>7350</v>
      </c>
      <c r="B7307">
        <v>0</v>
      </c>
      <c r="C7307">
        <v>0.194647201946472</v>
      </c>
      <c r="D7307">
        <v>0</v>
      </c>
      <c r="E7307">
        <v>0.3793015926732799</v>
      </c>
      <c r="F7307">
        <v>0</v>
      </c>
      <c r="G7307">
        <v>0.2192156862745098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0.39339305711086231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 t="s">
        <v>7351</v>
      </c>
      <c r="B7308">
        <v>0</v>
      </c>
      <c r="C7308">
        <v>0.1776155717761557</v>
      </c>
      <c r="D7308">
        <v>0</v>
      </c>
      <c r="E7308">
        <v>0.26627043719198801</v>
      </c>
      <c r="F7308">
        <v>0</v>
      </c>
      <c r="G7308">
        <v>0.2192156862745098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0.52224710712952593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 spans="1:18" x14ac:dyDescent="0.25">
      <c r="A7309" t="s">
        <v>7352</v>
      </c>
      <c r="B7309">
        <v>0</v>
      </c>
      <c r="C7309">
        <v>0.16545012165450121</v>
      </c>
      <c r="D7309">
        <v>0</v>
      </c>
      <c r="E7309">
        <v>0.20017343852450351</v>
      </c>
      <c r="F7309">
        <v>0</v>
      </c>
      <c r="G7309">
        <v>0.2192156862745098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0.52224710712952593</v>
      </c>
      <c r="N7309">
        <v>0</v>
      </c>
      <c r="O7309">
        <v>0</v>
      </c>
      <c r="P7309">
        <v>0</v>
      </c>
      <c r="Q7309">
        <v>0</v>
      </c>
      <c r="R7309">
        <v>0</v>
      </c>
    </row>
    <row r="7310" spans="1:18" x14ac:dyDescent="0.25">
      <c r="A7310" t="s">
        <v>7353</v>
      </c>
      <c r="B7310">
        <v>0</v>
      </c>
      <c r="C7310">
        <v>0.1508515815085158</v>
      </c>
      <c r="D7310">
        <v>0</v>
      </c>
      <c r="E7310">
        <v>0.17411535776983439</v>
      </c>
      <c r="F7310">
        <v>0</v>
      </c>
      <c r="G7310">
        <v>0.2192156862745098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0.52224710712952593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x14ac:dyDescent="0.25">
      <c r="A7311" t="s">
        <v>7354</v>
      </c>
      <c r="B7311">
        <v>0</v>
      </c>
      <c r="C7311">
        <v>0.16545012165450121</v>
      </c>
      <c r="D7311">
        <v>0</v>
      </c>
      <c r="E7311">
        <v>0.15846358848537409</v>
      </c>
      <c r="F7311">
        <v>0</v>
      </c>
      <c r="G7311">
        <v>0.2192156862745098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0.52224710712952593</v>
      </c>
      <c r="N7311">
        <v>0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 t="s">
        <v>7355</v>
      </c>
      <c r="B7312">
        <v>0</v>
      </c>
      <c r="C7312">
        <v>0.20559610705596101</v>
      </c>
      <c r="D7312">
        <v>0</v>
      </c>
      <c r="E7312">
        <v>0.1459421730578058</v>
      </c>
      <c r="F7312">
        <v>0</v>
      </c>
      <c r="G7312">
        <v>0.2192156862745098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0.41216871967151919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18" x14ac:dyDescent="0.25">
      <c r="A7313" t="s">
        <v>7356</v>
      </c>
      <c r="B7313">
        <v>0</v>
      </c>
      <c r="C7313">
        <v>9.8540145985401451E-2</v>
      </c>
      <c r="D7313">
        <v>0</v>
      </c>
      <c r="E7313">
        <v>0.13623384589352569</v>
      </c>
      <c r="F7313">
        <v>0</v>
      </c>
      <c r="G7313">
        <v>0.2192156862745098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0.52019410227696894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 t="s">
        <v>7357</v>
      </c>
      <c r="B7314">
        <v>0</v>
      </c>
      <c r="C7314">
        <v>7.420924574209245E-2</v>
      </c>
      <c r="D7314">
        <v>0</v>
      </c>
      <c r="E7314">
        <v>0.13534550223143471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0.52224710712952593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x14ac:dyDescent="0.25">
      <c r="A7315" t="s">
        <v>7358</v>
      </c>
      <c r="B7315">
        <v>0</v>
      </c>
      <c r="C7315">
        <v>2.4330900243308999E-3</v>
      </c>
      <c r="D7315">
        <v>0</v>
      </c>
      <c r="E7315">
        <v>0.15201252141542759</v>
      </c>
      <c r="F7315">
        <v>0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0.52224710712952593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 t="s">
        <v>7359</v>
      </c>
      <c r="B7316">
        <v>0</v>
      </c>
      <c r="C7316">
        <v>0</v>
      </c>
      <c r="D7316">
        <v>0</v>
      </c>
      <c r="E7316">
        <v>0.183485268300937</v>
      </c>
      <c r="F7316">
        <v>0</v>
      </c>
      <c r="G7316">
        <v>0.64098039215686275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0.52224710712952593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 t="s">
        <v>7360</v>
      </c>
      <c r="B7317">
        <v>0</v>
      </c>
      <c r="C7317">
        <v>0</v>
      </c>
      <c r="D7317">
        <v>0</v>
      </c>
      <c r="E7317">
        <v>0.20417098500391301</v>
      </c>
      <c r="F7317">
        <v>0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0.52224710712952593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 x14ac:dyDescent="0.25">
      <c r="A7318" t="s">
        <v>7361</v>
      </c>
      <c r="B7318">
        <v>0</v>
      </c>
      <c r="C7318">
        <v>0</v>
      </c>
      <c r="D7318">
        <v>0</v>
      </c>
      <c r="E7318">
        <v>0.2138581611286195</v>
      </c>
      <c r="F7318">
        <v>0</v>
      </c>
      <c r="G7318">
        <v>0.89333333333333342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0.52224710712952593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x14ac:dyDescent="0.25">
      <c r="A7319" t="s">
        <v>7362</v>
      </c>
      <c r="B7319">
        <v>0</v>
      </c>
      <c r="C7319">
        <v>0</v>
      </c>
      <c r="D7319">
        <v>0</v>
      </c>
      <c r="E7319">
        <v>0.22487785274646249</v>
      </c>
      <c r="F7319">
        <v>0</v>
      </c>
      <c r="G7319">
        <v>0.2192156862745098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0.41216871967151919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 spans="1:18" x14ac:dyDescent="0.25">
      <c r="A7320" t="s">
        <v>7363</v>
      </c>
      <c r="B7320">
        <v>0</v>
      </c>
      <c r="C7320">
        <v>0</v>
      </c>
      <c r="D7320">
        <v>0</v>
      </c>
      <c r="E7320">
        <v>0.23921825757736001</v>
      </c>
      <c r="F7320">
        <v>0</v>
      </c>
      <c r="G7320">
        <v>0.2192156862745098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0.3720791340052258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 spans="1:18" x14ac:dyDescent="0.25">
      <c r="A7321" t="s">
        <v>7364</v>
      </c>
      <c r="B7321">
        <v>0</v>
      </c>
      <c r="C7321">
        <v>0</v>
      </c>
      <c r="D7321">
        <v>0</v>
      </c>
      <c r="E7321">
        <v>0.24042386683305489</v>
      </c>
      <c r="F7321">
        <v>0</v>
      </c>
      <c r="G7321">
        <v>0.2192156862745098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0.28238148562896598</v>
      </c>
      <c r="N7321">
        <v>0</v>
      </c>
      <c r="O7321">
        <v>0</v>
      </c>
      <c r="P7321">
        <v>0</v>
      </c>
      <c r="Q7321">
        <v>0</v>
      </c>
      <c r="R7321">
        <v>0</v>
      </c>
    </row>
    <row r="7322" spans="1:18" x14ac:dyDescent="0.25">
      <c r="A7322" t="s">
        <v>7365</v>
      </c>
      <c r="B7322">
        <v>0</v>
      </c>
      <c r="C7322">
        <v>0</v>
      </c>
      <c r="D7322">
        <v>0</v>
      </c>
      <c r="E7322">
        <v>0.23921825757736001</v>
      </c>
      <c r="F7322">
        <v>0</v>
      </c>
      <c r="G7322">
        <v>0.20921568627450979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0.20892123926838371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x14ac:dyDescent="0.25">
      <c r="A7323" t="s">
        <v>7366</v>
      </c>
      <c r="B7323">
        <v>0</v>
      </c>
      <c r="C7323">
        <v>0</v>
      </c>
      <c r="D7323">
        <v>0</v>
      </c>
      <c r="E7323">
        <v>0.23727236193658921</v>
      </c>
      <c r="F7323">
        <v>0</v>
      </c>
      <c r="G7323">
        <v>0.20921568627450979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0.20892123926838371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 spans="1:18" x14ac:dyDescent="0.25">
      <c r="A7324" t="s">
        <v>7367</v>
      </c>
      <c r="B7324">
        <v>0</v>
      </c>
      <c r="C7324">
        <v>0</v>
      </c>
      <c r="D7324">
        <v>0</v>
      </c>
      <c r="E7324">
        <v>0.2335709300112101</v>
      </c>
      <c r="F7324">
        <v>0</v>
      </c>
      <c r="G7324">
        <v>0.20921568627450979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0.29048152295632701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18" x14ac:dyDescent="0.25">
      <c r="A7325" t="s">
        <v>7368</v>
      </c>
      <c r="B7325">
        <v>0</v>
      </c>
      <c r="C7325">
        <v>0</v>
      </c>
      <c r="D7325">
        <v>0</v>
      </c>
      <c r="E7325">
        <v>0.21064320311343299</v>
      </c>
      <c r="F7325">
        <v>0</v>
      </c>
      <c r="G7325">
        <v>0.20921568627450979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0.3761478163493841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 x14ac:dyDescent="0.25">
      <c r="A7326" t="s">
        <v>7369</v>
      </c>
      <c r="B7326">
        <v>0</v>
      </c>
      <c r="C7326">
        <v>0</v>
      </c>
      <c r="D7326">
        <v>0</v>
      </c>
      <c r="E7326">
        <v>0.21197571860656961</v>
      </c>
      <c r="F7326">
        <v>0</v>
      </c>
      <c r="G7326">
        <v>0.20921568627450979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0.46222471071295262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 x14ac:dyDescent="0.25">
      <c r="A7327" t="s">
        <v>7370</v>
      </c>
      <c r="B7327">
        <v>0</v>
      </c>
      <c r="C7327">
        <v>0</v>
      </c>
      <c r="D7327">
        <v>0</v>
      </c>
      <c r="E7327">
        <v>0.21284291122908691</v>
      </c>
      <c r="F7327">
        <v>0</v>
      </c>
      <c r="G7327">
        <v>0.62607843137254904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0.52224710712952593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 t="s">
        <v>7371</v>
      </c>
      <c r="B7328">
        <v>0</v>
      </c>
      <c r="C7328">
        <v>0</v>
      </c>
      <c r="D7328">
        <v>0</v>
      </c>
      <c r="E7328">
        <v>0.23964127836883181</v>
      </c>
      <c r="F7328">
        <v>0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0.52224710712952593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18" x14ac:dyDescent="0.25">
      <c r="A7329" t="s">
        <v>7372</v>
      </c>
      <c r="B7329">
        <v>0</v>
      </c>
      <c r="C7329">
        <v>4.3795620437956213E-2</v>
      </c>
      <c r="D7329">
        <v>0</v>
      </c>
      <c r="E7329">
        <v>0.26239979695002008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0.52224710712952593</v>
      </c>
      <c r="N7329">
        <v>0</v>
      </c>
      <c r="O7329">
        <v>0</v>
      </c>
      <c r="P7329">
        <v>0</v>
      </c>
      <c r="Q7329">
        <v>0</v>
      </c>
      <c r="R7329">
        <v>0</v>
      </c>
    </row>
    <row r="7330" spans="1:18" x14ac:dyDescent="0.25">
      <c r="A7330" t="s">
        <v>7373</v>
      </c>
      <c r="B7330">
        <v>0</v>
      </c>
      <c r="C7330">
        <v>8.7591240875912413E-2</v>
      </c>
      <c r="D7330">
        <v>0</v>
      </c>
      <c r="E7330">
        <v>0.27348294168658388</v>
      </c>
      <c r="F7330">
        <v>0</v>
      </c>
      <c r="G7330">
        <v>0.84509803921568627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0.52224710712952593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 t="s">
        <v>7374</v>
      </c>
      <c r="B7331">
        <v>0</v>
      </c>
      <c r="C7331">
        <v>0.17883211678832109</v>
      </c>
      <c r="D7331">
        <v>0</v>
      </c>
      <c r="E7331">
        <v>0.25825419319359549</v>
      </c>
      <c r="F7331">
        <v>0</v>
      </c>
      <c r="G7331">
        <v>0.20921568627450979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0.52224710712952593</v>
      </c>
      <c r="N7331">
        <v>0</v>
      </c>
      <c r="O7331">
        <v>0</v>
      </c>
      <c r="P7331">
        <v>0</v>
      </c>
      <c r="Q7331">
        <v>0</v>
      </c>
      <c r="R7331">
        <v>0</v>
      </c>
    </row>
    <row r="7332" spans="1:18" x14ac:dyDescent="0.25">
      <c r="A7332" t="s">
        <v>7375</v>
      </c>
      <c r="B7332">
        <v>0</v>
      </c>
      <c r="C7332">
        <v>0.20437956204379559</v>
      </c>
      <c r="D7332">
        <v>0</v>
      </c>
      <c r="E7332">
        <v>0.2001099854057827</v>
      </c>
      <c r="F7332">
        <v>0</v>
      </c>
      <c r="G7332">
        <v>0.20921568627450979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0.52224710712952593</v>
      </c>
      <c r="N7332">
        <v>0</v>
      </c>
      <c r="O7332">
        <v>0</v>
      </c>
      <c r="P7332">
        <v>0</v>
      </c>
      <c r="Q7332">
        <v>0</v>
      </c>
      <c r="R7332">
        <v>0</v>
      </c>
    </row>
    <row r="7333" spans="1:18" x14ac:dyDescent="0.25">
      <c r="A7333" t="s">
        <v>7376</v>
      </c>
      <c r="B7333">
        <v>0</v>
      </c>
      <c r="C7333">
        <v>0.2481751824817518</v>
      </c>
      <c r="D7333">
        <v>0</v>
      </c>
      <c r="E7333">
        <v>0.17889549271346691</v>
      </c>
      <c r="F7333">
        <v>0</v>
      </c>
      <c r="G7333">
        <v>0.27274509803921559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0.52224710712952593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18" x14ac:dyDescent="0.25">
      <c r="A7334" t="s">
        <v>7377</v>
      </c>
      <c r="B7334">
        <v>0</v>
      </c>
      <c r="C7334">
        <v>0.18856447688564479</v>
      </c>
      <c r="D7334">
        <v>0</v>
      </c>
      <c r="E7334">
        <v>0.16986399881554179</v>
      </c>
      <c r="F7334">
        <v>0</v>
      </c>
      <c r="G7334">
        <v>0.20921568627450979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0.52224710712952593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 t="s">
        <v>7378</v>
      </c>
      <c r="B7335">
        <v>0</v>
      </c>
      <c r="C7335">
        <v>0.15328467153284669</v>
      </c>
      <c r="D7335">
        <v>0</v>
      </c>
      <c r="E7335">
        <v>0.18519850250639819</v>
      </c>
      <c r="F7335">
        <v>0</v>
      </c>
      <c r="G7335">
        <v>0.20921568627450979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0.52224710712952593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18" x14ac:dyDescent="0.25">
      <c r="A7336" t="s">
        <v>7379</v>
      </c>
      <c r="B7336">
        <v>0</v>
      </c>
      <c r="C7336">
        <v>0.25182481751824809</v>
      </c>
      <c r="D7336">
        <v>0</v>
      </c>
      <c r="E7336">
        <v>0.20459400579538481</v>
      </c>
      <c r="F7336">
        <v>0</v>
      </c>
      <c r="G7336">
        <v>0.20921568627450979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0.52224710712952593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 x14ac:dyDescent="0.25">
      <c r="A7337" t="s">
        <v>7380</v>
      </c>
      <c r="B7337">
        <v>0</v>
      </c>
      <c r="C7337">
        <v>0.32603406326034062</v>
      </c>
      <c r="D7337">
        <v>0</v>
      </c>
      <c r="E7337">
        <v>0.22088030626705299</v>
      </c>
      <c r="F7337">
        <v>0</v>
      </c>
      <c r="G7337">
        <v>0.20921568627450979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0.52224710712952593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 x14ac:dyDescent="0.25">
      <c r="A7338" t="s">
        <v>7381</v>
      </c>
      <c r="B7338">
        <v>0</v>
      </c>
      <c r="C7338">
        <v>0.170316301703163</v>
      </c>
      <c r="D7338">
        <v>0</v>
      </c>
      <c r="E7338">
        <v>0.24856701706888901</v>
      </c>
      <c r="F7338">
        <v>0</v>
      </c>
      <c r="G7338">
        <v>0.60235294117647054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0.52224710712952593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 t="s">
        <v>7382</v>
      </c>
      <c r="B7339">
        <v>0</v>
      </c>
      <c r="C7339">
        <v>1.2165450121654499E-3</v>
      </c>
      <c r="D7339">
        <v>0</v>
      </c>
      <c r="E7339">
        <v>0.33797246134647518</v>
      </c>
      <c r="F7339">
        <v>0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0.52224710712952593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 x14ac:dyDescent="0.25">
      <c r="A7340" t="s">
        <v>7383</v>
      </c>
      <c r="B7340">
        <v>0</v>
      </c>
      <c r="C7340">
        <v>0</v>
      </c>
      <c r="D7340">
        <v>0</v>
      </c>
      <c r="E7340">
        <v>0.44973455445335148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0.41216871967151919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 t="s">
        <v>7384</v>
      </c>
      <c r="B7341">
        <v>0</v>
      </c>
      <c r="C7341">
        <v>0</v>
      </c>
      <c r="D7341">
        <v>0</v>
      </c>
      <c r="E7341">
        <v>0.51316652213456293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0.52224710712952593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 t="s">
        <v>7385</v>
      </c>
      <c r="B7342">
        <v>0</v>
      </c>
      <c r="C7342">
        <v>0</v>
      </c>
      <c r="D7342">
        <v>0</v>
      </c>
      <c r="E7342">
        <v>0.49984136720319811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0.52224710712952593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x14ac:dyDescent="0.25">
      <c r="A7343" t="s">
        <v>7386</v>
      </c>
      <c r="B7343">
        <v>0</v>
      </c>
      <c r="C7343">
        <v>0</v>
      </c>
      <c r="D7343">
        <v>0</v>
      </c>
      <c r="E7343">
        <v>0.45195541360857888</v>
      </c>
      <c r="F7343">
        <v>0</v>
      </c>
      <c r="G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0.52224710712952593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 x14ac:dyDescent="0.25">
      <c r="A7344" t="s">
        <v>7387</v>
      </c>
      <c r="B7344">
        <v>0</v>
      </c>
      <c r="C7344">
        <v>0</v>
      </c>
      <c r="D7344">
        <v>0</v>
      </c>
      <c r="E7344">
        <v>0.38894646671883931</v>
      </c>
      <c r="F7344">
        <v>0</v>
      </c>
      <c r="G7344">
        <v>0.20921568627450979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0.41216871967151919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18" x14ac:dyDescent="0.25">
      <c r="A7345" t="s">
        <v>7388</v>
      </c>
      <c r="B7345">
        <v>0</v>
      </c>
      <c r="C7345">
        <v>0</v>
      </c>
      <c r="D7345">
        <v>0</v>
      </c>
      <c r="E7345">
        <v>0.31206243786882132</v>
      </c>
      <c r="F7345">
        <v>0</v>
      </c>
      <c r="G7345">
        <v>0.20921568627450979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0.3720791340052258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 t="s">
        <v>7389</v>
      </c>
      <c r="B7346">
        <v>0</v>
      </c>
      <c r="C7346">
        <v>0</v>
      </c>
      <c r="D7346">
        <v>0</v>
      </c>
      <c r="E7346">
        <v>0.27375790520104071</v>
      </c>
      <c r="F7346">
        <v>0</v>
      </c>
      <c r="G7346">
        <v>0.20921568627450979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0.25819335572974988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x14ac:dyDescent="0.25">
      <c r="A7347" t="s">
        <v>7390</v>
      </c>
      <c r="B7347">
        <v>0</v>
      </c>
      <c r="C7347">
        <v>0</v>
      </c>
      <c r="D7347">
        <v>0</v>
      </c>
      <c r="E7347">
        <v>0.24171408024704419</v>
      </c>
      <c r="F7347">
        <v>0</v>
      </c>
      <c r="G7347">
        <v>0.20921568627450979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0.20892123926838371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 spans="1:18" x14ac:dyDescent="0.25">
      <c r="A7348" t="s">
        <v>7391</v>
      </c>
      <c r="B7348">
        <v>0</v>
      </c>
      <c r="C7348">
        <v>0</v>
      </c>
      <c r="D7348">
        <v>0</v>
      </c>
      <c r="E7348">
        <v>0.21705196810423241</v>
      </c>
      <c r="F7348">
        <v>0</v>
      </c>
      <c r="G7348">
        <v>0.20921568627450979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0.20892123926838371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 t="s">
        <v>7392</v>
      </c>
      <c r="B7349">
        <v>0</v>
      </c>
      <c r="C7349">
        <v>0</v>
      </c>
      <c r="D7349">
        <v>0</v>
      </c>
      <c r="E7349">
        <v>0.2093952917785909</v>
      </c>
      <c r="F7349">
        <v>0</v>
      </c>
      <c r="G7349">
        <v>0.20921568627450979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0.20892123926838371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 t="s">
        <v>7393</v>
      </c>
      <c r="B7350">
        <v>0</v>
      </c>
      <c r="C7350">
        <v>0</v>
      </c>
      <c r="D7350">
        <v>0</v>
      </c>
      <c r="E7350">
        <v>0.20971255737219491</v>
      </c>
      <c r="F7350">
        <v>0</v>
      </c>
      <c r="G7350">
        <v>0.20921568627450979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0.29048152295632701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x14ac:dyDescent="0.25">
      <c r="A7351" t="s">
        <v>7394</v>
      </c>
      <c r="B7351">
        <v>0</v>
      </c>
      <c r="C7351">
        <v>0</v>
      </c>
      <c r="D7351">
        <v>0</v>
      </c>
      <c r="E7351">
        <v>0.21034708855940271</v>
      </c>
      <c r="F7351">
        <v>0</v>
      </c>
      <c r="G7351">
        <v>0.20921568627450979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0.3720791340052258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18" x14ac:dyDescent="0.25">
      <c r="A7352" t="s">
        <v>7395</v>
      </c>
      <c r="B7352">
        <v>0</v>
      </c>
      <c r="C7352">
        <v>0</v>
      </c>
      <c r="D7352">
        <v>0</v>
      </c>
      <c r="E7352">
        <v>0.2110662239049049</v>
      </c>
      <c r="F7352">
        <v>0</v>
      </c>
      <c r="G7352">
        <v>0.65823529411764703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0.52224710712952593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 t="s">
        <v>7396</v>
      </c>
      <c r="B7353">
        <v>0</v>
      </c>
      <c r="C7353">
        <v>0</v>
      </c>
      <c r="D7353">
        <v>0</v>
      </c>
      <c r="E7353">
        <v>0.21988620740709411</v>
      </c>
      <c r="F7353">
        <v>0</v>
      </c>
      <c r="G7353">
        <v>0.20921568627450979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0.52224710712952593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 spans="1:18" x14ac:dyDescent="0.25">
      <c r="A7354" t="s">
        <v>7397</v>
      </c>
      <c r="B7354">
        <v>0</v>
      </c>
      <c r="C7354">
        <v>1.094890510948905E-2</v>
      </c>
      <c r="D7354">
        <v>0</v>
      </c>
      <c r="E7354">
        <v>0.2338247424860932</v>
      </c>
      <c r="F7354">
        <v>0</v>
      </c>
      <c r="G7354">
        <v>0.20921568627450979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0.41216871967151919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x14ac:dyDescent="0.25">
      <c r="A7355" t="s">
        <v>7398</v>
      </c>
      <c r="B7355">
        <v>0</v>
      </c>
      <c r="C7355">
        <v>2.9197080291970798E-2</v>
      </c>
      <c r="D7355">
        <v>0</v>
      </c>
      <c r="E7355">
        <v>0.2188709575075615</v>
      </c>
      <c r="F7355">
        <v>0</v>
      </c>
      <c r="G7355">
        <v>0.20921568627450979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0.41216871967151919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 x14ac:dyDescent="0.25">
      <c r="A7356" t="s">
        <v>7399</v>
      </c>
      <c r="B7356">
        <v>0</v>
      </c>
      <c r="C7356">
        <v>7.2992700729927001E-2</v>
      </c>
      <c r="D7356">
        <v>0</v>
      </c>
      <c r="E7356">
        <v>0.20859155227479431</v>
      </c>
      <c r="F7356">
        <v>0</v>
      </c>
      <c r="G7356">
        <v>0.20921568627450979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0.52224710712952593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18" x14ac:dyDescent="0.25">
      <c r="A7357" t="s">
        <v>7400</v>
      </c>
      <c r="B7357">
        <v>0</v>
      </c>
      <c r="C7357">
        <v>0.10462287104622869</v>
      </c>
      <c r="D7357">
        <v>0</v>
      </c>
      <c r="E7357">
        <v>0.20994521880750441</v>
      </c>
      <c r="F7357">
        <v>0</v>
      </c>
      <c r="G7357">
        <v>0.20921568627450979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0.52224710712952593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18" x14ac:dyDescent="0.25">
      <c r="A7358" t="s">
        <v>7401</v>
      </c>
      <c r="B7358">
        <v>0</v>
      </c>
      <c r="C7358">
        <v>0.1727493917274939</v>
      </c>
      <c r="D7358">
        <v>0</v>
      </c>
      <c r="E7358">
        <v>0.21514837454260879</v>
      </c>
      <c r="F7358">
        <v>0</v>
      </c>
      <c r="G7358">
        <v>0.20921568627450979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0.52224710712952593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 x14ac:dyDescent="0.25">
      <c r="A7359" t="s">
        <v>7402</v>
      </c>
      <c r="B7359">
        <v>0</v>
      </c>
      <c r="C7359">
        <v>0.20802919708029199</v>
      </c>
      <c r="D7359">
        <v>0</v>
      </c>
      <c r="E7359">
        <v>0.23923940861693349</v>
      </c>
      <c r="F7359">
        <v>0</v>
      </c>
      <c r="G7359">
        <v>0.20921568627450979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0.46823441582680109</v>
      </c>
      <c r="N7359">
        <v>0</v>
      </c>
      <c r="O7359">
        <v>0</v>
      </c>
      <c r="P7359">
        <v>0</v>
      </c>
      <c r="Q7359">
        <v>0</v>
      </c>
      <c r="R7359">
        <v>0</v>
      </c>
    </row>
    <row r="7360" spans="1:18" x14ac:dyDescent="0.25">
      <c r="A7360" t="s">
        <v>7403</v>
      </c>
      <c r="B7360">
        <v>0</v>
      </c>
      <c r="C7360">
        <v>0.5948905109489051</v>
      </c>
      <c r="D7360">
        <v>0</v>
      </c>
      <c r="E7360">
        <v>0.2701622284735295</v>
      </c>
      <c r="F7360">
        <v>0</v>
      </c>
      <c r="G7360">
        <v>0.20921568627450979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0.41216871967151919</v>
      </c>
      <c r="N7360">
        <v>0</v>
      </c>
      <c r="O7360">
        <v>0</v>
      </c>
      <c r="P7360">
        <v>0</v>
      </c>
      <c r="Q7360">
        <v>0</v>
      </c>
      <c r="R7360">
        <v>0</v>
      </c>
    </row>
    <row r="7361" spans="1:18" x14ac:dyDescent="0.25">
      <c r="A7361" t="s">
        <v>7404</v>
      </c>
      <c r="B7361">
        <v>0</v>
      </c>
      <c r="C7361">
        <v>0.33090024330900242</v>
      </c>
      <c r="D7361">
        <v>0</v>
      </c>
      <c r="E7361">
        <v>0.29105945557224139</v>
      </c>
      <c r="F7361">
        <v>0</v>
      </c>
      <c r="G7361">
        <v>0.20921568627450979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0.41216871967151919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 x14ac:dyDescent="0.25">
      <c r="A7362" t="s">
        <v>7405</v>
      </c>
      <c r="B7362">
        <v>0</v>
      </c>
      <c r="C7362">
        <v>0.13503649635036499</v>
      </c>
      <c r="D7362">
        <v>0</v>
      </c>
      <c r="E7362">
        <v>0.32088242137101042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0.52224710712952593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 t="s">
        <v>7406</v>
      </c>
      <c r="B7363">
        <v>0</v>
      </c>
      <c r="C7363">
        <v>0</v>
      </c>
      <c r="D7363">
        <v>0</v>
      </c>
      <c r="E7363">
        <v>0.39548213794708009</v>
      </c>
      <c r="F7363">
        <v>0</v>
      </c>
      <c r="G7363">
        <v>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0.52224710712952593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18" x14ac:dyDescent="0.25">
      <c r="A7364" t="s">
        <v>7407</v>
      </c>
      <c r="B7364">
        <v>0</v>
      </c>
      <c r="C7364">
        <v>0</v>
      </c>
      <c r="D7364">
        <v>0</v>
      </c>
      <c r="E7364">
        <v>0.44398147168933361</v>
      </c>
      <c r="F7364">
        <v>0</v>
      </c>
      <c r="G7364">
        <v>0.20921568627450979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0.41216871967151919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 spans="1:18" x14ac:dyDescent="0.25">
      <c r="A7365" t="s">
        <v>7408</v>
      </c>
      <c r="B7365">
        <v>0</v>
      </c>
      <c r="C7365">
        <v>0</v>
      </c>
      <c r="D7365">
        <v>0</v>
      </c>
      <c r="E7365">
        <v>0.45840648067852541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0.52224710712952593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x14ac:dyDescent="0.25">
      <c r="A7366" t="s">
        <v>7409</v>
      </c>
      <c r="B7366">
        <v>0</v>
      </c>
      <c r="C7366">
        <v>0</v>
      </c>
      <c r="D7366">
        <v>0</v>
      </c>
      <c r="E7366">
        <v>0.45855453795554058</v>
      </c>
      <c r="F7366">
        <v>0</v>
      </c>
      <c r="G7366">
        <v>0.34823529411764698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0.52224710712952593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 t="s">
        <v>7410</v>
      </c>
      <c r="B7367">
        <v>0</v>
      </c>
      <c r="C7367">
        <v>0</v>
      </c>
      <c r="D7367">
        <v>0</v>
      </c>
      <c r="E7367">
        <v>0.42915459294824337</v>
      </c>
      <c r="F7367">
        <v>0</v>
      </c>
      <c r="G7367">
        <v>0.20921568627450979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0.41216871967151919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 t="s">
        <v>7411</v>
      </c>
      <c r="B7368">
        <v>0</v>
      </c>
      <c r="C7368">
        <v>0</v>
      </c>
      <c r="D7368">
        <v>0</v>
      </c>
      <c r="E7368">
        <v>0.38930603439159028</v>
      </c>
      <c r="F7368">
        <v>0</v>
      </c>
      <c r="G7368">
        <v>0.20921568627450979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0.2095931317655842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 t="s">
        <v>7412</v>
      </c>
      <c r="B7369">
        <v>0</v>
      </c>
      <c r="C7369">
        <v>0</v>
      </c>
      <c r="D7369">
        <v>0</v>
      </c>
      <c r="E7369">
        <v>0.34916136128090702</v>
      </c>
      <c r="F7369">
        <v>0</v>
      </c>
      <c r="G7369">
        <v>0.20921568627450979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0.20892123926838371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x14ac:dyDescent="0.25">
      <c r="A7370" t="s">
        <v>7413</v>
      </c>
      <c r="B7370">
        <v>0</v>
      </c>
      <c r="C7370">
        <v>0</v>
      </c>
      <c r="D7370">
        <v>0</v>
      </c>
      <c r="E7370">
        <v>0.32164385879565982</v>
      </c>
      <c r="F7370">
        <v>0</v>
      </c>
      <c r="G7370">
        <v>0.20921568627450979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0.20892123926838371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x14ac:dyDescent="0.25">
      <c r="A7371" t="s">
        <v>7414</v>
      </c>
      <c r="B7371">
        <v>0</v>
      </c>
      <c r="C7371">
        <v>0</v>
      </c>
      <c r="D7371">
        <v>0</v>
      </c>
      <c r="E7371">
        <v>0.28866938810042508</v>
      </c>
      <c r="F7371">
        <v>0</v>
      </c>
      <c r="G7371">
        <v>0.20921568627450979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0.20892123926838371</v>
      </c>
      <c r="N7371">
        <v>0</v>
      </c>
      <c r="O7371">
        <v>0</v>
      </c>
      <c r="P7371">
        <v>0</v>
      </c>
      <c r="Q7371">
        <v>0</v>
      </c>
      <c r="R7371">
        <v>0</v>
      </c>
    </row>
    <row r="7372" spans="1:18" x14ac:dyDescent="0.25">
      <c r="A7372" t="s">
        <v>7415</v>
      </c>
      <c r="B7372">
        <v>0</v>
      </c>
      <c r="C7372">
        <v>0</v>
      </c>
      <c r="D7372">
        <v>0</v>
      </c>
      <c r="E7372">
        <v>0.24937075657268559</v>
      </c>
      <c r="F7372">
        <v>0</v>
      </c>
      <c r="G7372">
        <v>0.20921568627450979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0.20892123926838371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18" x14ac:dyDescent="0.25">
      <c r="A7373" t="s">
        <v>7416</v>
      </c>
      <c r="B7373">
        <v>0</v>
      </c>
      <c r="C7373">
        <v>0</v>
      </c>
      <c r="D7373">
        <v>0</v>
      </c>
      <c r="E7373">
        <v>0.21730578057911551</v>
      </c>
      <c r="F7373">
        <v>0</v>
      </c>
      <c r="G7373">
        <v>0.20921568627450979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0.20892123926838371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 t="s">
        <v>7417</v>
      </c>
      <c r="B7374">
        <v>0</v>
      </c>
      <c r="C7374">
        <v>0</v>
      </c>
      <c r="D7374">
        <v>0</v>
      </c>
      <c r="E7374">
        <v>0.1976141627360985</v>
      </c>
      <c r="F7374">
        <v>0</v>
      </c>
      <c r="G7374">
        <v>0.20921568627450979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0.20892123926838371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 x14ac:dyDescent="0.25">
      <c r="A7375" t="s">
        <v>7418</v>
      </c>
      <c r="B7375">
        <v>0</v>
      </c>
      <c r="C7375">
        <v>0</v>
      </c>
      <c r="D7375">
        <v>0</v>
      </c>
      <c r="E7375">
        <v>0.17849362296156859</v>
      </c>
      <c r="F7375">
        <v>0</v>
      </c>
      <c r="G7375">
        <v>0.20921568627450979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0.3720791340052258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 t="s">
        <v>7419</v>
      </c>
      <c r="B7376">
        <v>0</v>
      </c>
      <c r="C7376">
        <v>0</v>
      </c>
      <c r="D7376">
        <v>0</v>
      </c>
      <c r="E7376">
        <v>0.1656549419403964</v>
      </c>
      <c r="F7376">
        <v>0</v>
      </c>
      <c r="G7376">
        <v>0.20921568627450979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0.52224710712952593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 t="s">
        <v>7420</v>
      </c>
      <c r="B7377">
        <v>0</v>
      </c>
      <c r="C7377">
        <v>0</v>
      </c>
      <c r="D7377">
        <v>0</v>
      </c>
      <c r="E7377">
        <v>0.15292201611709219</v>
      </c>
      <c r="F7377">
        <v>0</v>
      </c>
      <c r="G7377">
        <v>0.20921568627450979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0.52224710712952593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 spans="1:18" x14ac:dyDescent="0.25">
      <c r="A7378" t="s">
        <v>7421</v>
      </c>
      <c r="B7378">
        <v>0</v>
      </c>
      <c r="C7378">
        <v>1.824817518248175E-2</v>
      </c>
      <c r="D7378">
        <v>0</v>
      </c>
      <c r="E7378">
        <v>0.14564605850377549</v>
      </c>
      <c r="F7378">
        <v>0</v>
      </c>
      <c r="G7378">
        <v>0.20921568627450979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0.52224710712952593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x14ac:dyDescent="0.25">
      <c r="A7379" t="s">
        <v>7422</v>
      </c>
      <c r="B7379">
        <v>0</v>
      </c>
      <c r="C7379">
        <v>6.3260340632603412E-2</v>
      </c>
      <c r="D7379">
        <v>0</v>
      </c>
      <c r="E7379">
        <v>0.12688508640199669</v>
      </c>
      <c r="F7379">
        <v>0</v>
      </c>
      <c r="G7379">
        <v>0.20921568627450979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0.52224710712952593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 t="s">
        <v>7423</v>
      </c>
      <c r="B7380">
        <v>0</v>
      </c>
      <c r="C7380">
        <v>7.1776155717761553E-2</v>
      </c>
      <c r="D7380">
        <v>0</v>
      </c>
      <c r="E7380">
        <v>0.1096892912286639</v>
      </c>
      <c r="F7380">
        <v>0</v>
      </c>
      <c r="G7380">
        <v>0.20921568627450979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0.52224710712952593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18" x14ac:dyDescent="0.25">
      <c r="A7381" t="s">
        <v>7424</v>
      </c>
      <c r="B7381">
        <v>0</v>
      </c>
      <c r="C7381">
        <v>0.13868613138686131</v>
      </c>
      <c r="D7381">
        <v>0</v>
      </c>
      <c r="E7381">
        <v>9.8733052729541665E-2</v>
      </c>
      <c r="F7381">
        <v>0</v>
      </c>
      <c r="G7381">
        <v>0.20921568627450979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0.52224710712952593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18" x14ac:dyDescent="0.25">
      <c r="A7382" t="s">
        <v>7425</v>
      </c>
      <c r="B7382">
        <v>0</v>
      </c>
      <c r="C7382">
        <v>7.785888077858881E-2</v>
      </c>
      <c r="D7382">
        <v>0</v>
      </c>
      <c r="E7382">
        <v>8.5429048837750376E-2</v>
      </c>
      <c r="F7382">
        <v>0</v>
      </c>
      <c r="G7382">
        <v>0.20921568627450979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0.52224710712952593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x14ac:dyDescent="0.25">
      <c r="A7383" t="s">
        <v>7426</v>
      </c>
      <c r="B7383">
        <v>0</v>
      </c>
      <c r="C7383">
        <v>0.23722627737226279</v>
      </c>
      <c r="D7383">
        <v>0</v>
      </c>
      <c r="E7383">
        <v>7.5340002961145541E-2</v>
      </c>
      <c r="F7383">
        <v>0</v>
      </c>
      <c r="G7383">
        <v>0.20921568627450979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0.52224710712952593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 x14ac:dyDescent="0.25">
      <c r="A7384" t="s">
        <v>7427</v>
      </c>
      <c r="B7384">
        <v>0</v>
      </c>
      <c r="C7384">
        <v>0.2481751824817518</v>
      </c>
      <c r="D7384">
        <v>0</v>
      </c>
      <c r="E7384">
        <v>6.9692675394995671E-2</v>
      </c>
      <c r="F7384">
        <v>0</v>
      </c>
      <c r="G7384">
        <v>0.20921568627450979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0.52224710712952593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18" x14ac:dyDescent="0.25">
      <c r="A7385" t="s">
        <v>7428</v>
      </c>
      <c r="B7385">
        <v>0</v>
      </c>
      <c r="C7385">
        <v>3.0413625304136251E-2</v>
      </c>
      <c r="D7385">
        <v>0</v>
      </c>
      <c r="E7385">
        <v>5.6388671503204389E-2</v>
      </c>
      <c r="F7385">
        <v>0</v>
      </c>
      <c r="G7385">
        <v>0.20921568627450979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0.52224710712952593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 spans="1:18" x14ac:dyDescent="0.25">
      <c r="A7386" t="s">
        <v>7429</v>
      </c>
      <c r="B7386">
        <v>0</v>
      </c>
      <c r="C7386">
        <v>0</v>
      </c>
      <c r="D7386">
        <v>0</v>
      </c>
      <c r="E7386">
        <v>5.232767190507414E-2</v>
      </c>
      <c r="F7386">
        <v>0</v>
      </c>
      <c r="G7386">
        <v>0.32862745098039209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0.52224710712952593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x14ac:dyDescent="0.25">
      <c r="A7387" t="s">
        <v>7430</v>
      </c>
      <c r="B7387">
        <v>0</v>
      </c>
      <c r="C7387">
        <v>0</v>
      </c>
      <c r="D7387">
        <v>0</v>
      </c>
      <c r="E7387">
        <v>5.4083208189682527E-2</v>
      </c>
      <c r="F7387">
        <v>0</v>
      </c>
      <c r="G7387">
        <v>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0.52224710712952593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 t="s">
        <v>7431</v>
      </c>
      <c r="B7388">
        <v>0</v>
      </c>
      <c r="C7388">
        <v>0</v>
      </c>
      <c r="D7388">
        <v>0</v>
      </c>
      <c r="E7388">
        <v>5.6515577740645952E-2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0.52224710712952593</v>
      </c>
      <c r="N7388">
        <v>0</v>
      </c>
      <c r="O7388">
        <v>0</v>
      </c>
      <c r="P7388">
        <v>0</v>
      </c>
      <c r="Q7388">
        <v>0</v>
      </c>
      <c r="R7388">
        <v>0</v>
      </c>
    </row>
    <row r="7389" spans="1:18" x14ac:dyDescent="0.25">
      <c r="A7389" t="s">
        <v>7432</v>
      </c>
      <c r="B7389">
        <v>0</v>
      </c>
      <c r="C7389">
        <v>0</v>
      </c>
      <c r="D7389">
        <v>0</v>
      </c>
      <c r="E7389">
        <v>6.0005499270289142E-2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0.47756625606569619</v>
      </c>
      <c r="N7389">
        <v>0</v>
      </c>
      <c r="O7389">
        <v>0</v>
      </c>
      <c r="P7389">
        <v>0</v>
      </c>
      <c r="Q7389">
        <v>0</v>
      </c>
      <c r="R7389">
        <v>0</v>
      </c>
    </row>
    <row r="7390" spans="1:18" x14ac:dyDescent="0.25">
      <c r="A7390" t="s">
        <v>7433</v>
      </c>
      <c r="B7390">
        <v>0</v>
      </c>
      <c r="C7390">
        <v>0</v>
      </c>
      <c r="D7390">
        <v>0</v>
      </c>
      <c r="E7390">
        <v>7.2717274054019759E-2</v>
      </c>
      <c r="F7390">
        <v>0</v>
      </c>
      <c r="G7390">
        <v>0.20921568627450979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0.52224710712952593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 x14ac:dyDescent="0.25">
      <c r="A7391" t="s">
        <v>7434</v>
      </c>
      <c r="B7391">
        <v>0</v>
      </c>
      <c r="C7391">
        <v>0</v>
      </c>
      <c r="D7391">
        <v>0</v>
      </c>
      <c r="E7391">
        <v>9.8479240254658526E-2</v>
      </c>
      <c r="F7391">
        <v>0</v>
      </c>
      <c r="G7391">
        <v>0.20921568627450979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0.52224710712952593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 x14ac:dyDescent="0.25">
      <c r="A7392" t="s">
        <v>7435</v>
      </c>
      <c r="B7392">
        <v>0</v>
      </c>
      <c r="C7392">
        <v>0</v>
      </c>
      <c r="D7392">
        <v>0</v>
      </c>
      <c r="E7392">
        <v>0.11385604602466209</v>
      </c>
      <c r="F7392">
        <v>0</v>
      </c>
      <c r="G7392">
        <v>0.20921568627450979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0.52224710712952593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 x14ac:dyDescent="0.25">
      <c r="A7393" t="s">
        <v>7436</v>
      </c>
      <c r="B7393">
        <v>0</v>
      </c>
      <c r="C7393">
        <v>0</v>
      </c>
      <c r="D7393">
        <v>0</v>
      </c>
      <c r="E7393">
        <v>0.12079358700480131</v>
      </c>
      <c r="F7393">
        <v>0</v>
      </c>
      <c r="G7393">
        <v>0.20921568627450979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0.41216871967151919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 x14ac:dyDescent="0.25">
      <c r="A7394" t="s">
        <v>7437</v>
      </c>
      <c r="B7394">
        <v>0</v>
      </c>
      <c r="C7394">
        <v>0</v>
      </c>
      <c r="D7394">
        <v>0</v>
      </c>
      <c r="E7394">
        <v>0.12578523234416969</v>
      </c>
      <c r="F7394">
        <v>0</v>
      </c>
      <c r="G7394">
        <v>0.20921568627450979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0.3720791340052258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 x14ac:dyDescent="0.25">
      <c r="A7395" t="s">
        <v>7438</v>
      </c>
      <c r="B7395">
        <v>0</v>
      </c>
      <c r="C7395">
        <v>0</v>
      </c>
      <c r="D7395">
        <v>0</v>
      </c>
      <c r="E7395">
        <v>0.1237758835846782</v>
      </c>
      <c r="F7395">
        <v>0</v>
      </c>
      <c r="G7395">
        <v>0.20921568627450979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0.29048152295632701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 x14ac:dyDescent="0.25">
      <c r="A7396" t="s">
        <v>7439</v>
      </c>
      <c r="B7396">
        <v>0</v>
      </c>
      <c r="C7396">
        <v>0</v>
      </c>
      <c r="D7396">
        <v>0</v>
      </c>
      <c r="E7396">
        <v>0.1190380507201929</v>
      </c>
      <c r="F7396">
        <v>0</v>
      </c>
      <c r="G7396">
        <v>0.20921568627450979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0.29048152295632701</v>
      </c>
      <c r="N7396">
        <v>0</v>
      </c>
      <c r="O7396">
        <v>0</v>
      </c>
      <c r="P7396">
        <v>0</v>
      </c>
      <c r="Q7396">
        <v>0</v>
      </c>
      <c r="R7396">
        <v>0</v>
      </c>
    </row>
    <row r="7397" spans="1:18" x14ac:dyDescent="0.25">
      <c r="A7397" t="s">
        <v>7440</v>
      </c>
      <c r="B7397">
        <v>0</v>
      </c>
      <c r="C7397">
        <v>0</v>
      </c>
      <c r="D7397">
        <v>0</v>
      </c>
      <c r="E7397">
        <v>0.11692294676283339</v>
      </c>
      <c r="F7397">
        <v>0</v>
      </c>
      <c r="G7397">
        <v>0.20921568627450979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0.29048152295632701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 x14ac:dyDescent="0.25">
      <c r="A7398" t="s">
        <v>7441</v>
      </c>
      <c r="B7398">
        <v>0</v>
      </c>
      <c r="C7398">
        <v>0</v>
      </c>
      <c r="D7398">
        <v>0</v>
      </c>
      <c r="E7398">
        <v>0.120603227648639</v>
      </c>
      <c r="F7398">
        <v>0</v>
      </c>
      <c r="G7398">
        <v>0.20921568627450979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0.3720791340052258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x14ac:dyDescent="0.25">
      <c r="A7399" t="s">
        <v>7442</v>
      </c>
      <c r="B7399">
        <v>0</v>
      </c>
      <c r="C7399">
        <v>0</v>
      </c>
      <c r="D7399">
        <v>0</v>
      </c>
      <c r="E7399">
        <v>0.1230778992787496</v>
      </c>
      <c r="F7399">
        <v>0</v>
      </c>
      <c r="G7399">
        <v>0.20921568627450979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0.41216871967151919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 t="s">
        <v>7443</v>
      </c>
      <c r="B7400">
        <v>0</v>
      </c>
      <c r="C7400">
        <v>0</v>
      </c>
      <c r="D7400">
        <v>0</v>
      </c>
      <c r="E7400">
        <v>0.1181708580976755</v>
      </c>
      <c r="F7400">
        <v>0</v>
      </c>
      <c r="G7400">
        <v>0.20921568627450979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0.52224710712952593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 x14ac:dyDescent="0.25">
      <c r="A7401" t="s">
        <v>7444</v>
      </c>
      <c r="B7401">
        <v>0</v>
      </c>
      <c r="C7401">
        <v>0</v>
      </c>
      <c r="D7401">
        <v>0</v>
      </c>
      <c r="E7401">
        <v>0.1107468432073437</v>
      </c>
      <c r="F7401">
        <v>0</v>
      </c>
      <c r="G7401">
        <v>0.20921568627450979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0.52224710712952593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x14ac:dyDescent="0.25">
      <c r="A7402" t="s">
        <v>7445</v>
      </c>
      <c r="B7402">
        <v>0</v>
      </c>
      <c r="C7402">
        <v>1.824817518248175E-2</v>
      </c>
      <c r="D7402">
        <v>0</v>
      </c>
      <c r="E7402">
        <v>9.9452188075043899E-2</v>
      </c>
      <c r="F7402">
        <v>0</v>
      </c>
      <c r="G7402">
        <v>0.20921568627450979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0.4746920492721165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x14ac:dyDescent="0.25">
      <c r="A7403" t="s">
        <v>7446</v>
      </c>
      <c r="B7403">
        <v>0</v>
      </c>
      <c r="C7403">
        <v>4.0145985401459847E-2</v>
      </c>
      <c r="D7403">
        <v>0</v>
      </c>
      <c r="E7403">
        <v>6.3749233274815451E-2</v>
      </c>
      <c r="F7403">
        <v>0</v>
      </c>
      <c r="G7403">
        <v>0.20921568627450979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0.52224710712952593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 x14ac:dyDescent="0.25">
      <c r="A7404" t="s">
        <v>7447</v>
      </c>
      <c r="B7404">
        <v>0</v>
      </c>
      <c r="C7404">
        <v>4.3795620437956213E-2</v>
      </c>
      <c r="D7404">
        <v>0</v>
      </c>
      <c r="E7404">
        <v>4.5411281964508547E-2</v>
      </c>
      <c r="F7404">
        <v>0</v>
      </c>
      <c r="G7404">
        <v>0.20921568627450979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0.52224710712952593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 x14ac:dyDescent="0.25">
      <c r="A7405" t="s">
        <v>7448</v>
      </c>
      <c r="B7405">
        <v>0</v>
      </c>
      <c r="C7405">
        <v>9.3673965936739656E-2</v>
      </c>
      <c r="D7405">
        <v>0</v>
      </c>
      <c r="E7405">
        <v>3.876985553839972E-2</v>
      </c>
      <c r="F7405">
        <v>0</v>
      </c>
      <c r="G7405">
        <v>0.20921568627450979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0.52224710712952593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 t="s">
        <v>7449</v>
      </c>
      <c r="B7406">
        <v>0</v>
      </c>
      <c r="C7406">
        <v>7.420924574209245E-2</v>
      </c>
      <c r="D7406">
        <v>0</v>
      </c>
      <c r="E7406">
        <v>3.6612449501893018E-2</v>
      </c>
      <c r="F7406">
        <v>0</v>
      </c>
      <c r="G7406">
        <v>0.20921568627450979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0.52224710712952593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 x14ac:dyDescent="0.25">
      <c r="A7407" t="s">
        <v>7450</v>
      </c>
      <c r="B7407">
        <v>0</v>
      </c>
      <c r="C7407">
        <v>4.8661800486618001E-2</v>
      </c>
      <c r="D7407">
        <v>0</v>
      </c>
      <c r="E7407">
        <v>2.9526851244738681E-2</v>
      </c>
      <c r="F7407">
        <v>0</v>
      </c>
      <c r="G7407">
        <v>0.20921568627450979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0.52224710712952593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 t="s">
        <v>7451</v>
      </c>
      <c r="B7408">
        <v>0</v>
      </c>
      <c r="C7408">
        <v>7.2992700729927001E-2</v>
      </c>
      <c r="D7408">
        <v>0</v>
      </c>
      <c r="E7408">
        <v>2.3329596649675328E-2</v>
      </c>
      <c r="F7408">
        <v>0</v>
      </c>
      <c r="G7408">
        <v>0.20921568627450979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0.52224710712952593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 x14ac:dyDescent="0.25">
      <c r="A7409" t="s">
        <v>7452</v>
      </c>
      <c r="B7409">
        <v>0</v>
      </c>
      <c r="C7409">
        <v>0.28102189781021902</v>
      </c>
      <c r="D7409">
        <v>0</v>
      </c>
      <c r="E7409">
        <v>1.9247446011971491E-2</v>
      </c>
      <c r="F7409">
        <v>0</v>
      </c>
      <c r="G7409">
        <v>0.20921568627450979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0.52224710712952593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 x14ac:dyDescent="0.25">
      <c r="A7410" t="s">
        <v>7453</v>
      </c>
      <c r="B7410">
        <v>0</v>
      </c>
      <c r="C7410">
        <v>4.5012165450121662E-2</v>
      </c>
      <c r="D7410">
        <v>0</v>
      </c>
      <c r="E7410">
        <v>1.7830326360540619E-2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0.52224710712952593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x14ac:dyDescent="0.25">
      <c r="A7411" t="s">
        <v>7454</v>
      </c>
      <c r="B7411">
        <v>0</v>
      </c>
      <c r="C7411">
        <v>0</v>
      </c>
      <c r="D7411">
        <v>0</v>
      </c>
      <c r="E7411">
        <v>2.7432898326952771E-2</v>
      </c>
      <c r="F7411">
        <v>0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0.52224710712952593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 spans="1:18" x14ac:dyDescent="0.25">
      <c r="A7412" t="s">
        <v>7455</v>
      </c>
      <c r="B7412">
        <v>0</v>
      </c>
      <c r="C7412">
        <v>0</v>
      </c>
      <c r="D7412">
        <v>0</v>
      </c>
      <c r="E7412">
        <v>4.5305526766640583E-2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0.52224710712952593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 x14ac:dyDescent="0.25">
      <c r="A7413" t="s">
        <v>7456</v>
      </c>
      <c r="B7413">
        <v>0</v>
      </c>
      <c r="C7413">
        <v>0</v>
      </c>
      <c r="D7413">
        <v>0</v>
      </c>
      <c r="E7413">
        <v>6.9460013959686123E-2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0.52224710712952593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x14ac:dyDescent="0.25">
      <c r="A7414" t="s">
        <v>7457</v>
      </c>
      <c r="B7414">
        <v>0</v>
      </c>
      <c r="C7414">
        <v>0</v>
      </c>
      <c r="D7414">
        <v>0</v>
      </c>
      <c r="E7414">
        <v>8.390617398845153E-2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0.52224710712952593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 x14ac:dyDescent="0.25">
      <c r="A7415" t="s">
        <v>7458</v>
      </c>
      <c r="B7415">
        <v>0</v>
      </c>
      <c r="C7415">
        <v>0</v>
      </c>
      <c r="D7415">
        <v>0</v>
      </c>
      <c r="E7415">
        <v>0.10605131242200561</v>
      </c>
      <c r="F7415">
        <v>0</v>
      </c>
      <c r="G7415">
        <v>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0.52224710712952593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 x14ac:dyDescent="0.25">
      <c r="A7416" t="s">
        <v>7459</v>
      </c>
      <c r="B7416">
        <v>0</v>
      </c>
      <c r="C7416">
        <v>0</v>
      </c>
      <c r="D7416">
        <v>0</v>
      </c>
      <c r="E7416">
        <v>0.1257006281858753</v>
      </c>
      <c r="F7416">
        <v>0</v>
      </c>
      <c r="G7416">
        <v>0.54470588235294115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0.52224710712952593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 x14ac:dyDescent="0.25">
      <c r="A7417" t="s">
        <v>7460</v>
      </c>
      <c r="B7417">
        <v>0</v>
      </c>
      <c r="C7417">
        <v>0</v>
      </c>
      <c r="D7417">
        <v>0</v>
      </c>
      <c r="E7417">
        <v>0.14642864696799851</v>
      </c>
      <c r="F7417">
        <v>0</v>
      </c>
      <c r="G7417">
        <v>0.20921568627450979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0.52224710712952593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 x14ac:dyDescent="0.25">
      <c r="A7418" t="s">
        <v>7461</v>
      </c>
      <c r="B7418">
        <v>0</v>
      </c>
      <c r="C7418">
        <v>0</v>
      </c>
      <c r="D7418">
        <v>0</v>
      </c>
      <c r="E7418">
        <v>0.15097612047632139</v>
      </c>
      <c r="F7418">
        <v>0</v>
      </c>
      <c r="G7418">
        <v>0.20921568627450979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0.52224710712952593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x14ac:dyDescent="0.25">
      <c r="A7419" t="s">
        <v>7462</v>
      </c>
      <c r="B7419">
        <v>0</v>
      </c>
      <c r="C7419">
        <v>0</v>
      </c>
      <c r="D7419">
        <v>0</v>
      </c>
      <c r="E7419">
        <v>0.14710548023435349</v>
      </c>
      <c r="F7419">
        <v>0</v>
      </c>
      <c r="G7419">
        <v>0.20921568627450979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0.42795819335572982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 x14ac:dyDescent="0.25">
      <c r="A7420" t="s">
        <v>7463</v>
      </c>
      <c r="B7420">
        <v>0</v>
      </c>
      <c r="C7420">
        <v>0</v>
      </c>
      <c r="D7420">
        <v>0</v>
      </c>
      <c r="E7420">
        <v>0.15029928720996641</v>
      </c>
      <c r="F7420">
        <v>0</v>
      </c>
      <c r="G7420">
        <v>0.20921568627450979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0.41216871967151919</v>
      </c>
      <c r="N7420">
        <v>0</v>
      </c>
      <c r="O7420">
        <v>0</v>
      </c>
      <c r="P7420">
        <v>0</v>
      </c>
      <c r="Q7420">
        <v>0</v>
      </c>
      <c r="R7420">
        <v>0</v>
      </c>
    </row>
    <row r="7421" spans="1:18" x14ac:dyDescent="0.25">
      <c r="A7421" t="s">
        <v>7464</v>
      </c>
      <c r="B7421">
        <v>0</v>
      </c>
      <c r="C7421">
        <v>0</v>
      </c>
      <c r="D7421">
        <v>0</v>
      </c>
      <c r="E7421">
        <v>0.15347194314600571</v>
      </c>
      <c r="F7421">
        <v>0</v>
      </c>
      <c r="G7421">
        <v>0.20921568627450979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0.41216871967151919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 x14ac:dyDescent="0.25">
      <c r="A7422" t="s">
        <v>7465</v>
      </c>
      <c r="B7422">
        <v>0</v>
      </c>
      <c r="C7422">
        <v>0</v>
      </c>
      <c r="D7422">
        <v>0</v>
      </c>
      <c r="E7422">
        <v>0.15935193214746499</v>
      </c>
      <c r="F7422">
        <v>0</v>
      </c>
      <c r="G7422">
        <v>0.20921568627450979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0.51108622620380739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x14ac:dyDescent="0.25">
      <c r="A7423" t="s">
        <v>7466</v>
      </c>
      <c r="B7423">
        <v>0</v>
      </c>
      <c r="C7423">
        <v>0</v>
      </c>
      <c r="D7423">
        <v>0</v>
      </c>
      <c r="E7423">
        <v>0.16195351001501729</v>
      </c>
      <c r="F7423">
        <v>0</v>
      </c>
      <c r="G7423">
        <v>0.20921568627450979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0.52224710712952593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 t="s">
        <v>7467</v>
      </c>
      <c r="B7424">
        <v>0</v>
      </c>
      <c r="C7424">
        <v>0</v>
      </c>
      <c r="D7424">
        <v>0</v>
      </c>
      <c r="E7424">
        <v>0.16387825461621441</v>
      </c>
      <c r="F7424">
        <v>0</v>
      </c>
      <c r="G7424">
        <v>0.20921568627450979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0.52224710712952593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 x14ac:dyDescent="0.25">
      <c r="A7425" t="s">
        <v>7468</v>
      </c>
      <c r="B7425">
        <v>0</v>
      </c>
      <c r="C7425">
        <v>3.6496350364963498E-3</v>
      </c>
      <c r="D7425">
        <v>0</v>
      </c>
      <c r="E7425">
        <v>0.16311681719156501</v>
      </c>
      <c r="F7425">
        <v>0</v>
      </c>
      <c r="G7425">
        <v>0.20921568627450979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0.52224710712952593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 x14ac:dyDescent="0.25">
      <c r="A7426" t="s">
        <v>7469</v>
      </c>
      <c r="B7426">
        <v>0</v>
      </c>
      <c r="C7426">
        <v>7.2992700729927001E-2</v>
      </c>
      <c r="D7426">
        <v>0</v>
      </c>
      <c r="E7426">
        <v>0.15930963006831789</v>
      </c>
      <c r="F7426">
        <v>0</v>
      </c>
      <c r="G7426">
        <v>0.20921568627450979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0.41310190369540878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x14ac:dyDescent="0.25">
      <c r="A7427" t="s">
        <v>7470</v>
      </c>
      <c r="B7427">
        <v>0</v>
      </c>
      <c r="C7427">
        <v>3.5279805352798052E-2</v>
      </c>
      <c r="D7427">
        <v>0</v>
      </c>
      <c r="E7427">
        <v>0.1407178662831278</v>
      </c>
      <c r="F7427">
        <v>0</v>
      </c>
      <c r="G7427">
        <v>0.20921568627450979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0.41216871967151919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 spans="1:18" x14ac:dyDescent="0.25">
      <c r="A7428" t="s">
        <v>7471</v>
      </c>
      <c r="B7428">
        <v>0</v>
      </c>
      <c r="C7428">
        <v>0.1070559610705596</v>
      </c>
      <c r="D7428">
        <v>0</v>
      </c>
      <c r="E7428">
        <v>0.10427462509782361</v>
      </c>
      <c r="F7428">
        <v>0</v>
      </c>
      <c r="G7428">
        <v>0.20921568627450979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0.41216871967151919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 spans="1:18" x14ac:dyDescent="0.25">
      <c r="A7429" t="s">
        <v>7472</v>
      </c>
      <c r="B7429">
        <v>0</v>
      </c>
      <c r="C7429">
        <v>0.15328467153284669</v>
      </c>
      <c r="D7429">
        <v>0</v>
      </c>
      <c r="E7429">
        <v>7.6820575731297192E-2</v>
      </c>
      <c r="F7429">
        <v>0</v>
      </c>
      <c r="G7429">
        <v>0.20921568627450979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0.41216871967151919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 spans="1:18" x14ac:dyDescent="0.25">
      <c r="A7430" t="s">
        <v>7473</v>
      </c>
      <c r="B7430">
        <v>0</v>
      </c>
      <c r="C7430">
        <v>0.19829683698296841</v>
      </c>
      <c r="D7430">
        <v>0</v>
      </c>
      <c r="E7430">
        <v>6.8360159901859174E-2</v>
      </c>
      <c r="F7430">
        <v>0</v>
      </c>
      <c r="G7430">
        <v>0.20921568627450979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0.41216871967151919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 t="s">
        <v>7474</v>
      </c>
      <c r="B7431">
        <v>0</v>
      </c>
      <c r="C7431">
        <v>0.21046228710462289</v>
      </c>
      <c r="D7431">
        <v>0</v>
      </c>
      <c r="E7431">
        <v>5.9370968083081288E-2</v>
      </c>
      <c r="F7431">
        <v>0</v>
      </c>
      <c r="G7431">
        <v>0.20921568627450979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0.41216871967151919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 x14ac:dyDescent="0.25">
      <c r="A7432" t="s">
        <v>7475</v>
      </c>
      <c r="B7432">
        <v>0</v>
      </c>
      <c r="C7432">
        <v>0.49026763990267641</v>
      </c>
      <c r="D7432">
        <v>0</v>
      </c>
      <c r="E7432">
        <v>6.8444764060153568E-2</v>
      </c>
      <c r="F7432">
        <v>0</v>
      </c>
      <c r="G7432">
        <v>0.20921568627450979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0.41216871967151919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 t="s">
        <v>7476</v>
      </c>
      <c r="B7433">
        <v>0</v>
      </c>
      <c r="C7433">
        <v>0.34184914841849151</v>
      </c>
      <c r="D7433">
        <v>0</v>
      </c>
      <c r="E7433">
        <v>7.7391653799784257E-2</v>
      </c>
      <c r="F7433">
        <v>0</v>
      </c>
      <c r="G7433">
        <v>0.20921568627450979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0.52224710712952593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x14ac:dyDescent="0.25">
      <c r="A7434" t="s">
        <v>7477</v>
      </c>
      <c r="B7434">
        <v>0</v>
      </c>
      <c r="C7434">
        <v>9.8540145985401451E-2</v>
      </c>
      <c r="D7434">
        <v>0</v>
      </c>
      <c r="E7434">
        <v>8.9659256752469385E-2</v>
      </c>
      <c r="F7434">
        <v>0</v>
      </c>
      <c r="G7434">
        <v>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0.52224710712952593</v>
      </c>
      <c r="N7434">
        <v>0</v>
      </c>
      <c r="O7434">
        <v>0</v>
      </c>
      <c r="P7434">
        <v>0</v>
      </c>
      <c r="Q7434">
        <v>0</v>
      </c>
      <c r="R7434">
        <v>0</v>
      </c>
    </row>
    <row r="7435" spans="1:18" x14ac:dyDescent="0.25">
      <c r="A7435" t="s">
        <v>7478</v>
      </c>
      <c r="B7435">
        <v>0</v>
      </c>
      <c r="C7435">
        <v>0</v>
      </c>
      <c r="D7435">
        <v>0</v>
      </c>
      <c r="E7435">
        <v>0.12959241946741679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0.52224710712952593</v>
      </c>
      <c r="N7435">
        <v>0</v>
      </c>
      <c r="O7435">
        <v>0</v>
      </c>
      <c r="P7435">
        <v>0</v>
      </c>
      <c r="Q7435">
        <v>0</v>
      </c>
      <c r="R7435">
        <v>0</v>
      </c>
    </row>
    <row r="7436" spans="1:18" x14ac:dyDescent="0.25">
      <c r="A7436" t="s">
        <v>7479</v>
      </c>
      <c r="B7436">
        <v>0</v>
      </c>
      <c r="C7436">
        <v>0</v>
      </c>
      <c r="D7436">
        <v>0</v>
      </c>
      <c r="E7436">
        <v>0.16677594703779691</v>
      </c>
      <c r="F7436">
        <v>0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0.52224710712952593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 t="s">
        <v>7480</v>
      </c>
      <c r="B7437">
        <v>0</v>
      </c>
      <c r="C7437">
        <v>0</v>
      </c>
      <c r="D7437">
        <v>0</v>
      </c>
      <c r="E7437">
        <v>0.1900209395291779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0.52224710712952593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 x14ac:dyDescent="0.25">
      <c r="A7438" t="s">
        <v>7481</v>
      </c>
      <c r="B7438">
        <v>0</v>
      </c>
      <c r="C7438">
        <v>0</v>
      </c>
      <c r="D7438">
        <v>0</v>
      </c>
      <c r="E7438">
        <v>0.19450495991878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0.52224710712952593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 t="s">
        <v>7482</v>
      </c>
      <c r="B7439">
        <v>0</v>
      </c>
      <c r="C7439">
        <v>0</v>
      </c>
      <c r="D7439">
        <v>0</v>
      </c>
      <c r="E7439">
        <v>0.16303221303327059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0.52224710712952593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 t="s">
        <v>7483</v>
      </c>
      <c r="B7440">
        <v>0</v>
      </c>
      <c r="C7440">
        <v>0</v>
      </c>
      <c r="D7440">
        <v>0</v>
      </c>
      <c r="E7440">
        <v>0.14111973603502609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0.52224710712952593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18" x14ac:dyDescent="0.25">
      <c r="A7441" t="s">
        <v>7484</v>
      </c>
      <c r="B7441">
        <v>0</v>
      </c>
      <c r="C7441">
        <v>0</v>
      </c>
      <c r="D7441">
        <v>0</v>
      </c>
      <c r="E7441">
        <v>0.12661012288753989</v>
      </c>
      <c r="F7441">
        <v>0</v>
      </c>
      <c r="G7441">
        <v>0.20921568627450979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0.52224710712952593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18" x14ac:dyDescent="0.25">
      <c r="A7442" t="s">
        <v>7485</v>
      </c>
      <c r="B7442">
        <v>0</v>
      </c>
      <c r="C7442">
        <v>0</v>
      </c>
      <c r="D7442">
        <v>0</v>
      </c>
      <c r="E7442">
        <v>0.120391717252903</v>
      </c>
      <c r="F7442">
        <v>0</v>
      </c>
      <c r="G7442">
        <v>0.20921568627450979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0.41216871967151919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 t="s">
        <v>7486</v>
      </c>
      <c r="B7443">
        <v>0</v>
      </c>
      <c r="C7443">
        <v>0</v>
      </c>
      <c r="D7443">
        <v>0</v>
      </c>
      <c r="E7443">
        <v>9.1287886799636217E-2</v>
      </c>
      <c r="F7443">
        <v>0</v>
      </c>
      <c r="G7443">
        <v>0.20921568627450979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0.3720791340052258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 t="s">
        <v>7487</v>
      </c>
      <c r="B7444">
        <v>0</v>
      </c>
      <c r="C7444">
        <v>0</v>
      </c>
      <c r="D7444">
        <v>0</v>
      </c>
      <c r="E7444">
        <v>6.1528374119587982E-2</v>
      </c>
      <c r="F7444">
        <v>0</v>
      </c>
      <c r="G7444">
        <v>0.20921568627450979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0.29048152295632701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 x14ac:dyDescent="0.25">
      <c r="A7445" t="s">
        <v>7488</v>
      </c>
      <c r="B7445">
        <v>0</v>
      </c>
      <c r="C7445">
        <v>0</v>
      </c>
      <c r="D7445">
        <v>0</v>
      </c>
      <c r="E7445">
        <v>4.3846105036062531E-2</v>
      </c>
      <c r="F7445">
        <v>0</v>
      </c>
      <c r="G7445">
        <v>0.20921568627450979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0.20892123926838371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 x14ac:dyDescent="0.25">
      <c r="A7446" t="s">
        <v>7489</v>
      </c>
      <c r="B7446">
        <v>0</v>
      </c>
      <c r="C7446">
        <v>0</v>
      </c>
      <c r="D7446">
        <v>0</v>
      </c>
      <c r="E7446">
        <v>3.5406840246198112E-2</v>
      </c>
      <c r="F7446">
        <v>0</v>
      </c>
      <c r="G7446">
        <v>0.20921568627450979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0.3720791340052258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x14ac:dyDescent="0.25">
      <c r="A7447" t="s">
        <v>7490</v>
      </c>
      <c r="B7447">
        <v>0</v>
      </c>
      <c r="C7447">
        <v>0</v>
      </c>
      <c r="D7447">
        <v>0</v>
      </c>
      <c r="E7447">
        <v>4.1667547959982239E-2</v>
      </c>
      <c r="F7447">
        <v>0</v>
      </c>
      <c r="G7447">
        <v>0.20921568627450979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0.41216871967151919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 x14ac:dyDescent="0.25">
      <c r="A7448" t="s">
        <v>7491</v>
      </c>
      <c r="B7448">
        <v>0</v>
      </c>
      <c r="C7448">
        <v>0</v>
      </c>
      <c r="D7448">
        <v>0</v>
      </c>
      <c r="E7448">
        <v>7.7264747562342695E-2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0.52224710712952593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18" x14ac:dyDescent="0.25">
      <c r="A7449" t="s">
        <v>7492</v>
      </c>
      <c r="B7449">
        <v>0</v>
      </c>
      <c r="C7449">
        <v>1.2165450121654499E-3</v>
      </c>
      <c r="D7449">
        <v>0</v>
      </c>
      <c r="E7449">
        <v>0.15467755240170061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0.52224710712952593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18" x14ac:dyDescent="0.25">
      <c r="A7450" t="s">
        <v>7493</v>
      </c>
      <c r="B7450">
        <v>0</v>
      </c>
      <c r="C7450">
        <v>0.13381995133819949</v>
      </c>
      <c r="D7450">
        <v>0</v>
      </c>
      <c r="E7450">
        <v>0.24021235643731889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0.52224710712952593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 x14ac:dyDescent="0.25">
      <c r="A7451" t="s">
        <v>7494</v>
      </c>
      <c r="B7451">
        <v>0</v>
      </c>
      <c r="C7451">
        <v>0.13746958637469589</v>
      </c>
      <c r="D7451">
        <v>0</v>
      </c>
      <c r="E7451">
        <v>0.31515048964656622</v>
      </c>
      <c r="F7451">
        <v>0</v>
      </c>
      <c r="G7451">
        <v>0.87764705882352945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0.52224710712952593</v>
      </c>
      <c r="N7451">
        <v>0</v>
      </c>
      <c r="O7451">
        <v>0</v>
      </c>
      <c r="P7451">
        <v>0</v>
      </c>
      <c r="Q7451">
        <v>0</v>
      </c>
      <c r="R7451">
        <v>0</v>
      </c>
    </row>
    <row r="7452" spans="1:18" x14ac:dyDescent="0.25">
      <c r="A7452" t="s">
        <v>7495</v>
      </c>
      <c r="B7452">
        <v>0</v>
      </c>
      <c r="C7452">
        <v>0.21532846715328471</v>
      </c>
      <c r="D7452">
        <v>0</v>
      </c>
      <c r="E7452">
        <v>0.34730006979843059</v>
      </c>
      <c r="F7452">
        <v>0</v>
      </c>
      <c r="G7452">
        <v>0.62705882352941178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0.52224710712952593</v>
      </c>
      <c r="N7452">
        <v>0</v>
      </c>
      <c r="O7452">
        <v>0</v>
      </c>
      <c r="P7452">
        <v>0</v>
      </c>
      <c r="Q7452">
        <v>0</v>
      </c>
      <c r="R7452">
        <v>0</v>
      </c>
    </row>
    <row r="7453" spans="1:18" x14ac:dyDescent="0.25">
      <c r="A7453" t="s">
        <v>7496</v>
      </c>
      <c r="B7453">
        <v>0</v>
      </c>
      <c r="C7453">
        <v>0.18734793187347931</v>
      </c>
      <c r="D7453">
        <v>0</v>
      </c>
      <c r="E7453">
        <v>0.36225385477696231</v>
      </c>
      <c r="F7453">
        <v>0</v>
      </c>
      <c r="G7453">
        <v>0.46882352941176469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0.52224710712952593</v>
      </c>
      <c r="N7453">
        <v>0</v>
      </c>
      <c r="O7453">
        <v>0</v>
      </c>
      <c r="P7453">
        <v>0</v>
      </c>
      <c r="Q7453">
        <v>0</v>
      </c>
      <c r="R7453">
        <v>0</v>
      </c>
    </row>
    <row r="7454" spans="1:18" x14ac:dyDescent="0.25">
      <c r="A7454" t="s">
        <v>7497</v>
      </c>
      <c r="B7454">
        <v>0</v>
      </c>
      <c r="C7454">
        <v>0.21289537712895379</v>
      </c>
      <c r="D7454">
        <v>0</v>
      </c>
      <c r="E7454">
        <v>0.38994056557879819</v>
      </c>
      <c r="F7454">
        <v>0</v>
      </c>
      <c r="G7454">
        <v>0.20921568627450979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0.52224710712952593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18" x14ac:dyDescent="0.25">
      <c r="A7455" t="s">
        <v>7498</v>
      </c>
      <c r="B7455">
        <v>0</v>
      </c>
      <c r="C7455">
        <v>0.12287104622871051</v>
      </c>
      <c r="D7455">
        <v>0</v>
      </c>
      <c r="E7455">
        <v>0.43255991031959218</v>
      </c>
      <c r="F7455">
        <v>0</v>
      </c>
      <c r="G7455">
        <v>0.20921568627450979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0.52224710712952593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 spans="1:18" x14ac:dyDescent="0.25">
      <c r="A7456" t="s">
        <v>7499</v>
      </c>
      <c r="B7456">
        <v>0</v>
      </c>
      <c r="C7456">
        <v>0.42822384428223847</v>
      </c>
      <c r="D7456">
        <v>0</v>
      </c>
      <c r="E7456">
        <v>0.50400812199919631</v>
      </c>
      <c r="F7456">
        <v>0</v>
      </c>
      <c r="G7456">
        <v>0.20921568627450979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0.52224710712952593</v>
      </c>
      <c r="N7456">
        <v>0</v>
      </c>
      <c r="O7456">
        <v>0</v>
      </c>
      <c r="P7456">
        <v>0</v>
      </c>
      <c r="Q7456">
        <v>0</v>
      </c>
      <c r="R7456">
        <v>0</v>
      </c>
    </row>
    <row r="7457" spans="1:18" x14ac:dyDescent="0.25">
      <c r="A7457" t="s">
        <v>7500</v>
      </c>
      <c r="B7457">
        <v>0</v>
      </c>
      <c r="C7457">
        <v>0.38442822384428232</v>
      </c>
      <c r="D7457">
        <v>0</v>
      </c>
      <c r="E7457">
        <v>0.57342583387973523</v>
      </c>
      <c r="F7457">
        <v>0</v>
      </c>
      <c r="G7457">
        <v>0.38882352941176468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0.52224710712952593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 t="s">
        <v>7501</v>
      </c>
      <c r="B7458">
        <v>0</v>
      </c>
      <c r="C7458">
        <v>6.204379562043795E-2</v>
      </c>
      <c r="D7458">
        <v>0</v>
      </c>
      <c r="E7458">
        <v>0.68231138560460258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0.52224710712952593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 t="s">
        <v>7502</v>
      </c>
      <c r="B7459">
        <v>0</v>
      </c>
      <c r="C7459">
        <v>0</v>
      </c>
      <c r="D7459">
        <v>0</v>
      </c>
      <c r="E7459">
        <v>0.78404788595359465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0.39843225083986572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18" x14ac:dyDescent="0.25">
      <c r="A7460" t="s">
        <v>7503</v>
      </c>
      <c r="B7460">
        <v>0</v>
      </c>
      <c r="C7460">
        <v>0</v>
      </c>
      <c r="D7460">
        <v>0</v>
      </c>
      <c r="E7460">
        <v>0.81382854967321649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0.32605449794699509</v>
      </c>
      <c r="N7460">
        <v>0</v>
      </c>
      <c r="O7460">
        <v>0</v>
      </c>
      <c r="P7460">
        <v>0</v>
      </c>
      <c r="Q7460">
        <v>0</v>
      </c>
      <c r="R7460">
        <v>0</v>
      </c>
    </row>
    <row r="7461" spans="1:18" x14ac:dyDescent="0.25">
      <c r="A7461" t="s">
        <v>7504</v>
      </c>
      <c r="B7461">
        <v>0</v>
      </c>
      <c r="C7461">
        <v>0</v>
      </c>
      <c r="D7461">
        <v>0</v>
      </c>
      <c r="E7461">
        <v>0.82721715772330218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0.3720791340052258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 x14ac:dyDescent="0.25">
      <c r="A7462" t="s">
        <v>7505</v>
      </c>
      <c r="B7462">
        <v>0</v>
      </c>
      <c r="C7462">
        <v>0</v>
      </c>
      <c r="D7462">
        <v>0</v>
      </c>
      <c r="E7462">
        <v>0.82842276697899708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0.36812243374393427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x14ac:dyDescent="0.25">
      <c r="A7463" t="s">
        <v>7506</v>
      </c>
      <c r="B7463">
        <v>0</v>
      </c>
      <c r="C7463">
        <v>0</v>
      </c>
      <c r="D7463">
        <v>0</v>
      </c>
      <c r="E7463">
        <v>0.82846506905814432</v>
      </c>
      <c r="F7463">
        <v>0</v>
      </c>
      <c r="G7463">
        <v>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0.35401269130272489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 spans="1:18" x14ac:dyDescent="0.25">
      <c r="A7464" t="s">
        <v>7507</v>
      </c>
      <c r="B7464">
        <v>0</v>
      </c>
      <c r="C7464">
        <v>0</v>
      </c>
      <c r="D7464">
        <v>0</v>
      </c>
      <c r="E7464">
        <v>0.82766132955434768</v>
      </c>
      <c r="F7464">
        <v>0</v>
      </c>
      <c r="G7464">
        <v>0.20921568627450979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0.34240388204553929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 spans="1:18" x14ac:dyDescent="0.25">
      <c r="A7465" t="s">
        <v>7508</v>
      </c>
      <c r="B7465">
        <v>0</v>
      </c>
      <c r="C7465">
        <v>0</v>
      </c>
      <c r="D7465">
        <v>0</v>
      </c>
      <c r="E7465">
        <v>0.8269421942088454</v>
      </c>
      <c r="F7465">
        <v>0</v>
      </c>
      <c r="G7465">
        <v>0.20921568627450979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0.33344531541619998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 x14ac:dyDescent="0.25">
      <c r="A7466" t="s">
        <v>7509</v>
      </c>
      <c r="B7466">
        <v>0</v>
      </c>
      <c r="C7466">
        <v>0</v>
      </c>
      <c r="D7466">
        <v>0</v>
      </c>
      <c r="E7466">
        <v>0.82967067831383912</v>
      </c>
      <c r="F7466">
        <v>0</v>
      </c>
      <c r="G7466">
        <v>0.20921568627450979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0.20892123926838371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 x14ac:dyDescent="0.25">
      <c r="A7467" t="s">
        <v>7510</v>
      </c>
      <c r="B7467">
        <v>0</v>
      </c>
      <c r="C7467">
        <v>0</v>
      </c>
      <c r="D7467">
        <v>0</v>
      </c>
      <c r="E7467">
        <v>6.3008946889739625E-2</v>
      </c>
      <c r="F7467">
        <v>0</v>
      </c>
      <c r="G7467">
        <v>0.20921568627450979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0.20892123926838371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 x14ac:dyDescent="0.25">
      <c r="A7468" t="s">
        <v>7511</v>
      </c>
      <c r="B7468">
        <v>0</v>
      </c>
      <c r="C7468">
        <v>0</v>
      </c>
      <c r="D7468">
        <v>0</v>
      </c>
      <c r="E7468">
        <v>0.83093974068825482</v>
      </c>
      <c r="F7468">
        <v>0</v>
      </c>
      <c r="G7468">
        <v>0.20921568627450979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0.20892123926838371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18" x14ac:dyDescent="0.25">
      <c r="A7469" t="s">
        <v>7512</v>
      </c>
      <c r="B7469">
        <v>0</v>
      </c>
      <c r="C7469">
        <v>0</v>
      </c>
      <c r="D7469">
        <v>0</v>
      </c>
      <c r="E7469">
        <v>0.83087628756953413</v>
      </c>
      <c r="F7469">
        <v>0</v>
      </c>
      <c r="G7469">
        <v>0.20921568627450979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0.20892123926838371</v>
      </c>
      <c r="N7469">
        <v>0</v>
      </c>
      <c r="O7469">
        <v>0</v>
      </c>
      <c r="P7469">
        <v>0</v>
      </c>
      <c r="Q7469">
        <v>0</v>
      </c>
      <c r="R7469">
        <v>0</v>
      </c>
    </row>
    <row r="7470" spans="1:18" x14ac:dyDescent="0.25">
      <c r="A7470" t="s">
        <v>7513</v>
      </c>
      <c r="B7470">
        <v>0</v>
      </c>
      <c r="C7470">
        <v>0</v>
      </c>
      <c r="D7470">
        <v>0</v>
      </c>
      <c r="E7470">
        <v>0.8309608917278285</v>
      </c>
      <c r="F7470">
        <v>0</v>
      </c>
      <c r="G7470">
        <v>0.20921568627450979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0.20892123926838371</v>
      </c>
      <c r="N7470">
        <v>0</v>
      </c>
      <c r="O7470">
        <v>0</v>
      </c>
      <c r="P7470">
        <v>0</v>
      </c>
      <c r="Q7470">
        <v>0</v>
      </c>
      <c r="R7470">
        <v>0</v>
      </c>
    </row>
    <row r="7471" spans="1:18" x14ac:dyDescent="0.25">
      <c r="A7471" t="s">
        <v>7514</v>
      </c>
      <c r="B7471">
        <v>0</v>
      </c>
      <c r="C7471">
        <v>0</v>
      </c>
      <c r="D7471">
        <v>0</v>
      </c>
      <c r="E7471">
        <v>0.83117240212356436</v>
      </c>
      <c r="F7471">
        <v>0</v>
      </c>
      <c r="G7471">
        <v>0.20921568627450979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0.20892123926838371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 spans="1:18" x14ac:dyDescent="0.25">
      <c r="A7472" t="s">
        <v>7515</v>
      </c>
      <c r="B7472">
        <v>0</v>
      </c>
      <c r="C7472">
        <v>0</v>
      </c>
      <c r="D7472">
        <v>0</v>
      </c>
      <c r="E7472">
        <v>0.83053787093635656</v>
      </c>
      <c r="F7472">
        <v>0</v>
      </c>
      <c r="G7472">
        <v>0.20921568627450979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0.20892123926838371</v>
      </c>
      <c r="N7472">
        <v>0</v>
      </c>
      <c r="O7472">
        <v>0</v>
      </c>
      <c r="P7472">
        <v>0</v>
      </c>
      <c r="Q7472">
        <v>0</v>
      </c>
      <c r="R7472">
        <v>0</v>
      </c>
    </row>
    <row r="7473" spans="1:18" x14ac:dyDescent="0.25">
      <c r="A7473" t="s">
        <v>7516</v>
      </c>
      <c r="B7473">
        <v>0</v>
      </c>
      <c r="C7473">
        <v>3.8929440389294398E-2</v>
      </c>
      <c r="D7473">
        <v>0</v>
      </c>
      <c r="E7473">
        <v>0.83074938133209253</v>
      </c>
      <c r="F7473">
        <v>0</v>
      </c>
      <c r="G7473">
        <v>0.20921568627450979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0.20892123926838371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 x14ac:dyDescent="0.25">
      <c r="A7474" t="s">
        <v>7517</v>
      </c>
      <c r="B7474">
        <v>0</v>
      </c>
      <c r="C7474">
        <v>0.1484184914841849</v>
      </c>
      <c r="D7474">
        <v>0</v>
      </c>
      <c r="E7474">
        <v>0.82914190232449925</v>
      </c>
      <c r="F7474">
        <v>0</v>
      </c>
      <c r="G7474">
        <v>0.20921568627450979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0.20892123926838371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 t="s">
        <v>7518</v>
      </c>
      <c r="B7475">
        <v>0</v>
      </c>
      <c r="C7475">
        <v>6.0827250608272501E-2</v>
      </c>
      <c r="D7475">
        <v>0</v>
      </c>
      <c r="E7475">
        <v>0.56411937646735344</v>
      </c>
      <c r="F7475">
        <v>0</v>
      </c>
      <c r="G7475">
        <v>0.20921568627450979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0.20892123926838371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 t="s">
        <v>7519</v>
      </c>
      <c r="B7476">
        <v>0</v>
      </c>
      <c r="C7476">
        <v>0.19586374695863751</v>
      </c>
      <c r="D7476">
        <v>0</v>
      </c>
      <c r="E7476">
        <v>0.78584572431735022</v>
      </c>
      <c r="F7476">
        <v>0</v>
      </c>
      <c r="G7476">
        <v>0.20921568627450979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0.20892123926838371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 spans="1:18" x14ac:dyDescent="0.25">
      <c r="A7477" t="s">
        <v>7520</v>
      </c>
      <c r="B7477">
        <v>0</v>
      </c>
      <c r="C7477">
        <v>0.18734793187347931</v>
      </c>
      <c r="D7477">
        <v>0</v>
      </c>
      <c r="E7477">
        <v>0.75788405000105752</v>
      </c>
      <c r="F7477">
        <v>0</v>
      </c>
      <c r="G7477">
        <v>0.20921568627450979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0.20892123926838371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 spans="1:18" x14ac:dyDescent="0.25">
      <c r="A7478" t="s">
        <v>7521</v>
      </c>
      <c r="B7478">
        <v>0</v>
      </c>
      <c r="C7478">
        <v>0.19829683698296841</v>
      </c>
      <c r="D7478">
        <v>0</v>
      </c>
      <c r="E7478">
        <v>0.72351361069396558</v>
      </c>
      <c r="F7478">
        <v>0</v>
      </c>
      <c r="G7478">
        <v>0.20921568627450979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0.20892123926838371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x14ac:dyDescent="0.25">
      <c r="A7479" t="s">
        <v>7522</v>
      </c>
      <c r="B7479">
        <v>0</v>
      </c>
      <c r="C7479">
        <v>0.1970802919708029</v>
      </c>
      <c r="D7479">
        <v>0</v>
      </c>
      <c r="E7479">
        <v>0.69204086380845631</v>
      </c>
      <c r="F7479">
        <v>0</v>
      </c>
      <c r="G7479">
        <v>0.20921568627450979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0.20892123926838371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 x14ac:dyDescent="0.25">
      <c r="A7480" t="s">
        <v>7523</v>
      </c>
      <c r="B7480">
        <v>0</v>
      </c>
      <c r="C7480">
        <v>0.46715328467153278</v>
      </c>
      <c r="D7480">
        <v>0</v>
      </c>
      <c r="E7480">
        <v>0.64654497768565333</v>
      </c>
      <c r="F7480">
        <v>0</v>
      </c>
      <c r="G7480">
        <v>0.20921568627450979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0.20892123926838371</v>
      </c>
      <c r="N7480">
        <v>0</v>
      </c>
      <c r="O7480">
        <v>0</v>
      </c>
      <c r="P7480">
        <v>0</v>
      </c>
      <c r="Q7480">
        <v>0</v>
      </c>
      <c r="R7480">
        <v>0</v>
      </c>
    </row>
    <row r="7481" spans="1:18" x14ac:dyDescent="0.25">
      <c r="A7481" t="s">
        <v>7524</v>
      </c>
      <c r="B7481">
        <v>0</v>
      </c>
      <c r="C7481">
        <v>0.40145985401459849</v>
      </c>
      <c r="D7481">
        <v>0</v>
      </c>
      <c r="E7481">
        <v>0.58909875420376911</v>
      </c>
      <c r="F7481">
        <v>0</v>
      </c>
      <c r="G7481">
        <v>0.20921568627450979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0.20892123926838371</v>
      </c>
      <c r="N7481">
        <v>0</v>
      </c>
      <c r="O7481">
        <v>0</v>
      </c>
      <c r="P7481">
        <v>0</v>
      </c>
      <c r="Q7481">
        <v>0</v>
      </c>
      <c r="R7481">
        <v>0</v>
      </c>
    </row>
    <row r="7482" spans="1:18" x14ac:dyDescent="0.25">
      <c r="A7482" t="s">
        <v>7525</v>
      </c>
      <c r="B7482">
        <v>0</v>
      </c>
      <c r="C7482">
        <v>0.16666666666666671</v>
      </c>
      <c r="D7482">
        <v>0</v>
      </c>
      <c r="E7482">
        <v>0.6030584403223419</v>
      </c>
      <c r="F7482">
        <v>0</v>
      </c>
      <c r="G7482">
        <v>0.20921568627450979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0.20892123926838371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x14ac:dyDescent="0.25">
      <c r="A7483" t="s">
        <v>7526</v>
      </c>
      <c r="B7483">
        <v>0</v>
      </c>
      <c r="C7483">
        <v>0</v>
      </c>
      <c r="D7483">
        <v>0</v>
      </c>
      <c r="E7483">
        <v>0.65111360223354986</v>
      </c>
      <c r="F7483">
        <v>0</v>
      </c>
      <c r="G7483">
        <v>0.20921568627450979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0.36573348264277722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 x14ac:dyDescent="0.25">
      <c r="A7484" t="s">
        <v>7527</v>
      </c>
      <c r="B7484">
        <v>0</v>
      </c>
      <c r="C7484">
        <v>0</v>
      </c>
      <c r="D7484">
        <v>0</v>
      </c>
      <c r="E7484">
        <v>0.65940480974639903</v>
      </c>
      <c r="F7484">
        <v>0</v>
      </c>
      <c r="G7484">
        <v>0.20921568627450979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0.41216871967151919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 x14ac:dyDescent="0.25">
      <c r="A7485" t="s">
        <v>7528</v>
      </c>
      <c r="B7485">
        <v>0</v>
      </c>
      <c r="C7485">
        <v>0</v>
      </c>
      <c r="D7485">
        <v>0</v>
      </c>
      <c r="E7485">
        <v>0.62558429746822053</v>
      </c>
      <c r="F7485">
        <v>0</v>
      </c>
      <c r="G7485">
        <v>0.20921568627450979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0.20892123926838371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 spans="1:18" x14ac:dyDescent="0.25">
      <c r="A7486" t="s">
        <v>7529</v>
      </c>
      <c r="B7486">
        <v>0</v>
      </c>
      <c r="C7486">
        <v>0</v>
      </c>
      <c r="D7486">
        <v>0</v>
      </c>
      <c r="E7486">
        <v>0.54980012267602962</v>
      </c>
      <c r="F7486">
        <v>0</v>
      </c>
      <c r="G7486">
        <v>0.20921568627450979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0.20892123926838371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x14ac:dyDescent="0.25">
      <c r="A7487" t="s">
        <v>7530</v>
      </c>
      <c r="B7487">
        <v>0</v>
      </c>
      <c r="C7487">
        <v>0</v>
      </c>
      <c r="D7487">
        <v>0</v>
      </c>
      <c r="E7487">
        <v>0.4586602931534085</v>
      </c>
      <c r="F7487">
        <v>0</v>
      </c>
      <c r="G7487">
        <v>0.20921568627450979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0.20892123926838371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 x14ac:dyDescent="0.25">
      <c r="A7488" t="s">
        <v>7531</v>
      </c>
      <c r="B7488">
        <v>0</v>
      </c>
      <c r="C7488">
        <v>0</v>
      </c>
      <c r="D7488">
        <v>0</v>
      </c>
      <c r="E7488">
        <v>0.37335815055309968</v>
      </c>
      <c r="F7488">
        <v>0</v>
      </c>
      <c r="G7488">
        <v>0.20921568627450979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0.20892123926838371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 x14ac:dyDescent="0.25">
      <c r="A7489" t="s">
        <v>7532</v>
      </c>
      <c r="B7489">
        <v>0</v>
      </c>
      <c r="C7489">
        <v>0</v>
      </c>
      <c r="D7489">
        <v>0</v>
      </c>
      <c r="E7489">
        <v>0.32026904122337618</v>
      </c>
      <c r="F7489">
        <v>0</v>
      </c>
      <c r="G7489">
        <v>0.20921568627450979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0.20892123926838371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 x14ac:dyDescent="0.25">
      <c r="A7490" t="s">
        <v>7533</v>
      </c>
      <c r="B7490">
        <v>0</v>
      </c>
      <c r="C7490">
        <v>0</v>
      </c>
      <c r="D7490">
        <v>0</v>
      </c>
      <c r="E7490">
        <v>0.26337274477040551</v>
      </c>
      <c r="F7490">
        <v>0</v>
      </c>
      <c r="G7490">
        <v>0.20921568627450979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0.20892123926838371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 t="s">
        <v>7534</v>
      </c>
      <c r="B7491">
        <v>0</v>
      </c>
      <c r="C7491">
        <v>0</v>
      </c>
      <c r="D7491">
        <v>0</v>
      </c>
      <c r="E7491">
        <v>0.20104063114702089</v>
      </c>
      <c r="F7491">
        <v>0</v>
      </c>
      <c r="G7491">
        <v>0.20921568627450979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0.20892123926838371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 spans="1:18" x14ac:dyDescent="0.25">
      <c r="A7492" t="s">
        <v>7535</v>
      </c>
      <c r="B7492">
        <v>0</v>
      </c>
      <c r="C7492">
        <v>0</v>
      </c>
      <c r="D7492">
        <v>0</v>
      </c>
      <c r="E7492">
        <v>0.16009221853254091</v>
      </c>
      <c r="F7492">
        <v>0</v>
      </c>
      <c r="G7492">
        <v>0.20921568627450979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0.20892123926838371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 spans="1:18" x14ac:dyDescent="0.25">
      <c r="A7493" t="s">
        <v>7536</v>
      </c>
      <c r="B7493">
        <v>0</v>
      </c>
      <c r="C7493">
        <v>0</v>
      </c>
      <c r="D7493">
        <v>0</v>
      </c>
      <c r="E7493">
        <v>0.1951606421455615</v>
      </c>
      <c r="F7493">
        <v>0</v>
      </c>
      <c r="G7493">
        <v>0.20921568627450979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0.20892123926838371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 spans="1:18" x14ac:dyDescent="0.25">
      <c r="A7494" t="s">
        <v>7537</v>
      </c>
      <c r="B7494">
        <v>0</v>
      </c>
      <c r="C7494">
        <v>0</v>
      </c>
      <c r="D7494">
        <v>0</v>
      </c>
      <c r="E7494">
        <v>0.30229065758582041</v>
      </c>
      <c r="F7494">
        <v>0</v>
      </c>
      <c r="G7494">
        <v>0.20921568627450979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0.29048152295632701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x14ac:dyDescent="0.25">
      <c r="A7495" t="s">
        <v>7538</v>
      </c>
      <c r="B7495">
        <v>0</v>
      </c>
      <c r="C7495">
        <v>0</v>
      </c>
      <c r="D7495">
        <v>0</v>
      </c>
      <c r="E7495">
        <v>0.39776645022102841</v>
      </c>
      <c r="F7495">
        <v>0</v>
      </c>
      <c r="G7495">
        <v>0.20921568627450979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0.41216871967151919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 x14ac:dyDescent="0.25">
      <c r="A7496" t="s">
        <v>7539</v>
      </c>
      <c r="B7496">
        <v>0</v>
      </c>
      <c r="C7496">
        <v>0</v>
      </c>
      <c r="D7496">
        <v>0</v>
      </c>
      <c r="E7496">
        <v>0.45074980435288398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0.52224710712952593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 x14ac:dyDescent="0.25">
      <c r="A7497" t="s">
        <v>7540</v>
      </c>
      <c r="B7497">
        <v>0</v>
      </c>
      <c r="C7497">
        <v>1.7031630170316302E-2</v>
      </c>
      <c r="D7497">
        <v>0</v>
      </c>
      <c r="E7497">
        <v>0.49848770067048798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0.52224710712952593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25">
      <c r="A7498" t="s">
        <v>7541</v>
      </c>
      <c r="B7498">
        <v>0</v>
      </c>
      <c r="C7498">
        <v>0.1727493917274939</v>
      </c>
      <c r="D7498">
        <v>0</v>
      </c>
      <c r="E7498">
        <v>0.53239281710696085</v>
      </c>
      <c r="F7498">
        <v>0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0.52224710712952593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x14ac:dyDescent="0.25">
      <c r="A7499" t="s">
        <v>7542</v>
      </c>
      <c r="B7499">
        <v>0</v>
      </c>
      <c r="C7499">
        <v>0.24330900243309</v>
      </c>
      <c r="D7499">
        <v>0</v>
      </c>
      <c r="E7499">
        <v>0.57634467734089134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0.52224710712952593</v>
      </c>
      <c r="N7499">
        <v>0</v>
      </c>
      <c r="O7499">
        <v>0</v>
      </c>
      <c r="P7499">
        <v>0</v>
      </c>
      <c r="Q7499">
        <v>0</v>
      </c>
      <c r="R7499">
        <v>0</v>
      </c>
    </row>
    <row r="7500" spans="1:18" x14ac:dyDescent="0.25">
      <c r="A7500" t="s">
        <v>7543</v>
      </c>
      <c r="B7500">
        <v>0</v>
      </c>
      <c r="C7500">
        <v>0.26763990267639898</v>
      </c>
      <c r="D7500">
        <v>0</v>
      </c>
      <c r="E7500">
        <v>0.55661075741872712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0.52224710712952593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 x14ac:dyDescent="0.25">
      <c r="A7501" t="s">
        <v>7544</v>
      </c>
      <c r="B7501">
        <v>0</v>
      </c>
      <c r="C7501">
        <v>0.23722627737226279</v>
      </c>
      <c r="D7501">
        <v>0</v>
      </c>
      <c r="E7501">
        <v>0.49351720637069318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0.52224710712952593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x14ac:dyDescent="0.25">
      <c r="A7502" t="s">
        <v>7545</v>
      </c>
      <c r="B7502">
        <v>0</v>
      </c>
      <c r="C7502">
        <v>0.22992700729926999</v>
      </c>
      <c r="D7502">
        <v>0</v>
      </c>
      <c r="E7502">
        <v>0.44626578396328193</v>
      </c>
      <c r="F7502">
        <v>0</v>
      </c>
      <c r="G7502">
        <v>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0.52224710712952593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x14ac:dyDescent="0.25">
      <c r="A7503" t="s">
        <v>7546</v>
      </c>
      <c r="B7503">
        <v>0</v>
      </c>
      <c r="C7503">
        <v>0.22992700729926999</v>
      </c>
      <c r="D7503">
        <v>0</v>
      </c>
      <c r="E7503">
        <v>0.44247974787960831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0.52224710712952593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 x14ac:dyDescent="0.25">
      <c r="A7504" t="s">
        <v>7547</v>
      </c>
      <c r="B7504">
        <v>0</v>
      </c>
      <c r="C7504">
        <v>0.48905109489051102</v>
      </c>
      <c r="D7504">
        <v>0</v>
      </c>
      <c r="E7504">
        <v>0.43981471689333529</v>
      </c>
      <c r="F7504">
        <v>0</v>
      </c>
      <c r="G7504">
        <v>0.20921568627450979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0.52224710712952593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 x14ac:dyDescent="0.25">
      <c r="A7505" t="s">
        <v>7548</v>
      </c>
      <c r="B7505">
        <v>0</v>
      </c>
      <c r="C7505">
        <v>0.35036496350364971</v>
      </c>
      <c r="D7505">
        <v>0</v>
      </c>
      <c r="E7505">
        <v>0.47809809852154239</v>
      </c>
      <c r="F7505">
        <v>0</v>
      </c>
      <c r="G7505">
        <v>0.20921568627450979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0.52224710712952593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x14ac:dyDescent="0.25">
      <c r="A7506" t="s">
        <v>7549</v>
      </c>
      <c r="B7506">
        <v>0</v>
      </c>
      <c r="C7506">
        <v>0.1082725060827251</v>
      </c>
      <c r="D7506">
        <v>0</v>
      </c>
      <c r="E7506">
        <v>0.61132849679561763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0.52224710712952593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 x14ac:dyDescent="0.25">
      <c r="A7507" t="s">
        <v>7550</v>
      </c>
      <c r="B7507">
        <v>0</v>
      </c>
      <c r="C7507">
        <v>0</v>
      </c>
      <c r="D7507">
        <v>0</v>
      </c>
      <c r="E7507">
        <v>0.68846633812051872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0.52224710712952593</v>
      </c>
      <c r="N7507">
        <v>0</v>
      </c>
      <c r="O7507">
        <v>0</v>
      </c>
      <c r="P7507">
        <v>0</v>
      </c>
      <c r="Q7507">
        <v>0</v>
      </c>
      <c r="R7507">
        <v>0</v>
      </c>
    </row>
    <row r="7508" spans="1:18" x14ac:dyDescent="0.25">
      <c r="A7508" t="s">
        <v>7551</v>
      </c>
      <c r="B7508">
        <v>0</v>
      </c>
      <c r="C7508">
        <v>0</v>
      </c>
      <c r="D7508">
        <v>0</v>
      </c>
      <c r="E7508">
        <v>0.66594048097463998</v>
      </c>
      <c r="F7508">
        <v>0</v>
      </c>
      <c r="G7508">
        <v>0.20921568627450979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0.52224710712952593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 x14ac:dyDescent="0.25">
      <c r="A7509" t="s">
        <v>7552</v>
      </c>
      <c r="B7509">
        <v>0</v>
      </c>
      <c r="C7509">
        <v>0</v>
      </c>
      <c r="D7509">
        <v>0</v>
      </c>
      <c r="E7509">
        <v>0.66350811142367649</v>
      </c>
      <c r="F7509">
        <v>0</v>
      </c>
      <c r="G7509">
        <v>0.20921568627450979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0.44516610675625229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 x14ac:dyDescent="0.25">
      <c r="A7510" t="s">
        <v>7553</v>
      </c>
      <c r="B7510">
        <v>0</v>
      </c>
      <c r="C7510">
        <v>0</v>
      </c>
      <c r="D7510">
        <v>0</v>
      </c>
      <c r="E7510">
        <v>0.67084752215571397</v>
      </c>
      <c r="F7510">
        <v>0</v>
      </c>
      <c r="G7510">
        <v>0.20921568627450979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0.29869354236655471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x14ac:dyDescent="0.25">
      <c r="A7511" t="s">
        <v>7554</v>
      </c>
      <c r="B7511">
        <v>0</v>
      </c>
      <c r="C7511">
        <v>0</v>
      </c>
      <c r="D7511">
        <v>0</v>
      </c>
      <c r="E7511">
        <v>0.6903276296029951</v>
      </c>
      <c r="F7511">
        <v>0</v>
      </c>
      <c r="G7511">
        <v>0.20921568627450979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0.13549832026875699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 spans="1:18" x14ac:dyDescent="0.25">
      <c r="A7512" t="s">
        <v>7555</v>
      </c>
      <c r="B7512">
        <v>0</v>
      </c>
      <c r="C7512">
        <v>0</v>
      </c>
      <c r="D7512">
        <v>0</v>
      </c>
      <c r="E7512">
        <v>0.71393218976712713</v>
      </c>
      <c r="F7512">
        <v>0</v>
      </c>
      <c r="G7512">
        <v>0.20921568627450979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0.13549832026875699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 x14ac:dyDescent="0.25">
      <c r="A7513" t="s">
        <v>7556</v>
      </c>
      <c r="B7513">
        <v>0</v>
      </c>
      <c r="C7513">
        <v>0</v>
      </c>
      <c r="D7513">
        <v>0</v>
      </c>
      <c r="E7513">
        <v>0.55823938746589408</v>
      </c>
      <c r="F7513">
        <v>0</v>
      </c>
      <c r="G7513">
        <v>0.20921568627450979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0.13549832026875699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 spans="1:18" x14ac:dyDescent="0.25">
      <c r="A7514" t="s">
        <v>7557</v>
      </c>
      <c r="B7514">
        <v>0</v>
      </c>
      <c r="C7514">
        <v>0</v>
      </c>
      <c r="D7514">
        <v>0</v>
      </c>
      <c r="E7514">
        <v>0.53425410858943723</v>
      </c>
      <c r="F7514">
        <v>0</v>
      </c>
      <c r="G7514">
        <v>0.20921568627450979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0.13549832026875699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 t="s">
        <v>7558</v>
      </c>
      <c r="B7515">
        <v>0</v>
      </c>
      <c r="C7515">
        <v>0</v>
      </c>
      <c r="D7515">
        <v>0</v>
      </c>
      <c r="E7515">
        <v>0.52776073944034352</v>
      </c>
      <c r="F7515">
        <v>0</v>
      </c>
      <c r="G7515">
        <v>0.20921568627450979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0.13549832026875699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 spans="1:18" x14ac:dyDescent="0.25">
      <c r="A7516" t="s">
        <v>7559</v>
      </c>
      <c r="B7516">
        <v>0</v>
      </c>
      <c r="C7516">
        <v>0</v>
      </c>
      <c r="D7516">
        <v>0</v>
      </c>
      <c r="E7516">
        <v>0.52317096385287343</v>
      </c>
      <c r="F7516">
        <v>0</v>
      </c>
      <c r="G7516">
        <v>0.20921568627450979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0.13549832026875699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 t="s">
        <v>7560</v>
      </c>
      <c r="B7517">
        <v>0</v>
      </c>
      <c r="C7517">
        <v>0</v>
      </c>
      <c r="D7517">
        <v>0</v>
      </c>
      <c r="E7517">
        <v>0.52359398464434526</v>
      </c>
      <c r="F7517">
        <v>0</v>
      </c>
      <c r="G7517">
        <v>0.20921568627450979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0.13549832026875699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x14ac:dyDescent="0.25">
      <c r="A7518" t="s">
        <v>7561</v>
      </c>
      <c r="B7518">
        <v>0</v>
      </c>
      <c r="C7518">
        <v>0</v>
      </c>
      <c r="D7518">
        <v>0</v>
      </c>
      <c r="E7518">
        <v>0.53063728082235251</v>
      </c>
      <c r="F7518">
        <v>0</v>
      </c>
      <c r="G7518">
        <v>0.20921568627450979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0.13549832026875699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 t="s">
        <v>7562</v>
      </c>
      <c r="B7519">
        <v>0</v>
      </c>
      <c r="C7519">
        <v>0</v>
      </c>
      <c r="D7519">
        <v>0</v>
      </c>
      <c r="E7519">
        <v>0.54931364876583688</v>
      </c>
      <c r="F7519">
        <v>0</v>
      </c>
      <c r="G7519">
        <v>0.20921568627450979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0.13549832026875699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 x14ac:dyDescent="0.25">
      <c r="A7520" t="s">
        <v>7563</v>
      </c>
      <c r="B7520">
        <v>0</v>
      </c>
      <c r="C7520">
        <v>0</v>
      </c>
      <c r="D7520">
        <v>0</v>
      </c>
      <c r="E7520">
        <v>0.58890839484760682</v>
      </c>
      <c r="F7520">
        <v>0</v>
      </c>
      <c r="G7520">
        <v>0.20921568627450979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0.13549832026875699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18" x14ac:dyDescent="0.25">
      <c r="A7521" t="s">
        <v>7564</v>
      </c>
      <c r="B7521">
        <v>0</v>
      </c>
      <c r="C7521">
        <v>0</v>
      </c>
      <c r="D7521">
        <v>0</v>
      </c>
      <c r="E7521">
        <v>0.73595042196323956</v>
      </c>
      <c r="F7521">
        <v>0</v>
      </c>
      <c r="G7521">
        <v>0.20921568627450979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0.13549832026875699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18" x14ac:dyDescent="0.25">
      <c r="A7522" t="s">
        <v>7565</v>
      </c>
      <c r="B7522">
        <v>0</v>
      </c>
      <c r="C7522">
        <v>1.4598540145985399E-2</v>
      </c>
      <c r="D7522">
        <v>0</v>
      </c>
      <c r="E7522">
        <v>0.63929017111191022</v>
      </c>
      <c r="F7522">
        <v>0</v>
      </c>
      <c r="G7522">
        <v>0.20921568627450979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0.13549832026875699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 x14ac:dyDescent="0.25">
      <c r="A7523" t="s">
        <v>7566</v>
      </c>
      <c r="B7523">
        <v>0</v>
      </c>
      <c r="C7523">
        <v>2.9197080291970798E-2</v>
      </c>
      <c r="D7523">
        <v>0</v>
      </c>
      <c r="E7523">
        <v>0.62607077137841327</v>
      </c>
      <c r="F7523">
        <v>0</v>
      </c>
      <c r="G7523">
        <v>0.20921568627450979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0.13549832026875699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18" x14ac:dyDescent="0.25">
      <c r="A7524" t="s">
        <v>7567</v>
      </c>
      <c r="B7524">
        <v>0</v>
      </c>
      <c r="C7524">
        <v>9.4890510948905105E-2</v>
      </c>
      <c r="D7524">
        <v>0</v>
      </c>
      <c r="E7524">
        <v>0.5422280505086825</v>
      </c>
      <c r="F7524">
        <v>0</v>
      </c>
      <c r="G7524">
        <v>0.20921568627450979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0.29869354236655471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18" x14ac:dyDescent="0.25">
      <c r="A7525" t="s">
        <v>7568</v>
      </c>
      <c r="B7525">
        <v>0</v>
      </c>
      <c r="C7525">
        <v>9.1240875912408759E-2</v>
      </c>
      <c r="D7525">
        <v>0</v>
      </c>
      <c r="E7525">
        <v>0.40741132426658783</v>
      </c>
      <c r="F7525">
        <v>0</v>
      </c>
      <c r="G7525">
        <v>0.20921568627450979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0.3387831280328481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 x14ac:dyDescent="0.25">
      <c r="A7526" t="s">
        <v>7569</v>
      </c>
      <c r="B7526">
        <v>0</v>
      </c>
      <c r="C7526">
        <v>7.420924574209245E-2</v>
      </c>
      <c r="D7526">
        <v>0</v>
      </c>
      <c r="E7526">
        <v>0.30660546965883367</v>
      </c>
      <c r="F7526">
        <v>0</v>
      </c>
      <c r="G7526">
        <v>0.20921568627450979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0.3387831280328481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25">
      <c r="A7527" t="s">
        <v>7570</v>
      </c>
      <c r="B7527">
        <v>0</v>
      </c>
      <c r="C7527">
        <v>4.3795620437956213E-2</v>
      </c>
      <c r="D7527">
        <v>0</v>
      </c>
      <c r="E7527">
        <v>0.25702743289832702</v>
      </c>
      <c r="F7527">
        <v>0</v>
      </c>
      <c r="G7527">
        <v>0.20921568627450979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0.29869354236655471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 spans="1:18" x14ac:dyDescent="0.25">
      <c r="A7528" t="s">
        <v>7571</v>
      </c>
      <c r="B7528">
        <v>0</v>
      </c>
      <c r="C7528">
        <v>0.16058394160583939</v>
      </c>
      <c r="D7528">
        <v>0</v>
      </c>
      <c r="E7528">
        <v>0.25235305315256251</v>
      </c>
      <c r="F7528">
        <v>0</v>
      </c>
      <c r="G7528">
        <v>0.20921568627450979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0.29869354236655471</v>
      </c>
      <c r="N7528">
        <v>0</v>
      </c>
      <c r="O7528">
        <v>0</v>
      </c>
      <c r="P7528">
        <v>0</v>
      </c>
      <c r="Q7528">
        <v>0</v>
      </c>
      <c r="R7528">
        <v>0</v>
      </c>
    </row>
    <row r="7529" spans="1:18" x14ac:dyDescent="0.25">
      <c r="A7529" t="s">
        <v>7572</v>
      </c>
      <c r="B7529">
        <v>0</v>
      </c>
      <c r="C7529">
        <v>0.1508515815085158</v>
      </c>
      <c r="D7529">
        <v>0</v>
      </c>
      <c r="E7529">
        <v>0.28175299815985949</v>
      </c>
      <c r="F7529">
        <v>0</v>
      </c>
      <c r="G7529">
        <v>0.20921568627450979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0.3387831280328481</v>
      </c>
      <c r="N7529">
        <v>0</v>
      </c>
      <c r="O7529">
        <v>0</v>
      </c>
      <c r="P7529">
        <v>0</v>
      </c>
      <c r="Q7529">
        <v>0</v>
      </c>
      <c r="R7529">
        <v>0</v>
      </c>
    </row>
    <row r="7530" spans="1:18" x14ac:dyDescent="0.25">
      <c r="A7530" t="s">
        <v>7573</v>
      </c>
      <c r="B7530">
        <v>0</v>
      </c>
      <c r="C7530">
        <v>9.7323600973236012E-3</v>
      </c>
      <c r="D7530">
        <v>0</v>
      </c>
      <c r="E7530">
        <v>0.33067535269358489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0.3387831280328481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 x14ac:dyDescent="0.25">
      <c r="A7531" t="s">
        <v>7574</v>
      </c>
      <c r="B7531">
        <v>0</v>
      </c>
      <c r="C7531">
        <v>0</v>
      </c>
      <c r="D7531">
        <v>0</v>
      </c>
      <c r="E7531">
        <v>0.38501237335815058</v>
      </c>
      <c r="F7531">
        <v>0</v>
      </c>
      <c r="G7531">
        <v>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0.13549832026875699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 t="s">
        <v>7575</v>
      </c>
      <c r="B7532">
        <v>0</v>
      </c>
      <c r="C7532">
        <v>0</v>
      </c>
      <c r="D7532">
        <v>0</v>
      </c>
      <c r="E7532">
        <v>0.43647285264070729</v>
      </c>
      <c r="F7532">
        <v>0</v>
      </c>
      <c r="G7532">
        <v>0.91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0.3387831280328481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 x14ac:dyDescent="0.25">
      <c r="A7533" t="s">
        <v>7576</v>
      </c>
      <c r="B7533">
        <v>0</v>
      </c>
      <c r="C7533">
        <v>0</v>
      </c>
      <c r="D7533">
        <v>0</v>
      </c>
      <c r="E7533">
        <v>0.47147782313500708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0.13549832026875699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 x14ac:dyDescent="0.25">
      <c r="A7534" t="s">
        <v>7577</v>
      </c>
      <c r="B7534">
        <v>0</v>
      </c>
      <c r="C7534">
        <v>0</v>
      </c>
      <c r="D7534">
        <v>0</v>
      </c>
      <c r="E7534">
        <v>0.53526935848896973</v>
      </c>
      <c r="F7534">
        <v>0</v>
      </c>
      <c r="G7534">
        <v>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0.18868980963045909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x14ac:dyDescent="0.25">
      <c r="A7535" t="s">
        <v>7578</v>
      </c>
      <c r="B7535">
        <v>0</v>
      </c>
      <c r="C7535">
        <v>0</v>
      </c>
      <c r="D7535">
        <v>0</v>
      </c>
      <c r="E7535">
        <v>0.55823938746589408</v>
      </c>
      <c r="F7535">
        <v>0</v>
      </c>
      <c r="G7535">
        <v>0.34196078431372551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0.29869354236655471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 x14ac:dyDescent="0.25">
      <c r="A7536" t="s">
        <v>7579</v>
      </c>
      <c r="B7536">
        <v>0</v>
      </c>
      <c r="C7536">
        <v>0</v>
      </c>
      <c r="D7536">
        <v>0</v>
      </c>
      <c r="E7536">
        <v>0.53380993675839172</v>
      </c>
      <c r="F7536">
        <v>0</v>
      </c>
      <c r="G7536">
        <v>0.20921568627450979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0.3387831280328481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 spans="1:18" x14ac:dyDescent="0.25">
      <c r="A7537" t="s">
        <v>7580</v>
      </c>
      <c r="B7537">
        <v>0</v>
      </c>
      <c r="C7537">
        <v>0</v>
      </c>
      <c r="D7537">
        <v>0</v>
      </c>
      <c r="E7537">
        <v>0.52941052052708393</v>
      </c>
      <c r="F7537">
        <v>0</v>
      </c>
      <c r="G7537">
        <v>0.20921568627450979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0.29869354236655471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x14ac:dyDescent="0.25">
      <c r="A7538" t="s">
        <v>7581</v>
      </c>
      <c r="B7538">
        <v>0</v>
      </c>
      <c r="C7538">
        <v>0</v>
      </c>
      <c r="D7538">
        <v>0</v>
      </c>
      <c r="E7538">
        <v>0.51832737579052013</v>
      </c>
      <c r="F7538">
        <v>0</v>
      </c>
      <c r="G7538">
        <v>0.20921568627450979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0.20918253079507279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 t="s">
        <v>7582</v>
      </c>
      <c r="B7539">
        <v>0</v>
      </c>
      <c r="C7539">
        <v>0</v>
      </c>
      <c r="D7539">
        <v>0</v>
      </c>
      <c r="E7539">
        <v>0.54235495674612411</v>
      </c>
      <c r="F7539">
        <v>0</v>
      </c>
      <c r="G7539">
        <v>0.20921568627450979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0.13549832026875699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 x14ac:dyDescent="0.25">
      <c r="A7540" t="s">
        <v>7583</v>
      </c>
      <c r="B7540">
        <v>0</v>
      </c>
      <c r="C7540">
        <v>0</v>
      </c>
      <c r="D7540">
        <v>0</v>
      </c>
      <c r="E7540">
        <v>0.56782080839273252</v>
      </c>
      <c r="F7540">
        <v>0</v>
      </c>
      <c r="G7540">
        <v>0.20921568627450979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0.13549832026875699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18" x14ac:dyDescent="0.25">
      <c r="A7541" t="s">
        <v>7584</v>
      </c>
      <c r="B7541">
        <v>0</v>
      </c>
      <c r="C7541">
        <v>0</v>
      </c>
      <c r="D7541">
        <v>0</v>
      </c>
      <c r="E7541">
        <v>0.57759258867573349</v>
      </c>
      <c r="F7541">
        <v>0</v>
      </c>
      <c r="G7541">
        <v>0.20921568627450979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0.13549832026875699</v>
      </c>
      <c r="N7541">
        <v>0</v>
      </c>
      <c r="O7541">
        <v>0</v>
      </c>
      <c r="P7541">
        <v>0</v>
      </c>
      <c r="Q7541">
        <v>0</v>
      </c>
      <c r="R7541">
        <v>0</v>
      </c>
    </row>
    <row r="7542" spans="1:18" x14ac:dyDescent="0.25">
      <c r="A7542" t="s">
        <v>7585</v>
      </c>
      <c r="B7542">
        <v>0</v>
      </c>
      <c r="C7542">
        <v>0</v>
      </c>
      <c r="D7542">
        <v>0</v>
      </c>
      <c r="E7542">
        <v>0.6148395693648343</v>
      </c>
      <c r="F7542">
        <v>0</v>
      </c>
      <c r="G7542">
        <v>0.20921568627450979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0.13549832026875699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18" x14ac:dyDescent="0.25">
      <c r="A7543" t="s">
        <v>7586</v>
      </c>
      <c r="B7543">
        <v>0</v>
      </c>
      <c r="C7543">
        <v>0</v>
      </c>
      <c r="D7543">
        <v>0</v>
      </c>
      <c r="E7543">
        <v>0.65121935743141779</v>
      </c>
      <c r="F7543">
        <v>0</v>
      </c>
      <c r="G7543">
        <v>0.20921568627450979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0.21709593131765581</v>
      </c>
      <c r="N7543">
        <v>0</v>
      </c>
      <c r="O7543">
        <v>0</v>
      </c>
      <c r="P7543">
        <v>0</v>
      </c>
      <c r="Q7543">
        <v>0</v>
      </c>
      <c r="R7543">
        <v>0</v>
      </c>
    </row>
    <row r="7544" spans="1:18" x14ac:dyDescent="0.25">
      <c r="A7544" t="s">
        <v>7587</v>
      </c>
      <c r="B7544">
        <v>0</v>
      </c>
      <c r="C7544">
        <v>0</v>
      </c>
      <c r="D7544">
        <v>0</v>
      </c>
      <c r="E7544">
        <v>0.6856744008968042</v>
      </c>
      <c r="F7544">
        <v>0</v>
      </c>
      <c r="G7544">
        <v>0.20921568627450979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0.3387831280328481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 x14ac:dyDescent="0.25">
      <c r="A7545" t="s">
        <v>7588</v>
      </c>
      <c r="B7545">
        <v>0</v>
      </c>
      <c r="C7545">
        <v>0</v>
      </c>
      <c r="D7545">
        <v>0</v>
      </c>
      <c r="E7545">
        <v>0.71247276803654902</v>
      </c>
      <c r="F7545">
        <v>0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0.3387831280328481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 spans="1:18" x14ac:dyDescent="0.25">
      <c r="A7546" t="s">
        <v>7589</v>
      </c>
      <c r="B7546">
        <v>0</v>
      </c>
      <c r="C7546">
        <v>7.2992700729926996E-3</v>
      </c>
      <c r="D7546">
        <v>0</v>
      </c>
      <c r="E7546">
        <v>0.71970642357071857</v>
      </c>
      <c r="F7546">
        <v>0</v>
      </c>
      <c r="G7546">
        <v>0.20921568627450979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0.3387831280328481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 x14ac:dyDescent="0.25">
      <c r="A7547" t="s">
        <v>7590</v>
      </c>
      <c r="B7547">
        <v>0</v>
      </c>
      <c r="C7547">
        <v>1.3381995133819951E-2</v>
      </c>
      <c r="D7547">
        <v>0</v>
      </c>
      <c r="E7547">
        <v>0.71575117917045628</v>
      </c>
      <c r="F7547">
        <v>0</v>
      </c>
      <c r="G7547">
        <v>0.20921568627450979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0.3387831280328481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 x14ac:dyDescent="0.25">
      <c r="A7548" t="s">
        <v>7591</v>
      </c>
      <c r="B7548">
        <v>0</v>
      </c>
      <c r="C7548">
        <v>3.7712895377128963E-2</v>
      </c>
      <c r="D7548">
        <v>0</v>
      </c>
      <c r="E7548">
        <v>0.71037881511876311</v>
      </c>
      <c r="F7548">
        <v>0</v>
      </c>
      <c r="G7548">
        <v>0.20921568627450979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0.3387831280328481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18" x14ac:dyDescent="0.25">
      <c r="A7549" t="s">
        <v>7592</v>
      </c>
      <c r="B7549">
        <v>0</v>
      </c>
      <c r="C7549">
        <v>6.569343065693431E-2</v>
      </c>
      <c r="D7549">
        <v>0</v>
      </c>
      <c r="E7549">
        <v>0.69278115019353204</v>
      </c>
      <c r="F7549">
        <v>0</v>
      </c>
      <c r="G7549">
        <v>0.20921568627450979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0.3387831280328481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 x14ac:dyDescent="0.25">
      <c r="A7550" t="s">
        <v>7593</v>
      </c>
      <c r="B7550">
        <v>0</v>
      </c>
      <c r="C7550">
        <v>0.1143552311435523</v>
      </c>
      <c r="D7550">
        <v>0</v>
      </c>
      <c r="E7550">
        <v>0.68296706783138394</v>
      </c>
      <c r="F7550">
        <v>0</v>
      </c>
      <c r="G7550">
        <v>0.20921568627450979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0.30332213512504669</v>
      </c>
      <c r="N7550">
        <v>0</v>
      </c>
      <c r="O7550">
        <v>0</v>
      </c>
      <c r="P7550">
        <v>0</v>
      </c>
      <c r="Q7550">
        <v>0</v>
      </c>
      <c r="R7550">
        <v>0</v>
      </c>
    </row>
    <row r="7551" spans="1:18" x14ac:dyDescent="0.25">
      <c r="A7551" t="s">
        <v>7594</v>
      </c>
      <c r="B7551">
        <v>0</v>
      </c>
      <c r="C7551">
        <v>5.4744525547445251E-2</v>
      </c>
      <c r="D7551">
        <v>0</v>
      </c>
      <c r="E7551">
        <v>0.68150764610080594</v>
      </c>
      <c r="F7551">
        <v>0</v>
      </c>
      <c r="G7551">
        <v>0.20921568627450979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0.29869354236655471</v>
      </c>
      <c r="N7551">
        <v>0</v>
      </c>
      <c r="O7551">
        <v>0</v>
      </c>
      <c r="P7551">
        <v>0</v>
      </c>
      <c r="Q7551">
        <v>0</v>
      </c>
      <c r="R7551">
        <v>0</v>
      </c>
    </row>
    <row r="7552" spans="1:18" x14ac:dyDescent="0.25">
      <c r="A7552" t="s">
        <v>7595</v>
      </c>
      <c r="B7552">
        <v>0</v>
      </c>
      <c r="C7552">
        <v>0.1508515815085158</v>
      </c>
      <c r="D7552">
        <v>0</v>
      </c>
      <c r="E7552">
        <v>0.68472260411599239</v>
      </c>
      <c r="F7552">
        <v>0</v>
      </c>
      <c r="G7552">
        <v>0.20921568627450979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0.29869354236655471</v>
      </c>
      <c r="N7552">
        <v>0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 t="s">
        <v>7596</v>
      </c>
      <c r="B7553">
        <v>0</v>
      </c>
      <c r="C7553">
        <v>0.16058394160583939</v>
      </c>
      <c r="D7553">
        <v>0</v>
      </c>
      <c r="E7553">
        <v>0.69426172296368371</v>
      </c>
      <c r="F7553">
        <v>0</v>
      </c>
      <c r="G7553">
        <v>0.20921568627450979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0.29869354236655471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 x14ac:dyDescent="0.25">
      <c r="A7554" t="s">
        <v>7597</v>
      </c>
      <c r="B7554">
        <v>0</v>
      </c>
      <c r="C7554">
        <v>4.2579075425790751E-2</v>
      </c>
      <c r="D7554">
        <v>0</v>
      </c>
      <c r="E7554">
        <v>0.72347130861481845</v>
      </c>
      <c r="F7554">
        <v>0</v>
      </c>
      <c r="G7554">
        <v>0.36176470588235288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0.3387831280328481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x14ac:dyDescent="0.25">
      <c r="A7555" t="s">
        <v>7598</v>
      </c>
      <c r="B7555">
        <v>0</v>
      </c>
      <c r="C7555">
        <v>0</v>
      </c>
      <c r="D7555">
        <v>0</v>
      </c>
      <c r="E7555">
        <v>0.75134837877281679</v>
      </c>
      <c r="F7555">
        <v>0</v>
      </c>
      <c r="G7555">
        <v>0.68980392156862746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0.3387831280328481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 spans="1:18" x14ac:dyDescent="0.25">
      <c r="A7556" t="s">
        <v>7599</v>
      </c>
      <c r="B7556">
        <v>0</v>
      </c>
      <c r="C7556">
        <v>0</v>
      </c>
      <c r="D7556">
        <v>0</v>
      </c>
      <c r="E7556">
        <v>0.76962287696440279</v>
      </c>
      <c r="F7556">
        <v>0</v>
      </c>
      <c r="G7556">
        <v>0.20921568627450979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0.29869354236655471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 x14ac:dyDescent="0.25">
      <c r="A7557" t="s">
        <v>7600</v>
      </c>
      <c r="B7557">
        <v>0</v>
      </c>
      <c r="C7557">
        <v>0</v>
      </c>
      <c r="D7557">
        <v>0</v>
      </c>
      <c r="E7557">
        <v>0.76122591425368558</v>
      </c>
      <c r="F7557">
        <v>0</v>
      </c>
      <c r="G7557">
        <v>0.20921568627450979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0.30985442329227331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 spans="1:18" x14ac:dyDescent="0.25">
      <c r="A7558" t="s">
        <v>7601</v>
      </c>
      <c r="B7558">
        <v>0</v>
      </c>
      <c r="C7558">
        <v>0</v>
      </c>
      <c r="D7558">
        <v>0</v>
      </c>
      <c r="E7558">
        <v>0.74629328031472753</v>
      </c>
      <c r="F7558">
        <v>0</v>
      </c>
      <c r="G7558">
        <v>0.20921568627450979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0.2719671519223591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x14ac:dyDescent="0.25">
      <c r="A7559" t="s">
        <v>7602</v>
      </c>
      <c r="B7559">
        <v>0</v>
      </c>
      <c r="C7559">
        <v>0</v>
      </c>
      <c r="D7559">
        <v>0</v>
      </c>
      <c r="E7559">
        <v>0.71014615368345357</v>
      </c>
      <c r="F7559">
        <v>0</v>
      </c>
      <c r="G7559">
        <v>0.20921568627450979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0.1149682717431878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 t="s">
        <v>7603</v>
      </c>
      <c r="B7560">
        <v>0</v>
      </c>
      <c r="C7560">
        <v>0</v>
      </c>
      <c r="D7560">
        <v>0</v>
      </c>
      <c r="E7560">
        <v>0.65883373167791204</v>
      </c>
      <c r="F7560">
        <v>0</v>
      </c>
      <c r="G7560">
        <v>0.20921568627450979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5.4385964912280697E-2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 x14ac:dyDescent="0.25">
      <c r="A7561" t="s">
        <v>7604</v>
      </c>
      <c r="B7561">
        <v>0</v>
      </c>
      <c r="C7561">
        <v>0</v>
      </c>
      <c r="D7561">
        <v>0</v>
      </c>
      <c r="E7561">
        <v>0.6021700966602509</v>
      </c>
      <c r="F7561">
        <v>0</v>
      </c>
      <c r="G7561">
        <v>0.20921568627450979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5.4385964912280697E-2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 t="s">
        <v>7605</v>
      </c>
      <c r="B7562">
        <v>0</v>
      </c>
      <c r="C7562">
        <v>0</v>
      </c>
      <c r="D7562">
        <v>0</v>
      </c>
      <c r="E7562">
        <v>0.56380211087374943</v>
      </c>
      <c r="F7562">
        <v>0</v>
      </c>
      <c r="G7562">
        <v>0.20921568627450979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5.4385964912280697E-2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x14ac:dyDescent="0.25">
      <c r="A7563" t="s">
        <v>7606</v>
      </c>
      <c r="B7563">
        <v>0</v>
      </c>
      <c r="C7563">
        <v>0</v>
      </c>
      <c r="D7563">
        <v>0</v>
      </c>
      <c r="E7563">
        <v>0.59696694092514657</v>
      </c>
      <c r="F7563">
        <v>0</v>
      </c>
      <c r="G7563">
        <v>0.20921568627450979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5.4385964912280697E-2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 t="s">
        <v>7607</v>
      </c>
      <c r="B7564">
        <v>0</v>
      </c>
      <c r="C7564">
        <v>0</v>
      </c>
      <c r="D7564">
        <v>0</v>
      </c>
      <c r="E7564">
        <v>0.52293830241756389</v>
      </c>
      <c r="F7564">
        <v>0</v>
      </c>
      <c r="G7564">
        <v>0.20921568627450979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5.4385964912280697E-2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 t="s">
        <v>7608</v>
      </c>
      <c r="B7565">
        <v>0</v>
      </c>
      <c r="C7565">
        <v>0</v>
      </c>
      <c r="D7565">
        <v>0</v>
      </c>
      <c r="E7565">
        <v>0.46845322447598309</v>
      </c>
      <c r="F7565">
        <v>0</v>
      </c>
      <c r="G7565">
        <v>0.20921568627450979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5.4385964912280697E-2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 t="s">
        <v>7609</v>
      </c>
      <c r="B7566">
        <v>0</v>
      </c>
      <c r="C7566">
        <v>0</v>
      </c>
      <c r="D7566">
        <v>0</v>
      </c>
      <c r="E7566">
        <v>0.45286490831024351</v>
      </c>
      <c r="F7566">
        <v>0</v>
      </c>
      <c r="G7566">
        <v>0.20921568627450979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5.4385964912280697E-2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x14ac:dyDescent="0.25">
      <c r="A7567" t="s">
        <v>7610</v>
      </c>
      <c r="B7567">
        <v>0</v>
      </c>
      <c r="C7567">
        <v>0</v>
      </c>
      <c r="D7567">
        <v>0</v>
      </c>
      <c r="E7567">
        <v>0.42388798409441819</v>
      </c>
      <c r="F7567">
        <v>0</v>
      </c>
      <c r="G7567">
        <v>0.20921568627450979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5.4385964912280697E-2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 x14ac:dyDescent="0.25">
      <c r="A7568" t="s">
        <v>7611</v>
      </c>
      <c r="B7568">
        <v>0</v>
      </c>
      <c r="C7568">
        <v>0</v>
      </c>
      <c r="D7568">
        <v>0</v>
      </c>
      <c r="E7568">
        <v>0.38736013875081959</v>
      </c>
      <c r="F7568">
        <v>0</v>
      </c>
      <c r="G7568">
        <v>0.20921568627450979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5.4385964912280697E-2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 t="s">
        <v>7612</v>
      </c>
      <c r="B7569">
        <v>0</v>
      </c>
      <c r="C7569">
        <v>3.6496350364963498E-3</v>
      </c>
      <c r="D7569">
        <v>0</v>
      </c>
      <c r="E7569">
        <v>0.34780769474819689</v>
      </c>
      <c r="F7569">
        <v>0</v>
      </c>
      <c r="G7569">
        <v>0.20921568627450979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5.4385964912280697E-2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 t="s">
        <v>7613</v>
      </c>
      <c r="B7570">
        <v>0</v>
      </c>
      <c r="C7570">
        <v>3.1630170316301713E-2</v>
      </c>
      <c r="D7570">
        <v>0</v>
      </c>
      <c r="E7570">
        <v>0.33822627382135828</v>
      </c>
      <c r="F7570">
        <v>0</v>
      </c>
      <c r="G7570">
        <v>0.20921568627450979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5.4385964912280697E-2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 x14ac:dyDescent="0.25">
      <c r="A7571" t="s">
        <v>7614</v>
      </c>
      <c r="B7571">
        <v>0</v>
      </c>
      <c r="C7571">
        <v>5.3527980535279809E-2</v>
      </c>
      <c r="D7571">
        <v>0</v>
      </c>
      <c r="E7571">
        <v>0.30895323505150279</v>
      </c>
      <c r="F7571">
        <v>0</v>
      </c>
      <c r="G7571">
        <v>0.20921568627450979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5.4385964912280697E-2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 t="s">
        <v>7615</v>
      </c>
      <c r="B7572">
        <v>0</v>
      </c>
      <c r="C7572">
        <v>0.19343065693430661</v>
      </c>
      <c r="D7572">
        <v>0</v>
      </c>
      <c r="E7572">
        <v>0.28968463799995769</v>
      </c>
      <c r="F7572">
        <v>0</v>
      </c>
      <c r="G7572">
        <v>0.20921568627450979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5.4385964912280697E-2</v>
      </c>
      <c r="N7572">
        <v>0</v>
      </c>
      <c r="O7572">
        <v>0</v>
      </c>
      <c r="P7572">
        <v>0</v>
      </c>
      <c r="Q7572">
        <v>0</v>
      </c>
      <c r="R7572">
        <v>0</v>
      </c>
    </row>
    <row r="7573" spans="1:18" x14ac:dyDescent="0.25">
      <c r="A7573" t="s">
        <v>7616</v>
      </c>
      <c r="B7573">
        <v>0</v>
      </c>
      <c r="C7573">
        <v>0.15450121654501209</v>
      </c>
      <c r="D7573">
        <v>0</v>
      </c>
      <c r="E7573">
        <v>0.31993062459019861</v>
      </c>
      <c r="F7573">
        <v>0</v>
      </c>
      <c r="G7573">
        <v>0.20921568627450979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5.4385964912280697E-2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x14ac:dyDescent="0.25">
      <c r="A7574" t="s">
        <v>7617</v>
      </c>
      <c r="B7574">
        <v>0</v>
      </c>
      <c r="C7574">
        <v>0.13503649635036499</v>
      </c>
      <c r="D7574">
        <v>0</v>
      </c>
      <c r="E7574">
        <v>0.35783328750608101</v>
      </c>
      <c r="F7574">
        <v>0</v>
      </c>
      <c r="G7574">
        <v>0.20921568627450979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5.4385964912280697E-2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 t="s">
        <v>7618</v>
      </c>
      <c r="B7575">
        <v>0</v>
      </c>
      <c r="C7575">
        <v>7.0559610705596104E-2</v>
      </c>
      <c r="D7575">
        <v>0</v>
      </c>
      <c r="E7575">
        <v>0.43389242581272869</v>
      </c>
      <c r="F7575">
        <v>0</v>
      </c>
      <c r="G7575">
        <v>0.20921568627450979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5.4385964912280697E-2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 x14ac:dyDescent="0.25">
      <c r="A7576" t="s">
        <v>7619</v>
      </c>
      <c r="B7576">
        <v>0</v>
      </c>
      <c r="C7576">
        <v>0.14111922141119221</v>
      </c>
      <c r="D7576">
        <v>0</v>
      </c>
      <c r="E7576">
        <v>0.49474396666596171</v>
      </c>
      <c r="F7576">
        <v>0</v>
      </c>
      <c r="G7576">
        <v>0.20921568627450979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5.4385964912280697E-2</v>
      </c>
      <c r="N7576">
        <v>0</v>
      </c>
      <c r="O7576">
        <v>0</v>
      </c>
      <c r="P7576">
        <v>0</v>
      </c>
      <c r="Q7576">
        <v>0</v>
      </c>
      <c r="R7576">
        <v>0</v>
      </c>
    </row>
    <row r="7577" spans="1:18" x14ac:dyDescent="0.25">
      <c r="A7577" t="s">
        <v>7620</v>
      </c>
      <c r="B7577">
        <v>0</v>
      </c>
      <c r="C7577">
        <v>0.16180048661800489</v>
      </c>
      <c r="D7577">
        <v>0</v>
      </c>
      <c r="E7577">
        <v>0.56500772012944445</v>
      </c>
      <c r="F7577">
        <v>0</v>
      </c>
      <c r="G7577">
        <v>0.20921568627450979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5.4385964912280697E-2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 x14ac:dyDescent="0.25">
      <c r="A7578" t="s">
        <v>7621</v>
      </c>
      <c r="B7578">
        <v>0</v>
      </c>
      <c r="C7578">
        <v>6.3260340632603412E-2</v>
      </c>
      <c r="D7578">
        <v>0</v>
      </c>
      <c r="E7578">
        <v>0.58514350980350693</v>
      </c>
      <c r="F7578">
        <v>0</v>
      </c>
      <c r="G7578">
        <v>0.20921568627450979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5.4385964912280697E-2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 x14ac:dyDescent="0.25">
      <c r="A7579" t="s">
        <v>7622</v>
      </c>
      <c r="B7579">
        <v>0</v>
      </c>
      <c r="C7579">
        <v>0</v>
      </c>
      <c r="D7579">
        <v>0</v>
      </c>
      <c r="E7579">
        <v>0.63709046299625627</v>
      </c>
      <c r="F7579">
        <v>0</v>
      </c>
      <c r="G7579">
        <v>0.20921568627450979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5.4385964912280697E-2</v>
      </c>
      <c r="N7579">
        <v>0</v>
      </c>
      <c r="O7579">
        <v>0</v>
      </c>
      <c r="P7579">
        <v>0</v>
      </c>
      <c r="Q7579">
        <v>0</v>
      </c>
      <c r="R7579">
        <v>0</v>
      </c>
    </row>
    <row r="7580" spans="1:18" x14ac:dyDescent="0.25">
      <c r="A7580" t="s">
        <v>7623</v>
      </c>
      <c r="B7580">
        <v>0</v>
      </c>
      <c r="C7580">
        <v>0</v>
      </c>
      <c r="D7580">
        <v>0</v>
      </c>
      <c r="E7580">
        <v>0.7256075636117516</v>
      </c>
      <c r="F7580">
        <v>0</v>
      </c>
      <c r="G7580">
        <v>0.20921568627450979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5.4385964912280697E-2</v>
      </c>
      <c r="N7580">
        <v>0</v>
      </c>
      <c r="O7580">
        <v>0</v>
      </c>
      <c r="P7580">
        <v>0</v>
      </c>
      <c r="Q7580">
        <v>0</v>
      </c>
      <c r="R7580">
        <v>0</v>
      </c>
    </row>
    <row r="7581" spans="1:18" x14ac:dyDescent="0.25">
      <c r="A7581" t="s">
        <v>7624</v>
      </c>
      <c r="B7581">
        <v>0</v>
      </c>
      <c r="C7581">
        <v>0</v>
      </c>
      <c r="D7581">
        <v>0</v>
      </c>
      <c r="E7581">
        <v>0.73531589077603166</v>
      </c>
      <c r="F7581">
        <v>0</v>
      </c>
      <c r="G7581">
        <v>0.20921568627450979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5.4385964912280697E-2</v>
      </c>
      <c r="N7581">
        <v>0</v>
      </c>
      <c r="O7581">
        <v>0</v>
      </c>
      <c r="P7581">
        <v>0</v>
      </c>
      <c r="Q7581">
        <v>0</v>
      </c>
      <c r="R7581">
        <v>0</v>
      </c>
    </row>
    <row r="7582" spans="1:18" x14ac:dyDescent="0.25">
      <c r="A7582" t="s">
        <v>7625</v>
      </c>
      <c r="B7582">
        <v>0</v>
      </c>
      <c r="C7582">
        <v>0</v>
      </c>
      <c r="D7582">
        <v>0</v>
      </c>
      <c r="E7582">
        <v>0.75970303940438677</v>
      </c>
      <c r="F7582">
        <v>0</v>
      </c>
      <c r="G7582">
        <v>0.20921568627450979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5.4385964912280697E-2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x14ac:dyDescent="0.25">
      <c r="A7583" t="s">
        <v>7626</v>
      </c>
      <c r="B7583">
        <v>0</v>
      </c>
      <c r="C7583">
        <v>0</v>
      </c>
      <c r="D7583">
        <v>0</v>
      </c>
      <c r="E7583">
        <v>0.78036760506778913</v>
      </c>
      <c r="F7583">
        <v>0</v>
      </c>
      <c r="G7583">
        <v>0.20921568627450979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5.4385964912280697E-2</v>
      </c>
      <c r="N7583">
        <v>0</v>
      </c>
      <c r="O7583">
        <v>0</v>
      </c>
      <c r="P7583">
        <v>0</v>
      </c>
      <c r="Q7583">
        <v>0</v>
      </c>
      <c r="R7583">
        <v>0</v>
      </c>
    </row>
    <row r="7584" spans="1:18" x14ac:dyDescent="0.25">
      <c r="A7584" t="s">
        <v>7627</v>
      </c>
      <c r="B7584">
        <v>0</v>
      </c>
      <c r="C7584">
        <v>0</v>
      </c>
      <c r="D7584">
        <v>0</v>
      </c>
      <c r="E7584">
        <v>0.78299033397491491</v>
      </c>
      <c r="F7584">
        <v>0</v>
      </c>
      <c r="G7584">
        <v>0.20921568627450979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5.4385964912280697E-2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 t="s">
        <v>7628</v>
      </c>
      <c r="B7585">
        <v>0</v>
      </c>
      <c r="C7585">
        <v>0</v>
      </c>
      <c r="D7585">
        <v>0</v>
      </c>
      <c r="E7585">
        <v>0.79804987415131456</v>
      </c>
      <c r="F7585">
        <v>0</v>
      </c>
      <c r="G7585">
        <v>0.20921568627450979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5.4385964912280697E-2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 t="s">
        <v>7629</v>
      </c>
      <c r="B7586">
        <v>0</v>
      </c>
      <c r="C7586">
        <v>0</v>
      </c>
      <c r="D7586">
        <v>0</v>
      </c>
      <c r="E7586">
        <v>0.79189492163539843</v>
      </c>
      <c r="F7586">
        <v>0</v>
      </c>
      <c r="G7586">
        <v>0.20921568627450979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5.4385964912280697E-2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x14ac:dyDescent="0.25">
      <c r="A7587" t="s">
        <v>7630</v>
      </c>
      <c r="B7587">
        <v>0</v>
      </c>
      <c r="C7587">
        <v>0</v>
      </c>
      <c r="D7587">
        <v>0</v>
      </c>
      <c r="E7587">
        <v>0.81361703927748052</v>
      </c>
      <c r="F7587">
        <v>0</v>
      </c>
      <c r="G7587">
        <v>0.20921568627450979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5.4385964912280697E-2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 spans="1:18" x14ac:dyDescent="0.25">
      <c r="A7588" t="s">
        <v>7631</v>
      </c>
      <c r="B7588">
        <v>0</v>
      </c>
      <c r="C7588">
        <v>0</v>
      </c>
      <c r="D7588">
        <v>0</v>
      </c>
      <c r="E7588">
        <v>0.8146534402165867</v>
      </c>
      <c r="F7588">
        <v>0</v>
      </c>
      <c r="G7588">
        <v>0.20921568627450979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5.4385964912280697E-2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 x14ac:dyDescent="0.25">
      <c r="A7589" t="s">
        <v>7632</v>
      </c>
      <c r="B7589">
        <v>0</v>
      </c>
      <c r="C7589">
        <v>0</v>
      </c>
      <c r="D7589">
        <v>0</v>
      </c>
      <c r="E7589">
        <v>0.81714926288627099</v>
      </c>
      <c r="F7589">
        <v>0</v>
      </c>
      <c r="G7589">
        <v>0.20921568627450979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5.4385964912280697E-2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 t="s">
        <v>7633</v>
      </c>
      <c r="B7590">
        <v>0</v>
      </c>
      <c r="C7590">
        <v>0</v>
      </c>
      <c r="D7590">
        <v>0</v>
      </c>
      <c r="E7590">
        <v>0.82002580426827987</v>
      </c>
      <c r="F7590">
        <v>0</v>
      </c>
      <c r="G7590">
        <v>0.20921568627450979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5.4385964912280697E-2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 t="s">
        <v>7634</v>
      </c>
      <c r="B7591">
        <v>0</v>
      </c>
      <c r="C7591">
        <v>0</v>
      </c>
      <c r="D7591">
        <v>0</v>
      </c>
      <c r="E7591">
        <v>0.82319846020431908</v>
      </c>
      <c r="F7591">
        <v>0</v>
      </c>
      <c r="G7591">
        <v>0.20921568627450979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5.4385964912280697E-2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 x14ac:dyDescent="0.25">
      <c r="A7592" t="s">
        <v>7635</v>
      </c>
      <c r="B7592">
        <v>0</v>
      </c>
      <c r="C7592">
        <v>0</v>
      </c>
      <c r="D7592">
        <v>0</v>
      </c>
      <c r="E7592">
        <v>0.82383299139152699</v>
      </c>
      <c r="F7592">
        <v>0</v>
      </c>
      <c r="G7592">
        <v>0.20921568627450979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5.4385964912280697E-2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 t="s">
        <v>7636</v>
      </c>
      <c r="B7593">
        <v>0</v>
      </c>
      <c r="C7593">
        <v>2.798053527980535E-2</v>
      </c>
      <c r="D7593">
        <v>0</v>
      </c>
      <c r="E7593">
        <v>0.820956450009518</v>
      </c>
      <c r="F7593">
        <v>0</v>
      </c>
      <c r="G7593">
        <v>0.20921568627450979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5.4385964912280697E-2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 x14ac:dyDescent="0.25">
      <c r="A7594" t="s">
        <v>7637</v>
      </c>
      <c r="B7594">
        <v>0</v>
      </c>
      <c r="C7594">
        <v>0.16423357664233579</v>
      </c>
      <c r="D7594">
        <v>0</v>
      </c>
      <c r="E7594">
        <v>0.82264853317540565</v>
      </c>
      <c r="F7594">
        <v>0</v>
      </c>
      <c r="G7594">
        <v>0.20921568627450979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5.4385964912280697E-2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x14ac:dyDescent="0.25">
      <c r="A7595" t="s">
        <v>7638</v>
      </c>
      <c r="B7595">
        <v>0</v>
      </c>
      <c r="C7595">
        <v>8.2725060827250604E-2</v>
      </c>
      <c r="D7595">
        <v>0</v>
      </c>
      <c r="E7595">
        <v>0.75359038896761787</v>
      </c>
      <c r="F7595">
        <v>0</v>
      </c>
      <c r="G7595">
        <v>0.20921568627450979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5.4385964912280697E-2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 x14ac:dyDescent="0.25">
      <c r="A7596" t="s">
        <v>7639</v>
      </c>
      <c r="B7596">
        <v>0</v>
      </c>
      <c r="C7596">
        <v>6.9343065693430656E-2</v>
      </c>
      <c r="D7596">
        <v>0</v>
      </c>
      <c r="E7596">
        <v>0.77691998561729314</v>
      </c>
      <c r="F7596">
        <v>0</v>
      </c>
      <c r="G7596">
        <v>0.20921568627450979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5.4385964912280697E-2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t="s">
        <v>7640</v>
      </c>
      <c r="B7597">
        <v>0</v>
      </c>
      <c r="C7597">
        <v>0.16180048661800489</v>
      </c>
      <c r="D7597">
        <v>0</v>
      </c>
      <c r="E7597">
        <v>0.8204488250597517</v>
      </c>
      <c r="F7597">
        <v>0</v>
      </c>
      <c r="G7597">
        <v>0.20921568627450979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5.4385964912280697E-2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 t="s">
        <v>7641</v>
      </c>
      <c r="B7598">
        <v>0</v>
      </c>
      <c r="C7598">
        <v>0.1751824817518248</v>
      </c>
      <c r="D7598">
        <v>0</v>
      </c>
      <c r="E7598">
        <v>0.81862983565642256</v>
      </c>
      <c r="F7598">
        <v>0</v>
      </c>
      <c r="G7598">
        <v>0.20921568627450979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5.4385964912280697E-2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 t="s">
        <v>7642</v>
      </c>
      <c r="B7599">
        <v>0</v>
      </c>
      <c r="C7599">
        <v>0.14720194647201951</v>
      </c>
      <c r="D7599">
        <v>0</v>
      </c>
      <c r="E7599">
        <v>0.8147168933353075</v>
      </c>
      <c r="F7599">
        <v>0</v>
      </c>
      <c r="G7599">
        <v>0.20921568627450979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5.4385964912280697E-2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 x14ac:dyDescent="0.25">
      <c r="A7600" t="s">
        <v>7643</v>
      </c>
      <c r="B7600">
        <v>0</v>
      </c>
      <c r="C7600">
        <v>0.22262773722627741</v>
      </c>
      <c r="D7600">
        <v>0</v>
      </c>
      <c r="E7600">
        <v>0.81416696630639407</v>
      </c>
      <c r="F7600">
        <v>0</v>
      </c>
      <c r="G7600">
        <v>0.20921568627450979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5.4385964912280697E-2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 t="s">
        <v>7644</v>
      </c>
      <c r="B7601">
        <v>0</v>
      </c>
      <c r="C7601">
        <v>0.23965936739659369</v>
      </c>
      <c r="D7601">
        <v>0</v>
      </c>
      <c r="E7601">
        <v>0.8198142938725439</v>
      </c>
      <c r="F7601">
        <v>0</v>
      </c>
      <c r="G7601">
        <v>0.20921568627450979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5.4385964912280697E-2</v>
      </c>
      <c r="N7601">
        <v>0</v>
      </c>
      <c r="O7601">
        <v>0</v>
      </c>
      <c r="P7601">
        <v>0</v>
      </c>
      <c r="Q7601">
        <v>0</v>
      </c>
      <c r="R7601">
        <v>0</v>
      </c>
    </row>
    <row r="7602" spans="1:18" x14ac:dyDescent="0.25">
      <c r="A7602" t="s">
        <v>7645</v>
      </c>
      <c r="B7602">
        <v>0</v>
      </c>
      <c r="C7602">
        <v>4.5012165450121662E-2</v>
      </c>
      <c r="D7602">
        <v>0</v>
      </c>
      <c r="E7602">
        <v>0.81875674189386416</v>
      </c>
      <c r="F7602">
        <v>0</v>
      </c>
      <c r="G7602">
        <v>0.20921568627450979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5.4385964912280697E-2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 t="s">
        <v>7646</v>
      </c>
      <c r="B7603">
        <v>0</v>
      </c>
      <c r="C7603">
        <v>0</v>
      </c>
      <c r="D7603">
        <v>0</v>
      </c>
      <c r="E7603">
        <v>0.81903170540832093</v>
      </c>
      <c r="F7603">
        <v>0</v>
      </c>
      <c r="G7603">
        <v>0.20921568627450979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0.108809257185517</v>
      </c>
      <c r="N7603">
        <v>0</v>
      </c>
      <c r="O7603">
        <v>0</v>
      </c>
      <c r="P7603">
        <v>0</v>
      </c>
      <c r="Q7603">
        <v>0</v>
      </c>
      <c r="R7603">
        <v>0</v>
      </c>
    </row>
    <row r="7604" spans="1:18" x14ac:dyDescent="0.25">
      <c r="A7604" t="s">
        <v>7647</v>
      </c>
      <c r="B7604">
        <v>0</v>
      </c>
      <c r="C7604">
        <v>0</v>
      </c>
      <c r="D7604">
        <v>0</v>
      </c>
      <c r="E7604">
        <v>0.82345227267920218</v>
      </c>
      <c r="F7604">
        <v>0</v>
      </c>
      <c r="G7604">
        <v>0.20921568627450979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0.17793952967525201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18" x14ac:dyDescent="0.25">
      <c r="A7605" t="s">
        <v>7648</v>
      </c>
      <c r="B7605">
        <v>0</v>
      </c>
      <c r="C7605">
        <v>0</v>
      </c>
      <c r="D7605">
        <v>0</v>
      </c>
      <c r="E7605">
        <v>0.82330421540218712</v>
      </c>
      <c r="F7605">
        <v>0</v>
      </c>
      <c r="G7605">
        <v>0.20921568627450979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0.108809257185517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 x14ac:dyDescent="0.25">
      <c r="A7606" t="s">
        <v>7649</v>
      </c>
      <c r="B7606">
        <v>0</v>
      </c>
      <c r="C7606">
        <v>0</v>
      </c>
      <c r="D7606">
        <v>0</v>
      </c>
      <c r="E7606">
        <v>0.8254193193595466</v>
      </c>
      <c r="F7606">
        <v>0</v>
      </c>
      <c r="G7606">
        <v>0.20921568627450979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0.108809257185517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 t="s">
        <v>7650</v>
      </c>
      <c r="B7607">
        <v>0</v>
      </c>
      <c r="C7607">
        <v>0</v>
      </c>
      <c r="D7607">
        <v>0</v>
      </c>
      <c r="E7607">
        <v>0.82321961124389265</v>
      </c>
      <c r="F7607">
        <v>0</v>
      </c>
      <c r="G7607">
        <v>0.20921568627450979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0.108809257185517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 t="s">
        <v>7651</v>
      </c>
      <c r="B7608">
        <v>0</v>
      </c>
      <c r="C7608">
        <v>0</v>
      </c>
      <c r="D7608">
        <v>0</v>
      </c>
      <c r="E7608">
        <v>0.8207026375346349</v>
      </c>
      <c r="F7608">
        <v>0</v>
      </c>
      <c r="G7608">
        <v>0.20921568627450979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0.108809257185517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 t="s">
        <v>7652</v>
      </c>
      <c r="B7609">
        <v>0</v>
      </c>
      <c r="C7609">
        <v>0</v>
      </c>
      <c r="D7609">
        <v>0</v>
      </c>
      <c r="E7609">
        <v>0.82148522599885787</v>
      </c>
      <c r="F7609">
        <v>0</v>
      </c>
      <c r="G7609">
        <v>0.20921568627450979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0.108809257185517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 x14ac:dyDescent="0.25">
      <c r="A7610" t="s">
        <v>7653</v>
      </c>
      <c r="B7610">
        <v>0</v>
      </c>
      <c r="C7610">
        <v>0</v>
      </c>
      <c r="D7610">
        <v>0</v>
      </c>
      <c r="E7610">
        <v>0.82235241862137531</v>
      </c>
      <c r="F7610">
        <v>0</v>
      </c>
      <c r="G7610">
        <v>0.20921568627450979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0.108809257185517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 t="s">
        <v>7654</v>
      </c>
      <c r="B7611">
        <v>0</v>
      </c>
      <c r="C7611">
        <v>0</v>
      </c>
      <c r="D7611">
        <v>0</v>
      </c>
      <c r="E7611">
        <v>0.82334651748133425</v>
      </c>
      <c r="F7611">
        <v>0</v>
      </c>
      <c r="G7611">
        <v>0.20921568627450979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0.108809257185517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 t="s">
        <v>7655</v>
      </c>
      <c r="B7612">
        <v>0</v>
      </c>
      <c r="C7612">
        <v>0</v>
      </c>
      <c r="D7612">
        <v>0</v>
      </c>
      <c r="E7612">
        <v>0.8256731318344297</v>
      </c>
      <c r="F7612">
        <v>0</v>
      </c>
      <c r="G7612">
        <v>0.20921568627450979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0.108809257185517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 t="s">
        <v>7656</v>
      </c>
      <c r="B7613">
        <v>0</v>
      </c>
      <c r="C7613">
        <v>0</v>
      </c>
      <c r="D7613">
        <v>0</v>
      </c>
      <c r="E7613">
        <v>0.82673068381310943</v>
      </c>
      <c r="F7613">
        <v>0</v>
      </c>
      <c r="G7613">
        <v>0.20921568627450979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0.108809257185517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 spans="1:18" x14ac:dyDescent="0.25">
      <c r="A7614" t="s">
        <v>7657</v>
      </c>
      <c r="B7614">
        <v>0</v>
      </c>
      <c r="C7614">
        <v>0</v>
      </c>
      <c r="D7614">
        <v>0</v>
      </c>
      <c r="E7614">
        <v>0.82531356416167856</v>
      </c>
      <c r="F7614">
        <v>0</v>
      </c>
      <c r="G7614">
        <v>0.20921568627450979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0.108809257185517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 x14ac:dyDescent="0.25">
      <c r="A7615" t="s">
        <v>7658</v>
      </c>
      <c r="B7615">
        <v>0</v>
      </c>
      <c r="C7615">
        <v>0</v>
      </c>
      <c r="D7615">
        <v>0</v>
      </c>
      <c r="E7615">
        <v>0.82051227817847261</v>
      </c>
      <c r="F7615">
        <v>0</v>
      </c>
      <c r="G7615">
        <v>0.20921568627450979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0.108809257185517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18" x14ac:dyDescent="0.25">
      <c r="A7616" t="s">
        <v>7659</v>
      </c>
      <c r="B7616">
        <v>0</v>
      </c>
      <c r="C7616">
        <v>0</v>
      </c>
      <c r="D7616">
        <v>0</v>
      </c>
      <c r="E7616">
        <v>0.81008481566869017</v>
      </c>
      <c r="F7616">
        <v>0</v>
      </c>
      <c r="G7616">
        <v>0.20921568627450979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0.108809257185517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 x14ac:dyDescent="0.25">
      <c r="A7617" t="s">
        <v>7660</v>
      </c>
      <c r="B7617">
        <v>0</v>
      </c>
      <c r="C7617">
        <v>2.4330900243309E-2</v>
      </c>
      <c r="D7617">
        <v>0</v>
      </c>
      <c r="E7617">
        <v>0.80483935785443861</v>
      </c>
      <c r="F7617">
        <v>0</v>
      </c>
      <c r="G7617">
        <v>0.20921568627450979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0.108809257185517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 t="s">
        <v>7661</v>
      </c>
      <c r="B7618">
        <v>0</v>
      </c>
      <c r="C7618">
        <v>0.11922141119221411</v>
      </c>
      <c r="D7618">
        <v>0</v>
      </c>
      <c r="E7618">
        <v>0.79331204128682931</v>
      </c>
      <c r="F7618">
        <v>0</v>
      </c>
      <c r="G7618">
        <v>0.20921568627450979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0.108809257185517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x14ac:dyDescent="0.25">
      <c r="A7619" t="s">
        <v>7662</v>
      </c>
      <c r="B7619">
        <v>0</v>
      </c>
      <c r="C7619">
        <v>0.194647201946472</v>
      </c>
      <c r="D7619">
        <v>0</v>
      </c>
      <c r="E7619">
        <v>0.72361936589183362</v>
      </c>
      <c r="F7619">
        <v>0</v>
      </c>
      <c r="G7619">
        <v>0.20921568627450979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0.108809257185517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 x14ac:dyDescent="0.25">
      <c r="A7620" t="s">
        <v>7663</v>
      </c>
      <c r="B7620">
        <v>0</v>
      </c>
      <c r="C7620">
        <v>0.19829683698296841</v>
      </c>
      <c r="D7620">
        <v>0</v>
      </c>
      <c r="E7620">
        <v>0.60396793502400647</v>
      </c>
      <c r="F7620">
        <v>0</v>
      </c>
      <c r="G7620">
        <v>0.20921568627450979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0.108809257185517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 x14ac:dyDescent="0.25">
      <c r="A7621" t="s">
        <v>7664</v>
      </c>
      <c r="B7621">
        <v>0</v>
      </c>
      <c r="C7621">
        <v>0.33090024330900242</v>
      </c>
      <c r="D7621">
        <v>0</v>
      </c>
      <c r="E7621">
        <v>0.47541191649569581</v>
      </c>
      <c r="F7621">
        <v>0</v>
      </c>
      <c r="G7621">
        <v>0.20921568627450979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0.19036954087346031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 x14ac:dyDescent="0.25">
      <c r="A7622" t="s">
        <v>7665</v>
      </c>
      <c r="B7622">
        <v>0</v>
      </c>
      <c r="C7622">
        <v>0.23479318734793189</v>
      </c>
      <c r="D7622">
        <v>0</v>
      </c>
      <c r="E7622">
        <v>0.38763510226527642</v>
      </c>
      <c r="F7622">
        <v>0</v>
      </c>
      <c r="G7622">
        <v>0.20921568627450979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0.19036954087346031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 x14ac:dyDescent="0.25">
      <c r="A7623" t="s">
        <v>7666</v>
      </c>
      <c r="B7623">
        <v>0</v>
      </c>
      <c r="C7623">
        <v>0.24087591240875911</v>
      </c>
      <c r="D7623">
        <v>0</v>
      </c>
      <c r="E7623">
        <v>0.35762177711034498</v>
      </c>
      <c r="F7623">
        <v>0</v>
      </c>
      <c r="G7623">
        <v>0.20921568627450979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0.19036954087346031</v>
      </c>
      <c r="N7623">
        <v>0</v>
      </c>
      <c r="O7623">
        <v>0</v>
      </c>
      <c r="P7623">
        <v>0</v>
      </c>
      <c r="Q7623">
        <v>0</v>
      </c>
      <c r="R7623">
        <v>0</v>
      </c>
    </row>
    <row r="7624" spans="1:18" x14ac:dyDescent="0.25">
      <c r="A7624" t="s">
        <v>7667</v>
      </c>
      <c r="B7624">
        <v>0</v>
      </c>
      <c r="C7624">
        <v>0.51216545012165449</v>
      </c>
      <c r="D7624">
        <v>0</v>
      </c>
      <c r="E7624">
        <v>0.36411514625943869</v>
      </c>
      <c r="F7624">
        <v>0</v>
      </c>
      <c r="G7624">
        <v>0.20921568627450979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0.19036954087346031</v>
      </c>
      <c r="N7624">
        <v>0</v>
      </c>
      <c r="O7624">
        <v>0</v>
      </c>
      <c r="P7624">
        <v>0</v>
      </c>
      <c r="Q7624">
        <v>0</v>
      </c>
      <c r="R7624">
        <v>0</v>
      </c>
    </row>
    <row r="7625" spans="1:18" x14ac:dyDescent="0.25">
      <c r="A7625" t="s">
        <v>7668</v>
      </c>
      <c r="B7625">
        <v>0</v>
      </c>
      <c r="C7625">
        <v>0.37956204379562042</v>
      </c>
      <c r="D7625">
        <v>0</v>
      </c>
      <c r="E7625">
        <v>0.39235178409018812</v>
      </c>
      <c r="F7625">
        <v>0</v>
      </c>
      <c r="G7625">
        <v>0.20921568627450979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0.2719671519223591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 x14ac:dyDescent="0.25">
      <c r="A7626" t="s">
        <v>7669</v>
      </c>
      <c r="B7626">
        <v>0</v>
      </c>
      <c r="C7626">
        <v>0.13017031630170309</v>
      </c>
      <c r="D7626">
        <v>0</v>
      </c>
      <c r="E7626">
        <v>0.49184627424437921</v>
      </c>
      <c r="F7626">
        <v>0</v>
      </c>
      <c r="G7626">
        <v>0.20921568627450979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0.29869354236655471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 x14ac:dyDescent="0.25">
      <c r="A7627" t="s">
        <v>7670</v>
      </c>
      <c r="B7627">
        <v>0</v>
      </c>
      <c r="C7627">
        <v>0</v>
      </c>
      <c r="D7627">
        <v>0</v>
      </c>
      <c r="E7627">
        <v>0.63622327037373894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0.29869354236655471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 t="s">
        <v>7671</v>
      </c>
      <c r="B7628">
        <v>0</v>
      </c>
      <c r="C7628">
        <v>0</v>
      </c>
      <c r="D7628">
        <v>0</v>
      </c>
      <c r="E7628">
        <v>0.71522240318111641</v>
      </c>
      <c r="F7628">
        <v>0</v>
      </c>
      <c r="G7628">
        <v>0.20921568627450979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0.13549832026875699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 x14ac:dyDescent="0.25">
      <c r="A7629" t="s">
        <v>7672</v>
      </c>
      <c r="B7629">
        <v>0</v>
      </c>
      <c r="C7629">
        <v>0</v>
      </c>
      <c r="D7629">
        <v>0</v>
      </c>
      <c r="E7629">
        <v>0.72664396455085778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0.29869354236655471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18" x14ac:dyDescent="0.25">
      <c r="A7630" t="s">
        <v>7673</v>
      </c>
      <c r="B7630">
        <v>0</v>
      </c>
      <c r="C7630">
        <v>0</v>
      </c>
      <c r="D7630">
        <v>0</v>
      </c>
      <c r="E7630">
        <v>0.71025190888132161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0.29869354236655471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x14ac:dyDescent="0.25">
      <c r="A7631" t="s">
        <v>7674</v>
      </c>
      <c r="B7631">
        <v>0</v>
      </c>
      <c r="C7631">
        <v>0</v>
      </c>
      <c r="D7631">
        <v>0</v>
      </c>
      <c r="E7631">
        <v>0.67789081833372111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0.29869354236655471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 t="s">
        <v>7675</v>
      </c>
      <c r="B7632">
        <v>0</v>
      </c>
      <c r="C7632">
        <v>0</v>
      </c>
      <c r="D7632">
        <v>0</v>
      </c>
      <c r="E7632">
        <v>0.62863004716681825</v>
      </c>
      <c r="F7632">
        <v>0</v>
      </c>
      <c r="G7632">
        <v>0.84235294117647064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0.29869354236655471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 t="s">
        <v>7676</v>
      </c>
      <c r="B7633">
        <v>0</v>
      </c>
      <c r="C7633">
        <v>0</v>
      </c>
      <c r="D7633">
        <v>0</v>
      </c>
      <c r="E7633">
        <v>0.57048583937900543</v>
      </c>
      <c r="F7633">
        <v>0</v>
      </c>
      <c r="G7633">
        <v>0.20921568627450979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0.3720791340052258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 t="s">
        <v>7677</v>
      </c>
      <c r="B7634">
        <v>0</v>
      </c>
      <c r="C7634">
        <v>0</v>
      </c>
      <c r="D7634">
        <v>0</v>
      </c>
      <c r="E7634">
        <v>0.50379661160346034</v>
      </c>
      <c r="F7634">
        <v>0</v>
      </c>
      <c r="G7634">
        <v>0.20921568627450979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0.3720791340052258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 t="s">
        <v>7678</v>
      </c>
      <c r="B7635">
        <v>0</v>
      </c>
      <c r="C7635">
        <v>0</v>
      </c>
      <c r="D7635">
        <v>0</v>
      </c>
      <c r="E7635">
        <v>0.4645191311152943</v>
      </c>
      <c r="F7635">
        <v>0</v>
      </c>
      <c r="G7635">
        <v>0.20921568627450979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0.29048152295632701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 t="s">
        <v>7679</v>
      </c>
      <c r="B7636">
        <v>0</v>
      </c>
      <c r="C7636">
        <v>0</v>
      </c>
      <c r="D7636">
        <v>0</v>
      </c>
      <c r="E7636">
        <v>0.42528395270627561</v>
      </c>
      <c r="F7636">
        <v>0</v>
      </c>
      <c r="G7636">
        <v>0.20921568627450979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0.29048152295632701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 x14ac:dyDescent="0.25">
      <c r="A7637" t="s">
        <v>7680</v>
      </c>
      <c r="B7637">
        <v>0</v>
      </c>
      <c r="C7637">
        <v>0</v>
      </c>
      <c r="D7637">
        <v>0</v>
      </c>
      <c r="E7637">
        <v>0.39588400769897852</v>
      </c>
      <c r="F7637">
        <v>0</v>
      </c>
      <c r="G7637">
        <v>0.20921568627450979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0.29048152295632701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 t="s">
        <v>7681</v>
      </c>
      <c r="B7638">
        <v>0</v>
      </c>
      <c r="C7638">
        <v>0</v>
      </c>
      <c r="D7638">
        <v>0</v>
      </c>
      <c r="E7638">
        <v>0.35408955350155458</v>
      </c>
      <c r="F7638">
        <v>0</v>
      </c>
      <c r="G7638">
        <v>0.20921568627450979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0.3720791340052258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t="s">
        <v>7682</v>
      </c>
      <c r="B7639">
        <v>0</v>
      </c>
      <c r="C7639">
        <v>0</v>
      </c>
      <c r="D7639">
        <v>0</v>
      </c>
      <c r="E7639">
        <v>0.3227437128534868</v>
      </c>
      <c r="F7639">
        <v>0</v>
      </c>
      <c r="G7639">
        <v>0.20921568627450979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0.41216871967151919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 x14ac:dyDescent="0.25">
      <c r="A7640" t="s">
        <v>7683</v>
      </c>
      <c r="B7640">
        <v>0</v>
      </c>
      <c r="C7640">
        <v>0</v>
      </c>
      <c r="D7640">
        <v>0</v>
      </c>
      <c r="E7640">
        <v>0.30886863089320837</v>
      </c>
      <c r="F7640">
        <v>0</v>
      </c>
      <c r="G7640">
        <v>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0.52224710712952593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 x14ac:dyDescent="0.25">
      <c r="A7641" t="s">
        <v>7684</v>
      </c>
      <c r="B7641">
        <v>0</v>
      </c>
      <c r="C7641">
        <v>8.5158150851581509E-3</v>
      </c>
      <c r="D7641">
        <v>0</v>
      </c>
      <c r="E7641">
        <v>0.28649083102434492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0.52224710712952593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 spans="1:18" x14ac:dyDescent="0.25">
      <c r="A7642" t="s">
        <v>7685</v>
      </c>
      <c r="B7642">
        <v>0</v>
      </c>
      <c r="C7642">
        <v>7.9075425790754258E-2</v>
      </c>
      <c r="D7642">
        <v>0</v>
      </c>
      <c r="E7642">
        <v>0.25520844349499783</v>
      </c>
      <c r="F7642">
        <v>0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0.52224710712952593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x14ac:dyDescent="0.25">
      <c r="A7643" t="s">
        <v>7686</v>
      </c>
      <c r="B7643">
        <v>0</v>
      </c>
      <c r="C7643">
        <v>0.21776155717761561</v>
      </c>
      <c r="D7643">
        <v>0</v>
      </c>
      <c r="E7643">
        <v>0.20751284925654101</v>
      </c>
      <c r="F7643">
        <v>0</v>
      </c>
      <c r="G7643">
        <v>0.20921568627450979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0.52224710712952593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 x14ac:dyDescent="0.25">
      <c r="A7644" t="s">
        <v>7687</v>
      </c>
      <c r="B7644">
        <v>0</v>
      </c>
      <c r="C7644">
        <v>0.16666666666666671</v>
      </c>
      <c r="D7644">
        <v>0</v>
      </c>
      <c r="E7644">
        <v>0.154444890966391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0.52224710712952593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 t="s">
        <v>7688</v>
      </c>
      <c r="B7645">
        <v>0</v>
      </c>
      <c r="C7645">
        <v>0.18004866180048659</v>
      </c>
      <c r="D7645">
        <v>0</v>
      </c>
      <c r="E7645">
        <v>0.1171979102772901</v>
      </c>
      <c r="F7645">
        <v>0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0.52224710712952593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 x14ac:dyDescent="0.25">
      <c r="A7646" t="s">
        <v>7689</v>
      </c>
      <c r="B7646">
        <v>0</v>
      </c>
      <c r="C7646">
        <v>0.20559610705596101</v>
      </c>
      <c r="D7646">
        <v>0</v>
      </c>
      <c r="E7646">
        <v>8.3483153196979631E-2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0.52224710712952593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25">
      <c r="A7647" t="s">
        <v>7690</v>
      </c>
      <c r="B7647">
        <v>0</v>
      </c>
      <c r="C7647">
        <v>0.19221411192214111</v>
      </c>
      <c r="D7647">
        <v>0</v>
      </c>
      <c r="E7647">
        <v>6.3664629116521085E-2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0.52224710712952593</v>
      </c>
      <c r="N7647">
        <v>0</v>
      </c>
      <c r="O7647">
        <v>0</v>
      </c>
      <c r="P7647">
        <v>0</v>
      </c>
      <c r="Q7647">
        <v>0</v>
      </c>
      <c r="R7647">
        <v>0</v>
      </c>
    </row>
    <row r="7648" spans="1:18" x14ac:dyDescent="0.25">
      <c r="A7648" t="s">
        <v>7691</v>
      </c>
      <c r="B7648">
        <v>0</v>
      </c>
      <c r="C7648">
        <v>0.43309002433090033</v>
      </c>
      <c r="D7648">
        <v>0</v>
      </c>
      <c r="E7648">
        <v>5.9096004568624551E-2</v>
      </c>
      <c r="F7648">
        <v>0</v>
      </c>
      <c r="G7648">
        <v>0.20921568627450979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0.52224710712952593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 x14ac:dyDescent="0.25">
      <c r="A7649" t="s">
        <v>7692</v>
      </c>
      <c r="B7649">
        <v>0</v>
      </c>
      <c r="C7649">
        <v>0.38807785888077861</v>
      </c>
      <c r="D7649">
        <v>0</v>
      </c>
      <c r="E7649">
        <v>7.7285898601916286E-2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0.52224710712952593</v>
      </c>
      <c r="N7649">
        <v>0</v>
      </c>
      <c r="O7649">
        <v>0</v>
      </c>
      <c r="P7649">
        <v>0</v>
      </c>
      <c r="Q7649">
        <v>0</v>
      </c>
      <c r="R7649">
        <v>0</v>
      </c>
    </row>
    <row r="7650" spans="1:18" x14ac:dyDescent="0.25">
      <c r="A7650" t="s">
        <v>7693</v>
      </c>
      <c r="B7650">
        <v>0</v>
      </c>
      <c r="C7650">
        <v>8.2725060827250604E-2</v>
      </c>
      <c r="D7650">
        <v>0</v>
      </c>
      <c r="E7650">
        <v>0.1125446815710992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0.52224710712952593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x14ac:dyDescent="0.25">
      <c r="A7651" t="s">
        <v>7694</v>
      </c>
      <c r="B7651">
        <v>0</v>
      </c>
      <c r="C7651">
        <v>0</v>
      </c>
      <c r="D7651">
        <v>0</v>
      </c>
      <c r="E7651">
        <v>0.14727468855094231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0.52224710712952593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 x14ac:dyDescent="0.25">
      <c r="A7652" t="s">
        <v>7695</v>
      </c>
      <c r="B7652">
        <v>0</v>
      </c>
      <c r="C7652">
        <v>0</v>
      </c>
      <c r="D7652">
        <v>0</v>
      </c>
      <c r="E7652">
        <v>0.17997419573172019</v>
      </c>
      <c r="F7652">
        <v>0</v>
      </c>
      <c r="G7652">
        <v>0.20921568627450979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0.52224710712952593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 spans="1:18" x14ac:dyDescent="0.25">
      <c r="A7653" t="s">
        <v>7696</v>
      </c>
      <c r="B7653">
        <v>0</v>
      </c>
      <c r="C7653">
        <v>0</v>
      </c>
      <c r="D7653">
        <v>0</v>
      </c>
      <c r="E7653">
        <v>0.20393832356860339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0.52224710712952593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 t="s">
        <v>7697</v>
      </c>
      <c r="B7654">
        <v>0</v>
      </c>
      <c r="C7654">
        <v>0</v>
      </c>
      <c r="D7654">
        <v>0</v>
      </c>
      <c r="E7654">
        <v>0.22900230546331349</v>
      </c>
      <c r="F7654">
        <v>0</v>
      </c>
      <c r="G7654">
        <v>0.20921568627450979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0.52224710712952593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x14ac:dyDescent="0.25">
      <c r="A7655" t="s">
        <v>7698</v>
      </c>
      <c r="B7655">
        <v>0</v>
      </c>
      <c r="C7655">
        <v>0</v>
      </c>
      <c r="D7655">
        <v>0</v>
      </c>
      <c r="E7655">
        <v>0.2497937773641575</v>
      </c>
      <c r="F7655">
        <v>0</v>
      </c>
      <c r="G7655">
        <v>0.7550980392156863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0.52224710712952593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 x14ac:dyDescent="0.25">
      <c r="A7656" t="s">
        <v>7699</v>
      </c>
      <c r="B7656">
        <v>0</v>
      </c>
      <c r="C7656">
        <v>0</v>
      </c>
      <c r="D7656">
        <v>0</v>
      </c>
      <c r="E7656">
        <v>0.24924385033524399</v>
      </c>
      <c r="F7656">
        <v>0</v>
      </c>
      <c r="G7656">
        <v>0.20921568627450979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0.39204927211646129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 t="s">
        <v>7700</v>
      </c>
      <c r="B7657">
        <v>0</v>
      </c>
      <c r="C7657">
        <v>0</v>
      </c>
      <c r="D7657">
        <v>0</v>
      </c>
      <c r="E7657">
        <v>0.25497578205968818</v>
      </c>
      <c r="F7657">
        <v>0</v>
      </c>
      <c r="G7657">
        <v>0.20921568627450979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0.3720791340052258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 x14ac:dyDescent="0.25">
      <c r="A7658" t="s">
        <v>7701</v>
      </c>
      <c r="B7658">
        <v>0</v>
      </c>
      <c r="C7658">
        <v>0</v>
      </c>
      <c r="D7658">
        <v>0</v>
      </c>
      <c r="E7658">
        <v>0.28818291419023251</v>
      </c>
      <c r="F7658">
        <v>0</v>
      </c>
      <c r="G7658">
        <v>0.20921568627450979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0.20892123926838371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 t="s">
        <v>7702</v>
      </c>
      <c r="B7659">
        <v>0</v>
      </c>
      <c r="C7659">
        <v>0</v>
      </c>
      <c r="D7659">
        <v>0</v>
      </c>
      <c r="E7659">
        <v>0.31870386429493008</v>
      </c>
      <c r="F7659">
        <v>0</v>
      </c>
      <c r="G7659">
        <v>0.20921568627450979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0.20892123926838371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 t="s">
        <v>7703</v>
      </c>
      <c r="B7660">
        <v>0</v>
      </c>
      <c r="C7660">
        <v>0</v>
      </c>
      <c r="D7660">
        <v>0</v>
      </c>
      <c r="E7660">
        <v>0.34998625182427717</v>
      </c>
      <c r="F7660">
        <v>0</v>
      </c>
      <c r="G7660">
        <v>0.20921568627450979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0.20892123926838371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 x14ac:dyDescent="0.25">
      <c r="A7661" t="s">
        <v>7704</v>
      </c>
      <c r="B7661">
        <v>0</v>
      </c>
      <c r="C7661">
        <v>0</v>
      </c>
      <c r="D7661">
        <v>0</v>
      </c>
      <c r="E7661">
        <v>0.37371771822585093</v>
      </c>
      <c r="F7661">
        <v>0</v>
      </c>
      <c r="G7661">
        <v>0.20921568627450979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0.29048152295632701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 x14ac:dyDescent="0.25">
      <c r="A7662" t="s">
        <v>7705</v>
      </c>
      <c r="B7662">
        <v>0</v>
      </c>
      <c r="C7662">
        <v>0</v>
      </c>
      <c r="D7662">
        <v>0</v>
      </c>
      <c r="E7662">
        <v>0.41068973540049503</v>
      </c>
      <c r="F7662">
        <v>0</v>
      </c>
      <c r="G7662">
        <v>0.20921568627450979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0.3720791340052258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 t="s">
        <v>7706</v>
      </c>
      <c r="B7663">
        <v>0</v>
      </c>
      <c r="C7663">
        <v>0</v>
      </c>
      <c r="D7663">
        <v>0</v>
      </c>
      <c r="E7663">
        <v>0.45409166860551198</v>
      </c>
      <c r="F7663">
        <v>0</v>
      </c>
      <c r="G7663">
        <v>0.20921568627450979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0.41216871967151919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 x14ac:dyDescent="0.25">
      <c r="A7664" t="s">
        <v>7707</v>
      </c>
      <c r="B7664">
        <v>0</v>
      </c>
      <c r="C7664">
        <v>0</v>
      </c>
      <c r="D7664">
        <v>0</v>
      </c>
      <c r="E7664">
        <v>0.49076757122612591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0.52224710712952593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 t="s">
        <v>7708</v>
      </c>
      <c r="B7665">
        <v>0</v>
      </c>
      <c r="C7665">
        <v>2.3114355231143548E-2</v>
      </c>
      <c r="D7665">
        <v>0</v>
      </c>
      <c r="E7665">
        <v>0.50696926753949967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0.52224710712952593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 t="s">
        <v>7709</v>
      </c>
      <c r="B7666">
        <v>0</v>
      </c>
      <c r="C7666">
        <v>0.18491484184914839</v>
      </c>
      <c r="D7666">
        <v>0</v>
      </c>
      <c r="E7666">
        <v>0.54136085788616517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0.52224710712952593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 t="s">
        <v>7710</v>
      </c>
      <c r="B7667">
        <v>0</v>
      </c>
      <c r="C7667">
        <v>0.34184914841849151</v>
      </c>
      <c r="D7667">
        <v>0</v>
      </c>
      <c r="E7667">
        <v>0.58789314494807421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0.52224710712952593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t="s">
        <v>7711</v>
      </c>
      <c r="B7668">
        <v>0</v>
      </c>
      <c r="C7668">
        <v>0.3454987834549878</v>
      </c>
      <c r="D7668">
        <v>0</v>
      </c>
      <c r="E7668">
        <v>0.54030330590748543</v>
      </c>
      <c r="F7668">
        <v>0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0.52224710712952593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 t="s">
        <v>7712</v>
      </c>
      <c r="B7669">
        <v>0</v>
      </c>
      <c r="C7669">
        <v>0.2968369829683698</v>
      </c>
      <c r="D7669">
        <v>0</v>
      </c>
      <c r="E7669">
        <v>0.47393134372554407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0.52224710712952593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 t="s">
        <v>7713</v>
      </c>
      <c r="B7670">
        <v>0</v>
      </c>
      <c r="C7670">
        <v>0.28467153284671531</v>
      </c>
      <c r="D7670">
        <v>0</v>
      </c>
      <c r="E7670">
        <v>0.42384568201527112</v>
      </c>
      <c r="F7670">
        <v>0</v>
      </c>
      <c r="G7670">
        <v>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0.52224710712952593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 x14ac:dyDescent="0.25">
      <c r="A7671" t="s">
        <v>7714</v>
      </c>
      <c r="B7671">
        <v>0</v>
      </c>
      <c r="C7671">
        <v>0.31995133819951338</v>
      </c>
      <c r="D7671">
        <v>0</v>
      </c>
      <c r="E7671">
        <v>0.40021997081156541</v>
      </c>
      <c r="F7671">
        <v>0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0.52224710712952593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 t="s">
        <v>7715</v>
      </c>
      <c r="B7672">
        <v>0</v>
      </c>
      <c r="C7672">
        <v>0.64598540145985406</v>
      </c>
      <c r="D7672">
        <v>0</v>
      </c>
      <c r="E7672">
        <v>0.40777089193933891</v>
      </c>
      <c r="F7672">
        <v>0</v>
      </c>
      <c r="G7672">
        <v>0.49333333333333329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0.52224710712952593</v>
      </c>
      <c r="N7672">
        <v>0</v>
      </c>
      <c r="O7672">
        <v>0</v>
      </c>
      <c r="P7672">
        <v>0</v>
      </c>
      <c r="Q7672">
        <v>0</v>
      </c>
      <c r="R7672">
        <v>0</v>
      </c>
    </row>
    <row r="7673" spans="1:18" x14ac:dyDescent="0.25">
      <c r="A7673" t="s">
        <v>7716</v>
      </c>
      <c r="B7673">
        <v>0</v>
      </c>
      <c r="C7673">
        <v>0.48053527980535282</v>
      </c>
      <c r="D7673">
        <v>0</v>
      </c>
      <c r="E7673">
        <v>0.50434653863237378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0.52224710712952593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 t="s">
        <v>7717</v>
      </c>
      <c r="B7674">
        <v>0</v>
      </c>
      <c r="C7674">
        <v>0.1058394160583941</v>
      </c>
      <c r="D7674">
        <v>0</v>
      </c>
      <c r="E7674">
        <v>0.62088876668288251</v>
      </c>
      <c r="F7674">
        <v>0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0.52224710712952593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x14ac:dyDescent="0.25">
      <c r="A7675" t="s">
        <v>7718</v>
      </c>
      <c r="B7675">
        <v>0</v>
      </c>
      <c r="C7675">
        <v>0</v>
      </c>
      <c r="D7675">
        <v>0</v>
      </c>
      <c r="E7675">
        <v>0.69595380612957136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0.41870100783874581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 spans="1:18" x14ac:dyDescent="0.25">
      <c r="A7676" t="s">
        <v>7719</v>
      </c>
      <c r="B7676">
        <v>0</v>
      </c>
      <c r="C7676">
        <v>0</v>
      </c>
      <c r="D7676">
        <v>0</v>
      </c>
      <c r="E7676">
        <v>0.72924554241841</v>
      </c>
      <c r="F7676">
        <v>0</v>
      </c>
      <c r="G7676">
        <v>0.20921568627450979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0.41216871967151919</v>
      </c>
      <c r="N7676">
        <v>0</v>
      </c>
      <c r="O7676">
        <v>0</v>
      </c>
      <c r="P7676">
        <v>0</v>
      </c>
      <c r="Q7676">
        <v>0</v>
      </c>
      <c r="R7676">
        <v>0</v>
      </c>
    </row>
    <row r="7677" spans="1:18" x14ac:dyDescent="0.25">
      <c r="A7677" t="s">
        <v>7720</v>
      </c>
      <c r="B7677">
        <v>0</v>
      </c>
      <c r="C7677">
        <v>0</v>
      </c>
      <c r="D7677">
        <v>0</v>
      </c>
      <c r="E7677">
        <v>0.75361154000719144</v>
      </c>
      <c r="F7677">
        <v>0</v>
      </c>
      <c r="G7677">
        <v>0.20921568627450979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0.20892123926838371</v>
      </c>
      <c r="N7677">
        <v>0</v>
      </c>
      <c r="O7677">
        <v>0</v>
      </c>
      <c r="P7677">
        <v>0</v>
      </c>
      <c r="Q7677">
        <v>0</v>
      </c>
      <c r="R7677">
        <v>0</v>
      </c>
    </row>
    <row r="7678" spans="1:18" x14ac:dyDescent="0.25">
      <c r="A7678" t="s">
        <v>7721</v>
      </c>
      <c r="B7678">
        <v>0</v>
      </c>
      <c r="C7678">
        <v>0</v>
      </c>
      <c r="D7678">
        <v>0</v>
      </c>
      <c r="E7678">
        <v>0.76092979969965524</v>
      </c>
      <c r="F7678">
        <v>0</v>
      </c>
      <c r="G7678">
        <v>0.20921568627450979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0.20892123926838371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 t="s">
        <v>7722</v>
      </c>
      <c r="B7679">
        <v>0</v>
      </c>
      <c r="C7679">
        <v>0</v>
      </c>
      <c r="D7679">
        <v>0</v>
      </c>
      <c r="E7679">
        <v>0.78722054188963397</v>
      </c>
      <c r="F7679">
        <v>0</v>
      </c>
      <c r="G7679">
        <v>0.20921568627450979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0.20892123926838371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 x14ac:dyDescent="0.25">
      <c r="A7680" t="s">
        <v>7723</v>
      </c>
      <c r="B7680">
        <v>0</v>
      </c>
      <c r="C7680">
        <v>0</v>
      </c>
      <c r="D7680">
        <v>0</v>
      </c>
      <c r="E7680">
        <v>0.79678081177689886</v>
      </c>
      <c r="F7680">
        <v>0</v>
      </c>
      <c r="G7680">
        <v>0.20921568627450979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0.20892123926838371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 x14ac:dyDescent="0.25">
      <c r="A7681" t="s">
        <v>7724</v>
      </c>
      <c r="B7681">
        <v>0</v>
      </c>
      <c r="C7681">
        <v>0</v>
      </c>
      <c r="D7681">
        <v>0</v>
      </c>
      <c r="E7681">
        <v>0.72349245965439202</v>
      </c>
      <c r="F7681">
        <v>0</v>
      </c>
      <c r="G7681">
        <v>0.20921568627450979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0.20892123926838371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 t="s">
        <v>7725</v>
      </c>
      <c r="B7682">
        <v>0</v>
      </c>
      <c r="C7682">
        <v>0</v>
      </c>
      <c r="D7682">
        <v>0</v>
      </c>
      <c r="E7682">
        <v>0.59227141013980833</v>
      </c>
      <c r="F7682">
        <v>0</v>
      </c>
      <c r="G7682">
        <v>0.20921568627450979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0.20892123926838371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 t="s">
        <v>7726</v>
      </c>
      <c r="B7683">
        <v>0</v>
      </c>
      <c r="C7683">
        <v>0</v>
      </c>
      <c r="D7683">
        <v>0</v>
      </c>
      <c r="E7683">
        <v>0.56756699591784943</v>
      </c>
      <c r="F7683">
        <v>0</v>
      </c>
      <c r="G7683">
        <v>0.20921568627450979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0.20892123926838371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 t="s">
        <v>7727</v>
      </c>
      <c r="B7684">
        <v>0</v>
      </c>
      <c r="C7684">
        <v>0</v>
      </c>
      <c r="D7684">
        <v>0</v>
      </c>
      <c r="E7684">
        <v>0.76139512257027442</v>
      </c>
      <c r="F7684">
        <v>0</v>
      </c>
      <c r="G7684">
        <v>0.20921568627450979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0.20892123926838371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 x14ac:dyDescent="0.25">
      <c r="A7685" t="s">
        <v>7728</v>
      </c>
      <c r="B7685">
        <v>0</v>
      </c>
      <c r="C7685">
        <v>0</v>
      </c>
      <c r="D7685">
        <v>0</v>
      </c>
      <c r="E7685">
        <v>0.73489286998455983</v>
      </c>
      <c r="F7685">
        <v>0</v>
      </c>
      <c r="G7685">
        <v>0.20921568627450979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0.20892123926838371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t="s">
        <v>7729</v>
      </c>
      <c r="B7686">
        <v>0</v>
      </c>
      <c r="C7686">
        <v>0</v>
      </c>
      <c r="D7686">
        <v>0</v>
      </c>
      <c r="E7686">
        <v>0.66473487171894508</v>
      </c>
      <c r="F7686">
        <v>0</v>
      </c>
      <c r="G7686">
        <v>0.20921568627450979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0.20892123926838371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 x14ac:dyDescent="0.25">
      <c r="A7687" t="s">
        <v>7730</v>
      </c>
      <c r="B7687">
        <v>0</v>
      </c>
      <c r="C7687">
        <v>0</v>
      </c>
      <c r="D7687">
        <v>0</v>
      </c>
      <c r="E7687">
        <v>0.57526597432263804</v>
      </c>
      <c r="F7687">
        <v>0</v>
      </c>
      <c r="G7687">
        <v>0.20921568627450979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0.20892123926838371</v>
      </c>
      <c r="N7687">
        <v>0</v>
      </c>
      <c r="O7687">
        <v>0</v>
      </c>
      <c r="P7687">
        <v>0</v>
      </c>
      <c r="Q7687">
        <v>0</v>
      </c>
      <c r="R7687">
        <v>0</v>
      </c>
    </row>
    <row r="7688" spans="1:18" x14ac:dyDescent="0.25">
      <c r="A7688" t="s">
        <v>7731</v>
      </c>
      <c r="B7688">
        <v>0</v>
      </c>
      <c r="C7688">
        <v>0</v>
      </c>
      <c r="D7688">
        <v>0</v>
      </c>
      <c r="E7688">
        <v>0.49216353983798311</v>
      </c>
      <c r="F7688">
        <v>0</v>
      </c>
      <c r="G7688">
        <v>0.20921568627450979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0.20892123926838371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 t="s">
        <v>7732</v>
      </c>
      <c r="B7689">
        <v>0</v>
      </c>
      <c r="C7689">
        <v>2.18978102189781E-2</v>
      </c>
      <c r="D7689">
        <v>0</v>
      </c>
      <c r="E7689">
        <v>0.41098584995452531</v>
      </c>
      <c r="F7689">
        <v>0</v>
      </c>
      <c r="G7689">
        <v>0.20921568627450979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0.3720791340052258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 spans="1:18" x14ac:dyDescent="0.25">
      <c r="A7690" t="s">
        <v>7733</v>
      </c>
      <c r="B7690">
        <v>0</v>
      </c>
      <c r="C7690">
        <v>0.18978102189781021</v>
      </c>
      <c r="D7690">
        <v>0</v>
      </c>
      <c r="E7690">
        <v>0.34287950252754917</v>
      </c>
      <c r="F7690">
        <v>0</v>
      </c>
      <c r="G7690">
        <v>0.20921568627450979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0.20892123926838371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18" x14ac:dyDescent="0.25">
      <c r="A7691" t="s">
        <v>7734</v>
      </c>
      <c r="B7691">
        <v>0</v>
      </c>
      <c r="C7691">
        <v>0.35644768856447689</v>
      </c>
      <c r="D7691">
        <v>0</v>
      </c>
      <c r="E7691">
        <v>0.28505256033334042</v>
      </c>
      <c r="F7691">
        <v>0</v>
      </c>
      <c r="G7691">
        <v>0.20921568627450979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0.41216871967151919</v>
      </c>
      <c r="N7691">
        <v>0</v>
      </c>
      <c r="O7691">
        <v>0</v>
      </c>
      <c r="P7691">
        <v>0</v>
      </c>
      <c r="Q7691">
        <v>0</v>
      </c>
      <c r="R7691">
        <v>0</v>
      </c>
    </row>
    <row r="7692" spans="1:18" x14ac:dyDescent="0.25">
      <c r="A7692" t="s">
        <v>7735</v>
      </c>
      <c r="B7692">
        <v>0</v>
      </c>
      <c r="C7692">
        <v>0.35644768856447689</v>
      </c>
      <c r="D7692">
        <v>0</v>
      </c>
      <c r="E7692">
        <v>0.16455508788256951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0.52224710712952593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18" x14ac:dyDescent="0.25">
      <c r="A7693" t="s">
        <v>7736</v>
      </c>
      <c r="B7693">
        <v>0</v>
      </c>
      <c r="C7693">
        <v>0.2457420924574209</v>
      </c>
      <c r="D7693">
        <v>0</v>
      </c>
      <c r="E7693">
        <v>7.9358700480128608E-2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0.52224710712952593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 t="s">
        <v>7737</v>
      </c>
      <c r="B7694">
        <v>0</v>
      </c>
      <c r="C7694">
        <v>0.27007299270072987</v>
      </c>
      <c r="D7694">
        <v>0</v>
      </c>
      <c r="E7694">
        <v>8.7924871507434596E-2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0.52224710712952593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 t="s">
        <v>7738</v>
      </c>
      <c r="B7695">
        <v>0</v>
      </c>
      <c r="C7695">
        <v>0.32846715328467152</v>
      </c>
      <c r="D7695">
        <v>0</v>
      </c>
      <c r="E7695">
        <v>0.122274159774953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0.52224710712952593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 spans="1:18" x14ac:dyDescent="0.25">
      <c r="A7696" t="s">
        <v>7739</v>
      </c>
      <c r="B7696">
        <v>0</v>
      </c>
      <c r="C7696">
        <v>0.73236009732360097</v>
      </c>
      <c r="D7696">
        <v>0</v>
      </c>
      <c r="E7696">
        <v>0.16796040525391831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0.52224710712952593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 t="s">
        <v>7740</v>
      </c>
      <c r="B7697">
        <v>0</v>
      </c>
      <c r="C7697">
        <v>0.49756690997566899</v>
      </c>
      <c r="D7697">
        <v>0</v>
      </c>
      <c r="E7697">
        <v>0.24253897079041439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0.52224710712952593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18" x14ac:dyDescent="0.25">
      <c r="A7698" t="s">
        <v>7741</v>
      </c>
      <c r="B7698">
        <v>0</v>
      </c>
      <c r="C7698">
        <v>0.1070559610705596</v>
      </c>
      <c r="D7698">
        <v>0</v>
      </c>
      <c r="E7698">
        <v>0.36993168214217731</v>
      </c>
      <c r="F7698">
        <v>0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0.52224710712952593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18" x14ac:dyDescent="0.25">
      <c r="A7699" t="s">
        <v>7742</v>
      </c>
      <c r="B7699">
        <v>0</v>
      </c>
      <c r="C7699">
        <v>0</v>
      </c>
      <c r="D7699">
        <v>0</v>
      </c>
      <c r="E7699">
        <v>0.46456143319444149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0.52224710712952593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 t="s">
        <v>7743</v>
      </c>
      <c r="B7700">
        <v>0</v>
      </c>
      <c r="C7700">
        <v>0</v>
      </c>
      <c r="D7700">
        <v>0</v>
      </c>
      <c r="E7700">
        <v>0.51591615727913032</v>
      </c>
      <c r="F7700">
        <v>0</v>
      </c>
      <c r="G7700">
        <v>0.89431372549019617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0.47820082120194102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 x14ac:dyDescent="0.25">
      <c r="A7701" t="s">
        <v>7744</v>
      </c>
      <c r="B7701">
        <v>0</v>
      </c>
      <c r="C7701">
        <v>0</v>
      </c>
      <c r="D7701">
        <v>0</v>
      </c>
      <c r="E7701">
        <v>0.55111148712959246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0.52224710712952593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 t="s">
        <v>7745</v>
      </c>
      <c r="B7702">
        <v>0</v>
      </c>
      <c r="C7702">
        <v>0</v>
      </c>
      <c r="D7702">
        <v>0</v>
      </c>
      <c r="E7702">
        <v>0.59193299350663087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0.52224710712952593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 t="s">
        <v>7746</v>
      </c>
      <c r="B7703">
        <v>0</v>
      </c>
      <c r="C7703">
        <v>0</v>
      </c>
      <c r="D7703">
        <v>0</v>
      </c>
      <c r="E7703">
        <v>0.64047462932803145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0.52224710712952593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 t="s">
        <v>7747</v>
      </c>
      <c r="B7704">
        <v>0</v>
      </c>
      <c r="C7704">
        <v>0</v>
      </c>
      <c r="D7704">
        <v>0</v>
      </c>
      <c r="E7704">
        <v>0.68960849425749282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0.50332213512504664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 t="s">
        <v>7748</v>
      </c>
      <c r="B7705">
        <v>0</v>
      </c>
      <c r="C7705">
        <v>0</v>
      </c>
      <c r="D7705">
        <v>0</v>
      </c>
      <c r="E7705">
        <v>0.73275661498762668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0.45225830533781258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18" x14ac:dyDescent="0.25">
      <c r="A7706" t="s">
        <v>7749</v>
      </c>
      <c r="B7706">
        <v>0</v>
      </c>
      <c r="C7706">
        <v>0</v>
      </c>
      <c r="D7706">
        <v>0</v>
      </c>
      <c r="E7706">
        <v>0.77298589225660441</v>
      </c>
      <c r="F7706">
        <v>0</v>
      </c>
      <c r="G7706">
        <v>0.20921568627450979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0.40679357969391561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x14ac:dyDescent="0.25">
      <c r="A7707" t="s">
        <v>7750</v>
      </c>
      <c r="B7707">
        <v>0</v>
      </c>
      <c r="C7707">
        <v>0</v>
      </c>
      <c r="D7707">
        <v>0</v>
      </c>
      <c r="E7707">
        <v>0.80467014953784988</v>
      </c>
      <c r="F7707">
        <v>0</v>
      </c>
      <c r="G7707">
        <v>0.20921568627450979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0.36334453154162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 x14ac:dyDescent="0.25">
      <c r="A7708" t="s">
        <v>7751</v>
      </c>
      <c r="B7708">
        <v>0</v>
      </c>
      <c r="C7708">
        <v>0</v>
      </c>
      <c r="D7708">
        <v>0</v>
      </c>
      <c r="E7708">
        <v>0.81501300788933784</v>
      </c>
      <c r="F7708">
        <v>0</v>
      </c>
      <c r="G7708">
        <v>0.20921568627450979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0.35412467338559173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18" x14ac:dyDescent="0.25">
      <c r="A7709" t="s">
        <v>7752</v>
      </c>
      <c r="B7709">
        <v>0</v>
      </c>
      <c r="C7709">
        <v>0</v>
      </c>
      <c r="D7709">
        <v>0</v>
      </c>
      <c r="E7709">
        <v>0.82205630406734498</v>
      </c>
      <c r="F7709">
        <v>0</v>
      </c>
      <c r="G7709">
        <v>0.20921568627450979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0.35233296005972381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 t="s">
        <v>7753</v>
      </c>
      <c r="B7710">
        <v>0</v>
      </c>
      <c r="C7710">
        <v>0</v>
      </c>
      <c r="D7710">
        <v>0</v>
      </c>
      <c r="E7710">
        <v>0.82406565282683653</v>
      </c>
      <c r="F7710">
        <v>0</v>
      </c>
      <c r="G7710">
        <v>0.46274509803921571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0.35856662933930572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x14ac:dyDescent="0.25">
      <c r="A7711" t="s">
        <v>7754</v>
      </c>
      <c r="B7711">
        <v>0</v>
      </c>
      <c r="C7711">
        <v>0</v>
      </c>
      <c r="D7711">
        <v>0</v>
      </c>
      <c r="E7711">
        <v>0.82582118911144486</v>
      </c>
      <c r="F7711">
        <v>0</v>
      </c>
      <c r="G7711">
        <v>0.54843137254901964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0.3720791340052258</v>
      </c>
      <c r="N7711">
        <v>0</v>
      </c>
      <c r="O7711">
        <v>0</v>
      </c>
      <c r="P7711">
        <v>0</v>
      </c>
      <c r="Q7711">
        <v>0</v>
      </c>
      <c r="R7711">
        <v>0</v>
      </c>
    </row>
    <row r="7712" spans="1:18" x14ac:dyDescent="0.25">
      <c r="A7712" t="s">
        <v>7755</v>
      </c>
      <c r="B7712">
        <v>0</v>
      </c>
      <c r="C7712">
        <v>0</v>
      </c>
      <c r="D7712">
        <v>0</v>
      </c>
      <c r="E7712">
        <v>0.82262738213583209</v>
      </c>
      <c r="F7712">
        <v>0</v>
      </c>
      <c r="G7712">
        <v>0.77274509803921576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0.32556924225457262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 spans="1:18" x14ac:dyDescent="0.25">
      <c r="A7713" t="s">
        <v>7756</v>
      </c>
      <c r="B7713">
        <v>0</v>
      </c>
      <c r="C7713">
        <v>7.2992700729926996E-3</v>
      </c>
      <c r="D7713">
        <v>0</v>
      </c>
      <c r="E7713">
        <v>0.82243702277966968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0.32691302724897348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 x14ac:dyDescent="0.25">
      <c r="A7714" t="s">
        <v>7757</v>
      </c>
      <c r="B7714">
        <v>0</v>
      </c>
      <c r="C7714">
        <v>8.8807785888077848E-2</v>
      </c>
      <c r="D7714">
        <v>0</v>
      </c>
      <c r="E7714">
        <v>0.8194335751602192</v>
      </c>
      <c r="F7714">
        <v>0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0.40474057484135872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x14ac:dyDescent="0.25">
      <c r="A7715" t="s">
        <v>7758</v>
      </c>
      <c r="B7715">
        <v>0</v>
      </c>
      <c r="C7715">
        <v>0.20802919708029199</v>
      </c>
      <c r="D7715">
        <v>0</v>
      </c>
      <c r="E7715">
        <v>0.80143404048308975</v>
      </c>
      <c r="F7715">
        <v>0</v>
      </c>
      <c r="G7715">
        <v>0.36960784313725492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0.41216871967151919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 x14ac:dyDescent="0.25">
      <c r="A7716" t="s">
        <v>7759</v>
      </c>
      <c r="B7716">
        <v>0</v>
      </c>
      <c r="C7716">
        <v>0.2457420924574209</v>
      </c>
      <c r="D7716">
        <v>0</v>
      </c>
      <c r="E7716">
        <v>0.74891600922185331</v>
      </c>
      <c r="F7716">
        <v>0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0.41216871967151919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 x14ac:dyDescent="0.25">
      <c r="A7717" t="s">
        <v>7760</v>
      </c>
      <c r="B7717">
        <v>0</v>
      </c>
      <c r="C7717">
        <v>0.23357664233576639</v>
      </c>
      <c r="D7717">
        <v>0</v>
      </c>
      <c r="E7717">
        <v>0.66938810042513597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0.48133631952220979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 x14ac:dyDescent="0.25">
      <c r="A7718" t="s">
        <v>7761</v>
      </c>
      <c r="B7718">
        <v>0</v>
      </c>
      <c r="C7718">
        <v>0.25060827250608281</v>
      </c>
      <c r="D7718">
        <v>0</v>
      </c>
      <c r="E7718">
        <v>0.59633240973793866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0.41216871967151919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 t="s">
        <v>7762</v>
      </c>
      <c r="B7719">
        <v>0</v>
      </c>
      <c r="C7719">
        <v>0.25060827250608281</v>
      </c>
      <c r="D7719">
        <v>0</v>
      </c>
      <c r="E7719">
        <v>0.54829839886630438</v>
      </c>
      <c r="F7719">
        <v>0</v>
      </c>
      <c r="G7719">
        <v>0.27921568627450982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0.41216871967151919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 x14ac:dyDescent="0.25">
      <c r="A7720" t="s">
        <v>7763</v>
      </c>
      <c r="B7720">
        <v>0</v>
      </c>
      <c r="C7720">
        <v>0.45742092457420919</v>
      </c>
      <c r="D7720">
        <v>0</v>
      </c>
      <c r="E7720">
        <v>0.53725755620888771</v>
      </c>
      <c r="F7720">
        <v>0</v>
      </c>
      <c r="G7720">
        <v>0.20921568627450979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0.3720791340052258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 x14ac:dyDescent="0.25">
      <c r="A7721" t="s">
        <v>7764</v>
      </c>
      <c r="B7721">
        <v>0</v>
      </c>
      <c r="C7721">
        <v>0.36982968369829677</v>
      </c>
      <c r="D7721">
        <v>0</v>
      </c>
      <c r="E7721">
        <v>0.55665305949787436</v>
      </c>
      <c r="F7721">
        <v>0</v>
      </c>
      <c r="G7721">
        <v>0.20921568627450979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0.41216871967151919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 t="s">
        <v>7765</v>
      </c>
      <c r="B7722">
        <v>0</v>
      </c>
      <c r="C7722">
        <v>8.0291970802919707E-2</v>
      </c>
      <c r="D7722">
        <v>0</v>
      </c>
      <c r="E7722">
        <v>0.57518137016434367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0.41216871967151919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x14ac:dyDescent="0.25">
      <c r="A7723" t="s">
        <v>7766</v>
      </c>
      <c r="B7723">
        <v>0</v>
      </c>
      <c r="C7723">
        <v>0</v>
      </c>
      <c r="D7723">
        <v>0</v>
      </c>
      <c r="E7723">
        <v>0.55830284058461477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0.41216871967151919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 t="s">
        <v>7767</v>
      </c>
      <c r="B7724">
        <v>0</v>
      </c>
      <c r="C7724">
        <v>0</v>
      </c>
      <c r="D7724">
        <v>0</v>
      </c>
      <c r="E7724">
        <v>0.50108927853804019</v>
      </c>
      <c r="F7724">
        <v>0</v>
      </c>
      <c r="G7724">
        <v>0.20921568627450979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0.41216871967151919</v>
      </c>
      <c r="N7724">
        <v>0</v>
      </c>
      <c r="O7724">
        <v>0</v>
      </c>
      <c r="P7724">
        <v>0</v>
      </c>
      <c r="Q7724">
        <v>0</v>
      </c>
      <c r="R7724">
        <v>0</v>
      </c>
    </row>
    <row r="7725" spans="1:18" x14ac:dyDescent="0.25">
      <c r="A7725" t="s">
        <v>7768</v>
      </c>
      <c r="B7725">
        <v>0</v>
      </c>
      <c r="C7725">
        <v>0</v>
      </c>
      <c r="D7725">
        <v>0</v>
      </c>
      <c r="E7725">
        <v>0.43953975337887857</v>
      </c>
      <c r="F7725">
        <v>0</v>
      </c>
      <c r="G7725">
        <v>0.20921568627450979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0.20892123926838371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 x14ac:dyDescent="0.25">
      <c r="A7726" t="s">
        <v>7769</v>
      </c>
      <c r="B7726">
        <v>0</v>
      </c>
      <c r="C7726">
        <v>0</v>
      </c>
      <c r="D7726">
        <v>0</v>
      </c>
      <c r="E7726">
        <v>0.3930920704752639</v>
      </c>
      <c r="F7726">
        <v>0</v>
      </c>
      <c r="G7726">
        <v>0.20921568627450979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0.108809257185517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x14ac:dyDescent="0.25">
      <c r="A7727" t="s">
        <v>7770</v>
      </c>
      <c r="B7727">
        <v>0</v>
      </c>
      <c r="C7727">
        <v>0</v>
      </c>
      <c r="D7727">
        <v>0</v>
      </c>
      <c r="E7727">
        <v>0.36227500581653588</v>
      </c>
      <c r="F7727">
        <v>0</v>
      </c>
      <c r="G7727">
        <v>0.20921568627450979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0.108809257185517</v>
      </c>
      <c r="N7727">
        <v>0</v>
      </c>
      <c r="O7727">
        <v>0</v>
      </c>
      <c r="P7727">
        <v>0</v>
      </c>
      <c r="Q7727">
        <v>0</v>
      </c>
      <c r="R7727">
        <v>0</v>
      </c>
    </row>
    <row r="7728" spans="1:18" x14ac:dyDescent="0.25">
      <c r="A7728" t="s">
        <v>7771</v>
      </c>
      <c r="B7728">
        <v>0</v>
      </c>
      <c r="C7728">
        <v>0</v>
      </c>
      <c r="D7728">
        <v>0</v>
      </c>
      <c r="E7728">
        <v>0.33494786268745108</v>
      </c>
      <c r="F7728">
        <v>0</v>
      </c>
      <c r="G7728">
        <v>0.20921568627450979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0.108809257185517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 x14ac:dyDescent="0.25">
      <c r="A7729" t="s">
        <v>7772</v>
      </c>
      <c r="B7729">
        <v>0</v>
      </c>
      <c r="C7729">
        <v>0</v>
      </c>
      <c r="D7729">
        <v>0</v>
      </c>
      <c r="E7729">
        <v>0.3098415787135938</v>
      </c>
      <c r="F7729">
        <v>0</v>
      </c>
      <c r="G7729">
        <v>0.20921568627450979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0.108809257185517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 spans="1:18" x14ac:dyDescent="0.25">
      <c r="A7730" t="s">
        <v>7773</v>
      </c>
      <c r="B7730">
        <v>0</v>
      </c>
      <c r="C7730">
        <v>0</v>
      </c>
      <c r="D7730">
        <v>0</v>
      </c>
      <c r="E7730">
        <v>0.27855919118424671</v>
      </c>
      <c r="F7730">
        <v>0</v>
      </c>
      <c r="G7730">
        <v>0.20921568627450979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0.108809257185517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 x14ac:dyDescent="0.25">
      <c r="A7731" t="s">
        <v>7774</v>
      </c>
      <c r="B7731">
        <v>0</v>
      </c>
      <c r="C7731">
        <v>0</v>
      </c>
      <c r="D7731">
        <v>0</v>
      </c>
      <c r="E7731">
        <v>0.23331711753632689</v>
      </c>
      <c r="F7731">
        <v>0</v>
      </c>
      <c r="G7731">
        <v>0.20921568627450979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0.108809257185517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 t="s">
        <v>7775</v>
      </c>
      <c r="B7732">
        <v>0</v>
      </c>
      <c r="C7732">
        <v>0</v>
      </c>
      <c r="D7732">
        <v>0</v>
      </c>
      <c r="E7732">
        <v>0.17584974301486919</v>
      </c>
      <c r="F7732">
        <v>0</v>
      </c>
      <c r="G7732">
        <v>0.20921568627450979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0.108809257185517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 t="s">
        <v>7776</v>
      </c>
      <c r="B7733">
        <v>0</v>
      </c>
      <c r="C7733">
        <v>0</v>
      </c>
      <c r="D7733">
        <v>0</v>
      </c>
      <c r="E7733">
        <v>0.12009560269887259</v>
      </c>
      <c r="F7733">
        <v>0</v>
      </c>
      <c r="G7733">
        <v>0.20921568627450979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0.108809257185517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 x14ac:dyDescent="0.25">
      <c r="A7734" t="s">
        <v>7777</v>
      </c>
      <c r="B7734">
        <v>0</v>
      </c>
      <c r="C7734">
        <v>0</v>
      </c>
      <c r="D7734">
        <v>0</v>
      </c>
      <c r="E7734">
        <v>8.4159986463334668E-2</v>
      </c>
      <c r="F7734">
        <v>0</v>
      </c>
      <c r="G7734">
        <v>0.20921568627450979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0.108809257185517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 x14ac:dyDescent="0.25">
      <c r="A7735" t="s">
        <v>7778</v>
      </c>
      <c r="B7735">
        <v>0</v>
      </c>
      <c r="C7735">
        <v>0</v>
      </c>
      <c r="D7735">
        <v>0</v>
      </c>
      <c r="E7735">
        <v>5.8419171302269507E-2</v>
      </c>
      <c r="F7735">
        <v>0</v>
      </c>
      <c r="G7735">
        <v>0.20921568627450979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0.108809257185517</v>
      </c>
      <c r="N7735">
        <v>0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 t="s">
        <v>7779</v>
      </c>
      <c r="B7736">
        <v>0</v>
      </c>
      <c r="C7736">
        <v>0</v>
      </c>
      <c r="D7736">
        <v>0</v>
      </c>
      <c r="E7736">
        <v>4.2259777068042903E-2</v>
      </c>
      <c r="F7736">
        <v>0</v>
      </c>
      <c r="G7736">
        <v>0.20921568627450979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0.108809257185517</v>
      </c>
      <c r="N7736">
        <v>0</v>
      </c>
      <c r="O7736">
        <v>0</v>
      </c>
      <c r="P7736">
        <v>0</v>
      </c>
      <c r="Q7736">
        <v>0</v>
      </c>
      <c r="R7736">
        <v>0</v>
      </c>
    </row>
    <row r="7737" spans="1:18" x14ac:dyDescent="0.25">
      <c r="A7737" t="s">
        <v>7780</v>
      </c>
      <c r="B7737">
        <v>0</v>
      </c>
      <c r="C7737">
        <v>1.2165450121654499E-3</v>
      </c>
      <c r="D7737">
        <v>0</v>
      </c>
      <c r="E7737">
        <v>3.090166881702236E-2</v>
      </c>
      <c r="F7737">
        <v>0</v>
      </c>
      <c r="G7737">
        <v>0.20921568627450979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0.108809257185517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18" x14ac:dyDescent="0.25">
      <c r="A7738" t="s">
        <v>7781</v>
      </c>
      <c r="B7738">
        <v>0</v>
      </c>
      <c r="C7738">
        <v>3.0413625304136251E-2</v>
      </c>
      <c r="D7738">
        <v>0</v>
      </c>
      <c r="E7738">
        <v>3.7014319253791332E-2</v>
      </c>
      <c r="F7738">
        <v>0</v>
      </c>
      <c r="G7738">
        <v>0.20921568627450979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0.108809257185517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 x14ac:dyDescent="0.25">
      <c r="A7739" t="s">
        <v>7782</v>
      </c>
      <c r="B7739">
        <v>0</v>
      </c>
      <c r="C7739">
        <v>7.785888077858881E-2</v>
      </c>
      <c r="D7739">
        <v>0</v>
      </c>
      <c r="E7739">
        <v>3.3947418515620047E-2</v>
      </c>
      <c r="F7739">
        <v>0</v>
      </c>
      <c r="G7739">
        <v>0.20921568627450979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0.108809257185517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 x14ac:dyDescent="0.25">
      <c r="A7740" t="s">
        <v>7783</v>
      </c>
      <c r="B7740">
        <v>0</v>
      </c>
      <c r="C7740">
        <v>0.16423357664233579</v>
      </c>
      <c r="D7740">
        <v>0</v>
      </c>
      <c r="E7740">
        <v>3.081706465872798E-2</v>
      </c>
      <c r="F7740">
        <v>0</v>
      </c>
      <c r="G7740">
        <v>0.20921568627450979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0.108809257185517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 x14ac:dyDescent="0.25">
      <c r="A7741" t="s">
        <v>7784</v>
      </c>
      <c r="B7741">
        <v>0</v>
      </c>
      <c r="C7741">
        <v>0.16423357664233579</v>
      </c>
      <c r="D7741">
        <v>0</v>
      </c>
      <c r="E7741">
        <v>4.5390130924934963E-2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0.1361328854050019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 x14ac:dyDescent="0.25">
      <c r="A7742" t="s">
        <v>7785</v>
      </c>
      <c r="B7742">
        <v>0</v>
      </c>
      <c r="C7742">
        <v>0.18978102189781021</v>
      </c>
      <c r="D7742">
        <v>0</v>
      </c>
      <c r="E7742">
        <v>5.12066668076736E-2</v>
      </c>
      <c r="F7742">
        <v>0</v>
      </c>
      <c r="G7742">
        <v>0.79588235294117637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0.13788727136991411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 x14ac:dyDescent="0.25">
      <c r="A7743" t="s">
        <v>7786</v>
      </c>
      <c r="B7743">
        <v>0</v>
      </c>
      <c r="C7743">
        <v>0.23844282238442821</v>
      </c>
      <c r="D7743">
        <v>0</v>
      </c>
      <c r="E7743">
        <v>6.4785634213921625E-2</v>
      </c>
      <c r="F7743">
        <v>0</v>
      </c>
      <c r="G7743">
        <v>0.20921568627450979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0.108809257185517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 x14ac:dyDescent="0.25">
      <c r="A7744" t="s">
        <v>7787</v>
      </c>
      <c r="B7744">
        <v>0</v>
      </c>
      <c r="C7744">
        <v>0.39659367396593681</v>
      </c>
      <c r="D7744">
        <v>0</v>
      </c>
      <c r="E7744">
        <v>3.6400939106157069E-2</v>
      </c>
      <c r="F7744">
        <v>0</v>
      </c>
      <c r="G7744">
        <v>0.20921568627450979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0.108809257185517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 x14ac:dyDescent="0.25">
      <c r="A7745" t="s">
        <v>7788</v>
      </c>
      <c r="B7745">
        <v>0</v>
      </c>
      <c r="C7745">
        <v>0.31386861313868608</v>
      </c>
      <c r="D7745">
        <v>0</v>
      </c>
      <c r="E7745">
        <v>3.5639501681507653E-2</v>
      </c>
      <c r="F7745">
        <v>0</v>
      </c>
      <c r="G7745">
        <v>0.20921568627450979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0.108809257185517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 x14ac:dyDescent="0.25">
      <c r="A7746" t="s">
        <v>7789</v>
      </c>
      <c r="B7746">
        <v>0</v>
      </c>
      <c r="C7746">
        <v>6.204379562043795E-2</v>
      </c>
      <c r="D7746">
        <v>0</v>
      </c>
      <c r="E7746">
        <v>3.9129423211150829E-2</v>
      </c>
      <c r="F7746">
        <v>0</v>
      </c>
      <c r="G7746">
        <v>0.20921568627450979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0.108809257185517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18" x14ac:dyDescent="0.25">
      <c r="A7747" t="s">
        <v>7790</v>
      </c>
      <c r="B7747">
        <v>0</v>
      </c>
      <c r="C7747">
        <v>0</v>
      </c>
      <c r="D7747">
        <v>0</v>
      </c>
      <c r="E7747">
        <v>5.2391125023794921E-2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0.108809257185517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 spans="1:18" x14ac:dyDescent="0.25">
      <c r="A7748" t="s">
        <v>7791</v>
      </c>
      <c r="B7748">
        <v>0</v>
      </c>
      <c r="C7748">
        <v>0</v>
      </c>
      <c r="D7748">
        <v>0</v>
      </c>
      <c r="E7748">
        <v>7.2717274054019759E-2</v>
      </c>
      <c r="F7748">
        <v>0</v>
      </c>
      <c r="G7748">
        <v>0.36627450980392162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0.108809257185517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 x14ac:dyDescent="0.25">
      <c r="A7749" t="s">
        <v>7792</v>
      </c>
      <c r="B7749">
        <v>0</v>
      </c>
      <c r="C7749">
        <v>0</v>
      </c>
      <c r="D7749">
        <v>0</v>
      </c>
      <c r="E7749">
        <v>0.1015038389136826</v>
      </c>
      <c r="F7749">
        <v>0</v>
      </c>
      <c r="G7749">
        <v>0.20921568627450979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0.22295632698768189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 x14ac:dyDescent="0.25">
      <c r="A7750" t="s">
        <v>7793</v>
      </c>
      <c r="B7750">
        <v>0</v>
      </c>
      <c r="C7750">
        <v>0</v>
      </c>
      <c r="D7750">
        <v>0</v>
      </c>
      <c r="E7750">
        <v>0.1234797690306479</v>
      </c>
      <c r="F7750">
        <v>0</v>
      </c>
      <c r="G7750">
        <v>0.20921568627450979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0.108809257185517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x14ac:dyDescent="0.25">
      <c r="A7751" t="s">
        <v>7794</v>
      </c>
      <c r="B7751">
        <v>0</v>
      </c>
      <c r="C7751">
        <v>0</v>
      </c>
      <c r="D7751">
        <v>0</v>
      </c>
      <c r="E7751">
        <v>0.14716893335307429</v>
      </c>
      <c r="F7751">
        <v>0</v>
      </c>
      <c r="G7751">
        <v>0.20921568627450979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0.108809257185517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 t="s">
        <v>7795</v>
      </c>
      <c r="B7752">
        <v>0</v>
      </c>
      <c r="C7752">
        <v>0</v>
      </c>
      <c r="D7752">
        <v>0</v>
      </c>
      <c r="E7752">
        <v>0.16315911927071219</v>
      </c>
      <c r="F7752">
        <v>0</v>
      </c>
      <c r="G7752">
        <v>0.20921568627450979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0.108809257185517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18" x14ac:dyDescent="0.25">
      <c r="A7753" t="s">
        <v>7796</v>
      </c>
      <c r="B7753">
        <v>0</v>
      </c>
      <c r="C7753">
        <v>0</v>
      </c>
      <c r="D7753">
        <v>0</v>
      </c>
      <c r="E7753">
        <v>0.175130607669367</v>
      </c>
      <c r="F7753">
        <v>0</v>
      </c>
      <c r="G7753">
        <v>0.20921568627450979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0.108809257185517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 spans="1:18" x14ac:dyDescent="0.25">
      <c r="A7754" t="s">
        <v>7797</v>
      </c>
      <c r="B7754">
        <v>0</v>
      </c>
      <c r="C7754">
        <v>0</v>
      </c>
      <c r="D7754">
        <v>0</v>
      </c>
      <c r="E7754">
        <v>0.18841346052158461</v>
      </c>
      <c r="F7754">
        <v>0</v>
      </c>
      <c r="G7754">
        <v>0.20921568627450979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0.108809257185517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x14ac:dyDescent="0.25">
      <c r="A7755" t="s">
        <v>7798</v>
      </c>
      <c r="B7755">
        <v>0</v>
      </c>
      <c r="C7755">
        <v>0</v>
      </c>
      <c r="D7755">
        <v>0</v>
      </c>
      <c r="E7755">
        <v>0.20757630237526181</v>
      </c>
      <c r="F7755">
        <v>0</v>
      </c>
      <c r="G7755">
        <v>0.20921568627450979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0.108809257185517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 x14ac:dyDescent="0.25">
      <c r="A7756" t="s">
        <v>7799</v>
      </c>
      <c r="B7756">
        <v>0</v>
      </c>
      <c r="C7756">
        <v>0</v>
      </c>
      <c r="D7756">
        <v>0</v>
      </c>
      <c r="E7756">
        <v>0.22862158675098879</v>
      </c>
      <c r="F7756">
        <v>0</v>
      </c>
      <c r="G7756">
        <v>0.20921568627450979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0.108809257185517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18" x14ac:dyDescent="0.25">
      <c r="A7757" t="s">
        <v>7800</v>
      </c>
      <c r="B7757">
        <v>0</v>
      </c>
      <c r="C7757">
        <v>0</v>
      </c>
      <c r="D7757">
        <v>0</v>
      </c>
      <c r="E7757">
        <v>0.24467522578734749</v>
      </c>
      <c r="F7757">
        <v>0</v>
      </c>
      <c r="G7757">
        <v>0.20921568627450979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0.108809257185517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18" x14ac:dyDescent="0.25">
      <c r="A7758" t="s">
        <v>7801</v>
      </c>
      <c r="B7758">
        <v>0</v>
      </c>
      <c r="C7758">
        <v>0</v>
      </c>
      <c r="D7758">
        <v>0</v>
      </c>
      <c r="E7758">
        <v>0.26603777575667847</v>
      </c>
      <c r="F7758">
        <v>0</v>
      </c>
      <c r="G7758">
        <v>0.20921568627450979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0.108809257185517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 x14ac:dyDescent="0.25">
      <c r="A7759" t="s">
        <v>7802</v>
      </c>
      <c r="B7759">
        <v>0</v>
      </c>
      <c r="C7759">
        <v>0</v>
      </c>
      <c r="D7759">
        <v>0</v>
      </c>
      <c r="E7759">
        <v>0.32022673914422889</v>
      </c>
      <c r="F7759">
        <v>0</v>
      </c>
      <c r="G7759">
        <v>0.20921568627450979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0.108809257185517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18" x14ac:dyDescent="0.25">
      <c r="A7760" t="s">
        <v>7803</v>
      </c>
      <c r="B7760">
        <v>0</v>
      </c>
      <c r="C7760">
        <v>0</v>
      </c>
      <c r="D7760">
        <v>0</v>
      </c>
      <c r="E7760">
        <v>0.37788447302184902</v>
      </c>
      <c r="F7760">
        <v>0</v>
      </c>
      <c r="G7760">
        <v>0.20921568627450979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0.108809257185517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 x14ac:dyDescent="0.25">
      <c r="A7761" t="s">
        <v>7804</v>
      </c>
      <c r="B7761">
        <v>0</v>
      </c>
      <c r="C7761">
        <v>1.581508515815085E-2</v>
      </c>
      <c r="D7761">
        <v>0</v>
      </c>
      <c r="E7761">
        <v>0.4016582415025699</v>
      </c>
      <c r="F7761">
        <v>0</v>
      </c>
      <c r="G7761">
        <v>0.20921568627450979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0.108809257185517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 t="s">
        <v>7805</v>
      </c>
      <c r="B7762">
        <v>0</v>
      </c>
      <c r="C7762">
        <v>0.1520681265206813</v>
      </c>
      <c r="D7762">
        <v>0</v>
      </c>
      <c r="E7762">
        <v>0.4416548573362381</v>
      </c>
      <c r="F7762">
        <v>0</v>
      </c>
      <c r="G7762">
        <v>0.20921568627450979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0.108809257185517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x14ac:dyDescent="0.25">
      <c r="A7763" t="s">
        <v>7806</v>
      </c>
      <c r="B7763">
        <v>0</v>
      </c>
      <c r="C7763">
        <v>0.1496350364963504</v>
      </c>
      <c r="D7763">
        <v>0</v>
      </c>
      <c r="E7763">
        <v>0.45371094989318728</v>
      </c>
      <c r="F7763">
        <v>0</v>
      </c>
      <c r="G7763">
        <v>0.20921568627450979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0.108809257185517</v>
      </c>
      <c r="N7763">
        <v>0</v>
      </c>
      <c r="O7763">
        <v>0</v>
      </c>
      <c r="P7763">
        <v>0</v>
      </c>
      <c r="Q7763">
        <v>0</v>
      </c>
      <c r="R7763">
        <v>0</v>
      </c>
    </row>
    <row r="7764" spans="1:18" x14ac:dyDescent="0.25">
      <c r="A7764" t="s">
        <v>7807</v>
      </c>
      <c r="B7764">
        <v>0</v>
      </c>
      <c r="C7764">
        <v>0.29197080291970801</v>
      </c>
      <c r="D7764">
        <v>0</v>
      </c>
      <c r="E7764">
        <v>0.44797901816874303</v>
      </c>
      <c r="F7764">
        <v>0</v>
      </c>
      <c r="G7764">
        <v>0.20921568627450979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0.108809257185517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 x14ac:dyDescent="0.25">
      <c r="A7765" t="s">
        <v>7808</v>
      </c>
      <c r="B7765">
        <v>0</v>
      </c>
      <c r="C7765">
        <v>0.26277372262773718</v>
      </c>
      <c r="D7765">
        <v>0</v>
      </c>
      <c r="E7765">
        <v>0.42498783815224522</v>
      </c>
      <c r="F7765">
        <v>0</v>
      </c>
      <c r="G7765">
        <v>0.20921568627450979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0.108809257185517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x14ac:dyDescent="0.25">
      <c r="A7766" t="s">
        <v>7809</v>
      </c>
      <c r="B7766">
        <v>0</v>
      </c>
      <c r="C7766">
        <v>0.26520681265206808</v>
      </c>
      <c r="D7766">
        <v>0</v>
      </c>
      <c r="E7766">
        <v>0.38334144123183661</v>
      </c>
      <c r="F7766">
        <v>0</v>
      </c>
      <c r="G7766">
        <v>0.20921568627450979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0.108809257185517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 t="s">
        <v>7810</v>
      </c>
      <c r="B7767">
        <v>0</v>
      </c>
      <c r="C7767">
        <v>0.30170316301703171</v>
      </c>
      <c r="D7767">
        <v>0</v>
      </c>
      <c r="E7767">
        <v>0.36367097442839319</v>
      </c>
      <c r="F7767">
        <v>0</v>
      </c>
      <c r="G7767">
        <v>0.20921568627450979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0.108809257185517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 spans="1:18" x14ac:dyDescent="0.25">
      <c r="A7768" t="s">
        <v>7811</v>
      </c>
      <c r="B7768">
        <v>0</v>
      </c>
      <c r="C7768">
        <v>0.56690997566909973</v>
      </c>
      <c r="D7768">
        <v>0</v>
      </c>
      <c r="E7768">
        <v>0.36534190655470722</v>
      </c>
      <c r="F7768">
        <v>0</v>
      </c>
      <c r="G7768">
        <v>0.20921568627450979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0.108809257185517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 x14ac:dyDescent="0.25">
      <c r="A7769" t="s">
        <v>7812</v>
      </c>
      <c r="B7769">
        <v>0</v>
      </c>
      <c r="C7769">
        <v>0.42822384428223847</v>
      </c>
      <c r="D7769">
        <v>0</v>
      </c>
      <c r="E7769">
        <v>0.35724105839802028</v>
      </c>
      <c r="F7769">
        <v>0</v>
      </c>
      <c r="G7769">
        <v>0.20921568627450979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0.108809257185517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 x14ac:dyDescent="0.25">
      <c r="A7770" t="s">
        <v>7813</v>
      </c>
      <c r="B7770">
        <v>0</v>
      </c>
      <c r="C7770">
        <v>7.0559610705596104E-2</v>
      </c>
      <c r="D7770">
        <v>0</v>
      </c>
      <c r="E7770">
        <v>0.40011421561369748</v>
      </c>
      <c r="F7770">
        <v>0</v>
      </c>
      <c r="G7770">
        <v>0.20921568627450979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0.108809257185517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 t="s">
        <v>7814</v>
      </c>
      <c r="B7771">
        <v>0</v>
      </c>
      <c r="C7771">
        <v>0</v>
      </c>
      <c r="D7771">
        <v>0</v>
      </c>
      <c r="E7771">
        <v>0.4767232809492587</v>
      </c>
      <c r="F7771">
        <v>0</v>
      </c>
      <c r="G7771">
        <v>0.20921568627450979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0.108809257185517</v>
      </c>
      <c r="N7771">
        <v>0</v>
      </c>
      <c r="O7771">
        <v>0</v>
      </c>
      <c r="P7771">
        <v>0</v>
      </c>
      <c r="Q7771">
        <v>0</v>
      </c>
      <c r="R7771">
        <v>0</v>
      </c>
    </row>
    <row r="7772" spans="1:18" x14ac:dyDescent="0.25">
      <c r="A7772" t="s">
        <v>7815</v>
      </c>
      <c r="B7772">
        <v>0</v>
      </c>
      <c r="C7772">
        <v>0</v>
      </c>
      <c r="D7772">
        <v>0</v>
      </c>
      <c r="E7772">
        <v>0.52786649463821145</v>
      </c>
      <c r="F7772">
        <v>0</v>
      </c>
      <c r="G7772">
        <v>0.20921568627450979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0.108809257185517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 t="s">
        <v>7816</v>
      </c>
      <c r="B7773">
        <v>0</v>
      </c>
      <c r="C7773">
        <v>0</v>
      </c>
      <c r="D7773">
        <v>0</v>
      </c>
      <c r="E7773">
        <v>0.58552422851583164</v>
      </c>
      <c r="F7773">
        <v>0</v>
      </c>
      <c r="G7773">
        <v>0.20921568627450979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0.108809257185517</v>
      </c>
      <c r="N7773">
        <v>0</v>
      </c>
      <c r="O7773">
        <v>0</v>
      </c>
      <c r="P7773">
        <v>0</v>
      </c>
      <c r="Q7773">
        <v>0</v>
      </c>
      <c r="R7773">
        <v>0</v>
      </c>
    </row>
    <row r="7774" spans="1:18" x14ac:dyDescent="0.25">
      <c r="A7774" t="s">
        <v>7817</v>
      </c>
      <c r="B7774">
        <v>0</v>
      </c>
      <c r="C7774">
        <v>0</v>
      </c>
      <c r="D7774">
        <v>0</v>
      </c>
      <c r="E7774">
        <v>0.63835952537067198</v>
      </c>
      <c r="F7774">
        <v>0</v>
      </c>
      <c r="G7774">
        <v>0.20921568627450979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0.108809257185517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x14ac:dyDescent="0.25">
      <c r="A7775" t="s">
        <v>7818</v>
      </c>
      <c r="B7775">
        <v>0</v>
      </c>
      <c r="C7775">
        <v>0</v>
      </c>
      <c r="D7775">
        <v>0</v>
      </c>
      <c r="E7775">
        <v>0.52890289557731762</v>
      </c>
      <c r="F7775">
        <v>0</v>
      </c>
      <c r="G7775">
        <v>0.20921568627450979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0.108809257185517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 x14ac:dyDescent="0.25">
      <c r="A7776" t="s">
        <v>7819</v>
      </c>
      <c r="B7776">
        <v>0</v>
      </c>
      <c r="C7776">
        <v>0</v>
      </c>
      <c r="D7776">
        <v>0</v>
      </c>
      <c r="E7776">
        <v>0.53089109329723561</v>
      </c>
      <c r="F7776">
        <v>0</v>
      </c>
      <c r="G7776">
        <v>0.20921568627450979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0.108809257185517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18" x14ac:dyDescent="0.25">
      <c r="A7777" t="s">
        <v>7820</v>
      </c>
      <c r="B7777">
        <v>0</v>
      </c>
      <c r="C7777">
        <v>0</v>
      </c>
      <c r="D7777">
        <v>0</v>
      </c>
      <c r="E7777">
        <v>0.53129296304913387</v>
      </c>
      <c r="F7777">
        <v>0</v>
      </c>
      <c r="G7777">
        <v>0.20921568627450979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0.108809257185517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 t="s">
        <v>7821</v>
      </c>
      <c r="B7778">
        <v>0</v>
      </c>
      <c r="C7778">
        <v>0</v>
      </c>
      <c r="D7778">
        <v>0</v>
      </c>
      <c r="E7778">
        <v>0.50546754372977443</v>
      </c>
      <c r="F7778">
        <v>0</v>
      </c>
      <c r="G7778">
        <v>0.20921568627450979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0.108809257185517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 t="s">
        <v>7822</v>
      </c>
      <c r="B7779">
        <v>0</v>
      </c>
      <c r="C7779">
        <v>0</v>
      </c>
      <c r="D7779">
        <v>0</v>
      </c>
      <c r="E7779">
        <v>0.50151229932951202</v>
      </c>
      <c r="F7779">
        <v>0</v>
      </c>
      <c r="G7779">
        <v>0.20921568627450979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0.108809257185517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 spans="1:18" x14ac:dyDescent="0.25">
      <c r="A7780" t="s">
        <v>7823</v>
      </c>
      <c r="B7780">
        <v>0</v>
      </c>
      <c r="C7780">
        <v>0</v>
      </c>
      <c r="D7780">
        <v>0</v>
      </c>
      <c r="E7780">
        <v>0.50711732481651473</v>
      </c>
      <c r="F7780">
        <v>0</v>
      </c>
      <c r="G7780">
        <v>0.20921568627450979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0.108809257185517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 x14ac:dyDescent="0.25">
      <c r="A7781" t="s">
        <v>7824</v>
      </c>
      <c r="B7781">
        <v>0</v>
      </c>
      <c r="C7781">
        <v>0</v>
      </c>
      <c r="D7781">
        <v>0</v>
      </c>
      <c r="E7781">
        <v>0.51289155862010627</v>
      </c>
      <c r="F7781">
        <v>0</v>
      </c>
      <c r="G7781">
        <v>0.20921568627450979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0.108809257185517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 t="s">
        <v>7825</v>
      </c>
      <c r="B7782">
        <v>0</v>
      </c>
      <c r="C7782">
        <v>0</v>
      </c>
      <c r="D7782">
        <v>0</v>
      </c>
      <c r="E7782">
        <v>0.5298123902789823</v>
      </c>
      <c r="F7782">
        <v>0</v>
      </c>
      <c r="G7782">
        <v>0.20921568627450979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0.108809257185517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 x14ac:dyDescent="0.25">
      <c r="A7783" t="s">
        <v>7826</v>
      </c>
      <c r="B7783">
        <v>0</v>
      </c>
      <c r="C7783">
        <v>0</v>
      </c>
      <c r="D7783">
        <v>0</v>
      </c>
      <c r="E7783">
        <v>0.56528268364390111</v>
      </c>
      <c r="F7783">
        <v>0</v>
      </c>
      <c r="G7783">
        <v>0.20921568627450979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0.108809257185517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 spans="1:18" x14ac:dyDescent="0.25">
      <c r="A7784" t="s">
        <v>7827</v>
      </c>
      <c r="B7784">
        <v>0</v>
      </c>
      <c r="C7784">
        <v>0</v>
      </c>
      <c r="D7784">
        <v>0</v>
      </c>
      <c r="E7784">
        <v>0.65107130015440262</v>
      </c>
      <c r="F7784">
        <v>0</v>
      </c>
      <c r="G7784">
        <v>0.20921568627450979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0.108809257185517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 spans="1:18" x14ac:dyDescent="0.25">
      <c r="A7785" t="s">
        <v>7828</v>
      </c>
      <c r="B7785">
        <v>0</v>
      </c>
      <c r="C7785">
        <v>1.581508515815085E-2</v>
      </c>
      <c r="D7785">
        <v>0</v>
      </c>
      <c r="E7785">
        <v>0.64631231625034369</v>
      </c>
      <c r="F7785">
        <v>0</v>
      </c>
      <c r="G7785">
        <v>0.20921568627450979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0.108809257185517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 spans="1:18" x14ac:dyDescent="0.25">
      <c r="A7786" t="s">
        <v>7829</v>
      </c>
      <c r="B7786">
        <v>0</v>
      </c>
      <c r="C7786">
        <v>0.1253041362530414</v>
      </c>
      <c r="D7786">
        <v>0</v>
      </c>
      <c r="E7786">
        <v>0.60373527358869694</v>
      </c>
      <c r="F7786">
        <v>0</v>
      </c>
      <c r="G7786">
        <v>0.20921568627450979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0.108809257185517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18" x14ac:dyDescent="0.25">
      <c r="A7787" t="s">
        <v>7830</v>
      </c>
      <c r="B7787">
        <v>0</v>
      </c>
      <c r="C7787">
        <v>0.27858880778588813</v>
      </c>
      <c r="D7787">
        <v>0</v>
      </c>
      <c r="E7787">
        <v>0.52812030711309466</v>
      </c>
      <c r="F7787">
        <v>0</v>
      </c>
      <c r="G7787">
        <v>0.20921568627450979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0.108809257185517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 spans="1:18" x14ac:dyDescent="0.25">
      <c r="A7788" t="s">
        <v>7831</v>
      </c>
      <c r="B7788">
        <v>0</v>
      </c>
      <c r="C7788">
        <v>0.28832116788321172</v>
      </c>
      <c r="D7788">
        <v>0</v>
      </c>
      <c r="E7788">
        <v>0.40043148120730138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0.3387831280328481</v>
      </c>
      <c r="N7788">
        <v>0</v>
      </c>
      <c r="O7788">
        <v>0</v>
      </c>
      <c r="P7788">
        <v>0</v>
      </c>
      <c r="Q7788">
        <v>0</v>
      </c>
      <c r="R7788">
        <v>0</v>
      </c>
    </row>
    <row r="7789" spans="1:18" x14ac:dyDescent="0.25">
      <c r="A7789" t="s">
        <v>7832</v>
      </c>
      <c r="B7789">
        <v>0</v>
      </c>
      <c r="C7789">
        <v>0.27372262773722628</v>
      </c>
      <c r="D7789">
        <v>0</v>
      </c>
      <c r="E7789">
        <v>0.3060555426299203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0.3387831280328481</v>
      </c>
      <c r="N7789">
        <v>0</v>
      </c>
      <c r="O7789">
        <v>0</v>
      </c>
      <c r="P7789">
        <v>0</v>
      </c>
      <c r="Q7789">
        <v>0</v>
      </c>
      <c r="R7789">
        <v>0</v>
      </c>
    </row>
    <row r="7790" spans="1:18" x14ac:dyDescent="0.25">
      <c r="A7790" t="s">
        <v>7833</v>
      </c>
      <c r="B7790">
        <v>0</v>
      </c>
      <c r="C7790">
        <v>0.26155717761557179</v>
      </c>
      <c r="D7790">
        <v>0</v>
      </c>
      <c r="E7790">
        <v>0.2671376298145054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0.3387831280328481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x14ac:dyDescent="0.25">
      <c r="A7791" t="s">
        <v>7834</v>
      </c>
      <c r="B7791">
        <v>0</v>
      </c>
      <c r="C7791">
        <v>0.28223844282238442</v>
      </c>
      <c r="D7791">
        <v>0</v>
      </c>
      <c r="E7791">
        <v>0.23236532075551511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0.3387831280328481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 t="s">
        <v>7835</v>
      </c>
      <c r="B7792">
        <v>0</v>
      </c>
      <c r="C7792">
        <v>0.56326034063260333</v>
      </c>
      <c r="D7792">
        <v>0</v>
      </c>
      <c r="E7792">
        <v>0.21062205207385951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0.3387831280328481</v>
      </c>
      <c r="N7792">
        <v>0</v>
      </c>
      <c r="O7792">
        <v>0</v>
      </c>
      <c r="P7792">
        <v>0</v>
      </c>
      <c r="Q7792">
        <v>0</v>
      </c>
      <c r="R7792">
        <v>0</v>
      </c>
    </row>
    <row r="7793" spans="1:18" x14ac:dyDescent="0.25">
      <c r="A7793" t="s">
        <v>7836</v>
      </c>
      <c r="B7793">
        <v>0</v>
      </c>
      <c r="C7793">
        <v>0.38929440389294401</v>
      </c>
      <c r="D7793">
        <v>0</v>
      </c>
      <c r="E7793">
        <v>0.227881300365913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0.3387831280328481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 t="s">
        <v>7837</v>
      </c>
      <c r="B7794">
        <v>0</v>
      </c>
      <c r="C7794">
        <v>7.2992700729927001E-2</v>
      </c>
      <c r="D7794">
        <v>0</v>
      </c>
      <c r="E7794">
        <v>0.26629158823156163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0.3387831280328481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 x14ac:dyDescent="0.25">
      <c r="A7795" t="s">
        <v>7838</v>
      </c>
      <c r="B7795">
        <v>0</v>
      </c>
      <c r="C7795">
        <v>0</v>
      </c>
      <c r="D7795">
        <v>0</v>
      </c>
      <c r="E7795">
        <v>0.29888534021447161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0.3387831280328481</v>
      </c>
      <c r="N7795">
        <v>0</v>
      </c>
      <c r="O7795">
        <v>0</v>
      </c>
      <c r="P7795">
        <v>0</v>
      </c>
      <c r="Q7795">
        <v>0</v>
      </c>
      <c r="R7795">
        <v>0</v>
      </c>
    </row>
    <row r="7796" spans="1:18" x14ac:dyDescent="0.25">
      <c r="A7796" t="s">
        <v>7839</v>
      </c>
      <c r="B7796">
        <v>0</v>
      </c>
      <c r="C7796">
        <v>0</v>
      </c>
      <c r="D7796">
        <v>0</v>
      </c>
      <c r="E7796">
        <v>0.32356860339685689</v>
      </c>
      <c r="F7796">
        <v>0</v>
      </c>
      <c r="G7796">
        <v>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0.3387831280328481</v>
      </c>
      <c r="N7796">
        <v>0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 t="s">
        <v>7840</v>
      </c>
      <c r="B7797">
        <v>0</v>
      </c>
      <c r="C7797">
        <v>0</v>
      </c>
      <c r="D7797">
        <v>0</v>
      </c>
      <c r="E7797">
        <v>0.3578967406248017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0.3387831280328481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 spans="1:18" x14ac:dyDescent="0.25">
      <c r="A7798" t="s">
        <v>7841</v>
      </c>
      <c r="B7798">
        <v>0</v>
      </c>
      <c r="C7798">
        <v>0</v>
      </c>
      <c r="D7798">
        <v>0</v>
      </c>
      <c r="E7798">
        <v>0.4109223968358045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0.3387831280328481</v>
      </c>
      <c r="N7798">
        <v>0</v>
      </c>
      <c r="O7798">
        <v>0</v>
      </c>
      <c r="P7798">
        <v>0</v>
      </c>
      <c r="Q7798">
        <v>0</v>
      </c>
      <c r="R7798">
        <v>0</v>
      </c>
    </row>
    <row r="7799" spans="1:18" x14ac:dyDescent="0.25">
      <c r="A7799" t="s">
        <v>7842</v>
      </c>
      <c r="B7799">
        <v>0</v>
      </c>
      <c r="C7799">
        <v>0</v>
      </c>
      <c r="D7799">
        <v>0</v>
      </c>
      <c r="E7799">
        <v>0.44952304405761551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0.3387831280328481</v>
      </c>
      <c r="N7799">
        <v>0</v>
      </c>
      <c r="O7799">
        <v>0</v>
      </c>
      <c r="P7799">
        <v>0</v>
      </c>
      <c r="Q7799">
        <v>0</v>
      </c>
      <c r="R7799">
        <v>0</v>
      </c>
    </row>
    <row r="7800" spans="1:18" x14ac:dyDescent="0.25">
      <c r="A7800" t="s">
        <v>7843</v>
      </c>
      <c r="B7800">
        <v>0</v>
      </c>
      <c r="C7800">
        <v>0</v>
      </c>
      <c r="D7800">
        <v>0</v>
      </c>
      <c r="E7800">
        <v>0.4914655555320544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0.3387831280328481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 t="s">
        <v>7844</v>
      </c>
      <c r="B7801">
        <v>0</v>
      </c>
      <c r="C7801">
        <v>0</v>
      </c>
      <c r="D7801">
        <v>0</v>
      </c>
      <c r="E7801">
        <v>0.52418621375240604</v>
      </c>
      <c r="F7801">
        <v>0</v>
      </c>
      <c r="G7801">
        <v>0.20921568627450979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0.3387831280328481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 t="s">
        <v>7845</v>
      </c>
      <c r="B7802">
        <v>0</v>
      </c>
      <c r="C7802">
        <v>0</v>
      </c>
      <c r="D7802">
        <v>0</v>
      </c>
      <c r="E7802">
        <v>0.5519152266333891</v>
      </c>
      <c r="F7802">
        <v>0</v>
      </c>
      <c r="G7802">
        <v>0.20921568627450979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0.29869354236655471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 t="s">
        <v>7846</v>
      </c>
      <c r="B7803">
        <v>0</v>
      </c>
      <c r="C7803">
        <v>0</v>
      </c>
      <c r="D7803">
        <v>0</v>
      </c>
      <c r="E7803">
        <v>0.59328666003934094</v>
      </c>
      <c r="F7803">
        <v>0</v>
      </c>
      <c r="G7803">
        <v>0.20921568627450979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0.29869354236655471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 x14ac:dyDescent="0.25">
      <c r="A7804" t="s">
        <v>7847</v>
      </c>
      <c r="B7804">
        <v>0</v>
      </c>
      <c r="C7804">
        <v>0</v>
      </c>
      <c r="D7804">
        <v>0</v>
      </c>
      <c r="E7804">
        <v>0.64106685843609224</v>
      </c>
      <c r="F7804">
        <v>0</v>
      </c>
      <c r="G7804">
        <v>0.20921568627450979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0.29869354236655471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18" x14ac:dyDescent="0.25">
      <c r="A7805" t="s">
        <v>7848</v>
      </c>
      <c r="B7805">
        <v>0</v>
      </c>
      <c r="C7805">
        <v>0</v>
      </c>
      <c r="D7805">
        <v>0</v>
      </c>
      <c r="E7805">
        <v>0.69182935341272034</v>
      </c>
      <c r="F7805">
        <v>0</v>
      </c>
      <c r="G7805">
        <v>0.20921568627450979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0.29869354236655471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 x14ac:dyDescent="0.25">
      <c r="A7806" t="s">
        <v>7849</v>
      </c>
      <c r="B7806">
        <v>0</v>
      </c>
      <c r="C7806">
        <v>0</v>
      </c>
      <c r="D7806">
        <v>0</v>
      </c>
      <c r="E7806">
        <v>0.74047674443198885</v>
      </c>
      <c r="F7806">
        <v>0</v>
      </c>
      <c r="G7806">
        <v>0.20921568627450979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0.29869354236655471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 x14ac:dyDescent="0.25">
      <c r="A7807" t="s">
        <v>7850</v>
      </c>
      <c r="B7807">
        <v>0</v>
      </c>
      <c r="C7807">
        <v>0</v>
      </c>
      <c r="D7807">
        <v>0</v>
      </c>
      <c r="E7807">
        <v>0.77463567334334493</v>
      </c>
      <c r="F7807">
        <v>0</v>
      </c>
      <c r="G7807">
        <v>0.20921568627450979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0.3387831280328481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 spans="1:18" x14ac:dyDescent="0.25">
      <c r="A7808" t="s">
        <v>7851</v>
      </c>
      <c r="B7808">
        <v>0</v>
      </c>
      <c r="C7808">
        <v>0</v>
      </c>
      <c r="D7808">
        <v>0</v>
      </c>
      <c r="E7808">
        <v>0.7966327544998838</v>
      </c>
      <c r="F7808">
        <v>0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0.3387831280328481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 x14ac:dyDescent="0.25">
      <c r="A7809" t="s">
        <v>7852</v>
      </c>
      <c r="B7809">
        <v>0</v>
      </c>
      <c r="C7809">
        <v>3.6496350364963498E-3</v>
      </c>
      <c r="D7809">
        <v>0</v>
      </c>
      <c r="E7809">
        <v>0.80606611814970708</v>
      </c>
      <c r="F7809">
        <v>0</v>
      </c>
      <c r="G7809">
        <v>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0.3387831280328481</v>
      </c>
      <c r="N7809">
        <v>0</v>
      </c>
      <c r="O7809">
        <v>0</v>
      </c>
      <c r="P7809">
        <v>0</v>
      </c>
      <c r="Q7809">
        <v>0</v>
      </c>
      <c r="R7809">
        <v>0</v>
      </c>
    </row>
    <row r="7810" spans="1:18" x14ac:dyDescent="0.25">
      <c r="A7810" t="s">
        <v>7853</v>
      </c>
      <c r="B7810">
        <v>0</v>
      </c>
      <c r="C7810">
        <v>5.2311435523114347E-2</v>
      </c>
      <c r="D7810">
        <v>0</v>
      </c>
      <c r="E7810">
        <v>0.80164555087882572</v>
      </c>
      <c r="F7810">
        <v>0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0.3387831280328481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 t="s">
        <v>7854</v>
      </c>
      <c r="B7811">
        <v>0</v>
      </c>
      <c r="C7811">
        <v>0.13138686131386859</v>
      </c>
      <c r="D7811">
        <v>0</v>
      </c>
      <c r="E7811">
        <v>0.77998688635546443</v>
      </c>
      <c r="F7811">
        <v>0</v>
      </c>
      <c r="G7811">
        <v>0.76803921568627453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0.3387831280328481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 x14ac:dyDescent="0.25">
      <c r="A7812" t="s">
        <v>7855</v>
      </c>
      <c r="B7812">
        <v>0</v>
      </c>
      <c r="C7812">
        <v>0.21289537712895379</v>
      </c>
      <c r="D7812">
        <v>0</v>
      </c>
      <c r="E7812">
        <v>0.71175363269104686</v>
      </c>
      <c r="F7812">
        <v>0</v>
      </c>
      <c r="G7812">
        <v>0.20921568627450979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0.3387831280328481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 t="s">
        <v>7856</v>
      </c>
      <c r="B7813">
        <v>0</v>
      </c>
      <c r="C7813">
        <v>0.20924574209245739</v>
      </c>
      <c r="D7813">
        <v>0</v>
      </c>
      <c r="E7813">
        <v>0.63059709384716267</v>
      </c>
      <c r="F7813">
        <v>0</v>
      </c>
      <c r="G7813">
        <v>0.20921568627450979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0.3387831280328481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 t="s">
        <v>7857</v>
      </c>
      <c r="B7814">
        <v>0</v>
      </c>
      <c r="C7814">
        <v>0.20924574209245739</v>
      </c>
      <c r="D7814">
        <v>0</v>
      </c>
      <c r="E7814">
        <v>0.56765160007614379</v>
      </c>
      <c r="F7814">
        <v>0</v>
      </c>
      <c r="G7814">
        <v>0.2323529411764706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0.3387831280328481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 t="s">
        <v>7858</v>
      </c>
      <c r="B7815">
        <v>0</v>
      </c>
      <c r="C7815">
        <v>0.23236009732360099</v>
      </c>
      <c r="D7815">
        <v>0</v>
      </c>
      <c r="E7815">
        <v>0.5414666130840331</v>
      </c>
      <c r="F7815">
        <v>0</v>
      </c>
      <c r="G7815">
        <v>0.20921568627450979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0.3387831280328481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 x14ac:dyDescent="0.25">
      <c r="A7816" t="s">
        <v>7859</v>
      </c>
      <c r="B7816">
        <v>0</v>
      </c>
      <c r="C7816">
        <v>0.43552311435523111</v>
      </c>
      <c r="D7816">
        <v>0</v>
      </c>
      <c r="E7816">
        <v>0.53672878021954784</v>
      </c>
      <c r="F7816">
        <v>0</v>
      </c>
      <c r="G7816">
        <v>0.20921568627450979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0.3387831280328481</v>
      </c>
      <c r="N7816">
        <v>0</v>
      </c>
      <c r="O7816">
        <v>0</v>
      </c>
      <c r="P7816">
        <v>0</v>
      </c>
      <c r="Q7816">
        <v>0</v>
      </c>
      <c r="R7816">
        <v>0</v>
      </c>
    </row>
    <row r="7817" spans="1:18" x14ac:dyDescent="0.25">
      <c r="A7817" t="s">
        <v>7860</v>
      </c>
      <c r="B7817">
        <v>0</v>
      </c>
      <c r="C7817">
        <v>0.30656934306569339</v>
      </c>
      <c r="D7817">
        <v>0</v>
      </c>
      <c r="E7817">
        <v>0.53949956640368879</v>
      </c>
      <c r="F7817">
        <v>0</v>
      </c>
      <c r="G7817">
        <v>0.74098039215686273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0.3387831280328481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 x14ac:dyDescent="0.25">
      <c r="A7818" t="s">
        <v>7861</v>
      </c>
      <c r="B7818">
        <v>0</v>
      </c>
      <c r="C7818">
        <v>5.2311435523114347E-2</v>
      </c>
      <c r="D7818">
        <v>0</v>
      </c>
      <c r="E7818">
        <v>0.569935912350092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0.3387831280328481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 t="s">
        <v>7862</v>
      </c>
      <c r="B7819">
        <v>0</v>
      </c>
      <c r="C7819">
        <v>0</v>
      </c>
      <c r="D7819">
        <v>0</v>
      </c>
      <c r="E7819">
        <v>0.59728420651875047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0.3387831280328481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 spans="1:18" x14ac:dyDescent="0.25">
      <c r="A7820" t="s">
        <v>7863</v>
      </c>
      <c r="B7820">
        <v>0</v>
      </c>
      <c r="C7820">
        <v>0</v>
      </c>
      <c r="D7820">
        <v>0</v>
      </c>
      <c r="E7820">
        <v>0.57602741174728744</v>
      </c>
      <c r="F7820">
        <v>0</v>
      </c>
      <c r="G7820">
        <v>0.20921568627450979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0.3387831280328481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 t="s">
        <v>7864</v>
      </c>
      <c r="B7821">
        <v>0</v>
      </c>
      <c r="C7821">
        <v>0</v>
      </c>
      <c r="D7821">
        <v>0</v>
      </c>
      <c r="E7821">
        <v>0.53161022864273788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0.3387831280328481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 t="s">
        <v>7865</v>
      </c>
      <c r="B7822">
        <v>0</v>
      </c>
      <c r="C7822">
        <v>0</v>
      </c>
      <c r="D7822">
        <v>0</v>
      </c>
      <c r="E7822">
        <v>0.46333467289917302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0.3387831280328481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x14ac:dyDescent="0.25">
      <c r="A7823" t="s">
        <v>7866</v>
      </c>
      <c r="B7823">
        <v>0</v>
      </c>
      <c r="C7823">
        <v>0</v>
      </c>
      <c r="D7823">
        <v>0</v>
      </c>
      <c r="E7823">
        <v>0.38260115484676083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0.3387831280328481</v>
      </c>
      <c r="N7823">
        <v>0</v>
      </c>
      <c r="O7823">
        <v>0</v>
      </c>
      <c r="P7823">
        <v>0</v>
      </c>
      <c r="Q7823">
        <v>0</v>
      </c>
      <c r="R7823">
        <v>0</v>
      </c>
    </row>
    <row r="7824" spans="1:18" x14ac:dyDescent="0.25">
      <c r="A7824" t="s">
        <v>7867</v>
      </c>
      <c r="B7824">
        <v>0</v>
      </c>
      <c r="C7824">
        <v>0</v>
      </c>
      <c r="D7824">
        <v>0</v>
      </c>
      <c r="E7824">
        <v>0.29939296516423791</v>
      </c>
      <c r="F7824">
        <v>0</v>
      </c>
      <c r="G7824">
        <v>0.99686274509803918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0.3387831280328481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18" x14ac:dyDescent="0.25">
      <c r="A7825" t="s">
        <v>7868</v>
      </c>
      <c r="B7825">
        <v>0</v>
      </c>
      <c r="C7825">
        <v>0</v>
      </c>
      <c r="D7825">
        <v>0</v>
      </c>
      <c r="E7825">
        <v>0.23824530975697461</v>
      </c>
      <c r="F7825">
        <v>0</v>
      </c>
      <c r="G7825">
        <v>0.20921568627450979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0.18070175438596489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 x14ac:dyDescent="0.25">
      <c r="A7826" t="s">
        <v>7869</v>
      </c>
      <c r="B7826">
        <v>0</v>
      </c>
      <c r="C7826">
        <v>0</v>
      </c>
      <c r="D7826">
        <v>0</v>
      </c>
      <c r="E7826">
        <v>0.2068148649506123</v>
      </c>
      <c r="F7826">
        <v>0</v>
      </c>
      <c r="G7826">
        <v>0.20921568627450979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0.108809257185517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x14ac:dyDescent="0.25">
      <c r="A7827" t="s">
        <v>7870</v>
      </c>
      <c r="B7827">
        <v>0</v>
      </c>
      <c r="C7827">
        <v>0</v>
      </c>
      <c r="D7827">
        <v>0</v>
      </c>
      <c r="E7827">
        <v>0.19183992893250701</v>
      </c>
      <c r="F7827">
        <v>0</v>
      </c>
      <c r="G7827">
        <v>0.20921568627450979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0.108809257185517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 x14ac:dyDescent="0.25">
      <c r="A7828" t="s">
        <v>7871</v>
      </c>
      <c r="B7828">
        <v>0</v>
      </c>
      <c r="C7828">
        <v>0</v>
      </c>
      <c r="D7828">
        <v>0</v>
      </c>
      <c r="E7828">
        <v>0.16925061866790761</v>
      </c>
      <c r="F7828">
        <v>0</v>
      </c>
      <c r="G7828">
        <v>0.20921568627450979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0.108809257185517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 t="s">
        <v>7872</v>
      </c>
      <c r="B7829">
        <v>0</v>
      </c>
      <c r="C7829">
        <v>0</v>
      </c>
      <c r="D7829">
        <v>0</v>
      </c>
      <c r="E7829">
        <v>0.1582943801687853</v>
      </c>
      <c r="F7829">
        <v>0</v>
      </c>
      <c r="G7829">
        <v>0.20921568627450979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0.108809257185517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 x14ac:dyDescent="0.25">
      <c r="A7830" t="s">
        <v>7873</v>
      </c>
      <c r="B7830">
        <v>0</v>
      </c>
      <c r="C7830">
        <v>0</v>
      </c>
      <c r="D7830">
        <v>0</v>
      </c>
      <c r="E7830">
        <v>0.16897565515345081</v>
      </c>
      <c r="F7830">
        <v>0</v>
      </c>
      <c r="G7830">
        <v>0.20921568627450979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0.108809257185517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 x14ac:dyDescent="0.25">
      <c r="A7831" t="s">
        <v>7874</v>
      </c>
      <c r="B7831">
        <v>0</v>
      </c>
      <c r="C7831">
        <v>0</v>
      </c>
      <c r="D7831">
        <v>0</v>
      </c>
      <c r="E7831">
        <v>0.1706042852006176</v>
      </c>
      <c r="F7831">
        <v>0</v>
      </c>
      <c r="G7831">
        <v>0.20921568627450979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0.108809257185517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 x14ac:dyDescent="0.25">
      <c r="A7832" t="s">
        <v>7875</v>
      </c>
      <c r="B7832">
        <v>0</v>
      </c>
      <c r="C7832">
        <v>0</v>
      </c>
      <c r="D7832">
        <v>0</v>
      </c>
      <c r="E7832">
        <v>0.17773218553691911</v>
      </c>
      <c r="F7832">
        <v>0</v>
      </c>
      <c r="G7832">
        <v>0.20921568627450979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0.108809257185517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 t="s">
        <v>7876</v>
      </c>
      <c r="B7833">
        <v>0</v>
      </c>
      <c r="C7833">
        <v>8.5158150851581509E-3</v>
      </c>
      <c r="D7833">
        <v>0</v>
      </c>
      <c r="E7833">
        <v>0.19630279828253561</v>
      </c>
      <c r="F7833">
        <v>0</v>
      </c>
      <c r="G7833">
        <v>0.20921568627450979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0.108809257185517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 x14ac:dyDescent="0.25">
      <c r="A7834" t="s">
        <v>7877</v>
      </c>
      <c r="B7834">
        <v>0</v>
      </c>
      <c r="C7834">
        <v>3.0413625304136251E-2</v>
      </c>
      <c r="D7834">
        <v>0</v>
      </c>
      <c r="E7834">
        <v>0.18860381987774699</v>
      </c>
      <c r="F7834">
        <v>0</v>
      </c>
      <c r="G7834">
        <v>0.20921568627450979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0.108809257185517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 x14ac:dyDescent="0.25">
      <c r="A7835" t="s">
        <v>7878</v>
      </c>
      <c r="B7835">
        <v>0</v>
      </c>
      <c r="C7835">
        <v>8.3941605839416053E-2</v>
      </c>
      <c r="D7835">
        <v>0</v>
      </c>
      <c r="E7835">
        <v>0.20960680217432689</v>
      </c>
      <c r="F7835">
        <v>0</v>
      </c>
      <c r="G7835">
        <v>0.20921568627450979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0.108809257185517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 spans="1:18" x14ac:dyDescent="0.25">
      <c r="A7836" t="s">
        <v>7879</v>
      </c>
      <c r="B7836">
        <v>0</v>
      </c>
      <c r="C7836">
        <v>0.1763990267639903</v>
      </c>
      <c r="D7836">
        <v>0</v>
      </c>
      <c r="E7836">
        <v>0.2208168531483323</v>
      </c>
      <c r="F7836">
        <v>0</v>
      </c>
      <c r="G7836">
        <v>0.20921568627450979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0.108809257185517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18" x14ac:dyDescent="0.25">
      <c r="A7837" t="s">
        <v>7880</v>
      </c>
      <c r="B7837">
        <v>0</v>
      </c>
      <c r="C7837">
        <v>0.21046228710462289</v>
      </c>
      <c r="D7837">
        <v>0</v>
      </c>
      <c r="E7837">
        <v>0.22483555066731531</v>
      </c>
      <c r="F7837">
        <v>0</v>
      </c>
      <c r="G7837">
        <v>0.20921568627450979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0.108809257185517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 x14ac:dyDescent="0.25">
      <c r="A7838" t="s">
        <v>7881</v>
      </c>
      <c r="B7838">
        <v>0</v>
      </c>
      <c r="C7838">
        <v>0.2238442822384428</v>
      </c>
      <c r="D7838">
        <v>0</v>
      </c>
      <c r="E7838">
        <v>0.18077793523551691</v>
      </c>
      <c r="F7838">
        <v>0</v>
      </c>
      <c r="G7838">
        <v>0.20921568627450979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0.108809257185517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x14ac:dyDescent="0.25">
      <c r="A7839" t="s">
        <v>7882</v>
      </c>
      <c r="B7839">
        <v>0</v>
      </c>
      <c r="C7839">
        <v>0.25669099756691</v>
      </c>
      <c r="D7839">
        <v>0</v>
      </c>
      <c r="E7839">
        <v>0.1644281816451279</v>
      </c>
      <c r="F7839">
        <v>0</v>
      </c>
      <c r="G7839">
        <v>0.20921568627450979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0.19036954087346031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8" x14ac:dyDescent="0.25">
      <c r="A7840" t="s">
        <v>7883</v>
      </c>
      <c r="B7840">
        <v>0</v>
      </c>
      <c r="C7840">
        <v>0.58029197080291972</v>
      </c>
      <c r="D7840">
        <v>0</v>
      </c>
      <c r="E7840">
        <v>0.1626937964000931</v>
      </c>
      <c r="F7840">
        <v>0</v>
      </c>
      <c r="G7840">
        <v>0.20921568627450979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0.108809257185517</v>
      </c>
      <c r="N7840">
        <v>0</v>
      </c>
      <c r="O7840">
        <v>0</v>
      </c>
      <c r="P7840">
        <v>0</v>
      </c>
      <c r="Q7840">
        <v>0</v>
      </c>
      <c r="R7840">
        <v>0</v>
      </c>
    </row>
    <row r="7841" spans="1:18" x14ac:dyDescent="0.25">
      <c r="A7841" t="s">
        <v>7884</v>
      </c>
      <c r="B7841">
        <v>0</v>
      </c>
      <c r="C7841">
        <v>0.35279805352798049</v>
      </c>
      <c r="D7841">
        <v>0</v>
      </c>
      <c r="E7841">
        <v>0.18361217453837861</v>
      </c>
      <c r="F7841">
        <v>0</v>
      </c>
      <c r="G7841">
        <v>0.20921568627450979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0.108809257185517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 spans="1:18" x14ac:dyDescent="0.25">
      <c r="A7842" t="s">
        <v>7885</v>
      </c>
      <c r="B7842">
        <v>0</v>
      </c>
      <c r="C7842">
        <v>6.3260340632603412E-2</v>
      </c>
      <c r="D7842">
        <v>0</v>
      </c>
      <c r="E7842">
        <v>0.2103047864802555</v>
      </c>
      <c r="F7842">
        <v>0</v>
      </c>
      <c r="G7842">
        <v>0.20921568627450979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0.108809257185517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x14ac:dyDescent="0.25">
      <c r="A7843" t="s">
        <v>7886</v>
      </c>
      <c r="B7843">
        <v>0</v>
      </c>
      <c r="C7843">
        <v>0</v>
      </c>
      <c r="D7843">
        <v>0</v>
      </c>
      <c r="E7843">
        <v>0.25594872988007361</v>
      </c>
      <c r="F7843">
        <v>0</v>
      </c>
      <c r="G7843">
        <v>0.20921568627450979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0.108809257185517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 spans="1:18" x14ac:dyDescent="0.25">
      <c r="A7844" t="s">
        <v>7887</v>
      </c>
      <c r="B7844">
        <v>0</v>
      </c>
      <c r="C7844">
        <v>0</v>
      </c>
      <c r="D7844">
        <v>0</v>
      </c>
      <c r="E7844">
        <v>0.36119630279828258</v>
      </c>
      <c r="F7844">
        <v>0</v>
      </c>
      <c r="G7844">
        <v>0.20921568627450979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0.26655468458379988</v>
      </c>
      <c r="N7844">
        <v>0</v>
      </c>
      <c r="O7844">
        <v>0</v>
      </c>
      <c r="P7844">
        <v>0</v>
      </c>
      <c r="Q7844">
        <v>0</v>
      </c>
      <c r="R7844">
        <v>0</v>
      </c>
    </row>
    <row r="7845" spans="1:18" x14ac:dyDescent="0.25">
      <c r="A7845" t="s">
        <v>7888</v>
      </c>
      <c r="B7845">
        <v>0</v>
      </c>
      <c r="C7845">
        <v>0</v>
      </c>
      <c r="D7845">
        <v>0</v>
      </c>
      <c r="E7845">
        <v>0.43973011273504098</v>
      </c>
      <c r="F7845">
        <v>0</v>
      </c>
      <c r="G7845">
        <v>0.20921568627450979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18" x14ac:dyDescent="0.25">
      <c r="A7846" t="s">
        <v>7889</v>
      </c>
      <c r="B7846">
        <v>0</v>
      </c>
      <c r="C7846">
        <v>0</v>
      </c>
      <c r="D7846">
        <v>0</v>
      </c>
      <c r="E7846">
        <v>0.52444002622728914</v>
      </c>
      <c r="F7846">
        <v>0</v>
      </c>
      <c r="G7846">
        <v>0.20921568627450979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 x14ac:dyDescent="0.25">
      <c r="A7847" t="s">
        <v>7890</v>
      </c>
      <c r="B7847">
        <v>0</v>
      </c>
      <c r="C7847">
        <v>0</v>
      </c>
      <c r="D7847">
        <v>0</v>
      </c>
      <c r="E7847">
        <v>0.58288034856913229</v>
      </c>
      <c r="F7847">
        <v>0</v>
      </c>
      <c r="G7847">
        <v>0.20921568627450979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 x14ac:dyDescent="0.25">
      <c r="A7848" t="s">
        <v>7891</v>
      </c>
      <c r="B7848">
        <v>0</v>
      </c>
      <c r="C7848">
        <v>0</v>
      </c>
      <c r="D7848">
        <v>0</v>
      </c>
      <c r="E7848">
        <v>0.61354935595084503</v>
      </c>
      <c r="F7848">
        <v>0</v>
      </c>
      <c r="G7848">
        <v>0.20921568627450979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 x14ac:dyDescent="0.25">
      <c r="A7849" t="s">
        <v>7892</v>
      </c>
      <c r="B7849">
        <v>0</v>
      </c>
      <c r="C7849">
        <v>0</v>
      </c>
      <c r="D7849">
        <v>0</v>
      </c>
      <c r="E7849">
        <v>0.61752575139068089</v>
      </c>
      <c r="F7849">
        <v>0</v>
      </c>
      <c r="G7849">
        <v>0.20921568627450979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 x14ac:dyDescent="0.25">
      <c r="A7850" t="s">
        <v>7893</v>
      </c>
      <c r="B7850">
        <v>0</v>
      </c>
      <c r="C7850">
        <v>0</v>
      </c>
      <c r="D7850">
        <v>0</v>
      </c>
      <c r="E7850">
        <v>0.58459358277459339</v>
      </c>
      <c r="F7850">
        <v>0</v>
      </c>
      <c r="G7850">
        <v>0.20921568627450979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 x14ac:dyDescent="0.25">
      <c r="A7851" t="s">
        <v>7894</v>
      </c>
      <c r="B7851">
        <v>0</v>
      </c>
      <c r="C7851">
        <v>0</v>
      </c>
      <c r="D7851">
        <v>0</v>
      </c>
      <c r="E7851">
        <v>0.59335011315806185</v>
      </c>
      <c r="F7851">
        <v>0</v>
      </c>
      <c r="G7851">
        <v>0.20921568627450979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 x14ac:dyDescent="0.25">
      <c r="A7852" t="s">
        <v>7895</v>
      </c>
      <c r="B7852">
        <v>0</v>
      </c>
      <c r="C7852">
        <v>0</v>
      </c>
      <c r="D7852">
        <v>0</v>
      </c>
      <c r="E7852">
        <v>0.58362063495420813</v>
      </c>
      <c r="F7852">
        <v>0</v>
      </c>
      <c r="G7852">
        <v>0.20921568627450979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 t="s">
        <v>7896</v>
      </c>
      <c r="B7853">
        <v>0</v>
      </c>
      <c r="C7853">
        <v>0</v>
      </c>
      <c r="D7853">
        <v>0</v>
      </c>
      <c r="E7853">
        <v>0.58211891114448278</v>
      </c>
      <c r="F7853">
        <v>0</v>
      </c>
      <c r="G7853">
        <v>0.20921568627450979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 t="s">
        <v>7897</v>
      </c>
      <c r="B7854">
        <v>0</v>
      </c>
      <c r="C7854">
        <v>0</v>
      </c>
      <c r="D7854">
        <v>0</v>
      </c>
      <c r="E7854">
        <v>0.58381099431037031</v>
      </c>
      <c r="F7854">
        <v>0</v>
      </c>
      <c r="G7854">
        <v>0.20921568627450979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 t="s">
        <v>7898</v>
      </c>
      <c r="B7855">
        <v>0</v>
      </c>
      <c r="C7855">
        <v>0</v>
      </c>
      <c r="D7855">
        <v>0</v>
      </c>
      <c r="E7855">
        <v>0.58981788954927139</v>
      </c>
      <c r="F7855">
        <v>0</v>
      </c>
      <c r="G7855">
        <v>0.20921568627450979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18" x14ac:dyDescent="0.25">
      <c r="A7856" t="s">
        <v>7899</v>
      </c>
      <c r="B7856">
        <v>0</v>
      </c>
      <c r="C7856">
        <v>0</v>
      </c>
      <c r="D7856">
        <v>0</v>
      </c>
      <c r="E7856">
        <v>0.64089765011950339</v>
      </c>
      <c r="F7856">
        <v>0</v>
      </c>
      <c r="G7856">
        <v>0.20921568627450979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 x14ac:dyDescent="0.25">
      <c r="A7857" t="s">
        <v>7900</v>
      </c>
      <c r="B7857">
        <v>0</v>
      </c>
      <c r="C7857">
        <v>1.094890510948905E-2</v>
      </c>
      <c r="D7857">
        <v>0</v>
      </c>
      <c r="E7857">
        <v>0.64734871718944986</v>
      </c>
      <c r="F7857">
        <v>0</v>
      </c>
      <c r="G7857">
        <v>0.20921568627450979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 x14ac:dyDescent="0.25">
      <c r="A7858" t="s">
        <v>7901</v>
      </c>
      <c r="B7858">
        <v>0</v>
      </c>
      <c r="C7858">
        <v>0</v>
      </c>
      <c r="D7858">
        <v>0</v>
      </c>
      <c r="E7858">
        <v>0.68066160451786206</v>
      </c>
      <c r="F7858">
        <v>0</v>
      </c>
      <c r="G7858">
        <v>0.20921568627450979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 x14ac:dyDescent="0.25">
      <c r="A7859" t="s">
        <v>7902</v>
      </c>
      <c r="B7859">
        <v>0</v>
      </c>
      <c r="C7859">
        <v>8.637469586374695E-2</v>
      </c>
      <c r="D7859">
        <v>0</v>
      </c>
      <c r="E7859">
        <v>0.75079845174390325</v>
      </c>
      <c r="F7859">
        <v>0</v>
      </c>
      <c r="G7859">
        <v>0.20921568627450979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 x14ac:dyDescent="0.25">
      <c r="A7860" t="s">
        <v>7903</v>
      </c>
      <c r="B7860">
        <v>0</v>
      </c>
      <c r="C7860">
        <v>7.0559610705596104E-2</v>
      </c>
      <c r="D7860">
        <v>0</v>
      </c>
      <c r="E7860">
        <v>0.75204636307874539</v>
      </c>
      <c r="F7860">
        <v>0</v>
      </c>
      <c r="G7860">
        <v>0.20921568627450979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 x14ac:dyDescent="0.25">
      <c r="A7861" t="s">
        <v>7904</v>
      </c>
      <c r="B7861">
        <v>0</v>
      </c>
      <c r="C7861">
        <v>7.2992700729927001E-2</v>
      </c>
      <c r="D7861">
        <v>0</v>
      </c>
      <c r="E7861">
        <v>0.77156877260517365</v>
      </c>
      <c r="F7861">
        <v>0</v>
      </c>
      <c r="G7861">
        <v>0.20921568627450979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 spans="1:18" x14ac:dyDescent="0.25">
      <c r="A7862" t="s">
        <v>7905</v>
      </c>
      <c r="B7862">
        <v>0</v>
      </c>
      <c r="C7862">
        <v>0.1058394160583941</v>
      </c>
      <c r="D7862">
        <v>0</v>
      </c>
      <c r="E7862">
        <v>0.79898051989255281</v>
      </c>
      <c r="F7862">
        <v>0</v>
      </c>
      <c r="G7862">
        <v>0.20921568627450979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25">
      <c r="A7863" t="s">
        <v>7906</v>
      </c>
      <c r="B7863">
        <v>0</v>
      </c>
      <c r="C7863">
        <v>6.6909975669099758E-2</v>
      </c>
      <c r="D7863">
        <v>0</v>
      </c>
      <c r="E7863">
        <v>0.81372279447534845</v>
      </c>
      <c r="F7863">
        <v>0</v>
      </c>
      <c r="G7863">
        <v>0.20921568627450979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 x14ac:dyDescent="0.25">
      <c r="A7864" t="s">
        <v>7907</v>
      </c>
      <c r="B7864">
        <v>0</v>
      </c>
      <c r="C7864">
        <v>7.420924574209245E-2</v>
      </c>
      <c r="D7864">
        <v>0</v>
      </c>
      <c r="E7864">
        <v>0.66410034053173728</v>
      </c>
      <c r="F7864">
        <v>0</v>
      </c>
      <c r="G7864">
        <v>0.20921568627450979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 x14ac:dyDescent="0.25">
      <c r="A7865" t="s">
        <v>7908</v>
      </c>
      <c r="B7865">
        <v>0</v>
      </c>
      <c r="C7865">
        <v>4.8661800486618001E-2</v>
      </c>
      <c r="D7865">
        <v>0</v>
      </c>
      <c r="E7865">
        <v>0.66915543898982632</v>
      </c>
      <c r="F7865">
        <v>0</v>
      </c>
      <c r="G7865">
        <v>0.20921568627450979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 x14ac:dyDescent="0.25">
      <c r="A7866" t="s">
        <v>7909</v>
      </c>
      <c r="B7866">
        <v>0</v>
      </c>
      <c r="C7866">
        <v>6.0827250608272501E-3</v>
      </c>
      <c r="D7866">
        <v>0</v>
      </c>
      <c r="E7866">
        <v>0.68381310941432771</v>
      </c>
      <c r="F7866">
        <v>0</v>
      </c>
      <c r="G7866">
        <v>0.20921568627450979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25">
      <c r="A7867" t="s">
        <v>7910</v>
      </c>
      <c r="B7867">
        <v>0</v>
      </c>
      <c r="C7867">
        <v>0</v>
      </c>
      <c r="D7867">
        <v>0</v>
      </c>
      <c r="E7867">
        <v>0.68402461981006368</v>
      </c>
      <c r="F7867">
        <v>0</v>
      </c>
      <c r="G7867">
        <v>0.20921568627450979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 x14ac:dyDescent="0.25">
      <c r="A7868" t="s">
        <v>7911</v>
      </c>
      <c r="B7868">
        <v>0</v>
      </c>
      <c r="C7868">
        <v>0</v>
      </c>
      <c r="D7868">
        <v>0</v>
      </c>
      <c r="E7868">
        <v>0.68413037500793172</v>
      </c>
      <c r="F7868">
        <v>0</v>
      </c>
      <c r="G7868">
        <v>0.20921568627450979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18" x14ac:dyDescent="0.25">
      <c r="A7869" t="s">
        <v>7912</v>
      </c>
      <c r="B7869">
        <v>0</v>
      </c>
      <c r="C7869">
        <v>0</v>
      </c>
      <c r="D7869">
        <v>0</v>
      </c>
      <c r="E7869">
        <v>0.73647919795257943</v>
      </c>
      <c r="F7869">
        <v>0</v>
      </c>
      <c r="G7869">
        <v>0.20921568627450979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 t="s">
        <v>7913</v>
      </c>
      <c r="B7870">
        <v>0</v>
      </c>
      <c r="C7870">
        <v>0</v>
      </c>
      <c r="D7870">
        <v>0</v>
      </c>
      <c r="E7870">
        <v>0.72689777702574088</v>
      </c>
      <c r="F7870">
        <v>0</v>
      </c>
      <c r="G7870">
        <v>0.20921568627450979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 t="s">
        <v>7914</v>
      </c>
      <c r="B7871">
        <v>0</v>
      </c>
      <c r="C7871">
        <v>0</v>
      </c>
      <c r="D7871">
        <v>0</v>
      </c>
      <c r="E7871">
        <v>0.70221451384335543</v>
      </c>
      <c r="F7871">
        <v>0</v>
      </c>
      <c r="G7871">
        <v>0.20921568627450979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t="s">
        <v>7915</v>
      </c>
      <c r="B7872">
        <v>0</v>
      </c>
      <c r="C7872">
        <v>0</v>
      </c>
      <c r="D7872">
        <v>0</v>
      </c>
      <c r="E7872">
        <v>0.68330548446456152</v>
      </c>
      <c r="F7872">
        <v>0</v>
      </c>
      <c r="G7872">
        <v>0.20921568627450979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 x14ac:dyDescent="0.25">
      <c r="A7873" t="s">
        <v>7916</v>
      </c>
      <c r="B7873">
        <v>0</v>
      </c>
      <c r="C7873">
        <v>0</v>
      </c>
      <c r="D7873">
        <v>0</v>
      </c>
      <c r="E7873">
        <v>0.67211658453012968</v>
      </c>
      <c r="F7873">
        <v>0</v>
      </c>
      <c r="G7873">
        <v>0.20921568627450979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t="s">
        <v>7917</v>
      </c>
      <c r="B7874">
        <v>0</v>
      </c>
      <c r="C7874">
        <v>0</v>
      </c>
      <c r="D7874">
        <v>0</v>
      </c>
      <c r="E7874">
        <v>0.6699380274540494</v>
      </c>
      <c r="F7874">
        <v>0</v>
      </c>
      <c r="G7874">
        <v>0.20921568627450979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25">
      <c r="A7875" t="s">
        <v>7918</v>
      </c>
      <c r="B7875">
        <v>0</v>
      </c>
      <c r="C7875">
        <v>0</v>
      </c>
      <c r="D7875">
        <v>0</v>
      </c>
      <c r="E7875">
        <v>0.66602508513293435</v>
      </c>
      <c r="F7875">
        <v>0</v>
      </c>
      <c r="G7875">
        <v>0.20921568627450979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t="s">
        <v>7919</v>
      </c>
      <c r="B7876">
        <v>0</v>
      </c>
      <c r="C7876">
        <v>0</v>
      </c>
      <c r="D7876">
        <v>0</v>
      </c>
      <c r="E7876">
        <v>0.63740772858986017</v>
      </c>
      <c r="F7876">
        <v>0</v>
      </c>
      <c r="G7876">
        <v>0.20921568627450979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 x14ac:dyDescent="0.25">
      <c r="A7877" t="s">
        <v>7920</v>
      </c>
      <c r="B7877">
        <v>0</v>
      </c>
      <c r="C7877">
        <v>0</v>
      </c>
      <c r="D7877">
        <v>0</v>
      </c>
      <c r="E7877">
        <v>0.58835846781869328</v>
      </c>
      <c r="F7877">
        <v>0</v>
      </c>
      <c r="G7877">
        <v>0.20921568627450979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 x14ac:dyDescent="0.25">
      <c r="A7878" t="s">
        <v>7921</v>
      </c>
      <c r="B7878">
        <v>0</v>
      </c>
      <c r="C7878">
        <v>0</v>
      </c>
      <c r="D7878">
        <v>0</v>
      </c>
      <c r="E7878">
        <v>0.54169927451934263</v>
      </c>
      <c r="F7878">
        <v>0</v>
      </c>
      <c r="G7878">
        <v>0.20921568627450979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 x14ac:dyDescent="0.25">
      <c r="A7879" t="s">
        <v>7922</v>
      </c>
      <c r="B7879">
        <v>0</v>
      </c>
      <c r="C7879">
        <v>0</v>
      </c>
      <c r="D7879">
        <v>0</v>
      </c>
      <c r="E7879">
        <v>0.49248080543158701</v>
      </c>
      <c r="F7879">
        <v>0</v>
      </c>
      <c r="G7879">
        <v>0.20921568627450979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 t="s">
        <v>7923</v>
      </c>
      <c r="B7880">
        <v>0</v>
      </c>
      <c r="C7880">
        <v>0</v>
      </c>
      <c r="D7880">
        <v>0</v>
      </c>
      <c r="E7880">
        <v>0.44656189851731221</v>
      </c>
      <c r="F7880">
        <v>0</v>
      </c>
      <c r="G7880">
        <v>0.20921568627450979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 x14ac:dyDescent="0.25">
      <c r="A7881" t="s">
        <v>7924</v>
      </c>
      <c r="B7881">
        <v>0</v>
      </c>
      <c r="C7881">
        <v>2.4330900243308999E-3</v>
      </c>
      <c r="D7881">
        <v>0</v>
      </c>
      <c r="E7881">
        <v>0.40172169462129059</v>
      </c>
      <c r="F7881">
        <v>0</v>
      </c>
      <c r="G7881">
        <v>0.20921568627450979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 t="s">
        <v>7925</v>
      </c>
      <c r="B7882">
        <v>0</v>
      </c>
      <c r="C7882">
        <v>6.204379562043795E-2</v>
      </c>
      <c r="D7882">
        <v>0</v>
      </c>
      <c r="E7882">
        <v>0.35072653820935301</v>
      </c>
      <c r="F7882">
        <v>0</v>
      </c>
      <c r="G7882">
        <v>0.20921568627450979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 t="s">
        <v>7926</v>
      </c>
      <c r="B7883">
        <v>0</v>
      </c>
      <c r="C7883">
        <v>0.16301703163017031</v>
      </c>
      <c r="D7883">
        <v>0</v>
      </c>
      <c r="E7883">
        <v>0.25935404725142241</v>
      </c>
      <c r="F7883">
        <v>0</v>
      </c>
      <c r="G7883">
        <v>0.20921568627450979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18" x14ac:dyDescent="0.25">
      <c r="A7884" t="s">
        <v>7927</v>
      </c>
      <c r="B7884">
        <v>0</v>
      </c>
      <c r="C7884">
        <v>0.22262773722627741</v>
      </c>
      <c r="D7884">
        <v>0</v>
      </c>
      <c r="E7884">
        <v>0.17536326910467651</v>
      </c>
      <c r="F7884">
        <v>0</v>
      </c>
      <c r="G7884">
        <v>0.20921568627450979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18" x14ac:dyDescent="0.25">
      <c r="A7885" t="s">
        <v>7928</v>
      </c>
      <c r="B7885">
        <v>0</v>
      </c>
      <c r="C7885">
        <v>0.17883211678832109</v>
      </c>
      <c r="D7885">
        <v>0</v>
      </c>
      <c r="E7885">
        <v>0.10863173924998409</v>
      </c>
      <c r="F7885">
        <v>0</v>
      </c>
      <c r="G7885">
        <v>0.20921568627450979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 t="s">
        <v>7929</v>
      </c>
      <c r="B7886">
        <v>0</v>
      </c>
      <c r="C7886">
        <v>0.19586374695863751</v>
      </c>
      <c r="D7886">
        <v>0</v>
      </c>
      <c r="E7886">
        <v>7.2992237568476503E-2</v>
      </c>
      <c r="F7886">
        <v>0</v>
      </c>
      <c r="G7886">
        <v>0.20921568627450979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5.4385964912280697E-2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 t="s">
        <v>7930</v>
      </c>
      <c r="B7887">
        <v>0</v>
      </c>
      <c r="C7887">
        <v>0.1970802919708029</v>
      </c>
      <c r="D7887">
        <v>0</v>
      </c>
      <c r="E7887">
        <v>5.2095010469764592E-2</v>
      </c>
      <c r="F7887">
        <v>0</v>
      </c>
      <c r="G7887">
        <v>0.20921568627450979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5.4385964912280697E-2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 t="s">
        <v>7931</v>
      </c>
      <c r="B7888">
        <v>0</v>
      </c>
      <c r="C7888">
        <v>0.38686131386861311</v>
      </c>
      <c r="D7888">
        <v>0</v>
      </c>
      <c r="E7888">
        <v>3.7183527570380091E-2</v>
      </c>
      <c r="F7888">
        <v>0</v>
      </c>
      <c r="G7888">
        <v>0.20921568627450979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5.4385964912280697E-2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 x14ac:dyDescent="0.25">
      <c r="A7889" t="s">
        <v>7932</v>
      </c>
      <c r="B7889">
        <v>0</v>
      </c>
      <c r="C7889">
        <v>0.22749391727493909</v>
      </c>
      <c r="D7889">
        <v>0</v>
      </c>
      <c r="E7889">
        <v>3.0584403223418429E-2</v>
      </c>
      <c r="F7889">
        <v>0</v>
      </c>
      <c r="G7889">
        <v>0.20921568627450979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5.4385964912280697E-2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18" x14ac:dyDescent="0.25">
      <c r="A7890" t="s">
        <v>7933</v>
      </c>
      <c r="B7890">
        <v>0</v>
      </c>
      <c r="C7890">
        <v>2.0681265206812651E-2</v>
      </c>
      <c r="D7890">
        <v>0</v>
      </c>
      <c r="E7890">
        <v>5.2496880221662899E-2</v>
      </c>
      <c r="F7890">
        <v>0</v>
      </c>
      <c r="G7890">
        <v>0.20921568627450979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0.13598357596117949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 x14ac:dyDescent="0.25">
      <c r="A7891" t="s">
        <v>7934</v>
      </c>
      <c r="B7891">
        <v>0</v>
      </c>
      <c r="C7891">
        <v>0</v>
      </c>
      <c r="D7891">
        <v>0</v>
      </c>
      <c r="E7891">
        <v>0.107595338310878</v>
      </c>
      <c r="F7891">
        <v>0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0.13598357596117949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 spans="1:18" x14ac:dyDescent="0.25">
      <c r="A7892" t="s">
        <v>7935</v>
      </c>
      <c r="B7892">
        <v>0</v>
      </c>
      <c r="C7892">
        <v>0</v>
      </c>
      <c r="D7892">
        <v>0</v>
      </c>
      <c r="E7892">
        <v>0.16963133738023231</v>
      </c>
      <c r="F7892">
        <v>0</v>
      </c>
      <c r="G7892">
        <v>0.20921568627450979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5.4385964912280697E-2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18" x14ac:dyDescent="0.25">
      <c r="A7893" t="s">
        <v>7936</v>
      </c>
      <c r="B7893">
        <v>0</v>
      </c>
      <c r="C7893">
        <v>0</v>
      </c>
      <c r="D7893">
        <v>0</v>
      </c>
      <c r="E7893">
        <v>0.2342689143171387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5.4385964912280697E-2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 spans="1:18" x14ac:dyDescent="0.25">
      <c r="A7894" t="s">
        <v>7937</v>
      </c>
      <c r="B7894">
        <v>0</v>
      </c>
      <c r="C7894">
        <v>0</v>
      </c>
      <c r="D7894">
        <v>0</v>
      </c>
      <c r="E7894">
        <v>0.27612682163328328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5.4385964912280697E-2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18" x14ac:dyDescent="0.25">
      <c r="A7895" t="s">
        <v>7938</v>
      </c>
      <c r="B7895">
        <v>0</v>
      </c>
      <c r="C7895">
        <v>0</v>
      </c>
      <c r="D7895">
        <v>0</v>
      </c>
      <c r="E7895">
        <v>0.32638169166014508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7.8200821201941023E-2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 x14ac:dyDescent="0.25">
      <c r="A7896" t="s">
        <v>7939</v>
      </c>
      <c r="B7896">
        <v>0</v>
      </c>
      <c r="C7896">
        <v>0</v>
      </c>
      <c r="D7896">
        <v>0</v>
      </c>
      <c r="E7896">
        <v>0.38065525920599003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0.13598357596117949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 t="s">
        <v>7940</v>
      </c>
      <c r="B7897">
        <v>0</v>
      </c>
      <c r="C7897">
        <v>0</v>
      </c>
      <c r="D7897">
        <v>0</v>
      </c>
      <c r="E7897">
        <v>0.44072421159499992</v>
      </c>
      <c r="F7897">
        <v>0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0.19036954087346031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 x14ac:dyDescent="0.25">
      <c r="A7898" t="s">
        <v>7941</v>
      </c>
      <c r="B7898">
        <v>0</v>
      </c>
      <c r="C7898">
        <v>0</v>
      </c>
      <c r="D7898">
        <v>0</v>
      </c>
      <c r="E7898">
        <v>0.49626684151526063</v>
      </c>
      <c r="F7898">
        <v>0</v>
      </c>
      <c r="G7898">
        <v>0.80392156862745101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0.2719671519223591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 x14ac:dyDescent="0.25">
      <c r="A7899" t="s">
        <v>7942</v>
      </c>
      <c r="B7899">
        <v>0</v>
      </c>
      <c r="C7899">
        <v>0</v>
      </c>
      <c r="D7899">
        <v>0</v>
      </c>
      <c r="E7899">
        <v>0.57135303200152299</v>
      </c>
      <c r="F7899">
        <v>0</v>
      </c>
      <c r="G7899">
        <v>0.20921568627450979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0.27178051511758122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 spans="1:18" x14ac:dyDescent="0.25">
      <c r="A7900" t="s">
        <v>7943</v>
      </c>
      <c r="B7900">
        <v>0</v>
      </c>
      <c r="C7900">
        <v>0</v>
      </c>
      <c r="D7900">
        <v>0</v>
      </c>
      <c r="E7900">
        <v>0.61995812094164426</v>
      </c>
      <c r="F7900">
        <v>0</v>
      </c>
      <c r="G7900">
        <v>0.20921568627450979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0.2323628219484882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 spans="1:18" x14ac:dyDescent="0.25">
      <c r="A7901" t="s">
        <v>7944</v>
      </c>
      <c r="B7901">
        <v>0</v>
      </c>
      <c r="C7901">
        <v>0</v>
      </c>
      <c r="D7901">
        <v>0</v>
      </c>
      <c r="E7901">
        <v>0.65341906554707174</v>
      </c>
      <c r="F7901">
        <v>0</v>
      </c>
      <c r="G7901">
        <v>0.20921568627450979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0.2719671519223591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 t="s">
        <v>7945</v>
      </c>
      <c r="B7902">
        <v>0</v>
      </c>
      <c r="C7902">
        <v>0</v>
      </c>
      <c r="D7902">
        <v>0</v>
      </c>
      <c r="E7902">
        <v>0.69515006662577472</v>
      </c>
      <c r="F7902">
        <v>0</v>
      </c>
      <c r="G7902">
        <v>0.20921568627450979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0.2719671519223591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 x14ac:dyDescent="0.25">
      <c r="A7903" t="s">
        <v>7946</v>
      </c>
      <c r="B7903">
        <v>0</v>
      </c>
      <c r="C7903">
        <v>0</v>
      </c>
      <c r="D7903">
        <v>0</v>
      </c>
      <c r="E7903">
        <v>0.73821358319761421</v>
      </c>
      <c r="F7903">
        <v>0</v>
      </c>
      <c r="G7903">
        <v>0.20921568627450979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0.2719671519223591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18" x14ac:dyDescent="0.25">
      <c r="A7904" t="s">
        <v>7947</v>
      </c>
      <c r="B7904">
        <v>0</v>
      </c>
      <c r="C7904">
        <v>0</v>
      </c>
      <c r="D7904">
        <v>0</v>
      </c>
      <c r="E7904">
        <v>0.76733856469045458</v>
      </c>
      <c r="F7904">
        <v>0</v>
      </c>
      <c r="G7904">
        <v>0.20921568627450979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0.2719671519223591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 t="s">
        <v>7948</v>
      </c>
      <c r="B7905">
        <v>0</v>
      </c>
      <c r="C7905">
        <v>0</v>
      </c>
      <c r="D7905">
        <v>0</v>
      </c>
      <c r="E7905">
        <v>0.77687768353814601</v>
      </c>
      <c r="F7905">
        <v>0</v>
      </c>
      <c r="G7905">
        <v>0.20921568627450979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0.2719671519223591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 t="s">
        <v>7949</v>
      </c>
      <c r="B7906">
        <v>0</v>
      </c>
      <c r="C7906">
        <v>8.5158150851581509E-3</v>
      </c>
      <c r="D7906">
        <v>0</v>
      </c>
      <c r="E7906">
        <v>0.76797309587766249</v>
      </c>
      <c r="F7906">
        <v>0</v>
      </c>
      <c r="G7906">
        <v>0.20921568627450979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0.2719671519223591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 spans="1:18" x14ac:dyDescent="0.25">
      <c r="A7907" t="s">
        <v>7950</v>
      </c>
      <c r="B7907">
        <v>0</v>
      </c>
      <c r="C7907">
        <v>2.9197080291970798E-2</v>
      </c>
      <c r="D7907">
        <v>0</v>
      </c>
      <c r="E7907">
        <v>0.73823473423718788</v>
      </c>
      <c r="F7907">
        <v>0</v>
      </c>
      <c r="G7907">
        <v>0.20921568627450979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0.22948861515490851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 spans="1:18" x14ac:dyDescent="0.25">
      <c r="A7908" t="s">
        <v>7951</v>
      </c>
      <c r="B7908">
        <v>0</v>
      </c>
      <c r="C7908">
        <v>0.13381995133819949</v>
      </c>
      <c r="D7908">
        <v>0</v>
      </c>
      <c r="E7908">
        <v>0.70756572685547503</v>
      </c>
      <c r="F7908">
        <v>0</v>
      </c>
      <c r="G7908">
        <v>0.20921568627450979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0.2719671519223591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 spans="1:18" x14ac:dyDescent="0.25">
      <c r="A7909" t="s">
        <v>7952</v>
      </c>
      <c r="B7909">
        <v>0</v>
      </c>
      <c r="C7909">
        <v>0.1520681265206813</v>
      </c>
      <c r="D7909">
        <v>0</v>
      </c>
      <c r="E7909">
        <v>0.63675204636307881</v>
      </c>
      <c r="F7909">
        <v>0</v>
      </c>
      <c r="G7909">
        <v>0.20921568627450979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0.2719671519223591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 spans="1:18" x14ac:dyDescent="0.25">
      <c r="A7910" t="s">
        <v>7953</v>
      </c>
      <c r="B7910">
        <v>0</v>
      </c>
      <c r="C7910">
        <v>0.13746958637469589</v>
      </c>
      <c r="D7910">
        <v>0</v>
      </c>
      <c r="E7910">
        <v>0.5707608028934622</v>
      </c>
      <c r="F7910">
        <v>0</v>
      </c>
      <c r="G7910">
        <v>0.20921568627450979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0.2719671519223591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18" x14ac:dyDescent="0.25">
      <c r="A7911" t="s">
        <v>7954</v>
      </c>
      <c r="B7911">
        <v>0</v>
      </c>
      <c r="C7911">
        <v>9.9756690997566899E-2</v>
      </c>
      <c r="D7911">
        <v>0</v>
      </c>
      <c r="E7911">
        <v>0.5685399437382348</v>
      </c>
      <c r="F7911">
        <v>0</v>
      </c>
      <c r="G7911">
        <v>0.20921568627450979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0.2719671519223591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 spans="1:18" x14ac:dyDescent="0.25">
      <c r="A7912" t="s">
        <v>7955</v>
      </c>
      <c r="B7912">
        <v>0</v>
      </c>
      <c r="C7912">
        <v>0.28588807785888082</v>
      </c>
      <c r="D7912">
        <v>0</v>
      </c>
      <c r="E7912">
        <v>0.57873474481270759</v>
      </c>
      <c r="F7912">
        <v>0</v>
      </c>
      <c r="G7912">
        <v>0.20921568627450979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0.19036954087346031</v>
      </c>
      <c r="N7912">
        <v>0</v>
      </c>
      <c r="O7912">
        <v>0</v>
      </c>
      <c r="P7912">
        <v>0</v>
      </c>
      <c r="Q7912">
        <v>0</v>
      </c>
      <c r="R7912">
        <v>0</v>
      </c>
    </row>
    <row r="7913" spans="1:18" x14ac:dyDescent="0.25">
      <c r="A7913" t="s">
        <v>7956</v>
      </c>
      <c r="B7913">
        <v>0</v>
      </c>
      <c r="C7913">
        <v>0.32360097323600973</v>
      </c>
      <c r="D7913">
        <v>0</v>
      </c>
      <c r="E7913">
        <v>0.61192072590367819</v>
      </c>
      <c r="F7913">
        <v>0</v>
      </c>
      <c r="G7913">
        <v>0.20921568627450979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0.2719671519223591</v>
      </c>
      <c r="N7913">
        <v>0</v>
      </c>
      <c r="O7913">
        <v>0</v>
      </c>
      <c r="P7913">
        <v>0</v>
      </c>
      <c r="Q7913">
        <v>0</v>
      </c>
      <c r="R7913">
        <v>0</v>
      </c>
    </row>
    <row r="7914" spans="1:18" x14ac:dyDescent="0.25">
      <c r="A7914" t="s">
        <v>7957</v>
      </c>
      <c r="B7914">
        <v>0</v>
      </c>
      <c r="C7914">
        <v>4.2579075425790751E-2</v>
      </c>
      <c r="D7914">
        <v>0</v>
      </c>
      <c r="E7914">
        <v>0.68423613020579965</v>
      </c>
      <c r="F7914">
        <v>0</v>
      </c>
      <c r="G7914">
        <v>0.20921568627450979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0.2719671519223591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 x14ac:dyDescent="0.25">
      <c r="A7915" t="s">
        <v>7958</v>
      </c>
      <c r="B7915">
        <v>0</v>
      </c>
      <c r="C7915">
        <v>0</v>
      </c>
      <c r="D7915">
        <v>0</v>
      </c>
      <c r="E7915">
        <v>0.7577148416844689</v>
      </c>
      <c r="F7915">
        <v>0</v>
      </c>
      <c r="G7915">
        <v>0.20921568627450979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0.24654721911160879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 spans="1:18" x14ac:dyDescent="0.25">
      <c r="A7916" t="s">
        <v>7959</v>
      </c>
      <c r="B7916">
        <v>0</v>
      </c>
      <c r="C7916">
        <v>0</v>
      </c>
      <c r="D7916">
        <v>0</v>
      </c>
      <c r="E7916">
        <v>0.77512214725353756</v>
      </c>
      <c r="F7916">
        <v>0</v>
      </c>
      <c r="G7916">
        <v>0.20921568627450979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0.2719671519223591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 x14ac:dyDescent="0.25">
      <c r="A7917" t="s">
        <v>7960</v>
      </c>
      <c r="B7917">
        <v>0</v>
      </c>
      <c r="C7917">
        <v>0</v>
      </c>
      <c r="D7917">
        <v>0</v>
      </c>
      <c r="E7917">
        <v>0.78432284946805142</v>
      </c>
      <c r="F7917">
        <v>0</v>
      </c>
      <c r="G7917">
        <v>0.20921568627450979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0.2719671519223591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 x14ac:dyDescent="0.25">
      <c r="A7918" t="s">
        <v>7961</v>
      </c>
      <c r="B7918">
        <v>0</v>
      </c>
      <c r="C7918">
        <v>0</v>
      </c>
      <c r="D7918">
        <v>0</v>
      </c>
      <c r="E7918">
        <v>0.77529135557012629</v>
      </c>
      <c r="F7918">
        <v>0</v>
      </c>
      <c r="G7918">
        <v>0.20921568627450979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0.108809257185517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 x14ac:dyDescent="0.25">
      <c r="A7919" t="s">
        <v>7962</v>
      </c>
      <c r="B7919">
        <v>0</v>
      </c>
      <c r="C7919">
        <v>0</v>
      </c>
      <c r="D7919">
        <v>0</v>
      </c>
      <c r="E7919">
        <v>0.72455001163307176</v>
      </c>
      <c r="F7919">
        <v>0</v>
      </c>
      <c r="G7919">
        <v>0.20921568627450979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0.108809257185517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 x14ac:dyDescent="0.25">
      <c r="A7920" t="s">
        <v>7963</v>
      </c>
      <c r="B7920">
        <v>0</v>
      </c>
      <c r="C7920">
        <v>0</v>
      </c>
      <c r="D7920">
        <v>0</v>
      </c>
      <c r="E7920">
        <v>0.68011167748894863</v>
      </c>
      <c r="F7920">
        <v>0</v>
      </c>
      <c r="G7920">
        <v>0.20921568627450979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0.108809257185517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 x14ac:dyDescent="0.25">
      <c r="A7921" t="s">
        <v>7964</v>
      </c>
      <c r="B7921">
        <v>0</v>
      </c>
      <c r="C7921">
        <v>0</v>
      </c>
      <c r="D7921">
        <v>0</v>
      </c>
      <c r="E7921">
        <v>0.65219230525180316</v>
      </c>
      <c r="F7921">
        <v>0</v>
      </c>
      <c r="G7921">
        <v>0.20921568627450979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0.108809257185517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 x14ac:dyDescent="0.25">
      <c r="A7922" t="s">
        <v>7965</v>
      </c>
      <c r="B7922">
        <v>0</v>
      </c>
      <c r="C7922">
        <v>0</v>
      </c>
      <c r="D7922">
        <v>0</v>
      </c>
      <c r="E7922">
        <v>0.56536728780219547</v>
      </c>
      <c r="F7922">
        <v>0</v>
      </c>
      <c r="G7922">
        <v>0.20921568627450979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0.16173945502053011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x14ac:dyDescent="0.25">
      <c r="A7923" t="s">
        <v>7966</v>
      </c>
      <c r="B7923">
        <v>0</v>
      </c>
      <c r="C7923">
        <v>0</v>
      </c>
      <c r="D7923">
        <v>0</v>
      </c>
      <c r="E7923">
        <v>0.55506673152985475</v>
      </c>
      <c r="F7923">
        <v>0</v>
      </c>
      <c r="G7923">
        <v>0.20921568627450979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0.16173945502053011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 x14ac:dyDescent="0.25">
      <c r="A7924" t="s">
        <v>7967</v>
      </c>
      <c r="B7924">
        <v>0</v>
      </c>
      <c r="C7924">
        <v>0</v>
      </c>
      <c r="D7924">
        <v>0</v>
      </c>
      <c r="E7924">
        <v>0.51731212589098763</v>
      </c>
      <c r="F7924">
        <v>0</v>
      </c>
      <c r="G7924">
        <v>0.20921568627450979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0.16173945502053011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 x14ac:dyDescent="0.25">
      <c r="A7925" t="s">
        <v>7968</v>
      </c>
      <c r="B7925">
        <v>0</v>
      </c>
      <c r="C7925">
        <v>0</v>
      </c>
      <c r="D7925">
        <v>0</v>
      </c>
      <c r="E7925">
        <v>0.51513356881490724</v>
      </c>
      <c r="F7925">
        <v>0</v>
      </c>
      <c r="G7925">
        <v>0.20921568627450979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0.16173945502053011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 x14ac:dyDescent="0.25">
      <c r="A7926" t="s">
        <v>7969</v>
      </c>
      <c r="B7926">
        <v>0</v>
      </c>
      <c r="C7926">
        <v>0</v>
      </c>
      <c r="D7926">
        <v>0</v>
      </c>
      <c r="E7926">
        <v>0.61164576238922153</v>
      </c>
      <c r="F7926">
        <v>0</v>
      </c>
      <c r="G7926">
        <v>0.20921568627450979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0.16173945502053011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x14ac:dyDescent="0.25">
      <c r="A7927" t="s">
        <v>7970</v>
      </c>
      <c r="B7927">
        <v>0</v>
      </c>
      <c r="C7927">
        <v>0</v>
      </c>
      <c r="D7927">
        <v>0</v>
      </c>
      <c r="E7927">
        <v>0.62135408955350158</v>
      </c>
      <c r="F7927">
        <v>0</v>
      </c>
      <c r="G7927">
        <v>0.20921568627450979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0.16173945502053011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 x14ac:dyDescent="0.25">
      <c r="A7928" t="s">
        <v>7971</v>
      </c>
      <c r="B7928">
        <v>0</v>
      </c>
      <c r="C7928">
        <v>0</v>
      </c>
      <c r="D7928">
        <v>0</v>
      </c>
      <c r="E7928">
        <v>0.6641426426108844</v>
      </c>
      <c r="F7928">
        <v>0</v>
      </c>
      <c r="G7928">
        <v>0.20921568627450979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0.16173945502053011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 x14ac:dyDescent="0.25">
      <c r="A7929" t="s">
        <v>7972</v>
      </c>
      <c r="B7929">
        <v>0</v>
      </c>
      <c r="C7929">
        <v>8.5158150851581509E-3</v>
      </c>
      <c r="D7929">
        <v>0</v>
      </c>
      <c r="E7929">
        <v>0.67909642758941602</v>
      </c>
      <c r="F7929">
        <v>0</v>
      </c>
      <c r="G7929">
        <v>0.20921568627450979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0.16173945502053011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 x14ac:dyDescent="0.25">
      <c r="A7930" t="s">
        <v>7973</v>
      </c>
      <c r="B7930">
        <v>0</v>
      </c>
      <c r="C7930">
        <v>6.0827250608272501E-3</v>
      </c>
      <c r="D7930">
        <v>0</v>
      </c>
      <c r="E7930">
        <v>0.65132511262928583</v>
      </c>
      <c r="F7930">
        <v>0</v>
      </c>
      <c r="G7930">
        <v>0.20921568627450979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0.16173945502053011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x14ac:dyDescent="0.25">
      <c r="A7931" t="s">
        <v>7974</v>
      </c>
      <c r="B7931">
        <v>0</v>
      </c>
      <c r="C7931">
        <v>2.3114355231143548E-2</v>
      </c>
      <c r="D7931">
        <v>0</v>
      </c>
      <c r="E7931">
        <v>0.53425410858943723</v>
      </c>
      <c r="F7931">
        <v>0</v>
      </c>
      <c r="G7931">
        <v>0.20921568627450979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0.32493467711832769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 x14ac:dyDescent="0.25">
      <c r="A7932" t="s">
        <v>7975</v>
      </c>
      <c r="B7932">
        <v>0</v>
      </c>
      <c r="C7932">
        <v>4.5012165450121662E-2</v>
      </c>
      <c r="D7932">
        <v>0</v>
      </c>
      <c r="E7932">
        <v>0.366082192939783</v>
      </c>
      <c r="F7932">
        <v>0</v>
      </c>
      <c r="G7932">
        <v>0.20921568627450979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0.46509891750653232</v>
      </c>
      <c r="N7932">
        <v>0</v>
      </c>
      <c r="O7932">
        <v>0</v>
      </c>
      <c r="P7932">
        <v>0</v>
      </c>
      <c r="Q7932">
        <v>0</v>
      </c>
      <c r="R7932">
        <v>0</v>
      </c>
    </row>
    <row r="7933" spans="1:18" x14ac:dyDescent="0.25">
      <c r="A7933" t="s">
        <v>7976</v>
      </c>
      <c r="B7933">
        <v>0</v>
      </c>
      <c r="C7933">
        <v>6.204379562043795E-2</v>
      </c>
      <c r="D7933">
        <v>0</v>
      </c>
      <c r="E7933">
        <v>0.27893990989657141</v>
      </c>
      <c r="F7933">
        <v>0</v>
      </c>
      <c r="G7933">
        <v>0.20921568627450979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0.57521463232549463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 x14ac:dyDescent="0.25">
      <c r="A7934" t="s">
        <v>7977</v>
      </c>
      <c r="B7934">
        <v>0</v>
      </c>
      <c r="C7934">
        <v>9.9756690997566899E-2</v>
      </c>
      <c r="D7934">
        <v>0</v>
      </c>
      <c r="E7934">
        <v>0.25871951606421462</v>
      </c>
      <c r="F7934">
        <v>0</v>
      </c>
      <c r="G7934">
        <v>0.20921568627450979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0.57521463232549463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 t="s">
        <v>7978</v>
      </c>
      <c r="B7935">
        <v>0</v>
      </c>
      <c r="C7935">
        <v>0.1009732360097324</v>
      </c>
      <c r="D7935">
        <v>0</v>
      </c>
      <c r="E7935">
        <v>0.2436811269273885</v>
      </c>
      <c r="F7935">
        <v>0</v>
      </c>
      <c r="G7935">
        <v>0.20921568627450979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0.46509891750653232</v>
      </c>
      <c r="N7935">
        <v>0</v>
      </c>
      <c r="O7935">
        <v>0</v>
      </c>
      <c r="P7935">
        <v>0</v>
      </c>
      <c r="Q7935">
        <v>0</v>
      </c>
      <c r="R7935">
        <v>0</v>
      </c>
    </row>
    <row r="7936" spans="1:18" x14ac:dyDescent="0.25">
      <c r="A7936" t="s">
        <v>7979</v>
      </c>
      <c r="B7936">
        <v>0</v>
      </c>
      <c r="C7936">
        <v>0.13381995133819949</v>
      </c>
      <c r="D7936">
        <v>0</v>
      </c>
      <c r="E7936">
        <v>0.2328306436261342</v>
      </c>
      <c r="F7936">
        <v>0</v>
      </c>
      <c r="G7936">
        <v>0.20921568627450979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0.46509891750653232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 x14ac:dyDescent="0.25">
      <c r="A7937" t="s">
        <v>7980</v>
      </c>
      <c r="B7937">
        <v>0</v>
      </c>
      <c r="C7937">
        <v>0.19099756690997571</v>
      </c>
      <c r="D7937">
        <v>0</v>
      </c>
      <c r="E7937">
        <v>0.24038156475390771</v>
      </c>
      <c r="F7937">
        <v>0</v>
      </c>
      <c r="G7937">
        <v>0.20921568627450979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0.57521463232549463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 t="s">
        <v>7981</v>
      </c>
      <c r="B7938">
        <v>0</v>
      </c>
      <c r="C7938">
        <v>3.6496350364963498E-3</v>
      </c>
      <c r="D7938">
        <v>0</v>
      </c>
      <c r="E7938">
        <v>0.262040229277269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0.62814483016050759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 x14ac:dyDescent="0.25">
      <c r="A7939" t="s">
        <v>7982</v>
      </c>
      <c r="B7939">
        <v>0</v>
      </c>
      <c r="C7939">
        <v>0</v>
      </c>
      <c r="D7939">
        <v>0</v>
      </c>
      <c r="E7939">
        <v>0.30800143827069099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0.62814483016050759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 x14ac:dyDescent="0.25">
      <c r="A7940" t="s">
        <v>7983</v>
      </c>
      <c r="B7940">
        <v>0</v>
      </c>
      <c r="C7940">
        <v>0</v>
      </c>
      <c r="D7940">
        <v>0</v>
      </c>
      <c r="E7940">
        <v>0.3426468410922397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0.62814483016050759</v>
      </c>
      <c r="N7940">
        <v>0</v>
      </c>
      <c r="O7940">
        <v>0</v>
      </c>
      <c r="P7940">
        <v>0</v>
      </c>
      <c r="Q7940">
        <v>0</v>
      </c>
      <c r="R7940">
        <v>0</v>
      </c>
    </row>
    <row r="7941" spans="1:18" x14ac:dyDescent="0.25">
      <c r="A7941" t="s">
        <v>7984</v>
      </c>
      <c r="B7941">
        <v>0</v>
      </c>
      <c r="C7941">
        <v>0</v>
      </c>
      <c r="D7941">
        <v>0</v>
      </c>
      <c r="E7941">
        <v>0.32769305611370803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0.62814483016050759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x14ac:dyDescent="0.25">
      <c r="A7942" t="s">
        <v>7985</v>
      </c>
      <c r="B7942">
        <v>0</v>
      </c>
      <c r="C7942">
        <v>0</v>
      </c>
      <c r="D7942">
        <v>0</v>
      </c>
      <c r="E7942">
        <v>0.30277713149601299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0.62814483016050759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18" x14ac:dyDescent="0.25">
      <c r="A7943" t="s">
        <v>7986</v>
      </c>
      <c r="B7943">
        <v>0</v>
      </c>
      <c r="C7943">
        <v>0</v>
      </c>
      <c r="D7943">
        <v>0</v>
      </c>
      <c r="E7943">
        <v>0.25482772478267313</v>
      </c>
      <c r="F7943">
        <v>0</v>
      </c>
      <c r="G7943">
        <v>0.44803921568627447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0.62814483016050759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 t="s">
        <v>7987</v>
      </c>
      <c r="B7944">
        <v>0</v>
      </c>
      <c r="C7944">
        <v>0</v>
      </c>
      <c r="D7944">
        <v>0</v>
      </c>
      <c r="E7944">
        <v>0.20863385435394149</v>
      </c>
      <c r="F7944">
        <v>0</v>
      </c>
      <c r="G7944">
        <v>0.20921568627450979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0.62814483016050759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 x14ac:dyDescent="0.25">
      <c r="A7945" t="s">
        <v>7988</v>
      </c>
      <c r="B7945">
        <v>0</v>
      </c>
      <c r="C7945">
        <v>0</v>
      </c>
      <c r="D7945">
        <v>0</v>
      </c>
      <c r="E7945">
        <v>0.1608113538780431</v>
      </c>
      <c r="F7945">
        <v>0</v>
      </c>
      <c r="G7945">
        <v>0.20921568627450979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0.51806644270250102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 t="s">
        <v>7989</v>
      </c>
      <c r="B7946">
        <v>0</v>
      </c>
      <c r="C7946">
        <v>0</v>
      </c>
      <c r="D7946">
        <v>0</v>
      </c>
      <c r="E7946">
        <v>0.13100953911884769</v>
      </c>
      <c r="F7946">
        <v>0</v>
      </c>
      <c r="G7946">
        <v>0.20921568627450979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0.47797685703620751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x14ac:dyDescent="0.25">
      <c r="A7947" t="s">
        <v>7990</v>
      </c>
      <c r="B7947">
        <v>0</v>
      </c>
      <c r="C7947">
        <v>0</v>
      </c>
      <c r="D7947">
        <v>0</v>
      </c>
      <c r="E7947">
        <v>0.1176420821083356</v>
      </c>
      <c r="F7947">
        <v>0</v>
      </c>
      <c r="G7947">
        <v>0.20921568627450979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0.47797685703620751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 spans="1:18" x14ac:dyDescent="0.25">
      <c r="A7948" t="s">
        <v>7991</v>
      </c>
      <c r="B7948">
        <v>0</v>
      </c>
      <c r="C7948">
        <v>0</v>
      </c>
      <c r="D7948">
        <v>0</v>
      </c>
      <c r="E7948">
        <v>0.1266524249666871</v>
      </c>
      <c r="F7948">
        <v>0</v>
      </c>
      <c r="G7948">
        <v>0.20921568627450979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0.47797685703620751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 spans="1:18" x14ac:dyDescent="0.25">
      <c r="A7949" t="s">
        <v>7992</v>
      </c>
      <c r="B7949">
        <v>0</v>
      </c>
      <c r="C7949">
        <v>0</v>
      </c>
      <c r="D7949">
        <v>0</v>
      </c>
      <c r="E7949">
        <v>0.13978722054188961</v>
      </c>
      <c r="F7949">
        <v>0</v>
      </c>
      <c r="G7949">
        <v>0.20921568627450979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0.47797685703620751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18" x14ac:dyDescent="0.25">
      <c r="A7950" t="s">
        <v>7993</v>
      </c>
      <c r="B7950">
        <v>0</v>
      </c>
      <c r="C7950">
        <v>0</v>
      </c>
      <c r="D7950">
        <v>0</v>
      </c>
      <c r="E7950">
        <v>0.1736923369783625</v>
      </c>
      <c r="F7950">
        <v>0</v>
      </c>
      <c r="G7950">
        <v>0.20921568627450979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0.47797685703620751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 x14ac:dyDescent="0.25">
      <c r="A7951" t="s">
        <v>7994</v>
      </c>
      <c r="B7951">
        <v>0</v>
      </c>
      <c r="C7951">
        <v>0</v>
      </c>
      <c r="D7951">
        <v>0</v>
      </c>
      <c r="E7951">
        <v>0.21487341102815211</v>
      </c>
      <c r="F7951">
        <v>0</v>
      </c>
      <c r="G7951">
        <v>0.20921568627450979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0.5239641657334827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 x14ac:dyDescent="0.25">
      <c r="A7952" t="s">
        <v>7995</v>
      </c>
      <c r="B7952">
        <v>0</v>
      </c>
      <c r="C7952">
        <v>0</v>
      </c>
      <c r="D7952">
        <v>0</v>
      </c>
      <c r="E7952">
        <v>0.26899892129698177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0.62814483016050759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 x14ac:dyDescent="0.25">
      <c r="A7953" t="s">
        <v>7996</v>
      </c>
      <c r="B7953">
        <v>0</v>
      </c>
      <c r="C7953">
        <v>2.4330900243308999E-3</v>
      </c>
      <c r="D7953">
        <v>0</v>
      </c>
      <c r="E7953">
        <v>0.33145794115780791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0.62814483016050759</v>
      </c>
      <c r="N7953">
        <v>0</v>
      </c>
      <c r="O7953">
        <v>0</v>
      </c>
      <c r="P7953">
        <v>0</v>
      </c>
      <c r="Q7953">
        <v>0</v>
      </c>
      <c r="R7953">
        <v>0</v>
      </c>
    </row>
    <row r="7954" spans="1:18" x14ac:dyDescent="0.25">
      <c r="A7954" t="s">
        <v>7997</v>
      </c>
      <c r="B7954">
        <v>0</v>
      </c>
      <c r="C7954">
        <v>0.1253041362530414</v>
      </c>
      <c r="D7954">
        <v>0</v>
      </c>
      <c r="E7954">
        <v>0.39241523720890892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0.62814483016050759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x14ac:dyDescent="0.25">
      <c r="A7955" t="s">
        <v>7998</v>
      </c>
      <c r="B7955">
        <v>0</v>
      </c>
      <c r="C7955">
        <v>0.31143552311435518</v>
      </c>
      <c r="D7955">
        <v>0</v>
      </c>
      <c r="E7955">
        <v>0.39317667463355832</v>
      </c>
      <c r="F7955">
        <v>0</v>
      </c>
      <c r="G7955">
        <v>0.80725490196078431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0.62814483016050759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 t="s">
        <v>7999</v>
      </c>
      <c r="B7956">
        <v>0</v>
      </c>
      <c r="C7956">
        <v>0.33819951338199511</v>
      </c>
      <c r="D7956">
        <v>0</v>
      </c>
      <c r="E7956">
        <v>0.37877281668393997</v>
      </c>
      <c r="F7956">
        <v>0</v>
      </c>
      <c r="G7956">
        <v>0.20921568627450979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0.62814483016050759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 t="s">
        <v>8000</v>
      </c>
      <c r="B7957">
        <v>0</v>
      </c>
      <c r="C7957">
        <v>0.28710462287104621</v>
      </c>
      <c r="D7957">
        <v>0</v>
      </c>
      <c r="E7957">
        <v>0.35227056409822538</v>
      </c>
      <c r="F7957">
        <v>0</v>
      </c>
      <c r="G7957">
        <v>0.20921568627450979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0.62814483016050759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 x14ac:dyDescent="0.25">
      <c r="A7958" t="s">
        <v>8001</v>
      </c>
      <c r="B7958">
        <v>0</v>
      </c>
      <c r="C7958">
        <v>0.26885644768856448</v>
      </c>
      <c r="D7958">
        <v>0</v>
      </c>
      <c r="E7958">
        <v>0.34736352291715139</v>
      </c>
      <c r="F7958">
        <v>0</v>
      </c>
      <c r="G7958">
        <v>0.20921568627450979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0.62814483016050759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x14ac:dyDescent="0.25">
      <c r="A7959" t="s">
        <v>8002</v>
      </c>
      <c r="B7959">
        <v>0</v>
      </c>
      <c r="C7959">
        <v>0.31021897810218979</v>
      </c>
      <c r="D7959">
        <v>0</v>
      </c>
      <c r="E7959">
        <v>0.35569703250914791</v>
      </c>
      <c r="F7959">
        <v>0</v>
      </c>
      <c r="G7959">
        <v>0.20921568627450979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0.62814483016050759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 x14ac:dyDescent="0.25">
      <c r="A7960" t="s">
        <v>8003</v>
      </c>
      <c r="B7960">
        <v>0</v>
      </c>
      <c r="C7960">
        <v>0.56934306569343063</v>
      </c>
      <c r="D7960">
        <v>0</v>
      </c>
      <c r="E7960">
        <v>0.38852344592736737</v>
      </c>
      <c r="F7960">
        <v>0</v>
      </c>
      <c r="G7960">
        <v>0.20921568627450979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0.62814483016050759</v>
      </c>
      <c r="N7960">
        <v>0</v>
      </c>
      <c r="O7960">
        <v>0</v>
      </c>
      <c r="P7960">
        <v>0</v>
      </c>
      <c r="Q7960">
        <v>0</v>
      </c>
      <c r="R7960">
        <v>0</v>
      </c>
    </row>
    <row r="7961" spans="1:18" x14ac:dyDescent="0.25">
      <c r="A7961" t="s">
        <v>8004</v>
      </c>
      <c r="B7961">
        <v>0</v>
      </c>
      <c r="C7961">
        <v>0.22019464720194651</v>
      </c>
      <c r="D7961">
        <v>0</v>
      </c>
      <c r="E7961">
        <v>0.46602085492501971</v>
      </c>
      <c r="F7961">
        <v>0</v>
      </c>
      <c r="G7961">
        <v>0.33509803921568632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0.62814483016050759</v>
      </c>
      <c r="N7961">
        <v>0</v>
      </c>
      <c r="O7961">
        <v>0</v>
      </c>
      <c r="P7961">
        <v>0</v>
      </c>
      <c r="Q7961">
        <v>0</v>
      </c>
      <c r="R7961">
        <v>0</v>
      </c>
    </row>
    <row r="7962" spans="1:18" x14ac:dyDescent="0.25">
      <c r="A7962" t="s">
        <v>8005</v>
      </c>
      <c r="B7962">
        <v>0</v>
      </c>
      <c r="C7962">
        <v>9.7323600973236012E-3</v>
      </c>
      <c r="D7962">
        <v>0</v>
      </c>
      <c r="E7962">
        <v>0.59218680598151408</v>
      </c>
      <c r="F7962">
        <v>0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0.70757745427398278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x14ac:dyDescent="0.25">
      <c r="A7963" t="s">
        <v>8006</v>
      </c>
      <c r="B7963">
        <v>0</v>
      </c>
      <c r="C7963">
        <v>0</v>
      </c>
      <c r="D7963">
        <v>0</v>
      </c>
      <c r="E7963">
        <v>0.72499418346411726</v>
      </c>
      <c r="F7963">
        <v>0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0.54692049272116461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 x14ac:dyDescent="0.25">
      <c r="A7964" t="s">
        <v>8007</v>
      </c>
      <c r="B7964">
        <v>0</v>
      </c>
      <c r="C7964">
        <v>0</v>
      </c>
      <c r="D7964">
        <v>0</v>
      </c>
      <c r="E7964">
        <v>0.76598489815774451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0.47797685703620751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 x14ac:dyDescent="0.25">
      <c r="A7965" t="s">
        <v>8008</v>
      </c>
      <c r="B7965">
        <v>0</v>
      </c>
      <c r="C7965">
        <v>0</v>
      </c>
      <c r="D7965">
        <v>0</v>
      </c>
      <c r="E7965">
        <v>0.770447767507773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0.46524822695035473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x14ac:dyDescent="0.25">
      <c r="A7966" t="s">
        <v>8009</v>
      </c>
      <c r="B7966">
        <v>0</v>
      </c>
      <c r="C7966">
        <v>0</v>
      </c>
      <c r="D7966">
        <v>0</v>
      </c>
      <c r="E7966">
        <v>0.75466909198587118</v>
      </c>
      <c r="F7966">
        <v>0</v>
      </c>
      <c r="G7966">
        <v>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0.49421425905188499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x14ac:dyDescent="0.25">
      <c r="A7967" t="s">
        <v>8010</v>
      </c>
      <c r="B7967">
        <v>0</v>
      </c>
      <c r="C7967">
        <v>0</v>
      </c>
      <c r="D7967">
        <v>0</v>
      </c>
      <c r="E7967">
        <v>0.72249836079443308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0.53941769316909294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 x14ac:dyDescent="0.25">
      <c r="A7968" t="s">
        <v>8011</v>
      </c>
      <c r="B7968">
        <v>0</v>
      </c>
      <c r="C7968">
        <v>0</v>
      </c>
      <c r="D7968">
        <v>0</v>
      </c>
      <c r="E7968">
        <v>0.69132172846295403</v>
      </c>
      <c r="F7968">
        <v>0</v>
      </c>
      <c r="G7968">
        <v>0.59490196078431368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0.56405375139977598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18" x14ac:dyDescent="0.25">
      <c r="A7969" t="s">
        <v>8012</v>
      </c>
      <c r="B7969">
        <v>0</v>
      </c>
      <c r="C7969">
        <v>0</v>
      </c>
      <c r="D7969">
        <v>0</v>
      </c>
      <c r="E7969">
        <v>0.61132849679561763</v>
      </c>
      <c r="F7969">
        <v>0</v>
      </c>
      <c r="G7969">
        <v>0.20921568627450979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0.51806644270250102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18" x14ac:dyDescent="0.25">
      <c r="A7970" t="s">
        <v>8013</v>
      </c>
      <c r="B7970">
        <v>0</v>
      </c>
      <c r="C7970">
        <v>0</v>
      </c>
      <c r="D7970">
        <v>0</v>
      </c>
      <c r="E7970">
        <v>0.54309524313119995</v>
      </c>
      <c r="F7970">
        <v>0</v>
      </c>
      <c r="G7970">
        <v>0.20921568627450979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0.47797685703620751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 x14ac:dyDescent="0.25">
      <c r="A7971" t="s">
        <v>8014</v>
      </c>
      <c r="B7971">
        <v>0</v>
      </c>
      <c r="C7971">
        <v>0</v>
      </c>
      <c r="D7971">
        <v>0</v>
      </c>
      <c r="E7971">
        <v>0.49127519617589199</v>
      </c>
      <c r="F7971">
        <v>0</v>
      </c>
      <c r="G7971">
        <v>0.20921568627450979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0.39637924598730873</v>
      </c>
      <c r="N7971">
        <v>0</v>
      </c>
      <c r="O7971">
        <v>0</v>
      </c>
      <c r="P7971">
        <v>0</v>
      </c>
      <c r="Q7971">
        <v>0</v>
      </c>
      <c r="R7971">
        <v>0</v>
      </c>
    </row>
    <row r="7972" spans="1:18" x14ac:dyDescent="0.25">
      <c r="A7972" t="s">
        <v>8015</v>
      </c>
      <c r="B7972">
        <v>0</v>
      </c>
      <c r="C7972">
        <v>0</v>
      </c>
      <c r="D7972">
        <v>0</v>
      </c>
      <c r="E7972">
        <v>0.44267010723577072</v>
      </c>
      <c r="F7972">
        <v>0</v>
      </c>
      <c r="G7972">
        <v>0.20921568627450979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0.31870100783874578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18" x14ac:dyDescent="0.25">
      <c r="A7973" t="s">
        <v>8016</v>
      </c>
      <c r="B7973">
        <v>0</v>
      </c>
      <c r="C7973">
        <v>0</v>
      </c>
      <c r="D7973">
        <v>0</v>
      </c>
      <c r="E7973">
        <v>0.39685695551936379</v>
      </c>
      <c r="F7973">
        <v>0</v>
      </c>
      <c r="G7973">
        <v>0.20921568627450979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0.31478163493840983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 x14ac:dyDescent="0.25">
      <c r="A7974" t="s">
        <v>8017</v>
      </c>
      <c r="B7974">
        <v>0</v>
      </c>
      <c r="C7974">
        <v>0</v>
      </c>
      <c r="D7974">
        <v>0</v>
      </c>
      <c r="E7974">
        <v>0.34197000782588471</v>
      </c>
      <c r="F7974">
        <v>0</v>
      </c>
      <c r="G7974">
        <v>0.20921568627450979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0.36110488988428519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 x14ac:dyDescent="0.25">
      <c r="A7975" t="s">
        <v>8018</v>
      </c>
      <c r="B7975">
        <v>0</v>
      </c>
      <c r="C7975">
        <v>0</v>
      </c>
      <c r="D7975">
        <v>0</v>
      </c>
      <c r="E7975">
        <v>0.27991285771695679</v>
      </c>
      <c r="F7975">
        <v>0</v>
      </c>
      <c r="G7975">
        <v>0.20921568627450979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0.40966778648749541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 x14ac:dyDescent="0.25">
      <c r="A7976" t="s">
        <v>8019</v>
      </c>
      <c r="B7976">
        <v>0</v>
      </c>
      <c r="C7976">
        <v>0</v>
      </c>
      <c r="D7976">
        <v>0</v>
      </c>
      <c r="E7976">
        <v>0.25632944859239842</v>
      </c>
      <c r="F7976">
        <v>0</v>
      </c>
      <c r="G7976">
        <v>0.20921568627450979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0.49652855543113111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18" x14ac:dyDescent="0.25">
      <c r="A7977" t="s">
        <v>8020</v>
      </c>
      <c r="B7977">
        <v>0</v>
      </c>
      <c r="C7977">
        <v>0</v>
      </c>
      <c r="D7977">
        <v>0</v>
      </c>
      <c r="E7977">
        <v>0.24615579855749911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0.62814483016050759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 x14ac:dyDescent="0.25">
      <c r="A7978" t="s">
        <v>8021</v>
      </c>
      <c r="B7978">
        <v>0</v>
      </c>
      <c r="C7978">
        <v>3.8929440389294398E-2</v>
      </c>
      <c r="D7978">
        <v>0</v>
      </c>
      <c r="E7978">
        <v>0.22618921720002541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0.54972004479283321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x14ac:dyDescent="0.25">
      <c r="A7979" t="s">
        <v>8022</v>
      </c>
      <c r="B7979">
        <v>0</v>
      </c>
      <c r="C7979">
        <v>0.1131386861313869</v>
      </c>
      <c r="D7979">
        <v>0</v>
      </c>
      <c r="E7979">
        <v>0.20266926119418771</v>
      </c>
      <c r="F7979">
        <v>0</v>
      </c>
      <c r="G7979">
        <v>0.20921568627450979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0.62814483016050759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18" x14ac:dyDescent="0.25">
      <c r="A7980" t="s">
        <v>8023</v>
      </c>
      <c r="B7980">
        <v>0</v>
      </c>
      <c r="C7980">
        <v>0.16423357664233579</v>
      </c>
      <c r="D7980">
        <v>0</v>
      </c>
      <c r="E7980">
        <v>0.1529008650775186</v>
      </c>
      <c r="F7980">
        <v>0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0.62814483016050759</v>
      </c>
      <c r="N7980">
        <v>0</v>
      </c>
      <c r="O7980">
        <v>0</v>
      </c>
      <c r="P7980">
        <v>0</v>
      </c>
      <c r="Q7980">
        <v>0</v>
      </c>
      <c r="R7980">
        <v>0</v>
      </c>
    </row>
    <row r="7981" spans="1:18" x14ac:dyDescent="0.25">
      <c r="A7981" t="s">
        <v>8024</v>
      </c>
      <c r="B7981">
        <v>0</v>
      </c>
      <c r="C7981">
        <v>0.16058394160583939</v>
      </c>
      <c r="D7981">
        <v>0</v>
      </c>
      <c r="E7981">
        <v>0.10169419826984499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0.62814483016050759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 x14ac:dyDescent="0.25">
      <c r="A7982" t="s">
        <v>8025</v>
      </c>
      <c r="B7982">
        <v>0</v>
      </c>
      <c r="C7982">
        <v>0.19343065693430661</v>
      </c>
      <c r="D7982">
        <v>0</v>
      </c>
      <c r="E7982">
        <v>6.4658727976480049E-2</v>
      </c>
      <c r="F7982">
        <v>0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0.62814483016050759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 t="s">
        <v>8026</v>
      </c>
      <c r="B7983">
        <v>0</v>
      </c>
      <c r="C7983">
        <v>0.20802919708029199</v>
      </c>
      <c r="D7983">
        <v>0</v>
      </c>
      <c r="E7983">
        <v>5.6050254870026857E-2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0.62814483016050759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 x14ac:dyDescent="0.25">
      <c r="A7984" t="s">
        <v>8027</v>
      </c>
      <c r="B7984">
        <v>0</v>
      </c>
      <c r="C7984">
        <v>0.40754257907542579</v>
      </c>
      <c r="D7984">
        <v>0</v>
      </c>
      <c r="E7984">
        <v>5.3216015567165133E-2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0.62814483016050759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 x14ac:dyDescent="0.25">
      <c r="A7985" t="s">
        <v>8028</v>
      </c>
      <c r="B7985">
        <v>0</v>
      </c>
      <c r="C7985">
        <v>0.18369829683698299</v>
      </c>
      <c r="D7985">
        <v>0</v>
      </c>
      <c r="E7985">
        <v>6.4129951987140166E-2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0.62814483016050759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 t="s">
        <v>8029</v>
      </c>
      <c r="B7986">
        <v>0</v>
      </c>
      <c r="C7986">
        <v>4.1362530413625302E-2</v>
      </c>
      <c r="D7986">
        <v>0</v>
      </c>
      <c r="E7986">
        <v>9.2874214767655838E-2</v>
      </c>
      <c r="F7986">
        <v>0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0.62814483016050759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 x14ac:dyDescent="0.25">
      <c r="A7987" t="s">
        <v>8030</v>
      </c>
      <c r="B7987">
        <v>0</v>
      </c>
      <c r="C7987">
        <v>0</v>
      </c>
      <c r="D7987">
        <v>0</v>
      </c>
      <c r="E7987">
        <v>0.1151885615177986</v>
      </c>
      <c r="F7987">
        <v>0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0.62814483016050759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 x14ac:dyDescent="0.25">
      <c r="A7988" t="s">
        <v>8031</v>
      </c>
      <c r="B7988">
        <v>0</v>
      </c>
      <c r="C7988">
        <v>0</v>
      </c>
      <c r="D7988">
        <v>0</v>
      </c>
      <c r="E7988">
        <v>0.1172190613168637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0.62814483016050759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 x14ac:dyDescent="0.25">
      <c r="A7989" t="s">
        <v>8032</v>
      </c>
      <c r="B7989">
        <v>0</v>
      </c>
      <c r="C7989">
        <v>0</v>
      </c>
      <c r="D7989">
        <v>0</v>
      </c>
      <c r="E7989">
        <v>0.1042111719791028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0.62814483016050759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 t="s">
        <v>8033</v>
      </c>
      <c r="B7990">
        <v>0</v>
      </c>
      <c r="C7990">
        <v>0</v>
      </c>
      <c r="D7990">
        <v>0</v>
      </c>
      <c r="E7990">
        <v>8.4773366610968945E-2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0.62814483016050759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x14ac:dyDescent="0.25">
      <c r="A7991" t="s">
        <v>8034</v>
      </c>
      <c r="B7991">
        <v>0</v>
      </c>
      <c r="C7991">
        <v>0</v>
      </c>
      <c r="D7991">
        <v>0</v>
      </c>
      <c r="E7991">
        <v>6.467987901605364E-2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0.62814483016050759</v>
      </c>
      <c r="N7991">
        <v>0</v>
      </c>
      <c r="O7991">
        <v>0</v>
      </c>
      <c r="P7991">
        <v>0</v>
      </c>
      <c r="Q7991">
        <v>0</v>
      </c>
      <c r="R7991">
        <v>0</v>
      </c>
    </row>
    <row r="7992" spans="1:18" x14ac:dyDescent="0.25">
      <c r="A7992" t="s">
        <v>8035</v>
      </c>
      <c r="B7992">
        <v>0</v>
      </c>
      <c r="C7992">
        <v>0</v>
      </c>
      <c r="D7992">
        <v>0</v>
      </c>
      <c r="E7992">
        <v>4.4015313352651277E-2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0.62814483016050759</v>
      </c>
      <c r="N7992">
        <v>0</v>
      </c>
      <c r="O7992">
        <v>0</v>
      </c>
      <c r="P7992">
        <v>0</v>
      </c>
      <c r="Q7992">
        <v>0</v>
      </c>
      <c r="R7992">
        <v>0</v>
      </c>
    </row>
    <row r="7993" spans="1:18" x14ac:dyDescent="0.25">
      <c r="A7993" t="s">
        <v>8036</v>
      </c>
      <c r="B7993">
        <v>0</v>
      </c>
      <c r="C7993">
        <v>0</v>
      </c>
      <c r="D7993">
        <v>0</v>
      </c>
      <c r="E7993">
        <v>4.1836756276570998E-2</v>
      </c>
      <c r="F7993">
        <v>0</v>
      </c>
      <c r="G7993">
        <v>0.20921568627450979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0.62814483016050759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 x14ac:dyDescent="0.25">
      <c r="A7994" t="s">
        <v>8037</v>
      </c>
      <c r="B7994">
        <v>0</v>
      </c>
      <c r="C7994">
        <v>0</v>
      </c>
      <c r="D7994">
        <v>0</v>
      </c>
      <c r="E7994">
        <v>7.643985701897249E-2</v>
      </c>
      <c r="F7994">
        <v>0</v>
      </c>
      <c r="G7994">
        <v>0.20921568627450979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0.62814483016050759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x14ac:dyDescent="0.25">
      <c r="A7995" t="s">
        <v>8038</v>
      </c>
      <c r="B7995">
        <v>0</v>
      </c>
      <c r="C7995">
        <v>0</v>
      </c>
      <c r="D7995">
        <v>0</v>
      </c>
      <c r="E7995">
        <v>0.1210897015588316</v>
      </c>
      <c r="F7995">
        <v>0</v>
      </c>
      <c r="G7995">
        <v>0.20921568627450979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0.62814483016050759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 t="s">
        <v>8039</v>
      </c>
      <c r="B7996">
        <v>0</v>
      </c>
      <c r="C7996">
        <v>0</v>
      </c>
      <c r="D7996">
        <v>0</v>
      </c>
      <c r="E7996">
        <v>0.18835000740286389</v>
      </c>
      <c r="F7996">
        <v>0</v>
      </c>
      <c r="G7996">
        <v>0.20921568627450979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0.62814483016050759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 t="s">
        <v>8040</v>
      </c>
      <c r="B7997">
        <v>0</v>
      </c>
      <c r="C7997">
        <v>0</v>
      </c>
      <c r="D7997">
        <v>0</v>
      </c>
      <c r="E7997">
        <v>0.27760739440343501</v>
      </c>
      <c r="F7997">
        <v>0</v>
      </c>
      <c r="G7997">
        <v>0.20921568627450979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0.62814483016050759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 spans="1:18" x14ac:dyDescent="0.25">
      <c r="A7998" t="s">
        <v>8041</v>
      </c>
      <c r="B7998">
        <v>0</v>
      </c>
      <c r="C7998">
        <v>0</v>
      </c>
      <c r="D7998">
        <v>0</v>
      </c>
      <c r="E7998">
        <v>0.37122189555616658</v>
      </c>
      <c r="F7998">
        <v>0</v>
      </c>
      <c r="G7998">
        <v>0.43823529411764711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0.62814483016050759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x14ac:dyDescent="0.25">
      <c r="A7999" t="s">
        <v>8042</v>
      </c>
      <c r="B7999">
        <v>0</v>
      </c>
      <c r="C7999">
        <v>0</v>
      </c>
      <c r="D7999">
        <v>0</v>
      </c>
      <c r="E7999">
        <v>0.42545316102286429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0.62814483016050759</v>
      </c>
      <c r="N7999">
        <v>0</v>
      </c>
      <c r="O7999">
        <v>0</v>
      </c>
      <c r="P7999">
        <v>0</v>
      </c>
      <c r="Q7999">
        <v>0</v>
      </c>
      <c r="R7999">
        <v>0</v>
      </c>
    </row>
    <row r="8000" spans="1:18" x14ac:dyDescent="0.25">
      <c r="A8000" t="s">
        <v>8043</v>
      </c>
      <c r="B8000">
        <v>0</v>
      </c>
      <c r="C8000">
        <v>0</v>
      </c>
      <c r="D8000">
        <v>0</v>
      </c>
      <c r="E8000">
        <v>0.46162143869371181</v>
      </c>
      <c r="F8000">
        <v>0</v>
      </c>
      <c r="G8000">
        <v>1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0.62814483016050759</v>
      </c>
      <c r="N8000">
        <v>0</v>
      </c>
      <c r="O8000">
        <v>0</v>
      </c>
      <c r="P8000">
        <v>0</v>
      </c>
      <c r="Q8000">
        <v>0</v>
      </c>
      <c r="R8000">
        <v>0</v>
      </c>
    </row>
    <row r="8001" spans="1:18" x14ac:dyDescent="0.25">
      <c r="A8001" t="s">
        <v>8044</v>
      </c>
      <c r="B8001">
        <v>0</v>
      </c>
      <c r="C8001">
        <v>0</v>
      </c>
      <c r="D8001">
        <v>0</v>
      </c>
      <c r="E8001">
        <v>0.52649167706592781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0.51806644270250102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 spans="1:18" x14ac:dyDescent="0.25">
      <c r="A8002" t="s">
        <v>8045</v>
      </c>
      <c r="B8002">
        <v>0</v>
      </c>
      <c r="C8002">
        <v>1.3381995133819951E-2</v>
      </c>
      <c r="D8002">
        <v>0</v>
      </c>
      <c r="E8002">
        <v>0.61382431946530169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0.60977976857036209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x14ac:dyDescent="0.25">
      <c r="A8003" t="s">
        <v>8046</v>
      </c>
      <c r="B8003">
        <v>0</v>
      </c>
      <c r="C8003">
        <v>5.59610705596107E-2</v>
      </c>
      <c r="D8003">
        <v>0</v>
      </c>
      <c r="E8003">
        <v>0.6233845893525668</v>
      </c>
      <c r="F8003">
        <v>0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0.62814483016050759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18" x14ac:dyDescent="0.25">
      <c r="A8004" t="s">
        <v>8047</v>
      </c>
      <c r="B8004">
        <v>0</v>
      </c>
      <c r="C8004">
        <v>0.13503649635036499</v>
      </c>
      <c r="D8004">
        <v>0</v>
      </c>
      <c r="E8004">
        <v>0.51012077243596532</v>
      </c>
      <c r="F8004">
        <v>0</v>
      </c>
      <c r="G8004">
        <v>0.79686274509803912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0.62814483016050759</v>
      </c>
      <c r="N8004">
        <v>0</v>
      </c>
      <c r="O8004">
        <v>0</v>
      </c>
      <c r="P8004">
        <v>0</v>
      </c>
      <c r="Q8004">
        <v>0</v>
      </c>
      <c r="R8004">
        <v>0</v>
      </c>
    </row>
    <row r="8005" spans="1:18" x14ac:dyDescent="0.25">
      <c r="A8005" t="s">
        <v>8048</v>
      </c>
      <c r="B8005">
        <v>0</v>
      </c>
      <c r="C8005">
        <v>0.14476885644768861</v>
      </c>
      <c r="D8005">
        <v>0</v>
      </c>
      <c r="E8005">
        <v>0.39142113834894993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0.62814483016050759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18" x14ac:dyDescent="0.25">
      <c r="A8006" t="s">
        <v>8049</v>
      </c>
      <c r="B8006">
        <v>0</v>
      </c>
      <c r="C8006">
        <v>0.1751824817518248</v>
      </c>
      <c r="D8006">
        <v>0</v>
      </c>
      <c r="E8006">
        <v>0.29150362740328689</v>
      </c>
      <c r="F8006">
        <v>0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0.62814483016050759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 x14ac:dyDescent="0.25">
      <c r="A8007" t="s">
        <v>8050</v>
      </c>
      <c r="B8007">
        <v>0</v>
      </c>
      <c r="C8007">
        <v>0.11922141119221411</v>
      </c>
      <c r="D8007">
        <v>0</v>
      </c>
      <c r="E8007">
        <v>0.19672581907400749</v>
      </c>
      <c r="F8007">
        <v>0</v>
      </c>
      <c r="G8007">
        <v>0.75235294117647056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0.62814483016050759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 x14ac:dyDescent="0.25">
      <c r="A8008" t="s">
        <v>8051</v>
      </c>
      <c r="B8008">
        <v>0</v>
      </c>
      <c r="C8008">
        <v>0.19221411192214111</v>
      </c>
      <c r="D8008">
        <v>0</v>
      </c>
      <c r="E8008">
        <v>0.13875081960278349</v>
      </c>
      <c r="F8008">
        <v>0</v>
      </c>
      <c r="G8008">
        <v>0.20921568627450979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0.62814483016050759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 x14ac:dyDescent="0.25">
      <c r="A8009" t="s">
        <v>8052</v>
      </c>
      <c r="B8009">
        <v>0</v>
      </c>
      <c r="C8009">
        <v>0.18369829683698299</v>
      </c>
      <c r="D8009">
        <v>0</v>
      </c>
      <c r="E8009">
        <v>0.1292328517946657</v>
      </c>
      <c r="F8009">
        <v>0</v>
      </c>
      <c r="G8009">
        <v>0.20921568627450979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0.62814483016050759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18" x14ac:dyDescent="0.25">
      <c r="A8010" t="s">
        <v>8053</v>
      </c>
      <c r="B8010">
        <v>0</v>
      </c>
      <c r="C8010">
        <v>1.9464720194647199E-2</v>
      </c>
      <c r="D8010">
        <v>0</v>
      </c>
      <c r="E8010">
        <v>0.17458068064045351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0.62814483016050759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x14ac:dyDescent="0.25">
      <c r="A8011" t="s">
        <v>8054</v>
      </c>
      <c r="B8011">
        <v>0</v>
      </c>
      <c r="C8011">
        <v>0</v>
      </c>
      <c r="D8011">
        <v>0</v>
      </c>
      <c r="E8011">
        <v>0.24598659024091041</v>
      </c>
      <c r="F8011">
        <v>0</v>
      </c>
      <c r="G8011">
        <v>0.70941176470588241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0.62814483016050759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 t="s">
        <v>8055</v>
      </c>
      <c r="B8012">
        <v>0</v>
      </c>
      <c r="C8012">
        <v>0</v>
      </c>
      <c r="D8012">
        <v>0</v>
      </c>
      <c r="E8012">
        <v>0.3514033714757081</v>
      </c>
      <c r="F8012">
        <v>0</v>
      </c>
      <c r="G8012">
        <v>0.20921568627450979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0.62814483016050759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 x14ac:dyDescent="0.25">
      <c r="A8013" t="s">
        <v>8056</v>
      </c>
      <c r="B8013">
        <v>0</v>
      </c>
      <c r="C8013">
        <v>0</v>
      </c>
      <c r="D8013">
        <v>0</v>
      </c>
      <c r="E8013">
        <v>0.37877281668393997</v>
      </c>
      <c r="F8013">
        <v>0</v>
      </c>
      <c r="G8013">
        <v>0.20921568627450979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0.31478163493840983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18" x14ac:dyDescent="0.25">
      <c r="A8014" t="s">
        <v>8057</v>
      </c>
      <c r="B8014">
        <v>0</v>
      </c>
      <c r="C8014">
        <v>0</v>
      </c>
      <c r="D8014">
        <v>0</v>
      </c>
      <c r="E8014">
        <v>0.40506355887391859</v>
      </c>
      <c r="F8014">
        <v>0</v>
      </c>
      <c r="G8014">
        <v>0.20921568627450979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0.31478163493840983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x14ac:dyDescent="0.25">
      <c r="A8015" t="s">
        <v>8058</v>
      </c>
      <c r="B8015">
        <v>0</v>
      </c>
      <c r="C8015">
        <v>0</v>
      </c>
      <c r="D8015">
        <v>0</v>
      </c>
      <c r="E8015">
        <v>0.42380337993612388</v>
      </c>
      <c r="F8015">
        <v>0</v>
      </c>
      <c r="G8015">
        <v>0.20921568627450979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0.31478163493840983</v>
      </c>
      <c r="N8015">
        <v>0</v>
      </c>
      <c r="O8015">
        <v>0</v>
      </c>
      <c r="P8015">
        <v>0</v>
      </c>
      <c r="Q8015">
        <v>0</v>
      </c>
      <c r="R8015">
        <v>0</v>
      </c>
    </row>
    <row r="8016" spans="1:18" x14ac:dyDescent="0.25">
      <c r="A8016" t="s">
        <v>8059</v>
      </c>
      <c r="B8016">
        <v>0</v>
      </c>
      <c r="C8016">
        <v>0</v>
      </c>
      <c r="D8016">
        <v>0</v>
      </c>
      <c r="E8016">
        <v>0.4556356944943844</v>
      </c>
      <c r="F8016">
        <v>0</v>
      </c>
      <c r="G8016">
        <v>0.20921568627450979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0.31478163493840983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 t="s">
        <v>8060</v>
      </c>
      <c r="B8017">
        <v>0</v>
      </c>
      <c r="C8017">
        <v>0</v>
      </c>
      <c r="D8017">
        <v>0</v>
      </c>
      <c r="E8017">
        <v>0.47116055754140318</v>
      </c>
      <c r="F8017">
        <v>0</v>
      </c>
      <c r="G8017">
        <v>0.20921568627450979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0.31478163493840983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18" x14ac:dyDescent="0.25">
      <c r="A8018" t="s">
        <v>8061</v>
      </c>
      <c r="B8018">
        <v>0</v>
      </c>
      <c r="C8018">
        <v>0</v>
      </c>
      <c r="D8018">
        <v>0</v>
      </c>
      <c r="E8018">
        <v>0.45005182004695538</v>
      </c>
      <c r="F8018">
        <v>0</v>
      </c>
      <c r="G8018">
        <v>0.20921568627450979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0.31478163493840983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x14ac:dyDescent="0.25">
      <c r="A8019" t="s">
        <v>8062</v>
      </c>
      <c r="B8019">
        <v>0</v>
      </c>
      <c r="C8019">
        <v>0</v>
      </c>
      <c r="D8019">
        <v>0</v>
      </c>
      <c r="E8019">
        <v>0.43418854036675908</v>
      </c>
      <c r="F8019">
        <v>0</v>
      </c>
      <c r="G8019">
        <v>0.20921568627450979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0.31478163493840983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t="s">
        <v>8063</v>
      </c>
      <c r="B8020">
        <v>0</v>
      </c>
      <c r="C8020">
        <v>0</v>
      </c>
      <c r="D8020">
        <v>0</v>
      </c>
      <c r="E8020">
        <v>0.43213688952812029</v>
      </c>
      <c r="F8020">
        <v>0</v>
      </c>
      <c r="G8020">
        <v>0.20921568627450979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0.31478163493840983</v>
      </c>
      <c r="N8020">
        <v>0</v>
      </c>
      <c r="O8020">
        <v>0</v>
      </c>
      <c r="P8020">
        <v>0</v>
      </c>
      <c r="Q8020">
        <v>0</v>
      </c>
      <c r="R8020">
        <v>0</v>
      </c>
    </row>
    <row r="8021" spans="1:18" x14ac:dyDescent="0.25">
      <c r="A8021" t="s">
        <v>8064</v>
      </c>
      <c r="B8021">
        <v>0</v>
      </c>
      <c r="C8021">
        <v>0</v>
      </c>
      <c r="D8021">
        <v>0</v>
      </c>
      <c r="E8021">
        <v>0.43907443050825962</v>
      </c>
      <c r="F8021">
        <v>0</v>
      </c>
      <c r="G8021">
        <v>0.20921568627450979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0.31478163493840983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 spans="1:18" x14ac:dyDescent="0.25">
      <c r="A8022" t="s">
        <v>8065</v>
      </c>
      <c r="B8022">
        <v>0</v>
      </c>
      <c r="C8022">
        <v>0</v>
      </c>
      <c r="D8022">
        <v>0</v>
      </c>
      <c r="E8022">
        <v>0.44715412762537282</v>
      </c>
      <c r="F8022">
        <v>0</v>
      </c>
      <c r="G8022">
        <v>0.20921568627450979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0.31478163493840983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 x14ac:dyDescent="0.25">
      <c r="A8023" t="s">
        <v>8066</v>
      </c>
      <c r="B8023">
        <v>0</v>
      </c>
      <c r="C8023">
        <v>0</v>
      </c>
      <c r="D8023">
        <v>0</v>
      </c>
      <c r="E8023">
        <v>0.46289050106812751</v>
      </c>
      <c r="F8023">
        <v>0</v>
      </c>
      <c r="G8023">
        <v>0.20921568627450979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0.47797685703620751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 spans="1:18" x14ac:dyDescent="0.25">
      <c r="A8024" t="s">
        <v>8067</v>
      </c>
      <c r="B8024">
        <v>0</v>
      </c>
      <c r="C8024">
        <v>0</v>
      </c>
      <c r="D8024">
        <v>0</v>
      </c>
      <c r="E8024">
        <v>0.48313204594005787</v>
      </c>
      <c r="F8024">
        <v>0</v>
      </c>
      <c r="G8024">
        <v>0.20921568627450979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0.78002986188876444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 spans="1:18" x14ac:dyDescent="0.25">
      <c r="A8025" t="s">
        <v>8068</v>
      </c>
      <c r="B8025">
        <v>0</v>
      </c>
      <c r="C8025">
        <v>0</v>
      </c>
      <c r="D8025">
        <v>0</v>
      </c>
      <c r="E8025">
        <v>0.4767232809492587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0.62814483016050759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 x14ac:dyDescent="0.25">
      <c r="A8026" t="s">
        <v>8069</v>
      </c>
      <c r="B8026">
        <v>0</v>
      </c>
      <c r="C8026">
        <v>7.2992700729926996E-3</v>
      </c>
      <c r="D8026">
        <v>0</v>
      </c>
      <c r="E8026">
        <v>0.47687133822627392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0.62814483016050759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 x14ac:dyDescent="0.25">
      <c r="A8027" t="s">
        <v>8070</v>
      </c>
      <c r="B8027">
        <v>0</v>
      </c>
      <c r="C8027">
        <v>2.18978102189781E-2</v>
      </c>
      <c r="D8027">
        <v>0</v>
      </c>
      <c r="E8027">
        <v>0.42676452547642718</v>
      </c>
      <c r="F8027">
        <v>0</v>
      </c>
      <c r="G8027">
        <v>0.20921568627450979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0.62814483016050759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 x14ac:dyDescent="0.25">
      <c r="A8028" t="s">
        <v>8071</v>
      </c>
      <c r="B8028">
        <v>0</v>
      </c>
      <c r="C8028">
        <v>5.3527980535279809E-2</v>
      </c>
      <c r="D8028">
        <v>0</v>
      </c>
      <c r="E8028">
        <v>0.32365320755515142</v>
      </c>
      <c r="F8028">
        <v>0</v>
      </c>
      <c r="G8028">
        <v>0.2576470588235294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0.62814483016050759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 x14ac:dyDescent="0.25">
      <c r="A8029" t="s">
        <v>8072</v>
      </c>
      <c r="B8029">
        <v>0</v>
      </c>
      <c r="C8029">
        <v>0.1155717761557178</v>
      </c>
      <c r="D8029">
        <v>0</v>
      </c>
      <c r="E8029">
        <v>0.24924385033524399</v>
      </c>
      <c r="F8029">
        <v>0</v>
      </c>
      <c r="G8029">
        <v>0.57745098039215681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0.62814483016050759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 x14ac:dyDescent="0.25">
      <c r="A8030" t="s">
        <v>8073</v>
      </c>
      <c r="B8030">
        <v>0</v>
      </c>
      <c r="C8030">
        <v>9.1240875912408759E-2</v>
      </c>
      <c r="D8030">
        <v>0</v>
      </c>
      <c r="E8030">
        <v>0.21191226548784869</v>
      </c>
      <c r="F8030">
        <v>0</v>
      </c>
      <c r="G8030">
        <v>0.54509803921568623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0.62814483016050759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x14ac:dyDescent="0.25">
      <c r="A8031" t="s">
        <v>8074</v>
      </c>
      <c r="B8031">
        <v>0</v>
      </c>
      <c r="C8031">
        <v>8.1508515815085156E-2</v>
      </c>
      <c r="D8031">
        <v>0</v>
      </c>
      <c r="E8031">
        <v>0.20211933416527431</v>
      </c>
      <c r="F8031">
        <v>0</v>
      </c>
      <c r="G8031">
        <v>0.20921568627450979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0.62814483016050759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 t="s">
        <v>8075</v>
      </c>
      <c r="B8032">
        <v>0</v>
      </c>
      <c r="C8032">
        <v>0.19586374695863751</v>
      </c>
      <c r="D8032">
        <v>0</v>
      </c>
      <c r="E8032">
        <v>0.1803972165231921</v>
      </c>
      <c r="F8032">
        <v>0</v>
      </c>
      <c r="G8032">
        <v>0.20921568627450979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0.62814483016050759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18" x14ac:dyDescent="0.25">
      <c r="A8033" t="s">
        <v>8076</v>
      </c>
      <c r="B8033">
        <v>0</v>
      </c>
      <c r="C8033">
        <v>0.1009732360097324</v>
      </c>
      <c r="D8033">
        <v>0</v>
      </c>
      <c r="E8033">
        <v>0.1774360709828888</v>
      </c>
      <c r="F8033">
        <v>0</v>
      </c>
      <c r="G8033">
        <v>0.20921568627450979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0.62814483016050759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 x14ac:dyDescent="0.25">
      <c r="A8034" t="s">
        <v>8077</v>
      </c>
      <c r="B8034">
        <v>0</v>
      </c>
      <c r="C8034">
        <v>3.6496350364963498E-3</v>
      </c>
      <c r="D8034">
        <v>0</v>
      </c>
      <c r="E8034">
        <v>0.18107404978954719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0.62814483016050759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 x14ac:dyDescent="0.25">
      <c r="A8035" t="s">
        <v>8078</v>
      </c>
      <c r="B8035">
        <v>0</v>
      </c>
      <c r="C8035">
        <v>0</v>
      </c>
      <c r="D8035">
        <v>0</v>
      </c>
      <c r="E8035">
        <v>0.1990312823875294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0.62814483016050759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 x14ac:dyDescent="0.25">
      <c r="A8036" t="s">
        <v>8079</v>
      </c>
      <c r="B8036">
        <v>0</v>
      </c>
      <c r="C8036">
        <v>0</v>
      </c>
      <c r="D8036">
        <v>0</v>
      </c>
      <c r="E8036">
        <v>0.1869751898305802</v>
      </c>
      <c r="F8036">
        <v>0</v>
      </c>
      <c r="G8036">
        <v>0.20921568627450979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0.78697275102650255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 x14ac:dyDescent="0.25">
      <c r="A8037" t="s">
        <v>8080</v>
      </c>
      <c r="B8037">
        <v>0</v>
      </c>
      <c r="C8037">
        <v>0</v>
      </c>
      <c r="D8037">
        <v>0</v>
      </c>
      <c r="E8037">
        <v>0.19150151229932949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0.62814483016050759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 x14ac:dyDescent="0.25">
      <c r="A8038" t="s">
        <v>8081</v>
      </c>
      <c r="B8038">
        <v>0</v>
      </c>
      <c r="C8038">
        <v>0</v>
      </c>
      <c r="D8038">
        <v>0</v>
      </c>
      <c r="E8038">
        <v>0.2043613443600753</v>
      </c>
      <c r="F8038">
        <v>0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0.62814483016050759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25">
      <c r="A8039" t="s">
        <v>8082</v>
      </c>
      <c r="B8039">
        <v>0</v>
      </c>
      <c r="C8039">
        <v>0</v>
      </c>
      <c r="D8039">
        <v>0</v>
      </c>
      <c r="E8039">
        <v>0.22269929567038221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0.62814483016050759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18" x14ac:dyDescent="0.25">
      <c r="A8040" t="s">
        <v>8083</v>
      </c>
      <c r="B8040">
        <v>0</v>
      </c>
      <c r="C8040">
        <v>0</v>
      </c>
      <c r="D8040">
        <v>0</v>
      </c>
      <c r="E8040">
        <v>0.24734025677362051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0.62814483016050759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 x14ac:dyDescent="0.25">
      <c r="A8041" t="s">
        <v>8084</v>
      </c>
      <c r="B8041">
        <v>0</v>
      </c>
      <c r="C8041">
        <v>0</v>
      </c>
      <c r="D8041">
        <v>0</v>
      </c>
      <c r="E8041">
        <v>0.26847014530764191</v>
      </c>
      <c r="F8041">
        <v>0</v>
      </c>
      <c r="G8041">
        <v>0.20921568627450979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0.62814483016050759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 x14ac:dyDescent="0.25">
      <c r="A8042" t="s">
        <v>8085</v>
      </c>
      <c r="B8042">
        <v>0</v>
      </c>
      <c r="C8042">
        <v>0</v>
      </c>
      <c r="D8042">
        <v>0</v>
      </c>
      <c r="E8042">
        <v>0.29751052264218791</v>
      </c>
      <c r="F8042">
        <v>0</v>
      </c>
      <c r="G8042">
        <v>0.20921568627450979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0.51806644270250102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25">
      <c r="A8043" t="s">
        <v>8086</v>
      </c>
      <c r="B8043">
        <v>0</v>
      </c>
      <c r="C8043">
        <v>0</v>
      </c>
      <c r="D8043">
        <v>0</v>
      </c>
      <c r="E8043">
        <v>0.31982486939233062</v>
      </c>
      <c r="F8043">
        <v>0</v>
      </c>
      <c r="G8043">
        <v>0.20921568627450979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0.47797685703620751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 x14ac:dyDescent="0.25">
      <c r="A8044" t="s">
        <v>8087</v>
      </c>
      <c r="B8044">
        <v>0</v>
      </c>
      <c r="C8044">
        <v>0</v>
      </c>
      <c r="D8044">
        <v>0</v>
      </c>
      <c r="E8044">
        <v>0.33454599293555282</v>
      </c>
      <c r="F8044">
        <v>0</v>
      </c>
      <c r="G8044">
        <v>0.20921568627450979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0.47797685703620751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 t="s">
        <v>8088</v>
      </c>
      <c r="B8045">
        <v>0</v>
      </c>
      <c r="C8045">
        <v>0</v>
      </c>
      <c r="D8045">
        <v>0</v>
      </c>
      <c r="E8045">
        <v>0.3571353032001523</v>
      </c>
      <c r="F8045">
        <v>0</v>
      </c>
      <c r="G8045">
        <v>0.20921568627450979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0.47797685703620751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 t="s">
        <v>8089</v>
      </c>
      <c r="B8046">
        <v>0</v>
      </c>
      <c r="C8046">
        <v>0</v>
      </c>
      <c r="D8046">
        <v>0</v>
      </c>
      <c r="E8046">
        <v>0.39738573150870371</v>
      </c>
      <c r="F8046">
        <v>0</v>
      </c>
      <c r="G8046">
        <v>0.20921568627450979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0.51806644270250102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25">
      <c r="A8047" t="s">
        <v>8090</v>
      </c>
      <c r="B8047">
        <v>0</v>
      </c>
      <c r="C8047">
        <v>0</v>
      </c>
      <c r="D8047">
        <v>0</v>
      </c>
      <c r="E8047">
        <v>0.45316102286427379</v>
      </c>
      <c r="F8047">
        <v>0</v>
      </c>
      <c r="G8047">
        <v>0.20921568627450979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0.62814483016050759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18" x14ac:dyDescent="0.25">
      <c r="A8048" t="s">
        <v>8091</v>
      </c>
      <c r="B8048">
        <v>0</v>
      </c>
      <c r="C8048">
        <v>0</v>
      </c>
      <c r="D8048">
        <v>0</v>
      </c>
      <c r="E8048">
        <v>0.49294612830220608</v>
      </c>
      <c r="F8048">
        <v>0</v>
      </c>
      <c r="G8048">
        <v>0.20921568627450979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0.62814483016050759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 x14ac:dyDescent="0.25">
      <c r="A8049" t="s">
        <v>8092</v>
      </c>
      <c r="B8049">
        <v>0</v>
      </c>
      <c r="C8049">
        <v>0</v>
      </c>
      <c r="D8049">
        <v>0</v>
      </c>
      <c r="E8049">
        <v>0.52710505721356204</v>
      </c>
      <c r="F8049">
        <v>0</v>
      </c>
      <c r="G8049">
        <v>0.20921568627450979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0.62814483016050759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 x14ac:dyDescent="0.25">
      <c r="A8050" t="s">
        <v>8093</v>
      </c>
      <c r="B8050">
        <v>0</v>
      </c>
      <c r="C8050">
        <v>2.798053527980535E-2</v>
      </c>
      <c r="D8050">
        <v>0</v>
      </c>
      <c r="E8050">
        <v>0.5640770743882062</v>
      </c>
      <c r="F8050">
        <v>0</v>
      </c>
      <c r="G8050">
        <v>0.51843137254901961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0.62814483016050759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x14ac:dyDescent="0.25">
      <c r="A8051" t="s">
        <v>8094</v>
      </c>
      <c r="B8051">
        <v>0</v>
      </c>
      <c r="C8051">
        <v>6.3260340632603412E-2</v>
      </c>
      <c r="D8051">
        <v>0</v>
      </c>
      <c r="E8051">
        <v>0.57526597432263804</v>
      </c>
      <c r="F8051">
        <v>0</v>
      </c>
      <c r="G8051">
        <v>0.20921568627450979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0.62814483016050759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 x14ac:dyDescent="0.25">
      <c r="A8052" t="s">
        <v>8095</v>
      </c>
      <c r="B8052">
        <v>0</v>
      </c>
      <c r="C8052">
        <v>0.1240875912408759</v>
      </c>
      <c r="D8052">
        <v>0</v>
      </c>
      <c r="E8052">
        <v>0.53956301952240959</v>
      </c>
      <c r="F8052">
        <v>0</v>
      </c>
      <c r="G8052">
        <v>0.42450980392156862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0.62814483016050759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 x14ac:dyDescent="0.25">
      <c r="A8053" t="s">
        <v>8096</v>
      </c>
      <c r="B8053">
        <v>0</v>
      </c>
      <c r="C8053">
        <v>8.3941605839416053E-2</v>
      </c>
      <c r="D8053">
        <v>0</v>
      </c>
      <c r="E8053">
        <v>0.4801920514393283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0.62814483016050759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 x14ac:dyDescent="0.25">
      <c r="A8054" t="s">
        <v>8097</v>
      </c>
      <c r="B8054">
        <v>0</v>
      </c>
      <c r="C8054">
        <v>0.1094890510948905</v>
      </c>
      <c r="D8054">
        <v>0</v>
      </c>
      <c r="E8054">
        <v>0.42879502527549229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0.62814483016050759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 x14ac:dyDescent="0.25">
      <c r="A8055" t="s">
        <v>8098</v>
      </c>
      <c r="B8055">
        <v>0</v>
      </c>
      <c r="C8055">
        <v>0.121654501216545</v>
      </c>
      <c r="D8055">
        <v>0</v>
      </c>
      <c r="E8055">
        <v>0.43621904016582419</v>
      </c>
      <c r="F8055">
        <v>0</v>
      </c>
      <c r="G8055">
        <v>0.85941176470588243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0.62814483016050759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 x14ac:dyDescent="0.25">
      <c r="A8056" t="s">
        <v>8099</v>
      </c>
      <c r="B8056">
        <v>0</v>
      </c>
      <c r="C8056">
        <v>0.19343065693430661</v>
      </c>
      <c r="D8056">
        <v>0</v>
      </c>
      <c r="E8056">
        <v>0.48179953044692148</v>
      </c>
      <c r="F8056">
        <v>0</v>
      </c>
      <c r="G8056">
        <v>0.20921568627450979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0.62814483016050759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 x14ac:dyDescent="0.25">
      <c r="A8057" t="s">
        <v>8100</v>
      </c>
      <c r="B8057">
        <v>0</v>
      </c>
      <c r="C8057">
        <v>8.2725060827250604E-2</v>
      </c>
      <c r="D8057">
        <v>0</v>
      </c>
      <c r="E8057">
        <v>0.54286258169589041</v>
      </c>
      <c r="F8057">
        <v>0</v>
      </c>
      <c r="G8057">
        <v>0.20921568627450979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0.62814483016050759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 x14ac:dyDescent="0.25">
      <c r="A8058" t="s">
        <v>8101</v>
      </c>
      <c r="B8058">
        <v>0</v>
      </c>
      <c r="C8058">
        <v>1.2165450121654499E-3</v>
      </c>
      <c r="D8058">
        <v>0</v>
      </c>
      <c r="E8058">
        <v>0.65043676896719471</v>
      </c>
      <c r="F8058">
        <v>0</v>
      </c>
      <c r="G8058">
        <v>0.95745098039215693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0.57327360955580442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 x14ac:dyDescent="0.25">
      <c r="A8059" t="s">
        <v>8102</v>
      </c>
      <c r="B8059">
        <v>0</v>
      </c>
      <c r="C8059">
        <v>0</v>
      </c>
      <c r="D8059">
        <v>0</v>
      </c>
      <c r="E8059">
        <v>0.78072717274054027</v>
      </c>
      <c r="F8059">
        <v>0</v>
      </c>
      <c r="G8059">
        <v>0.20921568627450979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0.41007838745800668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 t="s">
        <v>8103</v>
      </c>
      <c r="B8060">
        <v>0</v>
      </c>
      <c r="C8060">
        <v>0</v>
      </c>
      <c r="D8060">
        <v>0</v>
      </c>
      <c r="E8060">
        <v>0.7713995642885848</v>
      </c>
      <c r="F8060">
        <v>0</v>
      </c>
      <c r="G8060">
        <v>0.20921568627450979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0.34908547965658832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 x14ac:dyDescent="0.25">
      <c r="A8061" t="s">
        <v>8104</v>
      </c>
      <c r="B8061">
        <v>0</v>
      </c>
      <c r="C8061">
        <v>0</v>
      </c>
      <c r="D8061">
        <v>0</v>
      </c>
      <c r="E8061">
        <v>0.79640009306457427</v>
      </c>
      <c r="F8061">
        <v>0</v>
      </c>
      <c r="G8061">
        <v>0.20921568627450979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0.42825681224337442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 x14ac:dyDescent="0.25">
      <c r="A8062" t="s">
        <v>8105</v>
      </c>
      <c r="B8062">
        <v>0</v>
      </c>
      <c r="C8062">
        <v>0</v>
      </c>
      <c r="D8062">
        <v>0</v>
      </c>
      <c r="E8062">
        <v>0.76640791894921645</v>
      </c>
      <c r="F8062">
        <v>0</v>
      </c>
      <c r="G8062">
        <v>0.20921568627450979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0.29869354236655471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x14ac:dyDescent="0.25">
      <c r="A8063" t="s">
        <v>8106</v>
      </c>
      <c r="B8063">
        <v>0</v>
      </c>
      <c r="C8063">
        <v>0</v>
      </c>
      <c r="D8063">
        <v>0</v>
      </c>
      <c r="E8063">
        <v>0.69529812390278989</v>
      </c>
      <c r="F8063">
        <v>0</v>
      </c>
      <c r="G8063">
        <v>0.20921568627450979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0.21709593131765581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 x14ac:dyDescent="0.25">
      <c r="A8064" t="s">
        <v>8107</v>
      </c>
      <c r="B8064">
        <v>0</v>
      </c>
      <c r="C8064">
        <v>0</v>
      </c>
      <c r="D8064">
        <v>0</v>
      </c>
      <c r="E8064">
        <v>0.60360836735125545</v>
      </c>
      <c r="F8064">
        <v>0</v>
      </c>
      <c r="G8064">
        <v>0.20921568627450979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0.13549832026875699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x14ac:dyDescent="0.25">
      <c r="A8065" t="s">
        <v>8108</v>
      </c>
      <c r="B8065">
        <v>0</v>
      </c>
      <c r="C8065">
        <v>0</v>
      </c>
      <c r="D8065">
        <v>0</v>
      </c>
      <c r="E8065">
        <v>0.55580701791493059</v>
      </c>
      <c r="F8065">
        <v>0</v>
      </c>
      <c r="G8065">
        <v>0.20921568627450979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0.13549832026875699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 x14ac:dyDescent="0.25">
      <c r="A8066" t="s">
        <v>8109</v>
      </c>
      <c r="B8066">
        <v>0</v>
      </c>
      <c r="C8066">
        <v>0</v>
      </c>
      <c r="D8066">
        <v>0</v>
      </c>
      <c r="E8066">
        <v>0.54059942046151577</v>
      </c>
      <c r="F8066">
        <v>0</v>
      </c>
      <c r="G8066">
        <v>0.20921568627450979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0.13549832026875699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25">
      <c r="A8067" t="s">
        <v>8110</v>
      </c>
      <c r="B8067">
        <v>0</v>
      </c>
      <c r="C8067">
        <v>0</v>
      </c>
      <c r="D8067">
        <v>0</v>
      </c>
      <c r="E8067">
        <v>0.55466486177795649</v>
      </c>
      <c r="F8067">
        <v>0</v>
      </c>
      <c r="G8067">
        <v>0.20921568627450979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0.13549832026875699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 x14ac:dyDescent="0.25">
      <c r="A8068" t="s">
        <v>8111</v>
      </c>
      <c r="B8068">
        <v>0</v>
      </c>
      <c r="C8068">
        <v>0</v>
      </c>
      <c r="D8068">
        <v>0</v>
      </c>
      <c r="E8068">
        <v>0.55409378370946938</v>
      </c>
      <c r="F8068">
        <v>0</v>
      </c>
      <c r="G8068">
        <v>0.20921568627450979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0.13549832026875699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 x14ac:dyDescent="0.25">
      <c r="A8069" t="s">
        <v>8112</v>
      </c>
      <c r="B8069">
        <v>0</v>
      </c>
      <c r="C8069">
        <v>0</v>
      </c>
      <c r="D8069">
        <v>0</v>
      </c>
      <c r="E8069">
        <v>0.569935912350092</v>
      </c>
      <c r="F8069">
        <v>0</v>
      </c>
      <c r="G8069">
        <v>0.20921568627450979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0.13549832026875699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 t="s">
        <v>8113</v>
      </c>
      <c r="B8070">
        <v>0</v>
      </c>
      <c r="C8070">
        <v>0</v>
      </c>
      <c r="D8070">
        <v>0</v>
      </c>
      <c r="E8070">
        <v>0.58442437445800466</v>
      </c>
      <c r="F8070">
        <v>0</v>
      </c>
      <c r="G8070">
        <v>0.20921568627450979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0.13549832026875699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 t="s">
        <v>8114</v>
      </c>
      <c r="B8071">
        <v>0</v>
      </c>
      <c r="C8071">
        <v>0</v>
      </c>
      <c r="D8071">
        <v>0</v>
      </c>
      <c r="E8071">
        <v>0.60420059645931601</v>
      </c>
      <c r="F8071">
        <v>0</v>
      </c>
      <c r="G8071">
        <v>0.20921568627450979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0.13549832026875699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x14ac:dyDescent="0.25">
      <c r="A8072" t="s">
        <v>8115</v>
      </c>
      <c r="B8072">
        <v>0</v>
      </c>
      <c r="C8072">
        <v>0</v>
      </c>
      <c r="D8072">
        <v>0</v>
      </c>
      <c r="E8072">
        <v>0.60386217982613855</v>
      </c>
      <c r="F8072">
        <v>0</v>
      </c>
      <c r="G8072">
        <v>0.20921568627450979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0.13549832026875699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 x14ac:dyDescent="0.25">
      <c r="A8073" t="s">
        <v>8116</v>
      </c>
      <c r="B8073">
        <v>0</v>
      </c>
      <c r="C8073">
        <v>0</v>
      </c>
      <c r="D8073">
        <v>0</v>
      </c>
      <c r="E8073">
        <v>0.57894625520844345</v>
      </c>
      <c r="F8073">
        <v>0</v>
      </c>
      <c r="G8073">
        <v>0.20921568627450979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0.13549832026875699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 x14ac:dyDescent="0.25">
      <c r="A8074" t="s">
        <v>8117</v>
      </c>
      <c r="B8074">
        <v>0</v>
      </c>
      <c r="C8074">
        <v>9.7323600973236012E-3</v>
      </c>
      <c r="D8074">
        <v>0</v>
      </c>
      <c r="E8074">
        <v>0.56978785507307694</v>
      </c>
      <c r="F8074">
        <v>0</v>
      </c>
      <c r="G8074">
        <v>0.20921568627450979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0.13549832026875699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 t="s">
        <v>8118</v>
      </c>
      <c r="B8075">
        <v>0</v>
      </c>
      <c r="C8075">
        <v>8.3941605839416053E-2</v>
      </c>
      <c r="D8075">
        <v>0</v>
      </c>
      <c r="E8075">
        <v>0.50574250724423109</v>
      </c>
      <c r="F8075">
        <v>0</v>
      </c>
      <c r="G8075">
        <v>0.20921568627450979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0.13549832026875699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x14ac:dyDescent="0.25">
      <c r="A8076" t="s">
        <v>8119</v>
      </c>
      <c r="B8076">
        <v>0</v>
      </c>
      <c r="C8076">
        <v>0.20316301703163009</v>
      </c>
      <c r="D8076">
        <v>0</v>
      </c>
      <c r="E8076">
        <v>0.34713086148184191</v>
      </c>
      <c r="F8076">
        <v>0</v>
      </c>
      <c r="G8076">
        <v>0.20921568627450979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0.13549832026875699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 x14ac:dyDescent="0.25">
      <c r="A8077" t="s">
        <v>8120</v>
      </c>
      <c r="B8077">
        <v>0</v>
      </c>
      <c r="C8077">
        <v>0.21289537712895379</v>
      </c>
      <c r="D8077">
        <v>0</v>
      </c>
      <c r="E8077">
        <v>0.21265255187292459</v>
      </c>
      <c r="F8077">
        <v>0</v>
      </c>
      <c r="G8077">
        <v>0.20921568627450979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0.29869354236655471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 t="s">
        <v>8121</v>
      </c>
      <c r="B8078">
        <v>0</v>
      </c>
      <c r="C8078">
        <v>0.19221411192214111</v>
      </c>
      <c r="D8078">
        <v>0</v>
      </c>
      <c r="E8078">
        <v>0.11106410880094759</v>
      </c>
      <c r="F8078">
        <v>0</v>
      </c>
      <c r="G8078">
        <v>0.20921568627450979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0.29869354236655471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 x14ac:dyDescent="0.25">
      <c r="A8079" t="s">
        <v>8122</v>
      </c>
      <c r="B8079">
        <v>0</v>
      </c>
      <c r="C8079">
        <v>0.18613138686131389</v>
      </c>
      <c r="D8079">
        <v>0</v>
      </c>
      <c r="E8079">
        <v>5.7974999471224017E-2</v>
      </c>
      <c r="F8079">
        <v>0</v>
      </c>
      <c r="G8079">
        <v>0.20921568627450979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0.29869354236655471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 t="s">
        <v>8123</v>
      </c>
      <c r="B8080">
        <v>0</v>
      </c>
      <c r="C8080">
        <v>0.30291970802919699</v>
      </c>
      <c r="D8080">
        <v>0</v>
      </c>
      <c r="E8080">
        <v>5.0085661710273073E-2</v>
      </c>
      <c r="F8080">
        <v>0</v>
      </c>
      <c r="G8080">
        <v>0.20921568627450979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0.29869354236655471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 t="s">
        <v>8124</v>
      </c>
      <c r="B8081">
        <v>0</v>
      </c>
      <c r="C8081">
        <v>0.2262773722627737</v>
      </c>
      <c r="D8081">
        <v>0</v>
      </c>
      <c r="E8081">
        <v>5.1756593836587067E-2</v>
      </c>
      <c r="F8081">
        <v>0</v>
      </c>
      <c r="G8081">
        <v>0.20921568627450979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0.3387831280328481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 x14ac:dyDescent="0.25">
      <c r="A8082" t="s">
        <v>8125</v>
      </c>
      <c r="B8082">
        <v>0</v>
      </c>
      <c r="C8082">
        <v>1.824817518248175E-2</v>
      </c>
      <c r="D8082">
        <v>0</v>
      </c>
      <c r="E8082">
        <v>6.0470822140908223E-2</v>
      </c>
      <c r="F8082">
        <v>0</v>
      </c>
      <c r="G8082">
        <v>0.20921568627450979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0.3387831280328481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 x14ac:dyDescent="0.25">
      <c r="A8083" t="s">
        <v>8126</v>
      </c>
      <c r="B8083">
        <v>0</v>
      </c>
      <c r="C8083">
        <v>0</v>
      </c>
      <c r="D8083">
        <v>0</v>
      </c>
      <c r="E8083">
        <v>6.9163899405655788E-2</v>
      </c>
      <c r="F8083">
        <v>0</v>
      </c>
      <c r="G8083">
        <v>0.9696078431372549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0.3387831280328481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 x14ac:dyDescent="0.25">
      <c r="A8084" t="s">
        <v>8127</v>
      </c>
      <c r="B8084">
        <v>0</v>
      </c>
      <c r="C8084">
        <v>0</v>
      </c>
      <c r="D8084">
        <v>0</v>
      </c>
      <c r="E8084">
        <v>7.7476257958078651E-2</v>
      </c>
      <c r="F8084">
        <v>0</v>
      </c>
      <c r="G8084">
        <v>0.20921568627450979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0.3387831280328481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 spans="1:18" x14ac:dyDescent="0.25">
      <c r="A8085" t="s">
        <v>8128</v>
      </c>
      <c r="B8085">
        <v>0</v>
      </c>
      <c r="C8085">
        <v>0</v>
      </c>
      <c r="D8085">
        <v>0</v>
      </c>
      <c r="E8085">
        <v>8.9997673385646917E-2</v>
      </c>
      <c r="F8085">
        <v>0</v>
      </c>
      <c r="G8085">
        <v>0.97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0.29869354236655471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 spans="1:18" x14ac:dyDescent="0.25">
      <c r="A8086" t="s">
        <v>8129</v>
      </c>
      <c r="B8086">
        <v>0</v>
      </c>
      <c r="C8086">
        <v>0</v>
      </c>
      <c r="D8086">
        <v>0</v>
      </c>
      <c r="E8086">
        <v>0.1069396560840965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0.3387831280328481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x14ac:dyDescent="0.25">
      <c r="A8087" t="s">
        <v>8130</v>
      </c>
      <c r="B8087">
        <v>0</v>
      </c>
      <c r="C8087">
        <v>0</v>
      </c>
      <c r="D8087">
        <v>0</v>
      </c>
      <c r="E8087">
        <v>0.12381818566382539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0.3387831280328481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 x14ac:dyDescent="0.25">
      <c r="A8088" t="s">
        <v>8131</v>
      </c>
      <c r="B8088">
        <v>0</v>
      </c>
      <c r="C8088">
        <v>0</v>
      </c>
      <c r="D8088">
        <v>0</v>
      </c>
      <c r="E8088">
        <v>0.16800270733306541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0.3387831280328481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 x14ac:dyDescent="0.25">
      <c r="A8089" t="s">
        <v>8132</v>
      </c>
      <c r="B8089">
        <v>0</v>
      </c>
      <c r="C8089">
        <v>0</v>
      </c>
      <c r="D8089">
        <v>0</v>
      </c>
      <c r="E8089">
        <v>0.20508047970557761</v>
      </c>
      <c r="F8089">
        <v>0</v>
      </c>
      <c r="G8089">
        <v>0.20921568627450979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0.3387831280328481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 t="s">
        <v>8133</v>
      </c>
      <c r="B8090">
        <v>0</v>
      </c>
      <c r="C8090">
        <v>0</v>
      </c>
      <c r="D8090">
        <v>0</v>
      </c>
      <c r="E8090">
        <v>0.24484443410393619</v>
      </c>
      <c r="F8090">
        <v>0</v>
      </c>
      <c r="G8090">
        <v>0.20921568627450979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0.3387831280328481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x14ac:dyDescent="0.25">
      <c r="A8091" t="s">
        <v>8134</v>
      </c>
      <c r="B8091">
        <v>0</v>
      </c>
      <c r="C8091">
        <v>0</v>
      </c>
      <c r="D8091">
        <v>0</v>
      </c>
      <c r="E8091">
        <v>0.33001967046680353</v>
      </c>
      <c r="F8091">
        <v>0</v>
      </c>
      <c r="G8091">
        <v>0.20921568627450979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0.29869354236655471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 x14ac:dyDescent="0.25">
      <c r="A8092" t="s">
        <v>8135</v>
      </c>
      <c r="B8092">
        <v>0</v>
      </c>
      <c r="C8092">
        <v>0</v>
      </c>
      <c r="D8092">
        <v>0</v>
      </c>
      <c r="E8092">
        <v>0.37517713995642887</v>
      </c>
      <c r="F8092">
        <v>0</v>
      </c>
      <c r="G8092">
        <v>0.20921568627450979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0.29869354236655471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 x14ac:dyDescent="0.25">
      <c r="A8093" t="s">
        <v>8136</v>
      </c>
      <c r="B8093">
        <v>0</v>
      </c>
      <c r="C8093">
        <v>0</v>
      </c>
      <c r="D8093">
        <v>0</v>
      </c>
      <c r="E8093">
        <v>0.44118953446561898</v>
      </c>
      <c r="F8093">
        <v>0</v>
      </c>
      <c r="G8093">
        <v>0.20921568627450979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0.29869354236655471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 x14ac:dyDescent="0.25">
      <c r="A8094" t="s">
        <v>8137</v>
      </c>
      <c r="B8094">
        <v>0</v>
      </c>
      <c r="C8094">
        <v>0</v>
      </c>
      <c r="D8094">
        <v>0</v>
      </c>
      <c r="E8094">
        <v>0.50737113729139793</v>
      </c>
      <c r="F8094">
        <v>0</v>
      </c>
      <c r="G8094">
        <v>0.20921568627450979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0.29869354236655471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25">
      <c r="A8095" t="s">
        <v>8138</v>
      </c>
      <c r="B8095">
        <v>0</v>
      </c>
      <c r="C8095">
        <v>0</v>
      </c>
      <c r="D8095">
        <v>0</v>
      </c>
      <c r="E8095">
        <v>0.50906322045728558</v>
      </c>
      <c r="F8095">
        <v>0</v>
      </c>
      <c r="G8095">
        <v>0.20921568627450979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0.29869354236655471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18" x14ac:dyDescent="0.25">
      <c r="A8096" t="s">
        <v>8139</v>
      </c>
      <c r="B8096">
        <v>0</v>
      </c>
      <c r="C8096">
        <v>0</v>
      </c>
      <c r="D8096">
        <v>0</v>
      </c>
      <c r="E8096">
        <v>0.51602191247699825</v>
      </c>
      <c r="F8096">
        <v>0</v>
      </c>
      <c r="G8096">
        <v>0.20921568627450979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0.3387831280328481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 t="s">
        <v>8140</v>
      </c>
      <c r="B8097">
        <v>0</v>
      </c>
      <c r="C8097">
        <v>0</v>
      </c>
      <c r="D8097">
        <v>0</v>
      </c>
      <c r="E8097">
        <v>0.54339135768523028</v>
      </c>
      <c r="F8097">
        <v>0</v>
      </c>
      <c r="G8097">
        <v>0.20921568627450979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0.3387831280328481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 t="s">
        <v>8141</v>
      </c>
      <c r="B8098">
        <v>0</v>
      </c>
      <c r="C8098">
        <v>1.9464720194647199E-2</v>
      </c>
      <c r="D8098">
        <v>0</v>
      </c>
      <c r="E8098">
        <v>0.58981788954927139</v>
      </c>
      <c r="F8098">
        <v>0</v>
      </c>
      <c r="G8098">
        <v>0.20921568627450979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0.29869354236655471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 t="s">
        <v>8142</v>
      </c>
      <c r="B8099">
        <v>0</v>
      </c>
      <c r="C8099">
        <v>8.3941605839416053E-2</v>
      </c>
      <c r="D8099">
        <v>0</v>
      </c>
      <c r="E8099">
        <v>0.63309291651684685</v>
      </c>
      <c r="F8099">
        <v>0</v>
      </c>
      <c r="G8099">
        <v>0.20921568627450979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0.2719671519223591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 t="s">
        <v>8143</v>
      </c>
      <c r="B8100">
        <v>0</v>
      </c>
      <c r="C8100">
        <v>0.1021897810218978</v>
      </c>
      <c r="D8100">
        <v>0</v>
      </c>
      <c r="E8100">
        <v>0.64193405105860957</v>
      </c>
      <c r="F8100">
        <v>0</v>
      </c>
      <c r="G8100">
        <v>0.20921568627450979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0.2719671519223591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 t="s">
        <v>8144</v>
      </c>
      <c r="B8101">
        <v>0</v>
      </c>
      <c r="C8101">
        <v>0.14233576642335771</v>
      </c>
      <c r="D8101">
        <v>0</v>
      </c>
      <c r="E8101">
        <v>0.59994923750502338</v>
      </c>
      <c r="F8101">
        <v>0</v>
      </c>
      <c r="G8101">
        <v>0.20921568627450979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0.2719671519223591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x14ac:dyDescent="0.25">
      <c r="A8102" t="s">
        <v>8145</v>
      </c>
      <c r="B8102">
        <v>0</v>
      </c>
      <c r="C8102">
        <v>0.18491484184914839</v>
      </c>
      <c r="D8102">
        <v>0</v>
      </c>
      <c r="E8102">
        <v>0.5861164576238922</v>
      </c>
      <c r="F8102">
        <v>0</v>
      </c>
      <c r="G8102">
        <v>0.20921568627450979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0.2719671519223591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25">
      <c r="A8103" t="s">
        <v>8146</v>
      </c>
      <c r="B8103">
        <v>0</v>
      </c>
      <c r="C8103">
        <v>0.19221411192214111</v>
      </c>
      <c r="D8103">
        <v>0</v>
      </c>
      <c r="E8103">
        <v>0.61283022060534287</v>
      </c>
      <c r="F8103">
        <v>0</v>
      </c>
      <c r="G8103">
        <v>0.20921568627450979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0.26689063083240022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 x14ac:dyDescent="0.25">
      <c r="A8104" t="s">
        <v>8147</v>
      </c>
      <c r="B8104">
        <v>0</v>
      </c>
      <c r="C8104">
        <v>0.33819951338199511</v>
      </c>
      <c r="D8104">
        <v>0</v>
      </c>
      <c r="E8104">
        <v>0.64529706635081119</v>
      </c>
      <c r="F8104">
        <v>0</v>
      </c>
      <c r="G8104">
        <v>0.20921568627450979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0.19036954087346031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 x14ac:dyDescent="0.25">
      <c r="A8105" t="s">
        <v>8148</v>
      </c>
      <c r="B8105">
        <v>0</v>
      </c>
      <c r="C8105">
        <v>0.20316301703163009</v>
      </c>
      <c r="D8105">
        <v>0</v>
      </c>
      <c r="E8105">
        <v>0.7247192199496606</v>
      </c>
      <c r="F8105">
        <v>0</v>
      </c>
      <c r="G8105">
        <v>0.20921568627450979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0.19036954087346031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 x14ac:dyDescent="0.25">
      <c r="A8106" t="s">
        <v>8149</v>
      </c>
      <c r="B8106">
        <v>0</v>
      </c>
      <c r="C8106">
        <v>3.2846715328467148E-2</v>
      </c>
      <c r="D8106">
        <v>0</v>
      </c>
      <c r="E8106">
        <v>0.79508872861101132</v>
      </c>
      <c r="F8106">
        <v>0</v>
      </c>
      <c r="G8106">
        <v>0.20921568627450979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0.19036954087346031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 x14ac:dyDescent="0.25">
      <c r="A8107" t="s">
        <v>8150</v>
      </c>
      <c r="B8107">
        <v>0</v>
      </c>
      <c r="C8107">
        <v>0</v>
      </c>
      <c r="D8107">
        <v>0</v>
      </c>
      <c r="E8107">
        <v>0.81759343471731638</v>
      </c>
      <c r="F8107">
        <v>0</v>
      </c>
      <c r="G8107">
        <v>0.20921568627450979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0.108809257185517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 x14ac:dyDescent="0.25">
      <c r="A8108" t="s">
        <v>8151</v>
      </c>
      <c r="B8108">
        <v>0</v>
      </c>
      <c r="C8108">
        <v>0</v>
      </c>
      <c r="D8108">
        <v>0</v>
      </c>
      <c r="E8108">
        <v>0.82305040292730403</v>
      </c>
      <c r="F8108">
        <v>0</v>
      </c>
      <c r="G8108">
        <v>0.20921568627450979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0.108809257185517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 x14ac:dyDescent="0.25">
      <c r="A8109" t="s">
        <v>8152</v>
      </c>
      <c r="B8109">
        <v>0</v>
      </c>
      <c r="C8109">
        <v>0</v>
      </c>
      <c r="D8109">
        <v>0</v>
      </c>
      <c r="E8109">
        <v>0.81960278347680793</v>
      </c>
      <c r="F8109">
        <v>0</v>
      </c>
      <c r="G8109">
        <v>0.20921568627450979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0.108809257185517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 spans="1:18" x14ac:dyDescent="0.25">
      <c r="A8110" t="s">
        <v>8153</v>
      </c>
      <c r="B8110">
        <v>0</v>
      </c>
      <c r="C8110">
        <v>0</v>
      </c>
      <c r="D8110">
        <v>0</v>
      </c>
      <c r="E8110">
        <v>0.61257640813045966</v>
      </c>
      <c r="F8110">
        <v>0</v>
      </c>
      <c r="G8110">
        <v>0.20921568627450979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0.108809257185517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 t="s">
        <v>8154</v>
      </c>
      <c r="B8111">
        <v>0</v>
      </c>
      <c r="C8111">
        <v>0</v>
      </c>
      <c r="D8111">
        <v>0</v>
      </c>
      <c r="E8111">
        <v>0.60724634615791373</v>
      </c>
      <c r="F8111">
        <v>0</v>
      </c>
      <c r="G8111">
        <v>0.20921568627450979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0.108809257185517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x14ac:dyDescent="0.25">
      <c r="A8112" t="s">
        <v>8155</v>
      </c>
      <c r="B8112">
        <v>0</v>
      </c>
      <c r="C8112">
        <v>0</v>
      </c>
      <c r="D8112">
        <v>0</v>
      </c>
      <c r="E8112">
        <v>0.59622665454007073</v>
      </c>
      <c r="F8112">
        <v>0</v>
      </c>
      <c r="G8112">
        <v>0.20921568627450979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0.108809257185517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 x14ac:dyDescent="0.25">
      <c r="A8113" t="s">
        <v>8156</v>
      </c>
      <c r="B8113">
        <v>0</v>
      </c>
      <c r="C8113">
        <v>0</v>
      </c>
      <c r="D8113">
        <v>0</v>
      </c>
      <c r="E8113">
        <v>0.57797330738805819</v>
      </c>
      <c r="F8113">
        <v>0</v>
      </c>
      <c r="G8113">
        <v>0.20921568627450979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0.108809257185517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 x14ac:dyDescent="0.25">
      <c r="A8114" t="s">
        <v>8157</v>
      </c>
      <c r="B8114">
        <v>0</v>
      </c>
      <c r="C8114">
        <v>0</v>
      </c>
      <c r="D8114">
        <v>0</v>
      </c>
      <c r="E8114">
        <v>0.5585355020199243</v>
      </c>
      <c r="F8114">
        <v>0</v>
      </c>
      <c r="G8114">
        <v>0.20921568627450979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0.108809257185517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x14ac:dyDescent="0.25">
      <c r="A8115" t="s">
        <v>8158</v>
      </c>
      <c r="B8115">
        <v>0</v>
      </c>
      <c r="C8115">
        <v>0</v>
      </c>
      <c r="D8115">
        <v>0</v>
      </c>
      <c r="E8115">
        <v>0.54271452441887524</v>
      </c>
      <c r="F8115">
        <v>0</v>
      </c>
      <c r="G8115">
        <v>0.20921568627450979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0.108809257185517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 t="s">
        <v>8159</v>
      </c>
      <c r="B8116">
        <v>0</v>
      </c>
      <c r="C8116">
        <v>0</v>
      </c>
      <c r="D8116">
        <v>0</v>
      </c>
      <c r="E8116">
        <v>0.53717295205059334</v>
      </c>
      <c r="F8116">
        <v>0</v>
      </c>
      <c r="G8116">
        <v>0.20921568627450979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0.108809257185517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18" x14ac:dyDescent="0.25">
      <c r="A8117" t="s">
        <v>8160</v>
      </c>
      <c r="B8117">
        <v>0</v>
      </c>
      <c r="C8117">
        <v>0</v>
      </c>
      <c r="D8117">
        <v>0</v>
      </c>
      <c r="E8117">
        <v>0.53620000423020797</v>
      </c>
      <c r="F8117">
        <v>0</v>
      </c>
      <c r="G8117">
        <v>0.20921568627450979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0.108809257185517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 spans="1:18" x14ac:dyDescent="0.25">
      <c r="A8118" t="s">
        <v>8161</v>
      </c>
      <c r="B8118">
        <v>0</v>
      </c>
      <c r="C8118">
        <v>0</v>
      </c>
      <c r="D8118">
        <v>0</v>
      </c>
      <c r="E8118">
        <v>0.53977452991814556</v>
      </c>
      <c r="F8118">
        <v>0</v>
      </c>
      <c r="G8118">
        <v>0.20921568627450979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0.108809257185517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25">
      <c r="A8119" t="s">
        <v>8162</v>
      </c>
      <c r="B8119">
        <v>0</v>
      </c>
      <c r="C8119">
        <v>0</v>
      </c>
      <c r="D8119">
        <v>0</v>
      </c>
      <c r="E8119">
        <v>0.55999492375050242</v>
      </c>
      <c r="F8119">
        <v>0</v>
      </c>
      <c r="G8119">
        <v>0.20921568627450979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0.108809257185517</v>
      </c>
      <c r="N8119">
        <v>0</v>
      </c>
      <c r="O8119">
        <v>0</v>
      </c>
      <c r="P8119">
        <v>0</v>
      </c>
      <c r="Q8119">
        <v>0</v>
      </c>
      <c r="R8119">
        <v>0</v>
      </c>
    </row>
    <row r="8120" spans="1:18" x14ac:dyDescent="0.25">
      <c r="A8120" t="s">
        <v>8163</v>
      </c>
      <c r="B8120">
        <v>0</v>
      </c>
      <c r="C8120">
        <v>0</v>
      </c>
      <c r="D8120">
        <v>0</v>
      </c>
      <c r="E8120">
        <v>0.59493644112608146</v>
      </c>
      <c r="F8120">
        <v>0</v>
      </c>
      <c r="G8120">
        <v>0.20921568627450979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0.108809257185517</v>
      </c>
      <c r="N8120">
        <v>0</v>
      </c>
      <c r="O8120">
        <v>0</v>
      </c>
      <c r="P8120">
        <v>0</v>
      </c>
      <c r="Q8120">
        <v>0</v>
      </c>
      <c r="R8120">
        <v>0</v>
      </c>
    </row>
    <row r="8121" spans="1:18" x14ac:dyDescent="0.25">
      <c r="A8121" t="s">
        <v>8164</v>
      </c>
      <c r="B8121">
        <v>0</v>
      </c>
      <c r="C8121">
        <v>0</v>
      </c>
      <c r="D8121">
        <v>0</v>
      </c>
      <c r="E8121">
        <v>0.76979208528099163</v>
      </c>
      <c r="F8121">
        <v>0</v>
      </c>
      <c r="G8121">
        <v>0.20921568627450979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0.108809257185517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 x14ac:dyDescent="0.25">
      <c r="A8122" t="s">
        <v>8165</v>
      </c>
      <c r="B8122">
        <v>0</v>
      </c>
      <c r="C8122">
        <v>5.2311435523114347E-2</v>
      </c>
      <c r="D8122">
        <v>0</v>
      </c>
      <c r="E8122">
        <v>0.82660377757566794</v>
      </c>
      <c r="F8122">
        <v>0</v>
      </c>
      <c r="G8122">
        <v>0.20921568627450979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0.108809257185517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 t="s">
        <v>8166</v>
      </c>
      <c r="B8123">
        <v>0</v>
      </c>
      <c r="C8123">
        <v>4.5012165450121662E-2</v>
      </c>
      <c r="D8123">
        <v>0</v>
      </c>
      <c r="E8123">
        <v>0.79868440533852247</v>
      </c>
      <c r="F8123">
        <v>0</v>
      </c>
      <c r="G8123">
        <v>0.20921568627450979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0.108809257185517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18" x14ac:dyDescent="0.25">
      <c r="A8124" t="s">
        <v>8167</v>
      </c>
      <c r="B8124">
        <v>0</v>
      </c>
      <c r="C8124">
        <v>0.1484184914841849</v>
      </c>
      <c r="D8124">
        <v>0</v>
      </c>
      <c r="E8124">
        <v>0.82463673089532363</v>
      </c>
      <c r="F8124">
        <v>0</v>
      </c>
      <c r="G8124">
        <v>0.20921568627450979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0.108809257185517</v>
      </c>
      <c r="N8124">
        <v>0</v>
      </c>
      <c r="O8124">
        <v>0</v>
      </c>
      <c r="P8124">
        <v>0</v>
      </c>
      <c r="Q8124">
        <v>0</v>
      </c>
      <c r="R8124">
        <v>0</v>
      </c>
    </row>
    <row r="8125" spans="1:18" x14ac:dyDescent="0.25">
      <c r="A8125" t="s">
        <v>8168</v>
      </c>
      <c r="B8125">
        <v>0</v>
      </c>
      <c r="C8125">
        <v>0.145985401459854</v>
      </c>
      <c r="D8125">
        <v>0</v>
      </c>
      <c r="E8125">
        <v>0.82480593921191236</v>
      </c>
      <c r="F8125">
        <v>0</v>
      </c>
      <c r="G8125">
        <v>0.20921568627450979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0.108809257185517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 x14ac:dyDescent="0.25">
      <c r="A8126" t="s">
        <v>8169</v>
      </c>
      <c r="B8126">
        <v>0</v>
      </c>
      <c r="C8126">
        <v>0.21167883211678831</v>
      </c>
      <c r="D8126">
        <v>0</v>
      </c>
      <c r="E8126">
        <v>0.82104105416781248</v>
      </c>
      <c r="F8126">
        <v>0</v>
      </c>
      <c r="G8126">
        <v>0.20921568627450979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0.108809257185517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x14ac:dyDescent="0.25">
      <c r="A8127" t="s">
        <v>8170</v>
      </c>
      <c r="B8127">
        <v>0</v>
      </c>
      <c r="C8127">
        <v>0.27858880778588813</v>
      </c>
      <c r="D8127">
        <v>0</v>
      </c>
      <c r="E8127">
        <v>0.82749212123775895</v>
      </c>
      <c r="F8127">
        <v>0</v>
      </c>
      <c r="G8127">
        <v>0.20921568627450979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0.108809257185517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18" x14ac:dyDescent="0.25">
      <c r="A8128" t="s">
        <v>8171</v>
      </c>
      <c r="B8128">
        <v>0</v>
      </c>
      <c r="C8128">
        <v>0.39051094890510951</v>
      </c>
      <c r="D8128">
        <v>0</v>
      </c>
      <c r="E8128">
        <v>0.82632881406121117</v>
      </c>
      <c r="F8128">
        <v>0</v>
      </c>
      <c r="G8128">
        <v>0.20921568627450979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0.108809257185517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 x14ac:dyDescent="0.25">
      <c r="A8129" t="s">
        <v>8172</v>
      </c>
      <c r="B8129">
        <v>0</v>
      </c>
      <c r="C8129">
        <v>0.26520681265206808</v>
      </c>
      <c r="D8129">
        <v>0</v>
      </c>
      <c r="E8129">
        <v>0.81063474269760361</v>
      </c>
      <c r="F8129">
        <v>0</v>
      </c>
      <c r="G8129">
        <v>0.20921568627450979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0.108809257185517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 spans="1:18" x14ac:dyDescent="0.25">
      <c r="A8130" t="s">
        <v>8173</v>
      </c>
      <c r="B8130">
        <v>0</v>
      </c>
      <c r="C8130">
        <v>4.8661800486618001E-2</v>
      </c>
      <c r="D8130">
        <v>0</v>
      </c>
      <c r="E8130">
        <v>0.78485162545739129</v>
      </c>
      <c r="F8130">
        <v>0</v>
      </c>
      <c r="G8130">
        <v>0.20921568627450979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0.108809257185517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 t="s">
        <v>8174</v>
      </c>
      <c r="B8131">
        <v>0</v>
      </c>
      <c r="C8131">
        <v>0</v>
      </c>
      <c r="D8131">
        <v>0</v>
      </c>
      <c r="E8131">
        <v>0.77670847522155717</v>
      </c>
      <c r="F8131">
        <v>0</v>
      </c>
      <c r="G8131">
        <v>0.20921568627450979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0.108809257185517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 x14ac:dyDescent="0.25">
      <c r="A8132" t="s">
        <v>8175</v>
      </c>
      <c r="B8132">
        <v>0</v>
      </c>
      <c r="C8132">
        <v>0</v>
      </c>
      <c r="D8132">
        <v>0</v>
      </c>
      <c r="E8132">
        <v>0.75282895154296847</v>
      </c>
      <c r="F8132">
        <v>0</v>
      </c>
      <c r="G8132">
        <v>0.20921568627450979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0.108809257185517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18" x14ac:dyDescent="0.25">
      <c r="A8133" t="s">
        <v>8176</v>
      </c>
      <c r="B8133">
        <v>0</v>
      </c>
      <c r="C8133">
        <v>0</v>
      </c>
      <c r="D8133">
        <v>0</v>
      </c>
      <c r="E8133">
        <v>0.72924554241841</v>
      </c>
      <c r="F8133">
        <v>0</v>
      </c>
      <c r="G8133">
        <v>0.20921568627450979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0.108809257185517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 x14ac:dyDescent="0.25">
      <c r="A8134" t="s">
        <v>8177</v>
      </c>
      <c r="B8134">
        <v>0</v>
      </c>
      <c r="C8134">
        <v>0</v>
      </c>
      <c r="D8134">
        <v>0</v>
      </c>
      <c r="E8134">
        <v>0.71052687239577839</v>
      </c>
      <c r="F8134">
        <v>0</v>
      </c>
      <c r="G8134">
        <v>0.20921568627450979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0.108809257185517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x14ac:dyDescent="0.25">
      <c r="A8135" t="s">
        <v>8178</v>
      </c>
      <c r="B8135">
        <v>0</v>
      </c>
      <c r="C8135">
        <v>0</v>
      </c>
      <c r="D8135">
        <v>0</v>
      </c>
      <c r="E8135">
        <v>0.64525476427166395</v>
      </c>
      <c r="F8135">
        <v>0</v>
      </c>
      <c r="G8135">
        <v>0.20921568627450979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0.108809257185517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 t="s">
        <v>8179</v>
      </c>
      <c r="B8136">
        <v>0</v>
      </c>
      <c r="C8136">
        <v>0</v>
      </c>
      <c r="D8136">
        <v>0</v>
      </c>
      <c r="E8136">
        <v>0.60532160155671655</v>
      </c>
      <c r="F8136">
        <v>0</v>
      </c>
      <c r="G8136">
        <v>0.20921568627450979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0.108809257185517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 t="s">
        <v>8180</v>
      </c>
      <c r="B8137">
        <v>0</v>
      </c>
      <c r="C8137">
        <v>0</v>
      </c>
      <c r="D8137">
        <v>0</v>
      </c>
      <c r="E8137">
        <v>0.56373865775502874</v>
      </c>
      <c r="F8137">
        <v>0</v>
      </c>
      <c r="G8137">
        <v>0.20921568627450979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0.108809257185517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 t="s">
        <v>8181</v>
      </c>
      <c r="B8138">
        <v>0</v>
      </c>
      <c r="C8138">
        <v>0</v>
      </c>
      <c r="D8138">
        <v>0</v>
      </c>
      <c r="E8138">
        <v>0.52240952642822402</v>
      </c>
      <c r="F8138">
        <v>0</v>
      </c>
      <c r="G8138">
        <v>0.20921568627450979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0.108809257185517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 t="s">
        <v>8182</v>
      </c>
      <c r="B8139">
        <v>0</v>
      </c>
      <c r="C8139">
        <v>0</v>
      </c>
      <c r="D8139">
        <v>0</v>
      </c>
      <c r="E8139">
        <v>0.49362296156856122</v>
      </c>
      <c r="F8139">
        <v>0</v>
      </c>
      <c r="G8139">
        <v>0.20921568627450979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0.108809257185517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 t="s">
        <v>8183</v>
      </c>
      <c r="B8140">
        <v>0</v>
      </c>
      <c r="C8140">
        <v>0</v>
      </c>
      <c r="D8140">
        <v>0</v>
      </c>
      <c r="E8140">
        <v>0.4736986822902346</v>
      </c>
      <c r="F8140">
        <v>0</v>
      </c>
      <c r="G8140">
        <v>0.20921568627450979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0.108809257185517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 t="s">
        <v>8184</v>
      </c>
      <c r="B8141">
        <v>0</v>
      </c>
      <c r="C8141">
        <v>0</v>
      </c>
      <c r="D8141">
        <v>0</v>
      </c>
      <c r="E8141">
        <v>0.44753484633769758</v>
      </c>
      <c r="F8141">
        <v>0</v>
      </c>
      <c r="G8141">
        <v>0.20921568627450979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0.108809257185517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 t="s">
        <v>8185</v>
      </c>
      <c r="B8142">
        <v>0</v>
      </c>
      <c r="C8142">
        <v>0</v>
      </c>
      <c r="D8142">
        <v>0</v>
      </c>
      <c r="E8142">
        <v>0.40280039763954412</v>
      </c>
      <c r="F8142">
        <v>0</v>
      </c>
      <c r="G8142">
        <v>0.20921568627450979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0.108809257185517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x14ac:dyDescent="0.25">
      <c r="A8143" t="s">
        <v>8186</v>
      </c>
      <c r="B8143">
        <v>0</v>
      </c>
      <c r="C8143">
        <v>0</v>
      </c>
      <c r="D8143">
        <v>0</v>
      </c>
      <c r="E8143">
        <v>0.35017661118043952</v>
      </c>
      <c r="F8143">
        <v>0</v>
      </c>
      <c r="G8143">
        <v>0.20921568627450979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0.108809257185517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 x14ac:dyDescent="0.25">
      <c r="A8144" t="s">
        <v>8187</v>
      </c>
      <c r="B8144">
        <v>0</v>
      </c>
      <c r="C8144">
        <v>0</v>
      </c>
      <c r="D8144">
        <v>0</v>
      </c>
      <c r="E8144">
        <v>0.29780663719621819</v>
      </c>
      <c r="F8144">
        <v>0</v>
      </c>
      <c r="G8144">
        <v>0.20921568627450979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0.108809257185517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 x14ac:dyDescent="0.25">
      <c r="A8145" t="s">
        <v>8188</v>
      </c>
      <c r="B8145">
        <v>0</v>
      </c>
      <c r="C8145">
        <v>0</v>
      </c>
      <c r="D8145">
        <v>0</v>
      </c>
      <c r="E8145">
        <v>0.24841895979187381</v>
      </c>
      <c r="F8145">
        <v>0</v>
      </c>
      <c r="G8145">
        <v>0.20921568627450979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0.13549832026875699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 t="s">
        <v>8189</v>
      </c>
      <c r="B8146">
        <v>0</v>
      </c>
      <c r="C8146">
        <v>4.7445255474452552E-2</v>
      </c>
      <c r="D8146">
        <v>0</v>
      </c>
      <c r="E8146">
        <v>0.1769707481122697</v>
      </c>
      <c r="F8146">
        <v>0</v>
      </c>
      <c r="G8146">
        <v>0.20921568627450979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0.13549832026875699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25">
      <c r="A8147" t="s">
        <v>8190</v>
      </c>
      <c r="B8147">
        <v>0</v>
      </c>
      <c r="C8147">
        <v>0.1326034063260341</v>
      </c>
      <c r="D8147">
        <v>0</v>
      </c>
      <c r="E8147">
        <v>0.12117430571712599</v>
      </c>
      <c r="F8147">
        <v>0</v>
      </c>
      <c r="G8147">
        <v>0.20921568627450979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0.29869354236655471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 t="s">
        <v>8191</v>
      </c>
      <c r="B8148">
        <v>0</v>
      </c>
      <c r="C8148">
        <v>0.21654501216545011</v>
      </c>
      <c r="D8148">
        <v>0</v>
      </c>
      <c r="E8148">
        <v>7.4768924892658475E-2</v>
      </c>
      <c r="F8148">
        <v>0</v>
      </c>
      <c r="G8148">
        <v>0.20921568627450979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0.3387831280328481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 x14ac:dyDescent="0.25">
      <c r="A8149" t="s">
        <v>8192</v>
      </c>
      <c r="B8149">
        <v>0</v>
      </c>
      <c r="C8149">
        <v>0.20437956204379559</v>
      </c>
      <c r="D8149">
        <v>0</v>
      </c>
      <c r="E8149">
        <v>4.574969859768608E-2</v>
      </c>
      <c r="F8149">
        <v>0</v>
      </c>
      <c r="G8149">
        <v>0.20921568627450979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0.3387831280328481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 x14ac:dyDescent="0.25">
      <c r="A8150" t="s">
        <v>8193</v>
      </c>
      <c r="B8150">
        <v>0</v>
      </c>
      <c r="C8150">
        <v>0.22019464720194651</v>
      </c>
      <c r="D8150">
        <v>0</v>
      </c>
      <c r="E8150">
        <v>3.1959220795702112E-2</v>
      </c>
      <c r="F8150">
        <v>0</v>
      </c>
      <c r="G8150">
        <v>0.55254901960784319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0.3387831280328481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25">
      <c r="A8151" t="s">
        <v>8194</v>
      </c>
      <c r="B8151">
        <v>0</v>
      </c>
      <c r="C8151">
        <v>0.23844282238442821</v>
      </c>
      <c r="D8151">
        <v>0</v>
      </c>
      <c r="E8151">
        <v>2.925188773028195E-2</v>
      </c>
      <c r="F8151">
        <v>0</v>
      </c>
      <c r="G8151">
        <v>0.20921568627450979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0.3387831280328481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 x14ac:dyDescent="0.25">
      <c r="A8152" t="s">
        <v>8195</v>
      </c>
      <c r="B8152">
        <v>0</v>
      </c>
      <c r="C8152">
        <v>0.47445255474452552</v>
      </c>
      <c r="D8152">
        <v>0</v>
      </c>
      <c r="E8152">
        <v>4.0060068952389012E-2</v>
      </c>
      <c r="F8152">
        <v>0</v>
      </c>
      <c r="G8152">
        <v>0.20921568627450979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0.3387831280328481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 x14ac:dyDescent="0.25">
      <c r="A8153" t="s">
        <v>8196</v>
      </c>
      <c r="B8153">
        <v>0</v>
      </c>
      <c r="C8153">
        <v>0.25669099756691</v>
      </c>
      <c r="D8153">
        <v>0</v>
      </c>
      <c r="E8153">
        <v>7.3880581230567496E-2</v>
      </c>
      <c r="F8153">
        <v>0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0.3387831280328481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 spans="1:18" x14ac:dyDescent="0.25">
      <c r="A8154" t="s">
        <v>8197</v>
      </c>
      <c r="B8154">
        <v>0</v>
      </c>
      <c r="C8154">
        <v>4.987834549878345E-2</v>
      </c>
      <c r="D8154">
        <v>0</v>
      </c>
      <c r="E8154">
        <v>0.16303221303327059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0.3387831280328481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x14ac:dyDescent="0.25">
      <c r="A8155" t="s">
        <v>8198</v>
      </c>
      <c r="B8155">
        <v>0</v>
      </c>
      <c r="C8155">
        <v>0</v>
      </c>
      <c r="D8155">
        <v>0</v>
      </c>
      <c r="E8155">
        <v>0.29201125235305309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0.3387831280328481</v>
      </c>
      <c r="N8155">
        <v>0</v>
      </c>
      <c r="O8155">
        <v>0</v>
      </c>
      <c r="P8155">
        <v>0</v>
      </c>
      <c r="Q8155">
        <v>0</v>
      </c>
      <c r="R8155">
        <v>0</v>
      </c>
    </row>
    <row r="8156" spans="1:18" x14ac:dyDescent="0.25">
      <c r="A8156" t="s">
        <v>8199</v>
      </c>
      <c r="B8156">
        <v>0</v>
      </c>
      <c r="C8156">
        <v>0</v>
      </c>
      <c r="D8156">
        <v>0</v>
      </c>
      <c r="E8156">
        <v>0.39104041963662522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0.3387831280328481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18" x14ac:dyDescent="0.25">
      <c r="A8157" t="s">
        <v>8200</v>
      </c>
      <c r="B8157">
        <v>0</v>
      </c>
      <c r="C8157">
        <v>0</v>
      </c>
      <c r="D8157">
        <v>0</v>
      </c>
      <c r="E8157">
        <v>0.46329237082002578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0.3387831280328481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 x14ac:dyDescent="0.25">
      <c r="A8158" t="s">
        <v>8201</v>
      </c>
      <c r="B8158">
        <v>0</v>
      </c>
      <c r="C8158">
        <v>0</v>
      </c>
      <c r="D8158">
        <v>0</v>
      </c>
      <c r="E8158">
        <v>0.5244611772668627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0.3387831280328481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 t="s">
        <v>8202</v>
      </c>
      <c r="B8159">
        <v>0</v>
      </c>
      <c r="C8159">
        <v>0</v>
      </c>
      <c r="D8159">
        <v>0</v>
      </c>
      <c r="E8159">
        <v>0.56987245923137131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0.3387831280328481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 t="s">
        <v>8203</v>
      </c>
      <c r="B8160">
        <v>0</v>
      </c>
      <c r="C8160">
        <v>0</v>
      </c>
      <c r="D8160">
        <v>0</v>
      </c>
      <c r="E8160">
        <v>0.61113813743945522</v>
      </c>
      <c r="F8160">
        <v>0</v>
      </c>
      <c r="G8160">
        <v>0.20921568627450979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0.3387831280328481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 x14ac:dyDescent="0.25">
      <c r="A8161" t="s">
        <v>8204</v>
      </c>
      <c r="B8161">
        <v>0</v>
      </c>
      <c r="C8161">
        <v>0</v>
      </c>
      <c r="D8161">
        <v>0</v>
      </c>
      <c r="E8161">
        <v>0.65335561242835094</v>
      </c>
      <c r="F8161">
        <v>0</v>
      </c>
      <c r="G8161">
        <v>0.20921568627450979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0.3387831280328481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 t="s">
        <v>8205</v>
      </c>
      <c r="B8162">
        <v>0</v>
      </c>
      <c r="C8162">
        <v>0</v>
      </c>
      <c r="D8162">
        <v>0</v>
      </c>
      <c r="E8162">
        <v>0.68635123416315913</v>
      </c>
      <c r="F8162">
        <v>0</v>
      </c>
      <c r="G8162">
        <v>0.20921568627450979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0.21709593131765581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25">
      <c r="A8163" t="s">
        <v>8206</v>
      </c>
      <c r="B8163">
        <v>0</v>
      </c>
      <c r="C8163">
        <v>0</v>
      </c>
      <c r="D8163">
        <v>0</v>
      </c>
      <c r="E8163">
        <v>0.72875906850821726</v>
      </c>
      <c r="F8163">
        <v>0</v>
      </c>
      <c r="G8163">
        <v>0.20921568627450979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0.13549832026875699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 x14ac:dyDescent="0.25">
      <c r="A8164" t="s">
        <v>8207</v>
      </c>
      <c r="B8164">
        <v>0</v>
      </c>
      <c r="C8164">
        <v>0</v>
      </c>
      <c r="D8164">
        <v>0</v>
      </c>
      <c r="E8164">
        <v>0.7609509507392288</v>
      </c>
      <c r="F8164">
        <v>0</v>
      </c>
      <c r="G8164">
        <v>0.20921568627450979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0.13549832026875699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 x14ac:dyDescent="0.25">
      <c r="A8165" t="s">
        <v>8208</v>
      </c>
      <c r="B8165">
        <v>0</v>
      </c>
      <c r="C8165">
        <v>0</v>
      </c>
      <c r="D8165">
        <v>0</v>
      </c>
      <c r="E8165">
        <v>0.78468241714080256</v>
      </c>
      <c r="F8165">
        <v>0</v>
      </c>
      <c r="G8165">
        <v>0.20921568627450979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0.13549832026875699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25">
      <c r="A8166" t="s">
        <v>8209</v>
      </c>
      <c r="B8166">
        <v>0</v>
      </c>
      <c r="C8166">
        <v>0</v>
      </c>
      <c r="D8166">
        <v>0</v>
      </c>
      <c r="E8166">
        <v>0.80221662894731283</v>
      </c>
      <c r="F8166">
        <v>0</v>
      </c>
      <c r="G8166">
        <v>0.20921568627450979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0.13549832026875699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25">
      <c r="A8167" t="s">
        <v>8210</v>
      </c>
      <c r="B8167">
        <v>0</v>
      </c>
      <c r="C8167">
        <v>0</v>
      </c>
      <c r="D8167">
        <v>0</v>
      </c>
      <c r="E8167">
        <v>0.81353243511918616</v>
      </c>
      <c r="F8167">
        <v>0</v>
      </c>
      <c r="G8167">
        <v>0.20921568627450979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0.13549832026875699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 x14ac:dyDescent="0.25">
      <c r="A8168" t="s">
        <v>8211</v>
      </c>
      <c r="B8168">
        <v>0</v>
      </c>
      <c r="C8168">
        <v>0</v>
      </c>
      <c r="D8168">
        <v>0</v>
      </c>
      <c r="E8168">
        <v>0.81681084625309341</v>
      </c>
      <c r="F8168">
        <v>0</v>
      </c>
      <c r="G8168">
        <v>0.20921568627450979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0.13549832026875699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 t="s">
        <v>8212</v>
      </c>
      <c r="B8169">
        <v>0</v>
      </c>
      <c r="C8169">
        <v>0</v>
      </c>
      <c r="D8169">
        <v>0</v>
      </c>
      <c r="E8169">
        <v>0.81511876308720588</v>
      </c>
      <c r="F8169">
        <v>0</v>
      </c>
      <c r="G8169">
        <v>0.20921568627450979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0.13549832026875699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 x14ac:dyDescent="0.25">
      <c r="A8170" t="s">
        <v>8213</v>
      </c>
      <c r="B8170">
        <v>0</v>
      </c>
      <c r="C8170">
        <v>1.7031630170316302E-2</v>
      </c>
      <c r="D8170">
        <v>0</v>
      </c>
      <c r="E8170">
        <v>0.81365934135662776</v>
      </c>
      <c r="F8170">
        <v>0</v>
      </c>
      <c r="G8170">
        <v>0.20921568627450979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0.13549832026875699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25">
      <c r="A8171" t="s">
        <v>8214</v>
      </c>
      <c r="B8171">
        <v>0</v>
      </c>
      <c r="C8171">
        <v>9.4890510948905105E-2</v>
      </c>
      <c r="D8171">
        <v>0</v>
      </c>
      <c r="E8171">
        <v>0.79667505657903093</v>
      </c>
      <c r="F8171">
        <v>0</v>
      </c>
      <c r="G8171">
        <v>0.20921568627450979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0.13549832026875699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 x14ac:dyDescent="0.25">
      <c r="A8172" t="s">
        <v>8215</v>
      </c>
      <c r="B8172">
        <v>0</v>
      </c>
      <c r="C8172">
        <v>9.6107055961070567E-2</v>
      </c>
      <c r="D8172">
        <v>0</v>
      </c>
      <c r="E8172">
        <v>0.75693225322024582</v>
      </c>
      <c r="F8172">
        <v>0</v>
      </c>
      <c r="G8172">
        <v>0.20921568627450979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0.13549832026875699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18" x14ac:dyDescent="0.25">
      <c r="A8173" t="s">
        <v>8216</v>
      </c>
      <c r="B8173">
        <v>0</v>
      </c>
      <c r="C8173">
        <v>0.1508515815085158</v>
      </c>
      <c r="D8173">
        <v>0</v>
      </c>
      <c r="E8173">
        <v>0.63129507815309127</v>
      </c>
      <c r="F8173">
        <v>0</v>
      </c>
      <c r="G8173">
        <v>0.20921568627450979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0.23116834639790959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18" x14ac:dyDescent="0.25">
      <c r="A8174" t="s">
        <v>8217</v>
      </c>
      <c r="B8174">
        <v>0</v>
      </c>
      <c r="C8174">
        <v>0.16788321167883211</v>
      </c>
      <c r="D8174">
        <v>0</v>
      </c>
      <c r="E8174">
        <v>0.51885615177986</v>
      </c>
      <c r="F8174">
        <v>0</v>
      </c>
      <c r="G8174">
        <v>0.20921568627450979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0.26457633445315409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x14ac:dyDescent="0.25">
      <c r="A8175" t="s">
        <v>8218</v>
      </c>
      <c r="B8175">
        <v>0</v>
      </c>
      <c r="C8175">
        <v>0.1751824817518248</v>
      </c>
      <c r="D8175">
        <v>0</v>
      </c>
      <c r="E8175">
        <v>0.45212462192516761</v>
      </c>
      <c r="F8175">
        <v>0</v>
      </c>
      <c r="G8175">
        <v>0.20921568627450979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0.21709593131765581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 t="s">
        <v>8219</v>
      </c>
      <c r="B8176">
        <v>0</v>
      </c>
      <c r="C8176">
        <v>0.39294403892944041</v>
      </c>
      <c r="D8176">
        <v>0</v>
      </c>
      <c r="E8176">
        <v>0.44952304405761551</v>
      </c>
      <c r="F8176">
        <v>0</v>
      </c>
      <c r="G8176">
        <v>0.20921568627450979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0.21709593131765581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 t="s">
        <v>8220</v>
      </c>
      <c r="B8177">
        <v>0</v>
      </c>
      <c r="C8177">
        <v>0.24209245742092461</v>
      </c>
      <c r="D8177">
        <v>0</v>
      </c>
      <c r="E8177">
        <v>0.51494320945874494</v>
      </c>
      <c r="F8177">
        <v>0</v>
      </c>
      <c r="G8177">
        <v>0.20921568627450979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0.13549832026875699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25">
      <c r="A8178" t="s">
        <v>8221</v>
      </c>
      <c r="B8178">
        <v>0</v>
      </c>
      <c r="C8178">
        <v>3.4063260340632603E-2</v>
      </c>
      <c r="D8178">
        <v>0</v>
      </c>
      <c r="E8178">
        <v>0.62035999069354264</v>
      </c>
      <c r="F8178">
        <v>0</v>
      </c>
      <c r="G8178">
        <v>0.20921568627450979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0.13549832026875699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 t="s">
        <v>8222</v>
      </c>
      <c r="B8179">
        <v>0</v>
      </c>
      <c r="C8179">
        <v>0</v>
      </c>
      <c r="D8179">
        <v>0</v>
      </c>
      <c r="E8179">
        <v>0.72626324583853297</v>
      </c>
      <c r="F8179">
        <v>0</v>
      </c>
      <c r="G8179">
        <v>0.20921568627450979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0.13549832026875699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 t="s">
        <v>8223</v>
      </c>
      <c r="B8180">
        <v>0</v>
      </c>
      <c r="C8180">
        <v>0</v>
      </c>
      <c r="D8180">
        <v>0</v>
      </c>
      <c r="E8180">
        <v>0.7701939550328899</v>
      </c>
      <c r="F8180">
        <v>0</v>
      </c>
      <c r="G8180">
        <v>0.20921568627450979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0.13549832026875699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 x14ac:dyDescent="0.25">
      <c r="A8181" t="s">
        <v>8224</v>
      </c>
      <c r="B8181">
        <v>0</v>
      </c>
      <c r="C8181">
        <v>0</v>
      </c>
      <c r="D8181">
        <v>0</v>
      </c>
      <c r="E8181">
        <v>0.77679307937985154</v>
      </c>
      <c r="F8181">
        <v>0</v>
      </c>
      <c r="G8181">
        <v>0.20921568627450979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0.13549832026875699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x14ac:dyDescent="0.25">
      <c r="A8182" t="s">
        <v>8225</v>
      </c>
      <c r="B8182">
        <v>0</v>
      </c>
      <c r="C8182">
        <v>0</v>
      </c>
      <c r="D8182">
        <v>0</v>
      </c>
      <c r="E8182">
        <v>0.76657712726580518</v>
      </c>
      <c r="F8182">
        <v>0</v>
      </c>
      <c r="G8182">
        <v>0.20921568627450979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0.13549832026875699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 t="s">
        <v>8226</v>
      </c>
      <c r="B8183">
        <v>0</v>
      </c>
      <c r="C8183">
        <v>0</v>
      </c>
      <c r="D8183">
        <v>0</v>
      </c>
      <c r="E8183">
        <v>0.67192622517396738</v>
      </c>
      <c r="F8183">
        <v>0</v>
      </c>
      <c r="G8183">
        <v>0.20921568627450979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0.13549832026875699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x14ac:dyDescent="0.25">
      <c r="A8184" t="s">
        <v>8227</v>
      </c>
      <c r="B8184">
        <v>0</v>
      </c>
      <c r="C8184">
        <v>0</v>
      </c>
      <c r="D8184">
        <v>0</v>
      </c>
      <c r="E8184">
        <v>0.58920450940163704</v>
      </c>
      <c r="F8184">
        <v>0</v>
      </c>
      <c r="G8184">
        <v>0.20921568627450979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0.13549832026875699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 t="s">
        <v>8228</v>
      </c>
      <c r="B8185">
        <v>0</v>
      </c>
      <c r="C8185">
        <v>0</v>
      </c>
      <c r="D8185">
        <v>0</v>
      </c>
      <c r="E8185">
        <v>0.58660293153408494</v>
      </c>
      <c r="F8185">
        <v>0</v>
      </c>
      <c r="G8185">
        <v>0.20921568627450979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0.13549832026875699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 x14ac:dyDescent="0.25">
      <c r="A8186" t="s">
        <v>8229</v>
      </c>
      <c r="B8186">
        <v>0</v>
      </c>
      <c r="C8186">
        <v>0</v>
      </c>
      <c r="D8186">
        <v>0</v>
      </c>
      <c r="E8186">
        <v>0.53380993675839172</v>
      </c>
      <c r="F8186">
        <v>0</v>
      </c>
      <c r="G8186">
        <v>0.20921568627450979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0.18846584546472561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x14ac:dyDescent="0.25">
      <c r="A8187" t="s">
        <v>8230</v>
      </c>
      <c r="B8187">
        <v>0</v>
      </c>
      <c r="C8187">
        <v>0</v>
      </c>
      <c r="D8187">
        <v>0</v>
      </c>
      <c r="E8187">
        <v>0.51678334990164776</v>
      </c>
      <c r="F8187">
        <v>0</v>
      </c>
      <c r="G8187">
        <v>0.20921568627450979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0.18846584546472561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 x14ac:dyDescent="0.25">
      <c r="A8188" t="s">
        <v>8231</v>
      </c>
      <c r="B8188">
        <v>0</v>
      </c>
      <c r="C8188">
        <v>0</v>
      </c>
      <c r="D8188">
        <v>0</v>
      </c>
      <c r="E8188">
        <v>0.50785761120159056</v>
      </c>
      <c r="F8188">
        <v>0</v>
      </c>
      <c r="G8188">
        <v>0.20921568627450979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0.18846584546472561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x14ac:dyDescent="0.25">
      <c r="A8189" t="s">
        <v>8232</v>
      </c>
      <c r="B8189">
        <v>0</v>
      </c>
      <c r="C8189">
        <v>0</v>
      </c>
      <c r="D8189">
        <v>0</v>
      </c>
      <c r="E8189">
        <v>0.50381776264303391</v>
      </c>
      <c r="F8189">
        <v>0</v>
      </c>
      <c r="G8189">
        <v>0.20921568627450979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0.18846584546472561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x14ac:dyDescent="0.25">
      <c r="A8190" t="s">
        <v>8233</v>
      </c>
      <c r="B8190">
        <v>0</v>
      </c>
      <c r="C8190">
        <v>0</v>
      </c>
      <c r="D8190">
        <v>0</v>
      </c>
      <c r="E8190">
        <v>0.50832293407220974</v>
      </c>
      <c r="F8190">
        <v>0</v>
      </c>
      <c r="G8190">
        <v>0.20921568627450979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0.18846584546472561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 t="s">
        <v>8234</v>
      </c>
      <c r="B8191">
        <v>0</v>
      </c>
      <c r="C8191">
        <v>0</v>
      </c>
      <c r="D8191">
        <v>0</v>
      </c>
      <c r="E8191">
        <v>0.52602635419530874</v>
      </c>
      <c r="F8191">
        <v>0</v>
      </c>
      <c r="G8191">
        <v>0.20921568627450979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0.18846584546472561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 x14ac:dyDescent="0.25">
      <c r="A8192" t="s">
        <v>8235</v>
      </c>
      <c r="B8192">
        <v>0</v>
      </c>
      <c r="C8192">
        <v>0</v>
      </c>
      <c r="D8192">
        <v>0</v>
      </c>
      <c r="E8192">
        <v>0.71951606421455627</v>
      </c>
      <c r="F8192">
        <v>0</v>
      </c>
      <c r="G8192">
        <v>0.20921568627450979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0.18846584546472561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 x14ac:dyDescent="0.25">
      <c r="A8193" t="s">
        <v>8236</v>
      </c>
      <c r="B8193">
        <v>0</v>
      </c>
      <c r="C8193">
        <v>0</v>
      </c>
      <c r="D8193">
        <v>0</v>
      </c>
      <c r="E8193">
        <v>0.75540937837094702</v>
      </c>
      <c r="F8193">
        <v>0</v>
      </c>
      <c r="G8193">
        <v>0.20921568627450979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0.18846584546472561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 t="s">
        <v>8237</v>
      </c>
      <c r="B8194">
        <v>0</v>
      </c>
      <c r="C8194">
        <v>3.2846715328467148E-2</v>
      </c>
      <c r="D8194">
        <v>0</v>
      </c>
      <c r="E8194">
        <v>0.72543835529516287</v>
      </c>
      <c r="F8194">
        <v>0</v>
      </c>
      <c r="G8194">
        <v>0.20921568627450979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0.18846584546472561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t="s">
        <v>8238</v>
      </c>
      <c r="B8195">
        <v>0</v>
      </c>
      <c r="C8195">
        <v>0.12287104622871051</v>
      </c>
      <c r="D8195">
        <v>0</v>
      </c>
      <c r="E8195">
        <v>0.6518538886186257</v>
      </c>
      <c r="F8195">
        <v>0</v>
      </c>
      <c r="G8195">
        <v>0.20921568627450979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0.35166106756252341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 x14ac:dyDescent="0.25">
      <c r="A8196" t="s">
        <v>8239</v>
      </c>
      <c r="B8196">
        <v>0</v>
      </c>
      <c r="C8196">
        <v>0.14111922141119221</v>
      </c>
      <c r="D8196">
        <v>0</v>
      </c>
      <c r="E8196">
        <v>0.51989255271896617</v>
      </c>
      <c r="F8196">
        <v>0</v>
      </c>
      <c r="G8196">
        <v>0.20921568627450979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0.39171332586786117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 spans="1:18" x14ac:dyDescent="0.25">
      <c r="A8197" t="s">
        <v>8240</v>
      </c>
      <c r="B8197">
        <v>0</v>
      </c>
      <c r="C8197">
        <v>0.1569343065693431</v>
      </c>
      <c r="D8197">
        <v>0</v>
      </c>
      <c r="E8197">
        <v>0.41970007825884642</v>
      </c>
      <c r="F8197">
        <v>0</v>
      </c>
      <c r="G8197">
        <v>0.20921568627450979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0.57521463232549463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 spans="1:18" x14ac:dyDescent="0.25">
      <c r="A8198" t="s">
        <v>8241</v>
      </c>
      <c r="B8198">
        <v>0</v>
      </c>
      <c r="C8198">
        <v>0.21167883211678831</v>
      </c>
      <c r="D8198">
        <v>0</v>
      </c>
      <c r="E8198">
        <v>0.33945303411662692</v>
      </c>
      <c r="F8198">
        <v>0</v>
      </c>
      <c r="G8198">
        <v>0.20921568627450979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0.57521463232549463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 t="s">
        <v>8242</v>
      </c>
      <c r="B8199">
        <v>0</v>
      </c>
      <c r="C8199">
        <v>0.25669099756691</v>
      </c>
      <c r="D8199">
        <v>0</v>
      </c>
      <c r="E8199">
        <v>0.29981598595570969</v>
      </c>
      <c r="F8199">
        <v>0</v>
      </c>
      <c r="G8199">
        <v>0.20921568627450979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0.57521463232549463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 t="s">
        <v>8243</v>
      </c>
      <c r="B8200">
        <v>0</v>
      </c>
      <c r="C8200">
        <v>0.53649635036496346</v>
      </c>
      <c r="D8200">
        <v>0</v>
      </c>
      <c r="E8200">
        <v>0.27506926965460349</v>
      </c>
      <c r="F8200">
        <v>0</v>
      </c>
      <c r="G8200">
        <v>0.20921568627450979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0.57521463232549463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 t="s">
        <v>8244</v>
      </c>
      <c r="B8201">
        <v>0</v>
      </c>
      <c r="C8201">
        <v>0.27250608272506083</v>
      </c>
      <c r="D8201">
        <v>0</v>
      </c>
      <c r="E8201">
        <v>0.25582182364263212</v>
      </c>
      <c r="F8201">
        <v>0</v>
      </c>
      <c r="G8201">
        <v>0.20921568627450979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0.57521463232549463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 t="s">
        <v>8245</v>
      </c>
      <c r="B8202">
        <v>0</v>
      </c>
      <c r="C8202">
        <v>3.2846715328467148E-2</v>
      </c>
      <c r="D8202">
        <v>0</v>
      </c>
      <c r="E8202">
        <v>0.28314896677171691</v>
      </c>
      <c r="F8202">
        <v>0</v>
      </c>
      <c r="G8202">
        <v>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0.71190742814483021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 t="s">
        <v>8246</v>
      </c>
      <c r="B8203">
        <v>0</v>
      </c>
      <c r="C8203">
        <v>0</v>
      </c>
      <c r="D8203">
        <v>0</v>
      </c>
      <c r="E8203">
        <v>0.35825630829755278</v>
      </c>
      <c r="F8203">
        <v>0</v>
      </c>
      <c r="G8203">
        <v>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0.78697275102650255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 spans="1:18" x14ac:dyDescent="0.25">
      <c r="A8204" t="s">
        <v>8247</v>
      </c>
      <c r="B8204">
        <v>0</v>
      </c>
      <c r="C8204">
        <v>0</v>
      </c>
      <c r="D8204">
        <v>0</v>
      </c>
      <c r="E8204">
        <v>0.3723852027327143</v>
      </c>
      <c r="F8204">
        <v>0</v>
      </c>
      <c r="G8204">
        <v>0.20921568627450979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0.78697275102650255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 x14ac:dyDescent="0.25">
      <c r="A8205" t="s">
        <v>8248</v>
      </c>
      <c r="B8205">
        <v>0</v>
      </c>
      <c r="C8205">
        <v>0</v>
      </c>
      <c r="D8205">
        <v>0</v>
      </c>
      <c r="E8205">
        <v>0.35199560058376872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0.70757745427398278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 x14ac:dyDescent="0.25">
      <c r="A8206" t="s">
        <v>8249</v>
      </c>
      <c r="B8206">
        <v>0</v>
      </c>
      <c r="C8206">
        <v>0</v>
      </c>
      <c r="D8206">
        <v>0</v>
      </c>
      <c r="E8206">
        <v>0.31910573404682852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0.78697275102650255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 x14ac:dyDescent="0.25">
      <c r="A8207" t="s">
        <v>8250</v>
      </c>
      <c r="B8207">
        <v>0</v>
      </c>
      <c r="C8207">
        <v>0</v>
      </c>
      <c r="D8207">
        <v>0</v>
      </c>
      <c r="E8207">
        <v>0.26142684912963482</v>
      </c>
      <c r="F8207">
        <v>0</v>
      </c>
      <c r="G8207">
        <v>0.96137254901960789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0.62814483016050759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18" x14ac:dyDescent="0.25">
      <c r="A8208" t="s">
        <v>8251</v>
      </c>
      <c r="B8208">
        <v>0</v>
      </c>
      <c r="C8208">
        <v>0</v>
      </c>
      <c r="D8208">
        <v>0</v>
      </c>
      <c r="E8208">
        <v>0.18249116944097801</v>
      </c>
      <c r="F8208">
        <v>0</v>
      </c>
      <c r="G8208">
        <v>0.20921568627450979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0.62814483016050759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 x14ac:dyDescent="0.25">
      <c r="A8209" t="s">
        <v>8252</v>
      </c>
      <c r="B8209">
        <v>0</v>
      </c>
      <c r="C8209">
        <v>0</v>
      </c>
      <c r="D8209">
        <v>0</v>
      </c>
      <c r="E8209">
        <v>0.1388565748006515</v>
      </c>
      <c r="F8209">
        <v>0</v>
      </c>
      <c r="G8209">
        <v>0.20921568627450979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0.54960806270996643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 x14ac:dyDescent="0.25">
      <c r="A8210" t="s">
        <v>8253</v>
      </c>
      <c r="B8210">
        <v>0</v>
      </c>
      <c r="C8210">
        <v>0</v>
      </c>
      <c r="D8210">
        <v>0</v>
      </c>
      <c r="E8210">
        <v>0.1089490048435881</v>
      </c>
      <c r="F8210">
        <v>0</v>
      </c>
      <c r="G8210">
        <v>0.20921568627450979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0.51806644270250102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 x14ac:dyDescent="0.25">
      <c r="A8211" t="s">
        <v>8254</v>
      </c>
      <c r="B8211">
        <v>0</v>
      </c>
      <c r="C8211">
        <v>0</v>
      </c>
      <c r="D8211">
        <v>0</v>
      </c>
      <c r="E8211">
        <v>7.3034539647623686E-2</v>
      </c>
      <c r="F8211">
        <v>0</v>
      </c>
      <c r="G8211">
        <v>0.20921568627450979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0.47797685703620751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 x14ac:dyDescent="0.25">
      <c r="A8212" t="s">
        <v>8255</v>
      </c>
      <c r="B8212">
        <v>0</v>
      </c>
      <c r="C8212">
        <v>0</v>
      </c>
      <c r="D8212">
        <v>0</v>
      </c>
      <c r="E8212">
        <v>6.1274561644704843E-2</v>
      </c>
      <c r="F8212">
        <v>0</v>
      </c>
      <c r="G8212">
        <v>0.20921568627450979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0.47932064203060842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 x14ac:dyDescent="0.25">
      <c r="A8213" t="s">
        <v>8256</v>
      </c>
      <c r="B8213">
        <v>0</v>
      </c>
      <c r="C8213">
        <v>0</v>
      </c>
      <c r="D8213">
        <v>0</v>
      </c>
      <c r="E8213">
        <v>6.9883034751158021E-2</v>
      </c>
      <c r="F8213">
        <v>0</v>
      </c>
      <c r="G8213">
        <v>0.20921568627450979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0.51806644270250102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 x14ac:dyDescent="0.25">
      <c r="A8214" t="s">
        <v>8257</v>
      </c>
      <c r="B8214">
        <v>0</v>
      </c>
      <c r="C8214">
        <v>0</v>
      </c>
      <c r="D8214">
        <v>0</v>
      </c>
      <c r="E8214">
        <v>7.182893039192878E-2</v>
      </c>
      <c r="F8214">
        <v>0</v>
      </c>
      <c r="G8214">
        <v>0.20921568627450979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0.51806644270250102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x14ac:dyDescent="0.25">
      <c r="A8215" t="s">
        <v>8258</v>
      </c>
      <c r="B8215">
        <v>0</v>
      </c>
      <c r="C8215">
        <v>0</v>
      </c>
      <c r="D8215">
        <v>0</v>
      </c>
      <c r="E8215">
        <v>6.9269654603523773E-2</v>
      </c>
      <c r="F8215">
        <v>0</v>
      </c>
      <c r="G8215">
        <v>0.20921568627450979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0.62814483016050759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 t="s">
        <v>8259</v>
      </c>
      <c r="B8216">
        <v>0</v>
      </c>
      <c r="C8216">
        <v>0</v>
      </c>
      <c r="D8216">
        <v>0</v>
      </c>
      <c r="E8216">
        <v>7.5953383108779804E-2</v>
      </c>
      <c r="F8216">
        <v>0</v>
      </c>
      <c r="G8216">
        <v>0.20921568627450979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0.62814483016050759</v>
      </c>
      <c r="N8216">
        <v>0</v>
      </c>
      <c r="O8216">
        <v>0</v>
      </c>
      <c r="P8216">
        <v>0</v>
      </c>
      <c r="Q8216">
        <v>0</v>
      </c>
      <c r="R8216">
        <v>0</v>
      </c>
    </row>
    <row r="8217" spans="1:18" x14ac:dyDescent="0.25">
      <c r="A8217" t="s">
        <v>8260</v>
      </c>
      <c r="B8217">
        <v>0</v>
      </c>
      <c r="C8217">
        <v>0</v>
      </c>
      <c r="D8217">
        <v>0</v>
      </c>
      <c r="E8217">
        <v>8.864400685293683E-2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0.78697275102650255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 t="s">
        <v>8261</v>
      </c>
      <c r="B8218">
        <v>0</v>
      </c>
      <c r="C8218">
        <v>2.5547445255474449E-2</v>
      </c>
      <c r="D8218">
        <v>0</v>
      </c>
      <c r="E8218">
        <v>0.109266270437192</v>
      </c>
      <c r="F8218">
        <v>0</v>
      </c>
      <c r="G8218">
        <v>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0.78697275102650255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 t="s">
        <v>8262</v>
      </c>
      <c r="B8219">
        <v>0</v>
      </c>
      <c r="C8219">
        <v>9.1240875912408759E-2</v>
      </c>
      <c r="D8219">
        <v>0</v>
      </c>
      <c r="E8219">
        <v>9.6956365405359679E-2</v>
      </c>
      <c r="F8219">
        <v>0</v>
      </c>
      <c r="G8219">
        <v>1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0.78697275102650255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 t="s">
        <v>8263</v>
      </c>
      <c r="B8220">
        <v>0</v>
      </c>
      <c r="C8220">
        <v>8.2725060827250604E-2</v>
      </c>
      <c r="D8220">
        <v>0</v>
      </c>
      <c r="E8220">
        <v>5.3956301952240958E-2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0.78697275102650255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 x14ac:dyDescent="0.25">
      <c r="A8221" t="s">
        <v>8264</v>
      </c>
      <c r="B8221">
        <v>0</v>
      </c>
      <c r="C8221">
        <v>8.2725060827250604E-2</v>
      </c>
      <c r="D8221">
        <v>0</v>
      </c>
      <c r="E8221">
        <v>3.3862814357325667E-2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0.78697275102650255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 x14ac:dyDescent="0.25">
      <c r="A8222" t="s">
        <v>8265</v>
      </c>
      <c r="B8222">
        <v>0</v>
      </c>
      <c r="C8222">
        <v>0.1204379562043796</v>
      </c>
      <c r="D8222">
        <v>0</v>
      </c>
      <c r="E8222">
        <v>3.0161382431946531E-2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0.78697275102650255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x14ac:dyDescent="0.25">
      <c r="A8223" t="s">
        <v>8266</v>
      </c>
      <c r="B8223">
        <v>0</v>
      </c>
      <c r="C8223">
        <v>0.10462287104622869</v>
      </c>
      <c r="D8223">
        <v>0</v>
      </c>
      <c r="E8223">
        <v>3.7987267074176698E-2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0.78697275102650255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 t="s">
        <v>8267</v>
      </c>
      <c r="B8224">
        <v>0</v>
      </c>
      <c r="C8224">
        <v>0.1155717761557178</v>
      </c>
      <c r="D8224">
        <v>0</v>
      </c>
      <c r="E8224">
        <v>4.7716745278030423E-2</v>
      </c>
      <c r="F8224">
        <v>0</v>
      </c>
      <c r="G8224">
        <v>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0.78697275102650255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 t="s">
        <v>8268</v>
      </c>
      <c r="B8225">
        <v>0</v>
      </c>
      <c r="C8225">
        <v>4.3795620437956213E-2</v>
      </c>
      <c r="D8225">
        <v>0</v>
      </c>
      <c r="E8225">
        <v>5.7573129719325697E-2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0.78697275102650255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 x14ac:dyDescent="0.25">
      <c r="A8226" t="s">
        <v>8269</v>
      </c>
      <c r="B8226">
        <v>0</v>
      </c>
      <c r="C8226">
        <v>3.6496350364963498E-3</v>
      </c>
      <c r="D8226">
        <v>0</v>
      </c>
      <c r="E8226">
        <v>9.105522536432667E-2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0.78697275102650255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x14ac:dyDescent="0.25">
      <c r="A8227" t="s">
        <v>8270</v>
      </c>
      <c r="B8227">
        <v>0</v>
      </c>
      <c r="C8227">
        <v>0</v>
      </c>
      <c r="D8227">
        <v>0</v>
      </c>
      <c r="E8227">
        <v>0.12392394086169339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0.78697275102650255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 x14ac:dyDescent="0.25">
      <c r="A8228" t="s">
        <v>8271</v>
      </c>
      <c r="B8228">
        <v>0</v>
      </c>
      <c r="C8228">
        <v>0</v>
      </c>
      <c r="D8228">
        <v>0</v>
      </c>
      <c r="E8228">
        <v>0.14932633938958101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0.78697275102650255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 t="s">
        <v>8272</v>
      </c>
      <c r="B8229">
        <v>0</v>
      </c>
      <c r="C8229">
        <v>0</v>
      </c>
      <c r="D8229">
        <v>0</v>
      </c>
      <c r="E8229">
        <v>0.16800270733306541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0.78697275102650255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 t="s">
        <v>8273</v>
      </c>
      <c r="B8230">
        <v>0</v>
      </c>
      <c r="C8230">
        <v>0</v>
      </c>
      <c r="D8230">
        <v>0</v>
      </c>
      <c r="E8230">
        <v>0.18919604898580769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0.78697275102650255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 t="s">
        <v>8274</v>
      </c>
      <c r="B8231">
        <v>0</v>
      </c>
      <c r="C8231">
        <v>0</v>
      </c>
      <c r="D8231">
        <v>0</v>
      </c>
      <c r="E8231">
        <v>0.2133293851392796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0.78697275102650255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 x14ac:dyDescent="0.25">
      <c r="A8232" t="s">
        <v>8275</v>
      </c>
      <c r="B8232">
        <v>0</v>
      </c>
      <c r="C8232">
        <v>0</v>
      </c>
      <c r="D8232">
        <v>0</v>
      </c>
      <c r="E8232">
        <v>0.23938746589394869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0.78697275102650255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 x14ac:dyDescent="0.25">
      <c r="A8233" t="s">
        <v>8276</v>
      </c>
      <c r="B8233">
        <v>0</v>
      </c>
      <c r="C8233">
        <v>0</v>
      </c>
      <c r="D8233">
        <v>0</v>
      </c>
      <c r="E8233">
        <v>0.25161276676748662</v>
      </c>
      <c r="F8233">
        <v>0</v>
      </c>
      <c r="G8233">
        <v>0.45372549019607838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0.78697275102650255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 t="s">
        <v>8277</v>
      </c>
      <c r="B8234">
        <v>0</v>
      </c>
      <c r="C8234">
        <v>0</v>
      </c>
      <c r="D8234">
        <v>0</v>
      </c>
      <c r="E8234">
        <v>0.26910467649484981</v>
      </c>
      <c r="F8234">
        <v>0</v>
      </c>
      <c r="G8234">
        <v>0.20921568627450979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0.62814483016050759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 x14ac:dyDescent="0.25">
      <c r="A8235" t="s">
        <v>8278</v>
      </c>
      <c r="B8235">
        <v>0</v>
      </c>
      <c r="C8235">
        <v>0</v>
      </c>
      <c r="D8235">
        <v>0</v>
      </c>
      <c r="E8235">
        <v>0.30647856342139218</v>
      </c>
      <c r="F8235">
        <v>0</v>
      </c>
      <c r="G8235">
        <v>0.20921568627450979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0.62814483016050759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 x14ac:dyDescent="0.25">
      <c r="A8236" t="s">
        <v>8279</v>
      </c>
      <c r="B8236">
        <v>0</v>
      </c>
      <c r="C8236">
        <v>0</v>
      </c>
      <c r="D8236">
        <v>0</v>
      </c>
      <c r="E8236">
        <v>0.32786226443029681</v>
      </c>
      <c r="F8236">
        <v>0</v>
      </c>
      <c r="G8236">
        <v>0.20921568627450979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0.51806644270250102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 t="s">
        <v>8280</v>
      </c>
      <c r="B8237">
        <v>0</v>
      </c>
      <c r="C8237">
        <v>0</v>
      </c>
      <c r="D8237">
        <v>0</v>
      </c>
      <c r="E8237">
        <v>0.33702066456566337</v>
      </c>
      <c r="F8237">
        <v>0</v>
      </c>
      <c r="G8237">
        <v>0.20921568627450979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0.51806644270250102</v>
      </c>
      <c r="N8237">
        <v>0</v>
      </c>
      <c r="O8237">
        <v>0</v>
      </c>
      <c r="P8237">
        <v>0</v>
      </c>
      <c r="Q8237">
        <v>0</v>
      </c>
      <c r="R8237">
        <v>0</v>
      </c>
    </row>
    <row r="8238" spans="1:18" x14ac:dyDescent="0.25">
      <c r="A8238" t="s">
        <v>8281</v>
      </c>
      <c r="B8238">
        <v>0</v>
      </c>
      <c r="C8238">
        <v>0</v>
      </c>
      <c r="D8238">
        <v>0</v>
      </c>
      <c r="E8238">
        <v>0.33642843545760281</v>
      </c>
      <c r="F8238">
        <v>0</v>
      </c>
      <c r="G8238">
        <v>0.20921568627450979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0.51806644270250102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x14ac:dyDescent="0.25">
      <c r="A8239" t="s">
        <v>8282</v>
      </c>
      <c r="B8239">
        <v>0</v>
      </c>
      <c r="C8239">
        <v>0</v>
      </c>
      <c r="D8239">
        <v>0</v>
      </c>
      <c r="E8239">
        <v>0.34230842445906218</v>
      </c>
      <c r="F8239">
        <v>0</v>
      </c>
      <c r="G8239">
        <v>0.20921568627450979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0.51806644270250102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 x14ac:dyDescent="0.25">
      <c r="A8240" t="s">
        <v>8283</v>
      </c>
      <c r="B8240">
        <v>0</v>
      </c>
      <c r="C8240">
        <v>0</v>
      </c>
      <c r="D8240">
        <v>0</v>
      </c>
      <c r="E8240">
        <v>0.36087903720467862</v>
      </c>
      <c r="F8240">
        <v>0</v>
      </c>
      <c r="G8240">
        <v>0.20921568627450979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0.62814483016050759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 x14ac:dyDescent="0.25">
      <c r="A8241" t="s">
        <v>8284</v>
      </c>
      <c r="B8241">
        <v>0</v>
      </c>
      <c r="C8241">
        <v>0</v>
      </c>
      <c r="D8241">
        <v>0</v>
      </c>
      <c r="E8241">
        <v>0.37189872882252167</v>
      </c>
      <c r="F8241">
        <v>0</v>
      </c>
      <c r="G8241">
        <v>0.20921568627450979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0.62814483016050759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 x14ac:dyDescent="0.25">
      <c r="A8242" t="s">
        <v>8285</v>
      </c>
      <c r="B8242">
        <v>0</v>
      </c>
      <c r="C8242">
        <v>3.5279805352798052E-2</v>
      </c>
      <c r="D8242">
        <v>0</v>
      </c>
      <c r="E8242">
        <v>0.40017766873241822</v>
      </c>
      <c r="F8242">
        <v>0</v>
      </c>
      <c r="G8242">
        <v>0.20921568627450979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0.62814483016050759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x14ac:dyDescent="0.25">
      <c r="A8243" t="s">
        <v>8286</v>
      </c>
      <c r="B8243">
        <v>0</v>
      </c>
      <c r="C8243">
        <v>2.798053527980535E-2</v>
      </c>
      <c r="D8243">
        <v>0</v>
      </c>
      <c r="E8243">
        <v>0.39252099240677679</v>
      </c>
      <c r="F8243">
        <v>0</v>
      </c>
      <c r="G8243">
        <v>0.20921568627450979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0.62814483016050759</v>
      </c>
      <c r="N8243">
        <v>0</v>
      </c>
      <c r="O8243">
        <v>0</v>
      </c>
      <c r="P8243">
        <v>0</v>
      </c>
      <c r="Q8243">
        <v>0</v>
      </c>
      <c r="R8243">
        <v>0</v>
      </c>
    </row>
    <row r="8244" spans="1:18" x14ac:dyDescent="0.25">
      <c r="A8244" t="s">
        <v>8287</v>
      </c>
      <c r="B8244">
        <v>0</v>
      </c>
      <c r="C8244">
        <v>2.9197080291970798E-2</v>
      </c>
      <c r="D8244">
        <v>0</v>
      </c>
      <c r="E8244">
        <v>0.35425876181814342</v>
      </c>
      <c r="F8244">
        <v>0</v>
      </c>
      <c r="G8244">
        <v>0.20921568627450979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0.62814483016050759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 x14ac:dyDescent="0.25">
      <c r="A8245" t="s">
        <v>8288</v>
      </c>
      <c r="B8245">
        <v>0</v>
      </c>
      <c r="C8245">
        <v>4.8661800486618001E-2</v>
      </c>
      <c r="D8245">
        <v>0</v>
      </c>
      <c r="E8245">
        <v>0.29199010131347958</v>
      </c>
      <c r="F8245">
        <v>0</v>
      </c>
      <c r="G8245">
        <v>0.20921568627450979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0.62814483016050759</v>
      </c>
      <c r="N8245">
        <v>0</v>
      </c>
      <c r="O8245">
        <v>0</v>
      </c>
      <c r="P8245">
        <v>0</v>
      </c>
      <c r="Q8245">
        <v>0</v>
      </c>
      <c r="R8245">
        <v>0</v>
      </c>
    </row>
    <row r="8246" spans="1:18" x14ac:dyDescent="0.25">
      <c r="A8246" t="s">
        <v>8289</v>
      </c>
      <c r="B8246">
        <v>0</v>
      </c>
      <c r="C8246">
        <v>0.11070559610705601</v>
      </c>
      <c r="D8246">
        <v>0</v>
      </c>
      <c r="E8246">
        <v>0.286850398697096</v>
      </c>
      <c r="F8246">
        <v>0</v>
      </c>
      <c r="G8246">
        <v>0.20921568627450979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0.62814483016050759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x14ac:dyDescent="0.25">
      <c r="A8247" t="s">
        <v>8290</v>
      </c>
      <c r="B8247">
        <v>0</v>
      </c>
      <c r="C8247">
        <v>0.14355231143552311</v>
      </c>
      <c r="D8247">
        <v>0</v>
      </c>
      <c r="E8247">
        <v>0.35212250682121032</v>
      </c>
      <c r="F8247">
        <v>0</v>
      </c>
      <c r="G8247">
        <v>0.20921568627450979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0.62814483016050759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 spans="1:18" x14ac:dyDescent="0.25">
      <c r="A8248" t="s">
        <v>8291</v>
      </c>
      <c r="B8248">
        <v>0</v>
      </c>
      <c r="C8248">
        <v>0.34063260340632601</v>
      </c>
      <c r="D8248">
        <v>0</v>
      </c>
      <c r="E8248">
        <v>0.43932824298314271</v>
      </c>
      <c r="F8248">
        <v>0</v>
      </c>
      <c r="G8248">
        <v>0.20921568627450979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0.51806644270250102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 x14ac:dyDescent="0.25">
      <c r="A8249" t="s">
        <v>8292</v>
      </c>
      <c r="B8249">
        <v>0</v>
      </c>
      <c r="C8249">
        <v>9.1240875912408759E-2</v>
      </c>
      <c r="D8249">
        <v>0</v>
      </c>
      <c r="E8249">
        <v>0.4992068360159902</v>
      </c>
      <c r="F8249">
        <v>0</v>
      </c>
      <c r="G8249">
        <v>0.20921568627450979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0.62814483016050759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 x14ac:dyDescent="0.25">
      <c r="A8250" t="s">
        <v>8293</v>
      </c>
      <c r="B8250">
        <v>0</v>
      </c>
      <c r="C8250">
        <v>3.6496350364963498E-3</v>
      </c>
      <c r="D8250">
        <v>0</v>
      </c>
      <c r="E8250">
        <v>0.55597622623151932</v>
      </c>
      <c r="F8250">
        <v>0</v>
      </c>
      <c r="G8250">
        <v>0.20921568627450979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0.62814483016050759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 x14ac:dyDescent="0.25">
      <c r="A8251" t="s">
        <v>8294</v>
      </c>
      <c r="B8251">
        <v>0</v>
      </c>
      <c r="C8251">
        <v>0</v>
      </c>
      <c r="D8251">
        <v>0</v>
      </c>
      <c r="E8251">
        <v>0.62014848029780667</v>
      </c>
      <c r="F8251">
        <v>0</v>
      </c>
      <c r="G8251">
        <v>0.20921568627450979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0.62665173572228439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 x14ac:dyDescent="0.25">
      <c r="A8252" t="s">
        <v>8295</v>
      </c>
      <c r="B8252">
        <v>0</v>
      </c>
      <c r="C8252">
        <v>0</v>
      </c>
      <c r="D8252">
        <v>0</v>
      </c>
      <c r="E8252">
        <v>0.6703821992850949</v>
      </c>
      <c r="F8252">
        <v>0</v>
      </c>
      <c r="G8252">
        <v>0.20921568627450979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0.49380365808137372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 x14ac:dyDescent="0.25">
      <c r="A8253" t="s">
        <v>8296</v>
      </c>
      <c r="B8253">
        <v>0</v>
      </c>
      <c r="C8253">
        <v>0</v>
      </c>
      <c r="D8253">
        <v>0</v>
      </c>
      <c r="E8253">
        <v>0.68309397406882555</v>
      </c>
      <c r="F8253">
        <v>0</v>
      </c>
      <c r="G8253">
        <v>0.20921568627450979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0.567786487495334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 spans="1:18" x14ac:dyDescent="0.25">
      <c r="A8254" t="s">
        <v>8297</v>
      </c>
      <c r="B8254">
        <v>0</v>
      </c>
      <c r="C8254">
        <v>0</v>
      </c>
      <c r="D8254">
        <v>0</v>
      </c>
      <c r="E8254">
        <v>0.71486283550836538</v>
      </c>
      <c r="F8254">
        <v>0</v>
      </c>
      <c r="G8254">
        <v>0.20921568627450979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0.53030981709593128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x14ac:dyDescent="0.25">
      <c r="A8255" t="s">
        <v>8298</v>
      </c>
      <c r="B8255">
        <v>0</v>
      </c>
      <c r="C8255">
        <v>0</v>
      </c>
      <c r="D8255">
        <v>0</v>
      </c>
      <c r="E8255">
        <v>0.74578565536496122</v>
      </c>
      <c r="F8255">
        <v>0</v>
      </c>
      <c r="G8255">
        <v>0.20921568627450979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0.48234415826801053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 x14ac:dyDescent="0.25">
      <c r="A8256" t="s">
        <v>8299</v>
      </c>
      <c r="B8256">
        <v>0</v>
      </c>
      <c r="C8256">
        <v>0</v>
      </c>
      <c r="D8256">
        <v>0</v>
      </c>
      <c r="E8256">
        <v>0.76334101821104516</v>
      </c>
      <c r="F8256">
        <v>0</v>
      </c>
      <c r="G8256">
        <v>0.20921568627450979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0.45651362448674881</v>
      </c>
      <c r="N8256">
        <v>0</v>
      </c>
      <c r="O8256">
        <v>0</v>
      </c>
      <c r="P8256">
        <v>0</v>
      </c>
      <c r="Q8256">
        <v>0</v>
      </c>
      <c r="R8256">
        <v>0</v>
      </c>
    </row>
    <row r="8257" spans="1:18" x14ac:dyDescent="0.25">
      <c r="A8257" t="s">
        <v>8300</v>
      </c>
      <c r="B8257">
        <v>0</v>
      </c>
      <c r="C8257">
        <v>0</v>
      </c>
      <c r="D8257">
        <v>0</v>
      </c>
      <c r="E8257">
        <v>0.75708031049726099</v>
      </c>
      <c r="F8257">
        <v>0</v>
      </c>
      <c r="G8257">
        <v>0.20921568627450979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0.39637924598730873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 spans="1:18" x14ac:dyDescent="0.25">
      <c r="A8258" t="s">
        <v>8301</v>
      </c>
      <c r="B8258">
        <v>0</v>
      </c>
      <c r="C8258">
        <v>0</v>
      </c>
      <c r="D8258">
        <v>0</v>
      </c>
      <c r="E8258">
        <v>0.75234247763277573</v>
      </c>
      <c r="F8258">
        <v>0</v>
      </c>
      <c r="G8258">
        <v>0.20921568627450979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0.31478163493840983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x14ac:dyDescent="0.25">
      <c r="A8259" t="s">
        <v>8302</v>
      </c>
      <c r="B8259">
        <v>0</v>
      </c>
      <c r="C8259">
        <v>0</v>
      </c>
      <c r="D8259">
        <v>0</v>
      </c>
      <c r="E8259">
        <v>0.73713488017936091</v>
      </c>
      <c r="F8259">
        <v>0</v>
      </c>
      <c r="G8259">
        <v>0.20921568627450979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0.31478163493840983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 x14ac:dyDescent="0.25">
      <c r="A8260" t="s">
        <v>8303</v>
      </c>
      <c r="B8260">
        <v>0</v>
      </c>
      <c r="C8260">
        <v>0</v>
      </c>
      <c r="D8260">
        <v>0</v>
      </c>
      <c r="E8260">
        <v>0.71625880412022258</v>
      </c>
      <c r="F8260">
        <v>0</v>
      </c>
      <c r="G8260">
        <v>0.20921568627450979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0.31478163493840983</v>
      </c>
      <c r="N8260">
        <v>0</v>
      </c>
      <c r="O8260">
        <v>0</v>
      </c>
      <c r="P8260">
        <v>0</v>
      </c>
      <c r="Q8260">
        <v>0</v>
      </c>
      <c r="R8260">
        <v>0</v>
      </c>
    </row>
    <row r="8261" spans="1:18" x14ac:dyDescent="0.25">
      <c r="A8261" t="s">
        <v>8304</v>
      </c>
      <c r="B8261">
        <v>0</v>
      </c>
      <c r="C8261">
        <v>0</v>
      </c>
      <c r="D8261">
        <v>0</v>
      </c>
      <c r="E8261">
        <v>0.69800545696821004</v>
      </c>
      <c r="F8261">
        <v>0</v>
      </c>
      <c r="G8261">
        <v>0.20921568627450979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0.31478163493840983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 t="s">
        <v>8305</v>
      </c>
      <c r="B8262">
        <v>0</v>
      </c>
      <c r="C8262">
        <v>0</v>
      </c>
      <c r="D8262">
        <v>0</v>
      </c>
      <c r="E8262">
        <v>0.67357600626070779</v>
      </c>
      <c r="F8262">
        <v>0</v>
      </c>
      <c r="G8262">
        <v>0.20921568627450979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0.31478163493840983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x14ac:dyDescent="0.25">
      <c r="A8263" t="s">
        <v>8306</v>
      </c>
      <c r="B8263">
        <v>0</v>
      </c>
      <c r="C8263">
        <v>0</v>
      </c>
      <c r="D8263">
        <v>0</v>
      </c>
      <c r="E8263">
        <v>0.65965862222128224</v>
      </c>
      <c r="F8263">
        <v>0</v>
      </c>
      <c r="G8263">
        <v>0.20921568627450979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0.31478163493840983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 x14ac:dyDescent="0.25">
      <c r="A8264" t="s">
        <v>8307</v>
      </c>
      <c r="B8264">
        <v>0</v>
      </c>
      <c r="C8264">
        <v>0</v>
      </c>
      <c r="D8264">
        <v>0</v>
      </c>
      <c r="E8264">
        <v>0.64022081685314836</v>
      </c>
      <c r="F8264">
        <v>0</v>
      </c>
      <c r="G8264">
        <v>0.20921568627450979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0.31478163493840983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 x14ac:dyDescent="0.25">
      <c r="A8265" t="s">
        <v>8308</v>
      </c>
      <c r="B8265">
        <v>0</v>
      </c>
      <c r="C8265">
        <v>0</v>
      </c>
      <c r="D8265">
        <v>0</v>
      </c>
      <c r="E8265">
        <v>0.61428964233592087</v>
      </c>
      <c r="F8265">
        <v>0</v>
      </c>
      <c r="G8265">
        <v>0.20921568627450979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0.31478163493840983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 x14ac:dyDescent="0.25">
      <c r="A8266" t="s">
        <v>8309</v>
      </c>
      <c r="B8266">
        <v>0</v>
      </c>
      <c r="C8266">
        <v>2.18978102189781E-2</v>
      </c>
      <c r="D8266">
        <v>0</v>
      </c>
      <c r="E8266">
        <v>0.58349372871676641</v>
      </c>
      <c r="F8266">
        <v>0</v>
      </c>
      <c r="G8266">
        <v>0.20921568627450979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0.31478163493840983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x14ac:dyDescent="0.25">
      <c r="A8267" t="s">
        <v>8310</v>
      </c>
      <c r="B8267">
        <v>0</v>
      </c>
      <c r="C8267">
        <v>0.18613138686131389</v>
      </c>
      <c r="D8267">
        <v>0</v>
      </c>
      <c r="E8267">
        <v>0.51094566297933541</v>
      </c>
      <c r="F8267">
        <v>0</v>
      </c>
      <c r="G8267">
        <v>0.20921568627450979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0.31478163493840983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 x14ac:dyDescent="0.25">
      <c r="A8268" t="s">
        <v>8311</v>
      </c>
      <c r="B8268">
        <v>0</v>
      </c>
      <c r="C8268">
        <v>0.18248175182481749</v>
      </c>
      <c r="D8268">
        <v>0</v>
      </c>
      <c r="E8268">
        <v>0.40612111085259839</v>
      </c>
      <c r="F8268">
        <v>0</v>
      </c>
      <c r="G8268">
        <v>0.20921568627450979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0.47797685703620751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 x14ac:dyDescent="0.25">
      <c r="A8269" t="s">
        <v>8312</v>
      </c>
      <c r="B8269">
        <v>0</v>
      </c>
      <c r="C8269">
        <v>0.1739659367396594</v>
      </c>
      <c r="D8269">
        <v>0</v>
      </c>
      <c r="E8269">
        <v>0.3508957465259418</v>
      </c>
      <c r="F8269">
        <v>0</v>
      </c>
      <c r="G8269">
        <v>0.20921568627450979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0.47797685703620751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x14ac:dyDescent="0.25">
      <c r="A8270" t="s">
        <v>8313</v>
      </c>
      <c r="B8270">
        <v>0</v>
      </c>
      <c r="C8270">
        <v>0.20681265206812649</v>
      </c>
      <c r="D8270">
        <v>0</v>
      </c>
      <c r="E8270">
        <v>0.32843334249878381</v>
      </c>
      <c r="F8270">
        <v>0</v>
      </c>
      <c r="G8270">
        <v>0.20921568627450979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0.47797685703620751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x14ac:dyDescent="0.25">
      <c r="A8271" t="s">
        <v>8314</v>
      </c>
      <c r="B8271">
        <v>0</v>
      </c>
      <c r="C8271">
        <v>0.26642335766423347</v>
      </c>
      <c r="D8271">
        <v>0</v>
      </c>
      <c r="E8271">
        <v>0.31218934410626292</v>
      </c>
      <c r="F8271">
        <v>0</v>
      </c>
      <c r="G8271">
        <v>0.20921568627450979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0.47797685703620751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 x14ac:dyDescent="0.25">
      <c r="A8272" t="s">
        <v>8315</v>
      </c>
      <c r="B8272">
        <v>0</v>
      </c>
      <c r="C8272">
        <v>0.64598540145985406</v>
      </c>
      <c r="D8272">
        <v>0</v>
      </c>
      <c r="E8272">
        <v>0.29158823156158131</v>
      </c>
      <c r="F8272">
        <v>0</v>
      </c>
      <c r="G8272">
        <v>0.20921568627450979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0.46438969764837618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18" x14ac:dyDescent="0.25">
      <c r="A8273" t="s">
        <v>8316</v>
      </c>
      <c r="B8273">
        <v>0</v>
      </c>
      <c r="C8273">
        <v>0.38807785888077861</v>
      </c>
      <c r="D8273">
        <v>0</v>
      </c>
      <c r="E8273">
        <v>0.27841113390723149</v>
      </c>
      <c r="F8273">
        <v>0</v>
      </c>
      <c r="G8273">
        <v>0.20921568627450979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0.31478163493840983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 spans="1:18" x14ac:dyDescent="0.25">
      <c r="A8274" t="s">
        <v>8317</v>
      </c>
      <c r="B8274">
        <v>0</v>
      </c>
      <c r="C8274">
        <v>5.2311435523114347E-2</v>
      </c>
      <c r="D8274">
        <v>0</v>
      </c>
      <c r="E8274">
        <v>0.2893673724063538</v>
      </c>
      <c r="F8274">
        <v>0</v>
      </c>
      <c r="G8274">
        <v>0.20921568627450979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0.31478163493840983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 x14ac:dyDescent="0.25">
      <c r="A8275" t="s">
        <v>8318</v>
      </c>
      <c r="B8275">
        <v>0</v>
      </c>
      <c r="C8275">
        <v>0</v>
      </c>
      <c r="D8275">
        <v>0</v>
      </c>
      <c r="E8275">
        <v>0.36364982338881963</v>
      </c>
      <c r="F8275">
        <v>0</v>
      </c>
      <c r="G8275">
        <v>0.20921568627450979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0.38943635684957068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18" x14ac:dyDescent="0.25">
      <c r="A8276" t="s">
        <v>8319</v>
      </c>
      <c r="B8276">
        <v>0</v>
      </c>
      <c r="C8276">
        <v>0</v>
      </c>
      <c r="D8276">
        <v>0</v>
      </c>
      <c r="E8276">
        <v>0.4187271304384611</v>
      </c>
      <c r="F8276">
        <v>0</v>
      </c>
      <c r="G8276">
        <v>0.20921568627450979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0.39637924598730873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 spans="1:18" x14ac:dyDescent="0.25">
      <c r="A8277" t="s">
        <v>8320</v>
      </c>
      <c r="B8277">
        <v>0</v>
      </c>
      <c r="C8277">
        <v>0</v>
      </c>
      <c r="D8277">
        <v>0</v>
      </c>
      <c r="E8277">
        <v>0.46800905264493747</v>
      </c>
      <c r="F8277">
        <v>0</v>
      </c>
      <c r="G8277">
        <v>0.20921568627450979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0.31478163493840983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 t="s">
        <v>8321</v>
      </c>
      <c r="B8278">
        <v>0</v>
      </c>
      <c r="C8278">
        <v>0</v>
      </c>
      <c r="D8278">
        <v>0</v>
      </c>
      <c r="E8278">
        <v>0.50899976733856478</v>
      </c>
      <c r="F8278">
        <v>0</v>
      </c>
      <c r="G8278">
        <v>0.20921568627450979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0.31478163493840983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18" x14ac:dyDescent="0.25">
      <c r="A8279" t="s">
        <v>8322</v>
      </c>
      <c r="B8279">
        <v>0</v>
      </c>
      <c r="C8279">
        <v>0</v>
      </c>
      <c r="D8279">
        <v>0</v>
      </c>
      <c r="E8279">
        <v>0.53954186848283603</v>
      </c>
      <c r="F8279">
        <v>0</v>
      </c>
      <c r="G8279">
        <v>0.20921568627450979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0.31478163493840983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18" x14ac:dyDescent="0.25">
      <c r="A8280" t="s">
        <v>8323</v>
      </c>
      <c r="B8280">
        <v>0</v>
      </c>
      <c r="C8280">
        <v>0</v>
      </c>
      <c r="D8280">
        <v>0</v>
      </c>
      <c r="E8280">
        <v>0.55309968484951044</v>
      </c>
      <c r="F8280">
        <v>0</v>
      </c>
      <c r="G8280">
        <v>0.20921568627450979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0.31478163493840983</v>
      </c>
      <c r="N8280">
        <v>0</v>
      </c>
      <c r="O8280">
        <v>0</v>
      </c>
      <c r="P8280">
        <v>0</v>
      </c>
      <c r="Q8280">
        <v>0</v>
      </c>
      <c r="R8280">
        <v>0</v>
      </c>
    </row>
    <row r="8281" spans="1:18" x14ac:dyDescent="0.25">
      <c r="A8281" t="s">
        <v>8324</v>
      </c>
      <c r="B8281">
        <v>0</v>
      </c>
      <c r="C8281">
        <v>0</v>
      </c>
      <c r="D8281">
        <v>0</v>
      </c>
      <c r="E8281">
        <v>0.54641595634425433</v>
      </c>
      <c r="F8281">
        <v>0</v>
      </c>
      <c r="G8281">
        <v>0.20921568627450979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0.31478163493840983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 spans="1:18" x14ac:dyDescent="0.25">
      <c r="A8282" t="s">
        <v>8325</v>
      </c>
      <c r="B8282">
        <v>0</v>
      </c>
      <c r="C8282">
        <v>0</v>
      </c>
      <c r="D8282">
        <v>0</v>
      </c>
      <c r="E8282">
        <v>0.54870026861820254</v>
      </c>
      <c r="F8282">
        <v>0</v>
      </c>
      <c r="G8282">
        <v>0.20921568627450979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0.31478163493840983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x14ac:dyDescent="0.25">
      <c r="A8283" t="s">
        <v>8326</v>
      </c>
      <c r="B8283">
        <v>0</v>
      </c>
      <c r="C8283">
        <v>0</v>
      </c>
      <c r="D8283">
        <v>0</v>
      </c>
      <c r="E8283">
        <v>0.56109477780832939</v>
      </c>
      <c r="F8283">
        <v>0</v>
      </c>
      <c r="G8283">
        <v>0.20921568627450979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0.31478163493840983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 t="s">
        <v>8327</v>
      </c>
      <c r="B8284">
        <v>0</v>
      </c>
      <c r="C8284">
        <v>0</v>
      </c>
      <c r="D8284">
        <v>0</v>
      </c>
      <c r="E8284">
        <v>0.57461029209585657</v>
      </c>
      <c r="F8284">
        <v>0</v>
      </c>
      <c r="G8284">
        <v>0.20921568627450979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0.31478163493840983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18" x14ac:dyDescent="0.25">
      <c r="A8285" t="s">
        <v>8328</v>
      </c>
      <c r="B8285">
        <v>0</v>
      </c>
      <c r="C8285">
        <v>0</v>
      </c>
      <c r="D8285">
        <v>0</v>
      </c>
      <c r="E8285">
        <v>0.5865606294549377</v>
      </c>
      <c r="F8285">
        <v>0</v>
      </c>
      <c r="G8285">
        <v>0.20921568627450979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0.31478163493840983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18" x14ac:dyDescent="0.25">
      <c r="A8286" t="s">
        <v>8329</v>
      </c>
      <c r="B8286">
        <v>0</v>
      </c>
      <c r="C8286">
        <v>0</v>
      </c>
      <c r="D8286">
        <v>0</v>
      </c>
      <c r="E8286">
        <v>0.60568116922946769</v>
      </c>
      <c r="F8286">
        <v>0</v>
      </c>
      <c r="G8286">
        <v>0.20921568627450979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0.31478163493840983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 x14ac:dyDescent="0.25">
      <c r="A8287" t="s">
        <v>8330</v>
      </c>
      <c r="B8287">
        <v>0</v>
      </c>
      <c r="C8287">
        <v>0</v>
      </c>
      <c r="D8287">
        <v>0</v>
      </c>
      <c r="E8287">
        <v>0.61593942342266128</v>
      </c>
      <c r="F8287">
        <v>0</v>
      </c>
      <c r="G8287">
        <v>0.20921568627450979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0.31478163493840983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 x14ac:dyDescent="0.25">
      <c r="A8288" t="s">
        <v>8331</v>
      </c>
      <c r="B8288">
        <v>0</v>
      </c>
      <c r="C8288">
        <v>0</v>
      </c>
      <c r="D8288">
        <v>0</v>
      </c>
      <c r="E8288">
        <v>0.64673533704181563</v>
      </c>
      <c r="F8288">
        <v>0</v>
      </c>
      <c r="G8288">
        <v>0.20921568627450979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0.51806644270250102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 x14ac:dyDescent="0.25">
      <c r="A8289" t="s">
        <v>8332</v>
      </c>
      <c r="B8289">
        <v>0</v>
      </c>
      <c r="C8289">
        <v>0</v>
      </c>
      <c r="D8289">
        <v>0</v>
      </c>
      <c r="E8289">
        <v>0.66947270458343033</v>
      </c>
      <c r="F8289">
        <v>0</v>
      </c>
      <c r="G8289">
        <v>0.20921568627450979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0.62814483016050759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 x14ac:dyDescent="0.25">
      <c r="A8290" t="s">
        <v>8333</v>
      </c>
      <c r="B8290">
        <v>0</v>
      </c>
      <c r="C8290">
        <v>1.9464720194647199E-2</v>
      </c>
      <c r="D8290">
        <v>0</v>
      </c>
      <c r="E8290">
        <v>0.68613972376742327</v>
      </c>
      <c r="F8290">
        <v>0</v>
      </c>
      <c r="G8290">
        <v>0.9476470588235294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0.61657334826427768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 x14ac:dyDescent="0.25">
      <c r="A8291" t="s">
        <v>8334</v>
      </c>
      <c r="B8291">
        <v>0</v>
      </c>
      <c r="C8291">
        <v>2.9197080291970798E-2</v>
      </c>
      <c r="D8291">
        <v>0</v>
      </c>
      <c r="E8291">
        <v>0.67260305844032242</v>
      </c>
      <c r="F8291">
        <v>0</v>
      </c>
      <c r="G8291">
        <v>0.20921568627450979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0.62814483016050759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 x14ac:dyDescent="0.25">
      <c r="A8292" t="s">
        <v>8335</v>
      </c>
      <c r="B8292">
        <v>0</v>
      </c>
      <c r="C8292">
        <v>0.21532846715328471</v>
      </c>
      <c r="D8292">
        <v>0</v>
      </c>
      <c r="E8292">
        <v>0.5959939931047612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0.62814483016050759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18" x14ac:dyDescent="0.25">
      <c r="A8293" t="s">
        <v>8336</v>
      </c>
      <c r="B8293">
        <v>0</v>
      </c>
      <c r="C8293">
        <v>0.16301703163017031</v>
      </c>
      <c r="D8293">
        <v>0</v>
      </c>
      <c r="E8293">
        <v>0.48129190549715523</v>
      </c>
      <c r="F8293">
        <v>0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0.62814483016050759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 spans="1:18" x14ac:dyDescent="0.25">
      <c r="A8294" t="s">
        <v>8337</v>
      </c>
      <c r="B8294">
        <v>0</v>
      </c>
      <c r="C8294">
        <v>0.1763990267639903</v>
      </c>
      <c r="D8294">
        <v>0</v>
      </c>
      <c r="E8294">
        <v>0.45464159563442552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0.70757745427398278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 x14ac:dyDescent="0.25">
      <c r="A8295" t="s">
        <v>8338</v>
      </c>
      <c r="B8295">
        <v>0</v>
      </c>
      <c r="C8295">
        <v>0.1569343065693431</v>
      </c>
      <c r="D8295">
        <v>0</v>
      </c>
      <c r="E8295">
        <v>0.46263668859324442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0.70757745427398278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 x14ac:dyDescent="0.25">
      <c r="A8296" t="s">
        <v>8339</v>
      </c>
      <c r="B8296">
        <v>0</v>
      </c>
      <c r="C8296">
        <v>0.11922141119221411</v>
      </c>
      <c r="D8296">
        <v>0</v>
      </c>
      <c r="E8296">
        <v>0.46953192749423639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0.70757745427398278</v>
      </c>
      <c r="N8296">
        <v>0</v>
      </c>
      <c r="O8296">
        <v>0</v>
      </c>
      <c r="P8296">
        <v>0</v>
      </c>
      <c r="Q8296">
        <v>0</v>
      </c>
      <c r="R8296">
        <v>0</v>
      </c>
    </row>
    <row r="8297" spans="1:18" x14ac:dyDescent="0.25">
      <c r="A8297" t="s">
        <v>8340</v>
      </c>
      <c r="B8297">
        <v>0</v>
      </c>
      <c r="C8297">
        <v>6.3260340632603412E-2</v>
      </c>
      <c r="D8297">
        <v>0</v>
      </c>
      <c r="E8297">
        <v>0.45252649167706599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0.76054497946995148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18" x14ac:dyDescent="0.25">
      <c r="A8298" t="s">
        <v>8341</v>
      </c>
      <c r="B8298">
        <v>0</v>
      </c>
      <c r="C8298">
        <v>7.2992700729926996E-3</v>
      </c>
      <c r="D8298">
        <v>0</v>
      </c>
      <c r="E8298">
        <v>0.49210008671926231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0.70757745427398278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 x14ac:dyDescent="0.25">
      <c r="A8299" t="s">
        <v>8342</v>
      </c>
      <c r="B8299">
        <v>0</v>
      </c>
      <c r="C8299">
        <v>0</v>
      </c>
      <c r="D8299">
        <v>0</v>
      </c>
      <c r="E8299">
        <v>0.55538399712345865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0.66509891750653227</v>
      </c>
      <c r="N8299">
        <v>0</v>
      </c>
      <c r="O8299">
        <v>0</v>
      </c>
      <c r="P8299">
        <v>0</v>
      </c>
      <c r="Q8299">
        <v>0</v>
      </c>
      <c r="R8299">
        <v>0</v>
      </c>
    </row>
    <row r="8300" spans="1:18" x14ac:dyDescent="0.25">
      <c r="A8300" t="s">
        <v>8343</v>
      </c>
      <c r="B8300">
        <v>0</v>
      </c>
      <c r="C8300">
        <v>0</v>
      </c>
      <c r="D8300">
        <v>0</v>
      </c>
      <c r="E8300">
        <v>0.62099452188075044</v>
      </c>
      <c r="F8300">
        <v>0</v>
      </c>
      <c r="G8300">
        <v>1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0.53631952220977974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18" x14ac:dyDescent="0.25">
      <c r="A8301" t="s">
        <v>8344</v>
      </c>
      <c r="B8301">
        <v>0</v>
      </c>
      <c r="C8301">
        <v>0</v>
      </c>
      <c r="D8301">
        <v>0</v>
      </c>
      <c r="E8301">
        <v>0.68309397406882555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0.53243747667039942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 spans="1:18" x14ac:dyDescent="0.25">
      <c r="A8302" t="s">
        <v>8345</v>
      </c>
      <c r="B8302">
        <v>0</v>
      </c>
      <c r="C8302">
        <v>0</v>
      </c>
      <c r="D8302">
        <v>0</v>
      </c>
      <c r="E8302">
        <v>0.71204974724507719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0.52038073908174687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x14ac:dyDescent="0.25">
      <c r="A8303" t="s">
        <v>8346</v>
      </c>
      <c r="B8303">
        <v>0</v>
      </c>
      <c r="C8303">
        <v>0</v>
      </c>
      <c r="D8303">
        <v>0</v>
      </c>
      <c r="E8303">
        <v>0.73045115167410479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0.49996267263904448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 x14ac:dyDescent="0.25">
      <c r="A8304" t="s">
        <v>8347</v>
      </c>
      <c r="B8304">
        <v>0</v>
      </c>
      <c r="C8304">
        <v>0</v>
      </c>
      <c r="D8304">
        <v>0</v>
      </c>
      <c r="E8304">
        <v>0.73210093276084531</v>
      </c>
      <c r="F8304">
        <v>0</v>
      </c>
      <c r="G8304">
        <v>0.20921568627450979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0.49697648376259801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 x14ac:dyDescent="0.25">
      <c r="A8305" t="s">
        <v>8348</v>
      </c>
      <c r="B8305">
        <v>0</v>
      </c>
      <c r="C8305">
        <v>0</v>
      </c>
      <c r="D8305">
        <v>0</v>
      </c>
      <c r="E8305">
        <v>0.71896613718564273</v>
      </c>
      <c r="F8305">
        <v>0</v>
      </c>
      <c r="G8305">
        <v>0.20921568627450979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0.47797685703620751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18" x14ac:dyDescent="0.25">
      <c r="A8306" t="s">
        <v>8349</v>
      </c>
      <c r="B8306">
        <v>0</v>
      </c>
      <c r="C8306">
        <v>0</v>
      </c>
      <c r="D8306">
        <v>0</v>
      </c>
      <c r="E8306">
        <v>0.70172803993316268</v>
      </c>
      <c r="F8306">
        <v>0</v>
      </c>
      <c r="G8306">
        <v>0.20921568627450979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0.31478163493840983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 x14ac:dyDescent="0.25">
      <c r="A8307" t="s">
        <v>8350</v>
      </c>
      <c r="B8307">
        <v>0</v>
      </c>
      <c r="C8307">
        <v>0</v>
      </c>
      <c r="D8307">
        <v>0</v>
      </c>
      <c r="E8307">
        <v>0.67014953784978537</v>
      </c>
      <c r="F8307">
        <v>0</v>
      </c>
      <c r="G8307">
        <v>0.20921568627450979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0.31478163493840983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 t="s">
        <v>8351</v>
      </c>
      <c r="B8308">
        <v>0</v>
      </c>
      <c r="C8308">
        <v>0</v>
      </c>
      <c r="D8308">
        <v>0</v>
      </c>
      <c r="E8308">
        <v>0.66788637661541062</v>
      </c>
      <c r="F8308">
        <v>0</v>
      </c>
      <c r="G8308">
        <v>0.20921568627450979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0.31478163493840983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 x14ac:dyDescent="0.25">
      <c r="A8309" t="s">
        <v>8352</v>
      </c>
      <c r="B8309">
        <v>0</v>
      </c>
      <c r="C8309">
        <v>0</v>
      </c>
      <c r="D8309">
        <v>0</v>
      </c>
      <c r="E8309">
        <v>0.66678652255758375</v>
      </c>
      <c r="F8309">
        <v>0</v>
      </c>
      <c r="G8309">
        <v>0.20921568627450979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0.31478163493840983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 x14ac:dyDescent="0.25">
      <c r="A8310" t="s">
        <v>8353</v>
      </c>
      <c r="B8310">
        <v>0</v>
      </c>
      <c r="C8310">
        <v>0</v>
      </c>
      <c r="D8310">
        <v>0</v>
      </c>
      <c r="E8310">
        <v>0.64062268660504673</v>
      </c>
      <c r="F8310">
        <v>0</v>
      </c>
      <c r="G8310">
        <v>0.20921568627450979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0.31478163493840983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 x14ac:dyDescent="0.25">
      <c r="A8311" t="s">
        <v>8354</v>
      </c>
      <c r="B8311">
        <v>0</v>
      </c>
      <c r="C8311">
        <v>0</v>
      </c>
      <c r="D8311">
        <v>0</v>
      </c>
      <c r="E8311">
        <v>0.56297722033037922</v>
      </c>
      <c r="F8311">
        <v>0</v>
      </c>
      <c r="G8311">
        <v>0.20921568627450979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0.31478163493840983</v>
      </c>
      <c r="N8311">
        <v>0</v>
      </c>
      <c r="O8311">
        <v>0</v>
      </c>
      <c r="P8311">
        <v>0</v>
      </c>
      <c r="Q8311">
        <v>0</v>
      </c>
      <c r="R8311">
        <v>0</v>
      </c>
    </row>
    <row r="8312" spans="1:18" x14ac:dyDescent="0.25">
      <c r="A8312" t="s">
        <v>8355</v>
      </c>
      <c r="B8312">
        <v>0</v>
      </c>
      <c r="C8312">
        <v>0</v>
      </c>
      <c r="D8312">
        <v>0</v>
      </c>
      <c r="E8312">
        <v>0.45825842340151018</v>
      </c>
      <c r="F8312">
        <v>0</v>
      </c>
      <c r="G8312">
        <v>0.20921568627450979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0.57081000373273616</v>
      </c>
      <c r="N8312">
        <v>0</v>
      </c>
      <c r="O8312">
        <v>0</v>
      </c>
      <c r="P8312">
        <v>0</v>
      </c>
      <c r="Q8312">
        <v>0</v>
      </c>
      <c r="R8312">
        <v>0</v>
      </c>
    </row>
    <row r="8313" spans="1:18" x14ac:dyDescent="0.25">
      <c r="A8313" t="s">
        <v>8356</v>
      </c>
      <c r="B8313">
        <v>0</v>
      </c>
      <c r="C8313">
        <v>0</v>
      </c>
      <c r="D8313">
        <v>0</v>
      </c>
      <c r="E8313">
        <v>0.3564373188942237</v>
      </c>
      <c r="F8313">
        <v>0</v>
      </c>
      <c r="G8313">
        <v>0.20921568627450979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0.62814483016050759</v>
      </c>
      <c r="N8313">
        <v>0</v>
      </c>
      <c r="O8313">
        <v>0</v>
      </c>
      <c r="P8313">
        <v>0</v>
      </c>
      <c r="Q8313">
        <v>0</v>
      </c>
      <c r="R8313">
        <v>0</v>
      </c>
    </row>
    <row r="8314" spans="1:18" x14ac:dyDescent="0.25">
      <c r="A8314" t="s">
        <v>8357</v>
      </c>
      <c r="B8314">
        <v>0</v>
      </c>
      <c r="C8314">
        <v>4.8661800486618006E-3</v>
      </c>
      <c r="D8314">
        <v>0</v>
      </c>
      <c r="E8314">
        <v>0.28809831003193809</v>
      </c>
      <c r="F8314">
        <v>0</v>
      </c>
      <c r="G8314">
        <v>0.83803921568627449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0.62814483016050759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 x14ac:dyDescent="0.25">
      <c r="A8315" t="s">
        <v>8358</v>
      </c>
      <c r="B8315">
        <v>0</v>
      </c>
      <c r="C8315">
        <v>4.6228710462287097E-2</v>
      </c>
      <c r="D8315">
        <v>0</v>
      </c>
      <c r="E8315">
        <v>0.2047420630724</v>
      </c>
      <c r="F8315">
        <v>0</v>
      </c>
      <c r="G8315">
        <v>0.20921568627450979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0.62814483016050759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 t="s">
        <v>8359</v>
      </c>
      <c r="B8316">
        <v>0</v>
      </c>
      <c r="C8316">
        <v>0.16423357664233579</v>
      </c>
      <c r="D8316">
        <v>0</v>
      </c>
      <c r="E8316">
        <v>7.4324753061612986E-2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0.62814483016050759</v>
      </c>
      <c r="N8316">
        <v>0</v>
      </c>
      <c r="O8316">
        <v>0</v>
      </c>
      <c r="P8316">
        <v>0</v>
      </c>
      <c r="Q8316">
        <v>0</v>
      </c>
      <c r="R8316">
        <v>0</v>
      </c>
    </row>
    <row r="8317" spans="1:18" x14ac:dyDescent="0.25">
      <c r="A8317" t="s">
        <v>8360</v>
      </c>
      <c r="B8317">
        <v>0</v>
      </c>
      <c r="C8317">
        <v>0.1739659367396594</v>
      </c>
      <c r="D8317">
        <v>0</v>
      </c>
      <c r="E8317">
        <v>3.0943970896169549E-2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0.7687196715192236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 t="s">
        <v>8361</v>
      </c>
      <c r="B8318">
        <v>0</v>
      </c>
      <c r="C8318">
        <v>0.1508515815085158</v>
      </c>
      <c r="D8318">
        <v>0</v>
      </c>
      <c r="E8318">
        <v>2.6586856744008971E-2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0.77122060470324749</v>
      </c>
      <c r="N8318">
        <v>0</v>
      </c>
      <c r="O8318">
        <v>0</v>
      </c>
      <c r="P8318">
        <v>0</v>
      </c>
      <c r="Q8318">
        <v>0</v>
      </c>
      <c r="R8318">
        <v>0</v>
      </c>
    </row>
    <row r="8319" spans="1:18" x14ac:dyDescent="0.25">
      <c r="A8319" t="s">
        <v>8362</v>
      </c>
      <c r="B8319">
        <v>0</v>
      </c>
      <c r="C8319">
        <v>0.19586374695863751</v>
      </c>
      <c r="D8319">
        <v>0</v>
      </c>
      <c r="E8319">
        <v>3.9658199200490712E-2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0.62814483016050759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 t="s">
        <v>8363</v>
      </c>
      <c r="B8320">
        <v>0</v>
      </c>
      <c r="C8320">
        <v>0.35036496350364971</v>
      </c>
      <c r="D8320">
        <v>0</v>
      </c>
      <c r="E8320">
        <v>9.039954313754521E-2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0.62814483016050759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 t="s">
        <v>8364</v>
      </c>
      <c r="B8321">
        <v>0</v>
      </c>
      <c r="C8321">
        <v>0.21776155717761561</v>
      </c>
      <c r="D8321">
        <v>0</v>
      </c>
      <c r="E8321">
        <v>0.19389157977114579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0.62814483016050759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18" x14ac:dyDescent="0.25">
      <c r="A8322" t="s">
        <v>8365</v>
      </c>
      <c r="B8322">
        <v>0</v>
      </c>
      <c r="C8322">
        <v>4.3795620437956213E-2</v>
      </c>
      <c r="D8322">
        <v>0</v>
      </c>
      <c r="E8322">
        <v>0.31610228642737792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0.78697275102650255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 t="s">
        <v>8366</v>
      </c>
      <c r="B8323">
        <v>0</v>
      </c>
      <c r="C8323">
        <v>0</v>
      </c>
      <c r="D8323">
        <v>0</v>
      </c>
      <c r="E8323">
        <v>0.40299075699570641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0.78622620380739083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 t="s">
        <v>8367</v>
      </c>
      <c r="B8324">
        <v>0</v>
      </c>
      <c r="C8324">
        <v>0</v>
      </c>
      <c r="D8324">
        <v>0</v>
      </c>
      <c r="E8324">
        <v>0.47454472387317842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0.62814483016050759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 t="s">
        <v>8368</v>
      </c>
      <c r="B8325">
        <v>0</v>
      </c>
      <c r="C8325">
        <v>0</v>
      </c>
      <c r="D8325">
        <v>0</v>
      </c>
      <c r="E8325">
        <v>0.55449565346136764</v>
      </c>
      <c r="F8325">
        <v>0</v>
      </c>
      <c r="G8325">
        <v>1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0.62814483016050759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 t="s">
        <v>8369</v>
      </c>
      <c r="B8326">
        <v>0</v>
      </c>
      <c r="C8326">
        <v>0</v>
      </c>
      <c r="D8326">
        <v>0</v>
      </c>
      <c r="E8326">
        <v>0.59034666553861126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0.59768570362075402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25">
      <c r="A8327" t="s">
        <v>8370</v>
      </c>
      <c r="B8327">
        <v>0</v>
      </c>
      <c r="C8327">
        <v>0</v>
      </c>
      <c r="D8327">
        <v>0</v>
      </c>
      <c r="E8327">
        <v>0.60102794052327679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0.58428518103770066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 x14ac:dyDescent="0.25">
      <c r="A8328" t="s">
        <v>8371</v>
      </c>
      <c r="B8328">
        <v>0</v>
      </c>
      <c r="C8328">
        <v>0</v>
      </c>
      <c r="D8328">
        <v>0</v>
      </c>
      <c r="E8328">
        <v>0.59089659256752469</v>
      </c>
      <c r="F8328">
        <v>0</v>
      </c>
      <c r="G8328">
        <v>0.63176470588235289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0.61026502426278462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 t="s">
        <v>8372</v>
      </c>
      <c r="B8329">
        <v>0</v>
      </c>
      <c r="C8329">
        <v>0</v>
      </c>
      <c r="D8329">
        <v>0</v>
      </c>
      <c r="E8329">
        <v>0.60420059645931601</v>
      </c>
      <c r="F8329">
        <v>0</v>
      </c>
      <c r="G8329">
        <v>0.20921568627450979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0.47797685703620751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 t="s">
        <v>8373</v>
      </c>
      <c r="B8330">
        <v>0</v>
      </c>
      <c r="C8330">
        <v>0</v>
      </c>
      <c r="D8330">
        <v>0</v>
      </c>
      <c r="E8330">
        <v>0.60728864823706086</v>
      </c>
      <c r="F8330">
        <v>0</v>
      </c>
      <c r="G8330">
        <v>0.20921568627450979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0.31478163493840983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 t="s">
        <v>8374</v>
      </c>
      <c r="B8331">
        <v>0</v>
      </c>
      <c r="C8331">
        <v>0</v>
      </c>
      <c r="D8331">
        <v>0</v>
      </c>
      <c r="E8331">
        <v>0.62903191691871663</v>
      </c>
      <c r="F8331">
        <v>0</v>
      </c>
      <c r="G8331">
        <v>0.20921568627450979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0.31478163493840983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 x14ac:dyDescent="0.25">
      <c r="A8332" t="s">
        <v>8375</v>
      </c>
      <c r="B8332">
        <v>0</v>
      </c>
      <c r="C8332">
        <v>0</v>
      </c>
      <c r="D8332">
        <v>0</v>
      </c>
      <c r="E8332">
        <v>0.60333340383679868</v>
      </c>
      <c r="F8332">
        <v>0</v>
      </c>
      <c r="G8332">
        <v>0.20921568627450979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0.31478163493840983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18" x14ac:dyDescent="0.25">
      <c r="A8333" t="s">
        <v>8376</v>
      </c>
      <c r="B8333">
        <v>0</v>
      </c>
      <c r="C8333">
        <v>0</v>
      </c>
      <c r="D8333">
        <v>0</v>
      </c>
      <c r="E8333">
        <v>0.52226146915120875</v>
      </c>
      <c r="F8333">
        <v>0</v>
      </c>
      <c r="G8333">
        <v>0.20921568627450979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0.31478163493840983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 x14ac:dyDescent="0.25">
      <c r="A8334" t="s">
        <v>8377</v>
      </c>
      <c r="B8334">
        <v>0</v>
      </c>
      <c r="C8334">
        <v>0</v>
      </c>
      <c r="D8334">
        <v>0</v>
      </c>
      <c r="E8334">
        <v>0.42450136424205248</v>
      </c>
      <c r="F8334">
        <v>0</v>
      </c>
      <c r="G8334">
        <v>0.20921568627450979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0.31478163493840983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25">
      <c r="A8335" t="s">
        <v>8378</v>
      </c>
      <c r="B8335">
        <v>0</v>
      </c>
      <c r="C8335">
        <v>0</v>
      </c>
      <c r="D8335">
        <v>0</v>
      </c>
      <c r="E8335">
        <v>0.48829289959601518</v>
      </c>
      <c r="F8335">
        <v>0</v>
      </c>
      <c r="G8335">
        <v>0.20921568627450979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0.31478163493840983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18" x14ac:dyDescent="0.25">
      <c r="A8336" t="s">
        <v>8379</v>
      </c>
      <c r="B8336">
        <v>0</v>
      </c>
      <c r="C8336">
        <v>0</v>
      </c>
      <c r="D8336">
        <v>0</v>
      </c>
      <c r="E8336">
        <v>0.51638148014974938</v>
      </c>
      <c r="F8336">
        <v>0</v>
      </c>
      <c r="G8336">
        <v>0.20921568627450979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0.31478163493840983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 spans="1:18" x14ac:dyDescent="0.25">
      <c r="A8337" t="s">
        <v>8380</v>
      </c>
      <c r="B8337">
        <v>0</v>
      </c>
      <c r="C8337">
        <v>0</v>
      </c>
      <c r="D8337">
        <v>0</v>
      </c>
      <c r="E8337">
        <v>0.44759829945641832</v>
      </c>
      <c r="F8337">
        <v>0</v>
      </c>
      <c r="G8337">
        <v>0.20921568627450979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0.31478163493840983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 spans="1:18" x14ac:dyDescent="0.25">
      <c r="A8338" t="s">
        <v>8381</v>
      </c>
      <c r="B8338">
        <v>0</v>
      </c>
      <c r="C8338">
        <v>3.0413625304136251E-2</v>
      </c>
      <c r="D8338">
        <v>0</v>
      </c>
      <c r="E8338">
        <v>0.37373886926542438</v>
      </c>
      <c r="F8338">
        <v>0</v>
      </c>
      <c r="G8338">
        <v>0.20921568627450979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0.31478163493840983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 t="s">
        <v>8382</v>
      </c>
      <c r="B8339">
        <v>0</v>
      </c>
      <c r="C8339">
        <v>2.6763990267639901E-2</v>
      </c>
      <c r="D8339">
        <v>0</v>
      </c>
      <c r="E8339">
        <v>0.29368218447936723</v>
      </c>
      <c r="F8339">
        <v>0</v>
      </c>
      <c r="G8339">
        <v>0.20921568627450979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0.31478163493840983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 x14ac:dyDescent="0.25">
      <c r="A8340" t="s">
        <v>8383</v>
      </c>
      <c r="B8340">
        <v>0</v>
      </c>
      <c r="C8340">
        <v>9.1240875912408759E-2</v>
      </c>
      <c r="D8340">
        <v>0</v>
      </c>
      <c r="E8340">
        <v>0.20260580807546691</v>
      </c>
      <c r="F8340">
        <v>0</v>
      </c>
      <c r="G8340">
        <v>0.20921568627450979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0.31478163493840983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 x14ac:dyDescent="0.25">
      <c r="A8341" t="s">
        <v>8384</v>
      </c>
      <c r="B8341">
        <v>0</v>
      </c>
      <c r="C8341">
        <v>9.4890510948905105E-2</v>
      </c>
      <c r="D8341">
        <v>0</v>
      </c>
      <c r="E8341">
        <v>0.1198417902239895</v>
      </c>
      <c r="F8341">
        <v>0</v>
      </c>
      <c r="G8341">
        <v>0.20921568627450979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0.31478163493840983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x14ac:dyDescent="0.25">
      <c r="A8342" t="s">
        <v>8385</v>
      </c>
      <c r="B8342">
        <v>0</v>
      </c>
      <c r="C8342">
        <v>0.13503649635036499</v>
      </c>
      <c r="D8342">
        <v>0</v>
      </c>
      <c r="E8342">
        <v>5.3681338437784221E-2</v>
      </c>
      <c r="F8342">
        <v>0</v>
      </c>
      <c r="G8342">
        <v>0.20921568627450979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0.31478163493840983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x14ac:dyDescent="0.25">
      <c r="A8343" t="s">
        <v>8386</v>
      </c>
      <c r="B8343">
        <v>0</v>
      </c>
      <c r="C8343">
        <v>0.1265206812652068</v>
      </c>
      <c r="D8343">
        <v>0</v>
      </c>
      <c r="E8343">
        <v>2.2356648829289959E-2</v>
      </c>
      <c r="F8343">
        <v>0</v>
      </c>
      <c r="G8343">
        <v>0.20921568627450979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0.31478163493840983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 x14ac:dyDescent="0.25">
      <c r="A8344" t="s">
        <v>8387</v>
      </c>
      <c r="B8344">
        <v>0</v>
      </c>
      <c r="C8344">
        <v>0.218978102189781</v>
      </c>
      <c r="D8344">
        <v>0</v>
      </c>
      <c r="E8344">
        <v>2.612153387338988E-2</v>
      </c>
      <c r="F8344">
        <v>0</v>
      </c>
      <c r="G8344">
        <v>0.20921568627450979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0.31478163493840983</v>
      </c>
      <c r="N8344">
        <v>0</v>
      </c>
      <c r="O8344">
        <v>0</v>
      </c>
      <c r="P8344">
        <v>0</v>
      </c>
      <c r="Q8344">
        <v>0</v>
      </c>
      <c r="R8344">
        <v>0</v>
      </c>
    </row>
    <row r="8345" spans="1:18" x14ac:dyDescent="0.25">
      <c r="A8345" t="s">
        <v>8388</v>
      </c>
      <c r="B8345">
        <v>0</v>
      </c>
      <c r="C8345">
        <v>0.13990267639902679</v>
      </c>
      <c r="D8345">
        <v>0</v>
      </c>
      <c r="E8345">
        <v>4.5813151716406861E-2</v>
      </c>
      <c r="F8345">
        <v>0</v>
      </c>
      <c r="G8345">
        <v>0.20921568627450979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0.31478163493840983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 t="s">
        <v>8389</v>
      </c>
      <c r="B8346">
        <v>0</v>
      </c>
      <c r="C8346">
        <v>1.581508515815085E-2</v>
      </c>
      <c r="D8346">
        <v>0</v>
      </c>
      <c r="E8346">
        <v>9.1287886799636217E-2</v>
      </c>
      <c r="F8346">
        <v>0</v>
      </c>
      <c r="G8346">
        <v>0.20921568627450979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0.31478163493840983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 x14ac:dyDescent="0.25">
      <c r="A8347" t="s">
        <v>8390</v>
      </c>
      <c r="B8347">
        <v>0</v>
      </c>
      <c r="C8347">
        <v>0</v>
      </c>
      <c r="D8347">
        <v>0</v>
      </c>
      <c r="E8347">
        <v>0.1535988493834472</v>
      </c>
      <c r="F8347">
        <v>0</v>
      </c>
      <c r="G8347">
        <v>0.20921568627450979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0.31478163493840983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 t="s">
        <v>8391</v>
      </c>
      <c r="B8348">
        <v>0</v>
      </c>
      <c r="C8348">
        <v>0</v>
      </c>
      <c r="D8348">
        <v>0</v>
      </c>
      <c r="E8348">
        <v>0.19917933966454451</v>
      </c>
      <c r="F8348">
        <v>0</v>
      </c>
      <c r="G8348">
        <v>0.20921568627450979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0.65587905935050383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 x14ac:dyDescent="0.25">
      <c r="A8349" t="s">
        <v>8392</v>
      </c>
      <c r="B8349">
        <v>0</v>
      </c>
      <c r="C8349">
        <v>0</v>
      </c>
      <c r="D8349">
        <v>0</v>
      </c>
      <c r="E8349">
        <v>0.20440364643922251</v>
      </c>
      <c r="F8349">
        <v>0</v>
      </c>
      <c r="G8349">
        <v>0.20921568627450979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0.62814483016050759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x14ac:dyDescent="0.25">
      <c r="A8350" t="s">
        <v>8393</v>
      </c>
      <c r="B8350">
        <v>0</v>
      </c>
      <c r="C8350">
        <v>0</v>
      </c>
      <c r="D8350">
        <v>0</v>
      </c>
      <c r="E8350">
        <v>0.18293534127202349</v>
      </c>
      <c r="F8350">
        <v>0</v>
      </c>
      <c r="G8350">
        <v>0.20921568627450979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0.47797685703620751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 t="s">
        <v>8394</v>
      </c>
      <c r="B8351">
        <v>0</v>
      </c>
      <c r="C8351">
        <v>0</v>
      </c>
      <c r="D8351">
        <v>0</v>
      </c>
      <c r="E8351">
        <v>0.15895006239556669</v>
      </c>
      <c r="F8351">
        <v>0</v>
      </c>
      <c r="G8351">
        <v>0.20921568627450979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0.34721911160880919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 t="s">
        <v>8395</v>
      </c>
      <c r="B8352">
        <v>0</v>
      </c>
      <c r="C8352">
        <v>0</v>
      </c>
      <c r="D8352">
        <v>0</v>
      </c>
      <c r="E8352">
        <v>0.14315023583409131</v>
      </c>
      <c r="F8352">
        <v>0</v>
      </c>
      <c r="G8352">
        <v>0.20921568627450979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0.31478163493840983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 t="s">
        <v>8396</v>
      </c>
      <c r="B8353">
        <v>0</v>
      </c>
      <c r="C8353">
        <v>0</v>
      </c>
      <c r="D8353">
        <v>0</v>
      </c>
      <c r="E8353">
        <v>0.1334207576302375</v>
      </c>
      <c r="F8353">
        <v>0</v>
      </c>
      <c r="G8353">
        <v>0.20921568627450979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0.31478163493840983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 x14ac:dyDescent="0.25">
      <c r="A8354" t="s">
        <v>8397</v>
      </c>
      <c r="B8354">
        <v>0</v>
      </c>
      <c r="C8354">
        <v>0</v>
      </c>
      <c r="D8354">
        <v>0</v>
      </c>
      <c r="E8354">
        <v>0.12483343556335801</v>
      </c>
      <c r="F8354">
        <v>0</v>
      </c>
      <c r="G8354">
        <v>0.20921568627450979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0.31478163493840983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x14ac:dyDescent="0.25">
      <c r="A8355" t="s">
        <v>8398</v>
      </c>
      <c r="B8355">
        <v>0</v>
      </c>
      <c r="C8355">
        <v>0</v>
      </c>
      <c r="D8355">
        <v>0</v>
      </c>
      <c r="E8355">
        <v>0.1227606336851456</v>
      </c>
      <c r="F8355">
        <v>0</v>
      </c>
      <c r="G8355">
        <v>0.20921568627450979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0.31478163493840983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 t="s">
        <v>8399</v>
      </c>
      <c r="B8356">
        <v>0</v>
      </c>
      <c r="C8356">
        <v>0</v>
      </c>
      <c r="D8356">
        <v>0</v>
      </c>
      <c r="E8356">
        <v>0.11998984750100471</v>
      </c>
      <c r="F8356">
        <v>0</v>
      </c>
      <c r="G8356">
        <v>0.20921568627450979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0.31478163493840983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 x14ac:dyDescent="0.25">
      <c r="A8357" t="s">
        <v>8400</v>
      </c>
      <c r="B8357">
        <v>0</v>
      </c>
      <c r="C8357">
        <v>0</v>
      </c>
      <c r="D8357">
        <v>0</v>
      </c>
      <c r="E8357">
        <v>0.1149559000824891</v>
      </c>
      <c r="F8357">
        <v>0</v>
      </c>
      <c r="G8357">
        <v>0.20921568627450979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0.31478163493840983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 x14ac:dyDescent="0.25">
      <c r="A8358" t="s">
        <v>8401</v>
      </c>
      <c r="B8358">
        <v>0</v>
      </c>
      <c r="C8358">
        <v>0</v>
      </c>
      <c r="D8358">
        <v>0</v>
      </c>
      <c r="E8358">
        <v>9.7400537236405182E-2</v>
      </c>
      <c r="F8358">
        <v>0</v>
      </c>
      <c r="G8358">
        <v>0.20921568627450979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0.31478163493840983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x14ac:dyDescent="0.25">
      <c r="A8359" t="s">
        <v>8402</v>
      </c>
      <c r="B8359">
        <v>0</v>
      </c>
      <c r="C8359">
        <v>0</v>
      </c>
      <c r="D8359">
        <v>0</v>
      </c>
      <c r="E8359">
        <v>9.2662704371919896E-2</v>
      </c>
      <c r="F8359">
        <v>0</v>
      </c>
      <c r="G8359">
        <v>0.20921568627450979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0.31478163493840983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 spans="1:18" x14ac:dyDescent="0.25">
      <c r="A8360" t="s">
        <v>8403</v>
      </c>
      <c r="B8360">
        <v>0</v>
      </c>
      <c r="C8360">
        <v>0</v>
      </c>
      <c r="D8360">
        <v>0</v>
      </c>
      <c r="E8360">
        <v>9.8881110006556833E-2</v>
      </c>
      <c r="F8360">
        <v>0</v>
      </c>
      <c r="G8360">
        <v>0.20921568627450979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0.31478163493840983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 x14ac:dyDescent="0.25">
      <c r="A8361" t="s">
        <v>8404</v>
      </c>
      <c r="B8361">
        <v>0</v>
      </c>
      <c r="C8361">
        <v>0</v>
      </c>
      <c r="D8361">
        <v>0</v>
      </c>
      <c r="E8361">
        <v>0.1016518961906978</v>
      </c>
      <c r="F8361">
        <v>0</v>
      </c>
      <c r="G8361">
        <v>0.20921568627450979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0.51806644270250102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x14ac:dyDescent="0.25">
      <c r="A8362" t="s">
        <v>8405</v>
      </c>
      <c r="B8362">
        <v>0</v>
      </c>
      <c r="C8362">
        <v>5.1094890510948912E-2</v>
      </c>
      <c r="D8362">
        <v>0</v>
      </c>
      <c r="E8362">
        <v>0.10971044226823751</v>
      </c>
      <c r="F8362">
        <v>0</v>
      </c>
      <c r="G8362">
        <v>0.28784313725490202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0.47797685703620751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25">
      <c r="A8363" t="s">
        <v>8406</v>
      </c>
      <c r="B8363">
        <v>0</v>
      </c>
      <c r="C8363">
        <v>0.16788321167883211</v>
      </c>
      <c r="D8363">
        <v>0</v>
      </c>
      <c r="E8363">
        <v>0.120497472450771</v>
      </c>
      <c r="F8363">
        <v>0</v>
      </c>
      <c r="G8363">
        <v>0.20921568627450979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0.51806644270250102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 spans="1:18" x14ac:dyDescent="0.25">
      <c r="A8364" t="s">
        <v>8407</v>
      </c>
      <c r="B8364">
        <v>0</v>
      </c>
      <c r="C8364">
        <v>0.1058394160583941</v>
      </c>
      <c r="D8364">
        <v>0</v>
      </c>
      <c r="E8364">
        <v>0.1160769051798896</v>
      </c>
      <c r="F8364">
        <v>0</v>
      </c>
      <c r="G8364">
        <v>0.20921568627450979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0.62814483016050759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 x14ac:dyDescent="0.25">
      <c r="A8365" t="s">
        <v>8408</v>
      </c>
      <c r="B8365">
        <v>0</v>
      </c>
      <c r="C8365">
        <v>0.1763990267639903</v>
      </c>
      <c r="D8365">
        <v>0</v>
      </c>
      <c r="E8365">
        <v>0.1032170731191438</v>
      </c>
      <c r="F8365">
        <v>0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0.62814483016050759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25">
      <c r="A8366" t="s">
        <v>8409</v>
      </c>
      <c r="B8366">
        <v>0</v>
      </c>
      <c r="C8366">
        <v>0.19221411192214111</v>
      </c>
      <c r="D8366">
        <v>0</v>
      </c>
      <c r="E8366">
        <v>8.2890924088918974E-2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0.62814483016050759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25">
      <c r="A8367" t="s">
        <v>8410</v>
      </c>
      <c r="B8367">
        <v>0</v>
      </c>
      <c r="C8367">
        <v>0.26399026763990258</v>
      </c>
      <c r="D8367">
        <v>0</v>
      </c>
      <c r="E8367">
        <v>7.6651367414708432E-2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0.62814483016050759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 t="s">
        <v>8411</v>
      </c>
      <c r="B8368">
        <v>0</v>
      </c>
      <c r="C8368">
        <v>0.58150851581508511</v>
      </c>
      <c r="D8368">
        <v>0</v>
      </c>
      <c r="E8368">
        <v>8.7903720467861005E-2</v>
      </c>
      <c r="F8368">
        <v>0</v>
      </c>
      <c r="G8368">
        <v>0.20921568627450979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0.62814483016050759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 x14ac:dyDescent="0.25">
      <c r="A8369" t="s">
        <v>8412</v>
      </c>
      <c r="B8369">
        <v>0</v>
      </c>
      <c r="C8369">
        <v>0.34184914841849151</v>
      </c>
      <c r="D8369">
        <v>0</v>
      </c>
      <c r="E8369">
        <v>0.13094608600012689</v>
      </c>
      <c r="F8369">
        <v>0</v>
      </c>
      <c r="G8369">
        <v>0.20921568627450979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0.62814483016050759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 spans="1:18" x14ac:dyDescent="0.25">
      <c r="A8370" t="s">
        <v>8413</v>
      </c>
      <c r="B8370">
        <v>0</v>
      </c>
      <c r="C8370">
        <v>4.3795620437956213E-2</v>
      </c>
      <c r="D8370">
        <v>0</v>
      </c>
      <c r="E8370">
        <v>0.203071130946086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0.62814483016050759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18" x14ac:dyDescent="0.25">
      <c r="A8371" t="s">
        <v>8414</v>
      </c>
      <c r="B8371">
        <v>0</v>
      </c>
      <c r="C8371">
        <v>0</v>
      </c>
      <c r="D8371">
        <v>0</v>
      </c>
      <c r="E8371">
        <v>0.27492121237758838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0.62814483016050759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 t="s">
        <v>8415</v>
      </c>
      <c r="B8372">
        <v>0</v>
      </c>
      <c r="C8372">
        <v>0</v>
      </c>
      <c r="D8372">
        <v>0</v>
      </c>
      <c r="E8372">
        <v>0.31639840098140831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0.64501679731243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 x14ac:dyDescent="0.25">
      <c r="A8373" t="s">
        <v>8416</v>
      </c>
      <c r="B8373">
        <v>0</v>
      </c>
      <c r="C8373">
        <v>0</v>
      </c>
      <c r="D8373">
        <v>0</v>
      </c>
      <c r="E8373">
        <v>0.36508809407982401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0.58652482269503547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 t="s">
        <v>8417</v>
      </c>
      <c r="B8374">
        <v>0</v>
      </c>
      <c r="C8374">
        <v>0</v>
      </c>
      <c r="D8374">
        <v>0</v>
      </c>
      <c r="E8374">
        <v>0.43964550857674661</v>
      </c>
      <c r="F8374">
        <v>0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0.62814483016050759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25">
      <c r="A8375" t="s">
        <v>8418</v>
      </c>
      <c r="B8375">
        <v>0</v>
      </c>
      <c r="C8375">
        <v>0</v>
      </c>
      <c r="D8375">
        <v>0</v>
      </c>
      <c r="E8375">
        <v>0.52541297404767451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0.62814483016050759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 spans="1:18" x14ac:dyDescent="0.25">
      <c r="A8376" t="s">
        <v>8419</v>
      </c>
      <c r="B8376">
        <v>0</v>
      </c>
      <c r="C8376">
        <v>0</v>
      </c>
      <c r="D8376">
        <v>0</v>
      </c>
      <c r="E8376">
        <v>0.55322659108695194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0.62814483016050759</v>
      </c>
      <c r="N8376">
        <v>0</v>
      </c>
      <c r="O8376">
        <v>0</v>
      </c>
      <c r="P8376">
        <v>0</v>
      </c>
      <c r="Q8376">
        <v>0</v>
      </c>
      <c r="R8376">
        <v>0</v>
      </c>
    </row>
    <row r="8377" spans="1:18" x14ac:dyDescent="0.25">
      <c r="A8377" t="s">
        <v>8420</v>
      </c>
      <c r="B8377">
        <v>0</v>
      </c>
      <c r="C8377">
        <v>0</v>
      </c>
      <c r="D8377">
        <v>0</v>
      </c>
      <c r="E8377">
        <v>0.58914105628291635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0.62814483016050759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 x14ac:dyDescent="0.25">
      <c r="A8378" t="s">
        <v>8421</v>
      </c>
      <c r="B8378">
        <v>0</v>
      </c>
      <c r="C8378">
        <v>0</v>
      </c>
      <c r="D8378">
        <v>0</v>
      </c>
      <c r="E8378">
        <v>0.5636963556758815</v>
      </c>
      <c r="F8378">
        <v>0</v>
      </c>
      <c r="G8378">
        <v>0.38960784313725488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0.62814483016050759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x14ac:dyDescent="0.25">
      <c r="A8379" t="s">
        <v>8422</v>
      </c>
      <c r="B8379">
        <v>0</v>
      </c>
      <c r="C8379">
        <v>0</v>
      </c>
      <c r="D8379">
        <v>0</v>
      </c>
      <c r="E8379">
        <v>0.56062945493771021</v>
      </c>
      <c r="F8379">
        <v>0</v>
      </c>
      <c r="G8379">
        <v>0.20921568627450979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0.51806644270250102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 x14ac:dyDescent="0.25">
      <c r="A8380" t="s">
        <v>8423</v>
      </c>
      <c r="B8380">
        <v>0</v>
      </c>
      <c r="C8380">
        <v>0</v>
      </c>
      <c r="D8380">
        <v>0</v>
      </c>
      <c r="E8380">
        <v>0.56367520463630794</v>
      </c>
      <c r="F8380">
        <v>0</v>
      </c>
      <c r="G8380">
        <v>0.20921568627450979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0.51806644270250102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 x14ac:dyDescent="0.25">
      <c r="A8381" t="s">
        <v>8424</v>
      </c>
      <c r="B8381">
        <v>0</v>
      </c>
      <c r="C8381">
        <v>0</v>
      </c>
      <c r="D8381">
        <v>0</v>
      </c>
      <c r="E8381">
        <v>0.56160240275809559</v>
      </c>
      <c r="F8381">
        <v>0</v>
      </c>
      <c r="G8381">
        <v>0.20921568627450979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0.51806644270250102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 t="s">
        <v>8425</v>
      </c>
      <c r="B8382">
        <v>0</v>
      </c>
      <c r="C8382">
        <v>0</v>
      </c>
      <c r="D8382">
        <v>0</v>
      </c>
      <c r="E8382">
        <v>0.52697815097612055</v>
      </c>
      <c r="F8382">
        <v>0</v>
      </c>
      <c r="G8382">
        <v>0.20921568627450979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0.51806644270250102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x14ac:dyDescent="0.25">
      <c r="A8383" t="s">
        <v>8426</v>
      </c>
      <c r="B8383">
        <v>0</v>
      </c>
      <c r="C8383">
        <v>0</v>
      </c>
      <c r="D8383">
        <v>0</v>
      </c>
      <c r="E8383">
        <v>0.49220584191713018</v>
      </c>
      <c r="F8383">
        <v>0</v>
      </c>
      <c r="G8383">
        <v>0.34568627450980388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0.62814483016050759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 spans="1:18" x14ac:dyDescent="0.25">
      <c r="A8384" t="s">
        <v>8427</v>
      </c>
      <c r="B8384">
        <v>0</v>
      </c>
      <c r="C8384">
        <v>0</v>
      </c>
      <c r="D8384">
        <v>0</v>
      </c>
      <c r="E8384">
        <v>0.45326677806214177</v>
      </c>
      <c r="F8384">
        <v>0</v>
      </c>
      <c r="G8384">
        <v>0.20921568627450979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0.62814483016050759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 x14ac:dyDescent="0.25">
      <c r="A8385" t="s">
        <v>8428</v>
      </c>
      <c r="B8385">
        <v>0</v>
      </c>
      <c r="C8385">
        <v>0</v>
      </c>
      <c r="D8385">
        <v>0</v>
      </c>
      <c r="E8385">
        <v>0.46439222487785281</v>
      </c>
      <c r="F8385">
        <v>0</v>
      </c>
      <c r="G8385">
        <v>0.20921568627450979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0.62814483016050759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 x14ac:dyDescent="0.25">
      <c r="A8386" t="s">
        <v>8429</v>
      </c>
      <c r="B8386">
        <v>0</v>
      </c>
      <c r="C8386">
        <v>5.1094890510948912E-2</v>
      </c>
      <c r="D8386">
        <v>0</v>
      </c>
      <c r="E8386">
        <v>0.44288161763150657</v>
      </c>
      <c r="F8386">
        <v>0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0.31478163493840983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25">
      <c r="A8387" t="s">
        <v>8430</v>
      </c>
      <c r="B8387">
        <v>0</v>
      </c>
      <c r="C8387">
        <v>0.14476885644768861</v>
      </c>
      <c r="D8387">
        <v>0</v>
      </c>
      <c r="E8387">
        <v>0.41760612534106062</v>
      </c>
      <c r="F8387">
        <v>0</v>
      </c>
      <c r="G8387">
        <v>0.20921568627450979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0.39637924598730873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 x14ac:dyDescent="0.25">
      <c r="A8388" t="s">
        <v>8431</v>
      </c>
      <c r="B8388">
        <v>0</v>
      </c>
      <c r="C8388">
        <v>0.25304136253041359</v>
      </c>
      <c r="D8388">
        <v>0</v>
      </c>
      <c r="E8388">
        <v>0.33240973793861972</v>
      </c>
      <c r="F8388">
        <v>0</v>
      </c>
      <c r="G8388">
        <v>0.37294117647058822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0.62814483016050759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 t="s">
        <v>8432</v>
      </c>
      <c r="B8389">
        <v>0</v>
      </c>
      <c r="C8389">
        <v>0.24695863746958641</v>
      </c>
      <c r="D8389">
        <v>0</v>
      </c>
      <c r="E8389">
        <v>0.24672687662598619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0.62814483016050759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 t="s">
        <v>8433</v>
      </c>
      <c r="B8390">
        <v>0</v>
      </c>
      <c r="C8390">
        <v>0.20559610705596101</v>
      </c>
      <c r="D8390">
        <v>0</v>
      </c>
      <c r="E8390">
        <v>0.17849362296156859</v>
      </c>
      <c r="F8390">
        <v>0</v>
      </c>
      <c r="G8390">
        <v>0.32019607843137249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0.62814483016050759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25">
      <c r="A8391" t="s">
        <v>8434</v>
      </c>
      <c r="B8391">
        <v>0</v>
      </c>
      <c r="C8391">
        <v>0.25790754257907539</v>
      </c>
      <c r="D8391">
        <v>0</v>
      </c>
      <c r="E8391">
        <v>0.13739715307007341</v>
      </c>
      <c r="F8391">
        <v>0</v>
      </c>
      <c r="G8391">
        <v>0.20921568627450979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0.62814483016050759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 x14ac:dyDescent="0.25">
      <c r="A8392" t="s">
        <v>8435</v>
      </c>
      <c r="B8392">
        <v>0</v>
      </c>
      <c r="C8392">
        <v>0.57177615571776153</v>
      </c>
      <c r="D8392">
        <v>0</v>
      </c>
      <c r="E8392">
        <v>0.1109160515239324</v>
      </c>
      <c r="F8392">
        <v>0</v>
      </c>
      <c r="G8392">
        <v>0.20921568627450979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0.51806644270250102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 x14ac:dyDescent="0.25">
      <c r="A8393" t="s">
        <v>8436</v>
      </c>
      <c r="B8393">
        <v>0</v>
      </c>
      <c r="C8393">
        <v>0.32725060827250613</v>
      </c>
      <c r="D8393">
        <v>0</v>
      </c>
      <c r="E8393">
        <v>0.1068973540049493</v>
      </c>
      <c r="F8393">
        <v>0</v>
      </c>
      <c r="G8393">
        <v>0.20921568627450979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0.51806644270250102</v>
      </c>
      <c r="N8393">
        <v>0</v>
      </c>
      <c r="O8393">
        <v>0</v>
      </c>
      <c r="P8393">
        <v>0</v>
      </c>
      <c r="Q8393">
        <v>0</v>
      </c>
      <c r="R8393">
        <v>0</v>
      </c>
    </row>
    <row r="8394" spans="1:18" x14ac:dyDescent="0.25">
      <c r="A8394" t="s">
        <v>8437</v>
      </c>
      <c r="B8394">
        <v>0</v>
      </c>
      <c r="C8394">
        <v>4.1362530413625302E-2</v>
      </c>
      <c r="D8394">
        <v>0</v>
      </c>
      <c r="E8394">
        <v>0.14556145434548109</v>
      </c>
      <c r="F8394">
        <v>0</v>
      </c>
      <c r="G8394">
        <v>0.20921568627450979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0.47797685703620751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25">
      <c r="A8395" t="s">
        <v>8438</v>
      </c>
      <c r="B8395">
        <v>0</v>
      </c>
      <c r="C8395">
        <v>0</v>
      </c>
      <c r="D8395">
        <v>0</v>
      </c>
      <c r="E8395">
        <v>0.1890479917087925</v>
      </c>
      <c r="F8395">
        <v>0</v>
      </c>
      <c r="G8395">
        <v>0.20921568627450979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0.31478163493840983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 x14ac:dyDescent="0.25">
      <c r="A8396" t="s">
        <v>8439</v>
      </c>
      <c r="B8396">
        <v>0</v>
      </c>
      <c r="C8396">
        <v>0</v>
      </c>
      <c r="D8396">
        <v>0</v>
      </c>
      <c r="E8396">
        <v>0.21085471350916901</v>
      </c>
      <c r="F8396">
        <v>0</v>
      </c>
      <c r="G8396">
        <v>0.20921568627450979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0.60586039567002614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 t="s">
        <v>8440</v>
      </c>
      <c r="B8397">
        <v>0</v>
      </c>
      <c r="C8397">
        <v>0</v>
      </c>
      <c r="D8397">
        <v>0</v>
      </c>
      <c r="E8397">
        <v>0.2137735569703251</v>
      </c>
      <c r="F8397">
        <v>0</v>
      </c>
      <c r="G8397">
        <v>0.20921568627450979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0.47211646136618141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 t="s">
        <v>8441</v>
      </c>
      <c r="B8398">
        <v>0</v>
      </c>
      <c r="C8398">
        <v>0</v>
      </c>
      <c r="D8398">
        <v>0</v>
      </c>
      <c r="E8398">
        <v>0.19776222001311369</v>
      </c>
      <c r="F8398">
        <v>0</v>
      </c>
      <c r="G8398">
        <v>0.20921568627450979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0.44841358715938778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25">
      <c r="A8399" t="s">
        <v>8442</v>
      </c>
      <c r="B8399">
        <v>0</v>
      </c>
      <c r="C8399">
        <v>0</v>
      </c>
      <c r="D8399">
        <v>0</v>
      </c>
      <c r="E8399">
        <v>0.16711436367097449</v>
      </c>
      <c r="F8399">
        <v>0</v>
      </c>
      <c r="G8399">
        <v>0.20921568627450979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0.31478163493840983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 x14ac:dyDescent="0.25">
      <c r="A8400" t="s">
        <v>8443</v>
      </c>
      <c r="B8400">
        <v>0</v>
      </c>
      <c r="C8400">
        <v>0</v>
      </c>
      <c r="D8400">
        <v>0</v>
      </c>
      <c r="E8400">
        <v>0.149220584191713</v>
      </c>
      <c r="F8400">
        <v>0</v>
      </c>
      <c r="G8400">
        <v>0.20921568627450979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0.31478163493840983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 x14ac:dyDescent="0.25">
      <c r="A8401" t="s">
        <v>8444</v>
      </c>
      <c r="B8401">
        <v>0</v>
      </c>
      <c r="C8401">
        <v>0</v>
      </c>
      <c r="D8401">
        <v>0</v>
      </c>
      <c r="E8401">
        <v>0.1357685230229066</v>
      </c>
      <c r="F8401">
        <v>0</v>
      </c>
      <c r="G8401">
        <v>0.20921568627450979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0.31478163493840983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 t="s">
        <v>8445</v>
      </c>
      <c r="B8402">
        <v>0</v>
      </c>
      <c r="C8402">
        <v>0</v>
      </c>
      <c r="D8402">
        <v>0</v>
      </c>
      <c r="E8402">
        <v>0.15590431269696911</v>
      </c>
      <c r="F8402">
        <v>0</v>
      </c>
      <c r="G8402">
        <v>0.20921568627450979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0.31478163493840983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25">
      <c r="A8403" t="s">
        <v>8446</v>
      </c>
      <c r="B8403">
        <v>0</v>
      </c>
      <c r="C8403">
        <v>0</v>
      </c>
      <c r="D8403">
        <v>0</v>
      </c>
      <c r="E8403">
        <v>0.19816408976501201</v>
      </c>
      <c r="F8403">
        <v>0</v>
      </c>
      <c r="G8403">
        <v>0.20921568627450979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0.31478163493840983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x14ac:dyDescent="0.25">
      <c r="A8404" t="s">
        <v>8447</v>
      </c>
      <c r="B8404">
        <v>0</v>
      </c>
      <c r="C8404">
        <v>0</v>
      </c>
      <c r="D8404">
        <v>0</v>
      </c>
      <c r="E8404">
        <v>0.2396624294084054</v>
      </c>
      <c r="F8404">
        <v>0</v>
      </c>
      <c r="G8404">
        <v>0.20921568627450979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0.31478163493840983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 t="s">
        <v>8448</v>
      </c>
      <c r="B8405">
        <v>0</v>
      </c>
      <c r="C8405">
        <v>0</v>
      </c>
      <c r="D8405">
        <v>0</v>
      </c>
      <c r="E8405">
        <v>0.30594978743205231</v>
      </c>
      <c r="F8405">
        <v>0</v>
      </c>
      <c r="G8405">
        <v>0.20921568627450979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0.31478163493840983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25">
      <c r="A8406" t="s">
        <v>8449</v>
      </c>
      <c r="B8406">
        <v>0</v>
      </c>
      <c r="C8406">
        <v>0</v>
      </c>
      <c r="D8406">
        <v>0</v>
      </c>
      <c r="E8406">
        <v>0.38444129528966348</v>
      </c>
      <c r="F8406">
        <v>0</v>
      </c>
      <c r="G8406">
        <v>0.20921568627450979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0.31478163493840983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 t="s">
        <v>8450</v>
      </c>
      <c r="B8407">
        <v>0</v>
      </c>
      <c r="C8407">
        <v>0</v>
      </c>
      <c r="D8407">
        <v>0</v>
      </c>
      <c r="E8407">
        <v>0.45802576196620071</v>
      </c>
      <c r="F8407">
        <v>0</v>
      </c>
      <c r="G8407">
        <v>0.20921568627450979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0.31478163493840983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 x14ac:dyDescent="0.25">
      <c r="A8408" t="s">
        <v>8451</v>
      </c>
      <c r="B8408">
        <v>0</v>
      </c>
      <c r="C8408">
        <v>0</v>
      </c>
      <c r="D8408">
        <v>0</v>
      </c>
      <c r="E8408">
        <v>0.53106030161382445</v>
      </c>
      <c r="F8408">
        <v>0</v>
      </c>
      <c r="G8408">
        <v>0.20921568627450979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0.31478163493840983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 x14ac:dyDescent="0.25">
      <c r="A8409" t="s">
        <v>8452</v>
      </c>
      <c r="B8409">
        <v>0</v>
      </c>
      <c r="C8409">
        <v>0</v>
      </c>
      <c r="D8409">
        <v>0</v>
      </c>
      <c r="E8409">
        <v>0.58888724380803315</v>
      </c>
      <c r="F8409">
        <v>0</v>
      </c>
      <c r="G8409">
        <v>0.20921568627450979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0.31478163493840983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25">
      <c r="A8410" t="s">
        <v>8453</v>
      </c>
      <c r="B8410">
        <v>0</v>
      </c>
      <c r="C8410">
        <v>2.4330900243308999E-3</v>
      </c>
      <c r="D8410">
        <v>0</v>
      </c>
      <c r="E8410">
        <v>0.60415829438016888</v>
      </c>
      <c r="F8410">
        <v>0</v>
      </c>
      <c r="G8410">
        <v>0.20921568627450979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0.31478163493840983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 t="s">
        <v>8454</v>
      </c>
      <c r="B8411">
        <v>0</v>
      </c>
      <c r="C8411">
        <v>7.420924574209245E-2</v>
      </c>
      <c r="D8411">
        <v>0</v>
      </c>
      <c r="E8411">
        <v>0.59351932147465047</v>
      </c>
      <c r="F8411">
        <v>0</v>
      </c>
      <c r="G8411">
        <v>0.20921568627450979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0.31478163493840983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 spans="1:18" x14ac:dyDescent="0.25">
      <c r="A8412" t="s">
        <v>8455</v>
      </c>
      <c r="B8412">
        <v>0</v>
      </c>
      <c r="C8412">
        <v>0.15936739659367399</v>
      </c>
      <c r="D8412">
        <v>0</v>
      </c>
      <c r="E8412">
        <v>0.54366632119968705</v>
      </c>
      <c r="F8412">
        <v>0</v>
      </c>
      <c r="G8412">
        <v>0.20921568627450979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0.47797685703620751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 spans="1:18" x14ac:dyDescent="0.25">
      <c r="A8413" t="s">
        <v>8456</v>
      </c>
      <c r="B8413">
        <v>0</v>
      </c>
      <c r="C8413">
        <v>0.13868613138686131</v>
      </c>
      <c r="D8413">
        <v>0</v>
      </c>
      <c r="E8413">
        <v>0.44472175807440939</v>
      </c>
      <c r="F8413">
        <v>0</v>
      </c>
      <c r="G8413">
        <v>0.20921568627450979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0.51806644270250102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 t="s">
        <v>8457</v>
      </c>
      <c r="B8414">
        <v>0</v>
      </c>
      <c r="C8414">
        <v>0.1484184914841849</v>
      </c>
      <c r="D8414">
        <v>0</v>
      </c>
      <c r="E8414">
        <v>0.3374859874362825</v>
      </c>
      <c r="F8414">
        <v>0</v>
      </c>
      <c r="G8414">
        <v>0.20921568627450979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0.51806644270250102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x14ac:dyDescent="0.25">
      <c r="A8415" t="s">
        <v>8458</v>
      </c>
      <c r="B8415">
        <v>0</v>
      </c>
      <c r="C8415">
        <v>0.16909975669099761</v>
      </c>
      <c r="D8415">
        <v>0</v>
      </c>
      <c r="E8415">
        <v>0.31134330252331899</v>
      </c>
      <c r="F8415">
        <v>0</v>
      </c>
      <c r="G8415">
        <v>0.20921568627450979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0.51806644270250102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x14ac:dyDescent="0.25">
      <c r="A8416" t="s">
        <v>8459</v>
      </c>
      <c r="B8416">
        <v>0</v>
      </c>
      <c r="C8416">
        <v>0.11070559610705601</v>
      </c>
      <c r="D8416">
        <v>0</v>
      </c>
      <c r="E8416">
        <v>0.31853465597834141</v>
      </c>
      <c r="F8416">
        <v>0</v>
      </c>
      <c r="G8416">
        <v>0.20921568627450979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0.51806644270250102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 t="s">
        <v>8460</v>
      </c>
      <c r="B8417">
        <v>0</v>
      </c>
      <c r="C8417">
        <v>0.2214111922141119</v>
      </c>
      <c r="D8417">
        <v>0</v>
      </c>
      <c r="E8417">
        <v>0.40607880877345132</v>
      </c>
      <c r="F8417">
        <v>0</v>
      </c>
      <c r="G8417">
        <v>0.20921568627450979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0.51806644270250102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 t="s">
        <v>8461</v>
      </c>
      <c r="B8418">
        <v>0</v>
      </c>
      <c r="C8418">
        <v>1.7031630170316302E-2</v>
      </c>
      <c r="D8418">
        <v>0</v>
      </c>
      <c r="E8418">
        <v>0.54616214386937123</v>
      </c>
      <c r="F8418">
        <v>0</v>
      </c>
      <c r="G8418">
        <v>0.20921568627450979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0.62814483016050759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 t="s">
        <v>8462</v>
      </c>
      <c r="B8419">
        <v>0</v>
      </c>
      <c r="C8419">
        <v>0</v>
      </c>
      <c r="D8419">
        <v>0</v>
      </c>
      <c r="E8419">
        <v>0.62431523509380482</v>
      </c>
      <c r="F8419">
        <v>0</v>
      </c>
      <c r="G8419">
        <v>1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0.62814483016050759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 x14ac:dyDescent="0.25">
      <c r="A8420" t="s">
        <v>8463</v>
      </c>
      <c r="B8420">
        <v>0</v>
      </c>
      <c r="C8420">
        <v>0</v>
      </c>
      <c r="D8420">
        <v>0</v>
      </c>
      <c r="E8420">
        <v>0.62131178747435445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0.62814483016050759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 x14ac:dyDescent="0.25">
      <c r="A8421" t="s">
        <v>8464</v>
      </c>
      <c r="B8421">
        <v>0</v>
      </c>
      <c r="C8421">
        <v>0</v>
      </c>
      <c r="D8421">
        <v>0</v>
      </c>
      <c r="E8421">
        <v>0.58776623871063272</v>
      </c>
      <c r="F8421">
        <v>0</v>
      </c>
      <c r="G8421">
        <v>0.96372549019607845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0.62814483016050759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 x14ac:dyDescent="0.25">
      <c r="A8422" t="s">
        <v>8465</v>
      </c>
      <c r="B8422">
        <v>0</v>
      </c>
      <c r="C8422">
        <v>0</v>
      </c>
      <c r="D8422">
        <v>0</v>
      </c>
      <c r="E8422">
        <v>0.55202098183125703</v>
      </c>
      <c r="F8422">
        <v>0</v>
      </c>
      <c r="G8422">
        <v>0.20921568627450979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0.62814483016050759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x14ac:dyDescent="0.25">
      <c r="A8423" t="s">
        <v>8466</v>
      </c>
      <c r="B8423">
        <v>0</v>
      </c>
      <c r="C8423">
        <v>0</v>
      </c>
      <c r="D8423">
        <v>0</v>
      </c>
      <c r="E8423">
        <v>0.48590283212419899</v>
      </c>
      <c r="F8423">
        <v>0</v>
      </c>
      <c r="G8423">
        <v>0.20921568627450979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0.51806644270250102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x14ac:dyDescent="0.25">
      <c r="A8424" t="s">
        <v>8467</v>
      </c>
      <c r="B8424">
        <v>0</v>
      </c>
      <c r="C8424">
        <v>0</v>
      </c>
      <c r="D8424">
        <v>0</v>
      </c>
      <c r="E8424">
        <v>0.4246494215190677</v>
      </c>
      <c r="F8424">
        <v>0</v>
      </c>
      <c r="G8424">
        <v>0.20921568627450979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0.47797685703620751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x14ac:dyDescent="0.25">
      <c r="A8425" t="s">
        <v>8468</v>
      </c>
      <c r="B8425">
        <v>0</v>
      </c>
      <c r="C8425">
        <v>0</v>
      </c>
      <c r="D8425">
        <v>0</v>
      </c>
      <c r="E8425">
        <v>0.37875166564436652</v>
      </c>
      <c r="F8425">
        <v>0</v>
      </c>
      <c r="G8425">
        <v>0.20921568627450979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0.31478163493840983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x14ac:dyDescent="0.25">
      <c r="A8426" t="s">
        <v>8469</v>
      </c>
      <c r="B8426">
        <v>0</v>
      </c>
      <c r="C8426">
        <v>0</v>
      </c>
      <c r="D8426">
        <v>0</v>
      </c>
      <c r="E8426">
        <v>0.34823071553966878</v>
      </c>
      <c r="F8426">
        <v>0</v>
      </c>
      <c r="G8426">
        <v>0.20921568627450979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0.31478163493840983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25">
      <c r="A8427" t="s">
        <v>8470</v>
      </c>
      <c r="B8427">
        <v>0</v>
      </c>
      <c r="C8427">
        <v>0</v>
      </c>
      <c r="D8427">
        <v>0</v>
      </c>
      <c r="E8427">
        <v>0.32035364538167049</v>
      </c>
      <c r="F8427">
        <v>0</v>
      </c>
      <c r="G8427">
        <v>0.20921568627450979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0.31478163493840983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x14ac:dyDescent="0.25">
      <c r="A8428" t="s">
        <v>8471</v>
      </c>
      <c r="B8428">
        <v>0</v>
      </c>
      <c r="C8428">
        <v>0</v>
      </c>
      <c r="D8428">
        <v>0</v>
      </c>
      <c r="E8428">
        <v>0.29355527824192562</v>
      </c>
      <c r="F8428">
        <v>0</v>
      </c>
      <c r="G8428">
        <v>0.20921568627450979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0.31478163493840983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x14ac:dyDescent="0.25">
      <c r="A8429" t="s">
        <v>8472</v>
      </c>
      <c r="B8429">
        <v>0</v>
      </c>
      <c r="C8429">
        <v>0</v>
      </c>
      <c r="D8429">
        <v>0</v>
      </c>
      <c r="E8429">
        <v>0.27422322807165972</v>
      </c>
      <c r="F8429">
        <v>0</v>
      </c>
      <c r="G8429">
        <v>0.20921568627450979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0.31478163493840983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x14ac:dyDescent="0.25">
      <c r="A8430" t="s">
        <v>8473</v>
      </c>
      <c r="B8430">
        <v>0</v>
      </c>
      <c r="C8430">
        <v>0</v>
      </c>
      <c r="D8430">
        <v>0</v>
      </c>
      <c r="E8430">
        <v>0.26178641680238579</v>
      </c>
      <c r="F8430">
        <v>0</v>
      </c>
      <c r="G8430">
        <v>0.20921568627450979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0.31478163493840983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25">
      <c r="A8431" t="s">
        <v>8474</v>
      </c>
      <c r="B8431">
        <v>0</v>
      </c>
      <c r="C8431">
        <v>0</v>
      </c>
      <c r="D8431">
        <v>0</v>
      </c>
      <c r="E8431">
        <v>0.2505763658283805</v>
      </c>
      <c r="F8431">
        <v>0</v>
      </c>
      <c r="G8431">
        <v>0.20921568627450979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0.31478163493840983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x14ac:dyDescent="0.25">
      <c r="A8432" t="s">
        <v>8475</v>
      </c>
      <c r="B8432">
        <v>0</v>
      </c>
      <c r="C8432">
        <v>0</v>
      </c>
      <c r="D8432">
        <v>0</v>
      </c>
      <c r="E8432">
        <v>0.2162270775608621</v>
      </c>
      <c r="F8432">
        <v>0</v>
      </c>
      <c r="G8432">
        <v>0.20921568627450979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0.31478163493840983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x14ac:dyDescent="0.25">
      <c r="A8433" t="s">
        <v>8476</v>
      </c>
      <c r="B8433">
        <v>0</v>
      </c>
      <c r="C8433">
        <v>0</v>
      </c>
      <c r="D8433">
        <v>0</v>
      </c>
      <c r="E8433">
        <v>0.1965566107574187</v>
      </c>
      <c r="F8433">
        <v>0</v>
      </c>
      <c r="G8433">
        <v>0.20921568627450979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0.39637924598730873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x14ac:dyDescent="0.25">
      <c r="A8434" t="s">
        <v>8477</v>
      </c>
      <c r="B8434">
        <v>0</v>
      </c>
      <c r="C8434">
        <v>1.2165450121654499E-3</v>
      </c>
      <c r="D8434">
        <v>0</v>
      </c>
      <c r="E8434">
        <v>0.17773218553691911</v>
      </c>
      <c r="F8434">
        <v>0</v>
      </c>
      <c r="G8434">
        <v>0.20921568627450979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0.47797685703620751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x14ac:dyDescent="0.25">
      <c r="A8435" t="s">
        <v>8478</v>
      </c>
      <c r="B8435">
        <v>0</v>
      </c>
      <c r="C8435">
        <v>2.0681265206812651E-2</v>
      </c>
      <c r="D8435">
        <v>0</v>
      </c>
      <c r="E8435">
        <v>0.17024471752786649</v>
      </c>
      <c r="F8435">
        <v>0</v>
      </c>
      <c r="G8435">
        <v>0.20921568627450979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0.51806644270250102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 t="s">
        <v>8479</v>
      </c>
      <c r="B8436">
        <v>0</v>
      </c>
      <c r="C8436">
        <v>2.6763990267639901E-2</v>
      </c>
      <c r="D8436">
        <v>0</v>
      </c>
      <c r="E8436">
        <v>0.15880200511855161</v>
      </c>
      <c r="F8436">
        <v>0</v>
      </c>
      <c r="G8436">
        <v>0.20921568627450979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0.62814483016050759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 x14ac:dyDescent="0.25">
      <c r="A8437" t="s">
        <v>8480</v>
      </c>
      <c r="B8437">
        <v>0</v>
      </c>
      <c r="C8437">
        <v>5.9610705596107059E-2</v>
      </c>
      <c r="D8437">
        <v>0</v>
      </c>
      <c r="E8437">
        <v>0.1361492417352313</v>
      </c>
      <c r="F8437">
        <v>0</v>
      </c>
      <c r="G8437">
        <v>0.20921568627450979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0.62814483016050759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 spans="1:18" x14ac:dyDescent="0.25">
      <c r="A8438" t="s">
        <v>8481</v>
      </c>
      <c r="B8438">
        <v>0</v>
      </c>
      <c r="C8438">
        <v>7.2992700729927001E-2</v>
      </c>
      <c r="D8438">
        <v>0</v>
      </c>
      <c r="E8438">
        <v>0.1012711774783731</v>
      </c>
      <c r="F8438">
        <v>0</v>
      </c>
      <c r="G8438">
        <v>0.20921568627450979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0.62814483016050759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x14ac:dyDescent="0.25">
      <c r="A8439" t="s">
        <v>8482</v>
      </c>
      <c r="B8439">
        <v>0</v>
      </c>
      <c r="C8439">
        <v>6.569343065693431E-2</v>
      </c>
      <c r="D8439">
        <v>0</v>
      </c>
      <c r="E8439">
        <v>7.1448211679604065E-2</v>
      </c>
      <c r="F8439">
        <v>0</v>
      </c>
      <c r="G8439">
        <v>0.20921568627450979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0.62814483016050759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 x14ac:dyDescent="0.25">
      <c r="A8440" t="s">
        <v>8483</v>
      </c>
      <c r="B8440">
        <v>0</v>
      </c>
      <c r="C8440">
        <v>0.11922141119221411</v>
      </c>
      <c r="D8440">
        <v>0</v>
      </c>
      <c r="E8440">
        <v>6.3072400008460414E-2</v>
      </c>
      <c r="F8440">
        <v>0</v>
      </c>
      <c r="G8440">
        <v>0.20921568627450979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0.62814483016050759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 x14ac:dyDescent="0.25">
      <c r="A8441" t="s">
        <v>8484</v>
      </c>
      <c r="B8441">
        <v>0</v>
      </c>
      <c r="C8441">
        <v>0.19099756690997571</v>
      </c>
      <c r="D8441">
        <v>0</v>
      </c>
      <c r="E8441">
        <v>7.1807779352355175E-2</v>
      </c>
      <c r="F8441">
        <v>0</v>
      </c>
      <c r="G8441">
        <v>0.20921568627450979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0.62814483016050759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x14ac:dyDescent="0.25">
      <c r="A8442" t="s">
        <v>8485</v>
      </c>
      <c r="B8442">
        <v>0</v>
      </c>
      <c r="C8442">
        <v>4.8661800486618001E-2</v>
      </c>
      <c r="D8442">
        <v>0</v>
      </c>
      <c r="E8442">
        <v>9.8838807927409636E-2</v>
      </c>
      <c r="F8442">
        <v>0</v>
      </c>
      <c r="G8442">
        <v>0.20921568627450979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0.78697275102650255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25">
      <c r="A8443" t="s">
        <v>8486</v>
      </c>
      <c r="B8443">
        <v>0</v>
      </c>
      <c r="C8443">
        <v>0</v>
      </c>
      <c r="D8443">
        <v>0</v>
      </c>
      <c r="E8443">
        <v>0.1275619196683517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0.78697275102650255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 x14ac:dyDescent="0.25">
      <c r="A8444" t="s">
        <v>8487</v>
      </c>
      <c r="B8444">
        <v>0</v>
      </c>
      <c r="C8444">
        <v>0</v>
      </c>
      <c r="D8444">
        <v>0</v>
      </c>
      <c r="E8444">
        <v>0.14513843355400921</v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0.78697275102650255</v>
      </c>
      <c r="N8444">
        <v>0</v>
      </c>
      <c r="O8444">
        <v>0</v>
      </c>
      <c r="P8444">
        <v>0</v>
      </c>
      <c r="Q8444">
        <v>0</v>
      </c>
      <c r="R8444">
        <v>0</v>
      </c>
    </row>
    <row r="8445" spans="1:18" x14ac:dyDescent="0.25">
      <c r="A8445" t="s">
        <v>8488</v>
      </c>
      <c r="B8445">
        <v>0</v>
      </c>
      <c r="C8445">
        <v>0</v>
      </c>
      <c r="D8445">
        <v>0</v>
      </c>
      <c r="E8445">
        <v>0.15685610947778081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0.78697275102650255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 spans="1:18" x14ac:dyDescent="0.25">
      <c r="A8446" t="s">
        <v>8489</v>
      </c>
      <c r="B8446">
        <v>0</v>
      </c>
      <c r="C8446">
        <v>0</v>
      </c>
      <c r="D8446">
        <v>0</v>
      </c>
      <c r="E8446">
        <v>0.15749064066498869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0.78697275102650255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25">
      <c r="A8447" t="s">
        <v>8490</v>
      </c>
      <c r="B8447">
        <v>0</v>
      </c>
      <c r="C8447">
        <v>0</v>
      </c>
      <c r="D8447">
        <v>0</v>
      </c>
      <c r="E8447">
        <v>0.15298546923581291</v>
      </c>
      <c r="F8447">
        <v>0</v>
      </c>
      <c r="G8447">
        <v>0.20921568627450979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0.78697275102650255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x14ac:dyDescent="0.25">
      <c r="A8448" t="s">
        <v>8491</v>
      </c>
      <c r="B8448">
        <v>0</v>
      </c>
      <c r="C8448">
        <v>0</v>
      </c>
      <c r="D8448">
        <v>0</v>
      </c>
      <c r="E8448">
        <v>0.150891516318027</v>
      </c>
      <c r="F8448">
        <v>0</v>
      </c>
      <c r="G8448">
        <v>0.20921568627450979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0.62814483016050759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 x14ac:dyDescent="0.25">
      <c r="A8449" t="s">
        <v>8492</v>
      </c>
      <c r="B8449">
        <v>0</v>
      </c>
      <c r="C8449">
        <v>0</v>
      </c>
      <c r="D8449">
        <v>0</v>
      </c>
      <c r="E8449">
        <v>0.14926288627086021</v>
      </c>
      <c r="F8449">
        <v>0</v>
      </c>
      <c r="G8449">
        <v>0.20921568627450979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0.62814483016050759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 x14ac:dyDescent="0.25">
      <c r="A8450" t="s">
        <v>8493</v>
      </c>
      <c r="B8450">
        <v>0</v>
      </c>
      <c r="C8450">
        <v>0</v>
      </c>
      <c r="D8450">
        <v>0</v>
      </c>
      <c r="E8450">
        <v>0.14763425622369339</v>
      </c>
      <c r="F8450">
        <v>0</v>
      </c>
      <c r="G8450">
        <v>0.20921568627450979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0.62814483016050759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 x14ac:dyDescent="0.25">
      <c r="A8451" t="s">
        <v>8494</v>
      </c>
      <c r="B8451">
        <v>0</v>
      </c>
      <c r="C8451">
        <v>0</v>
      </c>
      <c r="D8451">
        <v>0</v>
      </c>
      <c r="E8451">
        <v>0.1504896465661287</v>
      </c>
      <c r="F8451">
        <v>0</v>
      </c>
      <c r="G8451">
        <v>0.20921568627450979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0.51806644270250102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 x14ac:dyDescent="0.25">
      <c r="A8452" t="s">
        <v>8495</v>
      </c>
      <c r="B8452">
        <v>0</v>
      </c>
      <c r="C8452">
        <v>0</v>
      </c>
      <c r="D8452">
        <v>0</v>
      </c>
      <c r="E8452">
        <v>0.15357769834387361</v>
      </c>
      <c r="F8452">
        <v>0</v>
      </c>
      <c r="G8452">
        <v>0.20921568627450979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0.51806644270250102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 x14ac:dyDescent="0.25">
      <c r="A8453" t="s">
        <v>8496</v>
      </c>
      <c r="B8453">
        <v>0</v>
      </c>
      <c r="C8453">
        <v>0</v>
      </c>
      <c r="D8453">
        <v>0</v>
      </c>
      <c r="E8453">
        <v>0.14776116246113499</v>
      </c>
      <c r="F8453">
        <v>0</v>
      </c>
      <c r="G8453">
        <v>0.20921568627450979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0.51806644270250102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 x14ac:dyDescent="0.25">
      <c r="A8454" t="s">
        <v>8497</v>
      </c>
      <c r="B8454">
        <v>0</v>
      </c>
      <c r="C8454">
        <v>0</v>
      </c>
      <c r="D8454">
        <v>0</v>
      </c>
      <c r="E8454">
        <v>0.13570506990418579</v>
      </c>
      <c r="F8454">
        <v>0</v>
      </c>
      <c r="G8454">
        <v>0.20921568627450979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0.51806644270250102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 x14ac:dyDescent="0.25">
      <c r="A8455" t="s">
        <v>8498</v>
      </c>
      <c r="B8455">
        <v>0</v>
      </c>
      <c r="C8455">
        <v>0</v>
      </c>
      <c r="D8455">
        <v>0</v>
      </c>
      <c r="E8455">
        <v>0.12472768036549001</v>
      </c>
      <c r="F8455">
        <v>0</v>
      </c>
      <c r="G8455">
        <v>0.20921568627450979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0.62814483016050759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 x14ac:dyDescent="0.25">
      <c r="A8456" t="s">
        <v>8499</v>
      </c>
      <c r="B8456">
        <v>0</v>
      </c>
      <c r="C8456">
        <v>0</v>
      </c>
      <c r="D8456">
        <v>0</v>
      </c>
      <c r="E8456">
        <v>0.11988409230313669</v>
      </c>
      <c r="F8456">
        <v>0</v>
      </c>
      <c r="G8456">
        <v>0.20921568627450979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0.62814483016050759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 x14ac:dyDescent="0.25">
      <c r="A8457" t="s">
        <v>8500</v>
      </c>
      <c r="B8457">
        <v>0</v>
      </c>
      <c r="C8457">
        <v>0</v>
      </c>
      <c r="D8457">
        <v>0</v>
      </c>
      <c r="E8457">
        <v>0.1171133061189958</v>
      </c>
      <c r="F8457">
        <v>0</v>
      </c>
      <c r="G8457">
        <v>0.65333333333333332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0.78697275102650255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 x14ac:dyDescent="0.25">
      <c r="A8458" t="s">
        <v>8501</v>
      </c>
      <c r="B8458">
        <v>0</v>
      </c>
      <c r="C8458">
        <v>0</v>
      </c>
      <c r="D8458">
        <v>0</v>
      </c>
      <c r="E8458">
        <v>0.1208358890839485</v>
      </c>
      <c r="F8458">
        <v>0</v>
      </c>
      <c r="G8458">
        <v>1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0.78697275102650255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25">
      <c r="A8459" t="s">
        <v>8502</v>
      </c>
      <c r="B8459">
        <v>0</v>
      </c>
      <c r="C8459">
        <v>0.18248175182481749</v>
      </c>
      <c r="D8459">
        <v>0</v>
      </c>
      <c r="E8459">
        <v>0.13194018486008591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0.78697275102650255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 x14ac:dyDescent="0.25">
      <c r="A8460" t="s">
        <v>8503</v>
      </c>
      <c r="B8460">
        <v>0</v>
      </c>
      <c r="C8460">
        <v>0.15328467153284669</v>
      </c>
      <c r="D8460">
        <v>0</v>
      </c>
      <c r="E8460">
        <v>0.13299773683876559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0.78697275102650255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18" x14ac:dyDescent="0.25">
      <c r="A8461" t="s">
        <v>8504</v>
      </c>
      <c r="B8461">
        <v>0</v>
      </c>
      <c r="C8461">
        <v>0.1253041362530414</v>
      </c>
      <c r="D8461">
        <v>0</v>
      </c>
      <c r="E8461">
        <v>0.12593328962118491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0.78697275102650255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 x14ac:dyDescent="0.25">
      <c r="A8462" t="s">
        <v>8505</v>
      </c>
      <c r="B8462">
        <v>0</v>
      </c>
      <c r="C8462">
        <v>6.9343065693430656E-2</v>
      </c>
      <c r="D8462">
        <v>0</v>
      </c>
      <c r="E8462">
        <v>0.1122485670170689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0.78697275102650255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x14ac:dyDescent="0.25">
      <c r="A8463" t="s">
        <v>8506</v>
      </c>
      <c r="B8463">
        <v>0</v>
      </c>
      <c r="C8463">
        <v>0.1009732360097324</v>
      </c>
      <c r="D8463">
        <v>0</v>
      </c>
      <c r="E8463">
        <v>9.7950464265318657E-2</v>
      </c>
      <c r="F8463">
        <v>0</v>
      </c>
      <c r="G8463">
        <v>1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0.78697275102650255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 x14ac:dyDescent="0.25">
      <c r="A8464" t="s">
        <v>8507</v>
      </c>
      <c r="B8464">
        <v>0</v>
      </c>
      <c r="C8464">
        <v>0.2250608272506083</v>
      </c>
      <c r="D8464">
        <v>0</v>
      </c>
      <c r="E8464">
        <v>0.1050995156411938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0.78697275102650255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 x14ac:dyDescent="0.25">
      <c r="A8465" t="s">
        <v>8508</v>
      </c>
      <c r="B8465">
        <v>0</v>
      </c>
      <c r="C8465">
        <v>3.5279805352798052E-2</v>
      </c>
      <c r="D8465">
        <v>0</v>
      </c>
      <c r="E8465">
        <v>0.14727468855094231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0.78697275102650255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25">
      <c r="A8466" t="s">
        <v>8509</v>
      </c>
      <c r="B8466">
        <v>0</v>
      </c>
      <c r="C8466">
        <v>4.3795620437956213E-2</v>
      </c>
      <c r="D8466">
        <v>0</v>
      </c>
      <c r="E8466">
        <v>0.22874849298843039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0.78697275102650255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x14ac:dyDescent="0.25">
      <c r="A8467" t="s">
        <v>8510</v>
      </c>
      <c r="B8467">
        <v>0</v>
      </c>
      <c r="C8467">
        <v>0</v>
      </c>
      <c r="D8467">
        <v>0</v>
      </c>
      <c r="E8467">
        <v>0.3153831510818757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0.78697275102650255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 x14ac:dyDescent="0.25">
      <c r="A8468" t="s">
        <v>8511</v>
      </c>
      <c r="B8468">
        <v>0</v>
      </c>
      <c r="C8468">
        <v>0</v>
      </c>
      <c r="D8468">
        <v>0</v>
      </c>
      <c r="E8468">
        <v>0.399458533386916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0.78697275102650255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 t="s">
        <v>8512</v>
      </c>
      <c r="B8469">
        <v>0</v>
      </c>
      <c r="C8469">
        <v>0</v>
      </c>
      <c r="D8469">
        <v>0</v>
      </c>
      <c r="E8469">
        <v>0.40836312104739952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0.78697275102650255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 x14ac:dyDescent="0.25">
      <c r="A8470" t="s">
        <v>8513</v>
      </c>
      <c r="B8470">
        <v>0</v>
      </c>
      <c r="C8470">
        <v>0</v>
      </c>
      <c r="D8470">
        <v>0</v>
      </c>
      <c r="E8470">
        <v>0.4152583599483915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0.78697275102650255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x14ac:dyDescent="0.25">
      <c r="A8471" t="s">
        <v>8514</v>
      </c>
      <c r="B8471">
        <v>0</v>
      </c>
      <c r="C8471">
        <v>0</v>
      </c>
      <c r="D8471">
        <v>0</v>
      </c>
      <c r="E8471">
        <v>0.40079104888005251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0.78697275102650255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 x14ac:dyDescent="0.25">
      <c r="A8472" t="s">
        <v>8515</v>
      </c>
      <c r="B8472">
        <v>0</v>
      </c>
      <c r="C8472">
        <v>0</v>
      </c>
      <c r="D8472">
        <v>0</v>
      </c>
      <c r="E8472">
        <v>0.37373886926542438</v>
      </c>
      <c r="F8472">
        <v>0</v>
      </c>
      <c r="G8472">
        <v>0.20921568627450979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0.62814483016050759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 x14ac:dyDescent="0.25">
      <c r="A8473" t="s">
        <v>8516</v>
      </c>
      <c r="B8473">
        <v>0</v>
      </c>
      <c r="C8473">
        <v>0</v>
      </c>
      <c r="D8473">
        <v>0</v>
      </c>
      <c r="E8473">
        <v>0.33867044565240378</v>
      </c>
      <c r="F8473">
        <v>0</v>
      </c>
      <c r="G8473">
        <v>0.20921568627450979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0.51806644270250102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 x14ac:dyDescent="0.25">
      <c r="A8474" t="s">
        <v>8517</v>
      </c>
      <c r="B8474">
        <v>0</v>
      </c>
      <c r="C8474">
        <v>0</v>
      </c>
      <c r="D8474">
        <v>0</v>
      </c>
      <c r="E8474">
        <v>0.32158040567693907</v>
      </c>
      <c r="F8474">
        <v>0</v>
      </c>
      <c r="G8474">
        <v>0.20921568627450979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0.47797685703620751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25">
      <c r="A8475" t="s">
        <v>8518</v>
      </c>
      <c r="B8475">
        <v>0</v>
      </c>
      <c r="C8475">
        <v>0</v>
      </c>
      <c r="D8475">
        <v>0</v>
      </c>
      <c r="E8475">
        <v>0.31085682861312641</v>
      </c>
      <c r="F8475">
        <v>0</v>
      </c>
      <c r="G8475">
        <v>0.20921568627450979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0.39637924598730873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 x14ac:dyDescent="0.25">
      <c r="A8476" t="s">
        <v>8519</v>
      </c>
      <c r="B8476">
        <v>0</v>
      </c>
      <c r="C8476">
        <v>0</v>
      </c>
      <c r="D8476">
        <v>0</v>
      </c>
      <c r="E8476">
        <v>0.28744262780515673</v>
      </c>
      <c r="F8476">
        <v>0</v>
      </c>
      <c r="G8476">
        <v>0.20921568627450979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0.39320642030608438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 x14ac:dyDescent="0.25">
      <c r="A8477" t="s">
        <v>8520</v>
      </c>
      <c r="B8477">
        <v>0</v>
      </c>
      <c r="C8477">
        <v>0</v>
      </c>
      <c r="D8477">
        <v>0</v>
      </c>
      <c r="E8477">
        <v>0.28693500285539042</v>
      </c>
      <c r="F8477">
        <v>0</v>
      </c>
      <c r="G8477">
        <v>0.20921568627450979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0.39010824934677107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 spans="1:18" x14ac:dyDescent="0.25">
      <c r="A8478" t="s">
        <v>8521</v>
      </c>
      <c r="B8478">
        <v>0</v>
      </c>
      <c r="C8478">
        <v>0</v>
      </c>
      <c r="D8478">
        <v>0</v>
      </c>
      <c r="E8478">
        <v>0.30087353793438948</v>
      </c>
      <c r="F8478">
        <v>0</v>
      </c>
      <c r="G8478">
        <v>0.20921568627450979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0.36472564389697648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25">
      <c r="A8479" t="s">
        <v>8522</v>
      </c>
      <c r="B8479">
        <v>0</v>
      </c>
      <c r="C8479">
        <v>0</v>
      </c>
      <c r="D8479">
        <v>0</v>
      </c>
      <c r="E8479">
        <v>0.31542545316102288</v>
      </c>
      <c r="F8479">
        <v>0</v>
      </c>
      <c r="G8479">
        <v>0.20921568627450979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0.47797685703620751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x14ac:dyDescent="0.25">
      <c r="A8480" t="s">
        <v>8523</v>
      </c>
      <c r="B8480">
        <v>0</v>
      </c>
      <c r="C8480">
        <v>0</v>
      </c>
      <c r="D8480">
        <v>0</v>
      </c>
      <c r="E8480">
        <v>0.33841663317752069</v>
      </c>
      <c r="F8480">
        <v>0</v>
      </c>
      <c r="G8480">
        <v>0.20921568627450979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0.62814483016050759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x14ac:dyDescent="0.25">
      <c r="A8481" t="s">
        <v>8524</v>
      </c>
      <c r="B8481">
        <v>0</v>
      </c>
      <c r="C8481">
        <v>0</v>
      </c>
      <c r="D8481">
        <v>0</v>
      </c>
      <c r="E8481">
        <v>0.36842995833245212</v>
      </c>
      <c r="F8481">
        <v>0</v>
      </c>
      <c r="G8481">
        <v>0.20921568627450979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0.62814483016050759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 t="s">
        <v>8525</v>
      </c>
      <c r="B8482">
        <v>0</v>
      </c>
      <c r="C8482">
        <v>2.4330900243309E-2</v>
      </c>
      <c r="D8482">
        <v>0</v>
      </c>
      <c r="E8482">
        <v>0.40571924110070012</v>
      </c>
      <c r="F8482">
        <v>0</v>
      </c>
      <c r="G8482">
        <v>0.20921568627450979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0.62814483016050759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 t="s">
        <v>8526</v>
      </c>
      <c r="B8483">
        <v>0</v>
      </c>
      <c r="C8483">
        <v>0.15815085158150849</v>
      </c>
      <c r="D8483">
        <v>0</v>
      </c>
      <c r="E8483">
        <v>0.4304448063622327</v>
      </c>
      <c r="F8483">
        <v>0</v>
      </c>
      <c r="G8483">
        <v>0.20921568627450979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0.61649869354236653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 x14ac:dyDescent="0.25">
      <c r="A8484" t="s">
        <v>8527</v>
      </c>
      <c r="B8484">
        <v>0</v>
      </c>
      <c r="C8484">
        <v>0.10462287104622869</v>
      </c>
      <c r="D8484">
        <v>0</v>
      </c>
      <c r="E8484">
        <v>0.41889633875504978</v>
      </c>
      <c r="F8484">
        <v>0</v>
      </c>
      <c r="G8484">
        <v>0.20921568627450979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0.62814483016050759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 x14ac:dyDescent="0.25">
      <c r="A8485" t="s">
        <v>8528</v>
      </c>
      <c r="B8485">
        <v>0</v>
      </c>
      <c r="C8485">
        <v>7.9075425790754258E-2</v>
      </c>
      <c r="D8485">
        <v>0</v>
      </c>
      <c r="E8485">
        <v>0.39837983036866259</v>
      </c>
      <c r="F8485">
        <v>0</v>
      </c>
      <c r="G8485">
        <v>0.20921568627450979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0.62814483016050759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 x14ac:dyDescent="0.25">
      <c r="A8486" t="s">
        <v>8529</v>
      </c>
      <c r="B8486">
        <v>0</v>
      </c>
      <c r="C8486">
        <v>0.1326034063260341</v>
      </c>
      <c r="D8486">
        <v>0</v>
      </c>
      <c r="E8486">
        <v>0.37767296262611311</v>
      </c>
      <c r="F8486">
        <v>0</v>
      </c>
      <c r="G8486">
        <v>0.20921568627450979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0.62814483016050759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 t="s">
        <v>8530</v>
      </c>
      <c r="B8487">
        <v>0</v>
      </c>
      <c r="C8487">
        <v>2.9197080291970798E-2</v>
      </c>
      <c r="D8487">
        <v>0</v>
      </c>
      <c r="E8487">
        <v>0.3679011823431122</v>
      </c>
      <c r="F8487">
        <v>0</v>
      </c>
      <c r="G8487">
        <v>0.20921568627450979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0.62814483016050759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x14ac:dyDescent="0.25">
      <c r="A8488" t="s">
        <v>8531</v>
      </c>
      <c r="B8488">
        <v>0</v>
      </c>
      <c r="C8488">
        <v>7.0559610705596104E-2</v>
      </c>
      <c r="D8488">
        <v>0</v>
      </c>
      <c r="E8488">
        <v>0.37414073901732281</v>
      </c>
      <c r="F8488">
        <v>0</v>
      </c>
      <c r="G8488">
        <v>0.20921568627450979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0.62814483016050759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 x14ac:dyDescent="0.25">
      <c r="A8489" t="s">
        <v>8532</v>
      </c>
      <c r="B8489">
        <v>0</v>
      </c>
      <c r="C8489">
        <v>0.1143552311435523</v>
      </c>
      <c r="D8489">
        <v>0</v>
      </c>
      <c r="E8489">
        <v>0.42591848389348341</v>
      </c>
      <c r="F8489">
        <v>0</v>
      </c>
      <c r="G8489">
        <v>0.20921568627450979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0.62814483016050759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x14ac:dyDescent="0.25">
      <c r="A8490" t="s">
        <v>8533</v>
      </c>
      <c r="B8490">
        <v>0</v>
      </c>
      <c r="C8490">
        <v>1.824817518248175E-2</v>
      </c>
      <c r="D8490">
        <v>0</v>
      </c>
      <c r="E8490">
        <v>0.51229932951204549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0.62814483016050759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x14ac:dyDescent="0.25">
      <c r="A8491" t="s">
        <v>8534</v>
      </c>
      <c r="B8491">
        <v>0</v>
      </c>
      <c r="C8491">
        <v>0</v>
      </c>
      <c r="D8491">
        <v>0</v>
      </c>
      <c r="E8491">
        <v>0.62753019310899139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0.54214259051885039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x14ac:dyDescent="0.25">
      <c r="A8492" t="s">
        <v>8535</v>
      </c>
      <c r="B8492">
        <v>0</v>
      </c>
      <c r="C8492">
        <v>0</v>
      </c>
      <c r="D8492">
        <v>0</v>
      </c>
      <c r="E8492">
        <v>0.66655386112227422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0.42314296379245991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x14ac:dyDescent="0.25">
      <c r="A8493" t="s">
        <v>8536</v>
      </c>
      <c r="B8493">
        <v>0</v>
      </c>
      <c r="C8493">
        <v>0</v>
      </c>
      <c r="D8493">
        <v>0</v>
      </c>
      <c r="E8493">
        <v>0.69024302544470073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0.46532288167226582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 x14ac:dyDescent="0.25">
      <c r="A8494" t="s">
        <v>8537</v>
      </c>
      <c r="B8494">
        <v>0</v>
      </c>
      <c r="C8494">
        <v>0</v>
      </c>
      <c r="D8494">
        <v>0</v>
      </c>
      <c r="E8494">
        <v>0.68195181793185133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0.48085106382978732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x14ac:dyDescent="0.25">
      <c r="A8495" t="s">
        <v>8538</v>
      </c>
      <c r="B8495">
        <v>0</v>
      </c>
      <c r="C8495">
        <v>0</v>
      </c>
      <c r="D8495">
        <v>0</v>
      </c>
      <c r="E8495">
        <v>0.67327989170667735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0.49175065322881678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 x14ac:dyDescent="0.25">
      <c r="A8496" t="s">
        <v>8539</v>
      </c>
      <c r="B8496">
        <v>0</v>
      </c>
      <c r="C8496">
        <v>0</v>
      </c>
      <c r="D8496">
        <v>0</v>
      </c>
      <c r="E8496">
        <v>0.69487510311131806</v>
      </c>
      <c r="F8496">
        <v>0</v>
      </c>
      <c r="G8496">
        <v>0.20921568627450979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0.46312056737588653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18" x14ac:dyDescent="0.25">
      <c r="A8497" t="s">
        <v>8540</v>
      </c>
      <c r="B8497">
        <v>0</v>
      </c>
      <c r="C8497">
        <v>0</v>
      </c>
      <c r="D8497">
        <v>0</v>
      </c>
      <c r="E8497">
        <v>0.69565769157554103</v>
      </c>
      <c r="F8497">
        <v>0</v>
      </c>
      <c r="G8497">
        <v>0.20921568627450979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0.45173572228443448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 x14ac:dyDescent="0.25">
      <c r="A8498" t="s">
        <v>8541</v>
      </c>
      <c r="B8498">
        <v>0</v>
      </c>
      <c r="C8498">
        <v>0</v>
      </c>
      <c r="D8498">
        <v>0</v>
      </c>
      <c r="E8498">
        <v>0.68946043698047765</v>
      </c>
      <c r="F8498">
        <v>0</v>
      </c>
      <c r="G8498">
        <v>0.20921568627450979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0.41216871967151919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x14ac:dyDescent="0.25">
      <c r="A8499" t="s">
        <v>8542</v>
      </c>
      <c r="B8499">
        <v>0</v>
      </c>
      <c r="C8499">
        <v>0</v>
      </c>
      <c r="D8499">
        <v>0</v>
      </c>
      <c r="E8499">
        <v>0.68723957782525014</v>
      </c>
      <c r="F8499">
        <v>0</v>
      </c>
      <c r="G8499">
        <v>0.20921568627450979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0.3720791340052258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 t="s">
        <v>8543</v>
      </c>
      <c r="B8500">
        <v>0</v>
      </c>
      <c r="C8500">
        <v>0</v>
      </c>
      <c r="D8500">
        <v>0</v>
      </c>
      <c r="E8500">
        <v>0.69495970726961231</v>
      </c>
      <c r="F8500">
        <v>0</v>
      </c>
      <c r="G8500">
        <v>0.20921568627450979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0.3720791340052258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18" x14ac:dyDescent="0.25">
      <c r="A8501" t="s">
        <v>8544</v>
      </c>
      <c r="B8501">
        <v>0</v>
      </c>
      <c r="C8501">
        <v>0</v>
      </c>
      <c r="D8501">
        <v>0</v>
      </c>
      <c r="E8501">
        <v>0.69954948285708252</v>
      </c>
      <c r="F8501">
        <v>0</v>
      </c>
      <c r="G8501">
        <v>0.20921568627450979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0.3720791340052258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18" x14ac:dyDescent="0.25">
      <c r="A8502" t="s">
        <v>8545</v>
      </c>
      <c r="B8502">
        <v>0</v>
      </c>
      <c r="C8502">
        <v>0</v>
      </c>
      <c r="D8502">
        <v>0</v>
      </c>
      <c r="E8502">
        <v>0.71101334630597102</v>
      </c>
      <c r="F8502">
        <v>0</v>
      </c>
      <c r="G8502">
        <v>0.20921568627450979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0.41216871967151919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25">
      <c r="A8503" t="s">
        <v>8546</v>
      </c>
      <c r="B8503">
        <v>0</v>
      </c>
      <c r="C8503">
        <v>0</v>
      </c>
      <c r="D8503">
        <v>0</v>
      </c>
      <c r="E8503">
        <v>0.70980773705027611</v>
      </c>
      <c r="F8503">
        <v>0</v>
      </c>
      <c r="G8503">
        <v>0.20921568627450979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0.46532288167226582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 x14ac:dyDescent="0.25">
      <c r="A8504" t="s">
        <v>8547</v>
      </c>
      <c r="B8504">
        <v>0</v>
      </c>
      <c r="C8504">
        <v>0</v>
      </c>
      <c r="D8504">
        <v>0</v>
      </c>
      <c r="E8504">
        <v>0.70001480572770158</v>
      </c>
      <c r="F8504">
        <v>0</v>
      </c>
      <c r="G8504">
        <v>0.70039215686274503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0.49888017917133259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 x14ac:dyDescent="0.25">
      <c r="A8505" t="s">
        <v>8548</v>
      </c>
      <c r="B8505">
        <v>0</v>
      </c>
      <c r="C8505">
        <v>0</v>
      </c>
      <c r="D8505">
        <v>0</v>
      </c>
      <c r="E8505">
        <v>0.70593709680830818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0.49406494960806269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25">
      <c r="A8506" t="s">
        <v>8549</v>
      </c>
      <c r="B8506">
        <v>0</v>
      </c>
      <c r="C8506">
        <v>4.2579075425790751E-2</v>
      </c>
      <c r="D8506">
        <v>0</v>
      </c>
      <c r="E8506">
        <v>0.70887709130903787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0.49794699514744312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25">
      <c r="A8507" t="s">
        <v>8550</v>
      </c>
      <c r="B8507">
        <v>0</v>
      </c>
      <c r="C8507">
        <v>0.1009732360097324</v>
      </c>
      <c r="D8507">
        <v>0</v>
      </c>
      <c r="E8507">
        <v>0.69240043148120733</v>
      </c>
      <c r="F8507">
        <v>0</v>
      </c>
      <c r="G8507">
        <v>0.20921568627450979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0.52224710712952593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 x14ac:dyDescent="0.25">
      <c r="A8508" t="s">
        <v>8551</v>
      </c>
      <c r="B8508">
        <v>0</v>
      </c>
      <c r="C8508">
        <v>6.0827250608272501E-2</v>
      </c>
      <c r="D8508">
        <v>0</v>
      </c>
      <c r="E8508">
        <v>0.61661625668901632</v>
      </c>
      <c r="F8508">
        <v>0</v>
      </c>
      <c r="G8508">
        <v>0.20921568627450979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0.52224710712952593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 t="s">
        <v>8552</v>
      </c>
      <c r="B8509">
        <v>0</v>
      </c>
      <c r="C8509">
        <v>0.121654501216545</v>
      </c>
      <c r="D8509">
        <v>0</v>
      </c>
      <c r="E8509">
        <v>0.53541741576598501</v>
      </c>
      <c r="F8509">
        <v>0</v>
      </c>
      <c r="G8509">
        <v>0.20921568627450979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0.52224710712952593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25">
      <c r="A8510" t="s">
        <v>8553</v>
      </c>
      <c r="B8510">
        <v>0</v>
      </c>
      <c r="C8510">
        <v>9.7323600973236002E-2</v>
      </c>
      <c r="D8510">
        <v>0</v>
      </c>
      <c r="E8510">
        <v>0.48841980583345668</v>
      </c>
      <c r="F8510">
        <v>0</v>
      </c>
      <c r="G8510">
        <v>0.20921568627450979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0.52224710712952593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 t="s">
        <v>8554</v>
      </c>
      <c r="B8511">
        <v>0</v>
      </c>
      <c r="C8511">
        <v>7.420924574209245E-2</v>
      </c>
      <c r="D8511">
        <v>0</v>
      </c>
      <c r="E8511">
        <v>0.45060174707586881</v>
      </c>
      <c r="F8511">
        <v>0</v>
      </c>
      <c r="G8511">
        <v>0.20921568627450979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0.52224710712952593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 x14ac:dyDescent="0.25">
      <c r="A8512" t="s">
        <v>8555</v>
      </c>
      <c r="B8512">
        <v>0</v>
      </c>
      <c r="C8512">
        <v>8.2725060827250604E-2</v>
      </c>
      <c r="D8512">
        <v>0</v>
      </c>
      <c r="E8512">
        <v>0.43139660314304451</v>
      </c>
      <c r="F8512">
        <v>0</v>
      </c>
      <c r="G8512">
        <v>0.20921568627450979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0.52224710712952593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 x14ac:dyDescent="0.25">
      <c r="A8513" t="s">
        <v>8556</v>
      </c>
      <c r="B8513">
        <v>0</v>
      </c>
      <c r="C8513">
        <v>6.569343065693431E-2</v>
      </c>
      <c r="D8513">
        <v>0</v>
      </c>
      <c r="E8513">
        <v>0.43190422809281082</v>
      </c>
      <c r="F8513">
        <v>0</v>
      </c>
      <c r="G8513">
        <v>0.20921568627450979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0.52224710712952593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 x14ac:dyDescent="0.25">
      <c r="A8514" t="s">
        <v>8557</v>
      </c>
      <c r="B8514">
        <v>0</v>
      </c>
      <c r="C8514">
        <v>4.8661800486618006E-3</v>
      </c>
      <c r="D8514">
        <v>0</v>
      </c>
      <c r="E8514">
        <v>0.4919731804818207</v>
      </c>
      <c r="F8514">
        <v>0</v>
      </c>
      <c r="G8514">
        <v>0.20921568627450979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0.52224710712952593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25">
      <c r="A8515" t="s">
        <v>8558</v>
      </c>
      <c r="B8515">
        <v>0</v>
      </c>
      <c r="C8515">
        <v>0</v>
      </c>
      <c r="D8515">
        <v>0</v>
      </c>
      <c r="E8515">
        <v>0.59969542503014028</v>
      </c>
      <c r="F8515">
        <v>0</v>
      </c>
      <c r="G8515">
        <v>0.72372549019607846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0.52224710712952593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 x14ac:dyDescent="0.25">
      <c r="A8516" t="s">
        <v>8559</v>
      </c>
      <c r="B8516">
        <v>0</v>
      </c>
      <c r="C8516">
        <v>0</v>
      </c>
      <c r="D8516">
        <v>0</v>
      </c>
      <c r="E8516">
        <v>0.66056811692294681</v>
      </c>
      <c r="F8516">
        <v>0</v>
      </c>
      <c r="G8516">
        <v>0.71137254901960789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0.52224710712952593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 x14ac:dyDescent="0.25">
      <c r="A8517" t="s">
        <v>8560</v>
      </c>
      <c r="B8517">
        <v>0</v>
      </c>
      <c r="C8517">
        <v>0</v>
      </c>
      <c r="D8517">
        <v>0</v>
      </c>
      <c r="E8517">
        <v>0.68747223926055978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0.52224710712952593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 x14ac:dyDescent="0.25">
      <c r="A8518" t="s">
        <v>8561</v>
      </c>
      <c r="B8518">
        <v>0</v>
      </c>
      <c r="C8518">
        <v>0</v>
      </c>
      <c r="D8518">
        <v>0</v>
      </c>
      <c r="E8518">
        <v>0.68671080183591027</v>
      </c>
      <c r="F8518">
        <v>0</v>
      </c>
      <c r="G8518">
        <v>0.20921568627450979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0.47790220231429642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25">
      <c r="A8519" t="s">
        <v>8562</v>
      </c>
      <c r="B8519">
        <v>0</v>
      </c>
      <c r="C8519">
        <v>0</v>
      </c>
      <c r="D8519">
        <v>0</v>
      </c>
      <c r="E8519">
        <v>0.66594048097463998</v>
      </c>
      <c r="F8519">
        <v>0</v>
      </c>
      <c r="G8519">
        <v>0.20921568627450979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0.41216871967151919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 x14ac:dyDescent="0.25">
      <c r="A8520" t="s">
        <v>8563</v>
      </c>
      <c r="B8520">
        <v>0</v>
      </c>
      <c r="C8520">
        <v>0</v>
      </c>
      <c r="D8520">
        <v>0</v>
      </c>
      <c r="E8520">
        <v>0.61574906406649887</v>
      </c>
      <c r="F8520">
        <v>0</v>
      </c>
      <c r="G8520">
        <v>0.20921568627450979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0.20892123926838371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 x14ac:dyDescent="0.25">
      <c r="A8521" t="s">
        <v>8564</v>
      </c>
      <c r="B8521">
        <v>0</v>
      </c>
      <c r="C8521">
        <v>0</v>
      </c>
      <c r="D8521">
        <v>0</v>
      </c>
      <c r="E8521">
        <v>0.54679667505657903</v>
      </c>
      <c r="F8521">
        <v>0</v>
      </c>
      <c r="G8521">
        <v>0.20921568627450979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0.20892123926838371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18" x14ac:dyDescent="0.25">
      <c r="A8522" t="s">
        <v>8565</v>
      </c>
      <c r="B8522">
        <v>0</v>
      </c>
      <c r="C8522">
        <v>0</v>
      </c>
      <c r="D8522">
        <v>0</v>
      </c>
      <c r="E8522">
        <v>0.48292053554432202</v>
      </c>
      <c r="F8522">
        <v>0</v>
      </c>
      <c r="G8522">
        <v>0.20921568627450979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0.20892123926838371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x14ac:dyDescent="0.25">
      <c r="A8523" t="s">
        <v>8566</v>
      </c>
      <c r="B8523">
        <v>0</v>
      </c>
      <c r="C8523">
        <v>0</v>
      </c>
      <c r="D8523">
        <v>0</v>
      </c>
      <c r="E8523">
        <v>0.43480192051439331</v>
      </c>
      <c r="F8523">
        <v>0</v>
      </c>
      <c r="G8523">
        <v>0.20921568627450979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0.20892123926838371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 x14ac:dyDescent="0.25">
      <c r="A8524" t="s">
        <v>8567</v>
      </c>
      <c r="B8524">
        <v>0</v>
      </c>
      <c r="C8524">
        <v>0</v>
      </c>
      <c r="D8524">
        <v>0</v>
      </c>
      <c r="E8524">
        <v>0.39905666363501768</v>
      </c>
      <c r="F8524">
        <v>0</v>
      </c>
      <c r="G8524">
        <v>0.20921568627450979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0.20892123926838371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 x14ac:dyDescent="0.25">
      <c r="A8525" t="s">
        <v>8568</v>
      </c>
      <c r="B8525">
        <v>0</v>
      </c>
      <c r="C8525">
        <v>0</v>
      </c>
      <c r="D8525">
        <v>0</v>
      </c>
      <c r="E8525">
        <v>0.36373442754711399</v>
      </c>
      <c r="F8525">
        <v>0</v>
      </c>
      <c r="G8525">
        <v>0.20921568627450979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0.20892123926838371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 spans="1:18" x14ac:dyDescent="0.25">
      <c r="A8526" t="s">
        <v>8569</v>
      </c>
      <c r="B8526">
        <v>0</v>
      </c>
      <c r="C8526">
        <v>0</v>
      </c>
      <c r="D8526">
        <v>0</v>
      </c>
      <c r="E8526">
        <v>0.34070094545146901</v>
      </c>
      <c r="F8526">
        <v>0</v>
      </c>
      <c r="G8526">
        <v>0.20921568627450979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0.20892123926838371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25">
      <c r="A8527" t="s">
        <v>8570</v>
      </c>
      <c r="B8527">
        <v>0</v>
      </c>
      <c r="C8527">
        <v>0</v>
      </c>
      <c r="D8527">
        <v>0</v>
      </c>
      <c r="E8527">
        <v>0.31470631781552072</v>
      </c>
      <c r="F8527">
        <v>0</v>
      </c>
      <c r="G8527">
        <v>0.20921568627450979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0.20892123926838371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 x14ac:dyDescent="0.25">
      <c r="A8528" t="s">
        <v>8571</v>
      </c>
      <c r="B8528">
        <v>0</v>
      </c>
      <c r="C8528">
        <v>0</v>
      </c>
      <c r="D8528">
        <v>0</v>
      </c>
      <c r="E8528">
        <v>0.29594534571374193</v>
      </c>
      <c r="F8528">
        <v>0</v>
      </c>
      <c r="G8528">
        <v>0.20921568627450979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0.20892123926838371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x14ac:dyDescent="0.25">
      <c r="A8529" t="s">
        <v>8572</v>
      </c>
      <c r="B8529">
        <v>0</v>
      </c>
      <c r="C8529">
        <v>0</v>
      </c>
      <c r="D8529">
        <v>0</v>
      </c>
      <c r="E8529">
        <v>0.28860593498170439</v>
      </c>
      <c r="F8529">
        <v>0</v>
      </c>
      <c r="G8529">
        <v>0.20921568627450979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0.20892123926838371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 x14ac:dyDescent="0.25">
      <c r="A8530" t="s">
        <v>8573</v>
      </c>
      <c r="B8530">
        <v>0</v>
      </c>
      <c r="C8530">
        <v>0</v>
      </c>
      <c r="D8530">
        <v>0</v>
      </c>
      <c r="E8530">
        <v>0.28376234691935109</v>
      </c>
      <c r="F8530">
        <v>0</v>
      </c>
      <c r="G8530">
        <v>0.20921568627450979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0.20892123926838371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x14ac:dyDescent="0.25">
      <c r="A8531" t="s">
        <v>8574</v>
      </c>
      <c r="B8531">
        <v>0</v>
      </c>
      <c r="C8531">
        <v>1.3381995133819951E-2</v>
      </c>
      <c r="D8531">
        <v>0</v>
      </c>
      <c r="E8531">
        <v>0.27157934812496037</v>
      </c>
      <c r="F8531">
        <v>0</v>
      </c>
      <c r="G8531">
        <v>0.20921568627450979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0.20892123926838371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 x14ac:dyDescent="0.25">
      <c r="A8532" t="s">
        <v>8575</v>
      </c>
      <c r="B8532">
        <v>0</v>
      </c>
      <c r="C8532">
        <v>9.3673965936739656E-2</v>
      </c>
      <c r="D8532">
        <v>0</v>
      </c>
      <c r="E8532">
        <v>0.1983756001607479</v>
      </c>
      <c r="F8532">
        <v>0</v>
      </c>
      <c r="G8532">
        <v>0.20921568627450979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0.20892123926838371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 x14ac:dyDescent="0.25">
      <c r="A8533" t="s">
        <v>8576</v>
      </c>
      <c r="B8533">
        <v>0</v>
      </c>
      <c r="C8533">
        <v>0.21411192214111921</v>
      </c>
      <c r="D8533">
        <v>0</v>
      </c>
      <c r="E8533">
        <v>0.13817974153429641</v>
      </c>
      <c r="F8533">
        <v>0</v>
      </c>
      <c r="G8533">
        <v>0.20921568627450979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0.29048152295632701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 x14ac:dyDescent="0.25">
      <c r="A8534" t="s">
        <v>8577</v>
      </c>
      <c r="B8534">
        <v>0</v>
      </c>
      <c r="C8534">
        <v>0.1751824817518248</v>
      </c>
      <c r="D8534">
        <v>0</v>
      </c>
      <c r="E8534">
        <v>9.7040969563654059E-2</v>
      </c>
      <c r="F8534">
        <v>0</v>
      </c>
      <c r="G8534">
        <v>0.20921568627450979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0.34382232176185151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25">
      <c r="A8535" t="s">
        <v>8578</v>
      </c>
      <c r="B8535">
        <v>0</v>
      </c>
      <c r="C8535">
        <v>0.27372262773722628</v>
      </c>
      <c r="D8535">
        <v>0</v>
      </c>
      <c r="E8535">
        <v>7.022145138433554E-2</v>
      </c>
      <c r="F8535">
        <v>0</v>
      </c>
      <c r="G8535">
        <v>0.20921568627450979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0.32374020156774908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 spans="1:18" x14ac:dyDescent="0.25">
      <c r="A8536" t="s">
        <v>8579</v>
      </c>
      <c r="B8536">
        <v>0</v>
      </c>
      <c r="C8536">
        <v>0.62165450121654497</v>
      </c>
      <c r="D8536">
        <v>0</v>
      </c>
      <c r="E8536">
        <v>6.432031134330253E-2</v>
      </c>
      <c r="F8536">
        <v>0</v>
      </c>
      <c r="G8536">
        <v>0.20921568627450979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0.28409854423292269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 x14ac:dyDescent="0.25">
      <c r="A8537" t="s">
        <v>8580</v>
      </c>
      <c r="B8537">
        <v>0</v>
      </c>
      <c r="C8537">
        <v>0.39172749391727502</v>
      </c>
      <c r="D8537">
        <v>0</v>
      </c>
      <c r="E8537">
        <v>6.6266206984073275E-2</v>
      </c>
      <c r="F8537">
        <v>0</v>
      </c>
      <c r="G8537">
        <v>0.20921568627450979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0.20892123926838371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 x14ac:dyDescent="0.25">
      <c r="A8538" t="s">
        <v>8581</v>
      </c>
      <c r="B8538">
        <v>0</v>
      </c>
      <c r="C8538">
        <v>5.2311435523114347E-2</v>
      </c>
      <c r="D8538">
        <v>0</v>
      </c>
      <c r="E8538">
        <v>7.9781721271600506E-2</v>
      </c>
      <c r="F8538">
        <v>0</v>
      </c>
      <c r="G8538">
        <v>0.20921568627450979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0.3720791340052258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25">
      <c r="A8539" t="s">
        <v>8582</v>
      </c>
      <c r="B8539">
        <v>0</v>
      </c>
      <c r="C8539">
        <v>0</v>
      </c>
      <c r="D8539">
        <v>0</v>
      </c>
      <c r="E8539">
        <v>8.8897819327819969E-2</v>
      </c>
      <c r="F8539">
        <v>0</v>
      </c>
      <c r="G8539">
        <v>0.20921568627450979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0.52224710712952593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 x14ac:dyDescent="0.25">
      <c r="A8540" t="s">
        <v>8583</v>
      </c>
      <c r="B8540">
        <v>0</v>
      </c>
      <c r="C8540">
        <v>0</v>
      </c>
      <c r="D8540">
        <v>0</v>
      </c>
      <c r="E8540">
        <v>8.7459548636815501E-2</v>
      </c>
      <c r="F8540">
        <v>0</v>
      </c>
      <c r="G8540">
        <v>0.20921568627450979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0.52224710712952593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 x14ac:dyDescent="0.25">
      <c r="A8541" t="s">
        <v>8584</v>
      </c>
      <c r="B8541">
        <v>0</v>
      </c>
      <c r="C8541">
        <v>0</v>
      </c>
      <c r="D8541">
        <v>0</v>
      </c>
      <c r="E8541">
        <v>7.9401002559275791E-2</v>
      </c>
      <c r="F8541">
        <v>0</v>
      </c>
      <c r="G8541">
        <v>0.4790196078431373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0.52224710712952593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 x14ac:dyDescent="0.25">
      <c r="A8542" t="s">
        <v>8585</v>
      </c>
      <c r="B8542">
        <v>0</v>
      </c>
      <c r="C8542">
        <v>0</v>
      </c>
      <c r="D8542">
        <v>0</v>
      </c>
      <c r="E8542">
        <v>7.1194399204720926E-2</v>
      </c>
      <c r="F8542">
        <v>0</v>
      </c>
      <c r="G8542">
        <v>0.30117647058823532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0.52224710712952593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x14ac:dyDescent="0.25">
      <c r="A8543" t="s">
        <v>8586</v>
      </c>
      <c r="B8543">
        <v>0</v>
      </c>
      <c r="C8543">
        <v>0</v>
      </c>
      <c r="D8543">
        <v>0</v>
      </c>
      <c r="E8543">
        <v>7.5636117515175877E-2</v>
      </c>
      <c r="F8543">
        <v>0</v>
      </c>
      <c r="G8543">
        <v>0.81843137254901954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0.52224710712952593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 x14ac:dyDescent="0.25">
      <c r="A8544" t="s">
        <v>8587</v>
      </c>
      <c r="B8544">
        <v>0</v>
      </c>
      <c r="C8544">
        <v>0</v>
      </c>
      <c r="D8544">
        <v>0</v>
      </c>
      <c r="E8544">
        <v>0.10012902134139889</v>
      </c>
      <c r="F8544">
        <v>0</v>
      </c>
      <c r="G8544">
        <v>0.20921568627450979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0.52224710712952593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 x14ac:dyDescent="0.25">
      <c r="A8545" t="s">
        <v>8588</v>
      </c>
      <c r="B8545">
        <v>0</v>
      </c>
      <c r="C8545">
        <v>0</v>
      </c>
      <c r="D8545">
        <v>0</v>
      </c>
      <c r="E8545">
        <v>0.14750734998625181</v>
      </c>
      <c r="F8545">
        <v>0</v>
      </c>
      <c r="G8545">
        <v>0.20921568627450979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0.41216871967151919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 x14ac:dyDescent="0.25">
      <c r="A8546" t="s">
        <v>8589</v>
      </c>
      <c r="B8546">
        <v>0</v>
      </c>
      <c r="C8546">
        <v>0</v>
      </c>
      <c r="D8546">
        <v>0</v>
      </c>
      <c r="E8546">
        <v>0.2061168806446837</v>
      </c>
      <c r="F8546">
        <v>0</v>
      </c>
      <c r="G8546">
        <v>0.20921568627450979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0.3720791340052258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x14ac:dyDescent="0.25">
      <c r="A8547" t="s">
        <v>8590</v>
      </c>
      <c r="B8547">
        <v>0</v>
      </c>
      <c r="C8547">
        <v>0</v>
      </c>
      <c r="D8547">
        <v>0</v>
      </c>
      <c r="E8547">
        <v>0.26362655724528872</v>
      </c>
      <c r="F8547">
        <v>0</v>
      </c>
      <c r="G8547">
        <v>0.20921568627450979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0.29048152295632701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18" x14ac:dyDescent="0.25">
      <c r="A8548" t="s">
        <v>8591</v>
      </c>
      <c r="B8548">
        <v>0</v>
      </c>
      <c r="C8548">
        <v>0</v>
      </c>
      <c r="D8548">
        <v>0</v>
      </c>
      <c r="E8548">
        <v>0.32807377482603273</v>
      </c>
      <c r="F8548">
        <v>0</v>
      </c>
      <c r="G8548">
        <v>0.20921568627450979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0.29048152295632701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 x14ac:dyDescent="0.25">
      <c r="A8549" t="s">
        <v>8592</v>
      </c>
      <c r="B8549">
        <v>0</v>
      </c>
      <c r="C8549">
        <v>0</v>
      </c>
      <c r="D8549">
        <v>0</v>
      </c>
      <c r="E8549">
        <v>0.37041815605237</v>
      </c>
      <c r="F8549">
        <v>0</v>
      </c>
      <c r="G8549">
        <v>0.20921568627450979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0.29048152295632701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 x14ac:dyDescent="0.25">
      <c r="A8550" t="s">
        <v>8593</v>
      </c>
      <c r="B8550">
        <v>0</v>
      </c>
      <c r="C8550">
        <v>0</v>
      </c>
      <c r="D8550">
        <v>0</v>
      </c>
      <c r="E8550">
        <v>0.39440343492882679</v>
      </c>
      <c r="F8550">
        <v>0</v>
      </c>
      <c r="G8550">
        <v>0.20921568627450979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0.3720791340052258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x14ac:dyDescent="0.25">
      <c r="A8551" t="s">
        <v>8594</v>
      </c>
      <c r="B8551">
        <v>0</v>
      </c>
      <c r="C8551">
        <v>0</v>
      </c>
      <c r="D8551">
        <v>0</v>
      </c>
      <c r="E8551">
        <v>0.42033460944605427</v>
      </c>
      <c r="F8551">
        <v>0</v>
      </c>
      <c r="G8551">
        <v>0.20921568627450979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0.41216871967151919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 x14ac:dyDescent="0.25">
      <c r="A8552" t="s">
        <v>8595</v>
      </c>
      <c r="B8552">
        <v>0</v>
      </c>
      <c r="C8552">
        <v>0</v>
      </c>
      <c r="D8552">
        <v>0</v>
      </c>
      <c r="E8552">
        <v>0.44159140421751741</v>
      </c>
      <c r="F8552">
        <v>0</v>
      </c>
      <c r="G8552">
        <v>0.20921568627450979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0.52224710712952593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 x14ac:dyDescent="0.25">
      <c r="A8553" t="s">
        <v>8596</v>
      </c>
      <c r="B8553">
        <v>0</v>
      </c>
      <c r="C8553">
        <v>0</v>
      </c>
      <c r="D8553">
        <v>0</v>
      </c>
      <c r="E8553">
        <v>0.47020876076059143</v>
      </c>
      <c r="F8553">
        <v>0</v>
      </c>
      <c r="G8553">
        <v>0.67764705882352949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0.52224710712952593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 x14ac:dyDescent="0.25">
      <c r="A8554" t="s">
        <v>8597</v>
      </c>
      <c r="B8554">
        <v>0</v>
      </c>
      <c r="C8554">
        <v>0</v>
      </c>
      <c r="D8554">
        <v>0</v>
      </c>
      <c r="E8554">
        <v>0.48939275365384222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0.52224710712952593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 x14ac:dyDescent="0.25">
      <c r="A8555" t="s">
        <v>8598</v>
      </c>
      <c r="B8555">
        <v>0</v>
      </c>
      <c r="C8555">
        <v>1.4598540145985399E-2</v>
      </c>
      <c r="D8555">
        <v>0</v>
      </c>
      <c r="E8555">
        <v>0.49683791958374762</v>
      </c>
      <c r="F8555">
        <v>0</v>
      </c>
      <c r="G8555">
        <v>0.20921568627450979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0.52224710712952593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 x14ac:dyDescent="0.25">
      <c r="A8556" t="s">
        <v>8599</v>
      </c>
      <c r="B8556">
        <v>0</v>
      </c>
      <c r="C8556">
        <v>0.16788321167883211</v>
      </c>
      <c r="D8556">
        <v>0</v>
      </c>
      <c r="E8556">
        <v>0.46798790160536391</v>
      </c>
      <c r="F8556">
        <v>0</v>
      </c>
      <c r="G8556">
        <v>0.20921568627450979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0.52224710712952593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 x14ac:dyDescent="0.25">
      <c r="A8557" t="s">
        <v>8600</v>
      </c>
      <c r="B8557">
        <v>0</v>
      </c>
      <c r="C8557">
        <v>0.21289537712895379</v>
      </c>
      <c r="D8557">
        <v>0</v>
      </c>
      <c r="E8557">
        <v>0.41460267772161008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0.52224710712952593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 x14ac:dyDescent="0.25">
      <c r="A8558" t="s">
        <v>8601</v>
      </c>
      <c r="B8558">
        <v>0</v>
      </c>
      <c r="C8558">
        <v>0.20316301703163009</v>
      </c>
      <c r="D8558">
        <v>0</v>
      </c>
      <c r="E8558">
        <v>0.34514266376192387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0.52224710712952593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 x14ac:dyDescent="0.25">
      <c r="A8559" t="s">
        <v>8602</v>
      </c>
      <c r="B8559">
        <v>0</v>
      </c>
      <c r="C8559">
        <v>0.2019464720194647</v>
      </c>
      <c r="D8559">
        <v>0</v>
      </c>
      <c r="E8559">
        <v>0.29985828803485692</v>
      </c>
      <c r="F8559">
        <v>0</v>
      </c>
      <c r="G8559">
        <v>0.76882352941176479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0.52224710712952593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18" x14ac:dyDescent="0.25">
      <c r="A8560" t="s">
        <v>8603</v>
      </c>
      <c r="B8560">
        <v>0</v>
      </c>
      <c r="C8560">
        <v>0.33090024330900242</v>
      </c>
      <c r="D8560">
        <v>0</v>
      </c>
      <c r="E8560">
        <v>0.29171513779902292</v>
      </c>
      <c r="F8560">
        <v>0</v>
      </c>
      <c r="G8560">
        <v>0.20921568627450979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0.52224710712952593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8" x14ac:dyDescent="0.25">
      <c r="A8561" t="s">
        <v>8604</v>
      </c>
      <c r="B8561">
        <v>0</v>
      </c>
      <c r="C8561">
        <v>0.27737226277372262</v>
      </c>
      <c r="D8561">
        <v>0</v>
      </c>
      <c r="E8561">
        <v>0.3243300408215064</v>
      </c>
      <c r="F8561">
        <v>0</v>
      </c>
      <c r="G8561">
        <v>0.20921568627450979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0.52224710712952593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 spans="1:18" x14ac:dyDescent="0.25">
      <c r="A8562" t="s">
        <v>8605</v>
      </c>
      <c r="B8562">
        <v>0</v>
      </c>
      <c r="C8562">
        <v>5.2311435523114347E-2</v>
      </c>
      <c r="D8562">
        <v>0</v>
      </c>
      <c r="E8562">
        <v>0.3682819010554369</v>
      </c>
      <c r="F8562">
        <v>0</v>
      </c>
      <c r="G8562">
        <v>1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0.52224710712952593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18" x14ac:dyDescent="0.25">
      <c r="A8563" t="s">
        <v>8606</v>
      </c>
      <c r="B8563">
        <v>0</v>
      </c>
      <c r="C8563">
        <v>0</v>
      </c>
      <c r="D8563">
        <v>0</v>
      </c>
      <c r="E8563">
        <v>0.41716195351001512</v>
      </c>
      <c r="F8563">
        <v>0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0.52224710712952593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18" x14ac:dyDescent="0.25">
      <c r="A8564" t="s">
        <v>8607</v>
      </c>
      <c r="B8564">
        <v>0</v>
      </c>
      <c r="C8564">
        <v>0</v>
      </c>
      <c r="D8564">
        <v>0</v>
      </c>
      <c r="E8564">
        <v>0.42841430656316759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0.52224710712952593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 x14ac:dyDescent="0.25">
      <c r="A8565" t="s">
        <v>8608</v>
      </c>
      <c r="B8565">
        <v>0</v>
      </c>
      <c r="C8565">
        <v>0</v>
      </c>
      <c r="D8565">
        <v>0</v>
      </c>
      <c r="E8565">
        <v>0.43440005076249499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0.52224710712952593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 x14ac:dyDescent="0.25">
      <c r="A8566" t="s">
        <v>8609</v>
      </c>
      <c r="B8566">
        <v>0</v>
      </c>
      <c r="C8566">
        <v>0</v>
      </c>
      <c r="D8566">
        <v>0</v>
      </c>
      <c r="E8566">
        <v>0.45633367880031311</v>
      </c>
      <c r="F8566">
        <v>0</v>
      </c>
      <c r="G8566">
        <v>0.70823529411764707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0.52224710712952593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 x14ac:dyDescent="0.25">
      <c r="A8567" t="s">
        <v>8610</v>
      </c>
      <c r="B8567">
        <v>0</v>
      </c>
      <c r="C8567">
        <v>0</v>
      </c>
      <c r="D8567">
        <v>0</v>
      </c>
      <c r="E8567">
        <v>0.45853338691596701</v>
      </c>
      <c r="F8567">
        <v>0</v>
      </c>
      <c r="G8567">
        <v>0.99392156862745096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0.52224710712952593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 spans="1:18" x14ac:dyDescent="0.25">
      <c r="A8568" t="s">
        <v>8611</v>
      </c>
      <c r="B8568">
        <v>0</v>
      </c>
      <c r="C8568">
        <v>0</v>
      </c>
      <c r="D8568">
        <v>0</v>
      </c>
      <c r="E8568">
        <v>0.43598637873051471</v>
      </c>
      <c r="F8568">
        <v>0</v>
      </c>
      <c r="G8568">
        <v>0.20921568627450979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0.52224710712952593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18" x14ac:dyDescent="0.25">
      <c r="A8569" t="s">
        <v>8612</v>
      </c>
      <c r="B8569">
        <v>0</v>
      </c>
      <c r="C8569">
        <v>0</v>
      </c>
      <c r="D8569">
        <v>0</v>
      </c>
      <c r="E8569">
        <v>0.43987817001205609</v>
      </c>
      <c r="F8569">
        <v>0</v>
      </c>
      <c r="G8569">
        <v>0.20921568627450979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0.52224710712952593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 x14ac:dyDescent="0.25">
      <c r="A8570" t="s">
        <v>8613</v>
      </c>
      <c r="B8570">
        <v>0</v>
      </c>
      <c r="C8570">
        <v>0</v>
      </c>
      <c r="D8570">
        <v>0</v>
      </c>
      <c r="E8570">
        <v>0.45918906914274837</v>
      </c>
      <c r="F8570">
        <v>0</v>
      </c>
      <c r="G8570">
        <v>0.20921568627450979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0.24046285927584921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 spans="1:18" x14ac:dyDescent="0.25">
      <c r="A8571" t="s">
        <v>8614</v>
      </c>
      <c r="B8571">
        <v>0</v>
      </c>
      <c r="C8571">
        <v>0</v>
      </c>
      <c r="D8571">
        <v>0</v>
      </c>
      <c r="E8571">
        <v>0.48444341039362088</v>
      </c>
      <c r="F8571">
        <v>0</v>
      </c>
      <c r="G8571">
        <v>0.20921568627450979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0.20892123926838371</v>
      </c>
      <c r="N8571">
        <v>0</v>
      </c>
      <c r="O8571">
        <v>0</v>
      </c>
      <c r="P8571">
        <v>0</v>
      </c>
      <c r="Q8571">
        <v>0</v>
      </c>
      <c r="R8571">
        <v>0</v>
      </c>
    </row>
    <row r="8572" spans="1:18" x14ac:dyDescent="0.25">
      <c r="A8572" t="s">
        <v>8615</v>
      </c>
      <c r="B8572">
        <v>0</v>
      </c>
      <c r="C8572">
        <v>0</v>
      </c>
      <c r="D8572">
        <v>0</v>
      </c>
      <c r="E8572">
        <v>0.49216353983798311</v>
      </c>
      <c r="F8572">
        <v>0</v>
      </c>
      <c r="G8572">
        <v>0.20921568627450979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0.20892123926838371</v>
      </c>
      <c r="N8572">
        <v>0</v>
      </c>
      <c r="O8572">
        <v>0</v>
      </c>
      <c r="P8572">
        <v>0</v>
      </c>
      <c r="Q8572">
        <v>0</v>
      </c>
      <c r="R8572">
        <v>0</v>
      </c>
    </row>
    <row r="8573" spans="1:18" x14ac:dyDescent="0.25">
      <c r="A8573" t="s">
        <v>8616</v>
      </c>
      <c r="B8573">
        <v>0</v>
      </c>
      <c r="C8573">
        <v>0</v>
      </c>
      <c r="D8573">
        <v>0</v>
      </c>
      <c r="E8573">
        <v>0.49427864379534259</v>
      </c>
      <c r="F8573">
        <v>0</v>
      </c>
      <c r="G8573">
        <v>0.20921568627450979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0.20892123926838371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x14ac:dyDescent="0.25">
      <c r="A8574" t="s">
        <v>8617</v>
      </c>
      <c r="B8574">
        <v>0</v>
      </c>
      <c r="C8574">
        <v>0</v>
      </c>
      <c r="D8574">
        <v>0</v>
      </c>
      <c r="E8574">
        <v>0.50453689798853618</v>
      </c>
      <c r="F8574">
        <v>0</v>
      </c>
      <c r="G8574">
        <v>0.20921568627450979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0.20892123926838371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 x14ac:dyDescent="0.25">
      <c r="A8575" t="s">
        <v>8618</v>
      </c>
      <c r="B8575">
        <v>0</v>
      </c>
      <c r="C8575">
        <v>0</v>
      </c>
      <c r="D8575">
        <v>0</v>
      </c>
      <c r="E8575">
        <v>0.55096342985257729</v>
      </c>
      <c r="F8575">
        <v>0</v>
      </c>
      <c r="G8575">
        <v>0.20921568627450979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0.20892123926838371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18" x14ac:dyDescent="0.25">
      <c r="A8576" t="s">
        <v>8619</v>
      </c>
      <c r="B8576">
        <v>0</v>
      </c>
      <c r="C8576">
        <v>0</v>
      </c>
      <c r="D8576">
        <v>0</v>
      </c>
      <c r="E8576">
        <v>0.59927240423866845</v>
      </c>
      <c r="F8576">
        <v>0</v>
      </c>
      <c r="G8576">
        <v>0.20921568627450979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0.20892123926838371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 spans="1:18" x14ac:dyDescent="0.25">
      <c r="A8577" t="s">
        <v>8620</v>
      </c>
      <c r="B8577">
        <v>0</v>
      </c>
      <c r="C8577">
        <v>0</v>
      </c>
      <c r="D8577">
        <v>0</v>
      </c>
      <c r="E8577">
        <v>0.61200533006197255</v>
      </c>
      <c r="F8577">
        <v>0</v>
      </c>
      <c r="G8577">
        <v>0.20921568627450979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0.20892123926838371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 spans="1:18" x14ac:dyDescent="0.25">
      <c r="A8578" t="s">
        <v>8621</v>
      </c>
      <c r="B8578">
        <v>0</v>
      </c>
      <c r="C8578">
        <v>4.1362530413625302E-2</v>
      </c>
      <c r="D8578">
        <v>0</v>
      </c>
      <c r="E8578">
        <v>0.5968823367668521</v>
      </c>
      <c r="F8578">
        <v>0</v>
      </c>
      <c r="G8578">
        <v>0.20921568627450979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0.20892123926838371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x14ac:dyDescent="0.25">
      <c r="A8579" t="s">
        <v>8622</v>
      </c>
      <c r="B8579">
        <v>0</v>
      </c>
      <c r="C8579">
        <v>0.21532846715328471</v>
      </c>
      <c r="D8579">
        <v>0</v>
      </c>
      <c r="E8579">
        <v>0.53581928551788327</v>
      </c>
      <c r="F8579">
        <v>0</v>
      </c>
      <c r="G8579">
        <v>0.20921568627450979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0.3720791340052258</v>
      </c>
      <c r="N8579">
        <v>0</v>
      </c>
      <c r="O8579">
        <v>0</v>
      </c>
      <c r="P8579">
        <v>0</v>
      </c>
      <c r="Q8579">
        <v>0</v>
      </c>
      <c r="R8579">
        <v>0</v>
      </c>
    </row>
    <row r="8580" spans="1:18" x14ac:dyDescent="0.25">
      <c r="A8580" t="s">
        <v>8623</v>
      </c>
      <c r="B8580">
        <v>0</v>
      </c>
      <c r="C8580">
        <v>0.30413625304136249</v>
      </c>
      <c r="D8580">
        <v>0</v>
      </c>
      <c r="E8580">
        <v>0.37524059307514968</v>
      </c>
      <c r="F8580">
        <v>0</v>
      </c>
      <c r="G8580">
        <v>0.20921568627450979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0.52224710712952593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 spans="1:18" x14ac:dyDescent="0.25">
      <c r="A8581" t="s">
        <v>8624</v>
      </c>
      <c r="B8581">
        <v>0</v>
      </c>
      <c r="C8581">
        <v>0.26399026763990258</v>
      </c>
      <c r="D8581">
        <v>0</v>
      </c>
      <c r="E8581">
        <v>0.22686605046638039</v>
      </c>
      <c r="F8581">
        <v>0</v>
      </c>
      <c r="G8581">
        <v>0.20921568627450979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0.52224710712952593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 spans="1:18" x14ac:dyDescent="0.25">
      <c r="A8582" t="s">
        <v>8625</v>
      </c>
      <c r="B8582">
        <v>0</v>
      </c>
      <c r="C8582">
        <v>0.1995133819951338</v>
      </c>
      <c r="D8582">
        <v>0</v>
      </c>
      <c r="E8582">
        <v>0.17284629539541871</v>
      </c>
      <c r="F8582">
        <v>0</v>
      </c>
      <c r="G8582">
        <v>0.20921568627450979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0.52224710712952593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18" x14ac:dyDescent="0.25">
      <c r="A8583" t="s">
        <v>8626</v>
      </c>
      <c r="B8583">
        <v>0</v>
      </c>
      <c r="C8583">
        <v>0.2238442822384428</v>
      </c>
      <c r="D8583">
        <v>0</v>
      </c>
      <c r="E8583">
        <v>0.15175870894054441</v>
      </c>
      <c r="F8583">
        <v>0</v>
      </c>
      <c r="G8583">
        <v>0.20921568627450979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0.52224710712952593</v>
      </c>
      <c r="N8583">
        <v>0</v>
      </c>
      <c r="O8583">
        <v>0</v>
      </c>
      <c r="P8583">
        <v>0</v>
      </c>
      <c r="Q8583">
        <v>0</v>
      </c>
      <c r="R8583">
        <v>0</v>
      </c>
    </row>
    <row r="8584" spans="1:18" x14ac:dyDescent="0.25">
      <c r="A8584" t="s">
        <v>8627</v>
      </c>
      <c r="B8584">
        <v>0</v>
      </c>
      <c r="C8584">
        <v>0.61435523114355228</v>
      </c>
      <c r="D8584">
        <v>0</v>
      </c>
      <c r="E8584">
        <v>0.1372279447534846</v>
      </c>
      <c r="F8584">
        <v>0</v>
      </c>
      <c r="G8584">
        <v>0.20921568627450979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0.41216871967151919</v>
      </c>
      <c r="N8584">
        <v>0</v>
      </c>
      <c r="O8584">
        <v>0</v>
      </c>
      <c r="P8584">
        <v>0</v>
      </c>
      <c r="Q8584">
        <v>0</v>
      </c>
      <c r="R8584">
        <v>0</v>
      </c>
    </row>
    <row r="8585" spans="1:18" x14ac:dyDescent="0.25">
      <c r="A8585" t="s">
        <v>8628</v>
      </c>
      <c r="B8585">
        <v>0</v>
      </c>
      <c r="C8585">
        <v>0.38077858880778592</v>
      </c>
      <c r="D8585">
        <v>0</v>
      </c>
      <c r="E8585">
        <v>0.1399352778189048</v>
      </c>
      <c r="F8585">
        <v>0</v>
      </c>
      <c r="G8585">
        <v>0.20921568627450979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0.41216871967151919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 spans="1:18" x14ac:dyDescent="0.25">
      <c r="A8586" t="s">
        <v>8629</v>
      </c>
      <c r="B8586">
        <v>0</v>
      </c>
      <c r="C8586">
        <v>5.3527980535279809E-2</v>
      </c>
      <c r="D8586">
        <v>0</v>
      </c>
      <c r="E8586">
        <v>0.19249561115928851</v>
      </c>
      <c r="F8586">
        <v>0</v>
      </c>
      <c r="G8586">
        <v>0.20921568627450979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0.52224710712952593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 x14ac:dyDescent="0.25">
      <c r="A8587" t="s">
        <v>8630</v>
      </c>
      <c r="B8587">
        <v>0</v>
      </c>
      <c r="C8587">
        <v>0</v>
      </c>
      <c r="D8587">
        <v>0</v>
      </c>
      <c r="E8587">
        <v>0.31354301063897289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0.52224710712952593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 x14ac:dyDescent="0.25">
      <c r="A8588" t="s">
        <v>8631</v>
      </c>
      <c r="B8588">
        <v>0</v>
      </c>
      <c r="C8588">
        <v>0</v>
      </c>
      <c r="D8588">
        <v>0</v>
      </c>
      <c r="E8588">
        <v>0.3831510818756742</v>
      </c>
      <c r="F8588">
        <v>0</v>
      </c>
      <c r="G8588">
        <v>0.20921568627450979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0.52224710712952593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 x14ac:dyDescent="0.25">
      <c r="A8589" t="s">
        <v>8632</v>
      </c>
      <c r="B8589">
        <v>0</v>
      </c>
      <c r="C8589">
        <v>0</v>
      </c>
      <c r="D8589">
        <v>0</v>
      </c>
      <c r="E8589">
        <v>0.40375219442035581</v>
      </c>
      <c r="F8589">
        <v>0</v>
      </c>
      <c r="G8589">
        <v>0.20921568627450979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0.52224710712952593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 x14ac:dyDescent="0.25">
      <c r="A8590" t="s">
        <v>8633</v>
      </c>
      <c r="B8590">
        <v>0</v>
      </c>
      <c r="C8590">
        <v>0</v>
      </c>
      <c r="D8590">
        <v>0</v>
      </c>
      <c r="E8590">
        <v>0.40341377778717818</v>
      </c>
      <c r="F8590">
        <v>0</v>
      </c>
      <c r="G8590">
        <v>0.20921568627450979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0.52224710712952593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 x14ac:dyDescent="0.25">
      <c r="A8591" t="s">
        <v>8634</v>
      </c>
      <c r="B8591">
        <v>0</v>
      </c>
      <c r="C8591">
        <v>0</v>
      </c>
      <c r="D8591">
        <v>0</v>
      </c>
      <c r="E8591">
        <v>0.3923306330506145</v>
      </c>
      <c r="F8591">
        <v>0</v>
      </c>
      <c r="G8591">
        <v>0.20921568627450979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0.41216871967151919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 x14ac:dyDescent="0.25">
      <c r="A8592" t="s">
        <v>8635</v>
      </c>
      <c r="B8592">
        <v>0</v>
      </c>
      <c r="C8592">
        <v>0</v>
      </c>
      <c r="D8592">
        <v>0</v>
      </c>
      <c r="E8592">
        <v>0.35552782419255913</v>
      </c>
      <c r="F8592">
        <v>0</v>
      </c>
      <c r="G8592">
        <v>0.20921568627450979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0.20892123926838371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18" x14ac:dyDescent="0.25">
      <c r="A8593" t="s">
        <v>8636</v>
      </c>
      <c r="B8593">
        <v>0</v>
      </c>
      <c r="C8593">
        <v>0</v>
      </c>
      <c r="D8593">
        <v>0</v>
      </c>
      <c r="E8593">
        <v>0.30233295966496759</v>
      </c>
      <c r="F8593">
        <v>0</v>
      </c>
      <c r="G8593">
        <v>0.20921568627450979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0.20892123926838371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 t="s">
        <v>8637</v>
      </c>
      <c r="B8594">
        <v>0</v>
      </c>
      <c r="C8594">
        <v>0</v>
      </c>
      <c r="D8594">
        <v>0</v>
      </c>
      <c r="E8594">
        <v>0.23847797119228409</v>
      </c>
      <c r="F8594">
        <v>0</v>
      </c>
      <c r="G8594">
        <v>0.20921568627450979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0.20892123926838371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 x14ac:dyDescent="0.25">
      <c r="A8595" t="s">
        <v>8638</v>
      </c>
      <c r="B8595">
        <v>0</v>
      </c>
      <c r="C8595">
        <v>0</v>
      </c>
      <c r="D8595">
        <v>0</v>
      </c>
      <c r="E8595">
        <v>0.19164956957634471</v>
      </c>
      <c r="F8595">
        <v>0</v>
      </c>
      <c r="G8595">
        <v>0.20921568627450979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0.20892123926838371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 x14ac:dyDescent="0.25">
      <c r="A8596" t="s">
        <v>8639</v>
      </c>
      <c r="B8596">
        <v>0</v>
      </c>
      <c r="C8596">
        <v>0</v>
      </c>
      <c r="D8596">
        <v>0</v>
      </c>
      <c r="E8596">
        <v>0.16884874891600921</v>
      </c>
      <c r="F8596">
        <v>0</v>
      </c>
      <c r="G8596">
        <v>0.20921568627450979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0.2106382978723404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 t="s">
        <v>8640</v>
      </c>
      <c r="B8597">
        <v>0</v>
      </c>
      <c r="C8597">
        <v>0</v>
      </c>
      <c r="D8597">
        <v>0</v>
      </c>
      <c r="E8597">
        <v>0.15924617694959711</v>
      </c>
      <c r="F8597">
        <v>0</v>
      </c>
      <c r="G8597">
        <v>0.20921568627450979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0.33762597984322512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 t="s">
        <v>8641</v>
      </c>
      <c r="B8598">
        <v>0</v>
      </c>
      <c r="C8598">
        <v>0</v>
      </c>
      <c r="D8598">
        <v>0</v>
      </c>
      <c r="E8598">
        <v>0.14828993845047489</v>
      </c>
      <c r="F8598">
        <v>0</v>
      </c>
      <c r="G8598">
        <v>0.20921568627450979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0.3720791340052258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 t="s">
        <v>8642</v>
      </c>
      <c r="B8599">
        <v>0</v>
      </c>
      <c r="C8599">
        <v>0</v>
      </c>
      <c r="D8599">
        <v>0</v>
      </c>
      <c r="E8599">
        <v>0.14619598553268889</v>
      </c>
      <c r="F8599">
        <v>0</v>
      </c>
      <c r="G8599">
        <v>0.20921568627450979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0.3720791340052258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18" x14ac:dyDescent="0.25">
      <c r="A8600" t="s">
        <v>8643</v>
      </c>
      <c r="B8600">
        <v>0</v>
      </c>
      <c r="C8600">
        <v>0</v>
      </c>
      <c r="D8600">
        <v>0</v>
      </c>
      <c r="E8600">
        <v>0.14649210008671931</v>
      </c>
      <c r="F8600">
        <v>0</v>
      </c>
      <c r="G8600">
        <v>0.20921568627450979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0.48506905561776781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 t="s">
        <v>8644</v>
      </c>
      <c r="B8601">
        <v>0</v>
      </c>
      <c r="C8601">
        <v>0</v>
      </c>
      <c r="D8601">
        <v>0</v>
      </c>
      <c r="E8601">
        <v>0.14262145984475141</v>
      </c>
      <c r="F8601">
        <v>0</v>
      </c>
      <c r="G8601">
        <v>0.20921568627450979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0.52224710712952593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18" x14ac:dyDescent="0.25">
      <c r="A8602" t="s">
        <v>8645</v>
      </c>
      <c r="B8602">
        <v>0</v>
      </c>
      <c r="C8602">
        <v>1.2165450121654499E-3</v>
      </c>
      <c r="D8602">
        <v>0</v>
      </c>
      <c r="E8602">
        <v>0.1428964233592081</v>
      </c>
      <c r="F8602">
        <v>0</v>
      </c>
      <c r="G8602">
        <v>0.20921568627450979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0.52224710712952593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 t="s">
        <v>8646</v>
      </c>
      <c r="B8603">
        <v>0</v>
      </c>
      <c r="C8603">
        <v>1.824817518248175E-2</v>
      </c>
      <c r="D8603">
        <v>0</v>
      </c>
      <c r="E8603">
        <v>0.1278157321432348</v>
      </c>
      <c r="F8603">
        <v>0</v>
      </c>
      <c r="G8603">
        <v>0.20921568627450979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0.52224710712952593</v>
      </c>
      <c r="N8603">
        <v>0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 t="s">
        <v>8647</v>
      </c>
      <c r="B8604">
        <v>0</v>
      </c>
      <c r="C8604">
        <v>6.9343065693430656E-2</v>
      </c>
      <c r="D8604">
        <v>0</v>
      </c>
      <c r="E8604">
        <v>0.11622496245690481</v>
      </c>
      <c r="F8604">
        <v>0</v>
      </c>
      <c r="G8604">
        <v>0.20921568627450979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0.52224710712952593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 spans="1:18" x14ac:dyDescent="0.25">
      <c r="A8605" t="s">
        <v>8648</v>
      </c>
      <c r="B8605">
        <v>0</v>
      </c>
      <c r="C8605">
        <v>7.5425790754257913E-2</v>
      </c>
      <c r="D8605">
        <v>0</v>
      </c>
      <c r="E8605">
        <v>9.4143277142071546E-2</v>
      </c>
      <c r="F8605">
        <v>0</v>
      </c>
      <c r="G8605">
        <v>0.20921568627450979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0.52224710712952593</v>
      </c>
      <c r="N8605">
        <v>0</v>
      </c>
      <c r="O8605">
        <v>0</v>
      </c>
      <c r="P8605">
        <v>0</v>
      </c>
      <c r="Q8605">
        <v>0</v>
      </c>
      <c r="R8605">
        <v>0</v>
      </c>
    </row>
    <row r="8606" spans="1:18" x14ac:dyDescent="0.25">
      <c r="A8606" t="s">
        <v>8649</v>
      </c>
      <c r="B8606">
        <v>0</v>
      </c>
      <c r="C8606">
        <v>7.9075425790754258E-2</v>
      </c>
      <c r="D8606">
        <v>0</v>
      </c>
      <c r="E8606">
        <v>7.9739419192453309E-2</v>
      </c>
      <c r="F8606">
        <v>0</v>
      </c>
      <c r="G8606">
        <v>0.20921568627450979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0.52224710712952593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 x14ac:dyDescent="0.25">
      <c r="A8607" t="s">
        <v>8650</v>
      </c>
      <c r="B8607">
        <v>0</v>
      </c>
      <c r="C8607">
        <v>8.637469586374695E-2</v>
      </c>
      <c r="D8607">
        <v>0</v>
      </c>
      <c r="E8607">
        <v>7.1130946086000138E-2</v>
      </c>
      <c r="F8607">
        <v>0</v>
      </c>
      <c r="G8607">
        <v>0.20921568627450979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0.52224710712952593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 x14ac:dyDescent="0.25">
      <c r="A8608" t="s">
        <v>8651</v>
      </c>
      <c r="B8608">
        <v>0</v>
      </c>
      <c r="C8608">
        <v>0.1812652068126521</v>
      </c>
      <c r="D8608">
        <v>0</v>
      </c>
      <c r="E8608">
        <v>6.3601175997800297E-2</v>
      </c>
      <c r="F8608">
        <v>0</v>
      </c>
      <c r="G8608">
        <v>0.20921568627450979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0.52224710712952593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 t="s">
        <v>8652</v>
      </c>
      <c r="B8609">
        <v>0</v>
      </c>
      <c r="C8609">
        <v>7.9075425790754258E-2</v>
      </c>
      <c r="D8609">
        <v>0</v>
      </c>
      <c r="E8609">
        <v>5.8249962985680748E-2</v>
      </c>
      <c r="F8609">
        <v>0</v>
      </c>
      <c r="G8609">
        <v>0.20921568627450979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0.52224710712952593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 t="s">
        <v>8653</v>
      </c>
      <c r="B8610">
        <v>0</v>
      </c>
      <c r="C8610">
        <v>1.2165450121654499E-3</v>
      </c>
      <c r="D8610">
        <v>0</v>
      </c>
      <c r="E8610">
        <v>5.8842192093741412E-2</v>
      </c>
      <c r="F8610">
        <v>0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0.52224710712952593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x14ac:dyDescent="0.25">
      <c r="A8611" t="s">
        <v>8654</v>
      </c>
      <c r="B8611">
        <v>0</v>
      </c>
      <c r="C8611">
        <v>0</v>
      </c>
      <c r="D8611">
        <v>0</v>
      </c>
      <c r="E8611">
        <v>6.7112248567017072E-2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0.52224710712952593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 x14ac:dyDescent="0.25">
      <c r="A8612" t="s">
        <v>8655</v>
      </c>
      <c r="B8612">
        <v>0</v>
      </c>
      <c r="C8612">
        <v>0</v>
      </c>
      <c r="D8612">
        <v>0</v>
      </c>
      <c r="E8612">
        <v>6.1380316842572807E-2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0.52224710712952593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 x14ac:dyDescent="0.25">
      <c r="A8613" t="s">
        <v>8656</v>
      </c>
      <c r="B8613">
        <v>0</v>
      </c>
      <c r="C8613">
        <v>0</v>
      </c>
      <c r="D8613">
        <v>0</v>
      </c>
      <c r="E8613">
        <v>5.9096004568624551E-2</v>
      </c>
      <c r="F8613">
        <v>0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0.52224710712952593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 t="s">
        <v>8657</v>
      </c>
      <c r="B8614">
        <v>0</v>
      </c>
      <c r="C8614">
        <v>0</v>
      </c>
      <c r="D8614">
        <v>0</v>
      </c>
      <c r="E8614">
        <v>6.4637576936906457E-2</v>
      </c>
      <c r="F8614">
        <v>0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0.52224710712952593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 t="s">
        <v>8658</v>
      </c>
      <c r="B8615">
        <v>0</v>
      </c>
      <c r="C8615">
        <v>0</v>
      </c>
      <c r="D8615">
        <v>0</v>
      </c>
      <c r="E8615">
        <v>7.3161445885065249E-2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0.52224710712952593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 x14ac:dyDescent="0.25">
      <c r="A8616" t="s">
        <v>8659</v>
      </c>
      <c r="B8616">
        <v>0</v>
      </c>
      <c r="C8616">
        <v>0</v>
      </c>
      <c r="D8616">
        <v>0</v>
      </c>
      <c r="E8616">
        <v>8.2975528247213354E-2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0.52224710712952593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 x14ac:dyDescent="0.25">
      <c r="A8617" t="s">
        <v>8660</v>
      </c>
      <c r="B8617">
        <v>0</v>
      </c>
      <c r="C8617">
        <v>0</v>
      </c>
      <c r="D8617">
        <v>0</v>
      </c>
      <c r="E8617">
        <v>9.2387740857463152E-2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0.52224710712952593</v>
      </c>
      <c r="N8617">
        <v>0</v>
      </c>
      <c r="O8617">
        <v>0</v>
      </c>
      <c r="P8617">
        <v>0</v>
      </c>
      <c r="Q8617">
        <v>0</v>
      </c>
      <c r="R8617">
        <v>0</v>
      </c>
    </row>
    <row r="8618" spans="1:18" x14ac:dyDescent="0.25">
      <c r="A8618" t="s">
        <v>8661</v>
      </c>
      <c r="B8618">
        <v>0</v>
      </c>
      <c r="C8618">
        <v>0</v>
      </c>
      <c r="D8618">
        <v>0</v>
      </c>
      <c r="E8618">
        <v>0.1117620931068762</v>
      </c>
      <c r="F8618">
        <v>0</v>
      </c>
      <c r="G8618">
        <v>0.20921568627450979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0.52224710712952593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 x14ac:dyDescent="0.25">
      <c r="A8619" t="s">
        <v>8662</v>
      </c>
      <c r="B8619">
        <v>0</v>
      </c>
      <c r="C8619">
        <v>0</v>
      </c>
      <c r="D8619">
        <v>0</v>
      </c>
      <c r="E8619">
        <v>0.13003659129846229</v>
      </c>
      <c r="F8619">
        <v>0</v>
      </c>
      <c r="G8619">
        <v>0.20921568627450979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0.52224710712952593</v>
      </c>
      <c r="N8619">
        <v>0</v>
      </c>
      <c r="O8619">
        <v>0</v>
      </c>
      <c r="P8619">
        <v>0</v>
      </c>
      <c r="Q8619">
        <v>0</v>
      </c>
      <c r="R8619">
        <v>0</v>
      </c>
    </row>
    <row r="8620" spans="1:18" x14ac:dyDescent="0.25">
      <c r="A8620" t="s">
        <v>8663</v>
      </c>
      <c r="B8620">
        <v>0</v>
      </c>
      <c r="C8620">
        <v>0</v>
      </c>
      <c r="D8620">
        <v>0</v>
      </c>
      <c r="E8620">
        <v>0.15228748492988431</v>
      </c>
      <c r="F8620">
        <v>0</v>
      </c>
      <c r="G8620">
        <v>0.20921568627450979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0.52224710712952593</v>
      </c>
      <c r="N8620">
        <v>0</v>
      </c>
      <c r="O8620">
        <v>0</v>
      </c>
      <c r="P8620">
        <v>0</v>
      </c>
      <c r="Q8620">
        <v>0</v>
      </c>
      <c r="R8620">
        <v>0</v>
      </c>
    </row>
    <row r="8621" spans="1:18" x14ac:dyDescent="0.25">
      <c r="A8621" t="s">
        <v>8664</v>
      </c>
      <c r="B8621">
        <v>0</v>
      </c>
      <c r="C8621">
        <v>0</v>
      </c>
      <c r="D8621">
        <v>0</v>
      </c>
      <c r="E8621">
        <v>0.1881384970071279</v>
      </c>
      <c r="F8621">
        <v>0</v>
      </c>
      <c r="G8621">
        <v>0.20921568627450979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0.41216871967151919</v>
      </c>
      <c r="N8621">
        <v>0</v>
      </c>
      <c r="O8621">
        <v>0</v>
      </c>
      <c r="P8621">
        <v>0</v>
      </c>
      <c r="Q8621">
        <v>0</v>
      </c>
      <c r="R8621">
        <v>0</v>
      </c>
    </row>
    <row r="8622" spans="1:18" x14ac:dyDescent="0.25">
      <c r="A8622" t="s">
        <v>8665</v>
      </c>
      <c r="B8622">
        <v>0</v>
      </c>
      <c r="C8622">
        <v>0</v>
      </c>
      <c r="D8622">
        <v>0</v>
      </c>
      <c r="E8622">
        <v>0.22102836354406821</v>
      </c>
      <c r="F8622">
        <v>0</v>
      </c>
      <c r="G8622">
        <v>0.20921568627450979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0.41216871967151919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 x14ac:dyDescent="0.25">
      <c r="A8623" t="s">
        <v>8666</v>
      </c>
      <c r="B8623">
        <v>0</v>
      </c>
      <c r="C8623">
        <v>0</v>
      </c>
      <c r="D8623">
        <v>0</v>
      </c>
      <c r="E8623">
        <v>0.23445927367330099</v>
      </c>
      <c r="F8623">
        <v>0</v>
      </c>
      <c r="G8623">
        <v>0.20921568627450979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0.41216871967151919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 t="s">
        <v>8667</v>
      </c>
      <c r="B8624">
        <v>0</v>
      </c>
      <c r="C8624">
        <v>0</v>
      </c>
      <c r="D8624">
        <v>0</v>
      </c>
      <c r="E8624">
        <v>0.23574948708729029</v>
      </c>
      <c r="F8624">
        <v>0</v>
      </c>
      <c r="G8624">
        <v>0.20921568627450979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0.52224710712952593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 spans="1:18" x14ac:dyDescent="0.25">
      <c r="A8625" t="s">
        <v>8668</v>
      </c>
      <c r="B8625">
        <v>0</v>
      </c>
      <c r="C8625">
        <v>0</v>
      </c>
      <c r="D8625">
        <v>0</v>
      </c>
      <c r="E8625">
        <v>0.2326614353095455</v>
      </c>
      <c r="F8625">
        <v>0</v>
      </c>
      <c r="G8625">
        <v>0.20921568627450979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0.52224710712952593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 spans="1:18" x14ac:dyDescent="0.25">
      <c r="A8626" t="s">
        <v>8669</v>
      </c>
      <c r="B8626">
        <v>0</v>
      </c>
      <c r="C8626">
        <v>0</v>
      </c>
      <c r="D8626">
        <v>0</v>
      </c>
      <c r="E8626">
        <v>0.21449269231582729</v>
      </c>
      <c r="F8626">
        <v>0</v>
      </c>
      <c r="G8626">
        <v>0.20921568627450979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0.41216871967151919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 t="s">
        <v>8670</v>
      </c>
      <c r="B8627">
        <v>0</v>
      </c>
      <c r="C8627">
        <v>1.3381995133819951E-2</v>
      </c>
      <c r="D8627">
        <v>0</v>
      </c>
      <c r="E8627">
        <v>0.1921994966052582</v>
      </c>
      <c r="F8627">
        <v>0</v>
      </c>
      <c r="G8627">
        <v>0.20921568627450979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0.46267263904441958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 spans="1:18" x14ac:dyDescent="0.25">
      <c r="A8628" t="s">
        <v>8671</v>
      </c>
      <c r="B8628">
        <v>0</v>
      </c>
      <c r="C8628">
        <v>0.20681265206812649</v>
      </c>
      <c r="D8628">
        <v>0</v>
      </c>
      <c r="E8628">
        <v>0.10089045876604839</v>
      </c>
      <c r="F8628">
        <v>0</v>
      </c>
      <c r="G8628">
        <v>0.20921568627450979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0.52224710712952593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 x14ac:dyDescent="0.25">
      <c r="A8629" t="s">
        <v>8672</v>
      </c>
      <c r="B8629">
        <v>0</v>
      </c>
      <c r="C8629">
        <v>0.18978102189781021</v>
      </c>
      <c r="D8629">
        <v>0</v>
      </c>
      <c r="E8629">
        <v>5.1798895915734257E-2</v>
      </c>
      <c r="F8629">
        <v>0</v>
      </c>
      <c r="G8629">
        <v>1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0.52224710712952593</v>
      </c>
      <c r="N8629">
        <v>0</v>
      </c>
      <c r="O8629">
        <v>0</v>
      </c>
      <c r="P8629">
        <v>0</v>
      </c>
      <c r="Q8629">
        <v>0</v>
      </c>
      <c r="R8629">
        <v>0</v>
      </c>
    </row>
    <row r="8630" spans="1:18" x14ac:dyDescent="0.25">
      <c r="A8630" t="s">
        <v>8673</v>
      </c>
      <c r="B8630">
        <v>0</v>
      </c>
      <c r="C8630">
        <v>0.2481751824817518</v>
      </c>
      <c r="D8630">
        <v>0</v>
      </c>
      <c r="E8630">
        <v>3.6168277670847522E-2</v>
      </c>
      <c r="F8630">
        <v>0</v>
      </c>
      <c r="G8630">
        <v>0.84215686274509804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0.52224710712952593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 x14ac:dyDescent="0.25">
      <c r="A8631" t="s">
        <v>8674</v>
      </c>
      <c r="B8631">
        <v>0</v>
      </c>
      <c r="C8631">
        <v>0.28345498783454992</v>
      </c>
      <c r="D8631">
        <v>0</v>
      </c>
      <c r="E8631">
        <v>3.5195329850462163E-2</v>
      </c>
      <c r="F8631">
        <v>0</v>
      </c>
      <c r="G8631">
        <v>0.20921568627450979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0.52224710712952593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 x14ac:dyDescent="0.25">
      <c r="A8632" t="s">
        <v>8675</v>
      </c>
      <c r="B8632">
        <v>0</v>
      </c>
      <c r="C8632">
        <v>0.49756690997566899</v>
      </c>
      <c r="D8632">
        <v>0</v>
      </c>
      <c r="E8632">
        <v>3.7479642124410413E-2</v>
      </c>
      <c r="F8632">
        <v>0</v>
      </c>
      <c r="G8632">
        <v>0.20921568627450979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0.52224710712952593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 spans="1:18" x14ac:dyDescent="0.25">
      <c r="A8633" t="s">
        <v>8676</v>
      </c>
      <c r="B8633">
        <v>0</v>
      </c>
      <c r="C8633">
        <v>0.41849148418491477</v>
      </c>
      <c r="D8633">
        <v>0</v>
      </c>
      <c r="E8633">
        <v>3.9742803358785092E-2</v>
      </c>
      <c r="F8633">
        <v>0</v>
      </c>
      <c r="G8633">
        <v>0.20921568627450979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0.52224710712952593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 x14ac:dyDescent="0.25">
      <c r="A8634" t="s">
        <v>8677</v>
      </c>
      <c r="B8634">
        <v>0</v>
      </c>
      <c r="C8634">
        <v>6.4476885644768847E-2</v>
      </c>
      <c r="D8634">
        <v>0</v>
      </c>
      <c r="E8634">
        <v>7.1955836629370343E-2</v>
      </c>
      <c r="F8634">
        <v>0</v>
      </c>
      <c r="G8634">
        <v>0.97588235294117642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0.52224710712952593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x14ac:dyDescent="0.25">
      <c r="A8635" t="s">
        <v>8678</v>
      </c>
      <c r="B8635">
        <v>0</v>
      </c>
      <c r="C8635">
        <v>0</v>
      </c>
      <c r="D8635">
        <v>0</v>
      </c>
      <c r="E8635">
        <v>0.13064997144609661</v>
      </c>
      <c r="F8635">
        <v>0</v>
      </c>
      <c r="G8635">
        <v>0.20921568627450979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0.52224710712952593</v>
      </c>
      <c r="N8635">
        <v>0</v>
      </c>
      <c r="O8635">
        <v>0</v>
      </c>
      <c r="P8635">
        <v>0</v>
      </c>
      <c r="Q8635">
        <v>0</v>
      </c>
      <c r="R8635">
        <v>0</v>
      </c>
    </row>
    <row r="8636" spans="1:18" x14ac:dyDescent="0.25">
      <c r="A8636" t="s">
        <v>8679</v>
      </c>
      <c r="B8636">
        <v>0</v>
      </c>
      <c r="C8636">
        <v>0</v>
      </c>
      <c r="D8636">
        <v>0</v>
      </c>
      <c r="E8636">
        <v>0.19687387635102269</v>
      </c>
      <c r="F8636">
        <v>0</v>
      </c>
      <c r="G8636">
        <v>0.20921568627450979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0.52224710712952593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 x14ac:dyDescent="0.25">
      <c r="A8637" t="s">
        <v>8680</v>
      </c>
      <c r="B8637">
        <v>0</v>
      </c>
      <c r="C8637">
        <v>0</v>
      </c>
      <c r="D8637">
        <v>0</v>
      </c>
      <c r="E8637">
        <v>0.25480657374309951</v>
      </c>
      <c r="F8637">
        <v>0</v>
      </c>
      <c r="G8637">
        <v>0.20921568627450979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0.52224710712952593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 t="s">
        <v>8681</v>
      </c>
      <c r="B8638">
        <v>0</v>
      </c>
      <c r="C8638">
        <v>0</v>
      </c>
      <c r="D8638">
        <v>0</v>
      </c>
      <c r="E8638">
        <v>0.28632162270775607</v>
      </c>
      <c r="F8638">
        <v>0</v>
      </c>
      <c r="G8638">
        <v>0.20921568627450979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0.50515117581187008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x14ac:dyDescent="0.25">
      <c r="A8639" t="s">
        <v>8682</v>
      </c>
      <c r="B8639">
        <v>0</v>
      </c>
      <c r="C8639">
        <v>0</v>
      </c>
      <c r="D8639">
        <v>0</v>
      </c>
      <c r="E8639">
        <v>0.31106833900886233</v>
      </c>
      <c r="F8639">
        <v>0</v>
      </c>
      <c r="G8639">
        <v>0.20921568627450979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0.52224710712952593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 x14ac:dyDescent="0.25">
      <c r="A8640" t="s">
        <v>8683</v>
      </c>
      <c r="B8640">
        <v>0</v>
      </c>
      <c r="C8640">
        <v>0</v>
      </c>
      <c r="D8640">
        <v>0</v>
      </c>
      <c r="E8640">
        <v>0.31360646375769369</v>
      </c>
      <c r="F8640">
        <v>0</v>
      </c>
      <c r="G8640">
        <v>0.20921568627450979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0.42732362821948489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 x14ac:dyDescent="0.25">
      <c r="A8641" t="s">
        <v>8684</v>
      </c>
      <c r="B8641">
        <v>0</v>
      </c>
      <c r="C8641">
        <v>0</v>
      </c>
      <c r="D8641">
        <v>0</v>
      </c>
      <c r="E8641">
        <v>0.30372892827682479</v>
      </c>
      <c r="F8641">
        <v>0</v>
      </c>
      <c r="G8641">
        <v>0.20921568627450979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0.41216871967151919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18" x14ac:dyDescent="0.25">
      <c r="A8642" t="s">
        <v>8685</v>
      </c>
      <c r="B8642">
        <v>0</v>
      </c>
      <c r="C8642">
        <v>0</v>
      </c>
      <c r="D8642">
        <v>0</v>
      </c>
      <c r="E8642">
        <v>0.31259121385816119</v>
      </c>
      <c r="F8642">
        <v>0</v>
      </c>
      <c r="G8642">
        <v>0.20921568627450979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0.3720791340052258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x14ac:dyDescent="0.25">
      <c r="A8643" t="s">
        <v>8686</v>
      </c>
      <c r="B8643">
        <v>0</v>
      </c>
      <c r="C8643">
        <v>0</v>
      </c>
      <c r="D8643">
        <v>0</v>
      </c>
      <c r="E8643">
        <v>0.34002411218511391</v>
      </c>
      <c r="F8643">
        <v>0</v>
      </c>
      <c r="G8643">
        <v>0.20921568627450979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0.29048152295632701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 spans="1:18" x14ac:dyDescent="0.25">
      <c r="A8644" t="s">
        <v>8687</v>
      </c>
      <c r="B8644">
        <v>0</v>
      </c>
      <c r="C8644">
        <v>0</v>
      </c>
      <c r="D8644">
        <v>0</v>
      </c>
      <c r="E8644">
        <v>0.36658981788954931</v>
      </c>
      <c r="F8644">
        <v>0</v>
      </c>
      <c r="G8644">
        <v>0.20921568627450979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0.29048152295632701</v>
      </c>
      <c r="N8644">
        <v>0</v>
      </c>
      <c r="O8644">
        <v>0</v>
      </c>
      <c r="P8644">
        <v>0</v>
      </c>
      <c r="Q8644">
        <v>0</v>
      </c>
      <c r="R8644">
        <v>0</v>
      </c>
    </row>
    <row r="8645" spans="1:18" x14ac:dyDescent="0.25">
      <c r="A8645" t="s">
        <v>8688</v>
      </c>
      <c r="B8645">
        <v>0</v>
      </c>
      <c r="C8645">
        <v>0</v>
      </c>
      <c r="D8645">
        <v>0</v>
      </c>
      <c r="E8645">
        <v>0.39381120582076612</v>
      </c>
      <c r="F8645">
        <v>0</v>
      </c>
      <c r="G8645">
        <v>0.20921568627450979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0.20892123926838371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 spans="1:18" x14ac:dyDescent="0.25">
      <c r="A8646" t="s">
        <v>8689</v>
      </c>
      <c r="B8646">
        <v>0</v>
      </c>
      <c r="C8646">
        <v>0</v>
      </c>
      <c r="D8646">
        <v>0</v>
      </c>
      <c r="E8646">
        <v>0.41559677658156902</v>
      </c>
      <c r="F8646">
        <v>0</v>
      </c>
      <c r="G8646">
        <v>0.20921568627450979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0.20892123926838371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 x14ac:dyDescent="0.25">
      <c r="A8647" t="s">
        <v>8690</v>
      </c>
      <c r="B8647">
        <v>0</v>
      </c>
      <c r="C8647">
        <v>0</v>
      </c>
      <c r="D8647">
        <v>0</v>
      </c>
      <c r="E8647">
        <v>0.42657416612026477</v>
      </c>
      <c r="F8647">
        <v>0</v>
      </c>
      <c r="G8647">
        <v>0.20921568627450979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0.20892123926838371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 t="s">
        <v>8691</v>
      </c>
      <c r="B8648">
        <v>0</v>
      </c>
      <c r="C8648">
        <v>0</v>
      </c>
      <c r="D8648">
        <v>0</v>
      </c>
      <c r="E8648">
        <v>0.42528395270627561</v>
      </c>
      <c r="F8648">
        <v>0</v>
      </c>
      <c r="G8648">
        <v>0.20921568627450979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0.29048152295632701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 spans="1:18" x14ac:dyDescent="0.25">
      <c r="A8649" t="s">
        <v>8692</v>
      </c>
      <c r="B8649">
        <v>0</v>
      </c>
      <c r="C8649">
        <v>0</v>
      </c>
      <c r="D8649">
        <v>0</v>
      </c>
      <c r="E8649">
        <v>0.41307980287231122</v>
      </c>
      <c r="F8649">
        <v>0</v>
      </c>
      <c r="G8649">
        <v>0.20921568627450979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0.3720791340052258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 spans="1:18" x14ac:dyDescent="0.25">
      <c r="A8650" t="s">
        <v>8693</v>
      </c>
      <c r="B8650">
        <v>0</v>
      </c>
      <c r="C8650">
        <v>4.8661800486618006E-3</v>
      </c>
      <c r="D8650">
        <v>0</v>
      </c>
      <c r="E8650">
        <v>0.38539309207047528</v>
      </c>
      <c r="F8650">
        <v>0</v>
      </c>
      <c r="G8650">
        <v>0.20921568627450979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0.3720791340052258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18" x14ac:dyDescent="0.25">
      <c r="A8651" t="s">
        <v>8694</v>
      </c>
      <c r="B8651">
        <v>0</v>
      </c>
      <c r="C8651">
        <v>0.1155717761557178</v>
      </c>
      <c r="D8651">
        <v>0</v>
      </c>
      <c r="E8651">
        <v>0.33727447704054653</v>
      </c>
      <c r="F8651">
        <v>0</v>
      </c>
      <c r="G8651">
        <v>0.20921568627450979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0.3720791340052258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 x14ac:dyDescent="0.25">
      <c r="A8652" t="s">
        <v>8695</v>
      </c>
      <c r="B8652">
        <v>0</v>
      </c>
      <c r="C8652">
        <v>0.22749391727493909</v>
      </c>
      <c r="D8652">
        <v>0</v>
      </c>
      <c r="E8652">
        <v>0.20622263584255171</v>
      </c>
      <c r="F8652">
        <v>0</v>
      </c>
      <c r="G8652">
        <v>0.20921568627450979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0.52224710712952593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 spans="1:18" x14ac:dyDescent="0.25">
      <c r="A8653" t="s">
        <v>8696</v>
      </c>
      <c r="B8653">
        <v>0</v>
      </c>
      <c r="C8653">
        <v>0.18978102189781021</v>
      </c>
      <c r="D8653">
        <v>0</v>
      </c>
      <c r="E8653">
        <v>0.1047187969288691</v>
      </c>
      <c r="F8653">
        <v>0</v>
      </c>
      <c r="G8653">
        <v>0.20921568627450979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0.52224710712952593</v>
      </c>
      <c r="N8653">
        <v>0</v>
      </c>
      <c r="O8653">
        <v>0</v>
      </c>
      <c r="P8653">
        <v>0</v>
      </c>
      <c r="Q8653">
        <v>0</v>
      </c>
      <c r="R8653">
        <v>0</v>
      </c>
    </row>
    <row r="8654" spans="1:18" x14ac:dyDescent="0.25">
      <c r="A8654" t="s">
        <v>8697</v>
      </c>
      <c r="B8654">
        <v>0</v>
      </c>
      <c r="C8654">
        <v>0.18734793187347931</v>
      </c>
      <c r="D8654">
        <v>0</v>
      </c>
      <c r="E8654">
        <v>4.5305526766640583E-2</v>
      </c>
      <c r="F8654">
        <v>0</v>
      </c>
      <c r="G8654">
        <v>0.20921568627450979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0.52224710712952593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 x14ac:dyDescent="0.25">
      <c r="A8655" t="s">
        <v>8698</v>
      </c>
      <c r="B8655">
        <v>0</v>
      </c>
      <c r="C8655">
        <v>0.18734793187347931</v>
      </c>
      <c r="D8655">
        <v>0</v>
      </c>
      <c r="E8655">
        <v>2.6417648427420209E-2</v>
      </c>
      <c r="F8655">
        <v>0</v>
      </c>
      <c r="G8655">
        <v>0.20921568627450979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0.52224710712952593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 x14ac:dyDescent="0.25">
      <c r="A8656" t="s">
        <v>8699</v>
      </c>
      <c r="B8656">
        <v>0</v>
      </c>
      <c r="C8656">
        <v>0.32846715328467152</v>
      </c>
      <c r="D8656">
        <v>0</v>
      </c>
      <c r="E8656">
        <v>2.151060724634616E-2</v>
      </c>
      <c r="F8656">
        <v>0</v>
      </c>
      <c r="G8656">
        <v>0.20921568627450979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0.50447928331466962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 x14ac:dyDescent="0.25">
      <c r="A8657" t="s">
        <v>8700</v>
      </c>
      <c r="B8657">
        <v>0</v>
      </c>
      <c r="C8657">
        <v>0.25790754257907539</v>
      </c>
      <c r="D8657">
        <v>0</v>
      </c>
      <c r="E8657">
        <v>2.0474206307239999E-2</v>
      </c>
      <c r="F8657">
        <v>0</v>
      </c>
      <c r="G8657">
        <v>0.20921568627450979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0.52224710712952593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 x14ac:dyDescent="0.25">
      <c r="A8658" t="s">
        <v>8701</v>
      </c>
      <c r="B8658">
        <v>0</v>
      </c>
      <c r="C8658">
        <v>6.3260340632603412E-2</v>
      </c>
      <c r="D8658">
        <v>0</v>
      </c>
      <c r="E8658">
        <v>2.8828866938810049E-2</v>
      </c>
      <c r="F8658">
        <v>0</v>
      </c>
      <c r="G8658">
        <v>0.20921568627450979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0.52224710712952593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 x14ac:dyDescent="0.25">
      <c r="A8659" t="s">
        <v>8702</v>
      </c>
      <c r="B8659">
        <v>0</v>
      </c>
      <c r="C8659">
        <v>0</v>
      </c>
      <c r="D8659">
        <v>0</v>
      </c>
      <c r="E8659">
        <v>3.5766407918949222E-2</v>
      </c>
      <c r="F8659">
        <v>0</v>
      </c>
      <c r="G8659">
        <v>0.20921568627450979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0.52224710712952593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 spans="1:18" x14ac:dyDescent="0.25">
      <c r="A8660" t="s">
        <v>8703</v>
      </c>
      <c r="B8660">
        <v>0</v>
      </c>
      <c r="C8660">
        <v>0</v>
      </c>
      <c r="D8660">
        <v>0</v>
      </c>
      <c r="E8660">
        <v>3.8135324351191872E-2</v>
      </c>
      <c r="F8660">
        <v>0</v>
      </c>
      <c r="G8660">
        <v>0.20921568627450979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0.52224710712952593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 x14ac:dyDescent="0.25">
      <c r="A8661" t="s">
        <v>8704</v>
      </c>
      <c r="B8661">
        <v>0</v>
      </c>
      <c r="C8661">
        <v>0</v>
      </c>
      <c r="D8661">
        <v>0</v>
      </c>
      <c r="E8661">
        <v>3.779690771801434E-2</v>
      </c>
      <c r="F8661">
        <v>0</v>
      </c>
      <c r="G8661">
        <v>0.20921568627450979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0.52224710712952593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 t="s">
        <v>8705</v>
      </c>
      <c r="B8662">
        <v>0</v>
      </c>
      <c r="C8662">
        <v>0</v>
      </c>
      <c r="D8662">
        <v>0</v>
      </c>
      <c r="E8662">
        <v>3.1472746885509433E-2</v>
      </c>
      <c r="F8662">
        <v>0</v>
      </c>
      <c r="G8662">
        <v>0.20921568627450979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0.52224710712952593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25">
      <c r="A8663" t="s">
        <v>8706</v>
      </c>
      <c r="B8663">
        <v>0</v>
      </c>
      <c r="C8663">
        <v>0</v>
      </c>
      <c r="D8663">
        <v>0</v>
      </c>
      <c r="E8663">
        <v>2.5063981894710131E-2</v>
      </c>
      <c r="F8663">
        <v>0</v>
      </c>
      <c r="G8663">
        <v>0.20921568627450979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0.52224710712952593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 spans="1:18" x14ac:dyDescent="0.25">
      <c r="A8664" t="s">
        <v>8707</v>
      </c>
      <c r="B8664">
        <v>0</v>
      </c>
      <c r="C8664">
        <v>0</v>
      </c>
      <c r="D8664">
        <v>0</v>
      </c>
      <c r="E8664">
        <v>2.2843122739482649E-2</v>
      </c>
      <c r="F8664">
        <v>0</v>
      </c>
      <c r="G8664">
        <v>0.20921568627450979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0.52224710712952593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 t="s">
        <v>8708</v>
      </c>
      <c r="B8665">
        <v>0</v>
      </c>
      <c r="C8665">
        <v>0</v>
      </c>
      <c r="D8665">
        <v>0</v>
      </c>
      <c r="E8665">
        <v>2.366801328285285E-2</v>
      </c>
      <c r="F8665">
        <v>0</v>
      </c>
      <c r="G8665">
        <v>0.20921568627450979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0.52224710712952593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 x14ac:dyDescent="0.25">
      <c r="A8666" t="s">
        <v>8709</v>
      </c>
      <c r="B8666">
        <v>0</v>
      </c>
      <c r="C8666">
        <v>0</v>
      </c>
      <c r="D8666">
        <v>0</v>
      </c>
      <c r="E8666">
        <v>2.026269591150405E-2</v>
      </c>
      <c r="F8666">
        <v>0</v>
      </c>
      <c r="G8666">
        <v>0.20921568627450979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0.41216871967151919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x14ac:dyDescent="0.25">
      <c r="A8667" t="s">
        <v>8710</v>
      </c>
      <c r="B8667">
        <v>0</v>
      </c>
      <c r="C8667">
        <v>0</v>
      </c>
      <c r="D8667">
        <v>0</v>
      </c>
      <c r="E8667">
        <v>2.1764419721229299E-2</v>
      </c>
      <c r="F8667">
        <v>0</v>
      </c>
      <c r="G8667">
        <v>0.20921568627450979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0.41216871967151919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 x14ac:dyDescent="0.25">
      <c r="A8668" t="s">
        <v>8711</v>
      </c>
      <c r="B8668">
        <v>0</v>
      </c>
      <c r="C8668">
        <v>0</v>
      </c>
      <c r="D8668">
        <v>0</v>
      </c>
      <c r="E8668">
        <v>2.6988726495907271E-2</v>
      </c>
      <c r="F8668">
        <v>0</v>
      </c>
      <c r="G8668">
        <v>0.20921568627450979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0.41216871967151919</v>
      </c>
      <c r="N8668">
        <v>0</v>
      </c>
      <c r="O8668">
        <v>0</v>
      </c>
      <c r="P8668">
        <v>0</v>
      </c>
      <c r="Q8668">
        <v>0</v>
      </c>
      <c r="R8668">
        <v>0</v>
      </c>
    </row>
    <row r="8669" spans="1:18" x14ac:dyDescent="0.25">
      <c r="A8669" t="s">
        <v>8712</v>
      </c>
      <c r="B8669">
        <v>0</v>
      </c>
      <c r="C8669">
        <v>0</v>
      </c>
      <c r="D8669">
        <v>0</v>
      </c>
      <c r="E8669">
        <v>3.3249434209691398E-2</v>
      </c>
      <c r="F8669">
        <v>0</v>
      </c>
      <c r="G8669">
        <v>0.20921568627450979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0.41216871967151919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 spans="1:18" x14ac:dyDescent="0.25">
      <c r="A8670" t="s">
        <v>8713</v>
      </c>
      <c r="B8670">
        <v>0</v>
      </c>
      <c r="C8670">
        <v>0</v>
      </c>
      <c r="D8670">
        <v>0</v>
      </c>
      <c r="E8670">
        <v>4.4607542460711948E-2</v>
      </c>
      <c r="F8670">
        <v>0</v>
      </c>
      <c r="G8670">
        <v>0.20921568627450979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0.42594251586412829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 x14ac:dyDescent="0.25">
      <c r="A8671" t="s">
        <v>8714</v>
      </c>
      <c r="B8671">
        <v>0</v>
      </c>
      <c r="C8671">
        <v>0</v>
      </c>
      <c r="D8671">
        <v>0</v>
      </c>
      <c r="E8671">
        <v>6.3601175997800297E-2</v>
      </c>
      <c r="F8671">
        <v>0</v>
      </c>
      <c r="G8671">
        <v>0.20921568627450979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0.52224710712952593</v>
      </c>
      <c r="N8671">
        <v>0</v>
      </c>
      <c r="O8671">
        <v>0</v>
      </c>
      <c r="P8671">
        <v>0</v>
      </c>
      <c r="Q8671">
        <v>0</v>
      </c>
      <c r="R8671">
        <v>0</v>
      </c>
    </row>
    <row r="8672" spans="1:18" x14ac:dyDescent="0.25">
      <c r="A8672" t="s">
        <v>8715</v>
      </c>
      <c r="B8672">
        <v>0</v>
      </c>
      <c r="C8672">
        <v>0</v>
      </c>
      <c r="D8672">
        <v>0</v>
      </c>
      <c r="E8672">
        <v>8.8157532942744143E-2</v>
      </c>
      <c r="F8672">
        <v>0</v>
      </c>
      <c r="G8672">
        <v>0.20921568627450979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0.52224710712952593</v>
      </c>
      <c r="N8672">
        <v>0</v>
      </c>
      <c r="O8672">
        <v>0</v>
      </c>
      <c r="P8672">
        <v>0</v>
      </c>
      <c r="Q8672">
        <v>0</v>
      </c>
      <c r="R8672">
        <v>0</v>
      </c>
    </row>
    <row r="8673" spans="1:18" x14ac:dyDescent="0.25">
      <c r="A8673" t="s">
        <v>8716</v>
      </c>
      <c r="B8673">
        <v>0</v>
      </c>
      <c r="C8673">
        <v>0</v>
      </c>
      <c r="D8673">
        <v>0</v>
      </c>
      <c r="E8673">
        <v>0.11449057721187</v>
      </c>
      <c r="F8673">
        <v>0</v>
      </c>
      <c r="G8673">
        <v>0.20921568627450979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0.68906308324001497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 x14ac:dyDescent="0.25">
      <c r="A8674" t="s">
        <v>8717</v>
      </c>
      <c r="B8674">
        <v>0</v>
      </c>
      <c r="C8674">
        <v>3.6496350364963498E-3</v>
      </c>
      <c r="D8674">
        <v>0</v>
      </c>
      <c r="E8674">
        <v>0.12995198714016801</v>
      </c>
      <c r="F8674">
        <v>0</v>
      </c>
      <c r="G8674">
        <v>0.20921568627450979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0.78697275102650255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 x14ac:dyDescent="0.25">
      <c r="A8675" t="s">
        <v>8718</v>
      </c>
      <c r="B8675">
        <v>0</v>
      </c>
      <c r="C8675">
        <v>3.4063260340632603E-2</v>
      </c>
      <c r="D8675">
        <v>0</v>
      </c>
      <c r="E8675">
        <v>0.1438059180608727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0.78697275102650255</v>
      </c>
      <c r="N8675">
        <v>0</v>
      </c>
      <c r="O8675">
        <v>0</v>
      </c>
      <c r="P8675">
        <v>0</v>
      </c>
      <c r="Q8675">
        <v>0</v>
      </c>
      <c r="R8675">
        <v>0</v>
      </c>
    </row>
    <row r="8676" spans="1:18" x14ac:dyDescent="0.25">
      <c r="A8676" t="s">
        <v>8719</v>
      </c>
      <c r="B8676">
        <v>0</v>
      </c>
      <c r="C8676">
        <v>7.1776155717761553E-2</v>
      </c>
      <c r="D8676">
        <v>0</v>
      </c>
      <c r="E8676">
        <v>0.13765096554495651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0.78697275102650255</v>
      </c>
      <c r="N8676">
        <v>0</v>
      </c>
      <c r="O8676">
        <v>0</v>
      </c>
      <c r="P8676">
        <v>0</v>
      </c>
      <c r="Q8676">
        <v>0</v>
      </c>
      <c r="R8676">
        <v>0</v>
      </c>
    </row>
    <row r="8677" spans="1:18" x14ac:dyDescent="0.25">
      <c r="A8677" t="s">
        <v>8720</v>
      </c>
      <c r="B8677">
        <v>0</v>
      </c>
      <c r="C8677">
        <v>9.8540145985401451E-2</v>
      </c>
      <c r="D8677">
        <v>0</v>
      </c>
      <c r="E8677">
        <v>0.11040842657416609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0.78697275102650255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 x14ac:dyDescent="0.25">
      <c r="A8678" t="s">
        <v>8721</v>
      </c>
      <c r="B8678">
        <v>0</v>
      </c>
      <c r="C8678">
        <v>0.18978102189781021</v>
      </c>
      <c r="D8678">
        <v>0</v>
      </c>
      <c r="E8678">
        <v>8.3038981365934142E-2</v>
      </c>
      <c r="F8678">
        <v>0</v>
      </c>
      <c r="G8678">
        <v>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0.78697275102650255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25">
      <c r="A8679" t="s">
        <v>8722</v>
      </c>
      <c r="B8679">
        <v>0</v>
      </c>
      <c r="C8679">
        <v>6.8126520681265207E-2</v>
      </c>
      <c r="D8679">
        <v>0</v>
      </c>
      <c r="E8679">
        <v>7.9950929588189265E-2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0.78697275102650255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 spans="1:18" x14ac:dyDescent="0.25">
      <c r="A8680" t="s">
        <v>8723</v>
      </c>
      <c r="B8680">
        <v>0</v>
      </c>
      <c r="C8680">
        <v>0.49270072992700731</v>
      </c>
      <c r="D8680">
        <v>0</v>
      </c>
      <c r="E8680">
        <v>9.7506292434273154E-2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0.78697275102650255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 x14ac:dyDescent="0.25">
      <c r="A8681" t="s">
        <v>8724</v>
      </c>
      <c r="B8681">
        <v>0</v>
      </c>
      <c r="C8681">
        <v>0.26034063260340629</v>
      </c>
      <c r="D8681">
        <v>0</v>
      </c>
      <c r="E8681">
        <v>0.1467036104824552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0.78697275102650255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 x14ac:dyDescent="0.25">
      <c r="A8682" t="s">
        <v>8725</v>
      </c>
      <c r="B8682">
        <v>0</v>
      </c>
      <c r="C8682">
        <v>6.3260340632603412E-2</v>
      </c>
      <c r="D8682">
        <v>0</v>
      </c>
      <c r="E8682">
        <v>0.2419890437615009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0.78697275102650255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x14ac:dyDescent="0.25">
      <c r="A8683" t="s">
        <v>8726</v>
      </c>
      <c r="B8683">
        <v>0</v>
      </c>
      <c r="C8683">
        <v>0</v>
      </c>
      <c r="D8683">
        <v>0</v>
      </c>
      <c r="E8683">
        <v>0.33697836248651619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0.78697275102650255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 x14ac:dyDescent="0.25">
      <c r="A8684" t="s">
        <v>8727</v>
      </c>
      <c r="B8684">
        <v>0</v>
      </c>
      <c r="C8684">
        <v>0</v>
      </c>
      <c r="D8684">
        <v>0</v>
      </c>
      <c r="E8684">
        <v>0.38955984686647349</v>
      </c>
      <c r="F8684">
        <v>0</v>
      </c>
      <c r="G8684">
        <v>1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0.78697275102650255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 x14ac:dyDescent="0.25">
      <c r="A8685" t="s">
        <v>8728</v>
      </c>
      <c r="B8685">
        <v>0</v>
      </c>
      <c r="C8685">
        <v>0</v>
      </c>
      <c r="D8685">
        <v>0</v>
      </c>
      <c r="E8685">
        <v>0.4053173713488018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0.78697275102650255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x14ac:dyDescent="0.25">
      <c r="A8686" t="s">
        <v>8729</v>
      </c>
      <c r="B8686">
        <v>0</v>
      </c>
      <c r="C8686">
        <v>0</v>
      </c>
      <c r="D8686">
        <v>0</v>
      </c>
      <c r="E8686">
        <v>0.38167050910552258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0.75460992907801416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25">
      <c r="A8687" t="s">
        <v>8730</v>
      </c>
      <c r="B8687">
        <v>0</v>
      </c>
      <c r="C8687">
        <v>0</v>
      </c>
      <c r="D8687">
        <v>0</v>
      </c>
      <c r="E8687">
        <v>0.3427102942109605</v>
      </c>
      <c r="F8687">
        <v>0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0.78697275102650255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 t="s">
        <v>8731</v>
      </c>
      <c r="B8688">
        <v>0</v>
      </c>
      <c r="C8688">
        <v>0</v>
      </c>
      <c r="D8688">
        <v>0</v>
      </c>
      <c r="E8688">
        <v>0.28883859641701393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0.78697275102650255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 x14ac:dyDescent="0.25">
      <c r="A8689" t="s">
        <v>8732</v>
      </c>
      <c r="B8689">
        <v>0</v>
      </c>
      <c r="C8689">
        <v>0</v>
      </c>
      <c r="D8689">
        <v>0</v>
      </c>
      <c r="E8689">
        <v>0.25442585503077481</v>
      </c>
      <c r="F8689">
        <v>0</v>
      </c>
      <c r="G8689">
        <v>0.20921568627450979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0.62814483016050759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 x14ac:dyDescent="0.25">
      <c r="A8690" t="s">
        <v>8733</v>
      </c>
      <c r="B8690">
        <v>0</v>
      </c>
      <c r="C8690">
        <v>0</v>
      </c>
      <c r="D8690">
        <v>0</v>
      </c>
      <c r="E8690">
        <v>0.22722561813913161</v>
      </c>
      <c r="F8690">
        <v>0</v>
      </c>
      <c r="G8690">
        <v>0.20921568627450979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0.62814483016050759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x14ac:dyDescent="0.25">
      <c r="A8691" t="s">
        <v>8734</v>
      </c>
      <c r="B8691">
        <v>0</v>
      </c>
      <c r="C8691">
        <v>0</v>
      </c>
      <c r="D8691">
        <v>0</v>
      </c>
      <c r="E8691">
        <v>0.20664565663402359</v>
      </c>
      <c r="F8691">
        <v>0</v>
      </c>
      <c r="G8691">
        <v>0.20921568627450979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0.62814483016050759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 x14ac:dyDescent="0.25">
      <c r="A8692" t="s">
        <v>8735</v>
      </c>
      <c r="B8692">
        <v>0</v>
      </c>
      <c r="C8692">
        <v>0</v>
      </c>
      <c r="D8692">
        <v>0</v>
      </c>
      <c r="E8692">
        <v>0.1863829607225195</v>
      </c>
      <c r="F8692">
        <v>0</v>
      </c>
      <c r="G8692">
        <v>0.20921568627450979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0.62814483016050759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 t="s">
        <v>8736</v>
      </c>
      <c r="B8693">
        <v>0</v>
      </c>
      <c r="C8693">
        <v>0</v>
      </c>
      <c r="D8693">
        <v>0</v>
      </c>
      <c r="E8693">
        <v>0.16447048372427511</v>
      </c>
      <c r="F8693">
        <v>0</v>
      </c>
      <c r="G8693">
        <v>0.20921568627450979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0.62814483016050759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 x14ac:dyDescent="0.25">
      <c r="A8694" t="s">
        <v>8737</v>
      </c>
      <c r="B8694">
        <v>0</v>
      </c>
      <c r="C8694">
        <v>0</v>
      </c>
      <c r="D8694">
        <v>0</v>
      </c>
      <c r="E8694">
        <v>0.1557985574991011</v>
      </c>
      <c r="F8694">
        <v>0</v>
      </c>
      <c r="G8694">
        <v>0.20921568627450979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0.62814483016050759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x14ac:dyDescent="0.25">
      <c r="A8695" t="s">
        <v>8738</v>
      </c>
      <c r="B8695">
        <v>0</v>
      </c>
      <c r="C8695">
        <v>0</v>
      </c>
      <c r="D8695">
        <v>0</v>
      </c>
      <c r="E8695">
        <v>0.1369106791598807</v>
      </c>
      <c r="F8695">
        <v>0</v>
      </c>
      <c r="G8695">
        <v>0.20921568627450979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0.62814483016050759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 x14ac:dyDescent="0.25">
      <c r="A8696" t="s">
        <v>8739</v>
      </c>
      <c r="B8696">
        <v>0</v>
      </c>
      <c r="C8696">
        <v>0</v>
      </c>
      <c r="D8696">
        <v>0</v>
      </c>
      <c r="E8696">
        <v>0.12508724803824109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0.62814483016050759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 x14ac:dyDescent="0.25">
      <c r="A8697" t="s">
        <v>8740</v>
      </c>
      <c r="B8697">
        <v>0</v>
      </c>
      <c r="C8697">
        <v>0</v>
      </c>
      <c r="D8697">
        <v>0</v>
      </c>
      <c r="E8697">
        <v>0.11611920725903679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0.70910787607316161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 x14ac:dyDescent="0.25">
      <c r="A8698" t="s">
        <v>8741</v>
      </c>
      <c r="B8698">
        <v>0</v>
      </c>
      <c r="C8698">
        <v>1.2165450121654499E-3</v>
      </c>
      <c r="D8698">
        <v>0</v>
      </c>
      <c r="E8698">
        <v>0.10528987499735611</v>
      </c>
      <c r="F8698">
        <v>0</v>
      </c>
      <c r="G8698">
        <v>1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0.62814483016050759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x14ac:dyDescent="0.25">
      <c r="A8699" t="s">
        <v>8742</v>
      </c>
      <c r="B8699">
        <v>0</v>
      </c>
      <c r="C8699">
        <v>1.094890510948905E-2</v>
      </c>
      <c r="D8699">
        <v>0</v>
      </c>
      <c r="E8699">
        <v>8.7692210072125062E-2</v>
      </c>
      <c r="F8699">
        <v>0</v>
      </c>
      <c r="G8699">
        <v>1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0.70757745427398278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 x14ac:dyDescent="0.25">
      <c r="A8700" t="s">
        <v>8743</v>
      </c>
      <c r="B8700">
        <v>0</v>
      </c>
      <c r="C8700">
        <v>3.4063260340632603E-2</v>
      </c>
      <c r="D8700">
        <v>0</v>
      </c>
      <c r="E8700">
        <v>6.6033545548763728E-2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0.78697275102650255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 spans="1:18" x14ac:dyDescent="0.25">
      <c r="A8701" t="s">
        <v>8744</v>
      </c>
      <c r="B8701">
        <v>0</v>
      </c>
      <c r="C8701">
        <v>6.204379562043795E-2</v>
      </c>
      <c r="D8701">
        <v>0</v>
      </c>
      <c r="E8701">
        <v>4.168869899955583E-2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0.78697275102650255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 x14ac:dyDescent="0.25">
      <c r="A8702" t="s">
        <v>8745</v>
      </c>
      <c r="B8702">
        <v>0</v>
      </c>
      <c r="C8702">
        <v>7.9075425790754258E-2</v>
      </c>
      <c r="D8702">
        <v>0</v>
      </c>
      <c r="E8702">
        <v>2.428139343048711E-2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0.78697275102650255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x14ac:dyDescent="0.25">
      <c r="A8703" t="s">
        <v>8746</v>
      </c>
      <c r="B8703">
        <v>0</v>
      </c>
      <c r="C8703">
        <v>0.13503649635036499</v>
      </c>
      <c r="D8703">
        <v>0</v>
      </c>
      <c r="E8703">
        <v>1.2796378942025E-2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0.78697275102650255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 x14ac:dyDescent="0.25">
      <c r="A8704" t="s">
        <v>8747</v>
      </c>
      <c r="B8704">
        <v>0</v>
      </c>
      <c r="C8704">
        <v>0.32603406326034062</v>
      </c>
      <c r="D8704">
        <v>0</v>
      </c>
      <c r="E8704">
        <v>1.046976458892955E-2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0.78697275102650255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 x14ac:dyDescent="0.25">
      <c r="A8705" t="s">
        <v>8748</v>
      </c>
      <c r="B8705">
        <v>0</v>
      </c>
      <c r="C8705">
        <v>0.145985401459854</v>
      </c>
      <c r="D8705">
        <v>0</v>
      </c>
      <c r="E8705">
        <v>1.097738953869583E-2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0.78697275102650255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 t="s">
        <v>8749</v>
      </c>
      <c r="B8706">
        <v>0</v>
      </c>
      <c r="C8706">
        <v>5.1094890510948912E-2</v>
      </c>
      <c r="D8706">
        <v>0</v>
      </c>
      <c r="E8706">
        <v>1.3769326762410369E-2</v>
      </c>
      <c r="F8706">
        <v>0</v>
      </c>
      <c r="G8706">
        <v>1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0.78697275102650255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x14ac:dyDescent="0.25">
      <c r="A8707" t="s">
        <v>8750</v>
      </c>
      <c r="B8707">
        <v>0</v>
      </c>
      <c r="C8707">
        <v>0</v>
      </c>
      <c r="D8707">
        <v>0</v>
      </c>
      <c r="E8707">
        <v>2.343535184754331E-2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0.78697275102650255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 x14ac:dyDescent="0.25">
      <c r="A8708" t="s">
        <v>8751</v>
      </c>
      <c r="B8708">
        <v>0</v>
      </c>
      <c r="C8708">
        <v>0</v>
      </c>
      <c r="D8708">
        <v>0</v>
      </c>
      <c r="E8708">
        <v>2.9442247086444301E-2</v>
      </c>
      <c r="F8708">
        <v>0</v>
      </c>
      <c r="G8708">
        <v>1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0.78697275102650255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 x14ac:dyDescent="0.25">
      <c r="A8709" t="s">
        <v>8752</v>
      </c>
      <c r="B8709">
        <v>0</v>
      </c>
      <c r="C8709">
        <v>0</v>
      </c>
      <c r="D8709">
        <v>0</v>
      </c>
      <c r="E8709">
        <v>3.2234184310158849E-2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0.78697275102650255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 x14ac:dyDescent="0.25">
      <c r="A8710" t="s">
        <v>8753</v>
      </c>
      <c r="B8710">
        <v>0</v>
      </c>
      <c r="C8710">
        <v>0</v>
      </c>
      <c r="D8710">
        <v>0</v>
      </c>
      <c r="E8710">
        <v>3.7648850440999179E-2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0.78697275102650255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25">
      <c r="A8711" t="s">
        <v>8754</v>
      </c>
      <c r="B8711">
        <v>0</v>
      </c>
      <c r="C8711">
        <v>0</v>
      </c>
      <c r="D8711">
        <v>0</v>
      </c>
      <c r="E8711">
        <v>4.3486537363311407E-2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0.78697275102650255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 x14ac:dyDescent="0.25">
      <c r="A8712" t="s">
        <v>8755</v>
      </c>
      <c r="B8712">
        <v>0</v>
      </c>
      <c r="C8712">
        <v>0</v>
      </c>
      <c r="D8712">
        <v>0</v>
      </c>
      <c r="E8712">
        <v>5.3342921804606702E-2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0.78697275102650255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 x14ac:dyDescent="0.25">
      <c r="A8713" t="s">
        <v>8756</v>
      </c>
      <c r="B8713">
        <v>0</v>
      </c>
      <c r="C8713">
        <v>0</v>
      </c>
      <c r="D8713">
        <v>0</v>
      </c>
      <c r="E8713">
        <v>6.5399014361555874E-2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0.78697275102650255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 x14ac:dyDescent="0.25">
      <c r="A8714" t="s">
        <v>8757</v>
      </c>
      <c r="B8714">
        <v>0</v>
      </c>
      <c r="C8714">
        <v>0</v>
      </c>
      <c r="D8714">
        <v>0</v>
      </c>
      <c r="E8714">
        <v>7.9760570232026914E-2</v>
      </c>
      <c r="F8714">
        <v>0</v>
      </c>
      <c r="G8714">
        <v>0.20921568627450979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0.62814483016050759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x14ac:dyDescent="0.25">
      <c r="A8715" t="s">
        <v>8758</v>
      </c>
      <c r="B8715">
        <v>0</v>
      </c>
      <c r="C8715">
        <v>0</v>
      </c>
      <c r="D8715">
        <v>0</v>
      </c>
      <c r="E8715">
        <v>9.3804860508894014E-2</v>
      </c>
      <c r="F8715">
        <v>0</v>
      </c>
      <c r="G8715">
        <v>0.20921568627450979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0.62814483016050759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 x14ac:dyDescent="0.25">
      <c r="A8716" t="s">
        <v>8759</v>
      </c>
      <c r="B8716">
        <v>0</v>
      </c>
      <c r="C8716">
        <v>0</v>
      </c>
      <c r="D8716">
        <v>0</v>
      </c>
      <c r="E8716">
        <v>0.1015672920324034</v>
      </c>
      <c r="F8716">
        <v>0</v>
      </c>
      <c r="G8716">
        <v>0.20921568627450979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0.62814483016050759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 x14ac:dyDescent="0.25">
      <c r="A8717" t="s">
        <v>8760</v>
      </c>
      <c r="B8717">
        <v>0</v>
      </c>
      <c r="C8717">
        <v>0</v>
      </c>
      <c r="D8717">
        <v>0</v>
      </c>
      <c r="E8717">
        <v>0.1107045411281965</v>
      </c>
      <c r="F8717">
        <v>0</v>
      </c>
      <c r="G8717">
        <v>0.20921568627450979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0.62814483016050759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 x14ac:dyDescent="0.25">
      <c r="A8718" t="s">
        <v>8761</v>
      </c>
      <c r="B8718">
        <v>0</v>
      </c>
      <c r="C8718">
        <v>0</v>
      </c>
      <c r="D8718">
        <v>0</v>
      </c>
      <c r="E8718">
        <v>0.1130311554812919</v>
      </c>
      <c r="F8718">
        <v>0</v>
      </c>
      <c r="G8718">
        <v>0.20921568627450979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0.62814483016050759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 t="s">
        <v>8762</v>
      </c>
      <c r="B8719">
        <v>0</v>
      </c>
      <c r="C8719">
        <v>0</v>
      </c>
      <c r="D8719">
        <v>0</v>
      </c>
      <c r="E8719">
        <v>0.11810740497895469</v>
      </c>
      <c r="F8719">
        <v>0</v>
      </c>
      <c r="G8719">
        <v>0.20921568627450979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0.62814483016050759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 x14ac:dyDescent="0.25">
      <c r="A8720" t="s">
        <v>8763</v>
      </c>
      <c r="B8720">
        <v>0</v>
      </c>
      <c r="C8720">
        <v>0</v>
      </c>
      <c r="D8720">
        <v>0</v>
      </c>
      <c r="E8720">
        <v>0.1194822225512384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0.78697275102650255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 spans="1:18" x14ac:dyDescent="0.25">
      <c r="A8721" t="s">
        <v>8764</v>
      </c>
      <c r="B8721">
        <v>0</v>
      </c>
      <c r="C8721">
        <v>0</v>
      </c>
      <c r="D8721">
        <v>0</v>
      </c>
      <c r="E8721">
        <v>0.1193764673533704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0.78697275102650255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 x14ac:dyDescent="0.25">
      <c r="A8722" t="s">
        <v>8765</v>
      </c>
      <c r="B8722">
        <v>0</v>
      </c>
      <c r="C8722">
        <v>4.8661800486618006E-3</v>
      </c>
      <c r="D8722">
        <v>0</v>
      </c>
      <c r="E8722">
        <v>0.1219991962604962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0.78697275102650255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x14ac:dyDescent="0.25">
      <c r="A8723" t="s">
        <v>8766</v>
      </c>
      <c r="B8723">
        <v>0</v>
      </c>
      <c r="C8723">
        <v>8.5158150851581502E-2</v>
      </c>
      <c r="D8723">
        <v>0</v>
      </c>
      <c r="E8723">
        <v>0.12707544575815899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0.70992907801418448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18" x14ac:dyDescent="0.25">
      <c r="A8724" t="s">
        <v>8767</v>
      </c>
      <c r="B8724">
        <v>0</v>
      </c>
      <c r="C8724">
        <v>0.16180048661800489</v>
      </c>
      <c r="D8724">
        <v>0</v>
      </c>
      <c r="E8724">
        <v>0.12895788828020899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0.78697275102650255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 t="s">
        <v>8768</v>
      </c>
      <c r="B8725">
        <v>0</v>
      </c>
      <c r="C8725">
        <v>0.16788321167883211</v>
      </c>
      <c r="D8725">
        <v>0</v>
      </c>
      <c r="E8725">
        <v>0.10992195266397339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0.78697275102650255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 x14ac:dyDescent="0.25">
      <c r="A8726" t="s">
        <v>8769</v>
      </c>
      <c r="B8726">
        <v>0</v>
      </c>
      <c r="C8726">
        <v>0.145985401459854</v>
      </c>
      <c r="D8726">
        <v>0</v>
      </c>
      <c r="E8726">
        <v>7.5995685187927001E-2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0.73344531541620006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x14ac:dyDescent="0.25">
      <c r="A8727" t="s">
        <v>8770</v>
      </c>
      <c r="B8727">
        <v>0</v>
      </c>
      <c r="C8727">
        <v>0.1082725060827251</v>
      </c>
      <c r="D8727">
        <v>0</v>
      </c>
      <c r="E8727">
        <v>6.3664629116521085E-2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0.70757745427398278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18" x14ac:dyDescent="0.25">
      <c r="A8728" t="s">
        <v>8771</v>
      </c>
      <c r="B8728">
        <v>0</v>
      </c>
      <c r="C8728">
        <v>3.5279805352798052E-2</v>
      </c>
      <c r="D8728">
        <v>0</v>
      </c>
      <c r="E8728">
        <v>7.2484612618710212E-2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0.70757745427398278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 x14ac:dyDescent="0.25">
      <c r="A8729" t="s">
        <v>8772</v>
      </c>
      <c r="B8729">
        <v>0</v>
      </c>
      <c r="C8729">
        <v>0.16666666666666671</v>
      </c>
      <c r="D8729">
        <v>0</v>
      </c>
      <c r="E8729">
        <v>0.1229721440808816</v>
      </c>
      <c r="F8729">
        <v>0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0.70757745427398278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 x14ac:dyDescent="0.25">
      <c r="A8730" t="s">
        <v>8773</v>
      </c>
      <c r="B8730">
        <v>0</v>
      </c>
      <c r="C8730">
        <v>0</v>
      </c>
      <c r="D8730">
        <v>0</v>
      </c>
      <c r="E8730">
        <v>0.22382030076778281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0.78697275102650255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 x14ac:dyDescent="0.25">
      <c r="A8731" t="s">
        <v>8774</v>
      </c>
      <c r="B8731">
        <v>0</v>
      </c>
      <c r="C8731">
        <v>0</v>
      </c>
      <c r="D8731">
        <v>0</v>
      </c>
      <c r="E8731">
        <v>0.35053617885319072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0.78697275102650255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 spans="1:18" x14ac:dyDescent="0.25">
      <c r="A8732" t="s">
        <v>8775</v>
      </c>
      <c r="B8732">
        <v>0</v>
      </c>
      <c r="C8732">
        <v>0</v>
      </c>
      <c r="D8732">
        <v>0</v>
      </c>
      <c r="E8732">
        <v>0.42991603037289278</v>
      </c>
      <c r="F8732">
        <v>0</v>
      </c>
      <c r="G8732">
        <v>1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0.78697275102650255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 spans="1:18" x14ac:dyDescent="0.25">
      <c r="A8733" t="s">
        <v>8776</v>
      </c>
      <c r="B8733">
        <v>0</v>
      </c>
      <c r="C8733">
        <v>0</v>
      </c>
      <c r="D8733">
        <v>0</v>
      </c>
      <c r="E8733">
        <v>0.48224370227796698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0.78697275102650255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 x14ac:dyDescent="0.25">
      <c r="A8734" t="s">
        <v>8777</v>
      </c>
      <c r="B8734">
        <v>0</v>
      </c>
      <c r="C8734">
        <v>0</v>
      </c>
      <c r="D8734">
        <v>0</v>
      </c>
      <c r="E8734">
        <v>0.49463821146809372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0.78697275102650255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 x14ac:dyDescent="0.25">
      <c r="A8735" t="s">
        <v>8778</v>
      </c>
      <c r="B8735">
        <v>0</v>
      </c>
      <c r="C8735">
        <v>0</v>
      </c>
      <c r="D8735">
        <v>0</v>
      </c>
      <c r="E8735">
        <v>0.46678229234966911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0.62814483016050759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18" x14ac:dyDescent="0.25">
      <c r="A8736" t="s">
        <v>8779</v>
      </c>
      <c r="B8736">
        <v>0</v>
      </c>
      <c r="C8736">
        <v>0</v>
      </c>
      <c r="D8736">
        <v>0</v>
      </c>
      <c r="E8736">
        <v>0.4194251147443897</v>
      </c>
      <c r="F8736">
        <v>0</v>
      </c>
      <c r="G8736">
        <v>0.20921568627450979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0.62814483016050759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18" x14ac:dyDescent="0.25">
      <c r="A8737" t="s">
        <v>8780</v>
      </c>
      <c r="B8737">
        <v>0</v>
      </c>
      <c r="C8737">
        <v>0</v>
      </c>
      <c r="D8737">
        <v>0</v>
      </c>
      <c r="E8737">
        <v>0.41333361534719443</v>
      </c>
      <c r="F8737">
        <v>0</v>
      </c>
      <c r="G8737">
        <v>0.20921568627450979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0.62814483016050759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 x14ac:dyDescent="0.25">
      <c r="A8738" t="s">
        <v>8781</v>
      </c>
      <c r="B8738">
        <v>0</v>
      </c>
      <c r="C8738">
        <v>0</v>
      </c>
      <c r="D8738">
        <v>0</v>
      </c>
      <c r="E8738">
        <v>0.22722561813913161</v>
      </c>
      <c r="F8738">
        <v>0</v>
      </c>
      <c r="G8738">
        <v>0.20921568627450979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0.62814483016050759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 x14ac:dyDescent="0.25">
      <c r="A8739" t="s">
        <v>8782</v>
      </c>
      <c r="B8739">
        <v>0</v>
      </c>
      <c r="C8739">
        <v>0</v>
      </c>
      <c r="D8739">
        <v>0</v>
      </c>
      <c r="E8739">
        <v>0.20664565663402359</v>
      </c>
      <c r="F8739">
        <v>0</v>
      </c>
      <c r="G8739">
        <v>0.20921568627450979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0.62814483016050759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 x14ac:dyDescent="0.25">
      <c r="A8740" t="s">
        <v>8783</v>
      </c>
      <c r="B8740">
        <v>0</v>
      </c>
      <c r="C8740">
        <v>0</v>
      </c>
      <c r="D8740">
        <v>0</v>
      </c>
      <c r="E8740">
        <v>0.1863829607225195</v>
      </c>
      <c r="F8740">
        <v>0</v>
      </c>
      <c r="G8740">
        <v>0.20921568627450979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0.62814483016050759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18" x14ac:dyDescent="0.25">
      <c r="A8741" t="s">
        <v>8784</v>
      </c>
      <c r="B8741">
        <v>0</v>
      </c>
      <c r="C8741">
        <v>0</v>
      </c>
      <c r="D8741">
        <v>0</v>
      </c>
      <c r="E8741">
        <v>0.16447048372427511</v>
      </c>
      <c r="F8741">
        <v>0</v>
      </c>
      <c r="G8741">
        <v>0.20921568627450979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0.62814483016050759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 x14ac:dyDescent="0.25">
      <c r="A8742" t="s">
        <v>8785</v>
      </c>
      <c r="B8742">
        <v>0</v>
      </c>
      <c r="C8742">
        <v>0</v>
      </c>
      <c r="D8742">
        <v>0</v>
      </c>
      <c r="E8742">
        <v>0.1557985574991011</v>
      </c>
      <c r="F8742">
        <v>0</v>
      </c>
      <c r="G8742">
        <v>0.20921568627450979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0.62814483016050759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 x14ac:dyDescent="0.25">
      <c r="A8743" t="s">
        <v>8786</v>
      </c>
      <c r="B8743">
        <v>0</v>
      </c>
      <c r="C8743">
        <v>0</v>
      </c>
      <c r="D8743">
        <v>0</v>
      </c>
      <c r="E8743">
        <v>0.1369106791598807</v>
      </c>
      <c r="F8743">
        <v>0</v>
      </c>
      <c r="G8743">
        <v>0.20921568627450979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0.62814483016050759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 x14ac:dyDescent="0.25">
      <c r="A8744" t="s">
        <v>8787</v>
      </c>
      <c r="B8744">
        <v>0</v>
      </c>
      <c r="C8744">
        <v>0</v>
      </c>
      <c r="D8744">
        <v>0</v>
      </c>
      <c r="E8744">
        <v>0.12508724803824109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0.62814483016050759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 x14ac:dyDescent="0.25">
      <c r="A8745" t="s">
        <v>8788</v>
      </c>
      <c r="B8745">
        <v>0</v>
      </c>
      <c r="C8745">
        <v>0</v>
      </c>
      <c r="D8745">
        <v>0</v>
      </c>
      <c r="E8745">
        <v>0.11611920725903679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0.70910787607316161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 spans="1:18" x14ac:dyDescent="0.25">
      <c r="A8746" t="s">
        <v>8789</v>
      </c>
      <c r="B8746">
        <v>0</v>
      </c>
      <c r="C8746">
        <v>1.2165450121654499E-3</v>
      </c>
      <c r="D8746">
        <v>0</v>
      </c>
      <c r="E8746">
        <v>0.10528987499735611</v>
      </c>
      <c r="F8746">
        <v>0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0.62814483016050759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18" x14ac:dyDescent="0.25">
      <c r="A8747" t="s">
        <v>8790</v>
      </c>
      <c r="B8747">
        <v>0</v>
      </c>
      <c r="C8747">
        <v>1.094890510948905E-2</v>
      </c>
      <c r="D8747">
        <v>0</v>
      </c>
      <c r="E8747">
        <v>8.7692210072125062E-2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0.70757745427398278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 x14ac:dyDescent="0.25">
      <c r="A8748" t="s">
        <v>8791</v>
      </c>
      <c r="B8748">
        <v>0</v>
      </c>
      <c r="C8748">
        <v>3.4063260340632603E-2</v>
      </c>
      <c r="D8748">
        <v>0</v>
      </c>
      <c r="E8748">
        <v>6.6033545548763728E-2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0.78697275102650255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 x14ac:dyDescent="0.25">
      <c r="A8749" t="s">
        <v>8792</v>
      </c>
      <c r="B8749">
        <v>0</v>
      </c>
      <c r="C8749">
        <v>6.204379562043795E-2</v>
      </c>
      <c r="D8749">
        <v>0</v>
      </c>
      <c r="E8749">
        <v>4.168869899955583E-2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0.78697275102650255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18" x14ac:dyDescent="0.25">
      <c r="A8750" t="s">
        <v>8793</v>
      </c>
      <c r="B8750">
        <v>0</v>
      </c>
      <c r="C8750">
        <v>7.9075425790754258E-2</v>
      </c>
      <c r="D8750">
        <v>0</v>
      </c>
      <c r="E8750">
        <v>2.428139343048711E-2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0.78697275102650255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x14ac:dyDescent="0.25">
      <c r="A8751" t="s">
        <v>8794</v>
      </c>
      <c r="B8751">
        <v>0</v>
      </c>
      <c r="C8751">
        <v>0.13503649635036499</v>
      </c>
      <c r="D8751">
        <v>0</v>
      </c>
      <c r="E8751">
        <v>1.2796378942025E-2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0.78697275102650255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 x14ac:dyDescent="0.25">
      <c r="A8752" t="s">
        <v>8795</v>
      </c>
      <c r="B8752">
        <v>0</v>
      </c>
      <c r="C8752">
        <v>0.32603406326034062</v>
      </c>
      <c r="D8752">
        <v>0</v>
      </c>
      <c r="E8752">
        <v>1.046976458892955E-2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0.78697275102650255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 x14ac:dyDescent="0.25">
      <c r="A8753" t="s">
        <v>8796</v>
      </c>
      <c r="B8753">
        <v>0</v>
      </c>
      <c r="C8753">
        <v>0.145985401459854</v>
      </c>
      <c r="D8753">
        <v>0</v>
      </c>
      <c r="E8753">
        <v>1.097738953869583E-2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0.78697275102650255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x14ac:dyDescent="0.25">
      <c r="A8754" t="s">
        <v>8797</v>
      </c>
      <c r="B8754">
        <v>0</v>
      </c>
      <c r="C8754">
        <v>5.1094890510948912E-2</v>
      </c>
      <c r="D8754">
        <v>0</v>
      </c>
      <c r="E8754">
        <v>1.3769326762410369E-2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0.78697275102650255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x14ac:dyDescent="0.25">
      <c r="A8755" t="s">
        <v>8798</v>
      </c>
      <c r="B8755">
        <v>0</v>
      </c>
      <c r="C8755">
        <v>0</v>
      </c>
      <c r="D8755">
        <v>0</v>
      </c>
      <c r="E8755">
        <v>2.343535184754331E-2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0.78697275102650255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 x14ac:dyDescent="0.25">
      <c r="A8756" t="s">
        <v>8799</v>
      </c>
      <c r="B8756">
        <v>0</v>
      </c>
      <c r="C8756">
        <v>0</v>
      </c>
      <c r="D8756">
        <v>0</v>
      </c>
      <c r="E8756">
        <v>2.9442247086444301E-2</v>
      </c>
      <c r="F8756">
        <v>0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0.78697275102650255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 x14ac:dyDescent="0.25">
      <c r="A8757" t="s">
        <v>8800</v>
      </c>
      <c r="B8757">
        <v>0</v>
      </c>
      <c r="C8757">
        <v>0</v>
      </c>
      <c r="D8757">
        <v>0</v>
      </c>
      <c r="E8757">
        <v>3.2234184310158849E-2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0.78697275102650255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x14ac:dyDescent="0.25">
      <c r="A8758" t="s">
        <v>8801</v>
      </c>
      <c r="B8758">
        <v>0</v>
      </c>
      <c r="C8758">
        <v>0</v>
      </c>
      <c r="D8758">
        <v>0</v>
      </c>
      <c r="E8758">
        <v>3.7648850440999179E-2</v>
      </c>
      <c r="F8758">
        <v>0</v>
      </c>
      <c r="G8758">
        <v>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0.78697275102650255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x14ac:dyDescent="0.25">
      <c r="A8759" t="s">
        <v>8802</v>
      </c>
      <c r="B8759">
        <v>0</v>
      </c>
      <c r="C8759">
        <v>0</v>
      </c>
      <c r="D8759">
        <v>0</v>
      </c>
      <c r="E8759">
        <v>4.3486537363311407E-2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0.78697275102650255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 x14ac:dyDescent="0.25">
      <c r="A8760" t="s">
        <v>8803</v>
      </c>
      <c r="B8760">
        <v>0</v>
      </c>
      <c r="C8760">
        <v>0</v>
      </c>
      <c r="D8760">
        <v>0</v>
      </c>
      <c r="E8760">
        <v>5.3342921804606702E-2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0.78697275102650255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 x14ac:dyDescent="0.25">
      <c r="A8761" t="s">
        <v>8804</v>
      </c>
      <c r="B8761">
        <v>0</v>
      </c>
      <c r="C8761">
        <v>0</v>
      </c>
      <c r="D8761">
        <v>0</v>
      </c>
      <c r="E8761">
        <v>6.5399014361555874E-2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0.78697275102650255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 spans="1:18" x14ac:dyDescent="0.25">
      <c r="A8762" t="s">
        <v>8805</v>
      </c>
      <c r="B8762">
        <v>0</v>
      </c>
      <c r="C8762">
        <v>0</v>
      </c>
      <c r="D8762">
        <v>0</v>
      </c>
      <c r="E8762">
        <v>7.9760570232026914E-2</v>
      </c>
      <c r="F8762">
        <v>0</v>
      </c>
      <c r="G8762">
        <v>0.20921568627450979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0.62814483016050759</v>
      </c>
      <c r="N8762">
        <v>0</v>
      </c>
      <c r="O8762">
        <v>0</v>
      </c>
      <c r="P8762">
        <v>0</v>
      </c>
      <c r="Q8762">
        <v>0</v>
      </c>
      <c r="R87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8806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0.83130000000000004</v>
      </c>
      <c r="C2">
        <v>0.83130000000000004</v>
      </c>
      <c r="D2">
        <v>0.83130000000000004</v>
      </c>
      <c r="E2">
        <v>0.83130000000000004</v>
      </c>
      <c r="F2">
        <v>0.83130000000000004</v>
      </c>
      <c r="G2">
        <v>0.83130000000000004</v>
      </c>
      <c r="H2">
        <v>0.83130000000000004</v>
      </c>
      <c r="I2">
        <v>0.83130000000000004</v>
      </c>
      <c r="J2">
        <v>0.83130000000000004</v>
      </c>
      <c r="K2">
        <v>0.83130000000000004</v>
      </c>
      <c r="L2">
        <v>0.83130000000000004</v>
      </c>
      <c r="M2">
        <v>0.83130000000000004</v>
      </c>
      <c r="N2">
        <v>0.83130000000000004</v>
      </c>
      <c r="O2">
        <v>0.83130000000000004</v>
      </c>
      <c r="P2">
        <v>0.83130000000000004</v>
      </c>
      <c r="Q2">
        <v>0.83130000000000004</v>
      </c>
      <c r="R2">
        <v>0.83130000000000004</v>
      </c>
      <c r="S2">
        <v>0.83130000000000004</v>
      </c>
      <c r="T2">
        <v>0.83130000000000004</v>
      </c>
      <c r="U2">
        <v>0.83130000000000004</v>
      </c>
      <c r="V2">
        <v>0.83130000000000004</v>
      </c>
      <c r="W2">
        <v>0.83130000000000004</v>
      </c>
      <c r="X2">
        <v>0.83130000000000004</v>
      </c>
      <c r="Y2">
        <v>0.83130000000000004</v>
      </c>
    </row>
    <row r="3" spans="1:25" x14ac:dyDescent="0.25">
      <c r="A3" t="s">
        <v>8832</v>
      </c>
      <c r="B3">
        <v>0.83130000000000004</v>
      </c>
      <c r="C3">
        <v>0.83130000000000004</v>
      </c>
      <c r="D3">
        <v>0.83130000000000004</v>
      </c>
      <c r="E3">
        <v>0.83130000000000004</v>
      </c>
      <c r="F3">
        <v>0.83130000000000004</v>
      </c>
      <c r="G3">
        <v>0.83130000000000004</v>
      </c>
      <c r="H3">
        <v>0.83130000000000004</v>
      </c>
      <c r="I3">
        <v>0.83130000000000004</v>
      </c>
      <c r="J3">
        <v>0.83130000000000004</v>
      </c>
      <c r="K3">
        <v>0.83130000000000004</v>
      </c>
      <c r="L3">
        <v>0.83130000000000004</v>
      </c>
      <c r="M3">
        <v>0.83130000000000004</v>
      </c>
      <c r="N3">
        <v>0.83130000000000004</v>
      </c>
      <c r="O3">
        <v>0.83130000000000004</v>
      </c>
      <c r="P3">
        <v>0.83130000000000004</v>
      </c>
      <c r="Q3">
        <v>0.83130000000000004</v>
      </c>
      <c r="R3">
        <v>0.83130000000000004</v>
      </c>
      <c r="S3">
        <v>0.83130000000000004</v>
      </c>
      <c r="T3">
        <v>0.83130000000000004</v>
      </c>
      <c r="U3">
        <v>0.83130000000000004</v>
      </c>
      <c r="V3">
        <v>0.83130000000000004</v>
      </c>
      <c r="W3">
        <v>0.83130000000000004</v>
      </c>
      <c r="X3">
        <v>0.83130000000000004</v>
      </c>
      <c r="Y3">
        <v>0.83130000000000004</v>
      </c>
    </row>
    <row r="4" spans="1:25" x14ac:dyDescent="0.25">
      <c r="A4" t="s">
        <v>8833</v>
      </c>
      <c r="B4">
        <v>0.83130000000000004</v>
      </c>
      <c r="C4">
        <v>0.83130000000000004</v>
      </c>
      <c r="D4">
        <v>0.83130000000000004</v>
      </c>
      <c r="E4">
        <v>0.83130000000000004</v>
      </c>
      <c r="F4">
        <v>0.83130000000000004</v>
      </c>
      <c r="G4">
        <v>0.83130000000000004</v>
      </c>
      <c r="H4">
        <v>0.83130000000000004</v>
      </c>
      <c r="I4">
        <v>0.83130000000000004</v>
      </c>
      <c r="J4">
        <v>0.83130000000000004</v>
      </c>
      <c r="K4">
        <v>0.83130000000000004</v>
      </c>
      <c r="L4">
        <v>0.83130000000000004</v>
      </c>
      <c r="M4">
        <v>0.83130000000000004</v>
      </c>
      <c r="N4">
        <v>0.83130000000000004</v>
      </c>
      <c r="O4">
        <v>0.83130000000000004</v>
      </c>
      <c r="P4">
        <v>0.83130000000000004</v>
      </c>
      <c r="Q4">
        <v>0.83130000000000004</v>
      </c>
      <c r="R4">
        <v>0.83130000000000004</v>
      </c>
      <c r="S4">
        <v>0.83130000000000004</v>
      </c>
      <c r="T4">
        <v>0.83130000000000004</v>
      </c>
      <c r="U4">
        <v>0.83130000000000004</v>
      </c>
      <c r="V4">
        <v>0.83130000000000004</v>
      </c>
      <c r="W4">
        <v>0.83130000000000004</v>
      </c>
      <c r="X4">
        <v>0.83130000000000004</v>
      </c>
      <c r="Y4">
        <v>0.83130000000000004</v>
      </c>
    </row>
    <row r="5" spans="1:25" x14ac:dyDescent="0.25">
      <c r="A5" t="s">
        <v>8834</v>
      </c>
      <c r="B5">
        <v>0.83130000000000004</v>
      </c>
      <c r="C5">
        <v>0.83130000000000004</v>
      </c>
      <c r="D5">
        <v>0.83130000000000004</v>
      </c>
      <c r="E5">
        <v>0.83130000000000004</v>
      </c>
      <c r="F5">
        <v>0.83130000000000004</v>
      </c>
      <c r="G5">
        <v>0.83130000000000004</v>
      </c>
      <c r="H5">
        <v>0.83130000000000004</v>
      </c>
      <c r="I5">
        <v>0.83130000000000004</v>
      </c>
      <c r="J5">
        <v>0.83130000000000004</v>
      </c>
      <c r="K5">
        <v>0.83130000000000004</v>
      </c>
      <c r="L5">
        <v>0.83130000000000004</v>
      </c>
      <c r="M5">
        <v>0.83130000000000004</v>
      </c>
      <c r="N5">
        <v>0.83130000000000004</v>
      </c>
      <c r="O5">
        <v>0.83130000000000004</v>
      </c>
      <c r="P5">
        <v>0.83130000000000004</v>
      </c>
      <c r="Q5">
        <v>0.83130000000000004</v>
      </c>
      <c r="R5">
        <v>0.83130000000000004</v>
      </c>
      <c r="S5">
        <v>0.83130000000000004</v>
      </c>
      <c r="T5">
        <v>0.83130000000000004</v>
      </c>
      <c r="U5">
        <v>0.83130000000000004</v>
      </c>
      <c r="V5">
        <v>0.83130000000000004</v>
      </c>
      <c r="W5">
        <v>0.83130000000000004</v>
      </c>
      <c r="X5">
        <v>0.83130000000000004</v>
      </c>
      <c r="Y5">
        <v>0.83130000000000004</v>
      </c>
    </row>
    <row r="6" spans="1:25" x14ac:dyDescent="0.25">
      <c r="A6" t="s">
        <v>8835</v>
      </c>
      <c r="B6">
        <v>0.83130000000000004</v>
      </c>
      <c r="C6">
        <v>0.83130000000000004</v>
      </c>
      <c r="D6">
        <v>0.83130000000000004</v>
      </c>
      <c r="E6">
        <v>0.83130000000000004</v>
      </c>
      <c r="F6">
        <v>0.83130000000000004</v>
      </c>
      <c r="G6">
        <v>0.83130000000000004</v>
      </c>
      <c r="H6">
        <v>0.83130000000000004</v>
      </c>
      <c r="I6">
        <v>0.83130000000000004</v>
      </c>
      <c r="J6">
        <v>0.83130000000000004</v>
      </c>
      <c r="K6">
        <v>0.83130000000000004</v>
      </c>
      <c r="L6">
        <v>0.83130000000000004</v>
      </c>
      <c r="M6">
        <v>0.83130000000000004</v>
      </c>
      <c r="N6">
        <v>0.83130000000000004</v>
      </c>
      <c r="O6">
        <v>0.83130000000000004</v>
      </c>
      <c r="P6">
        <v>0.83130000000000004</v>
      </c>
      <c r="Q6">
        <v>0.83130000000000004</v>
      </c>
      <c r="R6">
        <v>0.83130000000000004</v>
      </c>
      <c r="S6">
        <v>0.83130000000000004</v>
      </c>
      <c r="T6">
        <v>0.83130000000000004</v>
      </c>
      <c r="U6">
        <v>0.83130000000000004</v>
      </c>
      <c r="V6">
        <v>0.83130000000000004</v>
      </c>
      <c r="W6">
        <v>0.83130000000000004</v>
      </c>
      <c r="X6">
        <v>0.83130000000000004</v>
      </c>
      <c r="Y6">
        <v>0.83130000000000004</v>
      </c>
    </row>
    <row r="7" spans="1:25" x14ac:dyDescent="0.25">
      <c r="A7" t="s">
        <v>8836</v>
      </c>
      <c r="B7">
        <v>0.83130000000000004</v>
      </c>
      <c r="C7">
        <v>0.83130000000000004</v>
      </c>
      <c r="D7">
        <v>0.83130000000000004</v>
      </c>
      <c r="E7">
        <v>0.83130000000000004</v>
      </c>
      <c r="F7">
        <v>0.83130000000000004</v>
      </c>
      <c r="G7">
        <v>0.83130000000000004</v>
      </c>
      <c r="H7">
        <v>0.83130000000000004</v>
      </c>
      <c r="I7">
        <v>0.83130000000000004</v>
      </c>
      <c r="J7">
        <v>0.83130000000000004</v>
      </c>
      <c r="K7">
        <v>0.83130000000000004</v>
      </c>
      <c r="L7">
        <v>0.83130000000000004</v>
      </c>
      <c r="M7">
        <v>0.83130000000000004</v>
      </c>
      <c r="N7">
        <v>0.83130000000000004</v>
      </c>
      <c r="O7">
        <v>0.83130000000000004</v>
      </c>
      <c r="P7">
        <v>0.83130000000000004</v>
      </c>
      <c r="Q7">
        <v>0.83130000000000004</v>
      </c>
      <c r="R7">
        <v>0.83130000000000004</v>
      </c>
      <c r="S7">
        <v>0.83130000000000004</v>
      </c>
      <c r="T7">
        <v>0.83130000000000004</v>
      </c>
      <c r="U7">
        <v>0.83130000000000004</v>
      </c>
      <c r="V7">
        <v>0.83130000000000004</v>
      </c>
      <c r="W7">
        <v>0.83130000000000004</v>
      </c>
      <c r="X7">
        <v>0.83130000000000004</v>
      </c>
      <c r="Y7">
        <v>0.83130000000000004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8837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0.18149999999999999</v>
      </c>
      <c r="C2">
        <v>0.18149999999999999</v>
      </c>
      <c r="D2">
        <v>0.18149999999999999</v>
      </c>
      <c r="E2">
        <v>0.18149999999999999</v>
      </c>
      <c r="F2">
        <v>0.18149999999999999</v>
      </c>
      <c r="G2">
        <v>0.18149999999999999</v>
      </c>
      <c r="H2">
        <v>0.18149999999999999</v>
      </c>
      <c r="I2">
        <v>0.18149999999999999</v>
      </c>
      <c r="J2">
        <v>0.18149999999999999</v>
      </c>
      <c r="K2">
        <v>0.18149999999999999</v>
      </c>
      <c r="L2">
        <v>0.18149999999999999</v>
      </c>
      <c r="M2">
        <v>0.18149999999999999</v>
      </c>
      <c r="N2">
        <v>0.18149999999999999</v>
      </c>
      <c r="O2">
        <v>0.18149999999999999</v>
      </c>
      <c r="P2">
        <v>0.18149999999999999</v>
      </c>
      <c r="Q2">
        <v>0.18149999999999999</v>
      </c>
      <c r="R2">
        <v>0.18149999999999999</v>
      </c>
      <c r="S2">
        <v>0.18149999999999999</v>
      </c>
      <c r="T2">
        <v>0.18149999999999999</v>
      </c>
      <c r="U2">
        <v>0.18149999999999999</v>
      </c>
      <c r="V2">
        <v>0.18149999999999999</v>
      </c>
      <c r="W2">
        <v>0.18149999999999999</v>
      </c>
      <c r="X2">
        <v>0.18149999999999999</v>
      </c>
      <c r="Y2">
        <v>0.18149999999999999</v>
      </c>
    </row>
    <row r="3" spans="1:25" x14ac:dyDescent="0.25">
      <c r="A3" t="s">
        <v>8832</v>
      </c>
      <c r="B3">
        <v>0.18149999999999999</v>
      </c>
      <c r="C3">
        <v>0.18149999999999999</v>
      </c>
      <c r="D3">
        <v>0.18149999999999999</v>
      </c>
      <c r="E3">
        <v>0.18149999999999999</v>
      </c>
      <c r="F3">
        <v>0.18149999999999999</v>
      </c>
      <c r="G3">
        <v>0.18149999999999999</v>
      </c>
      <c r="H3">
        <v>0.18149999999999999</v>
      </c>
      <c r="I3">
        <v>0.18149999999999999</v>
      </c>
      <c r="J3">
        <v>0.18149999999999999</v>
      </c>
      <c r="K3">
        <v>0.18149999999999999</v>
      </c>
      <c r="L3">
        <v>0.18149999999999999</v>
      </c>
      <c r="M3">
        <v>0.18149999999999999</v>
      </c>
      <c r="N3">
        <v>0.18149999999999999</v>
      </c>
      <c r="O3">
        <v>0.18149999999999999</v>
      </c>
      <c r="P3">
        <v>0.18149999999999999</v>
      </c>
      <c r="Q3">
        <v>0.18149999999999999</v>
      </c>
      <c r="R3">
        <v>0.18149999999999999</v>
      </c>
      <c r="S3">
        <v>0.18149999999999999</v>
      </c>
      <c r="T3">
        <v>0.18149999999999999</v>
      </c>
      <c r="U3">
        <v>0.18149999999999999</v>
      </c>
      <c r="V3">
        <v>0.18149999999999999</v>
      </c>
      <c r="W3">
        <v>0.18149999999999999</v>
      </c>
      <c r="X3">
        <v>0.18149999999999999</v>
      </c>
      <c r="Y3">
        <v>0.18149999999999999</v>
      </c>
    </row>
    <row r="4" spans="1:25" x14ac:dyDescent="0.25">
      <c r="A4" t="s">
        <v>8833</v>
      </c>
      <c r="B4">
        <v>0.18149999999999999</v>
      </c>
      <c r="C4">
        <v>0.18149999999999999</v>
      </c>
      <c r="D4">
        <v>0.18149999999999999</v>
      </c>
      <c r="E4">
        <v>0.18149999999999999</v>
      </c>
      <c r="F4">
        <v>0.18149999999999999</v>
      </c>
      <c r="G4">
        <v>0.18149999999999999</v>
      </c>
      <c r="H4">
        <v>0.18149999999999999</v>
      </c>
      <c r="I4">
        <v>0.18149999999999999</v>
      </c>
      <c r="J4">
        <v>0.18149999999999999</v>
      </c>
      <c r="K4">
        <v>0.18149999999999999</v>
      </c>
      <c r="L4">
        <v>0.18149999999999999</v>
      </c>
      <c r="M4">
        <v>0.18149999999999999</v>
      </c>
      <c r="N4">
        <v>0.18149999999999999</v>
      </c>
      <c r="O4">
        <v>0.18149999999999999</v>
      </c>
      <c r="P4">
        <v>0.18149999999999999</v>
      </c>
      <c r="Q4">
        <v>0.18149999999999999</v>
      </c>
      <c r="R4">
        <v>0.18149999999999999</v>
      </c>
      <c r="S4">
        <v>0.18149999999999999</v>
      </c>
      <c r="T4">
        <v>0.18149999999999999</v>
      </c>
      <c r="U4">
        <v>0.18149999999999999</v>
      </c>
      <c r="V4">
        <v>0.18149999999999999</v>
      </c>
      <c r="W4">
        <v>0.18149999999999999</v>
      </c>
      <c r="X4">
        <v>0.18149999999999999</v>
      </c>
      <c r="Y4">
        <v>0.18149999999999999</v>
      </c>
    </row>
    <row r="5" spans="1:25" x14ac:dyDescent="0.25">
      <c r="A5" t="s">
        <v>8834</v>
      </c>
      <c r="B5">
        <v>0.18149999999999999</v>
      </c>
      <c r="C5">
        <v>0.18149999999999999</v>
      </c>
      <c r="D5">
        <v>0.18149999999999999</v>
      </c>
      <c r="E5">
        <v>0.18149999999999999</v>
      </c>
      <c r="F5">
        <v>0.18149999999999999</v>
      </c>
      <c r="G5">
        <v>0.18149999999999999</v>
      </c>
      <c r="H5">
        <v>0.18149999999999999</v>
      </c>
      <c r="I5">
        <v>0.18149999999999999</v>
      </c>
      <c r="J5">
        <v>0.18149999999999999</v>
      </c>
      <c r="K5">
        <v>0.18149999999999999</v>
      </c>
      <c r="L5">
        <v>0.18149999999999999</v>
      </c>
      <c r="M5">
        <v>0.18149999999999999</v>
      </c>
      <c r="N5">
        <v>0.18149999999999999</v>
      </c>
      <c r="O5">
        <v>0.18149999999999999</v>
      </c>
      <c r="P5">
        <v>0.18149999999999999</v>
      </c>
      <c r="Q5">
        <v>0.18149999999999999</v>
      </c>
      <c r="R5">
        <v>0.18149999999999999</v>
      </c>
      <c r="S5">
        <v>0.18149999999999999</v>
      </c>
      <c r="T5">
        <v>0.18149999999999999</v>
      </c>
      <c r="U5">
        <v>0.18149999999999999</v>
      </c>
      <c r="V5">
        <v>0.18149999999999999</v>
      </c>
      <c r="W5">
        <v>0.18149999999999999</v>
      </c>
      <c r="X5">
        <v>0.18149999999999999</v>
      </c>
      <c r="Y5">
        <v>0.18149999999999999</v>
      </c>
    </row>
    <row r="6" spans="1:25" x14ac:dyDescent="0.25">
      <c r="A6" t="s">
        <v>8835</v>
      </c>
      <c r="B6">
        <v>0.18149999999999999</v>
      </c>
      <c r="C6">
        <v>0.18149999999999999</v>
      </c>
      <c r="D6">
        <v>0.18149999999999999</v>
      </c>
      <c r="E6">
        <v>0.18149999999999999</v>
      </c>
      <c r="F6">
        <v>0.18149999999999999</v>
      </c>
      <c r="G6">
        <v>0.18149999999999999</v>
      </c>
      <c r="H6">
        <v>0.18149999999999999</v>
      </c>
      <c r="I6">
        <v>0.18149999999999999</v>
      </c>
      <c r="J6">
        <v>0.18149999999999999</v>
      </c>
      <c r="K6">
        <v>0.18149999999999999</v>
      </c>
      <c r="L6">
        <v>0.18149999999999999</v>
      </c>
      <c r="M6">
        <v>0.18149999999999999</v>
      </c>
      <c r="N6">
        <v>0.18149999999999999</v>
      </c>
      <c r="O6">
        <v>0.18149999999999999</v>
      </c>
      <c r="P6">
        <v>0.18149999999999999</v>
      </c>
      <c r="Q6">
        <v>0.18149999999999999</v>
      </c>
      <c r="R6">
        <v>0.18149999999999999</v>
      </c>
      <c r="S6">
        <v>0.18149999999999999</v>
      </c>
      <c r="T6">
        <v>0.18149999999999999</v>
      </c>
      <c r="U6">
        <v>0.18149999999999999</v>
      </c>
      <c r="V6">
        <v>0.18149999999999999</v>
      </c>
      <c r="W6">
        <v>0.18149999999999999</v>
      </c>
      <c r="X6">
        <v>0.18149999999999999</v>
      </c>
      <c r="Y6">
        <v>0.18149999999999999</v>
      </c>
    </row>
    <row r="7" spans="1:25" x14ac:dyDescent="0.25">
      <c r="A7" t="s">
        <v>8836</v>
      </c>
      <c r="B7">
        <v>0.18149999999999999</v>
      </c>
      <c r="C7">
        <v>0.18149999999999999</v>
      </c>
      <c r="D7">
        <v>0.18149999999999999</v>
      </c>
      <c r="E7">
        <v>0.18149999999999999</v>
      </c>
      <c r="F7">
        <v>0.18149999999999999</v>
      </c>
      <c r="G7">
        <v>0.18149999999999999</v>
      </c>
      <c r="H7">
        <v>0.18149999999999999</v>
      </c>
      <c r="I7">
        <v>0.18149999999999999</v>
      </c>
      <c r="J7">
        <v>0.18149999999999999</v>
      </c>
      <c r="K7">
        <v>0.18149999999999999</v>
      </c>
      <c r="L7">
        <v>0.18149999999999999</v>
      </c>
      <c r="M7">
        <v>0.18149999999999999</v>
      </c>
      <c r="N7">
        <v>0.18149999999999999</v>
      </c>
      <c r="O7">
        <v>0.18149999999999999</v>
      </c>
      <c r="P7">
        <v>0.18149999999999999</v>
      </c>
      <c r="Q7">
        <v>0.18149999999999999</v>
      </c>
      <c r="R7">
        <v>0.18149999999999999</v>
      </c>
      <c r="S7">
        <v>0.18149999999999999</v>
      </c>
      <c r="T7">
        <v>0.18149999999999999</v>
      </c>
      <c r="U7">
        <v>0.18149999999999999</v>
      </c>
      <c r="V7">
        <v>0.18149999999999999</v>
      </c>
      <c r="W7">
        <v>0.18149999999999999</v>
      </c>
      <c r="X7">
        <v>0.18149999999999999</v>
      </c>
      <c r="Y7">
        <v>0.18149999999999999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8838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0.51288244049502207</v>
      </c>
      <c r="C2">
        <v>0.50118472559306593</v>
      </c>
      <c r="D2">
        <v>0.49747419451094449</v>
      </c>
      <c r="E2">
        <v>0.49706277327939108</v>
      </c>
      <c r="F2">
        <v>0.5055172264504022</v>
      </c>
      <c r="G2">
        <v>0.53032071808904624</v>
      </c>
      <c r="H2">
        <v>0.55984556054040491</v>
      </c>
      <c r="I2">
        <v>0.56291332853966813</v>
      </c>
      <c r="J2">
        <v>0.53694383964672876</v>
      </c>
      <c r="K2">
        <v>0.51566532507712626</v>
      </c>
      <c r="L2">
        <v>0.49985760251494582</v>
      </c>
      <c r="M2">
        <v>0.49327544974564869</v>
      </c>
      <c r="N2">
        <v>0.48929492487472132</v>
      </c>
      <c r="O2">
        <v>0.4824664891401913</v>
      </c>
      <c r="P2">
        <v>0.48119019262192442</v>
      </c>
      <c r="Q2">
        <v>0.49393252925078901</v>
      </c>
      <c r="R2">
        <v>0.53573738159505702</v>
      </c>
      <c r="S2">
        <v>0.58821037806419407</v>
      </c>
      <c r="T2">
        <v>0.62477939453972609</v>
      </c>
      <c r="U2">
        <v>0.6334399376035843</v>
      </c>
      <c r="V2">
        <v>0.62549775560886078</v>
      </c>
      <c r="W2">
        <v>0.60774708070628236</v>
      </c>
      <c r="X2">
        <v>0.57809727589912985</v>
      </c>
      <c r="Y2">
        <v>0.54177447030902581</v>
      </c>
    </row>
    <row r="3" spans="1:25" x14ac:dyDescent="0.25">
      <c r="A3" t="s">
        <v>8832</v>
      </c>
      <c r="B3">
        <v>0.44931427167542842</v>
      </c>
      <c r="C3">
        <v>0.4268490858188031</v>
      </c>
      <c r="D3">
        <v>0.41913510076483163</v>
      </c>
      <c r="E3">
        <v>0.41910860285545348</v>
      </c>
      <c r="F3">
        <v>0.42996890573460972</v>
      </c>
      <c r="G3">
        <v>0.45307613816650533</v>
      </c>
      <c r="H3">
        <v>0.45238248588300989</v>
      </c>
      <c r="I3">
        <v>0.43844531921963631</v>
      </c>
      <c r="J3">
        <v>0.42596646860287002</v>
      </c>
      <c r="K3">
        <v>0.422679693838031</v>
      </c>
      <c r="L3">
        <v>0.43255287236449419</v>
      </c>
      <c r="M3">
        <v>0.44506839358220818</v>
      </c>
      <c r="N3">
        <v>0.45684524267136439</v>
      </c>
      <c r="O3">
        <v>0.4660764647223139</v>
      </c>
      <c r="P3">
        <v>0.47509399160286397</v>
      </c>
      <c r="Q3">
        <v>0.48853050824236988</v>
      </c>
      <c r="R3">
        <v>0.51364725270820977</v>
      </c>
      <c r="S3">
        <v>0.55173884266059114</v>
      </c>
      <c r="T3">
        <v>0.57698796512124106</v>
      </c>
      <c r="U3">
        <v>0.60021421504117822</v>
      </c>
      <c r="V3">
        <v>0.60561195845638982</v>
      </c>
      <c r="W3">
        <v>0.59039552970561671</v>
      </c>
      <c r="X3">
        <v>0.54861863231250563</v>
      </c>
      <c r="Y3">
        <v>0.49616633819316303</v>
      </c>
    </row>
    <row r="4" spans="1:25" x14ac:dyDescent="0.25">
      <c r="A4" t="s">
        <v>8833</v>
      </c>
      <c r="B4">
        <v>0.62444426131951369</v>
      </c>
      <c r="C4">
        <v>0.58494535908149803</v>
      </c>
      <c r="D4">
        <v>0.56332557322480448</v>
      </c>
      <c r="E4">
        <v>0.5567214624691923</v>
      </c>
      <c r="F4">
        <v>0.55930506800963065</v>
      </c>
      <c r="G4">
        <v>0.56424851666547271</v>
      </c>
      <c r="H4">
        <v>0.55166577644295545</v>
      </c>
      <c r="I4">
        <v>0.55584313177260591</v>
      </c>
      <c r="J4">
        <v>0.55833161820598898</v>
      </c>
      <c r="K4">
        <v>0.58037689703181483</v>
      </c>
      <c r="L4">
        <v>0.62334362458870418</v>
      </c>
      <c r="M4">
        <v>0.66617150501784694</v>
      </c>
      <c r="N4">
        <v>0.6983898052367935</v>
      </c>
      <c r="O4">
        <v>0.7189518384933663</v>
      </c>
      <c r="P4">
        <v>0.73216383936143203</v>
      </c>
      <c r="Q4">
        <v>0.7432899936795212</v>
      </c>
      <c r="R4">
        <v>0.75295318301068659</v>
      </c>
      <c r="S4">
        <v>0.76443010066221473</v>
      </c>
      <c r="T4">
        <v>0.7780085539585061</v>
      </c>
      <c r="U4">
        <v>0.78890559667783144</v>
      </c>
      <c r="V4">
        <v>0.79348346855475183</v>
      </c>
      <c r="W4">
        <v>0.78633060244505815</v>
      </c>
      <c r="X4">
        <v>0.73609538223693805</v>
      </c>
      <c r="Y4">
        <v>0.67336930146463492</v>
      </c>
    </row>
    <row r="5" spans="1:25" x14ac:dyDescent="0.25">
      <c r="A5" t="s">
        <v>8834</v>
      </c>
      <c r="B5">
        <v>0.51956620907808482</v>
      </c>
      <c r="C5">
        <v>0.50106475171122988</v>
      </c>
      <c r="D5">
        <v>0.49322185022335541</v>
      </c>
      <c r="E5">
        <v>0.49081830578887431</v>
      </c>
      <c r="F5">
        <v>0.49723339805117289</v>
      </c>
      <c r="G5">
        <v>0.5219199084422077</v>
      </c>
      <c r="H5">
        <v>0.53336858924862618</v>
      </c>
      <c r="I5">
        <v>0.5131242691983755</v>
      </c>
      <c r="J5">
        <v>0.50024416195304522</v>
      </c>
      <c r="K5">
        <v>0.48999399528351911</v>
      </c>
      <c r="L5">
        <v>0.50469142545171142</v>
      </c>
      <c r="M5">
        <v>0.52678169553001186</v>
      </c>
      <c r="N5">
        <v>0.54572355347371804</v>
      </c>
      <c r="O5">
        <v>0.5594466202563102</v>
      </c>
      <c r="P5">
        <v>0.56964667655002788</v>
      </c>
      <c r="Q5">
        <v>0.5892902479975316</v>
      </c>
      <c r="R5">
        <v>0.62511063810088696</v>
      </c>
      <c r="S5">
        <v>0.65670033160350327</v>
      </c>
      <c r="T5">
        <v>0.6915763313662916</v>
      </c>
      <c r="U5">
        <v>0.70049806187858987</v>
      </c>
      <c r="V5">
        <v>0.68965960302075846</v>
      </c>
      <c r="W5">
        <v>0.65646097432029693</v>
      </c>
      <c r="X5">
        <v>0.60557471595761148</v>
      </c>
      <c r="Y5">
        <v>0.55595306514329856</v>
      </c>
    </row>
    <row r="6" spans="1:25" x14ac:dyDescent="0.25">
      <c r="A6" t="s">
        <v>8835</v>
      </c>
      <c r="B6">
        <v>0.69596250990271202</v>
      </c>
      <c r="C6">
        <v>0.64811974507527181</v>
      </c>
      <c r="D6">
        <v>0.62143964540845387</v>
      </c>
      <c r="E6">
        <v>0.60759671880004884</v>
      </c>
      <c r="F6">
        <v>0.60744553998935547</v>
      </c>
      <c r="G6">
        <v>0.61101146525255279</v>
      </c>
      <c r="H6">
        <v>0.58448017605996827</v>
      </c>
      <c r="I6">
        <v>0.6140231997841219</v>
      </c>
      <c r="J6">
        <v>0.63774208943051647</v>
      </c>
      <c r="K6">
        <v>0.68197669366122349</v>
      </c>
      <c r="L6">
        <v>0.73029786245357342</v>
      </c>
      <c r="M6">
        <v>0.77589978626715794</v>
      </c>
      <c r="N6">
        <v>0.79267037146280406</v>
      </c>
      <c r="O6">
        <v>0.79989971850679986</v>
      </c>
      <c r="P6">
        <v>0.8053701810065399</v>
      </c>
      <c r="Q6">
        <v>0.80960002992400981</v>
      </c>
      <c r="R6">
        <v>0.81539337562778968</v>
      </c>
      <c r="S6">
        <v>0.81992873994859283</v>
      </c>
      <c r="T6">
        <v>0.83011140255814586</v>
      </c>
      <c r="U6">
        <v>0.83458558485373369</v>
      </c>
      <c r="V6">
        <v>0.84432931577270953</v>
      </c>
      <c r="W6">
        <v>0.85809487672342266</v>
      </c>
      <c r="X6">
        <v>0.83285077839682076</v>
      </c>
      <c r="Y6">
        <v>0.77615596132757603</v>
      </c>
    </row>
    <row r="7" spans="1:25" x14ac:dyDescent="0.25">
      <c r="A7" t="s">
        <v>8836</v>
      </c>
      <c r="B7">
        <v>0.61300007843342375</v>
      </c>
      <c r="C7">
        <v>0.60308543256658831</v>
      </c>
      <c r="D7">
        <v>0.59977805070026891</v>
      </c>
      <c r="E7">
        <v>0.5969877556277049</v>
      </c>
      <c r="F7">
        <v>0.60464419267997849</v>
      </c>
      <c r="G7">
        <v>0.63444931230569979</v>
      </c>
      <c r="H7">
        <v>0.6707018332208905</v>
      </c>
      <c r="I7">
        <v>0.66537465507697735</v>
      </c>
      <c r="J7">
        <v>0.63035722162565044</v>
      </c>
      <c r="K7">
        <v>0.58801610239467283</v>
      </c>
      <c r="L7">
        <v>0.57152221784209778</v>
      </c>
      <c r="M7">
        <v>0.55690089798385611</v>
      </c>
      <c r="N7">
        <v>0.5453461791185058</v>
      </c>
      <c r="O7">
        <v>0.51889620281104631</v>
      </c>
      <c r="P7">
        <v>0.51555369062057077</v>
      </c>
      <c r="Q7">
        <v>0.5424915442387801</v>
      </c>
      <c r="R7">
        <v>0.60515575335532756</v>
      </c>
      <c r="S7">
        <v>0.65450359600306562</v>
      </c>
      <c r="T7">
        <v>0.69006416794920777</v>
      </c>
      <c r="U7">
        <v>0.69570475595132086</v>
      </c>
      <c r="V7">
        <v>0.69071506575295061</v>
      </c>
      <c r="W7">
        <v>0.69218501324909243</v>
      </c>
      <c r="X7">
        <v>0.67357936201972912</v>
      </c>
      <c r="Y7">
        <v>0.63713816363322928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35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0.90900000000000003</v>
      </c>
      <c r="C2">
        <v>0.90900000000000003</v>
      </c>
      <c r="D2">
        <v>0.90900000000000003</v>
      </c>
      <c r="E2">
        <v>0.90900000000000003</v>
      </c>
      <c r="F2">
        <v>0.90900000000000003</v>
      </c>
      <c r="G2">
        <v>0.90900000000000003</v>
      </c>
      <c r="H2">
        <v>0.90900000000000003</v>
      </c>
      <c r="I2">
        <v>0.90900000000000003</v>
      </c>
      <c r="J2">
        <v>0.90900000000000003</v>
      </c>
      <c r="K2">
        <v>0.90900000000000003</v>
      </c>
      <c r="L2">
        <v>0.90900000000000003</v>
      </c>
      <c r="M2">
        <v>0.90900000000000003</v>
      </c>
      <c r="N2">
        <v>0.90900000000000003</v>
      </c>
      <c r="O2">
        <v>0.90900000000000003</v>
      </c>
      <c r="P2">
        <v>0.90900000000000003</v>
      </c>
      <c r="Q2">
        <v>0.90900000000000003</v>
      </c>
      <c r="R2">
        <v>0.90900000000000003</v>
      </c>
      <c r="S2">
        <v>0.90900000000000003</v>
      </c>
      <c r="T2">
        <v>0.90900000000000003</v>
      </c>
      <c r="U2">
        <v>0.90900000000000003</v>
      </c>
      <c r="V2">
        <v>0.90900000000000003</v>
      </c>
      <c r="W2">
        <v>0.90900000000000003</v>
      </c>
      <c r="X2">
        <v>0.90900000000000003</v>
      </c>
      <c r="Y2">
        <v>0.90900000000000003</v>
      </c>
    </row>
    <row r="3" spans="1:25" x14ac:dyDescent="0.25">
      <c r="A3" t="s">
        <v>8832</v>
      </c>
      <c r="B3">
        <v>0.90900000000000003</v>
      </c>
      <c r="C3">
        <v>0.90900000000000003</v>
      </c>
      <c r="D3">
        <v>0.90900000000000003</v>
      </c>
      <c r="E3">
        <v>0.90900000000000003</v>
      </c>
      <c r="F3">
        <v>0.90900000000000003</v>
      </c>
      <c r="G3">
        <v>0.90900000000000003</v>
      </c>
      <c r="H3">
        <v>0.90900000000000003</v>
      </c>
      <c r="I3">
        <v>0.90900000000000003</v>
      </c>
      <c r="J3">
        <v>0.90900000000000003</v>
      </c>
      <c r="K3">
        <v>0.90900000000000003</v>
      </c>
      <c r="L3">
        <v>0.90900000000000003</v>
      </c>
      <c r="M3">
        <v>0.90900000000000003</v>
      </c>
      <c r="N3">
        <v>0.90900000000000003</v>
      </c>
      <c r="O3">
        <v>0.90900000000000003</v>
      </c>
      <c r="P3">
        <v>0.90900000000000003</v>
      </c>
      <c r="Q3">
        <v>0.90900000000000003</v>
      </c>
      <c r="R3">
        <v>0.90900000000000003</v>
      </c>
      <c r="S3">
        <v>0.90900000000000003</v>
      </c>
      <c r="T3">
        <v>0.90900000000000003</v>
      </c>
      <c r="U3">
        <v>0.90900000000000003</v>
      </c>
      <c r="V3">
        <v>0.90900000000000003</v>
      </c>
      <c r="W3">
        <v>0.90900000000000003</v>
      </c>
      <c r="X3">
        <v>0.90900000000000003</v>
      </c>
      <c r="Y3">
        <v>0.90900000000000003</v>
      </c>
    </row>
    <row r="4" spans="1:25" x14ac:dyDescent="0.25">
      <c r="A4" t="s">
        <v>8833</v>
      </c>
      <c r="B4">
        <v>0.90900000000000003</v>
      </c>
      <c r="C4">
        <v>0.90900000000000003</v>
      </c>
      <c r="D4">
        <v>0.90900000000000003</v>
      </c>
      <c r="E4">
        <v>0.90900000000000003</v>
      </c>
      <c r="F4">
        <v>0.90900000000000003</v>
      </c>
      <c r="G4">
        <v>0.90900000000000003</v>
      </c>
      <c r="H4">
        <v>0.90900000000000003</v>
      </c>
      <c r="I4">
        <v>0.90900000000000003</v>
      </c>
      <c r="J4">
        <v>0.90900000000000003</v>
      </c>
      <c r="K4">
        <v>0.90900000000000003</v>
      </c>
      <c r="L4">
        <v>0.90900000000000003</v>
      </c>
      <c r="M4">
        <v>0.90900000000000003</v>
      </c>
      <c r="N4">
        <v>0.90900000000000003</v>
      </c>
      <c r="O4">
        <v>0.90900000000000003</v>
      </c>
      <c r="P4">
        <v>0.90900000000000003</v>
      </c>
      <c r="Q4">
        <v>0.90900000000000003</v>
      </c>
      <c r="R4">
        <v>0.90900000000000003</v>
      </c>
      <c r="S4">
        <v>0.90900000000000003</v>
      </c>
      <c r="T4">
        <v>0.90900000000000003</v>
      </c>
      <c r="U4">
        <v>0.90900000000000003</v>
      </c>
      <c r="V4">
        <v>0.90900000000000003</v>
      </c>
      <c r="W4">
        <v>0.90900000000000003</v>
      </c>
      <c r="X4">
        <v>0.90900000000000003</v>
      </c>
      <c r="Y4">
        <v>0.90900000000000003</v>
      </c>
    </row>
    <row r="5" spans="1:25" x14ac:dyDescent="0.25">
      <c r="A5" t="s">
        <v>8834</v>
      </c>
      <c r="B5">
        <v>0.90900000000000003</v>
      </c>
      <c r="C5">
        <v>0.90900000000000003</v>
      </c>
      <c r="D5">
        <v>0.90900000000000003</v>
      </c>
      <c r="E5">
        <v>0.90900000000000003</v>
      </c>
      <c r="F5">
        <v>0.90900000000000003</v>
      </c>
      <c r="G5">
        <v>0.90900000000000003</v>
      </c>
      <c r="H5">
        <v>0.90900000000000003</v>
      </c>
      <c r="I5">
        <v>0.90900000000000003</v>
      </c>
      <c r="J5">
        <v>0.90900000000000003</v>
      </c>
      <c r="K5">
        <v>0.90900000000000003</v>
      </c>
      <c r="L5">
        <v>0.90900000000000003</v>
      </c>
      <c r="M5">
        <v>0.90900000000000003</v>
      </c>
      <c r="N5">
        <v>0.90900000000000003</v>
      </c>
      <c r="O5">
        <v>0.90900000000000003</v>
      </c>
      <c r="P5">
        <v>0.90900000000000003</v>
      </c>
      <c r="Q5">
        <v>0.90900000000000003</v>
      </c>
      <c r="R5">
        <v>0.90900000000000003</v>
      </c>
      <c r="S5">
        <v>0.90900000000000003</v>
      </c>
      <c r="T5">
        <v>0.90900000000000003</v>
      </c>
      <c r="U5">
        <v>0.90900000000000003</v>
      </c>
      <c r="V5">
        <v>0.90900000000000003</v>
      </c>
      <c r="W5">
        <v>0.90900000000000003</v>
      </c>
      <c r="X5">
        <v>0.90900000000000003</v>
      </c>
      <c r="Y5">
        <v>0.90900000000000003</v>
      </c>
    </row>
    <row r="6" spans="1:25" x14ac:dyDescent="0.25">
      <c r="A6" t="s">
        <v>8835</v>
      </c>
      <c r="B6">
        <v>0.90900000000000003</v>
      </c>
      <c r="C6">
        <v>0.90900000000000003</v>
      </c>
      <c r="D6">
        <v>0.90900000000000003</v>
      </c>
      <c r="E6">
        <v>0.90900000000000003</v>
      </c>
      <c r="F6">
        <v>0.90900000000000003</v>
      </c>
      <c r="G6">
        <v>0.90900000000000003</v>
      </c>
      <c r="H6">
        <v>0.90900000000000003</v>
      </c>
      <c r="I6">
        <v>0.90900000000000003</v>
      </c>
      <c r="J6">
        <v>0.90900000000000003</v>
      </c>
      <c r="K6">
        <v>0.90900000000000003</v>
      </c>
      <c r="L6">
        <v>0.90900000000000003</v>
      </c>
      <c r="M6">
        <v>0.90900000000000003</v>
      </c>
      <c r="N6">
        <v>0.90900000000000003</v>
      </c>
      <c r="O6">
        <v>0.90900000000000003</v>
      </c>
      <c r="P6">
        <v>0.90900000000000003</v>
      </c>
      <c r="Q6">
        <v>0.90900000000000003</v>
      </c>
      <c r="R6">
        <v>0.90900000000000003</v>
      </c>
      <c r="S6">
        <v>0.90900000000000003</v>
      </c>
      <c r="T6">
        <v>0.90900000000000003</v>
      </c>
      <c r="U6">
        <v>0.90900000000000003</v>
      </c>
      <c r="V6">
        <v>0.90900000000000003</v>
      </c>
      <c r="W6">
        <v>0.90900000000000003</v>
      </c>
      <c r="X6">
        <v>0.90900000000000003</v>
      </c>
      <c r="Y6">
        <v>0.90900000000000003</v>
      </c>
    </row>
    <row r="7" spans="1:25" x14ac:dyDescent="0.25">
      <c r="A7" t="s">
        <v>8836</v>
      </c>
      <c r="B7">
        <v>0.90900000000000003</v>
      </c>
      <c r="C7">
        <v>0.90900000000000003</v>
      </c>
      <c r="D7">
        <v>0.90900000000000003</v>
      </c>
      <c r="E7">
        <v>0.90900000000000003</v>
      </c>
      <c r="F7">
        <v>0.90900000000000003</v>
      </c>
      <c r="G7">
        <v>0.90900000000000003</v>
      </c>
      <c r="H7">
        <v>0.90900000000000003</v>
      </c>
      <c r="I7">
        <v>0.90900000000000003</v>
      </c>
      <c r="J7">
        <v>0.90900000000000003</v>
      </c>
      <c r="K7">
        <v>0.90900000000000003</v>
      </c>
      <c r="L7">
        <v>0.90900000000000003</v>
      </c>
      <c r="M7">
        <v>0.90900000000000003</v>
      </c>
      <c r="N7">
        <v>0.90900000000000003</v>
      </c>
      <c r="O7">
        <v>0.90900000000000003</v>
      </c>
      <c r="P7">
        <v>0.90900000000000003</v>
      </c>
      <c r="Q7">
        <v>0.90900000000000003</v>
      </c>
      <c r="R7">
        <v>0.90900000000000003</v>
      </c>
      <c r="S7">
        <v>0.90900000000000003</v>
      </c>
      <c r="T7">
        <v>0.90900000000000003</v>
      </c>
      <c r="U7">
        <v>0.90900000000000003</v>
      </c>
      <c r="V7">
        <v>0.90900000000000003</v>
      </c>
      <c r="W7">
        <v>0.90900000000000003</v>
      </c>
      <c r="X7">
        <v>0.90900000000000003</v>
      </c>
      <c r="Y7">
        <v>0.90900000000000003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33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0.24004597143899609</v>
      </c>
      <c r="C2">
        <v>0.22957126193112831</v>
      </c>
      <c r="D2">
        <v>0.23411837192985921</v>
      </c>
      <c r="E2">
        <v>0.23407039283155121</v>
      </c>
      <c r="F2">
        <v>0.26363205999356398</v>
      </c>
      <c r="G2">
        <v>0.34876006560049938</v>
      </c>
      <c r="H2">
        <v>0.38301278005616701</v>
      </c>
      <c r="I2">
        <v>0.37615831160244467</v>
      </c>
      <c r="J2">
        <v>0.35925658378941627</v>
      </c>
      <c r="K2">
        <v>0.39309057156894173</v>
      </c>
      <c r="L2">
        <v>0.47530929912393127</v>
      </c>
      <c r="M2">
        <v>0.50352537066521663</v>
      </c>
      <c r="N2">
        <v>0.4497822379559962</v>
      </c>
      <c r="O2">
        <v>0.42750903200058221</v>
      </c>
      <c r="P2">
        <v>0.43257736947638581</v>
      </c>
      <c r="Q2">
        <v>0.48296632704025938</v>
      </c>
      <c r="R2">
        <v>0.48059136167401578</v>
      </c>
      <c r="S2">
        <v>0.41038267477274842</v>
      </c>
      <c r="T2">
        <v>0.52664257257722968</v>
      </c>
      <c r="U2">
        <v>0.49252943368027607</v>
      </c>
      <c r="V2">
        <v>0.44680317212469339</v>
      </c>
      <c r="W2">
        <v>0.32883129285786028</v>
      </c>
      <c r="X2">
        <v>0.24388648017173711</v>
      </c>
      <c r="Y2">
        <v>0.23839941601979139</v>
      </c>
    </row>
    <row r="3" spans="1:25" x14ac:dyDescent="0.25">
      <c r="A3" t="s">
        <v>8832</v>
      </c>
      <c r="B3">
        <v>0.25985138882945141</v>
      </c>
      <c r="C3">
        <v>0.24805398281595761</v>
      </c>
      <c r="D3">
        <v>0.24805398281595761</v>
      </c>
      <c r="E3">
        <v>0.24805398281595761</v>
      </c>
      <c r="F3">
        <v>0.26496838692484581</v>
      </c>
      <c r="G3">
        <v>0.28737162714101477</v>
      </c>
      <c r="H3">
        <v>0.29905072105981739</v>
      </c>
      <c r="I3">
        <v>0.34021065371649478</v>
      </c>
      <c r="J3">
        <v>0.39162148429177379</v>
      </c>
      <c r="K3">
        <v>0.47014268627915029</v>
      </c>
      <c r="L3">
        <v>0.55435131967561091</v>
      </c>
      <c r="M3">
        <v>0.56493180128656673</v>
      </c>
      <c r="N3">
        <v>0.58834069430761105</v>
      </c>
      <c r="O3">
        <v>0.6341739547045907</v>
      </c>
      <c r="P3">
        <v>0.63844586640933354</v>
      </c>
      <c r="Q3">
        <v>0.77513859009720054</v>
      </c>
      <c r="R3">
        <v>0.76672575507826557</v>
      </c>
      <c r="S3">
        <v>0.68499322480641367</v>
      </c>
      <c r="T3">
        <v>0.87178266973209662</v>
      </c>
      <c r="U3">
        <v>0.8594528592924926</v>
      </c>
      <c r="V3">
        <v>0.57502213279094461</v>
      </c>
      <c r="W3">
        <v>0.43882378464160882</v>
      </c>
      <c r="X3">
        <v>0.33720637159772898</v>
      </c>
      <c r="Y3">
        <v>0.27521083397954088</v>
      </c>
    </row>
    <row r="4" spans="1:25" x14ac:dyDescent="0.25">
      <c r="A4" t="s">
        <v>8833</v>
      </c>
      <c r="B4">
        <v>0.24986187534167781</v>
      </c>
      <c r="C4">
        <v>0.24107613608036341</v>
      </c>
      <c r="D4">
        <v>0.24619214692530139</v>
      </c>
      <c r="E4">
        <v>0.25073381494474251</v>
      </c>
      <c r="F4">
        <v>0.26507153485252721</v>
      </c>
      <c r="G4">
        <v>0.31999804328297082</v>
      </c>
      <c r="H4">
        <v>0.35027519823895242</v>
      </c>
      <c r="I4">
        <v>0.40374973767820582</v>
      </c>
      <c r="J4">
        <v>0.3846201409953181</v>
      </c>
      <c r="K4">
        <v>0.45238311679957433</v>
      </c>
      <c r="L4">
        <v>0.51184371116595406</v>
      </c>
      <c r="M4">
        <v>0.50922599683588399</v>
      </c>
      <c r="N4">
        <v>0.52052330125819968</v>
      </c>
      <c r="O4">
        <v>0.50213485323791696</v>
      </c>
      <c r="P4">
        <v>0.51582051396427941</v>
      </c>
      <c r="Q4">
        <v>0.64932773583960957</v>
      </c>
      <c r="R4">
        <v>0.76457919615599279</v>
      </c>
      <c r="S4">
        <v>0.6737477312880481</v>
      </c>
      <c r="T4">
        <v>0.74657174783183178</v>
      </c>
      <c r="U4">
        <v>0.749032133929175</v>
      </c>
      <c r="V4">
        <v>0.65420112001239039</v>
      </c>
      <c r="W4">
        <v>0.49742448386049171</v>
      </c>
      <c r="X4">
        <v>0.31492942045993849</v>
      </c>
      <c r="Y4">
        <v>0.27209064865719751</v>
      </c>
    </row>
    <row r="5" spans="1:25" x14ac:dyDescent="0.25">
      <c r="A5" t="s">
        <v>8834</v>
      </c>
      <c r="B5">
        <v>0.24093040586520131</v>
      </c>
      <c r="C5">
        <v>0.24093040586520131</v>
      </c>
      <c r="D5">
        <v>0.23439889071033609</v>
      </c>
      <c r="E5">
        <v>0.23087531016626411</v>
      </c>
      <c r="F5">
        <v>0.30348857049058908</v>
      </c>
      <c r="G5">
        <v>0.34546902473859642</v>
      </c>
      <c r="H5">
        <v>0.37611901901269018</v>
      </c>
      <c r="I5">
        <v>0.3914852678243993</v>
      </c>
      <c r="J5">
        <v>0.33890313318817927</v>
      </c>
      <c r="K5">
        <v>0.42281591473042113</v>
      </c>
      <c r="L5">
        <v>0.48215644873214902</v>
      </c>
      <c r="M5">
        <v>0.54777755020121321</v>
      </c>
      <c r="N5">
        <v>0.58504156297949661</v>
      </c>
      <c r="O5">
        <v>0.5705278487774752</v>
      </c>
      <c r="P5">
        <v>0.61918763668122101</v>
      </c>
      <c r="Q5">
        <v>0.75197677741918567</v>
      </c>
      <c r="R5">
        <v>0.82934085560878634</v>
      </c>
      <c r="S5">
        <v>0.69890306032657323</v>
      </c>
      <c r="T5">
        <v>0.8653466923098696</v>
      </c>
      <c r="U5">
        <v>0.76238594999230769</v>
      </c>
      <c r="V5">
        <v>0.73600894168531794</v>
      </c>
      <c r="W5">
        <v>0.51691785991425265</v>
      </c>
      <c r="X5">
        <v>0.31345084992153621</v>
      </c>
      <c r="Y5">
        <v>0.26839714591118702</v>
      </c>
    </row>
    <row r="6" spans="1:25" x14ac:dyDescent="0.25">
      <c r="A6" t="s">
        <v>8835</v>
      </c>
      <c r="B6">
        <v>0.24452190583321221</v>
      </c>
      <c r="C6">
        <v>0.24452190583321221</v>
      </c>
      <c r="D6">
        <v>0.24452190583321221</v>
      </c>
      <c r="E6">
        <v>0.24452190583321221</v>
      </c>
      <c r="F6">
        <v>0.24452190583321221</v>
      </c>
      <c r="G6">
        <v>0.24452190583321221</v>
      </c>
      <c r="H6">
        <v>0.24452190583321221</v>
      </c>
      <c r="I6">
        <v>0.26843631416793712</v>
      </c>
      <c r="J6">
        <v>0.29235072250266197</v>
      </c>
      <c r="K6">
        <v>0.39751019991390391</v>
      </c>
      <c r="L6">
        <v>0.60351460458193473</v>
      </c>
      <c r="M6">
        <v>0.72363364762841709</v>
      </c>
      <c r="N6">
        <v>0.74741284214063775</v>
      </c>
      <c r="O6">
        <v>0.78988842065548825</v>
      </c>
      <c r="P6">
        <v>0.81992432749994992</v>
      </c>
      <c r="Q6">
        <v>0.83672157190467977</v>
      </c>
      <c r="R6">
        <v>0.85346964764668043</v>
      </c>
      <c r="S6">
        <v>0.7812716125122644</v>
      </c>
      <c r="T6">
        <v>0.94553182252353574</v>
      </c>
      <c r="U6">
        <v>0.85111569791853869</v>
      </c>
      <c r="V6">
        <v>0.68764218651092834</v>
      </c>
      <c r="W6">
        <v>0.36478230878503992</v>
      </c>
      <c r="X6">
        <v>0.26843631416793712</v>
      </c>
      <c r="Y6">
        <v>0.24521026711141561</v>
      </c>
    </row>
    <row r="7" spans="1:25" x14ac:dyDescent="0.25">
      <c r="A7" t="s">
        <v>8836</v>
      </c>
      <c r="B7">
        <v>0.21682347721487821</v>
      </c>
      <c r="C7">
        <v>0.21682347721487821</v>
      </c>
      <c r="D7">
        <v>0.21682347721487821</v>
      </c>
      <c r="E7">
        <v>0.21682347721487821</v>
      </c>
      <c r="F7">
        <v>0.21682347721487821</v>
      </c>
      <c r="G7">
        <v>0.41313772183231517</v>
      </c>
      <c r="H7">
        <v>0.52967040261935805</v>
      </c>
      <c r="I7">
        <v>0.61550413714504137</v>
      </c>
      <c r="J7">
        <v>0.56436086092104254</v>
      </c>
      <c r="K7">
        <v>0.54571757907415985</v>
      </c>
      <c r="L7">
        <v>0.69076685502734425</v>
      </c>
      <c r="M7">
        <v>0.63224901692396485</v>
      </c>
      <c r="N7">
        <v>0.45664682563772541</v>
      </c>
      <c r="O7">
        <v>0.41313772183231517</v>
      </c>
      <c r="P7">
        <v>0.4458973267486393</v>
      </c>
      <c r="Q7">
        <v>0.7992921732456868</v>
      </c>
      <c r="R7">
        <v>0.89275196736060858</v>
      </c>
      <c r="S7">
        <v>0.76427720176999225</v>
      </c>
      <c r="T7">
        <v>0.84070816707873164</v>
      </c>
      <c r="U7">
        <v>0.86637715914293412</v>
      </c>
      <c r="V7">
        <v>0.77139215311016462</v>
      </c>
      <c r="W7">
        <v>0.6094519664497523</v>
      </c>
      <c r="X7">
        <v>0.45147895334161381</v>
      </c>
      <c r="Y7">
        <v>0.33437026167070277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8839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5.0786458E-2</v>
      </c>
      <c r="C2">
        <v>3.1782423999999997E-2</v>
      </c>
      <c r="D2">
        <v>1.1014965999999999E-2</v>
      </c>
      <c r="E2">
        <v>3.6034550000000002E-3</v>
      </c>
      <c r="F2">
        <v>1.585094E-3</v>
      </c>
      <c r="G2">
        <v>5.5560130000000003E-3</v>
      </c>
      <c r="H2">
        <v>4.0083993999999998E-2</v>
      </c>
      <c r="I2">
        <v>3.3930512000000003E-2</v>
      </c>
      <c r="J2">
        <v>1.515099E-2</v>
      </c>
      <c r="K2">
        <v>8.9085060000000001E-3</v>
      </c>
      <c r="L2">
        <v>1.765122E-3</v>
      </c>
      <c r="M2">
        <v>2.506374E-3</v>
      </c>
      <c r="N2">
        <v>1.728191E-3</v>
      </c>
      <c r="O2">
        <v>1.112944E-3</v>
      </c>
      <c r="P2">
        <v>6.2059500000000004E-4</v>
      </c>
      <c r="Q2">
        <v>6.7935200000000004E-4</v>
      </c>
      <c r="R2">
        <v>5.7153359999999997E-3</v>
      </c>
      <c r="S2">
        <v>0.12696126699999999</v>
      </c>
      <c r="T2">
        <v>0.27549256599999999</v>
      </c>
      <c r="U2">
        <v>0.269406478</v>
      </c>
      <c r="V2">
        <v>0.193224695</v>
      </c>
      <c r="W2">
        <v>0.12360631699999999</v>
      </c>
      <c r="X2">
        <v>8.7957514000000001E-2</v>
      </c>
      <c r="Y2">
        <v>5.9442808999999999E-2</v>
      </c>
    </row>
    <row r="3" spans="1:25" x14ac:dyDescent="0.25">
      <c r="A3" t="s">
        <v>8832</v>
      </c>
      <c r="B3">
        <v>0.13406067299999999</v>
      </c>
      <c r="C3">
        <v>8.9046283000000004E-2</v>
      </c>
      <c r="D3">
        <v>4.3600997000000002E-2</v>
      </c>
      <c r="E3">
        <v>2.7674377E-2</v>
      </c>
      <c r="F3">
        <v>2.2308314999999999E-2</v>
      </c>
      <c r="G3">
        <v>2.1573643999999999E-2</v>
      </c>
      <c r="H3">
        <v>3.0020308999999998E-2</v>
      </c>
      <c r="I3">
        <v>2.1768824999999999E-2</v>
      </c>
      <c r="J3">
        <v>1.6239916E-2</v>
      </c>
      <c r="K3">
        <v>1.941714E-3</v>
      </c>
      <c r="L3">
        <v>1.93389E-3</v>
      </c>
      <c r="M3">
        <v>1.626768E-3</v>
      </c>
      <c r="N3">
        <v>1.735835E-3</v>
      </c>
      <c r="O3">
        <v>3.3851799999999998E-3</v>
      </c>
      <c r="P3">
        <v>6.7275149999999999E-3</v>
      </c>
      <c r="Q3">
        <v>1.0700968E-2</v>
      </c>
      <c r="R3">
        <v>4.1978611999999998E-2</v>
      </c>
      <c r="S3">
        <v>0.146987383</v>
      </c>
      <c r="T3">
        <v>0.34077980800000002</v>
      </c>
      <c r="U3">
        <v>0.376937142</v>
      </c>
      <c r="V3">
        <v>0.35940015800000003</v>
      </c>
      <c r="W3">
        <v>0.20445417799999999</v>
      </c>
      <c r="X3">
        <v>0.15712647199999999</v>
      </c>
      <c r="Y3">
        <v>0.142499985</v>
      </c>
    </row>
    <row r="4" spans="1:25" x14ac:dyDescent="0.25">
      <c r="A4" t="s">
        <v>8833</v>
      </c>
      <c r="B4">
        <v>8.8022871000000003E-2</v>
      </c>
      <c r="C4">
        <v>3.9338896999999998E-2</v>
      </c>
      <c r="D4">
        <v>1.6513903999999999E-2</v>
      </c>
      <c r="E4">
        <v>9.3123670000000002E-3</v>
      </c>
      <c r="F4">
        <v>5.4294089999999996E-3</v>
      </c>
      <c r="G4">
        <v>3.8308270000000002E-3</v>
      </c>
      <c r="H4">
        <v>3.1176020000000001E-3</v>
      </c>
      <c r="I4">
        <v>1.2654420000000001E-3</v>
      </c>
      <c r="J4">
        <v>1.5247700000000001E-4</v>
      </c>
      <c r="K4">
        <v>2.3472499999999999E-5</v>
      </c>
      <c r="L4">
        <v>8.3549000000000004E-4</v>
      </c>
      <c r="M4">
        <v>2.2594698999999999E-2</v>
      </c>
      <c r="N4">
        <v>0.103146099</v>
      </c>
      <c r="O4">
        <v>0.18901916199999999</v>
      </c>
      <c r="P4">
        <v>0.26780427899999998</v>
      </c>
      <c r="Q4">
        <v>0.35551079000000002</v>
      </c>
      <c r="R4">
        <v>0.45477053899999997</v>
      </c>
      <c r="S4">
        <v>0.53128117900000005</v>
      </c>
      <c r="T4">
        <v>0.58424511599999995</v>
      </c>
      <c r="U4">
        <v>0.58311645599999995</v>
      </c>
      <c r="V4">
        <v>0.54844255600000003</v>
      </c>
      <c r="W4">
        <v>0.32976280899999999</v>
      </c>
      <c r="X4">
        <v>0.16117156899999999</v>
      </c>
      <c r="Y4">
        <v>0.126893638</v>
      </c>
    </row>
    <row r="5" spans="1:25" x14ac:dyDescent="0.25">
      <c r="A5" t="s">
        <v>8834</v>
      </c>
      <c r="B5">
        <v>8.7977237E-2</v>
      </c>
      <c r="C5">
        <v>6.2358662000000002E-2</v>
      </c>
      <c r="D5">
        <v>2.4154757999999998E-2</v>
      </c>
      <c r="E5">
        <v>6.2008200000000001E-3</v>
      </c>
      <c r="F5">
        <v>2.5892609999999998E-3</v>
      </c>
      <c r="G5">
        <v>1.7163879999999999E-3</v>
      </c>
      <c r="H5">
        <v>2.3703859999999999E-3</v>
      </c>
      <c r="I5">
        <v>6.3496050000000004E-3</v>
      </c>
      <c r="J5">
        <v>7.8345350000000001E-3</v>
      </c>
      <c r="K5">
        <v>3.3794599999999999E-4</v>
      </c>
      <c r="L5">
        <v>7.16554E-4</v>
      </c>
      <c r="M5">
        <v>8.97185E-4</v>
      </c>
      <c r="N5">
        <v>4.6130989999999998E-3</v>
      </c>
      <c r="O5">
        <v>1.2083172999999999E-2</v>
      </c>
      <c r="P5">
        <v>2.1130801000000001E-2</v>
      </c>
      <c r="Q5">
        <v>3.5839560999999999E-2</v>
      </c>
      <c r="R5">
        <v>9.8139007E-2</v>
      </c>
      <c r="S5">
        <v>0.31040896699999998</v>
      </c>
      <c r="T5">
        <v>0.39753657599999997</v>
      </c>
      <c r="U5">
        <v>0.41951473099999997</v>
      </c>
      <c r="V5">
        <v>0.24537431800000001</v>
      </c>
      <c r="W5">
        <v>0.15513012700000001</v>
      </c>
      <c r="X5">
        <v>0.13819642600000001</v>
      </c>
      <c r="Y5">
        <v>0.115732038</v>
      </c>
    </row>
    <row r="6" spans="1:25" x14ac:dyDescent="0.25">
      <c r="A6" t="s">
        <v>8835</v>
      </c>
      <c r="B6">
        <v>0.13153521900000001</v>
      </c>
      <c r="C6">
        <v>4.0447157999999997E-2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4.31894E-4</v>
      </c>
      <c r="L6">
        <v>1.847259E-3</v>
      </c>
      <c r="M6">
        <v>8.3516036000000002E-2</v>
      </c>
      <c r="N6">
        <v>0.34411565700000002</v>
      </c>
      <c r="O6">
        <v>0.453107384</v>
      </c>
      <c r="P6">
        <v>0.54916916699999996</v>
      </c>
      <c r="Q6">
        <v>0.60615492699999995</v>
      </c>
      <c r="R6">
        <v>0.634718055</v>
      </c>
      <c r="S6">
        <v>0.642339514</v>
      </c>
      <c r="T6">
        <v>0.63900057200000004</v>
      </c>
      <c r="U6">
        <v>0.63262102600000003</v>
      </c>
      <c r="V6">
        <v>0.72696997600000002</v>
      </c>
      <c r="W6">
        <v>0.67088182699999999</v>
      </c>
      <c r="X6">
        <v>0.19429257799999999</v>
      </c>
      <c r="Y6">
        <v>0.149928018</v>
      </c>
    </row>
    <row r="7" spans="1:25" x14ac:dyDescent="0.25">
      <c r="A7" t="s">
        <v>8836</v>
      </c>
      <c r="B7">
        <v>4.7638460000000004E-3</v>
      </c>
      <c r="C7">
        <v>2.657277E-3</v>
      </c>
      <c r="D7">
        <v>1.847259E-3</v>
      </c>
      <c r="E7">
        <v>1.847259E-3</v>
      </c>
      <c r="F7">
        <v>0</v>
      </c>
      <c r="G7">
        <v>9.4888384000000006E-2</v>
      </c>
      <c r="H7">
        <v>0.19155291099999999</v>
      </c>
      <c r="I7">
        <v>0.146151111</v>
      </c>
      <c r="J7">
        <v>4.3146060000000003E-3</v>
      </c>
      <c r="K7">
        <v>1.2963766E-2</v>
      </c>
      <c r="L7">
        <v>3.3450120000000001E-3</v>
      </c>
      <c r="M7">
        <v>5.2486429999999999E-3</v>
      </c>
      <c r="N7">
        <v>3.694517E-3</v>
      </c>
      <c r="O7">
        <v>0</v>
      </c>
      <c r="P7">
        <v>0</v>
      </c>
      <c r="Q7">
        <v>0</v>
      </c>
      <c r="R7">
        <v>4.8895980000000002E-3</v>
      </c>
      <c r="S7">
        <v>0.20752172499999999</v>
      </c>
      <c r="T7">
        <v>0.37460496399999998</v>
      </c>
      <c r="U7">
        <v>0.38503980700000001</v>
      </c>
      <c r="V7">
        <v>0.33367387599999998</v>
      </c>
      <c r="W7">
        <v>0.19894107899999999</v>
      </c>
      <c r="X7">
        <v>6.9298214999999996E-2</v>
      </c>
      <c r="Y7">
        <v>2.0110836E-2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8840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0.56043108734246294</v>
      </c>
      <c r="C2">
        <v>0.56510110695944982</v>
      </c>
      <c r="D2">
        <v>0.57425437971716675</v>
      </c>
      <c r="E2">
        <v>0.59090189856578279</v>
      </c>
      <c r="F2">
        <v>0.61446771085865537</v>
      </c>
      <c r="G2">
        <v>0.64187499435949535</v>
      </c>
      <c r="H2">
        <v>0.64602974435255001</v>
      </c>
      <c r="I2">
        <v>0.62406334784199535</v>
      </c>
      <c r="J2">
        <v>0.60893955181804116</v>
      </c>
      <c r="K2">
        <v>0.59907823898615675</v>
      </c>
      <c r="L2">
        <v>0.59316153705808305</v>
      </c>
      <c r="M2">
        <v>0.59285747866160532</v>
      </c>
      <c r="N2">
        <v>0.59769732497112427</v>
      </c>
      <c r="O2">
        <v>0.59693825111814036</v>
      </c>
      <c r="P2">
        <v>0.60109793294696301</v>
      </c>
      <c r="Q2">
        <v>0.61635596067486309</v>
      </c>
      <c r="R2">
        <v>0.62806413878803258</v>
      </c>
      <c r="S2">
        <v>0.62445810913107547</v>
      </c>
      <c r="T2">
        <v>0.63102324024881673</v>
      </c>
      <c r="U2">
        <v>0.63653424507806411</v>
      </c>
      <c r="V2">
        <v>0.62899925773516874</v>
      </c>
      <c r="W2">
        <v>0.60011135136572624</v>
      </c>
      <c r="X2">
        <v>0.57110079238501066</v>
      </c>
      <c r="Y2">
        <v>0.54300991356120121</v>
      </c>
    </row>
    <row r="3" spans="1:25" x14ac:dyDescent="0.25">
      <c r="A3" t="s">
        <v>8832</v>
      </c>
      <c r="B3">
        <v>0.57109741514964785</v>
      </c>
      <c r="C3">
        <v>0.56976173196536772</v>
      </c>
      <c r="D3">
        <v>0.54770073265947039</v>
      </c>
      <c r="E3">
        <v>0.54595416590777102</v>
      </c>
      <c r="F3">
        <v>0.57123825390531535</v>
      </c>
      <c r="G3">
        <v>0.56244227120622381</v>
      </c>
      <c r="H3">
        <v>0.47930918363520508</v>
      </c>
      <c r="I3">
        <v>0.38703861054161798</v>
      </c>
      <c r="J3">
        <v>0.3107825256920268</v>
      </c>
      <c r="K3">
        <v>0.28378178359885398</v>
      </c>
      <c r="L3">
        <v>0.26925711180861511</v>
      </c>
      <c r="M3">
        <v>0.26507806448336663</v>
      </c>
      <c r="N3">
        <v>0.2650656008766703</v>
      </c>
      <c r="O3">
        <v>0.26936969972243768</v>
      </c>
      <c r="P3">
        <v>0.27546357248978492</v>
      </c>
      <c r="Q3">
        <v>0.27839459733118349</v>
      </c>
      <c r="R3">
        <v>0.29208005293720912</v>
      </c>
      <c r="S3">
        <v>0.31013857267938788</v>
      </c>
      <c r="T3">
        <v>0.36236939380775468</v>
      </c>
      <c r="U3">
        <v>0.42770902100566788</v>
      </c>
      <c r="V3">
        <v>0.46720286699759289</v>
      </c>
      <c r="W3">
        <v>0.47682186319219272</v>
      </c>
      <c r="X3">
        <v>0.47198058289781741</v>
      </c>
      <c r="Y3">
        <v>0.45127437763980111</v>
      </c>
    </row>
    <row r="4" spans="1:25" x14ac:dyDescent="0.25">
      <c r="A4" t="s">
        <v>8833</v>
      </c>
      <c r="B4">
        <v>0.39262439137480232</v>
      </c>
      <c r="C4">
        <v>0.38814289774313532</v>
      </c>
      <c r="D4">
        <v>0.39307466537522262</v>
      </c>
      <c r="E4">
        <v>0.39675625171806339</v>
      </c>
      <c r="F4">
        <v>0.40524492303310711</v>
      </c>
      <c r="G4">
        <v>0.4002605985847455</v>
      </c>
      <c r="H4">
        <v>0.37574936680192988</v>
      </c>
      <c r="I4">
        <v>0.34597760772777958</v>
      </c>
      <c r="J4">
        <v>0.31360465899143292</v>
      </c>
      <c r="K4">
        <v>0.28119779060770339</v>
      </c>
      <c r="L4">
        <v>0.26289441341098108</v>
      </c>
      <c r="M4">
        <v>0.25818330985856991</v>
      </c>
      <c r="N4">
        <v>0.26198026027684962</v>
      </c>
      <c r="O4">
        <v>0.26736714757326913</v>
      </c>
      <c r="P4">
        <v>0.28027189605717029</v>
      </c>
      <c r="Q4">
        <v>0.30517450838670879</v>
      </c>
      <c r="R4">
        <v>0.33422929557360043</v>
      </c>
      <c r="S4">
        <v>0.36531180673589481</v>
      </c>
      <c r="T4">
        <v>0.3980746450454532</v>
      </c>
      <c r="U4">
        <v>0.43115375611110152</v>
      </c>
      <c r="V4">
        <v>0.45261911538196781</v>
      </c>
      <c r="W4">
        <v>0.46617392831680687</v>
      </c>
      <c r="X4">
        <v>0.46974667359332101</v>
      </c>
      <c r="Y4">
        <v>0.4681492818476245</v>
      </c>
    </row>
    <row r="5" spans="1:25" x14ac:dyDescent="0.25">
      <c r="A5" t="s">
        <v>8834</v>
      </c>
      <c r="B5">
        <v>0.2734736696609093</v>
      </c>
      <c r="C5">
        <v>0.25785824920352129</v>
      </c>
      <c r="D5">
        <v>0.24477171566955699</v>
      </c>
      <c r="E5">
        <v>0.23732295731371469</v>
      </c>
      <c r="F5">
        <v>0.23345087383406449</v>
      </c>
      <c r="G5">
        <v>0.22852491847159759</v>
      </c>
      <c r="H5">
        <v>0.2059582699378753</v>
      </c>
      <c r="I5">
        <v>0.16943407188493581</v>
      </c>
      <c r="J5">
        <v>0.14243021036929601</v>
      </c>
      <c r="K5">
        <v>0.1214129360212159</v>
      </c>
      <c r="L5">
        <v>0.11034018333324989</v>
      </c>
      <c r="M5">
        <v>0.10533479888404081</v>
      </c>
      <c r="N5">
        <v>0.10504885417176919</v>
      </c>
      <c r="O5">
        <v>0.1071373321589163</v>
      </c>
      <c r="P5">
        <v>0.1128220887968559</v>
      </c>
      <c r="Q5">
        <v>0.12428793096516701</v>
      </c>
      <c r="R5">
        <v>0.1440214960730489</v>
      </c>
      <c r="S5">
        <v>0.15927897864592661</v>
      </c>
      <c r="T5">
        <v>0.18167561513440941</v>
      </c>
      <c r="U5">
        <v>0.21511695063341299</v>
      </c>
      <c r="V5">
        <v>0.22628366624101451</v>
      </c>
      <c r="W5">
        <v>0.2316321167457267</v>
      </c>
      <c r="X5">
        <v>0.23359756414745211</v>
      </c>
      <c r="Y5">
        <v>0.24386385810790021</v>
      </c>
    </row>
    <row r="6" spans="1:25" x14ac:dyDescent="0.25">
      <c r="A6" t="s">
        <v>8835</v>
      </c>
      <c r="B6">
        <v>0.22370436668510271</v>
      </c>
      <c r="C6">
        <v>0.2115725185380157</v>
      </c>
      <c r="D6">
        <v>0.20753521641255801</v>
      </c>
      <c r="E6">
        <v>0.21308990600052491</v>
      </c>
      <c r="F6">
        <v>0.21678517654343371</v>
      </c>
      <c r="G6">
        <v>0.18662717626307301</v>
      </c>
      <c r="H6">
        <v>0.13060469936667979</v>
      </c>
      <c r="I6">
        <v>7.8035774580298575E-2</v>
      </c>
      <c r="J6">
        <v>6.5697861469167146E-2</v>
      </c>
      <c r="K6">
        <v>6.5123175894955171E-2</v>
      </c>
      <c r="L6">
        <v>6.7371157320894784E-2</v>
      </c>
      <c r="M6">
        <v>7.1399395005118813E-2</v>
      </c>
      <c r="N6">
        <v>7.8708356119833733E-2</v>
      </c>
      <c r="O6">
        <v>8.5889810761195631E-2</v>
      </c>
      <c r="P6">
        <v>0.10079960799834831</v>
      </c>
      <c r="Q6">
        <v>0.1112351970425824</v>
      </c>
      <c r="R6">
        <v>0.12696804554374841</v>
      </c>
      <c r="S6">
        <v>0.14998507902025751</v>
      </c>
      <c r="T6">
        <v>0.19552120600150821</v>
      </c>
      <c r="U6">
        <v>0.28306497513979978</v>
      </c>
      <c r="V6">
        <v>0.34221951863045241</v>
      </c>
      <c r="W6">
        <v>0.35606092039420151</v>
      </c>
      <c r="X6">
        <v>0.36469691570551938</v>
      </c>
      <c r="Y6">
        <v>0.36266587657310467</v>
      </c>
    </row>
    <row r="7" spans="1:25" x14ac:dyDescent="0.25">
      <c r="A7" t="s">
        <v>8836</v>
      </c>
      <c r="B7">
        <v>0.28190404985028328</v>
      </c>
      <c r="C7">
        <v>0.26808918877046628</v>
      </c>
      <c r="D7">
        <v>0.25637778566555991</v>
      </c>
      <c r="E7">
        <v>0.2484904165127664</v>
      </c>
      <c r="F7">
        <v>0.23941531549624831</v>
      </c>
      <c r="G7">
        <v>0.23204643238201819</v>
      </c>
      <c r="H7">
        <v>0.22386392502265781</v>
      </c>
      <c r="I7">
        <v>0.21263431509820119</v>
      </c>
      <c r="J7">
        <v>0.18525665692039181</v>
      </c>
      <c r="K7">
        <v>0.14092689829404201</v>
      </c>
      <c r="L7">
        <v>0.1076720014514084</v>
      </c>
      <c r="M7">
        <v>8.7309858210777358E-2</v>
      </c>
      <c r="N7">
        <v>7.8867310161306631E-2</v>
      </c>
      <c r="O7">
        <v>7.8699799287309191E-2</v>
      </c>
      <c r="P7">
        <v>9.022614275998983E-2</v>
      </c>
      <c r="Q7">
        <v>0.1176022055961421</v>
      </c>
      <c r="R7">
        <v>0.1613839643632716</v>
      </c>
      <c r="S7">
        <v>0.20003031833613699</v>
      </c>
      <c r="T7">
        <v>0.22441990159016351</v>
      </c>
      <c r="U7">
        <v>0.23571172983924779</v>
      </c>
      <c r="V7">
        <v>0.2393076299343927</v>
      </c>
      <c r="W7">
        <v>0.23839349916486391</v>
      </c>
      <c r="X7">
        <v>0.23610657689938461</v>
      </c>
      <c r="Y7">
        <v>0.21834563823068509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8841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1.4423597897356109E-3</v>
      </c>
      <c r="J2">
        <v>6.983256861631737E-2</v>
      </c>
      <c r="K2">
        <v>0.25945519866847228</v>
      </c>
      <c r="L2">
        <v>0.34987391575616389</v>
      </c>
      <c r="M2">
        <v>0.34061332380030163</v>
      </c>
      <c r="N2">
        <v>0.33440749054174412</v>
      </c>
      <c r="O2">
        <v>0.34889743936759748</v>
      </c>
      <c r="P2">
        <v>0.36503688654491118</v>
      </c>
      <c r="Q2">
        <v>0.34905463637023781</v>
      </c>
      <c r="R2">
        <v>0.19409335085796531</v>
      </c>
      <c r="S2">
        <v>3.2034180715115657E-2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8832</v>
      </c>
      <c r="B3">
        <v>0</v>
      </c>
      <c r="C3">
        <v>0</v>
      </c>
      <c r="D3">
        <v>0</v>
      </c>
      <c r="E3">
        <v>0</v>
      </c>
      <c r="F3">
        <v>0</v>
      </c>
      <c r="G3">
        <v>3.9502687549379341E-3</v>
      </c>
      <c r="H3">
        <v>8.6575569358035107E-2</v>
      </c>
      <c r="I3">
        <v>0.26921236275166571</v>
      </c>
      <c r="J3">
        <v>0.4442020487830704</v>
      </c>
      <c r="K3">
        <v>0.54329087902442719</v>
      </c>
      <c r="L3">
        <v>0.57351920191469397</v>
      </c>
      <c r="M3">
        <v>0.58775843997799859</v>
      </c>
      <c r="N3">
        <v>0.59217991199583464</v>
      </c>
      <c r="O3">
        <v>0.59341995160200978</v>
      </c>
      <c r="P3">
        <v>0.58886292392380302</v>
      </c>
      <c r="Q3">
        <v>0.57862405127253003</v>
      </c>
      <c r="R3">
        <v>0.53064766151888021</v>
      </c>
      <c r="S3">
        <v>0.40361255846097849</v>
      </c>
      <c r="T3">
        <v>0.17420582069099921</v>
      </c>
      <c r="U3">
        <v>2.3232177384038939E-2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8833</v>
      </c>
      <c r="B4">
        <v>0</v>
      </c>
      <c r="C4">
        <v>0</v>
      </c>
      <c r="D4">
        <v>0</v>
      </c>
      <c r="E4">
        <v>0</v>
      </c>
      <c r="F4">
        <v>0</v>
      </c>
      <c r="G4">
        <v>1.358548176903045E-2</v>
      </c>
      <c r="H4">
        <v>0.18161124132073039</v>
      </c>
      <c r="I4">
        <v>0.42056720131145298</v>
      </c>
      <c r="J4">
        <v>0.54922074140288346</v>
      </c>
      <c r="K4">
        <v>0.61904624111543516</v>
      </c>
      <c r="L4">
        <v>0.6530065176937262</v>
      </c>
      <c r="M4">
        <v>0.66329815272684867</v>
      </c>
      <c r="N4">
        <v>0.66880015442686669</v>
      </c>
      <c r="O4">
        <v>0.67095502199345203</v>
      </c>
      <c r="P4">
        <v>0.66822521145356972</v>
      </c>
      <c r="Q4">
        <v>0.66581200907676064</v>
      </c>
      <c r="R4">
        <v>0.63780215855543909</v>
      </c>
      <c r="S4">
        <v>0.55201599260639278</v>
      </c>
      <c r="T4">
        <v>0.35861327856664349</v>
      </c>
      <c r="U4">
        <v>0.1080518843149284</v>
      </c>
      <c r="V4">
        <v>7.7905551937278952E-6</v>
      </c>
      <c r="W4">
        <v>0</v>
      </c>
      <c r="X4">
        <v>0</v>
      </c>
      <c r="Y4">
        <v>0</v>
      </c>
    </row>
    <row r="5" spans="1:25" x14ac:dyDescent="0.25">
      <c r="A5" t="s">
        <v>8834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6.8217830525652869E-3</v>
      </c>
      <c r="I5">
        <v>0.1525450068408217</v>
      </c>
      <c r="J5">
        <v>0.41013053934626859</v>
      </c>
      <c r="K5">
        <v>0.51925284594481513</v>
      </c>
      <c r="L5">
        <v>0.53578085872472259</v>
      </c>
      <c r="M5">
        <v>0.52361240487129979</v>
      </c>
      <c r="N5">
        <v>0.51650439937519721</v>
      </c>
      <c r="O5">
        <v>0.52003240210314472</v>
      </c>
      <c r="P5">
        <v>0.53209641143136377</v>
      </c>
      <c r="Q5">
        <v>0.52744707450303718</v>
      </c>
      <c r="R5">
        <v>0.43416700237635741</v>
      </c>
      <c r="S5">
        <v>0.21703261225994139</v>
      </c>
      <c r="T5">
        <v>3.2732914198865121E-2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8835</v>
      </c>
      <c r="B6">
        <v>0</v>
      </c>
      <c r="C6">
        <v>0</v>
      </c>
      <c r="D6">
        <v>0</v>
      </c>
      <c r="E6">
        <v>0</v>
      </c>
      <c r="F6">
        <v>0</v>
      </c>
      <c r="G6">
        <v>1.295912113145473E-2</v>
      </c>
      <c r="H6">
        <v>0.21296878689545909</v>
      </c>
      <c r="I6">
        <v>0.4663873828455844</v>
      </c>
      <c r="J6">
        <v>0.59268730272632719</v>
      </c>
      <c r="K6">
        <v>0.71829317762597067</v>
      </c>
      <c r="L6">
        <v>0.73193549928569457</v>
      </c>
      <c r="M6">
        <v>0.73195718819135402</v>
      </c>
      <c r="N6">
        <v>0.72286411449367649</v>
      </c>
      <c r="O6">
        <v>0.71336979604130102</v>
      </c>
      <c r="P6">
        <v>0.72836225207831873</v>
      </c>
      <c r="Q6">
        <v>0.726290961587852</v>
      </c>
      <c r="R6">
        <v>0.68982648894808907</v>
      </c>
      <c r="S6">
        <v>0.60290277729187536</v>
      </c>
      <c r="T6">
        <v>0.39498208318862738</v>
      </c>
      <c r="U6">
        <v>0.13197156871065971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8836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6.5970421380487788E-4</v>
      </c>
      <c r="J7">
        <v>0.1104417150261563</v>
      </c>
      <c r="K7">
        <v>0.39166096950954121</v>
      </c>
      <c r="L7">
        <v>0.47192347601513063</v>
      </c>
      <c r="M7">
        <v>0.42869025740084932</v>
      </c>
      <c r="N7">
        <v>0.39782423353440322</v>
      </c>
      <c r="O7">
        <v>0.40530690598687502</v>
      </c>
      <c r="P7">
        <v>0.42302854931935951</v>
      </c>
      <c r="Q7">
        <v>0.41471446881661311</v>
      </c>
      <c r="R7">
        <v>0.27680013995529468</v>
      </c>
      <c r="S7">
        <v>5.0367964871801188E-2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8842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8.5970261053544508E-2</v>
      </c>
      <c r="L2">
        <v>0.37963217273031902</v>
      </c>
      <c r="M2">
        <v>0.49887312653179228</v>
      </c>
      <c r="N2">
        <v>0.49723308211392259</v>
      </c>
      <c r="O2">
        <v>0.48343923096635172</v>
      </c>
      <c r="P2">
        <v>0.47115795283558137</v>
      </c>
      <c r="Q2">
        <v>0.48278741844130069</v>
      </c>
      <c r="R2">
        <v>0.49201858191351688</v>
      </c>
      <c r="S2">
        <v>0.44649223672884741</v>
      </c>
      <c r="T2">
        <v>0.212818103567228</v>
      </c>
      <c r="U2">
        <v>1.524334553291587E-2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7.6376066915914862E-3</v>
      </c>
      <c r="J3">
        <v>0.18687044568995531</v>
      </c>
      <c r="K3">
        <v>0.48014337247274769</v>
      </c>
      <c r="L3">
        <v>0.63047092140796768</v>
      </c>
      <c r="M3">
        <v>0.67382433915277506</v>
      </c>
      <c r="N3">
        <v>0.67705711901492183</v>
      </c>
      <c r="O3">
        <v>0.67418244180010656</v>
      </c>
      <c r="P3">
        <v>0.66674031315912219</v>
      </c>
      <c r="Q3">
        <v>0.6665004829457718</v>
      </c>
      <c r="R3">
        <v>0.66682983882095515</v>
      </c>
      <c r="S3">
        <v>0.64842040593727601</v>
      </c>
      <c r="T3">
        <v>0.56803293230217289</v>
      </c>
      <c r="U3">
        <v>0.3065637915514059</v>
      </c>
      <c r="V3">
        <v>3.9289445499405343E-2</v>
      </c>
      <c r="W3">
        <v>0</v>
      </c>
      <c r="X3">
        <v>0</v>
      </c>
      <c r="Y3">
        <v>0</v>
      </c>
    </row>
    <row r="4" spans="1:25" x14ac:dyDescent="0.25">
      <c r="A4" t="s">
        <v>8833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2.4164508345796872E-2</v>
      </c>
      <c r="J4">
        <v>0.27575697567568042</v>
      </c>
      <c r="K4">
        <v>0.51488676849424775</v>
      </c>
      <c r="L4">
        <v>0.59949294659002661</v>
      </c>
      <c r="M4">
        <v>0.63012112653058361</v>
      </c>
      <c r="N4">
        <v>0.63916783485240902</v>
      </c>
      <c r="O4">
        <v>0.63841567957142775</v>
      </c>
      <c r="P4">
        <v>0.63266768459506084</v>
      </c>
      <c r="Q4">
        <v>0.62353064815635084</v>
      </c>
      <c r="R4">
        <v>0.61337915748186045</v>
      </c>
      <c r="S4">
        <v>0.59439288214438957</v>
      </c>
      <c r="T4">
        <v>0.5420651092014821</v>
      </c>
      <c r="U4">
        <v>0.4000606240630627</v>
      </c>
      <c r="V4">
        <v>0.11961874586358021</v>
      </c>
      <c r="W4">
        <v>2.6056187562860548E-6</v>
      </c>
      <c r="X4">
        <v>0</v>
      </c>
      <c r="Y4">
        <v>0</v>
      </c>
    </row>
    <row r="5" spans="1:25" x14ac:dyDescent="0.25">
      <c r="A5" t="s">
        <v>8834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5.499371960449613E-2</v>
      </c>
      <c r="K5">
        <v>0.36422206091116532</v>
      </c>
      <c r="L5">
        <v>0.55216568352257089</v>
      </c>
      <c r="M5">
        <v>0.58568961715600898</v>
      </c>
      <c r="N5">
        <v>0.57825967391492872</v>
      </c>
      <c r="O5">
        <v>0.5681218520601431</v>
      </c>
      <c r="P5">
        <v>0.56341217480062511</v>
      </c>
      <c r="Q5">
        <v>0.56827173921122187</v>
      </c>
      <c r="R5">
        <v>0.569548876837356</v>
      </c>
      <c r="S5">
        <v>0.52877833300713251</v>
      </c>
      <c r="T5">
        <v>0.35578626340003522</v>
      </c>
      <c r="U5">
        <v>7.7412377953458192E-2</v>
      </c>
      <c r="V5">
        <v>3.2207156430158789E-5</v>
      </c>
      <c r="W5">
        <v>0</v>
      </c>
      <c r="X5">
        <v>0</v>
      </c>
      <c r="Y5">
        <v>0</v>
      </c>
    </row>
    <row r="6" spans="1:25" x14ac:dyDescent="0.25">
      <c r="A6" t="s">
        <v>8835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2.7731600423152491E-2</v>
      </c>
      <c r="J6">
        <v>0.38083723741876979</v>
      </c>
      <c r="K6">
        <v>0.62248753211425112</v>
      </c>
      <c r="L6">
        <v>0.69230769230769229</v>
      </c>
      <c r="M6">
        <v>0.718074656188605</v>
      </c>
      <c r="N6">
        <v>0.72479975819857945</v>
      </c>
      <c r="O6">
        <v>0.72464863231071475</v>
      </c>
      <c r="P6">
        <v>0.72328849931993344</v>
      </c>
      <c r="Q6">
        <v>0.72570651352576687</v>
      </c>
      <c r="R6">
        <v>0.7238930028713918</v>
      </c>
      <c r="S6">
        <v>0.71218074656188601</v>
      </c>
      <c r="T6">
        <v>0.67311470454888911</v>
      </c>
      <c r="U6">
        <v>0.55977028865044576</v>
      </c>
      <c r="V6">
        <v>0.22117273688982919</v>
      </c>
      <c r="W6">
        <v>0</v>
      </c>
      <c r="X6">
        <v>0</v>
      </c>
      <c r="Y6">
        <v>0</v>
      </c>
    </row>
    <row r="7" spans="1:25" x14ac:dyDescent="0.25">
      <c r="A7" t="s">
        <v>8836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2.6447030376303459E-3</v>
      </c>
      <c r="L7">
        <v>0.27588030829681132</v>
      </c>
      <c r="M7">
        <v>0.35612815475290921</v>
      </c>
      <c r="N7">
        <v>0.39020704246637439</v>
      </c>
      <c r="O7">
        <v>0.4112135408795527</v>
      </c>
      <c r="P7">
        <v>0.42511712256309497</v>
      </c>
      <c r="Q7">
        <v>0.48556747770893149</v>
      </c>
      <c r="R7">
        <v>0.52765603747922007</v>
      </c>
      <c r="S7">
        <v>0.49304820915822878</v>
      </c>
      <c r="T7">
        <v>0.19344113646667671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41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0.50753642737752325</v>
      </c>
      <c r="C2">
        <v>0.50716568914588323</v>
      </c>
      <c r="D2">
        <v>0.50695973516091053</v>
      </c>
      <c r="E2">
        <v>0.50693741294986039</v>
      </c>
      <c r="F2">
        <v>0.50701954183957343</v>
      </c>
      <c r="G2">
        <v>0.50711904414826403</v>
      </c>
      <c r="H2">
        <v>0.50830296368151096</v>
      </c>
      <c r="I2">
        <v>0.50991258462643696</v>
      </c>
      <c r="J2">
        <v>0.50971021061870836</v>
      </c>
      <c r="K2">
        <v>0.50884038144188914</v>
      </c>
      <c r="L2">
        <v>0.50789968977433064</v>
      </c>
      <c r="M2">
        <v>0.50771532094626981</v>
      </c>
      <c r="N2">
        <v>0.50795528471505924</v>
      </c>
      <c r="O2">
        <v>0.50793949069780675</v>
      </c>
      <c r="P2">
        <v>0.50804257298374134</v>
      </c>
      <c r="Q2">
        <v>0.50856188027100357</v>
      </c>
      <c r="R2">
        <v>0.51244626087408229</v>
      </c>
      <c r="S2">
        <v>0.51379106879640823</v>
      </c>
      <c r="T2">
        <v>0.51450959128794838</v>
      </c>
      <c r="U2">
        <v>0.51474755448121923</v>
      </c>
      <c r="V2">
        <v>0.5146209917563026</v>
      </c>
      <c r="W2">
        <v>0.51421245317670483</v>
      </c>
      <c r="X2">
        <v>0.51354004921554164</v>
      </c>
      <c r="Y2">
        <v>0.50885712310017672</v>
      </c>
    </row>
    <row r="3" spans="1:25" x14ac:dyDescent="0.25">
      <c r="A3" t="s">
        <v>8832</v>
      </c>
      <c r="B3">
        <v>0.50453843334601722</v>
      </c>
      <c r="C3">
        <v>0.50391062116023067</v>
      </c>
      <c r="D3">
        <v>0.5030798558527495</v>
      </c>
      <c r="E3">
        <v>0.50244401504152614</v>
      </c>
      <c r="F3">
        <v>0.50216683003874485</v>
      </c>
      <c r="G3">
        <v>0.50225514491854828</v>
      </c>
      <c r="H3">
        <v>0.50296008455525121</v>
      </c>
      <c r="I3">
        <v>0.50413594913969961</v>
      </c>
      <c r="J3">
        <v>0.50394405183008195</v>
      </c>
      <c r="K3">
        <v>0.49776016760848879</v>
      </c>
      <c r="L3">
        <v>0.49537882465724398</v>
      </c>
      <c r="M3">
        <v>0.49514783715492611</v>
      </c>
      <c r="N3">
        <v>0.49535329099601882</v>
      </c>
      <c r="O3">
        <v>0.49593609023263602</v>
      </c>
      <c r="P3">
        <v>0.49651441449769812</v>
      </c>
      <c r="Q3">
        <v>0.49742336019057909</v>
      </c>
      <c r="R3">
        <v>0.50244375180790501</v>
      </c>
      <c r="S3">
        <v>0.50519270051070175</v>
      </c>
      <c r="T3">
        <v>0.50971110561301936</v>
      </c>
      <c r="U3">
        <v>0.51436639219819213</v>
      </c>
      <c r="V3">
        <v>0.51449379727069555</v>
      </c>
      <c r="W3">
        <v>0.51419673812953826</v>
      </c>
      <c r="X3">
        <v>0.51268972565002913</v>
      </c>
      <c r="Y3">
        <v>0.50625024158256671</v>
      </c>
    </row>
    <row r="4" spans="1:25" x14ac:dyDescent="0.25">
      <c r="A4" t="s">
        <v>8833</v>
      </c>
      <c r="B4">
        <v>0.51063809037311492</v>
      </c>
      <c r="C4">
        <v>0.50969903620021872</v>
      </c>
      <c r="D4">
        <v>0.5092942978669176</v>
      </c>
      <c r="E4">
        <v>0.50892866939319614</v>
      </c>
      <c r="F4">
        <v>0.50892950447916585</v>
      </c>
      <c r="G4">
        <v>0.50893020038414061</v>
      </c>
      <c r="H4">
        <v>0.50919826298040527</v>
      </c>
      <c r="I4">
        <v>0.50988400774250087</v>
      </c>
      <c r="J4">
        <v>0.50972645485622292</v>
      </c>
      <c r="K4">
        <v>0.50940383330993944</v>
      </c>
      <c r="L4">
        <v>0.51088903370700112</v>
      </c>
      <c r="M4">
        <v>0.51165703443710975</v>
      </c>
      <c r="N4">
        <v>0.51223143440324936</v>
      </c>
      <c r="O4">
        <v>0.51256950503997167</v>
      </c>
      <c r="P4">
        <v>0.51293569023767283</v>
      </c>
      <c r="Q4">
        <v>0.51376479142456244</v>
      </c>
      <c r="R4">
        <v>0.51420891797943313</v>
      </c>
      <c r="S4">
        <v>0.51475172385972012</v>
      </c>
      <c r="T4">
        <v>0.51530301978069848</v>
      </c>
      <c r="U4">
        <v>0.51543037039107364</v>
      </c>
      <c r="V4">
        <v>0.51546099020996161</v>
      </c>
      <c r="W4">
        <v>0.51526558009305823</v>
      </c>
      <c r="X4">
        <v>0.51451205418642354</v>
      </c>
      <c r="Y4">
        <v>0.51184256270337181</v>
      </c>
    </row>
    <row r="5" spans="1:25" x14ac:dyDescent="0.25">
      <c r="A5" t="s">
        <v>8834</v>
      </c>
      <c r="B5">
        <v>0.50575733231217335</v>
      </c>
      <c r="C5">
        <v>0.50527655552251904</v>
      </c>
      <c r="D5">
        <v>0.5046252637608114</v>
      </c>
      <c r="E5">
        <v>0.50455797089058307</v>
      </c>
      <c r="F5">
        <v>0.50461454454254484</v>
      </c>
      <c r="G5">
        <v>0.50493076148140503</v>
      </c>
      <c r="H5">
        <v>0.50595524084201848</v>
      </c>
      <c r="I5">
        <v>0.50678915632233956</v>
      </c>
      <c r="J5">
        <v>0.50671888589148162</v>
      </c>
      <c r="K5">
        <v>0.50743469146683007</v>
      </c>
      <c r="L5">
        <v>0.50755478641222274</v>
      </c>
      <c r="M5">
        <v>0.50845500224256246</v>
      </c>
      <c r="N5">
        <v>0.50883255693039176</v>
      </c>
      <c r="O5">
        <v>0.50890838547442474</v>
      </c>
      <c r="P5">
        <v>0.50928256559354046</v>
      </c>
      <c r="Q5">
        <v>0.51180257440636545</v>
      </c>
      <c r="R5">
        <v>0.51398850091655268</v>
      </c>
      <c r="S5">
        <v>0.51466381166733899</v>
      </c>
      <c r="T5">
        <v>0.51504890950876325</v>
      </c>
      <c r="U5">
        <v>0.51499789396997653</v>
      </c>
      <c r="V5">
        <v>0.51491352975213867</v>
      </c>
      <c r="W5">
        <v>0.51361253426105935</v>
      </c>
      <c r="X5">
        <v>0.51135633732001406</v>
      </c>
      <c r="Y5">
        <v>0.50686220580978514</v>
      </c>
    </row>
    <row r="6" spans="1:25" x14ac:dyDescent="0.25">
      <c r="A6" t="s">
        <v>8835</v>
      </c>
      <c r="B6">
        <v>0.51335031042161527</v>
      </c>
      <c r="C6">
        <v>0.51335031042161527</v>
      </c>
      <c r="D6">
        <v>0.51335031042161527</v>
      </c>
      <c r="E6">
        <v>0.51335031042161527</v>
      </c>
      <c r="F6">
        <v>0.51335031042161527</v>
      </c>
      <c r="G6">
        <v>0.51335031042161527</v>
      </c>
      <c r="H6">
        <v>0.51335031042161527</v>
      </c>
      <c r="I6">
        <v>0.51427057516019403</v>
      </c>
      <c r="J6">
        <v>0.51427057516019403</v>
      </c>
      <c r="K6">
        <v>0.5146217288104411</v>
      </c>
      <c r="L6">
        <v>0.51552988480245954</v>
      </c>
      <c r="M6">
        <v>0.51552988480245954</v>
      </c>
      <c r="N6">
        <v>0.51552988480245954</v>
      </c>
      <c r="O6">
        <v>0.51552988480245954</v>
      </c>
      <c r="P6">
        <v>0.51552988480245954</v>
      </c>
      <c r="Q6">
        <v>0.51552988480245954</v>
      </c>
      <c r="R6">
        <v>0.51552988480245954</v>
      </c>
      <c r="S6">
        <v>0.51552988480245954</v>
      </c>
      <c r="T6">
        <v>0.51552988480245954</v>
      </c>
      <c r="U6">
        <v>0.51552988480245954</v>
      </c>
      <c r="V6">
        <v>0.51552988480245954</v>
      </c>
      <c r="W6">
        <v>0.51552988480245954</v>
      </c>
      <c r="X6">
        <v>0.51552988480245954</v>
      </c>
      <c r="Y6">
        <v>0.51519083989877268</v>
      </c>
    </row>
    <row r="7" spans="1:25" x14ac:dyDescent="0.25">
      <c r="A7" t="s">
        <v>8836</v>
      </c>
      <c r="B7">
        <v>0.51427057516019403</v>
      </c>
      <c r="C7">
        <v>0.51427057516019403</v>
      </c>
      <c r="D7">
        <v>0.51427057516019403</v>
      </c>
      <c r="E7">
        <v>0.51427057516019403</v>
      </c>
      <c r="F7">
        <v>0.51427057516019403</v>
      </c>
      <c r="G7">
        <v>0.51427057516019403</v>
      </c>
      <c r="H7">
        <v>0.51427057516019403</v>
      </c>
      <c r="I7">
        <v>0.51427057516019403</v>
      </c>
      <c r="J7">
        <v>0.51427057516019403</v>
      </c>
      <c r="K7">
        <v>0.51427057516019403</v>
      </c>
      <c r="L7">
        <v>0.51427057516019403</v>
      </c>
      <c r="M7">
        <v>0.51427057516019403</v>
      </c>
      <c r="N7">
        <v>0.51427057516019403</v>
      </c>
      <c r="O7">
        <v>0.51427057516019403</v>
      </c>
      <c r="P7">
        <v>0.51427057516019403</v>
      </c>
      <c r="Q7">
        <v>0.51427057516019403</v>
      </c>
      <c r="R7">
        <v>0.5146217288104411</v>
      </c>
      <c r="S7">
        <v>0.51552988480245954</v>
      </c>
      <c r="T7">
        <v>0.51552988480245954</v>
      </c>
      <c r="U7">
        <v>0.51552988480245954</v>
      </c>
      <c r="V7">
        <v>0.51552988480245954</v>
      </c>
      <c r="W7">
        <v>0.51552988480245954</v>
      </c>
      <c r="X7">
        <v>0.51552988480245954</v>
      </c>
      <c r="Y7">
        <v>0.50758654705893835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43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0.65950000000000086</v>
      </c>
      <c r="C2">
        <v>0.65950000000000086</v>
      </c>
      <c r="D2">
        <v>0.65950000000000086</v>
      </c>
      <c r="E2">
        <v>0.65950000000000086</v>
      </c>
      <c r="F2">
        <v>0.65950000000000086</v>
      </c>
      <c r="G2">
        <v>0.65950000000000086</v>
      </c>
      <c r="H2">
        <v>0.65950000000000086</v>
      </c>
      <c r="I2">
        <v>0.65950000000000086</v>
      </c>
      <c r="J2">
        <v>0.65950000000000086</v>
      </c>
      <c r="K2">
        <v>0.65950000000000086</v>
      </c>
      <c r="L2">
        <v>0.65950000000000086</v>
      </c>
      <c r="M2">
        <v>0.65950000000000086</v>
      </c>
      <c r="N2">
        <v>0.65950000000000086</v>
      </c>
      <c r="O2">
        <v>0.65950000000000086</v>
      </c>
      <c r="P2">
        <v>0.65950000000000086</v>
      </c>
      <c r="Q2">
        <v>0.65950000000000086</v>
      </c>
      <c r="R2">
        <v>0.65950000000000086</v>
      </c>
      <c r="S2">
        <v>0.65950000000000086</v>
      </c>
      <c r="T2">
        <v>0.65950000000000086</v>
      </c>
      <c r="U2">
        <v>0.65950000000000086</v>
      </c>
      <c r="V2">
        <v>0.65950000000000086</v>
      </c>
      <c r="W2">
        <v>0.65950000000000086</v>
      </c>
      <c r="X2">
        <v>0.65950000000000086</v>
      </c>
      <c r="Y2">
        <v>0.65950000000000086</v>
      </c>
    </row>
    <row r="3" spans="1:25" x14ac:dyDescent="0.25">
      <c r="A3" t="s">
        <v>8832</v>
      </c>
      <c r="B3">
        <v>0.65949999999999998</v>
      </c>
      <c r="C3">
        <v>0.65949999999999998</v>
      </c>
      <c r="D3">
        <v>0.65949999999999998</v>
      </c>
      <c r="E3">
        <v>0.65949999999999998</v>
      </c>
      <c r="F3">
        <v>0.65949999999999998</v>
      </c>
      <c r="G3">
        <v>0.65949999999999998</v>
      </c>
      <c r="H3">
        <v>0.65949999999999998</v>
      </c>
      <c r="I3">
        <v>0.65949999999999998</v>
      </c>
      <c r="J3">
        <v>0.65949999999999998</v>
      </c>
      <c r="K3">
        <v>0.65949999999999998</v>
      </c>
      <c r="L3">
        <v>0.65949999999999998</v>
      </c>
      <c r="M3">
        <v>0.65949999999999998</v>
      </c>
      <c r="N3">
        <v>0.65949999999999998</v>
      </c>
      <c r="O3">
        <v>0.65949999999999998</v>
      </c>
      <c r="P3">
        <v>0.65949999999999998</v>
      </c>
      <c r="Q3">
        <v>0.65949999999999998</v>
      </c>
      <c r="R3">
        <v>0.65949999999999998</v>
      </c>
      <c r="S3">
        <v>0.65949999999999998</v>
      </c>
      <c r="T3">
        <v>0.65949999999999998</v>
      </c>
      <c r="U3">
        <v>0.65949999999999998</v>
      </c>
      <c r="V3">
        <v>0.65949999999999998</v>
      </c>
      <c r="W3">
        <v>0.65949999999999998</v>
      </c>
      <c r="X3">
        <v>0.65949999999999998</v>
      </c>
      <c r="Y3">
        <v>0.65949999999999998</v>
      </c>
    </row>
    <row r="4" spans="1:25" x14ac:dyDescent="0.25">
      <c r="A4" t="s">
        <v>8833</v>
      </c>
      <c r="B4">
        <v>0.65949999999999964</v>
      </c>
      <c r="C4">
        <v>0.65949999999999964</v>
      </c>
      <c r="D4">
        <v>0.65949999999999964</v>
      </c>
      <c r="E4">
        <v>0.65949999999999964</v>
      </c>
      <c r="F4">
        <v>0.65949999999999964</v>
      </c>
      <c r="G4">
        <v>0.65949999999999964</v>
      </c>
      <c r="H4">
        <v>0.65949999999999964</v>
      </c>
      <c r="I4">
        <v>0.65949999999999964</v>
      </c>
      <c r="J4">
        <v>0.65949999999999964</v>
      </c>
      <c r="K4">
        <v>0.65949999999999964</v>
      </c>
      <c r="L4">
        <v>0.65949999999999964</v>
      </c>
      <c r="M4">
        <v>0.65949999999999964</v>
      </c>
      <c r="N4">
        <v>0.65949999999999964</v>
      </c>
      <c r="O4">
        <v>0.65949999999999964</v>
      </c>
      <c r="P4">
        <v>0.65949999999999964</v>
      </c>
      <c r="Q4">
        <v>0.65949999999999964</v>
      </c>
      <c r="R4">
        <v>0.65949999999999964</v>
      </c>
      <c r="S4">
        <v>0.65949999999999964</v>
      </c>
      <c r="T4">
        <v>0.65949999999999964</v>
      </c>
      <c r="U4">
        <v>0.65949999999999964</v>
      </c>
      <c r="V4">
        <v>0.65949999999999964</v>
      </c>
      <c r="W4">
        <v>0.65949999999999964</v>
      </c>
      <c r="X4">
        <v>0.65949999999999964</v>
      </c>
      <c r="Y4">
        <v>0.65949999999999964</v>
      </c>
    </row>
    <row r="5" spans="1:25" x14ac:dyDescent="0.25">
      <c r="A5" t="s">
        <v>8834</v>
      </c>
      <c r="B5">
        <v>0.6594999999999992</v>
      </c>
      <c r="C5">
        <v>0.6594999999999992</v>
      </c>
      <c r="D5">
        <v>0.6594999999999992</v>
      </c>
      <c r="E5">
        <v>0.6594999999999992</v>
      </c>
      <c r="F5">
        <v>0.6594999999999992</v>
      </c>
      <c r="G5">
        <v>0.6594999999999992</v>
      </c>
      <c r="H5">
        <v>0.6594999999999992</v>
      </c>
      <c r="I5">
        <v>0.6594999999999992</v>
      </c>
      <c r="J5">
        <v>0.6594999999999992</v>
      </c>
      <c r="K5">
        <v>0.6594999999999992</v>
      </c>
      <c r="L5">
        <v>0.6594999999999992</v>
      </c>
      <c r="M5">
        <v>0.6594999999999992</v>
      </c>
      <c r="N5">
        <v>0.6594999999999992</v>
      </c>
      <c r="O5">
        <v>0.6594999999999992</v>
      </c>
      <c r="P5">
        <v>0.6594999999999992</v>
      </c>
      <c r="Q5">
        <v>0.6594999999999992</v>
      </c>
      <c r="R5">
        <v>0.6594999999999992</v>
      </c>
      <c r="S5">
        <v>0.6594999999999992</v>
      </c>
      <c r="T5">
        <v>0.6594999999999992</v>
      </c>
      <c r="U5">
        <v>0.6594999999999992</v>
      </c>
      <c r="V5">
        <v>0.6594999999999992</v>
      </c>
      <c r="W5">
        <v>0.6594999999999992</v>
      </c>
      <c r="X5">
        <v>0.6594999999999992</v>
      </c>
      <c r="Y5">
        <v>0.6594999999999992</v>
      </c>
    </row>
    <row r="6" spans="1:25" x14ac:dyDescent="0.25">
      <c r="A6" t="s">
        <v>8835</v>
      </c>
      <c r="B6">
        <v>0.65949999999999998</v>
      </c>
      <c r="C6">
        <v>0.65949999999999998</v>
      </c>
      <c r="D6">
        <v>0.65949999999999998</v>
      </c>
      <c r="E6">
        <v>0.65949999999999998</v>
      </c>
      <c r="F6">
        <v>0.65949999999999998</v>
      </c>
      <c r="G6">
        <v>0.65949999999999998</v>
      </c>
      <c r="H6">
        <v>0.65949999999999998</v>
      </c>
      <c r="I6">
        <v>0.65949999999999998</v>
      </c>
      <c r="J6">
        <v>0.65949999999999998</v>
      </c>
      <c r="K6">
        <v>0.65949999999999998</v>
      </c>
      <c r="L6">
        <v>0.65949999999999998</v>
      </c>
      <c r="M6">
        <v>0.65949999999999998</v>
      </c>
      <c r="N6">
        <v>0.65949999999999998</v>
      </c>
      <c r="O6">
        <v>0.65949999999999998</v>
      </c>
      <c r="P6">
        <v>0.65949999999999998</v>
      </c>
      <c r="Q6">
        <v>0.65949999999999998</v>
      </c>
      <c r="R6">
        <v>0.65949999999999998</v>
      </c>
      <c r="S6">
        <v>0.65949999999999998</v>
      </c>
      <c r="T6">
        <v>0.65949999999999998</v>
      </c>
      <c r="U6">
        <v>0.65949999999999998</v>
      </c>
      <c r="V6">
        <v>0.65949999999999998</v>
      </c>
      <c r="W6">
        <v>0.65949999999999998</v>
      </c>
      <c r="X6">
        <v>0.65949999999999998</v>
      </c>
      <c r="Y6">
        <v>0.65949999999999998</v>
      </c>
    </row>
    <row r="7" spans="1:25" x14ac:dyDescent="0.25">
      <c r="A7" t="s">
        <v>8836</v>
      </c>
      <c r="B7">
        <v>0.65949999999999998</v>
      </c>
      <c r="C7">
        <v>0.65949999999999998</v>
      </c>
      <c r="D7">
        <v>0.65949999999999998</v>
      </c>
      <c r="E7">
        <v>0.65949999999999998</v>
      </c>
      <c r="F7">
        <v>0.65949999999999998</v>
      </c>
      <c r="G7">
        <v>0.65949999999999998</v>
      </c>
      <c r="H7">
        <v>0.65949999999999998</v>
      </c>
      <c r="I7">
        <v>0.65949999999999998</v>
      </c>
      <c r="J7">
        <v>0.65949999999999998</v>
      </c>
      <c r="K7">
        <v>0.65949999999999998</v>
      </c>
      <c r="L7">
        <v>0.65949999999999998</v>
      </c>
      <c r="M7">
        <v>0.65949999999999998</v>
      </c>
      <c r="N7">
        <v>0.65949999999999998</v>
      </c>
      <c r="O7">
        <v>0.65949999999999998</v>
      </c>
      <c r="P7">
        <v>0.65949999999999998</v>
      </c>
      <c r="Q7">
        <v>0.65949999999999998</v>
      </c>
      <c r="R7">
        <v>0.65949999999999998</v>
      </c>
      <c r="S7">
        <v>0.65949999999999998</v>
      </c>
      <c r="T7">
        <v>0.65949999999999998</v>
      </c>
      <c r="U7">
        <v>0.65949999999999998</v>
      </c>
      <c r="V7">
        <v>0.65949999999999998</v>
      </c>
      <c r="W7">
        <v>0.65949999999999998</v>
      </c>
      <c r="X7">
        <v>0.65949999999999998</v>
      </c>
      <c r="Y7">
        <v>0.65949999999999998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44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f>'SYSHECF-natural-gas-peaker'!B2</f>
        <v>2.2534594438852746E-3</v>
      </c>
      <c r="C2">
        <f>'SYSHECF-natural-gas-peaker'!C2</f>
        <v>2.2534594438852746E-3</v>
      </c>
      <c r="D2">
        <f>'SYSHECF-natural-gas-peaker'!D2</f>
        <v>2.2534594438852746E-3</v>
      </c>
      <c r="E2">
        <f>'SYSHECF-natural-gas-peaker'!E2</f>
        <v>2.2534594438852746E-3</v>
      </c>
      <c r="F2">
        <f>'SYSHECF-natural-gas-peaker'!F2</f>
        <v>2.2534594438852746E-3</v>
      </c>
      <c r="G2">
        <f>'SYSHECF-natural-gas-peaker'!G2</f>
        <v>2.2534594438852746E-3</v>
      </c>
      <c r="H2">
        <f>'SYSHECF-natural-gas-peaker'!H2</f>
        <v>2.2534594438852746E-3</v>
      </c>
      <c r="I2">
        <f>'SYSHECF-natural-gas-peaker'!I2</f>
        <v>2.2534594438852746E-3</v>
      </c>
      <c r="J2">
        <f>'SYSHECF-natural-gas-peaker'!J2</f>
        <v>2.2534594438852746E-3</v>
      </c>
      <c r="K2">
        <f>'SYSHECF-natural-gas-peaker'!K2</f>
        <v>2.2534594438852746E-3</v>
      </c>
      <c r="L2">
        <f>'SYSHECF-natural-gas-peaker'!L2</f>
        <v>2.2534594438852746E-3</v>
      </c>
      <c r="M2">
        <f>'SYSHECF-natural-gas-peaker'!M2</f>
        <v>2.2534594438852746E-3</v>
      </c>
      <c r="N2">
        <f>'SYSHECF-natural-gas-peaker'!N2</f>
        <v>2.2534594438852746E-3</v>
      </c>
      <c r="O2">
        <f>'SYSHECF-natural-gas-peaker'!O2</f>
        <v>2.2534594438852746E-3</v>
      </c>
      <c r="P2">
        <f>'SYSHECF-natural-gas-peaker'!P2</f>
        <v>2.2534594438852746E-3</v>
      </c>
      <c r="Q2">
        <f>'SYSHECF-natural-gas-peaker'!Q2</f>
        <v>2.2534594438852746E-3</v>
      </c>
      <c r="R2">
        <f>'SYSHECF-natural-gas-peaker'!R2</f>
        <v>2.2534594438852746E-3</v>
      </c>
      <c r="S2">
        <f>'SYSHECF-natural-gas-peaker'!S2</f>
        <v>2.2534594438852746E-3</v>
      </c>
      <c r="T2">
        <f>'SYSHECF-natural-gas-peaker'!T2</f>
        <v>2.2534594438852746E-3</v>
      </c>
      <c r="U2">
        <f>'SYSHECF-natural-gas-peaker'!U2</f>
        <v>2.2534594438852746E-3</v>
      </c>
      <c r="V2">
        <f>'SYSHECF-natural-gas-peaker'!V2</f>
        <v>2.2534594438852746E-3</v>
      </c>
      <c r="W2">
        <f>'SYSHECF-natural-gas-peaker'!W2</f>
        <v>2.2534594438852746E-3</v>
      </c>
      <c r="X2">
        <f>'SYSHECF-natural-gas-peaker'!X2</f>
        <v>2.2534594438852746E-3</v>
      </c>
      <c r="Y2">
        <f>'SYSHECF-natural-gas-peaker'!Y2</f>
        <v>2.2534594438852746E-3</v>
      </c>
    </row>
    <row r="3" spans="1:25" x14ac:dyDescent="0.25">
      <c r="A3" t="s">
        <v>8832</v>
      </c>
      <c r="B3">
        <f>'SYSHECF-natural-gas-peaker'!B3</f>
        <v>0.64583262705768318</v>
      </c>
      <c r="C3">
        <f>'SYSHECF-natural-gas-peaker'!C3</f>
        <v>0.64583262705768318</v>
      </c>
      <c r="D3">
        <f>'SYSHECF-natural-gas-peaker'!D3</f>
        <v>0.64583262705768318</v>
      </c>
      <c r="E3">
        <f>'SYSHECF-natural-gas-peaker'!E3</f>
        <v>0.64583262705768318</v>
      </c>
      <c r="F3">
        <f>'SYSHECF-natural-gas-peaker'!F3</f>
        <v>0.64583262705768318</v>
      </c>
      <c r="G3">
        <f>'SYSHECF-natural-gas-peaker'!G3</f>
        <v>0.64583262705768318</v>
      </c>
      <c r="H3">
        <f>'SYSHECF-natural-gas-peaker'!H3</f>
        <v>0.64583262705768318</v>
      </c>
      <c r="I3">
        <f>'SYSHECF-natural-gas-peaker'!I3</f>
        <v>0.64583262705768318</v>
      </c>
      <c r="J3">
        <f>'SYSHECF-natural-gas-peaker'!J3</f>
        <v>0.64583262705768318</v>
      </c>
      <c r="K3">
        <f>'SYSHECF-natural-gas-peaker'!K3</f>
        <v>0.64583262705768318</v>
      </c>
      <c r="L3">
        <f>'SYSHECF-natural-gas-peaker'!L3</f>
        <v>0.64583262705768318</v>
      </c>
      <c r="M3">
        <f>'SYSHECF-natural-gas-peaker'!M3</f>
        <v>0.64583262705768318</v>
      </c>
      <c r="N3">
        <f>'SYSHECF-natural-gas-peaker'!N3</f>
        <v>0.64583262705768318</v>
      </c>
      <c r="O3">
        <f>'SYSHECF-natural-gas-peaker'!O3</f>
        <v>0.80468113796383944</v>
      </c>
      <c r="P3">
        <f>'SYSHECF-natural-gas-peaker'!P3</f>
        <v>0.86035901626228251</v>
      </c>
      <c r="Q3">
        <f>'SYSHECF-natural-gas-peaker'!Q3</f>
        <v>0.86035901626228251</v>
      </c>
      <c r="R3">
        <f>'SYSHECF-natural-gas-peaker'!R3</f>
        <v>1</v>
      </c>
      <c r="S3">
        <f>'SYSHECF-natural-gas-peaker'!S3</f>
        <v>1</v>
      </c>
      <c r="T3">
        <f>'SYSHECF-natural-gas-peaker'!T3</f>
        <v>1</v>
      </c>
      <c r="U3">
        <f>'SYSHECF-natural-gas-peaker'!U3</f>
        <v>1</v>
      </c>
      <c r="V3">
        <f>'SYSHECF-natural-gas-peaker'!V3</f>
        <v>0.73063431861992711</v>
      </c>
      <c r="W3">
        <f>'SYSHECF-natural-gas-peaker'!W3</f>
        <v>0.4959306470234135</v>
      </c>
      <c r="X3">
        <f>'SYSHECF-natural-gas-peaker'!X3</f>
        <v>0.4959306470234135</v>
      </c>
      <c r="Y3">
        <f>'SYSHECF-natural-gas-peaker'!Y3</f>
        <v>0.4959306470234135</v>
      </c>
    </row>
    <row r="4" spans="1:25" x14ac:dyDescent="0.25">
      <c r="A4" t="s">
        <v>8833</v>
      </c>
      <c r="B4">
        <f>'SYSHECF-natural-gas-peaker'!B4</f>
        <v>0.23276761419742961</v>
      </c>
      <c r="C4">
        <f>'SYSHECF-natural-gas-peaker'!C4</f>
        <v>0.23276761419742961</v>
      </c>
      <c r="D4">
        <f>'SYSHECF-natural-gas-peaker'!D4</f>
        <v>0.23276761419742961</v>
      </c>
      <c r="E4">
        <f>'SYSHECF-natural-gas-peaker'!E4</f>
        <v>0.23276761419742961</v>
      </c>
      <c r="F4">
        <f>'SYSHECF-natural-gas-peaker'!F4</f>
        <v>0.23276761419742961</v>
      </c>
      <c r="G4">
        <f>'SYSHECF-natural-gas-peaker'!G4</f>
        <v>0.23276761419742961</v>
      </c>
      <c r="H4">
        <f>'SYSHECF-natural-gas-peaker'!H4</f>
        <v>0.23276761419742961</v>
      </c>
      <c r="I4">
        <f>'SYSHECF-natural-gas-peaker'!I4</f>
        <v>0.23276761419742961</v>
      </c>
      <c r="J4">
        <f>'SYSHECF-natural-gas-peaker'!J4</f>
        <v>0.23276761419742961</v>
      </c>
      <c r="K4">
        <f>'SYSHECF-natural-gas-peaker'!K4</f>
        <v>0.23276761419742961</v>
      </c>
      <c r="L4">
        <f>'SYSHECF-natural-gas-peaker'!L4</f>
        <v>0.23276761419742961</v>
      </c>
      <c r="M4">
        <f>'SYSHECF-natural-gas-peaker'!M4</f>
        <v>0.37652408003465576</v>
      </c>
      <c r="N4">
        <f>'SYSHECF-natural-gas-peaker'!N4</f>
        <v>0.39462706236758827</v>
      </c>
      <c r="O4">
        <f>'SYSHECF-natural-gas-peaker'!O4</f>
        <v>0.55708425052043797</v>
      </c>
      <c r="P4">
        <f>'SYSHECF-natural-gas-peaker'!P4</f>
        <v>0.64362846087150949</v>
      </c>
      <c r="Q4">
        <f>'SYSHECF-natural-gas-peaker'!Q4</f>
        <v>0.69558914365259172</v>
      </c>
      <c r="R4">
        <f>'SYSHECF-natural-gas-peaker'!R4</f>
        <v>0.8437005722208536</v>
      </c>
      <c r="S4">
        <f>'SYSHECF-natural-gas-peaker'!S4</f>
        <v>0.90633518326427809</v>
      </c>
      <c r="T4">
        <f>'SYSHECF-natural-gas-peaker'!T4</f>
        <v>0.70203619632304659</v>
      </c>
      <c r="U4">
        <f>'SYSHECF-natural-gas-peaker'!U4</f>
        <v>0.50555052486984942</v>
      </c>
      <c r="V4">
        <f>'SYSHECF-natural-gas-peaker'!V4</f>
        <v>0.40026289649010499</v>
      </c>
      <c r="W4">
        <f>'SYSHECF-natural-gas-peaker'!W4</f>
        <v>0.17880023290302696</v>
      </c>
      <c r="X4">
        <f>'SYSHECF-natural-gas-peaker'!X4</f>
        <v>0.17880023290302696</v>
      </c>
      <c r="Y4">
        <f>'SYSHECF-natural-gas-peaker'!Y4</f>
        <v>0.17880023290302696</v>
      </c>
    </row>
    <row r="5" spans="1:25" x14ac:dyDescent="0.25">
      <c r="A5" t="s">
        <v>8834</v>
      </c>
      <c r="B5">
        <f>'SYSHECF-natural-gas-peaker'!B5</f>
        <v>0.62619413682429914</v>
      </c>
      <c r="C5">
        <f>'SYSHECF-natural-gas-peaker'!C5</f>
        <v>0.62619413682429914</v>
      </c>
      <c r="D5">
        <f>'SYSHECF-natural-gas-peaker'!D5</f>
        <v>0.62619413682429914</v>
      </c>
      <c r="E5">
        <f>'SYSHECF-natural-gas-peaker'!E5</f>
        <v>0.62619413682429914</v>
      </c>
      <c r="F5">
        <f>'SYSHECF-natural-gas-peaker'!F5</f>
        <v>0.62619413682429914</v>
      </c>
      <c r="G5">
        <f>'SYSHECF-natural-gas-peaker'!G5</f>
        <v>0.62619413682429914</v>
      </c>
      <c r="H5">
        <f>'SYSHECF-natural-gas-peaker'!H5</f>
        <v>0.62619413682429914</v>
      </c>
      <c r="I5">
        <f>'SYSHECF-natural-gas-peaker'!I5</f>
        <v>0.62619413682429914</v>
      </c>
      <c r="J5">
        <f>'SYSHECF-natural-gas-peaker'!J5</f>
        <v>0.62619413682429914</v>
      </c>
      <c r="K5">
        <f>'SYSHECF-natural-gas-peaker'!K5</f>
        <v>0.62619413682429914</v>
      </c>
      <c r="L5">
        <f>'SYSHECF-natural-gas-peaker'!L5</f>
        <v>0.90355272535453535</v>
      </c>
      <c r="M5">
        <f>'SYSHECF-natural-gas-peaker'!M5</f>
        <v>1</v>
      </c>
      <c r="N5">
        <f>'SYSHECF-natural-gas-peaker'!N5</f>
        <v>1</v>
      </c>
      <c r="O5">
        <f>'SYSHECF-natural-gas-peaker'!O5</f>
        <v>1</v>
      </c>
      <c r="P5">
        <f>'SYSHECF-natural-gas-peaker'!P5</f>
        <v>1</v>
      </c>
      <c r="Q5">
        <f>'SYSHECF-natural-gas-peaker'!Q5</f>
        <v>1</v>
      </c>
      <c r="R5">
        <f>'SYSHECF-natural-gas-peaker'!R5</f>
        <v>1</v>
      </c>
      <c r="S5">
        <f>'SYSHECF-natural-gas-peaker'!S5</f>
        <v>1</v>
      </c>
      <c r="T5">
        <f>'SYSHECF-natural-gas-peaker'!T5</f>
        <v>1</v>
      </c>
      <c r="U5">
        <f>'SYSHECF-natural-gas-peaker'!U5</f>
        <v>1</v>
      </c>
      <c r="V5">
        <f>'SYSHECF-natural-gas-peaker'!V5</f>
        <v>1</v>
      </c>
      <c r="W5">
        <f>'SYSHECF-natural-gas-peaker'!W5</f>
        <v>0.82960592132148814</v>
      </c>
      <c r="X5">
        <f>'SYSHECF-natural-gas-peaker'!X5</f>
        <v>0.82960592132148814</v>
      </c>
      <c r="Y5">
        <f>'SYSHECF-natural-gas-peaker'!Y5</f>
        <v>0.82960592132148814</v>
      </c>
    </row>
    <row r="6" spans="1:25" x14ac:dyDescent="0.25">
      <c r="A6" t="s">
        <v>8835</v>
      </c>
      <c r="B6">
        <f>'SYSHECF-natural-gas-peaker'!B6</f>
        <v>1</v>
      </c>
      <c r="C6">
        <f>'SYSHECF-natural-gas-peaker'!C6</f>
        <v>1</v>
      </c>
      <c r="D6">
        <f>'SYSHECF-natural-gas-peaker'!D6</f>
        <v>1</v>
      </c>
      <c r="E6">
        <f>'SYSHECF-natural-gas-peaker'!E6</f>
        <v>1</v>
      </c>
      <c r="F6">
        <f>'SYSHECF-natural-gas-peaker'!F6</f>
        <v>1</v>
      </c>
      <c r="G6">
        <f>'SYSHECF-natural-gas-peaker'!G6</f>
        <v>1</v>
      </c>
      <c r="H6">
        <f>'SYSHECF-natural-gas-peaker'!H6</f>
        <v>1</v>
      </c>
      <c r="I6">
        <f>'SYSHECF-natural-gas-peaker'!I6</f>
        <v>1</v>
      </c>
      <c r="J6">
        <f>'SYSHECF-natural-gas-peaker'!J6</f>
        <v>1</v>
      </c>
      <c r="K6">
        <f>'SYSHECF-natural-gas-peaker'!K6</f>
        <v>1</v>
      </c>
      <c r="L6">
        <f>'SYSHECF-natural-gas-peaker'!L6</f>
        <v>1</v>
      </c>
      <c r="M6">
        <f>'SYSHECF-natural-gas-peaker'!M6</f>
        <v>1</v>
      </c>
      <c r="N6">
        <f>'SYSHECF-natural-gas-peaker'!N6</f>
        <v>1</v>
      </c>
      <c r="O6">
        <f>'SYSHECF-natural-gas-peaker'!O6</f>
        <v>1</v>
      </c>
      <c r="P6">
        <f>'SYSHECF-natural-gas-peaker'!P6</f>
        <v>1</v>
      </c>
      <c r="Q6">
        <f>'SYSHECF-natural-gas-peaker'!Q6</f>
        <v>1</v>
      </c>
      <c r="R6">
        <f>'SYSHECF-natural-gas-peaker'!R6</f>
        <v>1</v>
      </c>
      <c r="S6">
        <f>'SYSHECF-natural-gas-peaker'!S6</f>
        <v>1</v>
      </c>
      <c r="T6">
        <f>'SYSHECF-natural-gas-peaker'!T6</f>
        <v>1</v>
      </c>
      <c r="U6">
        <f>'SYSHECF-natural-gas-peaker'!U6</f>
        <v>1</v>
      </c>
      <c r="V6">
        <f>'SYSHECF-natural-gas-peaker'!V6</f>
        <v>1</v>
      </c>
      <c r="W6">
        <f>'SYSHECF-natural-gas-peaker'!W6</f>
        <v>1</v>
      </c>
      <c r="X6">
        <f>'SYSHECF-natural-gas-peaker'!X6</f>
        <v>1</v>
      </c>
      <c r="Y6">
        <f>'SYSHECF-natural-gas-peaker'!Y6</f>
        <v>1</v>
      </c>
    </row>
    <row r="7" spans="1:25" x14ac:dyDescent="0.25">
      <c r="A7" t="s">
        <v>8836</v>
      </c>
      <c r="B7">
        <f>'SYSHECF-natural-gas-peaker'!B7</f>
        <v>2.2534594438852746E-3</v>
      </c>
      <c r="C7">
        <f>'SYSHECF-natural-gas-peaker'!C7</f>
        <v>2.2534594438852746E-3</v>
      </c>
      <c r="D7">
        <f>'SYSHECF-natural-gas-peaker'!D7</f>
        <v>2.2534594438852746E-3</v>
      </c>
      <c r="E7">
        <f>'SYSHECF-natural-gas-peaker'!E7</f>
        <v>2.2534594438852746E-3</v>
      </c>
      <c r="F7">
        <f>'SYSHECF-natural-gas-peaker'!F7</f>
        <v>2.2534594438852746E-3</v>
      </c>
      <c r="G7">
        <f>'SYSHECF-natural-gas-peaker'!G7</f>
        <v>2.2534594438852746E-3</v>
      </c>
      <c r="H7">
        <f>'SYSHECF-natural-gas-peaker'!H7</f>
        <v>2.2534594438852746E-3</v>
      </c>
      <c r="I7">
        <f>'SYSHECF-natural-gas-peaker'!I7</f>
        <v>2.2534594438852746E-3</v>
      </c>
      <c r="J7">
        <f>'SYSHECF-natural-gas-peaker'!J7</f>
        <v>2.2534594438852746E-3</v>
      </c>
      <c r="K7">
        <f>'SYSHECF-natural-gas-peaker'!K7</f>
        <v>2.2534594438852746E-3</v>
      </c>
      <c r="L7">
        <f>'SYSHECF-natural-gas-peaker'!L7</f>
        <v>2.2534594438852746E-3</v>
      </c>
      <c r="M7">
        <f>'SYSHECF-natural-gas-peaker'!M7</f>
        <v>2.2534594438852746E-3</v>
      </c>
      <c r="N7">
        <f>'SYSHECF-natural-gas-peaker'!N7</f>
        <v>2.2534594438852746E-3</v>
      </c>
      <c r="O7">
        <f>'SYSHECF-natural-gas-peaker'!O7</f>
        <v>2.2534594438852746E-3</v>
      </c>
      <c r="P7">
        <f>'SYSHECF-natural-gas-peaker'!P7</f>
        <v>2.2534594438852746E-3</v>
      </c>
      <c r="Q7">
        <f>'SYSHECF-natural-gas-peaker'!Q7</f>
        <v>2.2534594438852746E-3</v>
      </c>
      <c r="R7">
        <f>'SYSHECF-natural-gas-peaker'!R7</f>
        <v>2.2534594438852746E-3</v>
      </c>
      <c r="S7">
        <f>'SYSHECF-natural-gas-peaker'!S7</f>
        <v>2.2534594438852746E-3</v>
      </c>
      <c r="T7">
        <f>'SYSHECF-natural-gas-peaker'!T7</f>
        <v>2.2534594438852746E-3</v>
      </c>
      <c r="U7">
        <f>'SYSHECF-natural-gas-peaker'!U7</f>
        <v>2.2534594438852746E-3</v>
      </c>
      <c r="V7">
        <f>'SYSHECF-natural-gas-peaker'!V7</f>
        <v>2.2534594438852746E-3</v>
      </c>
      <c r="W7">
        <f>'SYSHECF-natural-gas-peaker'!W7</f>
        <v>2.2534594438852746E-3</v>
      </c>
      <c r="X7">
        <f>'SYSHECF-natural-gas-peaker'!X7</f>
        <v>2.2534594438852746E-3</v>
      </c>
      <c r="Y7">
        <f>'SYSHECF-natural-gas-peaker'!Y7</f>
        <v>2.2534594438852746E-3</v>
      </c>
    </row>
    <row r="9" spans="1:25" x14ac:dyDescent="0.25">
      <c r="A9" t="s">
        <v>8843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3864"/>
  </sheetPr>
  <dimension ref="A1:AD8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30" x14ac:dyDescent="0.25">
      <c r="A1" s="6" t="s">
        <v>8844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  <c r="Z1" s="6" t="s">
        <v>8845</v>
      </c>
      <c r="AA1" s="6" t="s">
        <v>8846</v>
      </c>
      <c r="AC1" s="6" t="s">
        <v>8847</v>
      </c>
    </row>
    <row r="2" spans="1:30" x14ac:dyDescent="0.25">
      <c r="A2" t="s">
        <v>8831</v>
      </c>
      <c r="B2">
        <f>MIN('Peaker Keys'!$B$10,B60+$AD$22)</f>
        <v>2.2534594438852746E-3</v>
      </c>
      <c r="C2">
        <f>MIN('Peaker Keys'!$B$10,C60+$AD$22)</f>
        <v>2.2534594438852746E-3</v>
      </c>
      <c r="D2">
        <f>MIN('Peaker Keys'!$B$10,D60+$AD$22)</f>
        <v>2.2534594438852746E-3</v>
      </c>
      <c r="E2">
        <f>MIN('Peaker Keys'!$B$10,E60+$AD$22)</f>
        <v>2.2534594438852746E-3</v>
      </c>
      <c r="F2">
        <f>MIN('Peaker Keys'!$B$10,F60+$AD$22)</f>
        <v>2.2534594438852746E-3</v>
      </c>
      <c r="G2">
        <f>MIN('Peaker Keys'!$B$10,G60+$AD$22)</f>
        <v>2.2534594438852746E-3</v>
      </c>
      <c r="H2">
        <f>MIN('Peaker Keys'!$B$10,H60+$AD$22)</f>
        <v>2.2534594438852746E-3</v>
      </c>
      <c r="I2">
        <f>MIN('Peaker Keys'!$B$10,I60+$AD$22)</f>
        <v>2.2534594438852746E-3</v>
      </c>
      <c r="J2">
        <f>MIN('Peaker Keys'!$B$10,J60+$AD$22)</f>
        <v>2.2534594438852746E-3</v>
      </c>
      <c r="K2">
        <f>MIN('Peaker Keys'!$B$10,K60+$AD$22)</f>
        <v>2.2534594438852746E-3</v>
      </c>
      <c r="L2">
        <f>MIN('Peaker Keys'!$B$10,L60+$AD$22)</f>
        <v>2.2534594438852746E-3</v>
      </c>
      <c r="M2">
        <f>MIN('Peaker Keys'!$B$10,M60+$AD$22)</f>
        <v>2.2534594438852746E-3</v>
      </c>
      <c r="N2">
        <f>MIN('Peaker Keys'!$B$10,N60+$AD$22)</f>
        <v>2.2534594438852746E-3</v>
      </c>
      <c r="O2">
        <f>MIN('Peaker Keys'!$B$10,O60+$AD$22)</f>
        <v>2.2534594438852746E-3</v>
      </c>
      <c r="P2">
        <f>MIN('Peaker Keys'!$B$10,P60+$AD$22)</f>
        <v>2.2534594438852746E-3</v>
      </c>
      <c r="Q2">
        <f>MIN('Peaker Keys'!$B$10,Q60+$AD$22)</f>
        <v>2.2534594438852746E-3</v>
      </c>
      <c r="R2">
        <f>MIN('Peaker Keys'!$B$10,R60+$AD$22)</f>
        <v>2.2534594438852746E-3</v>
      </c>
      <c r="S2">
        <f>MIN('Peaker Keys'!$B$10,S60+$AD$22)</f>
        <v>2.2534594438852746E-3</v>
      </c>
      <c r="T2">
        <f>MIN('Peaker Keys'!$B$10,T60+$AD$22)</f>
        <v>2.2534594438852746E-3</v>
      </c>
      <c r="U2">
        <f>MIN('Peaker Keys'!$B$10,U60+$AD$22)</f>
        <v>2.2534594438852746E-3</v>
      </c>
      <c r="V2">
        <f>MIN('Peaker Keys'!$B$10,V60+$AD$22)</f>
        <v>2.2534594438852746E-3</v>
      </c>
      <c r="W2">
        <f>MIN('Peaker Keys'!$B$10,W60+$AD$22)</f>
        <v>2.2534594438852746E-3</v>
      </c>
      <c r="X2">
        <f>MIN('Peaker Keys'!$B$10,X60+$AD$22)</f>
        <v>2.2534594438852746E-3</v>
      </c>
      <c r="Y2">
        <f>MIN('Peaker Keys'!$B$10,Y60+$AD$22)</f>
        <v>2.2534594438852746E-3</v>
      </c>
      <c r="Z2">
        <f>SUM($B2:$Y2)*INDEX(Clustering!$E$6:$E$11,MATCH($A2,Clustering!$D$6:$D$11,0))</f>
        <v>5.0297214787519335</v>
      </c>
      <c r="AC2" t="s">
        <v>8848</v>
      </c>
      <c r="AD2">
        <f>'Peaker Targets'!$B$14</f>
        <v>0.42885421678103297</v>
      </c>
    </row>
    <row r="3" spans="1:30" x14ac:dyDescent="0.25">
      <c r="A3" t="s">
        <v>8832</v>
      </c>
      <c r="B3">
        <f>MIN('Peaker Keys'!$B$10,B61+$AD$22)</f>
        <v>0.64583262705768318</v>
      </c>
      <c r="C3">
        <f>MIN('Peaker Keys'!$B$10,C61+$AD$22)</f>
        <v>0.64583262705768318</v>
      </c>
      <c r="D3">
        <f>MIN('Peaker Keys'!$B$10,D61+$AD$22)</f>
        <v>0.64583262705768318</v>
      </c>
      <c r="E3">
        <f>MIN('Peaker Keys'!$B$10,E61+$AD$22)</f>
        <v>0.64583262705768318</v>
      </c>
      <c r="F3">
        <f>MIN('Peaker Keys'!$B$10,F61+$AD$22)</f>
        <v>0.64583262705768318</v>
      </c>
      <c r="G3">
        <f>MIN('Peaker Keys'!$B$10,G61+$AD$22)</f>
        <v>0.64583262705768318</v>
      </c>
      <c r="H3">
        <f>MIN('Peaker Keys'!$B$10,H61+$AD$22)</f>
        <v>0.64583262705768318</v>
      </c>
      <c r="I3">
        <f>MIN('Peaker Keys'!$B$10,I61+$AD$22)</f>
        <v>0.64583262705768318</v>
      </c>
      <c r="J3">
        <f>MIN('Peaker Keys'!$B$10,J61+$AD$22)</f>
        <v>0.64583262705768318</v>
      </c>
      <c r="K3">
        <f>MIN('Peaker Keys'!$B$10,K61+$AD$22)</f>
        <v>0.64583262705768318</v>
      </c>
      <c r="L3">
        <f>MIN('Peaker Keys'!$B$10,L61+$AD$22)</f>
        <v>0.64583262705768318</v>
      </c>
      <c r="M3">
        <f>MIN('Peaker Keys'!$B$10,M61+$AD$22)</f>
        <v>0.64583262705768318</v>
      </c>
      <c r="N3">
        <f>MIN('Peaker Keys'!$B$10,N61+$AD$22)</f>
        <v>0.64583262705768318</v>
      </c>
      <c r="O3">
        <f>MIN('Peaker Keys'!$B$10,O61+$AD$22)</f>
        <v>0.80468113796383944</v>
      </c>
      <c r="P3">
        <f>MIN('Peaker Keys'!$B$10,P61+$AD$22)</f>
        <v>0.86035901626228251</v>
      </c>
      <c r="Q3">
        <f>MIN('Peaker Keys'!$B$10,Q61+$AD$22)</f>
        <v>0.86035901626228251</v>
      </c>
      <c r="R3">
        <f>MIN('Peaker Keys'!$B$10,R61+$AD$22)</f>
        <v>1</v>
      </c>
      <c r="S3">
        <f>MIN('Peaker Keys'!$B$10,S61+$AD$22)</f>
        <v>1</v>
      </c>
      <c r="T3">
        <f>MIN('Peaker Keys'!$B$10,T61+$AD$22)</f>
        <v>1</v>
      </c>
      <c r="U3">
        <f>MIN('Peaker Keys'!$B$10,U61+$AD$22)</f>
        <v>1</v>
      </c>
      <c r="V3">
        <f>MIN('Peaker Keys'!$B$10,V61+$AD$22)</f>
        <v>0.73063431861992711</v>
      </c>
      <c r="W3">
        <f>MIN('Peaker Keys'!$B$10,W61+$AD$22)</f>
        <v>0.4959306470234135</v>
      </c>
      <c r="X3">
        <f>MIN('Peaker Keys'!$B$10,X61+$AD$22)</f>
        <v>0.4959306470234135</v>
      </c>
      <c r="Y3">
        <f>MIN('Peaker Keys'!$B$10,Y61+$AD$22)</f>
        <v>0.4959306470234135</v>
      </c>
      <c r="Z3">
        <f>SUM($B3:$Y3)*INDEX(Clustering!$E$6:$E$11,MATCH($A3,Clustering!$D$6:$D$11,0))</f>
        <v>822.70317993256594</v>
      </c>
      <c r="AC3" t="s">
        <v>8849</v>
      </c>
      <c r="AD3">
        <f>SUM($Z$11:$Z$16)/'Peaker Keys'!$B$5</f>
        <v>3.8266171814928897E-2</v>
      </c>
    </row>
    <row r="4" spans="1:30" x14ac:dyDescent="0.25">
      <c r="A4" t="s">
        <v>8833</v>
      </c>
      <c r="B4">
        <f>MIN('Peaker Keys'!$B$10,B62+$AD$22)</f>
        <v>0.23276761419742961</v>
      </c>
      <c r="C4">
        <f>MIN('Peaker Keys'!$B$10,C62+$AD$22)</f>
        <v>0.23276761419742961</v>
      </c>
      <c r="D4">
        <f>MIN('Peaker Keys'!$B$10,D62+$AD$22)</f>
        <v>0.23276761419742961</v>
      </c>
      <c r="E4">
        <f>MIN('Peaker Keys'!$B$10,E62+$AD$22)</f>
        <v>0.23276761419742961</v>
      </c>
      <c r="F4">
        <f>MIN('Peaker Keys'!$B$10,F62+$AD$22)</f>
        <v>0.23276761419742961</v>
      </c>
      <c r="G4">
        <f>MIN('Peaker Keys'!$B$10,G62+$AD$22)</f>
        <v>0.23276761419742961</v>
      </c>
      <c r="H4">
        <f>MIN('Peaker Keys'!$B$10,H62+$AD$22)</f>
        <v>0.23276761419742961</v>
      </c>
      <c r="I4">
        <f>MIN('Peaker Keys'!$B$10,I62+$AD$22)</f>
        <v>0.23276761419742961</v>
      </c>
      <c r="J4">
        <f>MIN('Peaker Keys'!$B$10,J62+$AD$22)</f>
        <v>0.23276761419742961</v>
      </c>
      <c r="K4">
        <f>MIN('Peaker Keys'!$B$10,K62+$AD$22)</f>
        <v>0.23276761419742961</v>
      </c>
      <c r="L4">
        <f>MIN('Peaker Keys'!$B$10,L62+$AD$22)</f>
        <v>0.23276761419742961</v>
      </c>
      <c r="M4">
        <f>MIN('Peaker Keys'!$B$10,M62+$AD$22)</f>
        <v>0.37652408003465576</v>
      </c>
      <c r="N4">
        <f>MIN('Peaker Keys'!$B$10,N62+$AD$22)</f>
        <v>0.39462706236758827</v>
      </c>
      <c r="O4">
        <f>MIN('Peaker Keys'!$B$10,O62+$AD$22)</f>
        <v>0.55708425052043797</v>
      </c>
      <c r="P4">
        <f>MIN('Peaker Keys'!$B$10,P62+$AD$22)</f>
        <v>0.64362846087150949</v>
      </c>
      <c r="Q4">
        <f>MIN('Peaker Keys'!$B$10,Q62+$AD$22)</f>
        <v>0.69558914365259172</v>
      </c>
      <c r="R4">
        <f>MIN('Peaker Keys'!$B$10,R62+$AD$22)</f>
        <v>0.8437005722208536</v>
      </c>
      <c r="S4">
        <f>MIN('Peaker Keys'!$B$10,S62+$AD$22)</f>
        <v>0.90633518326427809</v>
      </c>
      <c r="T4">
        <f>MIN('Peaker Keys'!$B$10,T62+$AD$22)</f>
        <v>0.70203619632304659</v>
      </c>
      <c r="U4">
        <f>MIN('Peaker Keys'!$B$10,U62+$AD$22)</f>
        <v>0.50555052486984942</v>
      </c>
      <c r="V4">
        <f>MIN('Peaker Keys'!$B$10,V62+$AD$22)</f>
        <v>0.40026289649010499</v>
      </c>
      <c r="W4">
        <f>MIN('Peaker Keys'!$B$10,W62+$AD$22)</f>
        <v>0.17880023290302696</v>
      </c>
      <c r="X4">
        <f>MIN('Peaker Keys'!$B$10,X62+$AD$22)</f>
        <v>0.17880023290302696</v>
      </c>
      <c r="Y4">
        <f>MIN('Peaker Keys'!$B$10,Y62+$AD$22)</f>
        <v>0.17880023290302696</v>
      </c>
      <c r="Z4">
        <f>SUM($B4:$Y4)*INDEX(Clustering!$E$6:$E$11,MATCH($A4,Clustering!$D$6:$D$11,0))</f>
        <v>976.0735623280425</v>
      </c>
      <c r="AC4" t="s">
        <v>8850</v>
      </c>
      <c r="AD4">
        <f>IF($AD$3&gt;0,$AD$2/$AD$3,0)</f>
        <v>11.207136654671132</v>
      </c>
    </row>
    <row r="5" spans="1:30" x14ac:dyDescent="0.25">
      <c r="A5" t="s">
        <v>8834</v>
      </c>
      <c r="B5">
        <f>MIN('Peaker Keys'!$B$10,B63+$AD$22)</f>
        <v>0.62619413682429914</v>
      </c>
      <c r="C5">
        <f>MIN('Peaker Keys'!$B$10,C63+$AD$22)</f>
        <v>0.62619413682429914</v>
      </c>
      <c r="D5">
        <f>MIN('Peaker Keys'!$B$10,D63+$AD$22)</f>
        <v>0.62619413682429914</v>
      </c>
      <c r="E5">
        <f>MIN('Peaker Keys'!$B$10,E63+$AD$22)</f>
        <v>0.62619413682429914</v>
      </c>
      <c r="F5">
        <f>MIN('Peaker Keys'!$B$10,F63+$AD$22)</f>
        <v>0.62619413682429914</v>
      </c>
      <c r="G5">
        <f>MIN('Peaker Keys'!$B$10,G63+$AD$22)</f>
        <v>0.62619413682429914</v>
      </c>
      <c r="H5">
        <f>MIN('Peaker Keys'!$B$10,H63+$AD$22)</f>
        <v>0.62619413682429914</v>
      </c>
      <c r="I5">
        <f>MIN('Peaker Keys'!$B$10,I63+$AD$22)</f>
        <v>0.62619413682429914</v>
      </c>
      <c r="J5">
        <f>MIN('Peaker Keys'!$B$10,J63+$AD$22)</f>
        <v>0.62619413682429914</v>
      </c>
      <c r="K5">
        <f>MIN('Peaker Keys'!$B$10,K63+$AD$22)</f>
        <v>0.62619413682429914</v>
      </c>
      <c r="L5">
        <f>MIN('Peaker Keys'!$B$10,L63+$AD$22)</f>
        <v>0.90355272535453535</v>
      </c>
      <c r="M5">
        <f>MIN('Peaker Keys'!$B$10,M63+$AD$22)</f>
        <v>1</v>
      </c>
      <c r="N5">
        <f>MIN('Peaker Keys'!$B$10,N63+$AD$22)</f>
        <v>1</v>
      </c>
      <c r="O5">
        <f>MIN('Peaker Keys'!$B$10,O63+$AD$22)</f>
        <v>1</v>
      </c>
      <c r="P5">
        <f>MIN('Peaker Keys'!$B$10,P63+$AD$22)</f>
        <v>1</v>
      </c>
      <c r="Q5">
        <f>MIN('Peaker Keys'!$B$10,Q63+$AD$22)</f>
        <v>1</v>
      </c>
      <c r="R5">
        <f>MIN('Peaker Keys'!$B$10,R63+$AD$22)</f>
        <v>1</v>
      </c>
      <c r="S5">
        <f>MIN('Peaker Keys'!$B$10,S63+$AD$22)</f>
        <v>1</v>
      </c>
      <c r="T5">
        <f>MIN('Peaker Keys'!$B$10,T63+$AD$22)</f>
        <v>1</v>
      </c>
      <c r="U5">
        <f>MIN('Peaker Keys'!$B$10,U63+$AD$22)</f>
        <v>1</v>
      </c>
      <c r="V5">
        <f>MIN('Peaker Keys'!$B$10,V63+$AD$22)</f>
        <v>1</v>
      </c>
      <c r="W5">
        <f>MIN('Peaker Keys'!$B$10,W63+$AD$22)</f>
        <v>0.82960592132148814</v>
      </c>
      <c r="X5">
        <f>MIN('Peaker Keys'!$B$10,X63+$AD$22)</f>
        <v>0.82960592132148814</v>
      </c>
      <c r="Y5">
        <f>MIN('Peaker Keys'!$B$10,Y63+$AD$22)</f>
        <v>0.82960592132148814</v>
      </c>
      <c r="Z5">
        <f>SUM($B5:$Y5)*INDEX(Clustering!$E$6:$E$11,MATCH($A5,Clustering!$D$6:$D$11,0))</f>
        <v>1159.6043995961575</v>
      </c>
      <c r="AC5" t="s">
        <v>8851</v>
      </c>
      <c r="AD5">
        <f>SUM($Z$20:$Z$25)/'Peaker Keys'!$B$5</f>
        <v>0.3087156412718462</v>
      </c>
    </row>
    <row r="6" spans="1:30" x14ac:dyDescent="0.25">
      <c r="A6" t="s">
        <v>8835</v>
      </c>
      <c r="B6">
        <f>MIN('Peaker Keys'!$B$10,B64+$AD$22)</f>
        <v>1</v>
      </c>
      <c r="C6">
        <f>MIN('Peaker Keys'!$B$10,C64+$AD$22)</f>
        <v>1</v>
      </c>
      <c r="D6">
        <f>MIN('Peaker Keys'!$B$10,D64+$AD$22)</f>
        <v>1</v>
      </c>
      <c r="E6">
        <f>MIN('Peaker Keys'!$B$10,E64+$AD$22)</f>
        <v>1</v>
      </c>
      <c r="F6">
        <f>MIN('Peaker Keys'!$B$10,F64+$AD$22)</f>
        <v>1</v>
      </c>
      <c r="G6">
        <f>MIN('Peaker Keys'!$B$10,G64+$AD$22)</f>
        <v>1</v>
      </c>
      <c r="H6">
        <f>MIN('Peaker Keys'!$B$10,H64+$AD$22)</f>
        <v>1</v>
      </c>
      <c r="I6">
        <f>MIN('Peaker Keys'!$B$10,I64+$AD$22)</f>
        <v>1</v>
      </c>
      <c r="J6">
        <f>MIN('Peaker Keys'!$B$10,J64+$AD$22)</f>
        <v>1</v>
      </c>
      <c r="K6">
        <f>MIN('Peaker Keys'!$B$10,K64+$AD$22)</f>
        <v>1</v>
      </c>
      <c r="L6">
        <f>MIN('Peaker Keys'!$B$10,L64+$AD$22)</f>
        <v>1</v>
      </c>
      <c r="M6">
        <f>MIN('Peaker Keys'!$B$10,M64+$AD$22)</f>
        <v>1</v>
      </c>
      <c r="N6">
        <f>MIN('Peaker Keys'!$B$10,N64+$AD$22)</f>
        <v>1</v>
      </c>
      <c r="O6">
        <f>MIN('Peaker Keys'!$B$10,O64+$AD$22)</f>
        <v>1</v>
      </c>
      <c r="P6">
        <f>MIN('Peaker Keys'!$B$10,P64+$AD$22)</f>
        <v>1</v>
      </c>
      <c r="Q6">
        <f>MIN('Peaker Keys'!$B$10,Q64+$AD$22)</f>
        <v>1</v>
      </c>
      <c r="R6">
        <f>MIN('Peaker Keys'!$B$10,R64+$AD$22)</f>
        <v>1</v>
      </c>
      <c r="S6">
        <f>MIN('Peaker Keys'!$B$10,S64+$AD$22)</f>
        <v>1</v>
      </c>
      <c r="T6">
        <f>MIN('Peaker Keys'!$B$10,T64+$AD$22)</f>
        <v>1</v>
      </c>
      <c r="U6">
        <f>MIN('Peaker Keys'!$B$10,U64+$AD$22)</f>
        <v>1</v>
      </c>
      <c r="V6">
        <f>MIN('Peaker Keys'!$B$10,V64+$AD$22)</f>
        <v>1</v>
      </c>
      <c r="W6">
        <f>MIN('Peaker Keys'!$B$10,W64+$AD$22)</f>
        <v>1</v>
      </c>
      <c r="X6">
        <f>MIN('Peaker Keys'!$B$10,X64+$AD$22)</f>
        <v>1</v>
      </c>
      <c r="Y6">
        <f>MIN('Peaker Keys'!$B$10,Y64+$AD$22)</f>
        <v>1</v>
      </c>
      <c r="Z6">
        <f>SUM($B6:$Y6)*INDEX(Clustering!$E$6:$E$11,MATCH($A6,Clustering!$D$6:$D$11,0))</f>
        <v>792</v>
      </c>
      <c r="AC6" t="s">
        <v>8852</v>
      </c>
      <c r="AD6">
        <f>IF($AD$5&gt;0,$AD$4*$AD$2/$AD$5,0)</f>
        <v>15.56846226707628</v>
      </c>
    </row>
    <row r="7" spans="1:30" x14ac:dyDescent="0.25">
      <c r="A7" t="s">
        <v>8836</v>
      </c>
      <c r="B7">
        <f>MIN('Peaker Keys'!$B$10,B65+$AD$22)</f>
        <v>2.2534594438852746E-3</v>
      </c>
      <c r="C7">
        <f>MIN('Peaker Keys'!$B$10,C65+$AD$22)</f>
        <v>2.2534594438852746E-3</v>
      </c>
      <c r="D7">
        <f>MIN('Peaker Keys'!$B$10,D65+$AD$22)</f>
        <v>2.2534594438852746E-3</v>
      </c>
      <c r="E7">
        <f>MIN('Peaker Keys'!$B$10,E65+$AD$22)</f>
        <v>2.2534594438852746E-3</v>
      </c>
      <c r="F7">
        <f>MIN('Peaker Keys'!$B$10,F65+$AD$22)</f>
        <v>2.2534594438852746E-3</v>
      </c>
      <c r="G7">
        <f>MIN('Peaker Keys'!$B$10,G65+$AD$22)</f>
        <v>2.2534594438852746E-3</v>
      </c>
      <c r="H7">
        <f>MIN('Peaker Keys'!$B$10,H65+$AD$22)</f>
        <v>2.2534594438852746E-3</v>
      </c>
      <c r="I7">
        <f>MIN('Peaker Keys'!$B$10,I65+$AD$22)</f>
        <v>2.2534594438852746E-3</v>
      </c>
      <c r="J7">
        <f>MIN('Peaker Keys'!$B$10,J65+$AD$22)</f>
        <v>2.2534594438852746E-3</v>
      </c>
      <c r="K7">
        <f>MIN('Peaker Keys'!$B$10,K65+$AD$22)</f>
        <v>2.2534594438852746E-3</v>
      </c>
      <c r="L7">
        <f>MIN('Peaker Keys'!$B$10,L65+$AD$22)</f>
        <v>2.2534594438852746E-3</v>
      </c>
      <c r="M7">
        <f>MIN('Peaker Keys'!$B$10,M65+$AD$22)</f>
        <v>2.2534594438852746E-3</v>
      </c>
      <c r="N7">
        <f>MIN('Peaker Keys'!$B$10,N65+$AD$22)</f>
        <v>2.2534594438852746E-3</v>
      </c>
      <c r="O7">
        <f>MIN('Peaker Keys'!$B$10,O65+$AD$22)</f>
        <v>2.2534594438852746E-3</v>
      </c>
      <c r="P7">
        <f>MIN('Peaker Keys'!$B$10,P65+$AD$22)</f>
        <v>2.2534594438852746E-3</v>
      </c>
      <c r="Q7">
        <f>MIN('Peaker Keys'!$B$10,Q65+$AD$22)</f>
        <v>2.2534594438852746E-3</v>
      </c>
      <c r="R7">
        <f>MIN('Peaker Keys'!$B$10,R65+$AD$22)</f>
        <v>2.2534594438852746E-3</v>
      </c>
      <c r="S7">
        <f>MIN('Peaker Keys'!$B$10,S65+$AD$22)</f>
        <v>2.2534594438852746E-3</v>
      </c>
      <c r="T7">
        <f>MIN('Peaker Keys'!$B$10,T65+$AD$22)</f>
        <v>2.2534594438852746E-3</v>
      </c>
      <c r="U7">
        <f>MIN('Peaker Keys'!$B$10,U65+$AD$22)</f>
        <v>2.2534594438852746E-3</v>
      </c>
      <c r="V7">
        <f>MIN('Peaker Keys'!$B$10,V65+$AD$22)</f>
        <v>2.2534594438852746E-3</v>
      </c>
      <c r="W7">
        <f>MIN('Peaker Keys'!$B$10,W65+$AD$22)</f>
        <v>2.2534594438852746E-3</v>
      </c>
      <c r="X7">
        <f>MIN('Peaker Keys'!$B$10,X65+$AD$22)</f>
        <v>2.2534594438852746E-3</v>
      </c>
      <c r="Y7">
        <f>MIN('Peaker Keys'!$B$10,Y65+$AD$22)</f>
        <v>2.2534594438852746E-3</v>
      </c>
      <c r="Z7">
        <f>SUM($B7:$Y7)*INDEX(Clustering!$E$6:$E$11,MATCH($A7,Clustering!$D$6:$D$11,0))</f>
        <v>1.3520756663311648</v>
      </c>
      <c r="AC7" t="s">
        <v>8853</v>
      </c>
      <c r="AD7">
        <f>SUM($Z$28:$Z$33)/'Peaker Keys'!$B$5</f>
        <v>0.37622218744094504</v>
      </c>
    </row>
    <row r="8" spans="1:30" x14ac:dyDescent="0.25">
      <c r="AC8" t="s">
        <v>8854</v>
      </c>
      <c r="AD8">
        <f>IF($AD$7&gt;0,$AD$6*$AD$2/$AD$7,0)</f>
        <v>17.746429941961029</v>
      </c>
    </row>
    <row r="9" spans="1:30" x14ac:dyDescent="0.25">
      <c r="A9" s="6" t="s">
        <v>8855</v>
      </c>
      <c r="AC9" t="s">
        <v>8856</v>
      </c>
      <c r="AD9">
        <f>SUM($Z$36:$Z$41)/'Peaker Keys'!$B$5</f>
        <v>0.40544681232228175</v>
      </c>
    </row>
    <row r="10" spans="1:30" x14ac:dyDescent="0.25">
      <c r="A10" t="s">
        <v>8857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AC10" t="s">
        <v>8858</v>
      </c>
      <c r="AD10">
        <f>IF($AD$9&gt;0,$AD$8*$AD$2/$AD$9,0)</f>
        <v>18.770973361037619</v>
      </c>
    </row>
    <row r="11" spans="1:30" x14ac:dyDescent="0.25">
      <c r="A11" t="s">
        <v>8831</v>
      </c>
      <c r="B11">
        <f>IFERROR(AVERAGEIFS('Cambium Peaker Source'!$J$7:$J$8766,'Cambium Peaker Source'!$G$7:$G$8766,$A11,'Cambium Peaker Source'!$F$7:$F$8766,B$10),0)</f>
        <v>0</v>
      </c>
      <c r="C11">
        <f>IFERROR(AVERAGEIFS('Cambium Peaker Source'!$J$7:$J$8766,'Cambium Peaker Source'!$G$7:$G$8766,$A11,'Cambium Peaker Source'!$F$7:$F$8766,C$10),0)</f>
        <v>0</v>
      </c>
      <c r="D11">
        <f>IFERROR(AVERAGEIFS('Cambium Peaker Source'!$J$7:$J$8766,'Cambium Peaker Source'!$G$7:$G$8766,$A11,'Cambium Peaker Source'!$F$7:$F$8766,D$10),0)</f>
        <v>0</v>
      </c>
      <c r="E11">
        <f>IFERROR(AVERAGEIFS('Cambium Peaker Source'!$J$7:$J$8766,'Cambium Peaker Source'!$G$7:$G$8766,$A11,'Cambium Peaker Source'!$F$7:$F$8766,E$10),0)</f>
        <v>0</v>
      </c>
      <c r="F11">
        <f>IFERROR(AVERAGEIFS('Cambium Peaker Source'!$J$7:$J$8766,'Cambium Peaker Source'!$G$7:$G$8766,$A11,'Cambium Peaker Source'!$F$7:$F$8766,F$10),0)</f>
        <v>0</v>
      </c>
      <c r="G11">
        <f>IFERROR(AVERAGEIFS('Cambium Peaker Source'!$J$7:$J$8766,'Cambium Peaker Source'!$G$7:$G$8766,$A11,'Cambium Peaker Source'!$F$7:$F$8766,G$10),0)</f>
        <v>0</v>
      </c>
      <c r="H11">
        <f>IFERROR(AVERAGEIFS('Cambium Peaker Source'!$J$7:$J$8766,'Cambium Peaker Source'!$G$7:$G$8766,$A11,'Cambium Peaker Source'!$F$7:$F$8766,H$10),0)</f>
        <v>0</v>
      </c>
      <c r="I11">
        <f>IFERROR(AVERAGEIFS('Cambium Peaker Source'!$J$7:$J$8766,'Cambium Peaker Source'!$G$7:$G$8766,$A11,'Cambium Peaker Source'!$F$7:$F$8766,I$10),0)</f>
        <v>0</v>
      </c>
      <c r="J11">
        <f>IFERROR(AVERAGEIFS('Cambium Peaker Source'!$J$7:$J$8766,'Cambium Peaker Source'!$G$7:$G$8766,$A11,'Cambium Peaker Source'!$F$7:$F$8766,J$10),0)</f>
        <v>0</v>
      </c>
      <c r="K11">
        <f>IFERROR(AVERAGEIFS('Cambium Peaker Source'!$J$7:$J$8766,'Cambium Peaker Source'!$G$7:$G$8766,$A11,'Cambium Peaker Source'!$F$7:$F$8766,K$10),0)</f>
        <v>0</v>
      </c>
      <c r="L11">
        <f>IFERROR(AVERAGEIFS('Cambium Peaker Source'!$J$7:$J$8766,'Cambium Peaker Source'!$G$7:$G$8766,$A11,'Cambium Peaker Source'!$F$7:$F$8766,L$10),0)</f>
        <v>0</v>
      </c>
      <c r="M11">
        <f>IFERROR(AVERAGEIFS('Cambium Peaker Source'!$J$7:$J$8766,'Cambium Peaker Source'!$G$7:$G$8766,$A11,'Cambium Peaker Source'!$F$7:$F$8766,M$10),0)</f>
        <v>0</v>
      </c>
      <c r="N11">
        <f>IFERROR(AVERAGEIFS('Cambium Peaker Source'!$J$7:$J$8766,'Cambium Peaker Source'!$G$7:$G$8766,$A11,'Cambium Peaker Source'!$F$7:$F$8766,N$10),0)</f>
        <v>0</v>
      </c>
      <c r="O11">
        <f>IFERROR(AVERAGEIFS('Cambium Peaker Source'!$J$7:$J$8766,'Cambium Peaker Source'!$G$7:$G$8766,$A11,'Cambium Peaker Source'!$F$7:$F$8766,O$10),0)</f>
        <v>0</v>
      </c>
      <c r="P11">
        <f>IFERROR(AVERAGEIFS('Cambium Peaker Source'!$J$7:$J$8766,'Cambium Peaker Source'!$G$7:$G$8766,$A11,'Cambium Peaker Source'!$F$7:$F$8766,P$10),0)</f>
        <v>0</v>
      </c>
      <c r="Q11">
        <f>IFERROR(AVERAGEIFS('Cambium Peaker Source'!$J$7:$J$8766,'Cambium Peaker Source'!$G$7:$G$8766,$A11,'Cambium Peaker Source'!$F$7:$F$8766,Q$10),0)</f>
        <v>0</v>
      </c>
      <c r="R11">
        <f>IFERROR(AVERAGEIFS('Cambium Peaker Source'!$J$7:$J$8766,'Cambium Peaker Source'!$G$7:$G$8766,$A11,'Cambium Peaker Source'!$F$7:$F$8766,R$10),0)</f>
        <v>0</v>
      </c>
      <c r="S11">
        <f>IFERROR(AVERAGEIFS('Cambium Peaker Source'!$J$7:$J$8766,'Cambium Peaker Source'!$G$7:$G$8766,$A11,'Cambium Peaker Source'!$F$7:$F$8766,S$10),0)</f>
        <v>0</v>
      </c>
      <c r="T11">
        <f>IFERROR(AVERAGEIFS('Cambium Peaker Source'!$J$7:$J$8766,'Cambium Peaker Source'!$G$7:$G$8766,$A11,'Cambium Peaker Source'!$F$7:$F$8766,T$10),0)</f>
        <v>0</v>
      </c>
      <c r="U11">
        <f>IFERROR(AVERAGEIFS('Cambium Peaker Source'!$J$7:$J$8766,'Cambium Peaker Source'!$G$7:$G$8766,$A11,'Cambium Peaker Source'!$F$7:$F$8766,U$10),0)</f>
        <v>0</v>
      </c>
      <c r="V11">
        <f>IFERROR(AVERAGEIFS('Cambium Peaker Source'!$J$7:$J$8766,'Cambium Peaker Source'!$G$7:$G$8766,$A11,'Cambium Peaker Source'!$F$7:$F$8766,V$10),0)</f>
        <v>0</v>
      </c>
      <c r="W11">
        <f>IFERROR(AVERAGEIFS('Cambium Peaker Source'!$J$7:$J$8766,'Cambium Peaker Source'!$G$7:$G$8766,$A11,'Cambium Peaker Source'!$F$7:$F$8766,W$10),0)</f>
        <v>0</v>
      </c>
      <c r="X11">
        <f>IFERROR(AVERAGEIFS('Cambium Peaker Source'!$J$7:$J$8766,'Cambium Peaker Source'!$G$7:$G$8766,$A11,'Cambium Peaker Source'!$F$7:$F$8766,X$10),0)</f>
        <v>0</v>
      </c>
      <c r="Y11">
        <f>IFERROR(AVERAGEIFS('Cambium Peaker Source'!$J$7:$J$8766,'Cambium Peaker Source'!$G$7:$G$8766,$A11,'Cambium Peaker Source'!$F$7:$F$8766,Y$10),0)</f>
        <v>0</v>
      </c>
      <c r="Z11">
        <f>SUM($B11:$Y11)*INDEX(Clustering!$E$6:$E$11,MATCH($A11,Clustering!$D$6:$D$11,0))</f>
        <v>0</v>
      </c>
      <c r="AC11" t="s">
        <v>8859</v>
      </c>
      <c r="AD11">
        <f>SUM($Z$44:$Z$49)/'Peaker Keys'!$B$5</f>
        <v>0.41867823155882611</v>
      </c>
    </row>
    <row r="12" spans="1:30" x14ac:dyDescent="0.25">
      <c r="A12" t="s">
        <v>8832</v>
      </c>
      <c r="B12">
        <f>IFERROR(AVERAGEIFS('Cambium Peaker Source'!$J$7:$J$8766,'Cambium Peaker Source'!$G$7:$G$8766,$A12,'Cambium Peaker Source'!$F$7:$F$8766,B$10),0)</f>
        <v>3.3131467544684857E-2</v>
      </c>
      <c r="C12">
        <f>IFERROR(AVERAGEIFS('Cambium Peaker Source'!$J$7:$J$8766,'Cambium Peaker Source'!$G$7:$G$8766,$A12,'Cambium Peaker Source'!$F$7:$F$8766,C$10),0)</f>
        <v>3.3131467544684857E-2</v>
      </c>
      <c r="D12">
        <f>IFERROR(AVERAGEIFS('Cambium Peaker Source'!$J$7:$J$8766,'Cambium Peaker Source'!$G$7:$G$8766,$A12,'Cambium Peaker Source'!$F$7:$F$8766,D$10),0)</f>
        <v>3.3131467544684857E-2</v>
      </c>
      <c r="E12">
        <f>IFERROR(AVERAGEIFS('Cambium Peaker Source'!$J$7:$J$8766,'Cambium Peaker Source'!$G$7:$G$8766,$A12,'Cambium Peaker Source'!$F$7:$F$8766,E$10),0)</f>
        <v>3.3131467544684857E-2</v>
      </c>
      <c r="F12">
        <f>IFERROR(AVERAGEIFS('Cambium Peaker Source'!$J$7:$J$8766,'Cambium Peaker Source'!$G$7:$G$8766,$A12,'Cambium Peaker Source'!$F$7:$F$8766,F$10),0)</f>
        <v>3.3131467544684857E-2</v>
      </c>
      <c r="G12">
        <f>IFERROR(AVERAGEIFS('Cambium Peaker Source'!$J$7:$J$8766,'Cambium Peaker Source'!$G$7:$G$8766,$A12,'Cambium Peaker Source'!$F$7:$F$8766,G$10),0)</f>
        <v>3.3131467544684857E-2</v>
      </c>
      <c r="H12">
        <f>IFERROR(AVERAGEIFS('Cambium Peaker Source'!$J$7:$J$8766,'Cambium Peaker Source'!$G$7:$G$8766,$A12,'Cambium Peaker Source'!$F$7:$F$8766,H$10),0)</f>
        <v>3.3131467544684857E-2</v>
      </c>
      <c r="I12">
        <f>IFERROR(AVERAGEIFS('Cambium Peaker Source'!$J$7:$J$8766,'Cambium Peaker Source'!$G$7:$G$8766,$A12,'Cambium Peaker Source'!$F$7:$F$8766,I$10),0)</f>
        <v>3.3131467544684857E-2</v>
      </c>
      <c r="J12">
        <f>IFERROR(AVERAGEIFS('Cambium Peaker Source'!$J$7:$J$8766,'Cambium Peaker Source'!$G$7:$G$8766,$A12,'Cambium Peaker Source'!$F$7:$F$8766,J$10),0)</f>
        <v>3.3131467544684857E-2</v>
      </c>
      <c r="K12">
        <f>IFERROR(AVERAGEIFS('Cambium Peaker Source'!$J$7:$J$8766,'Cambium Peaker Source'!$G$7:$G$8766,$A12,'Cambium Peaker Source'!$F$7:$F$8766,K$10),0)</f>
        <v>3.3131467544684857E-2</v>
      </c>
      <c r="L12">
        <f>IFERROR(AVERAGEIFS('Cambium Peaker Source'!$J$7:$J$8766,'Cambium Peaker Source'!$G$7:$G$8766,$A12,'Cambium Peaker Source'!$F$7:$F$8766,L$10),0)</f>
        <v>3.3131467544684857E-2</v>
      </c>
      <c r="M12">
        <f>IFERROR(AVERAGEIFS('Cambium Peaker Source'!$J$7:$J$8766,'Cambium Peaker Source'!$G$7:$G$8766,$A12,'Cambium Peaker Source'!$F$7:$F$8766,M$10),0)</f>
        <v>3.3131467544684857E-2</v>
      </c>
      <c r="N12">
        <f>IFERROR(AVERAGEIFS('Cambium Peaker Source'!$J$7:$J$8766,'Cambium Peaker Source'!$G$7:$G$8766,$A12,'Cambium Peaker Source'!$F$7:$F$8766,N$10),0)</f>
        <v>3.3131467544684857E-2</v>
      </c>
      <c r="O12">
        <f>IFERROR(AVERAGEIFS('Cambium Peaker Source'!$J$7:$J$8766,'Cambium Peaker Source'!$G$7:$G$8766,$A12,'Cambium Peaker Source'!$F$7:$F$8766,O$10),0)</f>
        <v>4.130899184697398E-2</v>
      </c>
      <c r="P12">
        <f>IFERROR(AVERAGEIFS('Cambium Peaker Source'!$J$7:$J$8766,'Cambium Peaker Source'!$G$7:$G$8766,$A12,'Cambium Peaker Source'!$F$7:$F$8766,P$10),0)</f>
        <v>4.4175290059579812E-2</v>
      </c>
      <c r="Q12">
        <f>IFERROR(AVERAGEIFS('Cambium Peaker Source'!$J$7:$J$8766,'Cambium Peaker Source'!$G$7:$G$8766,$A12,'Cambium Peaker Source'!$F$7:$F$8766,Q$10),0)</f>
        <v>4.4175290059579812E-2</v>
      </c>
      <c r="R12">
        <f>IFERROR(AVERAGEIFS('Cambium Peaker Source'!$J$7:$J$8766,'Cambium Peaker Source'!$G$7:$G$8766,$A12,'Cambium Peaker Source'!$F$7:$F$8766,R$10),0)</f>
        <v>5.4430268109125123E-2</v>
      </c>
      <c r="S12">
        <f>IFERROR(AVERAGEIFS('Cambium Peaker Source'!$J$7:$J$8766,'Cambium Peaker Source'!$G$7:$G$8766,$A12,'Cambium Peaker Source'!$F$7:$F$8766,S$10),0)</f>
        <v>6.6654907494512389E-2</v>
      </c>
      <c r="T12">
        <f>IFERROR(AVERAGEIFS('Cambium Peaker Source'!$J$7:$J$8766,'Cambium Peaker Source'!$G$7:$G$8766,$A12,'Cambium Peaker Source'!$F$7:$F$8766,T$10),0)</f>
        <v>6.443536375039198E-2</v>
      </c>
      <c r="U12">
        <f>IFERROR(AVERAGEIFS('Cambium Peaker Source'!$J$7:$J$8766,'Cambium Peaker Source'!$G$7:$G$8766,$A12,'Cambium Peaker Source'!$F$7:$F$8766,U$10),0)</f>
        <v>6.0530338664158051E-2</v>
      </c>
      <c r="V12">
        <f>IFERROR(AVERAGEIFS('Cambium Peaker Source'!$J$7:$J$8766,'Cambium Peaker Source'!$G$7:$G$8766,$A12,'Cambium Peaker Source'!$F$7:$F$8766,V$10),0)</f>
        <v>3.7497060206961433E-2</v>
      </c>
      <c r="W12">
        <f>IFERROR(AVERAGEIFS('Cambium Peaker Source'!$J$7:$J$8766,'Cambium Peaker Source'!$G$7:$G$8766,$A12,'Cambium Peaker Source'!$F$7:$F$8766,W$10),0)</f>
        <v>2.5414510818438384E-2</v>
      </c>
      <c r="X12">
        <f>IFERROR(AVERAGEIFS('Cambium Peaker Source'!$J$7:$J$8766,'Cambium Peaker Source'!$G$7:$G$8766,$A12,'Cambium Peaker Source'!$F$7:$F$8766,X$10),0)</f>
        <v>2.5414510818438384E-2</v>
      </c>
      <c r="Y12">
        <f>IFERROR(AVERAGEIFS('Cambium Peaker Source'!$J$7:$J$8766,'Cambium Peaker Source'!$G$7:$G$8766,$A12,'Cambium Peaker Source'!$F$7:$F$8766,Y$10),0)</f>
        <v>2.5414510818438384E-2</v>
      </c>
      <c r="Z12">
        <f>SUM($B12:$Y12)*INDEX(Clustering!$E$6:$E$11,MATCH($A12,Clustering!$D$6:$D$11,0))</f>
        <v>44.167685794920033</v>
      </c>
      <c r="AC12" t="s">
        <v>8860</v>
      </c>
      <c r="AD12">
        <f>IF($AD$11&gt;0,$AD$10*$AD$2/$AD$11,0)</f>
        <v>19.227202352970579</v>
      </c>
    </row>
    <row r="13" spans="1:30" x14ac:dyDescent="0.25">
      <c r="A13" t="s">
        <v>8833</v>
      </c>
      <c r="B13">
        <f>IFERROR(AVERAGEIFS('Cambium Peaker Source'!$J$7:$J$8766,'Cambium Peaker Source'!$G$7:$G$8766,$A13,'Cambium Peaker Source'!$F$7:$F$8766,B$10),0)</f>
        <v>1.1866872983356926E-2</v>
      </c>
      <c r="C13">
        <f>IFERROR(AVERAGEIFS('Cambium Peaker Source'!$J$7:$J$8766,'Cambium Peaker Source'!$G$7:$G$8766,$A13,'Cambium Peaker Source'!$F$7:$F$8766,C$10),0)</f>
        <v>1.1866872983356926E-2</v>
      </c>
      <c r="D13">
        <f>IFERROR(AVERAGEIFS('Cambium Peaker Source'!$J$7:$J$8766,'Cambium Peaker Source'!$G$7:$G$8766,$A13,'Cambium Peaker Source'!$F$7:$F$8766,D$10),0)</f>
        <v>1.1866872983356926E-2</v>
      </c>
      <c r="E13">
        <f>IFERROR(AVERAGEIFS('Cambium Peaker Source'!$J$7:$J$8766,'Cambium Peaker Source'!$G$7:$G$8766,$A13,'Cambium Peaker Source'!$F$7:$F$8766,E$10),0)</f>
        <v>1.1866872983356926E-2</v>
      </c>
      <c r="F13">
        <f>IFERROR(AVERAGEIFS('Cambium Peaker Source'!$J$7:$J$8766,'Cambium Peaker Source'!$G$7:$G$8766,$A13,'Cambium Peaker Source'!$F$7:$F$8766,F$10),0)</f>
        <v>1.1866872983356926E-2</v>
      </c>
      <c r="G13">
        <f>IFERROR(AVERAGEIFS('Cambium Peaker Source'!$J$7:$J$8766,'Cambium Peaker Source'!$G$7:$G$8766,$A13,'Cambium Peaker Source'!$F$7:$F$8766,G$10),0)</f>
        <v>1.1866872983356926E-2</v>
      </c>
      <c r="H13">
        <f>IFERROR(AVERAGEIFS('Cambium Peaker Source'!$J$7:$J$8766,'Cambium Peaker Source'!$G$7:$G$8766,$A13,'Cambium Peaker Source'!$F$7:$F$8766,H$10),0)</f>
        <v>1.1866872983356926E-2</v>
      </c>
      <c r="I13">
        <f>IFERROR(AVERAGEIFS('Cambium Peaker Source'!$J$7:$J$8766,'Cambium Peaker Source'!$G$7:$G$8766,$A13,'Cambium Peaker Source'!$F$7:$F$8766,I$10),0)</f>
        <v>1.1866872983356926E-2</v>
      </c>
      <c r="J13">
        <f>IFERROR(AVERAGEIFS('Cambium Peaker Source'!$J$7:$J$8766,'Cambium Peaker Source'!$G$7:$G$8766,$A13,'Cambium Peaker Source'!$F$7:$F$8766,J$10),0)</f>
        <v>1.1866872983356926E-2</v>
      </c>
      <c r="K13">
        <f>IFERROR(AVERAGEIFS('Cambium Peaker Source'!$J$7:$J$8766,'Cambium Peaker Source'!$G$7:$G$8766,$A13,'Cambium Peaker Source'!$F$7:$F$8766,K$10),0)</f>
        <v>1.1866872983356926E-2</v>
      </c>
      <c r="L13">
        <f>IFERROR(AVERAGEIFS('Cambium Peaker Source'!$J$7:$J$8766,'Cambium Peaker Source'!$G$7:$G$8766,$A13,'Cambium Peaker Source'!$F$7:$F$8766,L$10),0)</f>
        <v>1.1866872983356926E-2</v>
      </c>
      <c r="M13">
        <f>IFERROR(AVERAGEIFS('Cambium Peaker Source'!$J$7:$J$8766,'Cambium Peaker Source'!$G$7:$G$8766,$A13,'Cambium Peaker Source'!$F$7:$F$8766,M$10),0)</f>
        <v>1.9267458524190928E-2</v>
      </c>
      <c r="N13">
        <f>IFERROR(AVERAGEIFS('Cambium Peaker Source'!$J$7:$J$8766,'Cambium Peaker Source'!$G$7:$G$8766,$A13,'Cambium Peaker Source'!$F$7:$F$8766,N$10),0)</f>
        <v>2.0199400392118937E-2</v>
      </c>
      <c r="O13">
        <f>IFERROR(AVERAGEIFS('Cambium Peaker Source'!$J$7:$J$8766,'Cambium Peaker Source'!$G$7:$G$8766,$A13,'Cambium Peaker Source'!$F$7:$F$8766,O$10),0)</f>
        <v>2.8562699466331401E-2</v>
      </c>
      <c r="P13">
        <f>IFERROR(AVERAGEIFS('Cambium Peaker Source'!$J$7:$J$8766,'Cambium Peaker Source'!$G$7:$G$8766,$A13,'Cambium Peaker Source'!$F$7:$F$8766,P$10),0)</f>
        <v>3.3017997028336313E-2</v>
      </c>
      <c r="Q13">
        <f>IFERROR(AVERAGEIFS('Cambium Peaker Source'!$J$7:$J$8766,'Cambium Peaker Source'!$G$7:$G$8766,$A13,'Cambium Peaker Source'!$F$7:$F$8766,Q$10),0)</f>
        <v>3.5692933946422138E-2</v>
      </c>
      <c r="R13">
        <f>IFERROR(AVERAGEIFS('Cambium Peaker Source'!$J$7:$J$8766,'Cambium Peaker Source'!$G$7:$G$8766,$A13,'Cambium Peaker Source'!$F$7:$F$8766,R$10),0)</f>
        <v>4.3317713049823729E-2</v>
      </c>
      <c r="S13">
        <f>IFERROR(AVERAGEIFS('Cambium Peaker Source'!$J$7:$J$8766,'Cambium Peaker Source'!$G$7:$G$8766,$A13,'Cambium Peaker Source'!$F$7:$F$8766,S$10),0)</f>
        <v>4.65421439938105E-2</v>
      </c>
      <c r="T13">
        <f>IFERROR(AVERAGEIFS('Cambium Peaker Source'!$J$7:$J$8766,'Cambium Peaker Source'!$G$7:$G$8766,$A13,'Cambium Peaker Source'!$F$7:$F$8766,T$10),0)</f>
        <v>3.6024828338066313E-2</v>
      </c>
      <c r="U13">
        <f>IFERROR(AVERAGEIFS('Cambium Peaker Source'!$J$7:$J$8766,'Cambium Peaker Source'!$G$7:$G$8766,$A13,'Cambium Peaker Source'!$F$7:$F$8766,U$10),0)</f>
        <v>2.5909742309281617E-2</v>
      </c>
      <c r="V13">
        <f>IFERROR(AVERAGEIFS('Cambium Peaker Source'!$J$7:$J$8766,'Cambium Peaker Source'!$G$7:$G$8766,$A13,'Cambium Peaker Source'!$F$7:$F$8766,V$10),0)</f>
        <v>2.0489533237794639E-2</v>
      </c>
      <c r="W13">
        <f>IFERROR(AVERAGEIFS('Cambium Peaker Source'!$J$7:$J$8766,'Cambium Peaker Source'!$G$7:$G$8766,$A13,'Cambium Peaker Source'!$F$7:$F$8766,W$10),0)</f>
        <v>9.0886311884017211E-3</v>
      </c>
      <c r="X13">
        <f>IFERROR(AVERAGEIFS('Cambium Peaker Source'!$J$7:$J$8766,'Cambium Peaker Source'!$G$7:$G$8766,$A13,'Cambium Peaker Source'!$F$7:$F$8766,X$10),0)</f>
        <v>9.0886311884017211E-3</v>
      </c>
      <c r="Y13">
        <f>IFERROR(AVERAGEIFS('Cambium Peaker Source'!$J$7:$J$8766,'Cambium Peaker Source'!$G$7:$G$8766,$A13,'Cambium Peaker Source'!$F$7:$F$8766,Y$10),0)</f>
        <v>9.0886311884017211E-3</v>
      </c>
      <c r="Z13">
        <f>SUM($B13:$Y13)*INDEX(Clustering!$E$6:$E$11,MATCH($A13,Clustering!$D$6:$D$11,0))</f>
        <v>49.950376293508931</v>
      </c>
      <c r="AC13" t="s">
        <v>8861</v>
      </c>
      <c r="AD13">
        <f>SUM($Z$52:$Z$57)/'Peaker Keys'!$B$5</f>
        <v>0.42448708086576609</v>
      </c>
    </row>
    <row r="14" spans="1:30" x14ac:dyDescent="0.25">
      <c r="A14" t="s">
        <v>8834</v>
      </c>
      <c r="B14">
        <f>IFERROR(AVERAGEIFS('Cambium Peaker Source'!$J$7:$J$8766,'Cambium Peaker Source'!$G$7:$G$8766,$A14,'Cambium Peaker Source'!$F$7:$F$8766,B$10),0)</f>
        <v>3.2120477701420666E-2</v>
      </c>
      <c r="C14">
        <f>IFERROR(AVERAGEIFS('Cambium Peaker Source'!$J$7:$J$8766,'Cambium Peaker Source'!$G$7:$G$8766,$A14,'Cambium Peaker Source'!$F$7:$F$8766,C$10),0)</f>
        <v>3.2120477701420666E-2</v>
      </c>
      <c r="D14">
        <f>IFERROR(AVERAGEIFS('Cambium Peaker Source'!$J$7:$J$8766,'Cambium Peaker Source'!$G$7:$G$8766,$A14,'Cambium Peaker Source'!$F$7:$F$8766,D$10),0)</f>
        <v>3.2120477701420666E-2</v>
      </c>
      <c r="E14">
        <f>IFERROR(AVERAGEIFS('Cambium Peaker Source'!$J$7:$J$8766,'Cambium Peaker Source'!$G$7:$G$8766,$A14,'Cambium Peaker Source'!$F$7:$F$8766,E$10),0)</f>
        <v>3.2120477701420666E-2</v>
      </c>
      <c r="F14">
        <f>IFERROR(AVERAGEIFS('Cambium Peaker Source'!$J$7:$J$8766,'Cambium Peaker Source'!$G$7:$G$8766,$A14,'Cambium Peaker Source'!$F$7:$F$8766,F$10),0)</f>
        <v>3.2120477701420666E-2</v>
      </c>
      <c r="G14">
        <f>IFERROR(AVERAGEIFS('Cambium Peaker Source'!$J$7:$J$8766,'Cambium Peaker Source'!$G$7:$G$8766,$A14,'Cambium Peaker Source'!$F$7:$F$8766,G$10),0)</f>
        <v>3.2120477701420666E-2</v>
      </c>
      <c r="H14">
        <f>IFERROR(AVERAGEIFS('Cambium Peaker Source'!$J$7:$J$8766,'Cambium Peaker Source'!$G$7:$G$8766,$A14,'Cambium Peaker Source'!$F$7:$F$8766,H$10),0)</f>
        <v>3.2120477701420666E-2</v>
      </c>
      <c r="I14">
        <f>IFERROR(AVERAGEIFS('Cambium Peaker Source'!$J$7:$J$8766,'Cambium Peaker Source'!$G$7:$G$8766,$A14,'Cambium Peaker Source'!$F$7:$F$8766,I$10),0)</f>
        <v>3.2120477701420666E-2</v>
      </c>
      <c r="J14">
        <f>IFERROR(AVERAGEIFS('Cambium Peaker Source'!$J$7:$J$8766,'Cambium Peaker Source'!$G$7:$G$8766,$A14,'Cambium Peaker Source'!$F$7:$F$8766,J$10),0)</f>
        <v>3.2120477701420666E-2</v>
      </c>
      <c r="K14">
        <f>IFERROR(AVERAGEIFS('Cambium Peaker Source'!$J$7:$J$8766,'Cambium Peaker Source'!$G$7:$G$8766,$A14,'Cambium Peaker Source'!$F$7:$F$8766,K$10),0)</f>
        <v>3.2120477701420666E-2</v>
      </c>
      <c r="L14">
        <f>IFERROR(AVERAGEIFS('Cambium Peaker Source'!$J$7:$J$8766,'Cambium Peaker Source'!$G$7:$G$8766,$A14,'Cambium Peaker Source'!$F$7:$F$8766,L$10),0)</f>
        <v>4.6398903008753607E-2</v>
      </c>
      <c r="M14">
        <f>IFERROR(AVERAGEIFS('Cambium Peaker Source'!$J$7:$J$8766,'Cambium Peaker Source'!$G$7:$G$8766,$A14,'Cambium Peaker Source'!$F$7:$F$8766,M$10),0)</f>
        <v>6.6780139356155427E-2</v>
      </c>
      <c r="N14">
        <f>IFERROR(AVERAGEIFS('Cambium Peaker Source'!$J$7:$J$8766,'Cambium Peaker Source'!$G$7:$G$8766,$A14,'Cambium Peaker Source'!$F$7:$F$8766,N$10),0)</f>
        <v>7.0391600363537796E-2</v>
      </c>
      <c r="O14">
        <f>IFERROR(AVERAGEIFS('Cambium Peaker Source'!$J$7:$J$8766,'Cambium Peaker Source'!$G$7:$G$8766,$A14,'Cambium Peaker Source'!$F$7:$F$8766,O$10),0)</f>
        <v>7.3289538721558745E-2</v>
      </c>
      <c r="P14">
        <f>IFERROR(AVERAGEIFS('Cambium Peaker Source'!$J$7:$J$8766,'Cambium Peaker Source'!$G$7:$G$8766,$A14,'Cambium Peaker Source'!$F$7:$F$8766,P$10),0)</f>
        <v>8.5750275045043622E-2</v>
      </c>
      <c r="Q14">
        <f>IFERROR(AVERAGEIFS('Cambium Peaker Source'!$J$7:$J$8766,'Cambium Peaker Source'!$G$7:$G$8766,$A14,'Cambium Peaker Source'!$F$7:$F$8766,Q$10),0)</f>
        <v>9.1259148237320037E-2</v>
      </c>
      <c r="R14">
        <f>IFERROR(AVERAGEIFS('Cambium Peaker Source'!$J$7:$J$8766,'Cambium Peaker Source'!$G$7:$G$8766,$A14,'Cambium Peaker Source'!$F$7:$F$8766,R$10),0)</f>
        <v>0.10418227912687154</v>
      </c>
      <c r="S14">
        <f>IFERROR(AVERAGEIFS('Cambium Peaker Source'!$J$7:$J$8766,'Cambium Peaker Source'!$G$7:$G$8766,$A14,'Cambium Peaker Source'!$F$7:$F$8766,S$10),0)</f>
        <v>0.1415007095364893</v>
      </c>
      <c r="T14">
        <f>IFERROR(AVERAGEIFS('Cambium Peaker Source'!$J$7:$J$8766,'Cambium Peaker Source'!$G$7:$G$8766,$A14,'Cambium Peaker Source'!$F$7:$F$8766,T$10),0)</f>
        <v>0.11345408740851766</v>
      </c>
      <c r="U14">
        <f>IFERROR(AVERAGEIFS('Cambium Peaker Source'!$J$7:$J$8766,'Cambium Peaker Source'!$G$7:$G$8766,$A14,'Cambium Peaker Source'!$F$7:$F$8766,U$10),0)</f>
        <v>0.10862684758518425</v>
      </c>
      <c r="V14">
        <f>IFERROR(AVERAGEIFS('Cambium Peaker Source'!$J$7:$J$8766,'Cambium Peaker Source'!$G$7:$G$8766,$A14,'Cambium Peaker Source'!$F$7:$F$8766,V$10),0)</f>
        <v>5.9190490616579237E-2</v>
      </c>
      <c r="W14">
        <f>IFERROR(AVERAGEIFS('Cambium Peaker Source'!$J$7:$J$8766,'Cambium Peaker Source'!$G$7:$G$8766,$A14,'Cambium Peaker Source'!$F$7:$F$8766,W$10),0)</f>
        <v>4.2592120158808623E-2</v>
      </c>
      <c r="X14">
        <f>IFERROR(AVERAGEIFS('Cambium Peaker Source'!$J$7:$J$8766,'Cambium Peaker Source'!$G$7:$G$8766,$A14,'Cambium Peaker Source'!$F$7:$F$8766,X$10),0)</f>
        <v>4.2592120158808623E-2</v>
      </c>
      <c r="Y14">
        <f>IFERROR(AVERAGEIFS('Cambium Peaker Source'!$J$7:$J$8766,'Cambium Peaker Source'!$G$7:$G$8766,$A14,'Cambium Peaker Source'!$F$7:$F$8766,Y$10),0)</f>
        <v>4.2592120158808623E-2</v>
      </c>
      <c r="Z14">
        <f>SUM($B14:$Y14)*INDEX(Clustering!$E$6:$E$11,MATCH($A14,Clustering!$D$6:$D$11,0))</f>
        <v>83.178504233301979</v>
      </c>
      <c r="AC14" t="s">
        <v>8862</v>
      </c>
      <c r="AD14">
        <f>IF($AD$13&gt;0,$AD$12*$AD$2/$AD$13,0)</f>
        <v>19.42501239179321</v>
      </c>
    </row>
    <row r="15" spans="1:30" x14ac:dyDescent="0.25">
      <c r="A15" t="s">
        <v>8835</v>
      </c>
      <c r="B15">
        <f>IFERROR(AVERAGEIFS('Cambium Peaker Source'!$J$7:$J$8766,'Cambium Peaker Source'!$G$7:$G$8766,$A15,'Cambium Peaker Source'!$F$7:$F$8766,B$10),0)</f>
        <v>0.11250320704695117</v>
      </c>
      <c r="C15">
        <f>IFERROR(AVERAGEIFS('Cambium Peaker Source'!$J$7:$J$8766,'Cambium Peaker Source'!$G$7:$G$8766,$A15,'Cambium Peaker Source'!$F$7:$F$8766,C$10),0)</f>
        <v>0.11250320704695117</v>
      </c>
      <c r="D15">
        <f>IFERROR(AVERAGEIFS('Cambium Peaker Source'!$J$7:$J$8766,'Cambium Peaker Source'!$G$7:$G$8766,$A15,'Cambium Peaker Source'!$F$7:$F$8766,D$10),0)</f>
        <v>0.11250320704695117</v>
      </c>
      <c r="E15">
        <f>IFERROR(AVERAGEIFS('Cambium Peaker Source'!$J$7:$J$8766,'Cambium Peaker Source'!$G$7:$G$8766,$A15,'Cambium Peaker Source'!$F$7:$F$8766,E$10),0)</f>
        <v>0.11250320704695117</v>
      </c>
      <c r="F15">
        <f>IFERROR(AVERAGEIFS('Cambium Peaker Source'!$J$7:$J$8766,'Cambium Peaker Source'!$G$7:$G$8766,$A15,'Cambium Peaker Source'!$F$7:$F$8766,F$10),0)</f>
        <v>0.11250320704695117</v>
      </c>
      <c r="G15">
        <f>IFERROR(AVERAGEIFS('Cambium Peaker Source'!$J$7:$J$8766,'Cambium Peaker Source'!$G$7:$G$8766,$A15,'Cambium Peaker Source'!$F$7:$F$8766,G$10),0)</f>
        <v>0.11250320704695117</v>
      </c>
      <c r="H15">
        <f>IFERROR(AVERAGEIFS('Cambium Peaker Source'!$J$7:$J$8766,'Cambium Peaker Source'!$G$7:$G$8766,$A15,'Cambium Peaker Source'!$F$7:$F$8766,H$10),0)</f>
        <v>0.11250320704695117</v>
      </c>
      <c r="I15">
        <f>IFERROR(AVERAGEIFS('Cambium Peaker Source'!$J$7:$J$8766,'Cambium Peaker Source'!$G$7:$G$8766,$A15,'Cambium Peaker Source'!$F$7:$F$8766,I$10),0)</f>
        <v>0.11250320704695117</v>
      </c>
      <c r="J15">
        <f>IFERROR(AVERAGEIFS('Cambium Peaker Source'!$J$7:$J$8766,'Cambium Peaker Source'!$G$7:$G$8766,$A15,'Cambium Peaker Source'!$F$7:$F$8766,J$10),0)</f>
        <v>0.11250320704695117</v>
      </c>
      <c r="K15">
        <f>IFERROR(AVERAGEIFS('Cambium Peaker Source'!$J$7:$J$8766,'Cambium Peaker Source'!$G$7:$G$8766,$A15,'Cambium Peaker Source'!$F$7:$F$8766,K$10),0)</f>
        <v>0.16065879871147976</v>
      </c>
      <c r="L15">
        <f>IFERROR(AVERAGEIFS('Cambium Peaker Source'!$J$7:$J$8766,'Cambium Peaker Source'!$G$7:$G$8766,$A15,'Cambium Peaker Source'!$F$7:$F$8766,L$10),0)</f>
        <v>0.18937968585193421</v>
      </c>
      <c r="M15">
        <f>IFERROR(AVERAGEIFS('Cambium Peaker Source'!$J$7:$J$8766,'Cambium Peaker Source'!$G$7:$G$8766,$A15,'Cambium Peaker Source'!$F$7:$F$8766,M$10),0)</f>
        <v>0.22313920009122273</v>
      </c>
      <c r="N15">
        <f>IFERROR(AVERAGEIFS('Cambium Peaker Source'!$J$7:$J$8766,'Cambium Peaker Source'!$G$7:$G$8766,$A15,'Cambium Peaker Source'!$F$7:$F$8766,N$10),0)</f>
        <v>0.28401607799538192</v>
      </c>
      <c r="O15">
        <f>IFERROR(AVERAGEIFS('Cambium Peaker Source'!$J$7:$J$8766,'Cambium Peaker Source'!$G$7:$G$8766,$A15,'Cambium Peaker Source'!$F$7:$F$8766,O$10),0)</f>
        <v>0.32028421562758352</v>
      </c>
      <c r="P15">
        <f>IFERROR(AVERAGEIFS('Cambium Peaker Source'!$J$7:$J$8766,'Cambium Peaker Source'!$G$7:$G$8766,$A15,'Cambium Peaker Source'!$F$7:$F$8766,P$10),0)</f>
        <v>0.35013825935745047</v>
      </c>
      <c r="Q15">
        <f>IFERROR(AVERAGEIFS('Cambium Peaker Source'!$J$7:$J$8766,'Cambium Peaker Source'!$G$7:$G$8766,$A15,'Cambium Peaker Source'!$F$7:$F$8766,Q$10),0)</f>
        <v>0.34409475754725061</v>
      </c>
      <c r="R15">
        <f>IFERROR(AVERAGEIFS('Cambium Peaker Source'!$J$7:$J$8766,'Cambium Peaker Source'!$G$7:$G$8766,$A15,'Cambium Peaker Source'!$F$7:$F$8766,R$10),0)</f>
        <v>0.37041392285983082</v>
      </c>
      <c r="S15">
        <f>IFERROR(AVERAGEIFS('Cambium Peaker Source'!$J$7:$J$8766,'Cambium Peaker Source'!$G$7:$G$8766,$A15,'Cambium Peaker Source'!$F$7:$F$8766,S$10),0)</f>
        <v>0.42493372102967597</v>
      </c>
      <c r="T15">
        <f>IFERROR(AVERAGEIFS('Cambium Peaker Source'!$J$7:$J$8766,'Cambium Peaker Source'!$G$7:$G$8766,$A15,'Cambium Peaker Source'!$F$7:$F$8766,T$10),0)</f>
        <v>0.32900025656375625</v>
      </c>
      <c r="U15">
        <f>IFERROR(AVERAGEIFS('Cambium Peaker Source'!$J$7:$J$8766,'Cambium Peaker Source'!$G$7:$G$8766,$A15,'Cambium Peaker Source'!$F$7:$F$8766,U$10),0)</f>
        <v>0.26830154793466177</v>
      </c>
      <c r="V15">
        <f>IFERROR(AVERAGEIFS('Cambium Peaker Source'!$J$7:$J$8766,'Cambium Peaker Source'!$G$7:$G$8766,$A15,'Cambium Peaker Source'!$F$7:$F$8766,V$10),0)</f>
        <v>0.16637446905556036</v>
      </c>
      <c r="W15">
        <f>IFERROR(AVERAGEIFS('Cambium Peaker Source'!$J$7:$J$8766,'Cambium Peaker Source'!$G$7:$G$8766,$A15,'Cambium Peaker Source'!$F$7:$F$8766,W$10),0)</f>
        <v>0.11401408249950114</v>
      </c>
      <c r="X15">
        <f>IFERROR(AVERAGEIFS('Cambium Peaker Source'!$J$7:$J$8766,'Cambium Peaker Source'!$G$7:$G$8766,$A15,'Cambium Peaker Source'!$F$7:$F$8766,X$10),0)</f>
        <v>0.11401408249950114</v>
      </c>
      <c r="Y15">
        <f>IFERROR(AVERAGEIFS('Cambium Peaker Source'!$J$7:$J$8766,'Cambium Peaker Source'!$G$7:$G$8766,$A15,'Cambium Peaker Source'!$F$7:$F$8766,Y$10),0)</f>
        <v>0.11401408249950114</v>
      </c>
      <c r="Z15">
        <f>SUM($B15:$Y15)*INDEX(Clustering!$E$6:$E$11,MATCH($A15,Clustering!$D$6:$D$11,0))</f>
        <v>157.91509877704618</v>
      </c>
      <c r="AC15" t="s">
        <v>8863</v>
      </c>
      <c r="AD15">
        <f>SUM($Z$60:$Z$65)/'Peaker Keys'!$B$5</f>
        <v>0.42700565975320653</v>
      </c>
    </row>
    <row r="16" spans="1:30" x14ac:dyDescent="0.25">
      <c r="A16" t="s">
        <v>8836</v>
      </c>
      <c r="B16">
        <f>IFERROR(AVERAGEIFS('Cambium Peaker Source'!$J$7:$J$8766,'Cambium Peaker Source'!$G$7:$G$8766,$A16,'Cambium Peaker Source'!$F$7:$F$8766,B$10),0)</f>
        <v>0</v>
      </c>
      <c r="C16">
        <f>IFERROR(AVERAGEIFS('Cambium Peaker Source'!$J$7:$J$8766,'Cambium Peaker Source'!$G$7:$G$8766,$A16,'Cambium Peaker Source'!$F$7:$F$8766,C$10),0)</f>
        <v>0</v>
      </c>
      <c r="D16">
        <f>IFERROR(AVERAGEIFS('Cambium Peaker Source'!$J$7:$J$8766,'Cambium Peaker Source'!$G$7:$G$8766,$A16,'Cambium Peaker Source'!$F$7:$F$8766,D$10),0)</f>
        <v>0</v>
      </c>
      <c r="E16">
        <f>IFERROR(AVERAGEIFS('Cambium Peaker Source'!$J$7:$J$8766,'Cambium Peaker Source'!$G$7:$G$8766,$A16,'Cambium Peaker Source'!$F$7:$F$8766,E$10),0)</f>
        <v>0</v>
      </c>
      <c r="F16">
        <f>IFERROR(AVERAGEIFS('Cambium Peaker Source'!$J$7:$J$8766,'Cambium Peaker Source'!$G$7:$G$8766,$A16,'Cambium Peaker Source'!$F$7:$F$8766,F$10),0)</f>
        <v>0</v>
      </c>
      <c r="G16">
        <f>IFERROR(AVERAGEIFS('Cambium Peaker Source'!$J$7:$J$8766,'Cambium Peaker Source'!$G$7:$G$8766,$A16,'Cambium Peaker Source'!$F$7:$F$8766,G$10),0)</f>
        <v>0</v>
      </c>
      <c r="H16">
        <f>IFERROR(AVERAGEIFS('Cambium Peaker Source'!$J$7:$J$8766,'Cambium Peaker Source'!$G$7:$G$8766,$A16,'Cambium Peaker Source'!$F$7:$F$8766,H$10),0)</f>
        <v>0</v>
      </c>
      <c r="I16">
        <f>IFERROR(AVERAGEIFS('Cambium Peaker Source'!$J$7:$J$8766,'Cambium Peaker Source'!$G$7:$G$8766,$A16,'Cambium Peaker Source'!$F$7:$F$8766,I$10),0)</f>
        <v>0</v>
      </c>
      <c r="J16">
        <f>IFERROR(AVERAGEIFS('Cambium Peaker Source'!$J$7:$J$8766,'Cambium Peaker Source'!$G$7:$G$8766,$A16,'Cambium Peaker Source'!$F$7:$F$8766,J$10),0)</f>
        <v>0</v>
      </c>
      <c r="K16">
        <f>IFERROR(AVERAGEIFS('Cambium Peaker Source'!$J$7:$J$8766,'Cambium Peaker Source'!$G$7:$G$8766,$A16,'Cambium Peaker Source'!$F$7:$F$8766,K$10),0)</f>
        <v>0</v>
      </c>
      <c r="L16">
        <f>IFERROR(AVERAGEIFS('Cambium Peaker Source'!$J$7:$J$8766,'Cambium Peaker Source'!$G$7:$G$8766,$A16,'Cambium Peaker Source'!$F$7:$F$8766,L$10),0)</f>
        <v>0</v>
      </c>
      <c r="M16">
        <f>IFERROR(AVERAGEIFS('Cambium Peaker Source'!$J$7:$J$8766,'Cambium Peaker Source'!$G$7:$G$8766,$A16,'Cambium Peaker Source'!$F$7:$F$8766,M$10),0)</f>
        <v>0</v>
      </c>
      <c r="N16">
        <f>IFERROR(AVERAGEIFS('Cambium Peaker Source'!$J$7:$J$8766,'Cambium Peaker Source'!$G$7:$G$8766,$A16,'Cambium Peaker Source'!$F$7:$F$8766,N$10),0)</f>
        <v>0</v>
      </c>
      <c r="O16">
        <f>IFERROR(AVERAGEIFS('Cambium Peaker Source'!$J$7:$J$8766,'Cambium Peaker Source'!$G$7:$G$8766,$A16,'Cambium Peaker Source'!$F$7:$F$8766,O$10),0)</f>
        <v>0</v>
      </c>
      <c r="P16">
        <f>IFERROR(AVERAGEIFS('Cambium Peaker Source'!$J$7:$J$8766,'Cambium Peaker Source'!$G$7:$G$8766,$A16,'Cambium Peaker Source'!$F$7:$F$8766,P$10),0)</f>
        <v>0</v>
      </c>
      <c r="Q16">
        <f>IFERROR(AVERAGEIFS('Cambium Peaker Source'!$J$7:$J$8766,'Cambium Peaker Source'!$G$7:$G$8766,$A16,'Cambium Peaker Source'!$F$7:$F$8766,Q$10),0)</f>
        <v>0</v>
      </c>
      <c r="R16">
        <f>IFERROR(AVERAGEIFS('Cambium Peaker Source'!$J$7:$J$8766,'Cambium Peaker Source'!$G$7:$G$8766,$A16,'Cambium Peaker Source'!$F$7:$F$8766,R$10),0)</f>
        <v>0</v>
      </c>
      <c r="S16">
        <f>IFERROR(AVERAGEIFS('Cambium Peaker Source'!$J$7:$J$8766,'Cambium Peaker Source'!$G$7:$G$8766,$A16,'Cambium Peaker Source'!$F$7:$F$8766,S$10),0)</f>
        <v>0</v>
      </c>
      <c r="T16">
        <f>IFERROR(AVERAGEIFS('Cambium Peaker Source'!$J$7:$J$8766,'Cambium Peaker Source'!$G$7:$G$8766,$A16,'Cambium Peaker Source'!$F$7:$F$8766,T$10),0)</f>
        <v>0</v>
      </c>
      <c r="U16">
        <f>IFERROR(AVERAGEIFS('Cambium Peaker Source'!$J$7:$J$8766,'Cambium Peaker Source'!$G$7:$G$8766,$A16,'Cambium Peaker Source'!$F$7:$F$8766,U$10),0)</f>
        <v>0</v>
      </c>
      <c r="V16">
        <f>IFERROR(AVERAGEIFS('Cambium Peaker Source'!$J$7:$J$8766,'Cambium Peaker Source'!$G$7:$G$8766,$A16,'Cambium Peaker Source'!$F$7:$F$8766,V$10),0)</f>
        <v>0</v>
      </c>
      <c r="W16">
        <f>IFERROR(AVERAGEIFS('Cambium Peaker Source'!$J$7:$J$8766,'Cambium Peaker Source'!$G$7:$G$8766,$A16,'Cambium Peaker Source'!$F$7:$F$8766,W$10),0)</f>
        <v>0</v>
      </c>
      <c r="X16">
        <f>IFERROR(AVERAGEIFS('Cambium Peaker Source'!$J$7:$J$8766,'Cambium Peaker Source'!$G$7:$G$8766,$A16,'Cambium Peaker Source'!$F$7:$F$8766,X$10),0)</f>
        <v>0</v>
      </c>
      <c r="Y16">
        <f>IFERROR(AVERAGEIFS('Cambium Peaker Source'!$J$7:$J$8766,'Cambium Peaker Source'!$G$7:$G$8766,$A16,'Cambium Peaker Source'!$F$7:$F$8766,Y$10),0)</f>
        <v>0</v>
      </c>
      <c r="Z16">
        <f>SUM($B16:$Y16)*INDEX(Clustering!$E$6:$E$11,MATCH($A16,Clustering!$D$6:$D$11,0))</f>
        <v>0</v>
      </c>
      <c r="AC16" t="s">
        <v>8864</v>
      </c>
      <c r="AD16">
        <f>0+IF(SUM($AA$60:$AA$65)&gt;0,MAX(0,$AD$2-$AD$15)*'Peaker Keys'!$B$5/SUM($AA$60:$AA$65),0)</f>
        <v>2.2534594438852746E-3</v>
      </c>
    </row>
    <row r="17" spans="1:30" x14ac:dyDescent="0.25">
      <c r="AC17" t="s">
        <v>8865</v>
      </c>
      <c r="AD17">
        <f>SUM($Z$68:$Z$73)/'Peaker Keys'!$B$5</f>
        <v>0.42885421678103303</v>
      </c>
    </row>
    <row r="18" spans="1:30" x14ac:dyDescent="0.25">
      <c r="AC18" t="s">
        <v>8866</v>
      </c>
      <c r="AD18">
        <f>$AD$16+IF(SUM($AA$68:$AA$73)&gt;0,MAX(0,$AD$2-$AD$17)*'Peaker Keys'!$B$5/SUM($AA$68:$AA$73),0)</f>
        <v>2.2534594438852746E-3</v>
      </c>
    </row>
    <row r="19" spans="1:30" x14ac:dyDescent="0.25">
      <c r="A19" s="6" t="s">
        <v>8867</v>
      </c>
      <c r="AC19" t="s">
        <v>8868</v>
      </c>
      <c r="AD19">
        <f>SUM($Z$76:$Z$81)/'Peaker Keys'!$B$5</f>
        <v>0.42885421678103303</v>
      </c>
    </row>
    <row r="20" spans="1:30" x14ac:dyDescent="0.25">
      <c r="A20" t="str">
        <f t="shared" ref="A20:A25" si="0">A11</f>
        <v>Winter</v>
      </c>
      <c r="B20">
        <f>MIN('Peaker Keys'!$B$10,B11*$AD$4)</f>
        <v>0</v>
      </c>
      <c r="C20">
        <f>MIN('Peaker Keys'!$B$10,C11*$AD$4)</f>
        <v>0</v>
      </c>
      <c r="D20">
        <f>MIN('Peaker Keys'!$B$10,D11*$AD$4)</f>
        <v>0</v>
      </c>
      <c r="E20">
        <f>MIN('Peaker Keys'!$B$10,E11*$AD$4)</f>
        <v>0</v>
      </c>
      <c r="F20">
        <f>MIN('Peaker Keys'!$B$10,F11*$AD$4)</f>
        <v>0</v>
      </c>
      <c r="G20">
        <f>MIN('Peaker Keys'!$B$10,G11*$AD$4)</f>
        <v>0</v>
      </c>
      <c r="H20">
        <f>MIN('Peaker Keys'!$B$10,H11*$AD$4)</f>
        <v>0</v>
      </c>
      <c r="I20">
        <f>MIN('Peaker Keys'!$B$10,I11*$AD$4)</f>
        <v>0</v>
      </c>
      <c r="J20">
        <f>MIN('Peaker Keys'!$B$10,J11*$AD$4)</f>
        <v>0</v>
      </c>
      <c r="K20">
        <f>MIN('Peaker Keys'!$B$10,K11*$AD$4)</f>
        <v>0</v>
      </c>
      <c r="L20">
        <f>MIN('Peaker Keys'!$B$10,L11*$AD$4)</f>
        <v>0</v>
      </c>
      <c r="M20">
        <f>MIN('Peaker Keys'!$B$10,M11*$AD$4)</f>
        <v>0</v>
      </c>
      <c r="N20">
        <f>MIN('Peaker Keys'!$B$10,N11*$AD$4)</f>
        <v>0</v>
      </c>
      <c r="O20">
        <f>MIN('Peaker Keys'!$B$10,O11*$AD$4)</f>
        <v>0</v>
      </c>
      <c r="P20">
        <f>MIN('Peaker Keys'!$B$10,P11*$AD$4)</f>
        <v>0</v>
      </c>
      <c r="Q20">
        <f>MIN('Peaker Keys'!$B$10,Q11*$AD$4)</f>
        <v>0</v>
      </c>
      <c r="R20">
        <f>MIN('Peaker Keys'!$B$10,R11*$AD$4)</f>
        <v>0</v>
      </c>
      <c r="S20">
        <f>MIN('Peaker Keys'!$B$10,S11*$AD$4)</f>
        <v>0</v>
      </c>
      <c r="T20">
        <f>MIN('Peaker Keys'!$B$10,T11*$AD$4)</f>
        <v>0</v>
      </c>
      <c r="U20">
        <f>MIN('Peaker Keys'!$B$10,U11*$AD$4)</f>
        <v>0</v>
      </c>
      <c r="V20">
        <f>MIN('Peaker Keys'!$B$10,V11*$AD$4)</f>
        <v>0</v>
      </c>
      <c r="W20">
        <f>MIN('Peaker Keys'!$B$10,W11*$AD$4)</f>
        <v>0</v>
      </c>
      <c r="X20">
        <f>MIN('Peaker Keys'!$B$10,X11*$AD$4)</f>
        <v>0</v>
      </c>
      <c r="Y20">
        <f>MIN('Peaker Keys'!$B$10,Y11*$AD$4)</f>
        <v>0</v>
      </c>
      <c r="Z20">
        <f>SUM($B20:$Y20)*INDEX(Clustering!$E$6:$E$11,MATCH($A20,Clustering!$D$6:$D$11,0))</f>
        <v>0</v>
      </c>
      <c r="AA20">
        <f>COUNTIF($B20:$Y20,"&lt;"&amp;'Peaker Keys'!$B$10)*INDEX(Clustering!$E$6:$E$11,MATCH($A20,Clustering!$D$6:$D$11,0))</f>
        <v>2232</v>
      </c>
      <c r="AC20" t="s">
        <v>8869</v>
      </c>
      <c r="AD20">
        <f>$AD$18+IF(SUM($AA$76:$AA$81)&gt;0,MAX(0,$AD$2-$AD$19)*'Peaker Keys'!$B$5/SUM($AA$76:$AA$81),0)</f>
        <v>2.2534594438852746E-3</v>
      </c>
    </row>
    <row r="21" spans="1:30" x14ac:dyDescent="0.25">
      <c r="A21" t="str">
        <f t="shared" si="0"/>
        <v>Spring</v>
      </c>
      <c r="B21">
        <f>MIN('Peaker Keys'!$B$10,B12*$AD$4)</f>
        <v>0.37130888434308462</v>
      </c>
      <c r="C21">
        <f>MIN('Peaker Keys'!$B$10,C12*$AD$4)</f>
        <v>0.37130888434308462</v>
      </c>
      <c r="D21">
        <f>MIN('Peaker Keys'!$B$10,D12*$AD$4)</f>
        <v>0.37130888434308462</v>
      </c>
      <c r="E21">
        <f>MIN('Peaker Keys'!$B$10,E12*$AD$4)</f>
        <v>0.37130888434308462</v>
      </c>
      <c r="F21">
        <f>MIN('Peaker Keys'!$B$10,F12*$AD$4)</f>
        <v>0.37130888434308462</v>
      </c>
      <c r="G21">
        <f>MIN('Peaker Keys'!$B$10,G12*$AD$4)</f>
        <v>0.37130888434308462</v>
      </c>
      <c r="H21">
        <f>MIN('Peaker Keys'!$B$10,H12*$AD$4)</f>
        <v>0.37130888434308462</v>
      </c>
      <c r="I21">
        <f>MIN('Peaker Keys'!$B$10,I12*$AD$4)</f>
        <v>0.37130888434308462</v>
      </c>
      <c r="J21">
        <f>MIN('Peaker Keys'!$B$10,J12*$AD$4)</f>
        <v>0.37130888434308462</v>
      </c>
      <c r="K21">
        <f>MIN('Peaker Keys'!$B$10,K12*$AD$4)</f>
        <v>0.37130888434308462</v>
      </c>
      <c r="L21">
        <f>MIN('Peaker Keys'!$B$10,L12*$AD$4)</f>
        <v>0.37130888434308462</v>
      </c>
      <c r="M21">
        <f>MIN('Peaker Keys'!$B$10,M12*$AD$4)</f>
        <v>0.37130888434308462</v>
      </c>
      <c r="N21">
        <f>MIN('Peaker Keys'!$B$10,N12*$AD$4)</f>
        <v>0.37130888434308462</v>
      </c>
      <c r="O21">
        <f>MIN('Peaker Keys'!$B$10,O12*$AD$4)</f>
        <v>0.46295551669573304</v>
      </c>
      <c r="P21">
        <f>MIN('Peaker Keys'!$B$10,P12*$AD$4)</f>
        <v>0.49507851245744622</v>
      </c>
      <c r="Q21">
        <f>MIN('Peaker Keys'!$B$10,Q12*$AD$4)</f>
        <v>0.49507851245744622</v>
      </c>
      <c r="R21">
        <f>MIN('Peaker Keys'!$B$10,R12*$AD$4)</f>
        <v>0.61000745284935332</v>
      </c>
      <c r="S21">
        <f>MIN('Peaker Keys'!$B$10,S12*$AD$4)</f>
        <v>0.74701065699546332</v>
      </c>
      <c r="T21">
        <f>MIN('Peaker Keys'!$B$10,T12*$AD$4)</f>
        <v>0.72213592694408546</v>
      </c>
      <c r="U21">
        <f>MIN('Peaker Keys'!$B$10,U12*$AD$4)</f>
        <v>0.67837177716274288</v>
      </c>
      <c r="V21">
        <f>MIN('Peaker Keys'!$B$10,V12*$AD$4)</f>
        <v>0.42023467788784774</v>
      </c>
      <c r="W21">
        <f>MIN('Peaker Keys'!$B$10,W12*$AD$4)</f>
        <v>0.28482389575385686</v>
      </c>
      <c r="X21">
        <f>MIN('Peaker Keys'!$B$10,X12*$AD$4)</f>
        <v>0.28482389575385686</v>
      </c>
      <c r="Y21">
        <f>MIN('Peaker Keys'!$B$10,Y12*$AD$4)</f>
        <v>0.28482389575385686</v>
      </c>
      <c r="Z21">
        <f>SUM($B21:$Y21)*INDEX(Clustering!$E$6:$E$11,MATCH($A21,Clustering!$D$6:$D$11,0))</f>
        <v>494.99329042424586</v>
      </c>
      <c r="AA21">
        <f>COUNTIF($B21:$Y21,"&lt;"&amp;'Peaker Keys'!$B$10)*INDEX(Clustering!$E$6:$E$11,MATCH($A21,Clustering!$D$6:$D$11,0))</f>
        <v>1152</v>
      </c>
      <c r="AC21" t="s">
        <v>8870</v>
      </c>
      <c r="AD21">
        <f>SUM($Z$84:$Z$89)/'Peaker Keys'!$B$5</f>
        <v>0.42885421678103303</v>
      </c>
    </row>
    <row r="22" spans="1:30" x14ac:dyDescent="0.25">
      <c r="A22" t="str">
        <f t="shared" si="0"/>
        <v>Summer</v>
      </c>
      <c r="B22">
        <f>MIN('Peaker Keys'!$B$10,B13*$AD$4)</f>
        <v>0.13299366718810599</v>
      </c>
      <c r="C22">
        <f>MIN('Peaker Keys'!$B$10,C13*$AD$4)</f>
        <v>0.13299366718810599</v>
      </c>
      <c r="D22">
        <f>MIN('Peaker Keys'!$B$10,D13*$AD$4)</f>
        <v>0.13299366718810599</v>
      </c>
      <c r="E22">
        <f>MIN('Peaker Keys'!$B$10,E13*$AD$4)</f>
        <v>0.13299366718810599</v>
      </c>
      <c r="F22">
        <f>MIN('Peaker Keys'!$B$10,F13*$AD$4)</f>
        <v>0.13299366718810599</v>
      </c>
      <c r="G22">
        <f>MIN('Peaker Keys'!$B$10,G13*$AD$4)</f>
        <v>0.13299366718810599</v>
      </c>
      <c r="H22">
        <f>MIN('Peaker Keys'!$B$10,H13*$AD$4)</f>
        <v>0.13299366718810599</v>
      </c>
      <c r="I22">
        <f>MIN('Peaker Keys'!$B$10,I13*$AD$4)</f>
        <v>0.13299366718810599</v>
      </c>
      <c r="J22">
        <f>MIN('Peaker Keys'!$B$10,J13*$AD$4)</f>
        <v>0.13299366718810599</v>
      </c>
      <c r="K22">
        <f>MIN('Peaker Keys'!$B$10,K13*$AD$4)</f>
        <v>0.13299366718810599</v>
      </c>
      <c r="L22">
        <f>MIN('Peaker Keys'!$B$10,L13*$AD$4)</f>
        <v>0.13299366718810599</v>
      </c>
      <c r="M22">
        <f>MIN('Peaker Keys'!$B$10,M13*$AD$4)</f>
        <v>0.21593304066881588</v>
      </c>
      <c r="N22">
        <f>MIN('Peaker Keys'!$B$10,N13*$AD$4)</f>
        <v>0.22637744053689457</v>
      </c>
      <c r="O22">
        <f>MIN('Peaker Keys'!$B$10,O13*$AD$4)</f>
        <v>0.3201060761454782</v>
      </c>
      <c r="P22">
        <f>MIN('Peaker Keys'!$B$10,P13*$AD$4)</f>
        <v>0.37003720476009039</v>
      </c>
      <c r="Q22">
        <f>MIN('Peaker Keys'!$B$10,Q13*$AD$4)</f>
        <v>0.4000155883437031</v>
      </c>
      <c r="R22">
        <f>MIN('Peaker Keys'!$B$10,R13*$AD$4)</f>
        <v>0.48546752971720553</v>
      </c>
      <c r="S22">
        <f>MIN('Peaker Keys'!$B$10,S13*$AD$4)</f>
        <v>0.52160416794001552</v>
      </c>
      <c r="T22">
        <f>MIN('Peaker Keys'!$B$10,T13*$AD$4)</f>
        <v>0.40373517414577831</v>
      </c>
      <c r="U22">
        <f>MIN('Peaker Keys'!$B$10,U13*$AD$4)</f>
        <v>0.29037402274743346</v>
      </c>
      <c r="V22">
        <f>MIN('Peaker Keys'!$B$10,V13*$AD$4)</f>
        <v>0.22962899898639078</v>
      </c>
      <c r="W22">
        <f>MIN('Peaker Keys'!$B$10,W13*$AD$4)</f>
        <v>0.10185753173232417</v>
      </c>
      <c r="X22">
        <f>MIN('Peaker Keys'!$B$10,X13*$AD$4)</f>
        <v>0.10185753173232417</v>
      </c>
      <c r="Y22">
        <f>MIN('Peaker Keys'!$B$10,Y13*$AD$4)</f>
        <v>0.10185753173232417</v>
      </c>
      <c r="Z22">
        <f>SUM($B22:$Y22)*INDEX(Clustering!$E$6:$E$11,MATCH($A22,Clustering!$D$6:$D$11,0))</f>
        <v>559.80069307359975</v>
      </c>
      <c r="AA22">
        <f>COUNTIF($B22:$Y22,"&lt;"&amp;'Peaker Keys'!$B$10)*INDEX(Clustering!$E$6:$E$11,MATCH($A22,Clustering!$D$6:$D$11,0))</f>
        <v>2568</v>
      </c>
      <c r="AC22" t="s">
        <v>8871</v>
      </c>
      <c r="AD22">
        <f>$AD$20+IF(SUM($AA$84:$AA$89)&gt;0,MAX(0,$AD$2-$AD$21)*'Peaker Keys'!$B$5/SUM($AA$84:$AA$89),0)</f>
        <v>2.2534594438852746E-3</v>
      </c>
    </row>
    <row r="23" spans="1:30" x14ac:dyDescent="0.25">
      <c r="A23" t="str">
        <f t="shared" si="0"/>
        <v>Fall</v>
      </c>
      <c r="B23">
        <f>MIN('Peaker Keys'!$B$10,B14*$AD$4)</f>
        <v>0.35997858301313829</v>
      </c>
      <c r="C23">
        <f>MIN('Peaker Keys'!$B$10,C14*$AD$4)</f>
        <v>0.35997858301313829</v>
      </c>
      <c r="D23">
        <f>MIN('Peaker Keys'!$B$10,D14*$AD$4)</f>
        <v>0.35997858301313829</v>
      </c>
      <c r="E23">
        <f>MIN('Peaker Keys'!$B$10,E14*$AD$4)</f>
        <v>0.35997858301313829</v>
      </c>
      <c r="F23">
        <f>MIN('Peaker Keys'!$B$10,F14*$AD$4)</f>
        <v>0.35997858301313829</v>
      </c>
      <c r="G23">
        <f>MIN('Peaker Keys'!$B$10,G14*$AD$4)</f>
        <v>0.35997858301313829</v>
      </c>
      <c r="H23">
        <f>MIN('Peaker Keys'!$B$10,H14*$AD$4)</f>
        <v>0.35997858301313829</v>
      </c>
      <c r="I23">
        <f>MIN('Peaker Keys'!$B$10,I14*$AD$4)</f>
        <v>0.35997858301313829</v>
      </c>
      <c r="J23">
        <f>MIN('Peaker Keys'!$B$10,J14*$AD$4)</f>
        <v>0.35997858301313829</v>
      </c>
      <c r="K23">
        <f>MIN('Peaker Keys'!$B$10,K14*$AD$4)</f>
        <v>0.35997858301313829</v>
      </c>
      <c r="L23">
        <f>MIN('Peaker Keys'!$B$10,L14*$AD$4)</f>
        <v>0.51999884664593321</v>
      </c>
      <c r="M23">
        <f>MIN('Peaker Keys'!$B$10,M14*$AD$4)</f>
        <v>0.74841414758241576</v>
      </c>
      <c r="N23">
        <f>MIN('Peaker Keys'!$B$10,N14*$AD$4)</f>
        <v>0.78888828461516625</v>
      </c>
      <c r="O23">
        <f>MIN('Peaker Keys'!$B$10,O14*$AD$4)</f>
        <v>0.82136587581032028</v>
      </c>
      <c r="P23">
        <f>MIN('Peaker Keys'!$B$10,P14*$AD$4)</f>
        <v>0.96101505060543957</v>
      </c>
      <c r="Q23">
        <f>MIN('Peaker Keys'!$B$10,Q14*$AD$4)</f>
        <v>1</v>
      </c>
      <c r="R23">
        <f>MIN('Peaker Keys'!$B$10,R14*$AD$4)</f>
        <v>1</v>
      </c>
      <c r="S23">
        <f>MIN('Peaker Keys'!$B$10,S14*$AD$4)</f>
        <v>1</v>
      </c>
      <c r="T23">
        <f>MIN('Peaker Keys'!$B$10,T14*$AD$4)</f>
        <v>1</v>
      </c>
      <c r="U23">
        <f>MIN('Peaker Keys'!$B$10,U14*$AD$4)</f>
        <v>1</v>
      </c>
      <c r="V23">
        <f>MIN('Peaker Keys'!$B$10,V14*$AD$4)</f>
        <v>0.66335591699703289</v>
      </c>
      <c r="W23">
        <f>MIN('Peaker Keys'!$B$10,W14*$AD$4)</f>
        <v>0.47733571103194133</v>
      </c>
      <c r="X23">
        <f>MIN('Peaker Keys'!$B$10,X14*$AD$4)</f>
        <v>0.47733571103194133</v>
      </c>
      <c r="Y23">
        <f>MIN('Peaker Keys'!$B$10,Y14*$AD$4)</f>
        <v>0.47733571103194133</v>
      </c>
      <c r="Z23">
        <f>SUM($B23:$Y23)*INDEX(Clustering!$E$6:$E$11,MATCH($A23,Clustering!$D$6:$D$11,0))</f>
        <v>857.55503404352726</v>
      </c>
      <c r="AA23">
        <f>COUNTIF($B23:$Y23,"&lt;"&amp;'Peaker Keys'!$B$10)*INDEX(Clustering!$E$6:$E$11,MATCH($A23,Clustering!$D$6:$D$11,0))</f>
        <v>1121</v>
      </c>
      <c r="AC23" t="s">
        <v>8872</v>
      </c>
      <c r="AD23">
        <f>SUM($Z$2:$Z$7)/'Peaker Keys'!$B$5</f>
        <v>0.42885421678103303</v>
      </c>
    </row>
    <row r="24" spans="1:30" x14ac:dyDescent="0.25">
      <c r="A24" t="str">
        <f t="shared" si="0"/>
        <v>Summer Peak</v>
      </c>
      <c r="B24">
        <f>MIN('Peaker Keys'!$B$10,B15*$AD$4)</f>
        <v>1</v>
      </c>
      <c r="C24">
        <f>MIN('Peaker Keys'!$B$10,C15*$AD$4)</f>
        <v>1</v>
      </c>
      <c r="D24">
        <f>MIN('Peaker Keys'!$B$10,D15*$AD$4)</f>
        <v>1</v>
      </c>
      <c r="E24">
        <f>MIN('Peaker Keys'!$B$10,E15*$AD$4)</f>
        <v>1</v>
      </c>
      <c r="F24">
        <f>MIN('Peaker Keys'!$B$10,F15*$AD$4)</f>
        <v>1</v>
      </c>
      <c r="G24">
        <f>MIN('Peaker Keys'!$B$10,G15*$AD$4)</f>
        <v>1</v>
      </c>
      <c r="H24">
        <f>MIN('Peaker Keys'!$B$10,H15*$AD$4)</f>
        <v>1</v>
      </c>
      <c r="I24">
        <f>MIN('Peaker Keys'!$B$10,I15*$AD$4)</f>
        <v>1</v>
      </c>
      <c r="J24">
        <f>MIN('Peaker Keys'!$B$10,J15*$AD$4)</f>
        <v>1</v>
      </c>
      <c r="K24">
        <f>MIN('Peaker Keys'!$B$10,K15*$AD$4)</f>
        <v>1</v>
      </c>
      <c r="L24">
        <f>MIN('Peaker Keys'!$B$10,L15*$AD$4)</f>
        <v>1</v>
      </c>
      <c r="M24">
        <f>MIN('Peaker Keys'!$B$10,M15*$AD$4)</f>
        <v>1</v>
      </c>
      <c r="N24">
        <f>MIN('Peaker Keys'!$B$10,N15*$AD$4)</f>
        <v>1</v>
      </c>
      <c r="O24">
        <f>MIN('Peaker Keys'!$B$10,O15*$AD$4)</f>
        <v>1</v>
      </c>
      <c r="P24">
        <f>MIN('Peaker Keys'!$B$10,P15*$AD$4)</f>
        <v>1</v>
      </c>
      <c r="Q24">
        <f>MIN('Peaker Keys'!$B$10,Q15*$AD$4)</f>
        <v>1</v>
      </c>
      <c r="R24">
        <f>MIN('Peaker Keys'!$B$10,R15*$AD$4)</f>
        <v>1</v>
      </c>
      <c r="S24">
        <f>MIN('Peaker Keys'!$B$10,S15*$AD$4)</f>
        <v>1</v>
      </c>
      <c r="T24">
        <f>MIN('Peaker Keys'!$B$10,T15*$AD$4)</f>
        <v>1</v>
      </c>
      <c r="U24">
        <f>MIN('Peaker Keys'!$B$10,U15*$AD$4)</f>
        <v>1</v>
      </c>
      <c r="V24">
        <f>MIN('Peaker Keys'!$B$10,V15*$AD$4)</f>
        <v>1</v>
      </c>
      <c r="W24">
        <f>MIN('Peaker Keys'!$B$10,W15*$AD$4)</f>
        <v>1</v>
      </c>
      <c r="X24">
        <f>MIN('Peaker Keys'!$B$10,X15*$AD$4)</f>
        <v>1</v>
      </c>
      <c r="Y24">
        <f>MIN('Peaker Keys'!$B$10,Y15*$AD$4)</f>
        <v>1</v>
      </c>
      <c r="Z24">
        <f>SUM($B24:$Y24)*INDEX(Clustering!$E$6:$E$11,MATCH($A24,Clustering!$D$6:$D$11,0))</f>
        <v>792</v>
      </c>
      <c r="AA24">
        <f>COUNTIF($B24:$Y24,"&lt;"&amp;'Peaker Keys'!$B$10)*INDEX(Clustering!$E$6:$E$11,MATCH($A24,Clustering!$D$6:$D$11,0))</f>
        <v>0</v>
      </c>
      <c r="AC24" t="s">
        <v>8873</v>
      </c>
      <c r="AD24" t="str">
        <f>IF(ABS($AD$23-$AD$2)&gt;'Peaker Keys'!$B$11,"WARN: &gt;0.005 off target","OK")</f>
        <v>OK</v>
      </c>
    </row>
    <row r="25" spans="1:30" x14ac:dyDescent="0.25">
      <c r="A25" t="str">
        <f t="shared" si="0"/>
        <v>Winter Peak</v>
      </c>
      <c r="B25">
        <f>MIN('Peaker Keys'!$B$10,B16*$AD$4)</f>
        <v>0</v>
      </c>
      <c r="C25">
        <f>MIN('Peaker Keys'!$B$10,C16*$AD$4)</f>
        <v>0</v>
      </c>
      <c r="D25">
        <f>MIN('Peaker Keys'!$B$10,D16*$AD$4)</f>
        <v>0</v>
      </c>
      <c r="E25">
        <f>MIN('Peaker Keys'!$B$10,E16*$AD$4)</f>
        <v>0</v>
      </c>
      <c r="F25">
        <f>MIN('Peaker Keys'!$B$10,F16*$AD$4)</f>
        <v>0</v>
      </c>
      <c r="G25">
        <f>MIN('Peaker Keys'!$B$10,G16*$AD$4)</f>
        <v>0</v>
      </c>
      <c r="H25">
        <f>MIN('Peaker Keys'!$B$10,H16*$AD$4)</f>
        <v>0</v>
      </c>
      <c r="I25">
        <f>MIN('Peaker Keys'!$B$10,I16*$AD$4)</f>
        <v>0</v>
      </c>
      <c r="J25">
        <f>MIN('Peaker Keys'!$B$10,J16*$AD$4)</f>
        <v>0</v>
      </c>
      <c r="K25">
        <f>MIN('Peaker Keys'!$B$10,K16*$AD$4)</f>
        <v>0</v>
      </c>
      <c r="L25">
        <f>MIN('Peaker Keys'!$B$10,L16*$AD$4)</f>
        <v>0</v>
      </c>
      <c r="M25">
        <f>MIN('Peaker Keys'!$B$10,M16*$AD$4)</f>
        <v>0</v>
      </c>
      <c r="N25">
        <f>MIN('Peaker Keys'!$B$10,N16*$AD$4)</f>
        <v>0</v>
      </c>
      <c r="O25">
        <f>MIN('Peaker Keys'!$B$10,O16*$AD$4)</f>
        <v>0</v>
      </c>
      <c r="P25">
        <f>MIN('Peaker Keys'!$B$10,P16*$AD$4)</f>
        <v>0</v>
      </c>
      <c r="Q25">
        <f>MIN('Peaker Keys'!$B$10,Q16*$AD$4)</f>
        <v>0</v>
      </c>
      <c r="R25">
        <f>MIN('Peaker Keys'!$B$10,R16*$AD$4)</f>
        <v>0</v>
      </c>
      <c r="S25">
        <f>MIN('Peaker Keys'!$B$10,S16*$AD$4)</f>
        <v>0</v>
      </c>
      <c r="T25">
        <f>MIN('Peaker Keys'!$B$10,T16*$AD$4)</f>
        <v>0</v>
      </c>
      <c r="U25">
        <f>MIN('Peaker Keys'!$B$10,U16*$AD$4)</f>
        <v>0</v>
      </c>
      <c r="V25">
        <f>MIN('Peaker Keys'!$B$10,V16*$AD$4)</f>
        <v>0</v>
      </c>
      <c r="W25">
        <f>MIN('Peaker Keys'!$B$10,W16*$AD$4)</f>
        <v>0</v>
      </c>
      <c r="X25">
        <f>MIN('Peaker Keys'!$B$10,X16*$AD$4)</f>
        <v>0</v>
      </c>
      <c r="Y25">
        <f>MIN('Peaker Keys'!$B$10,Y16*$AD$4)</f>
        <v>0</v>
      </c>
      <c r="Z25">
        <f>SUM($B25:$Y25)*INDEX(Clustering!$E$6:$E$11,MATCH($A25,Clustering!$D$6:$D$11,0))</f>
        <v>0</v>
      </c>
      <c r="AA25">
        <f>COUNTIF($B25:$Y25,"&lt;"&amp;'Peaker Keys'!$B$10)*INDEX(Clustering!$E$6:$E$11,MATCH($A25,Clustering!$D$6:$D$11,0))</f>
        <v>600</v>
      </c>
    </row>
    <row r="27" spans="1:30" x14ac:dyDescent="0.25">
      <c r="A27" s="6" t="s">
        <v>8874</v>
      </c>
    </row>
    <row r="28" spans="1:30" x14ac:dyDescent="0.25">
      <c r="A28" t="str">
        <f t="shared" ref="A28:A33" si="1">A11</f>
        <v>Winter</v>
      </c>
      <c r="B28">
        <f>MIN('Peaker Keys'!$B$10,B11*$AD$6)</f>
        <v>0</v>
      </c>
      <c r="C28">
        <f>MIN('Peaker Keys'!$B$10,C11*$AD$6)</f>
        <v>0</v>
      </c>
      <c r="D28">
        <f>MIN('Peaker Keys'!$B$10,D11*$AD$6)</f>
        <v>0</v>
      </c>
      <c r="E28">
        <f>MIN('Peaker Keys'!$B$10,E11*$AD$6)</f>
        <v>0</v>
      </c>
      <c r="F28">
        <f>MIN('Peaker Keys'!$B$10,F11*$AD$6)</f>
        <v>0</v>
      </c>
      <c r="G28">
        <f>MIN('Peaker Keys'!$B$10,G11*$AD$6)</f>
        <v>0</v>
      </c>
      <c r="H28">
        <f>MIN('Peaker Keys'!$B$10,H11*$AD$6)</f>
        <v>0</v>
      </c>
      <c r="I28">
        <f>MIN('Peaker Keys'!$B$10,I11*$AD$6)</f>
        <v>0</v>
      </c>
      <c r="J28">
        <f>MIN('Peaker Keys'!$B$10,J11*$AD$6)</f>
        <v>0</v>
      </c>
      <c r="K28">
        <f>MIN('Peaker Keys'!$B$10,K11*$AD$6)</f>
        <v>0</v>
      </c>
      <c r="L28">
        <f>MIN('Peaker Keys'!$B$10,L11*$AD$6)</f>
        <v>0</v>
      </c>
      <c r="M28">
        <f>MIN('Peaker Keys'!$B$10,M11*$AD$6)</f>
        <v>0</v>
      </c>
      <c r="N28">
        <f>MIN('Peaker Keys'!$B$10,N11*$AD$6)</f>
        <v>0</v>
      </c>
      <c r="O28">
        <f>MIN('Peaker Keys'!$B$10,O11*$AD$6)</f>
        <v>0</v>
      </c>
      <c r="P28">
        <f>MIN('Peaker Keys'!$B$10,P11*$AD$6)</f>
        <v>0</v>
      </c>
      <c r="Q28">
        <f>MIN('Peaker Keys'!$B$10,Q11*$AD$6)</f>
        <v>0</v>
      </c>
      <c r="R28">
        <f>MIN('Peaker Keys'!$B$10,R11*$AD$6)</f>
        <v>0</v>
      </c>
      <c r="S28">
        <f>MIN('Peaker Keys'!$B$10,S11*$AD$6)</f>
        <v>0</v>
      </c>
      <c r="T28">
        <f>MIN('Peaker Keys'!$B$10,T11*$AD$6)</f>
        <v>0</v>
      </c>
      <c r="U28">
        <f>MIN('Peaker Keys'!$B$10,U11*$AD$6)</f>
        <v>0</v>
      </c>
      <c r="V28">
        <f>MIN('Peaker Keys'!$B$10,V11*$AD$6)</f>
        <v>0</v>
      </c>
      <c r="W28">
        <f>MIN('Peaker Keys'!$B$10,W11*$AD$6)</f>
        <v>0</v>
      </c>
      <c r="X28">
        <f>MIN('Peaker Keys'!$B$10,X11*$AD$6)</f>
        <v>0</v>
      </c>
      <c r="Y28">
        <f>MIN('Peaker Keys'!$B$10,Y11*$AD$6)</f>
        <v>0</v>
      </c>
      <c r="Z28">
        <f>SUM($B28:$Y28)*INDEX(Clustering!$E$6:$E$11,MATCH($A28,Clustering!$D$6:$D$11,0))</f>
        <v>0</v>
      </c>
      <c r="AA28">
        <f>COUNTIF($B28:$Y28,"&lt;"&amp;'Peaker Keys'!$B$10)*INDEX(Clustering!$E$6:$E$11,MATCH($A28,Clustering!$D$6:$D$11,0))</f>
        <v>2232</v>
      </c>
    </row>
    <row r="29" spans="1:30" x14ac:dyDescent="0.25">
      <c r="A29" t="str">
        <f t="shared" si="1"/>
        <v>Spring</v>
      </c>
      <c r="B29">
        <f>MIN('Peaker Keys'!$B$10,B12*$AD$6)</f>
        <v>0.51580600232228857</v>
      </c>
      <c r="C29">
        <f>MIN('Peaker Keys'!$B$10,C12*$AD$6)</f>
        <v>0.51580600232228857</v>
      </c>
      <c r="D29">
        <f>MIN('Peaker Keys'!$B$10,D12*$AD$6)</f>
        <v>0.51580600232228857</v>
      </c>
      <c r="E29">
        <f>MIN('Peaker Keys'!$B$10,E12*$AD$6)</f>
        <v>0.51580600232228857</v>
      </c>
      <c r="F29">
        <f>MIN('Peaker Keys'!$B$10,F12*$AD$6)</f>
        <v>0.51580600232228857</v>
      </c>
      <c r="G29">
        <f>MIN('Peaker Keys'!$B$10,G12*$AD$6)</f>
        <v>0.51580600232228857</v>
      </c>
      <c r="H29">
        <f>MIN('Peaker Keys'!$B$10,H12*$AD$6)</f>
        <v>0.51580600232228857</v>
      </c>
      <c r="I29">
        <f>MIN('Peaker Keys'!$B$10,I12*$AD$6)</f>
        <v>0.51580600232228857</v>
      </c>
      <c r="J29">
        <f>MIN('Peaker Keys'!$B$10,J12*$AD$6)</f>
        <v>0.51580600232228857</v>
      </c>
      <c r="K29">
        <f>MIN('Peaker Keys'!$B$10,K12*$AD$6)</f>
        <v>0.51580600232228857</v>
      </c>
      <c r="L29">
        <f>MIN('Peaker Keys'!$B$10,L12*$AD$6)</f>
        <v>0.51580600232228857</v>
      </c>
      <c r="M29">
        <f>MIN('Peaker Keys'!$B$10,M12*$AD$6)</f>
        <v>0.51580600232228857</v>
      </c>
      <c r="N29">
        <f>MIN('Peaker Keys'!$B$10,N12*$AD$6)</f>
        <v>0.51580600232228857</v>
      </c>
      <c r="O29">
        <f>MIN('Peaker Keys'!$B$10,O12*$AD$6)</f>
        <v>0.64311748086057607</v>
      </c>
      <c r="P29">
        <f>MIN('Peaker Keys'!$B$10,P12*$AD$6)</f>
        <v>0.68774133642971813</v>
      </c>
      <c r="Q29">
        <f>MIN('Peaker Keys'!$B$10,Q12*$AD$6)</f>
        <v>0.68774133642971813</v>
      </c>
      <c r="R29">
        <f>MIN('Peaker Keys'!$B$10,R12*$AD$6)</f>
        <v>0.84739557524375986</v>
      </c>
      <c r="S29">
        <f>MIN('Peaker Keys'!$B$10,S12*$AD$6)</f>
        <v>1</v>
      </c>
      <c r="T29">
        <f>MIN('Peaker Keys'!$B$10,T12*$AD$6)</f>
        <v>1</v>
      </c>
      <c r="U29">
        <f>MIN('Peaker Keys'!$B$10,U12*$AD$6)</f>
        <v>0.94236429350629303</v>
      </c>
      <c r="V29">
        <f>MIN('Peaker Keys'!$B$10,V12*$AD$6)</f>
        <v>0.58377156695836652</v>
      </c>
      <c r="W29">
        <f>MIN('Peaker Keys'!$B$10,W12*$AD$6)</f>
        <v>0.3956648527130599</v>
      </c>
      <c r="X29">
        <f>MIN('Peaker Keys'!$B$10,X12*$AD$6)</f>
        <v>0.3956648527130599</v>
      </c>
      <c r="Y29">
        <f>MIN('Peaker Keys'!$B$10,Y12*$AD$6)</f>
        <v>0.3956648527130599</v>
      </c>
      <c r="Z29">
        <f>SUM($B29:$Y29)*INDEX(Clustering!$E$6:$E$11,MATCH($A29,Clustering!$D$6:$D$11,0))</f>
        <v>685.66100053235334</v>
      </c>
      <c r="AA29">
        <f>COUNTIF($B29:$Y29,"&lt;"&amp;'Peaker Keys'!$B$10)*INDEX(Clustering!$E$6:$E$11,MATCH($A29,Clustering!$D$6:$D$11,0))</f>
        <v>1056</v>
      </c>
    </row>
    <row r="30" spans="1:30" x14ac:dyDescent="0.25">
      <c r="A30" t="str">
        <f t="shared" si="1"/>
        <v>Summer</v>
      </c>
      <c r="B30">
        <f>MIN('Peaker Keys'!$B$10,B13*$AD$6)</f>
        <v>0.18474896426957921</v>
      </c>
      <c r="C30">
        <f>MIN('Peaker Keys'!$B$10,C13*$AD$6)</f>
        <v>0.18474896426957921</v>
      </c>
      <c r="D30">
        <f>MIN('Peaker Keys'!$B$10,D13*$AD$6)</f>
        <v>0.18474896426957921</v>
      </c>
      <c r="E30">
        <f>MIN('Peaker Keys'!$B$10,E13*$AD$6)</f>
        <v>0.18474896426957921</v>
      </c>
      <c r="F30">
        <f>MIN('Peaker Keys'!$B$10,F13*$AD$6)</f>
        <v>0.18474896426957921</v>
      </c>
      <c r="G30">
        <f>MIN('Peaker Keys'!$B$10,G13*$AD$6)</f>
        <v>0.18474896426957921</v>
      </c>
      <c r="H30">
        <f>MIN('Peaker Keys'!$B$10,H13*$AD$6)</f>
        <v>0.18474896426957921</v>
      </c>
      <c r="I30">
        <f>MIN('Peaker Keys'!$B$10,I13*$AD$6)</f>
        <v>0.18474896426957921</v>
      </c>
      <c r="J30">
        <f>MIN('Peaker Keys'!$B$10,J13*$AD$6)</f>
        <v>0.18474896426957921</v>
      </c>
      <c r="K30">
        <f>MIN('Peaker Keys'!$B$10,K13*$AD$6)</f>
        <v>0.18474896426957921</v>
      </c>
      <c r="L30">
        <f>MIN('Peaker Keys'!$B$10,L13*$AD$6)</f>
        <v>0.18474896426957921</v>
      </c>
      <c r="M30">
        <f>MIN('Peaker Keys'!$B$10,M13*$AD$6)</f>
        <v>0.29996470101632366</v>
      </c>
      <c r="N30">
        <f>MIN('Peaker Keys'!$B$10,N13*$AD$6)</f>
        <v>0.31447360282226949</v>
      </c>
      <c r="O30">
        <f>MIN('Peaker Keys'!$B$10,O13*$AD$6)</f>
        <v>0.44467730888742019</v>
      </c>
      <c r="P30">
        <f>MIN('Peaker Keys'!$B$10,P13*$AD$6)</f>
        <v>0.51403944087009057</v>
      </c>
      <c r="Q30">
        <f>MIN('Peaker Keys'!$B$10,Q13*$AD$6)</f>
        <v>0.55568409534611907</v>
      </c>
      <c r="R30">
        <f>MIN('Peaker Keys'!$B$10,R13*$AD$6)</f>
        <v>0.67439018111221849</v>
      </c>
      <c r="S30">
        <f>MIN('Peaker Keys'!$B$10,S13*$AD$6)</f>
        <v>0.7245896125964697</v>
      </c>
      <c r="T30">
        <f>MIN('Peaker Keys'!$B$10,T13*$AD$6)</f>
        <v>0.56085118065908568</v>
      </c>
      <c r="U30">
        <f>MIN('Peaker Keys'!$B$10,U13*$AD$6)</f>
        <v>0.4033748454917207</v>
      </c>
      <c r="V30">
        <f>MIN('Peaker Keys'!$B$10,V13*$AD$6)</f>
        <v>0.31899052508261111</v>
      </c>
      <c r="W30">
        <f>MIN('Peaker Keys'!$B$10,W13*$AD$6)</f>
        <v>0.14149601171600484</v>
      </c>
      <c r="X30">
        <f>MIN('Peaker Keys'!$B$10,X13*$AD$6)</f>
        <v>0.14149601171600484</v>
      </c>
      <c r="Y30">
        <f>MIN('Peaker Keys'!$B$10,Y13*$AD$6)</f>
        <v>0.14149601171600484</v>
      </c>
      <c r="Z30">
        <f>SUM($B30:$Y30)*INDEX(Clustering!$E$6:$E$11,MATCH($A30,Clustering!$D$6:$D$11,0))</f>
        <v>777.65054855175549</v>
      </c>
      <c r="AA30">
        <f>COUNTIF($B30:$Y30,"&lt;"&amp;'Peaker Keys'!$B$10)*INDEX(Clustering!$E$6:$E$11,MATCH($A30,Clustering!$D$6:$D$11,0))</f>
        <v>2568</v>
      </c>
    </row>
    <row r="31" spans="1:30" x14ac:dyDescent="0.25">
      <c r="A31" t="str">
        <f t="shared" si="1"/>
        <v>Fall</v>
      </c>
      <c r="B31">
        <f>MIN('Peaker Keys'!$B$10,B14*$AD$6)</f>
        <v>0.50006644509503262</v>
      </c>
      <c r="C31">
        <f>MIN('Peaker Keys'!$B$10,C14*$AD$6)</f>
        <v>0.50006644509503262</v>
      </c>
      <c r="D31">
        <f>MIN('Peaker Keys'!$B$10,D14*$AD$6)</f>
        <v>0.50006644509503262</v>
      </c>
      <c r="E31">
        <f>MIN('Peaker Keys'!$B$10,E14*$AD$6)</f>
        <v>0.50006644509503262</v>
      </c>
      <c r="F31">
        <f>MIN('Peaker Keys'!$B$10,F14*$AD$6)</f>
        <v>0.50006644509503262</v>
      </c>
      <c r="G31">
        <f>MIN('Peaker Keys'!$B$10,G14*$AD$6)</f>
        <v>0.50006644509503262</v>
      </c>
      <c r="H31">
        <f>MIN('Peaker Keys'!$B$10,H14*$AD$6)</f>
        <v>0.50006644509503262</v>
      </c>
      <c r="I31">
        <f>MIN('Peaker Keys'!$B$10,I14*$AD$6)</f>
        <v>0.50006644509503262</v>
      </c>
      <c r="J31">
        <f>MIN('Peaker Keys'!$B$10,J14*$AD$6)</f>
        <v>0.50006644509503262</v>
      </c>
      <c r="K31">
        <f>MIN('Peaker Keys'!$B$10,K14*$AD$6)</f>
        <v>0.50006644509503262</v>
      </c>
      <c r="L31">
        <f>MIN('Peaker Keys'!$B$10,L14*$AD$6)</f>
        <v>0.7223595707255126</v>
      </c>
      <c r="M31">
        <f>MIN('Peaker Keys'!$B$10,M14*$AD$6)</f>
        <v>1</v>
      </c>
      <c r="N31">
        <f>MIN('Peaker Keys'!$B$10,N14*$AD$6)</f>
        <v>1</v>
      </c>
      <c r="O31">
        <f>MIN('Peaker Keys'!$B$10,O14*$AD$6)</f>
        <v>1</v>
      </c>
      <c r="P31">
        <f>MIN('Peaker Keys'!$B$10,P14*$AD$6)</f>
        <v>1</v>
      </c>
      <c r="Q31">
        <f>MIN('Peaker Keys'!$B$10,Q14*$AD$6)</f>
        <v>1</v>
      </c>
      <c r="R31">
        <f>MIN('Peaker Keys'!$B$10,R14*$AD$6)</f>
        <v>1</v>
      </c>
      <c r="S31">
        <f>MIN('Peaker Keys'!$B$10,S14*$AD$6)</f>
        <v>1</v>
      </c>
      <c r="T31">
        <f>MIN('Peaker Keys'!$B$10,T14*$AD$6)</f>
        <v>1</v>
      </c>
      <c r="U31">
        <f>MIN('Peaker Keys'!$B$10,U14*$AD$6)</f>
        <v>1</v>
      </c>
      <c r="V31">
        <f>MIN('Peaker Keys'!$B$10,V14*$AD$6)</f>
        <v>0.92150491973394644</v>
      </c>
      <c r="W31">
        <f>MIN('Peaker Keys'!$B$10,W14*$AD$6)</f>
        <v>0.66309381556719105</v>
      </c>
      <c r="X31">
        <f>MIN('Peaker Keys'!$B$10,X14*$AD$6)</f>
        <v>0.66309381556719105</v>
      </c>
      <c r="Y31">
        <f>MIN('Peaker Keys'!$B$10,Y14*$AD$6)</f>
        <v>0.66309381556719105</v>
      </c>
      <c r="Z31">
        <f>SUM($B31:$Y31)*INDEX(Clustering!$E$6:$E$11,MATCH($A31,Clustering!$D$6:$D$11,0))</f>
        <v>1040.3948128985701</v>
      </c>
      <c r="AA31">
        <f>COUNTIF($B31:$Y31,"&lt;"&amp;'Peaker Keys'!$B$10)*INDEX(Clustering!$E$6:$E$11,MATCH($A31,Clustering!$D$6:$D$11,0))</f>
        <v>885</v>
      </c>
    </row>
    <row r="32" spans="1:30" x14ac:dyDescent="0.25">
      <c r="A32" t="str">
        <f t="shared" si="1"/>
        <v>Summer Peak</v>
      </c>
      <c r="B32">
        <f>MIN('Peaker Keys'!$B$10,B15*$AD$6)</f>
        <v>1</v>
      </c>
      <c r="C32">
        <f>MIN('Peaker Keys'!$B$10,C15*$AD$6)</f>
        <v>1</v>
      </c>
      <c r="D32">
        <f>MIN('Peaker Keys'!$B$10,D15*$AD$6)</f>
        <v>1</v>
      </c>
      <c r="E32">
        <f>MIN('Peaker Keys'!$B$10,E15*$AD$6)</f>
        <v>1</v>
      </c>
      <c r="F32">
        <f>MIN('Peaker Keys'!$B$10,F15*$AD$6)</f>
        <v>1</v>
      </c>
      <c r="G32">
        <f>MIN('Peaker Keys'!$B$10,G15*$AD$6)</f>
        <v>1</v>
      </c>
      <c r="H32">
        <f>MIN('Peaker Keys'!$B$10,H15*$AD$6)</f>
        <v>1</v>
      </c>
      <c r="I32">
        <f>MIN('Peaker Keys'!$B$10,I15*$AD$6)</f>
        <v>1</v>
      </c>
      <c r="J32">
        <f>MIN('Peaker Keys'!$B$10,J15*$AD$6)</f>
        <v>1</v>
      </c>
      <c r="K32">
        <f>MIN('Peaker Keys'!$B$10,K15*$AD$6)</f>
        <v>1</v>
      </c>
      <c r="L32">
        <f>MIN('Peaker Keys'!$B$10,L15*$AD$6)</f>
        <v>1</v>
      </c>
      <c r="M32">
        <f>MIN('Peaker Keys'!$B$10,M15*$AD$6)</f>
        <v>1</v>
      </c>
      <c r="N32">
        <f>MIN('Peaker Keys'!$B$10,N15*$AD$6)</f>
        <v>1</v>
      </c>
      <c r="O32">
        <f>MIN('Peaker Keys'!$B$10,O15*$AD$6)</f>
        <v>1</v>
      </c>
      <c r="P32">
        <f>MIN('Peaker Keys'!$B$10,P15*$AD$6)</f>
        <v>1</v>
      </c>
      <c r="Q32">
        <f>MIN('Peaker Keys'!$B$10,Q15*$AD$6)</f>
        <v>1</v>
      </c>
      <c r="R32">
        <f>MIN('Peaker Keys'!$B$10,R15*$AD$6)</f>
        <v>1</v>
      </c>
      <c r="S32">
        <f>MIN('Peaker Keys'!$B$10,S15*$AD$6)</f>
        <v>1</v>
      </c>
      <c r="T32">
        <f>MIN('Peaker Keys'!$B$10,T15*$AD$6)</f>
        <v>1</v>
      </c>
      <c r="U32">
        <f>MIN('Peaker Keys'!$B$10,U15*$AD$6)</f>
        <v>1</v>
      </c>
      <c r="V32">
        <f>MIN('Peaker Keys'!$B$10,V15*$AD$6)</f>
        <v>1</v>
      </c>
      <c r="W32">
        <f>MIN('Peaker Keys'!$B$10,W15*$AD$6)</f>
        <v>1</v>
      </c>
      <c r="X32">
        <f>MIN('Peaker Keys'!$B$10,X15*$AD$6)</f>
        <v>1</v>
      </c>
      <c r="Y32">
        <f>MIN('Peaker Keys'!$B$10,Y15*$AD$6)</f>
        <v>1</v>
      </c>
      <c r="Z32">
        <f>SUM($B32:$Y32)*INDEX(Clustering!$E$6:$E$11,MATCH($A32,Clustering!$D$6:$D$11,0))</f>
        <v>792</v>
      </c>
      <c r="AA32">
        <f>COUNTIF($B32:$Y32,"&lt;"&amp;'Peaker Keys'!$B$10)*INDEX(Clustering!$E$6:$E$11,MATCH($A32,Clustering!$D$6:$D$11,0))</f>
        <v>0</v>
      </c>
    </row>
    <row r="33" spans="1:27" x14ac:dyDescent="0.25">
      <c r="A33" t="str">
        <f t="shared" si="1"/>
        <v>Winter Peak</v>
      </c>
      <c r="B33">
        <f>MIN('Peaker Keys'!$B$10,B16*$AD$6)</f>
        <v>0</v>
      </c>
      <c r="C33">
        <f>MIN('Peaker Keys'!$B$10,C16*$AD$6)</f>
        <v>0</v>
      </c>
      <c r="D33">
        <f>MIN('Peaker Keys'!$B$10,D16*$AD$6)</f>
        <v>0</v>
      </c>
      <c r="E33">
        <f>MIN('Peaker Keys'!$B$10,E16*$AD$6)</f>
        <v>0</v>
      </c>
      <c r="F33">
        <f>MIN('Peaker Keys'!$B$10,F16*$AD$6)</f>
        <v>0</v>
      </c>
      <c r="G33">
        <f>MIN('Peaker Keys'!$B$10,G16*$AD$6)</f>
        <v>0</v>
      </c>
      <c r="H33">
        <f>MIN('Peaker Keys'!$B$10,H16*$AD$6)</f>
        <v>0</v>
      </c>
      <c r="I33">
        <f>MIN('Peaker Keys'!$B$10,I16*$AD$6)</f>
        <v>0</v>
      </c>
      <c r="J33">
        <f>MIN('Peaker Keys'!$B$10,J16*$AD$6)</f>
        <v>0</v>
      </c>
      <c r="K33">
        <f>MIN('Peaker Keys'!$B$10,K16*$AD$6)</f>
        <v>0</v>
      </c>
      <c r="L33">
        <f>MIN('Peaker Keys'!$B$10,L16*$AD$6)</f>
        <v>0</v>
      </c>
      <c r="M33">
        <f>MIN('Peaker Keys'!$B$10,M16*$AD$6)</f>
        <v>0</v>
      </c>
      <c r="N33">
        <f>MIN('Peaker Keys'!$B$10,N16*$AD$6)</f>
        <v>0</v>
      </c>
      <c r="O33">
        <f>MIN('Peaker Keys'!$B$10,O16*$AD$6)</f>
        <v>0</v>
      </c>
      <c r="P33">
        <f>MIN('Peaker Keys'!$B$10,P16*$AD$6)</f>
        <v>0</v>
      </c>
      <c r="Q33">
        <f>MIN('Peaker Keys'!$B$10,Q16*$AD$6)</f>
        <v>0</v>
      </c>
      <c r="R33">
        <f>MIN('Peaker Keys'!$B$10,R16*$AD$6)</f>
        <v>0</v>
      </c>
      <c r="S33">
        <f>MIN('Peaker Keys'!$B$10,S16*$AD$6)</f>
        <v>0</v>
      </c>
      <c r="T33">
        <f>MIN('Peaker Keys'!$B$10,T16*$AD$6)</f>
        <v>0</v>
      </c>
      <c r="U33">
        <f>MIN('Peaker Keys'!$B$10,U16*$AD$6)</f>
        <v>0</v>
      </c>
      <c r="V33">
        <f>MIN('Peaker Keys'!$B$10,V16*$AD$6)</f>
        <v>0</v>
      </c>
      <c r="W33">
        <f>MIN('Peaker Keys'!$B$10,W16*$AD$6)</f>
        <v>0</v>
      </c>
      <c r="X33">
        <f>MIN('Peaker Keys'!$B$10,X16*$AD$6)</f>
        <v>0</v>
      </c>
      <c r="Y33">
        <f>MIN('Peaker Keys'!$B$10,Y16*$AD$6)</f>
        <v>0</v>
      </c>
      <c r="Z33">
        <f>SUM($B33:$Y33)*INDEX(Clustering!$E$6:$E$11,MATCH($A33,Clustering!$D$6:$D$11,0))</f>
        <v>0</v>
      </c>
      <c r="AA33">
        <f>COUNTIF($B33:$Y33,"&lt;"&amp;'Peaker Keys'!$B$10)*INDEX(Clustering!$E$6:$E$11,MATCH($A33,Clustering!$D$6:$D$11,0))</f>
        <v>600</v>
      </c>
    </row>
    <row r="35" spans="1:27" x14ac:dyDescent="0.25">
      <c r="A35" s="6" t="s">
        <v>8875</v>
      </c>
    </row>
    <row r="36" spans="1:27" x14ac:dyDescent="0.25">
      <c r="A36" t="str">
        <f t="shared" ref="A36:A41" si="2">A11</f>
        <v>Winter</v>
      </c>
      <c r="B36">
        <f>MIN('Peaker Keys'!$B$10,B11*$AD$8)</f>
        <v>0</v>
      </c>
      <c r="C36">
        <f>MIN('Peaker Keys'!$B$10,C11*$AD$8)</f>
        <v>0</v>
      </c>
      <c r="D36">
        <f>MIN('Peaker Keys'!$B$10,D11*$AD$8)</f>
        <v>0</v>
      </c>
      <c r="E36">
        <f>MIN('Peaker Keys'!$B$10,E11*$AD$8)</f>
        <v>0</v>
      </c>
      <c r="F36">
        <f>MIN('Peaker Keys'!$B$10,F11*$AD$8)</f>
        <v>0</v>
      </c>
      <c r="G36">
        <f>MIN('Peaker Keys'!$B$10,G11*$AD$8)</f>
        <v>0</v>
      </c>
      <c r="H36">
        <f>MIN('Peaker Keys'!$B$10,H11*$AD$8)</f>
        <v>0</v>
      </c>
      <c r="I36">
        <f>MIN('Peaker Keys'!$B$10,I11*$AD$8)</f>
        <v>0</v>
      </c>
      <c r="J36">
        <f>MIN('Peaker Keys'!$B$10,J11*$AD$8)</f>
        <v>0</v>
      </c>
      <c r="K36">
        <f>MIN('Peaker Keys'!$B$10,K11*$AD$8)</f>
        <v>0</v>
      </c>
      <c r="L36">
        <f>MIN('Peaker Keys'!$B$10,L11*$AD$8)</f>
        <v>0</v>
      </c>
      <c r="M36">
        <f>MIN('Peaker Keys'!$B$10,M11*$AD$8)</f>
        <v>0</v>
      </c>
      <c r="N36">
        <f>MIN('Peaker Keys'!$B$10,N11*$AD$8)</f>
        <v>0</v>
      </c>
      <c r="O36">
        <f>MIN('Peaker Keys'!$B$10,O11*$AD$8)</f>
        <v>0</v>
      </c>
      <c r="P36">
        <f>MIN('Peaker Keys'!$B$10,P11*$AD$8)</f>
        <v>0</v>
      </c>
      <c r="Q36">
        <f>MIN('Peaker Keys'!$B$10,Q11*$AD$8)</f>
        <v>0</v>
      </c>
      <c r="R36">
        <f>MIN('Peaker Keys'!$B$10,R11*$AD$8)</f>
        <v>0</v>
      </c>
      <c r="S36">
        <f>MIN('Peaker Keys'!$B$10,S11*$AD$8)</f>
        <v>0</v>
      </c>
      <c r="T36">
        <f>MIN('Peaker Keys'!$B$10,T11*$AD$8)</f>
        <v>0</v>
      </c>
      <c r="U36">
        <f>MIN('Peaker Keys'!$B$10,U11*$AD$8)</f>
        <v>0</v>
      </c>
      <c r="V36">
        <f>MIN('Peaker Keys'!$B$10,V11*$AD$8)</f>
        <v>0</v>
      </c>
      <c r="W36">
        <f>MIN('Peaker Keys'!$B$10,W11*$AD$8)</f>
        <v>0</v>
      </c>
      <c r="X36">
        <f>MIN('Peaker Keys'!$B$10,X11*$AD$8)</f>
        <v>0</v>
      </c>
      <c r="Y36">
        <f>MIN('Peaker Keys'!$B$10,Y11*$AD$8)</f>
        <v>0</v>
      </c>
      <c r="Z36">
        <f>SUM($B36:$Y36)*INDEX(Clustering!$E$6:$E$11,MATCH($A36,Clustering!$D$6:$D$11,0))</f>
        <v>0</v>
      </c>
      <c r="AA36">
        <f>COUNTIF($B36:$Y36,"&lt;"&amp;'Peaker Keys'!$B$10)*INDEX(Clustering!$E$6:$E$11,MATCH($A36,Clustering!$D$6:$D$11,0))</f>
        <v>2232</v>
      </c>
    </row>
    <row r="37" spans="1:27" x14ac:dyDescent="0.25">
      <c r="A37" t="str">
        <f t="shared" si="2"/>
        <v>Spring</v>
      </c>
      <c r="B37">
        <f>MIN('Peaker Keys'!$B$10,B12*$AD$8)</f>
        <v>0.58796526765610546</v>
      </c>
      <c r="C37">
        <f>MIN('Peaker Keys'!$B$10,C12*$AD$8)</f>
        <v>0.58796526765610546</v>
      </c>
      <c r="D37">
        <f>MIN('Peaker Keys'!$B$10,D12*$AD$8)</f>
        <v>0.58796526765610546</v>
      </c>
      <c r="E37">
        <f>MIN('Peaker Keys'!$B$10,E12*$AD$8)</f>
        <v>0.58796526765610546</v>
      </c>
      <c r="F37">
        <f>MIN('Peaker Keys'!$B$10,F12*$AD$8)</f>
        <v>0.58796526765610546</v>
      </c>
      <c r="G37">
        <f>MIN('Peaker Keys'!$B$10,G12*$AD$8)</f>
        <v>0.58796526765610546</v>
      </c>
      <c r="H37">
        <f>MIN('Peaker Keys'!$B$10,H12*$AD$8)</f>
        <v>0.58796526765610546</v>
      </c>
      <c r="I37">
        <f>MIN('Peaker Keys'!$B$10,I12*$AD$8)</f>
        <v>0.58796526765610546</v>
      </c>
      <c r="J37">
        <f>MIN('Peaker Keys'!$B$10,J12*$AD$8)</f>
        <v>0.58796526765610546</v>
      </c>
      <c r="K37">
        <f>MIN('Peaker Keys'!$B$10,K12*$AD$8)</f>
        <v>0.58796526765610546</v>
      </c>
      <c r="L37">
        <f>MIN('Peaker Keys'!$B$10,L12*$AD$8)</f>
        <v>0.58796526765610546</v>
      </c>
      <c r="M37">
        <f>MIN('Peaker Keys'!$B$10,M12*$AD$8)</f>
        <v>0.58796526765610546</v>
      </c>
      <c r="N37">
        <f>MIN('Peaker Keys'!$B$10,N12*$AD$8)</f>
        <v>0.58796526765610546</v>
      </c>
      <c r="O37">
        <f>MIN('Peaker Keys'!$B$10,O12*$AD$8)</f>
        <v>0.73308712978536306</v>
      </c>
      <c r="P37">
        <f>MIN('Peaker Keys'!$B$10,P12*$AD$8)</f>
        <v>0.78395369020814065</v>
      </c>
      <c r="Q37">
        <f>MIN('Peaker Keys'!$B$10,Q12*$AD$8)</f>
        <v>0.78395369020814065</v>
      </c>
      <c r="R37">
        <f>MIN('Peaker Keys'!$B$10,R12*$AD$8)</f>
        <v>0.96594293972074463</v>
      </c>
      <c r="S37">
        <f>MIN('Peaker Keys'!$B$10,S12*$AD$8)</f>
        <v>1</v>
      </c>
      <c r="T37">
        <f>MIN('Peaker Keys'!$B$10,T12*$AD$8)</f>
        <v>1</v>
      </c>
      <c r="U37">
        <f>MIN('Peaker Keys'!$B$10,U12*$AD$8)</f>
        <v>1</v>
      </c>
      <c r="V37">
        <f>MIN('Peaker Keys'!$B$10,V12*$AD$8)</f>
        <v>0.66543895199233583</v>
      </c>
      <c r="W37">
        <f>MIN('Peaker Keys'!$B$10,W12*$AD$8)</f>
        <v>0.45101683574862744</v>
      </c>
      <c r="X37">
        <f>MIN('Peaker Keys'!$B$10,X12*$AD$8)</f>
        <v>0.45101683574862744</v>
      </c>
      <c r="Y37">
        <f>MIN('Peaker Keys'!$B$10,Y12*$AD$8)</f>
        <v>0.45101683574862744</v>
      </c>
      <c r="Z37">
        <f>SUM($B37:$Y37)*INDEX(Clustering!$E$6:$E$11,MATCH($A37,Clustering!$D$6:$D$11,0))</f>
        <v>764.5908186571188</v>
      </c>
      <c r="AA37">
        <f>COUNTIF($B37:$Y37,"&lt;"&amp;'Peaker Keys'!$B$10)*INDEX(Clustering!$E$6:$E$11,MATCH($A37,Clustering!$D$6:$D$11,0))</f>
        <v>1008</v>
      </c>
    </row>
    <row r="38" spans="1:27" x14ac:dyDescent="0.25">
      <c r="A38" t="str">
        <f t="shared" si="2"/>
        <v>Summer</v>
      </c>
      <c r="B38">
        <f>MIN('Peaker Keys'!$B$10,B13*$AD$8)</f>
        <v>0.21059463002929377</v>
      </c>
      <c r="C38">
        <f>MIN('Peaker Keys'!$B$10,C13*$AD$8)</f>
        <v>0.21059463002929377</v>
      </c>
      <c r="D38">
        <f>MIN('Peaker Keys'!$B$10,D13*$AD$8)</f>
        <v>0.21059463002929377</v>
      </c>
      <c r="E38">
        <f>MIN('Peaker Keys'!$B$10,E13*$AD$8)</f>
        <v>0.21059463002929377</v>
      </c>
      <c r="F38">
        <f>MIN('Peaker Keys'!$B$10,F13*$AD$8)</f>
        <v>0.21059463002929377</v>
      </c>
      <c r="G38">
        <f>MIN('Peaker Keys'!$B$10,G13*$AD$8)</f>
        <v>0.21059463002929377</v>
      </c>
      <c r="H38">
        <f>MIN('Peaker Keys'!$B$10,H13*$AD$8)</f>
        <v>0.21059463002929377</v>
      </c>
      <c r="I38">
        <f>MIN('Peaker Keys'!$B$10,I13*$AD$8)</f>
        <v>0.21059463002929377</v>
      </c>
      <c r="J38">
        <f>MIN('Peaker Keys'!$B$10,J13*$AD$8)</f>
        <v>0.21059463002929377</v>
      </c>
      <c r="K38">
        <f>MIN('Peaker Keys'!$B$10,K13*$AD$8)</f>
        <v>0.21059463002929377</v>
      </c>
      <c r="L38">
        <f>MIN('Peaker Keys'!$B$10,L13*$AD$8)</f>
        <v>0.21059463002929377</v>
      </c>
      <c r="M38">
        <f>MIN('Peaker Keys'!$B$10,M13*$AD$8)</f>
        <v>0.34192860285919413</v>
      </c>
      <c r="N38">
        <f>MIN('Peaker Keys'!$B$10,N13*$AD$8)</f>
        <v>0.35846724392835888</v>
      </c>
      <c r="O38">
        <f>MIN('Peaker Keys'!$B$10,O13*$AD$8)</f>
        <v>0.50688594503253792</v>
      </c>
      <c r="P38">
        <f>MIN('Peaker Keys'!$B$10,P13*$AD$8)</f>
        <v>0.58595157108724782</v>
      </c>
      <c r="Q38">
        <f>MIN('Peaker Keys'!$B$10,Q13*$AD$8)</f>
        <v>0.63342215170322302</v>
      </c>
      <c r="R38">
        <f>MIN('Peaker Keys'!$B$10,R13*$AD$8)</f>
        <v>0.76873475988466788</v>
      </c>
      <c r="S38">
        <f>MIN('Peaker Keys'!$B$10,S13*$AD$8)</f>
        <v>0.82595689773482039</v>
      </c>
      <c r="T38">
        <f>MIN('Peaker Keys'!$B$10,T13*$AD$8)</f>
        <v>0.63931209227266617</v>
      </c>
      <c r="U38">
        <f>MIN('Peaker Keys'!$B$10,U13*$AD$8)</f>
        <v>0.45980542670592978</v>
      </c>
      <c r="V38">
        <f>MIN('Peaker Keys'!$B$10,V13*$AD$8)</f>
        <v>0.36361606614800451</v>
      </c>
      <c r="W38">
        <f>MIN('Peaker Keys'!$B$10,W13*$AD$8)</f>
        <v>0.16129075665329315</v>
      </c>
      <c r="X38">
        <f>MIN('Peaker Keys'!$B$10,X13*$AD$8)</f>
        <v>0.16129075665329315</v>
      </c>
      <c r="Y38">
        <f>MIN('Peaker Keys'!$B$10,Y13*$AD$8)</f>
        <v>0.16129075665329315</v>
      </c>
      <c r="Z38">
        <f>SUM($B38:$Y38)*INDEX(Clustering!$E$6:$E$11,MATCH($A38,Clustering!$D$6:$D$11,0))</f>
        <v>886.44085346734755</v>
      </c>
      <c r="AA38">
        <f>COUNTIF($B38:$Y38,"&lt;"&amp;'Peaker Keys'!$B$10)*INDEX(Clustering!$E$6:$E$11,MATCH($A38,Clustering!$D$6:$D$11,0))</f>
        <v>2568</v>
      </c>
    </row>
    <row r="39" spans="1:27" x14ac:dyDescent="0.25">
      <c r="A39" t="str">
        <f t="shared" si="2"/>
        <v>Fall</v>
      </c>
      <c r="B39">
        <f>MIN('Peaker Keys'!$B$10,B14*$AD$8)</f>
        <v>0.57002380723058332</v>
      </c>
      <c r="C39">
        <f>MIN('Peaker Keys'!$B$10,C14*$AD$8)</f>
        <v>0.57002380723058332</v>
      </c>
      <c r="D39">
        <f>MIN('Peaker Keys'!$B$10,D14*$AD$8)</f>
        <v>0.57002380723058332</v>
      </c>
      <c r="E39">
        <f>MIN('Peaker Keys'!$B$10,E14*$AD$8)</f>
        <v>0.57002380723058332</v>
      </c>
      <c r="F39">
        <f>MIN('Peaker Keys'!$B$10,F14*$AD$8)</f>
        <v>0.57002380723058332</v>
      </c>
      <c r="G39">
        <f>MIN('Peaker Keys'!$B$10,G14*$AD$8)</f>
        <v>0.57002380723058332</v>
      </c>
      <c r="H39">
        <f>MIN('Peaker Keys'!$B$10,H14*$AD$8)</f>
        <v>0.57002380723058332</v>
      </c>
      <c r="I39">
        <f>MIN('Peaker Keys'!$B$10,I14*$AD$8)</f>
        <v>0.57002380723058332</v>
      </c>
      <c r="J39">
        <f>MIN('Peaker Keys'!$B$10,J14*$AD$8)</f>
        <v>0.57002380723058332</v>
      </c>
      <c r="K39">
        <f>MIN('Peaker Keys'!$B$10,K14*$AD$8)</f>
        <v>0.57002380723058332</v>
      </c>
      <c r="L39">
        <f>MIN('Peaker Keys'!$B$10,L14*$AD$8)</f>
        <v>0.8234148816286907</v>
      </c>
      <c r="M39">
        <f>MIN('Peaker Keys'!$B$10,M14*$AD$8)</f>
        <v>1</v>
      </c>
      <c r="N39">
        <f>MIN('Peaker Keys'!$B$10,N14*$AD$8)</f>
        <v>1</v>
      </c>
      <c r="O39">
        <f>MIN('Peaker Keys'!$B$10,O14*$AD$8)</f>
        <v>1</v>
      </c>
      <c r="P39">
        <f>MIN('Peaker Keys'!$B$10,P14*$AD$8)</f>
        <v>1</v>
      </c>
      <c r="Q39">
        <f>MIN('Peaker Keys'!$B$10,Q14*$AD$8)</f>
        <v>1</v>
      </c>
      <c r="R39">
        <f>MIN('Peaker Keys'!$B$10,R14*$AD$8)</f>
        <v>1</v>
      </c>
      <c r="S39">
        <f>MIN('Peaker Keys'!$B$10,S14*$AD$8)</f>
        <v>1</v>
      </c>
      <c r="T39">
        <f>MIN('Peaker Keys'!$B$10,T14*$AD$8)</f>
        <v>1</v>
      </c>
      <c r="U39">
        <f>MIN('Peaker Keys'!$B$10,U14*$AD$8)</f>
        <v>1</v>
      </c>
      <c r="V39">
        <f>MIN('Peaker Keys'!$B$10,V14*$AD$8)</f>
        <v>1</v>
      </c>
      <c r="W39">
        <f>MIN('Peaker Keys'!$B$10,W14*$AD$8)</f>
        <v>0.75585807647788328</v>
      </c>
      <c r="X39">
        <f>MIN('Peaker Keys'!$B$10,X14*$AD$8)</f>
        <v>0.75585807647788328</v>
      </c>
      <c r="Y39">
        <f>MIN('Peaker Keys'!$B$10,Y14*$AD$8)</f>
        <v>0.75585807647788328</v>
      </c>
      <c r="Z39">
        <f>SUM($B39:$Y39)*INDEX(Clustering!$E$6:$E$11,MATCH($A39,Clustering!$D$6:$D$11,0))</f>
        <v>1108.6824038187219</v>
      </c>
      <c r="AA39">
        <f>COUNTIF($B39:$Y39,"&lt;"&amp;'Peaker Keys'!$B$10)*INDEX(Clustering!$E$6:$E$11,MATCH($A39,Clustering!$D$6:$D$11,0))</f>
        <v>826</v>
      </c>
    </row>
    <row r="40" spans="1:27" x14ac:dyDescent="0.25">
      <c r="A40" t="str">
        <f t="shared" si="2"/>
        <v>Summer Peak</v>
      </c>
      <c r="B40">
        <f>MIN('Peaker Keys'!$B$10,B15*$AD$8)</f>
        <v>1</v>
      </c>
      <c r="C40">
        <f>MIN('Peaker Keys'!$B$10,C15*$AD$8)</f>
        <v>1</v>
      </c>
      <c r="D40">
        <f>MIN('Peaker Keys'!$B$10,D15*$AD$8)</f>
        <v>1</v>
      </c>
      <c r="E40">
        <f>MIN('Peaker Keys'!$B$10,E15*$AD$8)</f>
        <v>1</v>
      </c>
      <c r="F40">
        <f>MIN('Peaker Keys'!$B$10,F15*$AD$8)</f>
        <v>1</v>
      </c>
      <c r="G40">
        <f>MIN('Peaker Keys'!$B$10,G15*$AD$8)</f>
        <v>1</v>
      </c>
      <c r="H40">
        <f>MIN('Peaker Keys'!$B$10,H15*$AD$8)</f>
        <v>1</v>
      </c>
      <c r="I40">
        <f>MIN('Peaker Keys'!$B$10,I15*$AD$8)</f>
        <v>1</v>
      </c>
      <c r="J40">
        <f>MIN('Peaker Keys'!$B$10,J15*$AD$8)</f>
        <v>1</v>
      </c>
      <c r="K40">
        <f>MIN('Peaker Keys'!$B$10,K15*$AD$8)</f>
        <v>1</v>
      </c>
      <c r="L40">
        <f>MIN('Peaker Keys'!$B$10,L15*$AD$8)</f>
        <v>1</v>
      </c>
      <c r="M40">
        <f>MIN('Peaker Keys'!$B$10,M15*$AD$8)</f>
        <v>1</v>
      </c>
      <c r="N40">
        <f>MIN('Peaker Keys'!$B$10,N15*$AD$8)</f>
        <v>1</v>
      </c>
      <c r="O40">
        <f>MIN('Peaker Keys'!$B$10,O15*$AD$8)</f>
        <v>1</v>
      </c>
      <c r="P40">
        <f>MIN('Peaker Keys'!$B$10,P15*$AD$8)</f>
        <v>1</v>
      </c>
      <c r="Q40">
        <f>MIN('Peaker Keys'!$B$10,Q15*$AD$8)</f>
        <v>1</v>
      </c>
      <c r="R40">
        <f>MIN('Peaker Keys'!$B$10,R15*$AD$8)</f>
        <v>1</v>
      </c>
      <c r="S40">
        <f>MIN('Peaker Keys'!$B$10,S15*$AD$8)</f>
        <v>1</v>
      </c>
      <c r="T40">
        <f>MIN('Peaker Keys'!$B$10,T15*$AD$8)</f>
        <v>1</v>
      </c>
      <c r="U40">
        <f>MIN('Peaker Keys'!$B$10,U15*$AD$8)</f>
        <v>1</v>
      </c>
      <c r="V40">
        <f>MIN('Peaker Keys'!$B$10,V15*$AD$8)</f>
        <v>1</v>
      </c>
      <c r="W40">
        <f>MIN('Peaker Keys'!$B$10,W15*$AD$8)</f>
        <v>1</v>
      </c>
      <c r="X40">
        <f>MIN('Peaker Keys'!$B$10,X15*$AD$8)</f>
        <v>1</v>
      </c>
      <c r="Y40">
        <f>MIN('Peaker Keys'!$B$10,Y15*$AD$8)</f>
        <v>1</v>
      </c>
      <c r="Z40">
        <f>SUM($B40:$Y40)*INDEX(Clustering!$E$6:$E$11,MATCH($A40,Clustering!$D$6:$D$11,0))</f>
        <v>792</v>
      </c>
      <c r="AA40">
        <f>COUNTIF($B40:$Y40,"&lt;"&amp;'Peaker Keys'!$B$10)*INDEX(Clustering!$E$6:$E$11,MATCH($A40,Clustering!$D$6:$D$11,0))</f>
        <v>0</v>
      </c>
    </row>
    <row r="41" spans="1:27" x14ac:dyDescent="0.25">
      <c r="A41" t="str">
        <f t="shared" si="2"/>
        <v>Winter Peak</v>
      </c>
      <c r="B41">
        <f>MIN('Peaker Keys'!$B$10,B16*$AD$8)</f>
        <v>0</v>
      </c>
      <c r="C41">
        <f>MIN('Peaker Keys'!$B$10,C16*$AD$8)</f>
        <v>0</v>
      </c>
      <c r="D41">
        <f>MIN('Peaker Keys'!$B$10,D16*$AD$8)</f>
        <v>0</v>
      </c>
      <c r="E41">
        <f>MIN('Peaker Keys'!$B$10,E16*$AD$8)</f>
        <v>0</v>
      </c>
      <c r="F41">
        <f>MIN('Peaker Keys'!$B$10,F16*$AD$8)</f>
        <v>0</v>
      </c>
      <c r="G41">
        <f>MIN('Peaker Keys'!$B$10,G16*$AD$8)</f>
        <v>0</v>
      </c>
      <c r="H41">
        <f>MIN('Peaker Keys'!$B$10,H16*$AD$8)</f>
        <v>0</v>
      </c>
      <c r="I41">
        <f>MIN('Peaker Keys'!$B$10,I16*$AD$8)</f>
        <v>0</v>
      </c>
      <c r="J41">
        <f>MIN('Peaker Keys'!$B$10,J16*$AD$8)</f>
        <v>0</v>
      </c>
      <c r="K41">
        <f>MIN('Peaker Keys'!$B$10,K16*$AD$8)</f>
        <v>0</v>
      </c>
      <c r="L41">
        <f>MIN('Peaker Keys'!$B$10,L16*$AD$8)</f>
        <v>0</v>
      </c>
      <c r="M41">
        <f>MIN('Peaker Keys'!$B$10,M16*$AD$8)</f>
        <v>0</v>
      </c>
      <c r="N41">
        <f>MIN('Peaker Keys'!$B$10,N16*$AD$8)</f>
        <v>0</v>
      </c>
      <c r="O41">
        <f>MIN('Peaker Keys'!$B$10,O16*$AD$8)</f>
        <v>0</v>
      </c>
      <c r="P41">
        <f>MIN('Peaker Keys'!$B$10,P16*$AD$8)</f>
        <v>0</v>
      </c>
      <c r="Q41">
        <f>MIN('Peaker Keys'!$B$10,Q16*$AD$8)</f>
        <v>0</v>
      </c>
      <c r="R41">
        <f>MIN('Peaker Keys'!$B$10,R16*$AD$8)</f>
        <v>0</v>
      </c>
      <c r="S41">
        <f>MIN('Peaker Keys'!$B$10,S16*$AD$8)</f>
        <v>0</v>
      </c>
      <c r="T41">
        <f>MIN('Peaker Keys'!$B$10,T16*$AD$8)</f>
        <v>0</v>
      </c>
      <c r="U41">
        <f>MIN('Peaker Keys'!$B$10,U16*$AD$8)</f>
        <v>0</v>
      </c>
      <c r="V41">
        <f>MIN('Peaker Keys'!$B$10,V16*$AD$8)</f>
        <v>0</v>
      </c>
      <c r="W41">
        <f>MIN('Peaker Keys'!$B$10,W16*$AD$8)</f>
        <v>0</v>
      </c>
      <c r="X41">
        <f>MIN('Peaker Keys'!$B$10,X16*$AD$8)</f>
        <v>0</v>
      </c>
      <c r="Y41">
        <f>MIN('Peaker Keys'!$B$10,Y16*$AD$8)</f>
        <v>0</v>
      </c>
      <c r="Z41">
        <f>SUM($B41:$Y41)*INDEX(Clustering!$E$6:$E$11,MATCH($A41,Clustering!$D$6:$D$11,0))</f>
        <v>0</v>
      </c>
      <c r="AA41">
        <f>COUNTIF($B41:$Y41,"&lt;"&amp;'Peaker Keys'!$B$10)*INDEX(Clustering!$E$6:$E$11,MATCH($A41,Clustering!$D$6:$D$11,0))</f>
        <v>600</v>
      </c>
    </row>
    <row r="43" spans="1:27" x14ac:dyDescent="0.25">
      <c r="A43" s="6" t="s">
        <v>8876</v>
      </c>
    </row>
    <row r="44" spans="1:27" x14ac:dyDescent="0.25">
      <c r="A44" t="str">
        <f t="shared" ref="A44:A49" si="3">A11</f>
        <v>Winter</v>
      </c>
      <c r="B44">
        <f>MIN('Peaker Keys'!$B$10,B11*$AD$10)</f>
        <v>0</v>
      </c>
      <c r="C44">
        <f>MIN('Peaker Keys'!$B$10,C11*$AD$10)</f>
        <v>0</v>
      </c>
      <c r="D44">
        <f>MIN('Peaker Keys'!$B$10,D11*$AD$10)</f>
        <v>0</v>
      </c>
      <c r="E44">
        <f>MIN('Peaker Keys'!$B$10,E11*$AD$10)</f>
        <v>0</v>
      </c>
      <c r="F44">
        <f>MIN('Peaker Keys'!$B$10,F11*$AD$10)</f>
        <v>0</v>
      </c>
      <c r="G44">
        <f>MIN('Peaker Keys'!$B$10,G11*$AD$10)</f>
        <v>0</v>
      </c>
      <c r="H44">
        <f>MIN('Peaker Keys'!$B$10,H11*$AD$10)</f>
        <v>0</v>
      </c>
      <c r="I44">
        <f>MIN('Peaker Keys'!$B$10,I11*$AD$10)</f>
        <v>0</v>
      </c>
      <c r="J44">
        <f>MIN('Peaker Keys'!$B$10,J11*$AD$10)</f>
        <v>0</v>
      </c>
      <c r="K44">
        <f>MIN('Peaker Keys'!$B$10,K11*$AD$10)</f>
        <v>0</v>
      </c>
      <c r="L44">
        <f>MIN('Peaker Keys'!$B$10,L11*$AD$10)</f>
        <v>0</v>
      </c>
      <c r="M44">
        <f>MIN('Peaker Keys'!$B$10,M11*$AD$10)</f>
        <v>0</v>
      </c>
      <c r="N44">
        <f>MIN('Peaker Keys'!$B$10,N11*$AD$10)</f>
        <v>0</v>
      </c>
      <c r="O44">
        <f>MIN('Peaker Keys'!$B$10,O11*$AD$10)</f>
        <v>0</v>
      </c>
      <c r="P44">
        <f>MIN('Peaker Keys'!$B$10,P11*$AD$10)</f>
        <v>0</v>
      </c>
      <c r="Q44">
        <f>MIN('Peaker Keys'!$B$10,Q11*$AD$10)</f>
        <v>0</v>
      </c>
      <c r="R44">
        <f>MIN('Peaker Keys'!$B$10,R11*$AD$10)</f>
        <v>0</v>
      </c>
      <c r="S44">
        <f>MIN('Peaker Keys'!$B$10,S11*$AD$10)</f>
        <v>0</v>
      </c>
      <c r="T44">
        <f>MIN('Peaker Keys'!$B$10,T11*$AD$10)</f>
        <v>0</v>
      </c>
      <c r="U44">
        <f>MIN('Peaker Keys'!$B$10,U11*$AD$10)</f>
        <v>0</v>
      </c>
      <c r="V44">
        <f>MIN('Peaker Keys'!$B$10,V11*$AD$10)</f>
        <v>0</v>
      </c>
      <c r="W44">
        <f>MIN('Peaker Keys'!$B$10,W11*$AD$10)</f>
        <v>0</v>
      </c>
      <c r="X44">
        <f>MIN('Peaker Keys'!$B$10,X11*$AD$10)</f>
        <v>0</v>
      </c>
      <c r="Y44">
        <f>MIN('Peaker Keys'!$B$10,Y11*$AD$10)</f>
        <v>0</v>
      </c>
      <c r="Z44">
        <f>SUM($B44:$Y44)*INDEX(Clustering!$E$6:$E$11,MATCH($A44,Clustering!$D$6:$D$11,0))</f>
        <v>0</v>
      </c>
      <c r="AA44">
        <f>COUNTIF($B44:$Y44,"&lt;"&amp;'Peaker Keys'!$B$10)*INDEX(Clustering!$E$6:$E$11,MATCH($A44,Clustering!$D$6:$D$11,0))</f>
        <v>2232</v>
      </c>
    </row>
    <row r="45" spans="1:27" x14ac:dyDescent="0.25">
      <c r="A45" t="str">
        <f t="shared" si="3"/>
        <v>Spring</v>
      </c>
      <c r="B45">
        <f>MIN('Peaker Keys'!$B$10,B12*$AD$10)</f>
        <v>0.62190989469336189</v>
      </c>
      <c r="C45">
        <f>MIN('Peaker Keys'!$B$10,C12*$AD$10)</f>
        <v>0.62190989469336189</v>
      </c>
      <c r="D45">
        <f>MIN('Peaker Keys'!$B$10,D12*$AD$10)</f>
        <v>0.62190989469336189</v>
      </c>
      <c r="E45">
        <f>MIN('Peaker Keys'!$B$10,E12*$AD$10)</f>
        <v>0.62190989469336189</v>
      </c>
      <c r="F45">
        <f>MIN('Peaker Keys'!$B$10,F12*$AD$10)</f>
        <v>0.62190989469336189</v>
      </c>
      <c r="G45">
        <f>MIN('Peaker Keys'!$B$10,G12*$AD$10)</f>
        <v>0.62190989469336189</v>
      </c>
      <c r="H45">
        <f>MIN('Peaker Keys'!$B$10,H12*$AD$10)</f>
        <v>0.62190989469336189</v>
      </c>
      <c r="I45">
        <f>MIN('Peaker Keys'!$B$10,I12*$AD$10)</f>
        <v>0.62190989469336189</v>
      </c>
      <c r="J45">
        <f>MIN('Peaker Keys'!$B$10,J12*$AD$10)</f>
        <v>0.62190989469336189</v>
      </c>
      <c r="K45">
        <f>MIN('Peaker Keys'!$B$10,K12*$AD$10)</f>
        <v>0.62190989469336189</v>
      </c>
      <c r="L45">
        <f>MIN('Peaker Keys'!$B$10,L12*$AD$10)</f>
        <v>0.62190989469336189</v>
      </c>
      <c r="M45">
        <f>MIN('Peaker Keys'!$B$10,M12*$AD$10)</f>
        <v>0.62190989469336189</v>
      </c>
      <c r="N45">
        <f>MIN('Peaker Keys'!$B$10,N12*$AD$10)</f>
        <v>0.62190989469336189</v>
      </c>
      <c r="O45">
        <f>MIN('Peaker Keys'!$B$10,O12*$AD$10)</f>
        <v>0.77540998553086882</v>
      </c>
      <c r="P45">
        <f>MIN('Peaker Keys'!$B$10,P12*$AD$10)</f>
        <v>0.82921319292448259</v>
      </c>
      <c r="Q45">
        <f>MIN('Peaker Keys'!$B$10,Q12*$AD$10)</f>
        <v>0.82921319292448259</v>
      </c>
      <c r="R45">
        <f>MIN('Peaker Keys'!$B$10,R12*$AD$10)</f>
        <v>1</v>
      </c>
      <c r="S45">
        <f>MIN('Peaker Keys'!$B$10,S12*$AD$10)</f>
        <v>1</v>
      </c>
      <c r="T45">
        <f>MIN('Peaker Keys'!$B$10,T12*$AD$10)</f>
        <v>1</v>
      </c>
      <c r="U45">
        <f>MIN('Peaker Keys'!$B$10,U12*$AD$10)</f>
        <v>1</v>
      </c>
      <c r="V45">
        <f>MIN('Peaker Keys'!$B$10,V12*$AD$10)</f>
        <v>0.70385631826209683</v>
      </c>
      <c r="W45">
        <f>MIN('Peaker Keys'!$B$10,W12*$AD$10)</f>
        <v>0.47705510555670927</v>
      </c>
      <c r="X45">
        <f>MIN('Peaker Keys'!$B$10,X12*$AD$10)</f>
        <v>0.47705510555670927</v>
      </c>
      <c r="Y45">
        <f>MIN('Peaker Keys'!$B$10,Y12*$AD$10)</f>
        <v>0.47705510555670927</v>
      </c>
      <c r="Z45">
        <f>SUM($B45:$Y45)*INDEX(Clustering!$E$6:$E$11,MATCH($A45,Clustering!$D$6:$D$11,0))</f>
        <v>799.37695859163659</v>
      </c>
      <c r="AA45">
        <f>COUNTIF($B45:$Y45,"&lt;"&amp;'Peaker Keys'!$B$10)*INDEX(Clustering!$E$6:$E$11,MATCH($A45,Clustering!$D$6:$D$11,0))</f>
        <v>960</v>
      </c>
    </row>
    <row r="46" spans="1:27" x14ac:dyDescent="0.25">
      <c r="A46" t="str">
        <f t="shared" si="3"/>
        <v>Summer</v>
      </c>
      <c r="B46">
        <f>MIN('Peaker Keys'!$B$10,B13*$AD$10)</f>
        <v>0.22275275664940988</v>
      </c>
      <c r="C46">
        <f>MIN('Peaker Keys'!$B$10,C13*$AD$10)</f>
        <v>0.22275275664940988</v>
      </c>
      <c r="D46">
        <f>MIN('Peaker Keys'!$B$10,D13*$AD$10)</f>
        <v>0.22275275664940988</v>
      </c>
      <c r="E46">
        <f>MIN('Peaker Keys'!$B$10,E13*$AD$10)</f>
        <v>0.22275275664940988</v>
      </c>
      <c r="F46">
        <f>MIN('Peaker Keys'!$B$10,F13*$AD$10)</f>
        <v>0.22275275664940988</v>
      </c>
      <c r="G46">
        <f>MIN('Peaker Keys'!$B$10,G13*$AD$10)</f>
        <v>0.22275275664940988</v>
      </c>
      <c r="H46">
        <f>MIN('Peaker Keys'!$B$10,H13*$AD$10)</f>
        <v>0.22275275664940988</v>
      </c>
      <c r="I46">
        <f>MIN('Peaker Keys'!$B$10,I13*$AD$10)</f>
        <v>0.22275275664940988</v>
      </c>
      <c r="J46">
        <f>MIN('Peaker Keys'!$B$10,J13*$AD$10)</f>
        <v>0.22275275664940988</v>
      </c>
      <c r="K46">
        <f>MIN('Peaker Keys'!$B$10,K13*$AD$10)</f>
        <v>0.22275275664940988</v>
      </c>
      <c r="L46">
        <f>MIN('Peaker Keys'!$B$10,L13*$AD$10)</f>
        <v>0.22275275664940988</v>
      </c>
      <c r="M46">
        <f>MIN('Peaker Keys'!$B$10,M13*$AD$10)</f>
        <v>0.36166895069248511</v>
      </c>
      <c r="N46">
        <f>MIN('Peaker Keys'!$B$10,N13*$AD$10)</f>
        <v>0.37916240666939743</v>
      </c>
      <c r="O46">
        <f>MIN('Peaker Keys'!$B$10,O13*$AD$10)</f>
        <v>0.53614967080183018</v>
      </c>
      <c r="P46">
        <f>MIN('Peaker Keys'!$B$10,P13*$AD$10)</f>
        <v>0.61977994265372016</v>
      </c>
      <c r="Q46">
        <f>MIN('Peaker Keys'!$B$10,Q13*$AD$10)</f>
        <v>0.66999111228556529</v>
      </c>
      <c r="R46">
        <f>MIN('Peaker Keys'!$B$10,R13*$AD$10)</f>
        <v>0.81311563771931283</v>
      </c>
      <c r="S46">
        <f>MIN('Peaker Keys'!$B$10,S13*$AD$10)</f>
        <v>0.87364134507339397</v>
      </c>
      <c r="T46">
        <f>MIN('Peaker Keys'!$B$10,T13*$AD$10)</f>
        <v>0.67622109306979583</v>
      </c>
      <c r="U46">
        <f>MIN('Peaker Keys'!$B$10,U13*$AD$10)</f>
        <v>0.48635108267887456</v>
      </c>
      <c r="V46">
        <f>MIN('Peaker Keys'!$B$10,V13*$AD$10)</f>
        <v>0.38460848258673802</v>
      </c>
      <c r="W46">
        <f>MIN('Peaker Keys'!$B$10,W13*$AD$10)</f>
        <v>0.17060245392578438</v>
      </c>
      <c r="X46">
        <f>MIN('Peaker Keys'!$B$10,X13*$AD$10)</f>
        <v>0.17060245392578438</v>
      </c>
      <c r="Y46">
        <f>MIN('Peaker Keys'!$B$10,Y13*$AD$10)</f>
        <v>0.17060245392578438</v>
      </c>
      <c r="Z46">
        <f>SUM($B46:$Y46)*INDEX(Clustering!$E$6:$E$11,MATCH($A46,Clustering!$D$6:$D$11,0))</f>
        <v>937.6171827792615</v>
      </c>
      <c r="AA46">
        <f>COUNTIF($B46:$Y46,"&lt;"&amp;'Peaker Keys'!$B$10)*INDEX(Clustering!$E$6:$E$11,MATCH($A46,Clustering!$D$6:$D$11,0))</f>
        <v>2568</v>
      </c>
    </row>
    <row r="47" spans="1:27" x14ac:dyDescent="0.25">
      <c r="A47" t="str">
        <f t="shared" si="3"/>
        <v>Fall</v>
      </c>
      <c r="B47">
        <f>MIN('Peaker Keys'!$B$10,B14*$AD$10)</f>
        <v>0.60293263127717023</v>
      </c>
      <c r="C47">
        <f>MIN('Peaker Keys'!$B$10,C14*$AD$10)</f>
        <v>0.60293263127717023</v>
      </c>
      <c r="D47">
        <f>MIN('Peaker Keys'!$B$10,D14*$AD$10)</f>
        <v>0.60293263127717023</v>
      </c>
      <c r="E47">
        <f>MIN('Peaker Keys'!$B$10,E14*$AD$10)</f>
        <v>0.60293263127717023</v>
      </c>
      <c r="F47">
        <f>MIN('Peaker Keys'!$B$10,F14*$AD$10)</f>
        <v>0.60293263127717023</v>
      </c>
      <c r="G47">
        <f>MIN('Peaker Keys'!$B$10,G14*$AD$10)</f>
        <v>0.60293263127717023</v>
      </c>
      <c r="H47">
        <f>MIN('Peaker Keys'!$B$10,H14*$AD$10)</f>
        <v>0.60293263127717023</v>
      </c>
      <c r="I47">
        <f>MIN('Peaker Keys'!$B$10,I14*$AD$10)</f>
        <v>0.60293263127717023</v>
      </c>
      <c r="J47">
        <f>MIN('Peaker Keys'!$B$10,J14*$AD$10)</f>
        <v>0.60293263127717023</v>
      </c>
      <c r="K47">
        <f>MIN('Peaker Keys'!$B$10,K14*$AD$10)</f>
        <v>0.60293263127717023</v>
      </c>
      <c r="L47">
        <f>MIN('Peaker Keys'!$B$10,L14*$AD$10)</f>
        <v>0.87095257235868218</v>
      </c>
      <c r="M47">
        <f>MIN('Peaker Keys'!$B$10,M14*$AD$10)</f>
        <v>1</v>
      </c>
      <c r="N47">
        <f>MIN('Peaker Keys'!$B$10,N14*$AD$10)</f>
        <v>1</v>
      </c>
      <c r="O47">
        <f>MIN('Peaker Keys'!$B$10,O14*$AD$10)</f>
        <v>1</v>
      </c>
      <c r="P47">
        <f>MIN('Peaker Keys'!$B$10,P14*$AD$10)</f>
        <v>1</v>
      </c>
      <c r="Q47">
        <f>MIN('Peaker Keys'!$B$10,Q14*$AD$10)</f>
        <v>1</v>
      </c>
      <c r="R47">
        <f>MIN('Peaker Keys'!$B$10,R14*$AD$10)</f>
        <v>1</v>
      </c>
      <c r="S47">
        <f>MIN('Peaker Keys'!$B$10,S14*$AD$10)</f>
        <v>1</v>
      </c>
      <c r="T47">
        <f>MIN('Peaker Keys'!$B$10,T14*$AD$10)</f>
        <v>1</v>
      </c>
      <c r="U47">
        <f>MIN('Peaker Keys'!$B$10,U14*$AD$10)</f>
        <v>1</v>
      </c>
      <c r="V47">
        <f>MIN('Peaker Keys'!$B$10,V14*$AD$10)</f>
        <v>1</v>
      </c>
      <c r="W47">
        <f>MIN('Peaker Keys'!$B$10,W14*$AD$10)</f>
        <v>0.79949555289111007</v>
      </c>
      <c r="X47">
        <f>MIN('Peaker Keys'!$B$10,X14*$AD$10)</f>
        <v>0.79949555289111007</v>
      </c>
      <c r="Y47">
        <f>MIN('Peaker Keys'!$B$10,Y14*$AD$10)</f>
        <v>0.79949555289111007</v>
      </c>
      <c r="Z47">
        <f>SUM($B47:$Y47)*INDEX(Clustering!$E$6:$E$11,MATCH($A47,Clustering!$D$6:$D$11,0))</f>
        <v>1138.6271670844189</v>
      </c>
      <c r="AA47">
        <f>COUNTIF($B47:$Y47,"&lt;"&amp;'Peaker Keys'!$B$10)*INDEX(Clustering!$E$6:$E$11,MATCH($A47,Clustering!$D$6:$D$11,0))</f>
        <v>826</v>
      </c>
    </row>
    <row r="48" spans="1:27" x14ac:dyDescent="0.25">
      <c r="A48" t="str">
        <f t="shared" si="3"/>
        <v>Summer Peak</v>
      </c>
      <c r="B48">
        <f>MIN('Peaker Keys'!$B$10,B15*$AD$10)</f>
        <v>1</v>
      </c>
      <c r="C48">
        <f>MIN('Peaker Keys'!$B$10,C15*$AD$10)</f>
        <v>1</v>
      </c>
      <c r="D48">
        <f>MIN('Peaker Keys'!$B$10,D15*$AD$10)</f>
        <v>1</v>
      </c>
      <c r="E48">
        <f>MIN('Peaker Keys'!$B$10,E15*$AD$10)</f>
        <v>1</v>
      </c>
      <c r="F48">
        <f>MIN('Peaker Keys'!$B$10,F15*$AD$10)</f>
        <v>1</v>
      </c>
      <c r="G48">
        <f>MIN('Peaker Keys'!$B$10,G15*$AD$10)</f>
        <v>1</v>
      </c>
      <c r="H48">
        <f>MIN('Peaker Keys'!$B$10,H15*$AD$10)</f>
        <v>1</v>
      </c>
      <c r="I48">
        <f>MIN('Peaker Keys'!$B$10,I15*$AD$10)</f>
        <v>1</v>
      </c>
      <c r="J48">
        <f>MIN('Peaker Keys'!$B$10,J15*$AD$10)</f>
        <v>1</v>
      </c>
      <c r="K48">
        <f>MIN('Peaker Keys'!$B$10,K15*$AD$10)</f>
        <v>1</v>
      </c>
      <c r="L48">
        <f>MIN('Peaker Keys'!$B$10,L15*$AD$10)</f>
        <v>1</v>
      </c>
      <c r="M48">
        <f>MIN('Peaker Keys'!$B$10,M15*$AD$10)</f>
        <v>1</v>
      </c>
      <c r="N48">
        <f>MIN('Peaker Keys'!$B$10,N15*$AD$10)</f>
        <v>1</v>
      </c>
      <c r="O48">
        <f>MIN('Peaker Keys'!$B$10,O15*$AD$10)</f>
        <v>1</v>
      </c>
      <c r="P48">
        <f>MIN('Peaker Keys'!$B$10,P15*$AD$10)</f>
        <v>1</v>
      </c>
      <c r="Q48">
        <f>MIN('Peaker Keys'!$B$10,Q15*$AD$10)</f>
        <v>1</v>
      </c>
      <c r="R48">
        <f>MIN('Peaker Keys'!$B$10,R15*$AD$10)</f>
        <v>1</v>
      </c>
      <c r="S48">
        <f>MIN('Peaker Keys'!$B$10,S15*$AD$10)</f>
        <v>1</v>
      </c>
      <c r="T48">
        <f>MIN('Peaker Keys'!$B$10,T15*$AD$10)</f>
        <v>1</v>
      </c>
      <c r="U48">
        <f>MIN('Peaker Keys'!$B$10,U15*$AD$10)</f>
        <v>1</v>
      </c>
      <c r="V48">
        <f>MIN('Peaker Keys'!$B$10,V15*$AD$10)</f>
        <v>1</v>
      </c>
      <c r="W48">
        <f>MIN('Peaker Keys'!$B$10,W15*$AD$10)</f>
        <v>1</v>
      </c>
      <c r="X48">
        <f>MIN('Peaker Keys'!$B$10,X15*$AD$10)</f>
        <v>1</v>
      </c>
      <c r="Y48">
        <f>MIN('Peaker Keys'!$B$10,Y15*$AD$10)</f>
        <v>1</v>
      </c>
      <c r="Z48">
        <f>SUM($B48:$Y48)*INDEX(Clustering!$E$6:$E$11,MATCH($A48,Clustering!$D$6:$D$11,0))</f>
        <v>792</v>
      </c>
      <c r="AA48">
        <f>COUNTIF($B48:$Y48,"&lt;"&amp;'Peaker Keys'!$B$10)*INDEX(Clustering!$E$6:$E$11,MATCH($A48,Clustering!$D$6:$D$11,0))</f>
        <v>0</v>
      </c>
    </row>
    <row r="49" spans="1:27" x14ac:dyDescent="0.25">
      <c r="A49" t="str">
        <f t="shared" si="3"/>
        <v>Winter Peak</v>
      </c>
      <c r="B49">
        <f>MIN('Peaker Keys'!$B$10,B16*$AD$10)</f>
        <v>0</v>
      </c>
      <c r="C49">
        <f>MIN('Peaker Keys'!$B$10,C16*$AD$10)</f>
        <v>0</v>
      </c>
      <c r="D49">
        <f>MIN('Peaker Keys'!$B$10,D16*$AD$10)</f>
        <v>0</v>
      </c>
      <c r="E49">
        <f>MIN('Peaker Keys'!$B$10,E16*$AD$10)</f>
        <v>0</v>
      </c>
      <c r="F49">
        <f>MIN('Peaker Keys'!$B$10,F16*$AD$10)</f>
        <v>0</v>
      </c>
      <c r="G49">
        <f>MIN('Peaker Keys'!$B$10,G16*$AD$10)</f>
        <v>0</v>
      </c>
      <c r="H49">
        <f>MIN('Peaker Keys'!$B$10,H16*$AD$10)</f>
        <v>0</v>
      </c>
      <c r="I49">
        <f>MIN('Peaker Keys'!$B$10,I16*$AD$10)</f>
        <v>0</v>
      </c>
      <c r="J49">
        <f>MIN('Peaker Keys'!$B$10,J16*$AD$10)</f>
        <v>0</v>
      </c>
      <c r="K49">
        <f>MIN('Peaker Keys'!$B$10,K16*$AD$10)</f>
        <v>0</v>
      </c>
      <c r="L49">
        <f>MIN('Peaker Keys'!$B$10,L16*$AD$10)</f>
        <v>0</v>
      </c>
      <c r="M49">
        <f>MIN('Peaker Keys'!$B$10,M16*$AD$10)</f>
        <v>0</v>
      </c>
      <c r="N49">
        <f>MIN('Peaker Keys'!$B$10,N16*$AD$10)</f>
        <v>0</v>
      </c>
      <c r="O49">
        <f>MIN('Peaker Keys'!$B$10,O16*$AD$10)</f>
        <v>0</v>
      </c>
      <c r="P49">
        <f>MIN('Peaker Keys'!$B$10,P16*$AD$10)</f>
        <v>0</v>
      </c>
      <c r="Q49">
        <f>MIN('Peaker Keys'!$B$10,Q16*$AD$10)</f>
        <v>0</v>
      </c>
      <c r="R49">
        <f>MIN('Peaker Keys'!$B$10,R16*$AD$10)</f>
        <v>0</v>
      </c>
      <c r="S49">
        <f>MIN('Peaker Keys'!$B$10,S16*$AD$10)</f>
        <v>0</v>
      </c>
      <c r="T49">
        <f>MIN('Peaker Keys'!$B$10,T16*$AD$10)</f>
        <v>0</v>
      </c>
      <c r="U49">
        <f>MIN('Peaker Keys'!$B$10,U16*$AD$10)</f>
        <v>0</v>
      </c>
      <c r="V49">
        <f>MIN('Peaker Keys'!$B$10,V16*$AD$10)</f>
        <v>0</v>
      </c>
      <c r="W49">
        <f>MIN('Peaker Keys'!$B$10,W16*$AD$10)</f>
        <v>0</v>
      </c>
      <c r="X49">
        <f>MIN('Peaker Keys'!$B$10,X16*$AD$10)</f>
        <v>0</v>
      </c>
      <c r="Y49">
        <f>MIN('Peaker Keys'!$B$10,Y16*$AD$10)</f>
        <v>0</v>
      </c>
      <c r="Z49">
        <f>SUM($B49:$Y49)*INDEX(Clustering!$E$6:$E$11,MATCH($A49,Clustering!$D$6:$D$11,0))</f>
        <v>0</v>
      </c>
      <c r="AA49">
        <f>COUNTIF($B49:$Y49,"&lt;"&amp;'Peaker Keys'!$B$10)*INDEX(Clustering!$E$6:$E$11,MATCH($A49,Clustering!$D$6:$D$11,0))</f>
        <v>600</v>
      </c>
    </row>
    <row r="51" spans="1:27" x14ac:dyDescent="0.25">
      <c r="A51" s="6" t="s">
        <v>8877</v>
      </c>
    </row>
    <row r="52" spans="1:27" x14ac:dyDescent="0.25">
      <c r="A52" t="str">
        <f t="shared" ref="A52:A57" si="4">A11</f>
        <v>Winter</v>
      </c>
      <c r="B52">
        <f>MIN('Peaker Keys'!$B$10,B11*$AD$12)</f>
        <v>0</v>
      </c>
      <c r="C52">
        <f>MIN('Peaker Keys'!$B$10,C11*$AD$12)</f>
        <v>0</v>
      </c>
      <c r="D52">
        <f>MIN('Peaker Keys'!$B$10,D11*$AD$12)</f>
        <v>0</v>
      </c>
      <c r="E52">
        <f>MIN('Peaker Keys'!$B$10,E11*$AD$12)</f>
        <v>0</v>
      </c>
      <c r="F52">
        <f>MIN('Peaker Keys'!$B$10,F11*$AD$12)</f>
        <v>0</v>
      </c>
      <c r="G52">
        <f>MIN('Peaker Keys'!$B$10,G11*$AD$12)</f>
        <v>0</v>
      </c>
      <c r="H52">
        <f>MIN('Peaker Keys'!$B$10,H11*$AD$12)</f>
        <v>0</v>
      </c>
      <c r="I52">
        <f>MIN('Peaker Keys'!$B$10,I11*$AD$12)</f>
        <v>0</v>
      </c>
      <c r="J52">
        <f>MIN('Peaker Keys'!$B$10,J11*$AD$12)</f>
        <v>0</v>
      </c>
      <c r="K52">
        <f>MIN('Peaker Keys'!$B$10,K11*$AD$12)</f>
        <v>0</v>
      </c>
      <c r="L52">
        <f>MIN('Peaker Keys'!$B$10,L11*$AD$12)</f>
        <v>0</v>
      </c>
      <c r="M52">
        <f>MIN('Peaker Keys'!$B$10,M11*$AD$12)</f>
        <v>0</v>
      </c>
      <c r="N52">
        <f>MIN('Peaker Keys'!$B$10,N11*$AD$12)</f>
        <v>0</v>
      </c>
      <c r="O52">
        <f>MIN('Peaker Keys'!$B$10,O11*$AD$12)</f>
        <v>0</v>
      </c>
      <c r="P52">
        <f>MIN('Peaker Keys'!$B$10,P11*$AD$12)</f>
        <v>0</v>
      </c>
      <c r="Q52">
        <f>MIN('Peaker Keys'!$B$10,Q11*$AD$12)</f>
        <v>0</v>
      </c>
      <c r="R52">
        <f>MIN('Peaker Keys'!$B$10,R11*$AD$12)</f>
        <v>0</v>
      </c>
      <c r="S52">
        <f>MIN('Peaker Keys'!$B$10,S11*$AD$12)</f>
        <v>0</v>
      </c>
      <c r="T52">
        <f>MIN('Peaker Keys'!$B$10,T11*$AD$12)</f>
        <v>0</v>
      </c>
      <c r="U52">
        <f>MIN('Peaker Keys'!$B$10,U11*$AD$12)</f>
        <v>0</v>
      </c>
      <c r="V52">
        <f>MIN('Peaker Keys'!$B$10,V11*$AD$12)</f>
        <v>0</v>
      </c>
      <c r="W52">
        <f>MIN('Peaker Keys'!$B$10,W11*$AD$12)</f>
        <v>0</v>
      </c>
      <c r="X52">
        <f>MIN('Peaker Keys'!$B$10,X11*$AD$12)</f>
        <v>0</v>
      </c>
      <c r="Y52">
        <f>MIN('Peaker Keys'!$B$10,Y11*$AD$12)</f>
        <v>0</v>
      </c>
      <c r="Z52">
        <f>SUM($B52:$Y52)*INDEX(Clustering!$E$6:$E$11,MATCH($A52,Clustering!$D$6:$D$11,0))</f>
        <v>0</v>
      </c>
      <c r="AA52">
        <f>COUNTIF($B52:$Y52,"&lt;"&amp;'Peaker Keys'!$B$10)*INDEX(Clustering!$E$6:$E$11,MATCH($A52,Clustering!$D$6:$D$11,0))</f>
        <v>2232</v>
      </c>
    </row>
    <row r="53" spans="1:27" x14ac:dyDescent="0.25">
      <c r="A53" t="str">
        <f t="shared" si="4"/>
        <v>Spring</v>
      </c>
      <c r="B53">
        <f>MIN('Peaker Keys'!$B$10,B12*$AD$12)</f>
        <v>0.63702543073253304</v>
      </c>
      <c r="C53">
        <f>MIN('Peaker Keys'!$B$10,C12*$AD$12)</f>
        <v>0.63702543073253304</v>
      </c>
      <c r="D53">
        <f>MIN('Peaker Keys'!$B$10,D12*$AD$12)</f>
        <v>0.63702543073253304</v>
      </c>
      <c r="E53">
        <f>MIN('Peaker Keys'!$B$10,E12*$AD$12)</f>
        <v>0.63702543073253304</v>
      </c>
      <c r="F53">
        <f>MIN('Peaker Keys'!$B$10,F12*$AD$12)</f>
        <v>0.63702543073253304</v>
      </c>
      <c r="G53">
        <f>MIN('Peaker Keys'!$B$10,G12*$AD$12)</f>
        <v>0.63702543073253304</v>
      </c>
      <c r="H53">
        <f>MIN('Peaker Keys'!$B$10,H12*$AD$12)</f>
        <v>0.63702543073253304</v>
      </c>
      <c r="I53">
        <f>MIN('Peaker Keys'!$B$10,I12*$AD$12)</f>
        <v>0.63702543073253304</v>
      </c>
      <c r="J53">
        <f>MIN('Peaker Keys'!$B$10,J12*$AD$12)</f>
        <v>0.63702543073253304</v>
      </c>
      <c r="K53">
        <f>MIN('Peaker Keys'!$B$10,K12*$AD$12)</f>
        <v>0.63702543073253304</v>
      </c>
      <c r="L53">
        <f>MIN('Peaker Keys'!$B$10,L12*$AD$12)</f>
        <v>0.63702543073253304</v>
      </c>
      <c r="M53">
        <f>MIN('Peaker Keys'!$B$10,M12*$AD$12)</f>
        <v>0.63702543073253304</v>
      </c>
      <c r="N53">
        <f>MIN('Peaker Keys'!$B$10,N12*$AD$12)</f>
        <v>0.63702543073253304</v>
      </c>
      <c r="O53">
        <f>MIN('Peaker Keys'!$B$10,O12*$AD$12)</f>
        <v>0.79425634523898059</v>
      </c>
      <c r="P53">
        <f>MIN('Peaker Keys'!$B$10,P12*$AD$12)</f>
        <v>0.84936724097671079</v>
      </c>
      <c r="Q53">
        <f>MIN('Peaker Keys'!$B$10,Q12*$AD$12)</f>
        <v>0.84936724097671079</v>
      </c>
      <c r="R53">
        <f>MIN('Peaker Keys'!$B$10,R12*$AD$12)</f>
        <v>1</v>
      </c>
      <c r="S53">
        <f>MIN('Peaker Keys'!$B$10,S12*$AD$12)</f>
        <v>1</v>
      </c>
      <c r="T53">
        <f>MIN('Peaker Keys'!$B$10,T12*$AD$12)</f>
        <v>1</v>
      </c>
      <c r="U53">
        <f>MIN('Peaker Keys'!$B$10,U12*$AD$12)</f>
        <v>1</v>
      </c>
      <c r="V53">
        <f>MIN('Peaker Keys'!$B$10,V12*$AD$12)</f>
        <v>0.72096356424076835</v>
      </c>
      <c r="W53">
        <f>MIN('Peaker Keys'!$B$10,W12*$AD$12)</f>
        <v>0.48864994220787472</v>
      </c>
      <c r="X53">
        <f>MIN('Peaker Keys'!$B$10,X12*$AD$12)</f>
        <v>0.48864994220787472</v>
      </c>
      <c r="Y53">
        <f>MIN('Peaker Keys'!$B$10,Y12*$AD$12)</f>
        <v>0.48864994220787472</v>
      </c>
      <c r="Z53">
        <f>SUM($B53:$Y53)*INDEX(Clustering!$E$6:$E$11,MATCH($A53,Clustering!$D$6:$D$11,0))</f>
        <v>814.1392712438269</v>
      </c>
      <c r="AA53">
        <f>COUNTIF($B53:$Y53,"&lt;"&amp;'Peaker Keys'!$B$10)*INDEX(Clustering!$E$6:$E$11,MATCH($A53,Clustering!$D$6:$D$11,0))</f>
        <v>960</v>
      </c>
    </row>
    <row r="54" spans="1:27" x14ac:dyDescent="0.25">
      <c r="A54" t="str">
        <f t="shared" si="4"/>
        <v>Summer</v>
      </c>
      <c r="B54">
        <f>MIN('Peaker Keys'!$B$10,B13*$AD$12)</f>
        <v>0.2281667681480033</v>
      </c>
      <c r="C54">
        <f>MIN('Peaker Keys'!$B$10,C13*$AD$12)</f>
        <v>0.2281667681480033</v>
      </c>
      <c r="D54">
        <f>MIN('Peaker Keys'!$B$10,D13*$AD$12)</f>
        <v>0.2281667681480033</v>
      </c>
      <c r="E54">
        <f>MIN('Peaker Keys'!$B$10,E13*$AD$12)</f>
        <v>0.2281667681480033</v>
      </c>
      <c r="F54">
        <f>MIN('Peaker Keys'!$B$10,F13*$AD$12)</f>
        <v>0.2281667681480033</v>
      </c>
      <c r="G54">
        <f>MIN('Peaker Keys'!$B$10,G13*$AD$12)</f>
        <v>0.2281667681480033</v>
      </c>
      <c r="H54">
        <f>MIN('Peaker Keys'!$B$10,H13*$AD$12)</f>
        <v>0.2281667681480033</v>
      </c>
      <c r="I54">
        <f>MIN('Peaker Keys'!$B$10,I13*$AD$12)</f>
        <v>0.2281667681480033</v>
      </c>
      <c r="J54">
        <f>MIN('Peaker Keys'!$B$10,J13*$AD$12)</f>
        <v>0.2281667681480033</v>
      </c>
      <c r="K54">
        <f>MIN('Peaker Keys'!$B$10,K13*$AD$12)</f>
        <v>0.2281667681480033</v>
      </c>
      <c r="L54">
        <f>MIN('Peaker Keys'!$B$10,L13*$AD$12)</f>
        <v>0.2281667681480033</v>
      </c>
      <c r="M54">
        <f>MIN('Peaker Keys'!$B$10,M13*$AD$12)</f>
        <v>0.37045932387208685</v>
      </c>
      <c r="N54">
        <f>MIN('Peaker Keys'!$B$10,N13*$AD$12)</f>
        <v>0.38837795874794406</v>
      </c>
      <c r="O54">
        <f>MIN('Peaker Keys'!$B$10,O13*$AD$12)</f>
        <v>0.54918080238623856</v>
      </c>
      <c r="P54">
        <f>MIN('Peaker Keys'!$B$10,P13*$AD$12)</f>
        <v>0.63484371015360352</v>
      </c>
      <c r="Q54">
        <f>MIN('Peaker Keys'!$B$10,Q13*$AD$12)</f>
        <v>0.6862752635590712</v>
      </c>
      <c r="R54">
        <f>MIN('Peaker Keys'!$B$10,R13*$AD$12)</f>
        <v>0.83287843427687513</v>
      </c>
      <c r="S54">
        <f>MIN('Peaker Keys'!$B$10,S13*$AD$12)</f>
        <v>0.89487522051008872</v>
      </c>
      <c r="T54">
        <f>MIN('Peaker Keys'!$B$10,T13*$AD$12)</f>
        <v>0.69265666418702976</v>
      </c>
      <c r="U54">
        <f>MIN('Peaker Keys'!$B$10,U13*$AD$12)</f>
        <v>0.49817185829388089</v>
      </c>
      <c r="V54">
        <f>MIN('Peaker Keys'!$B$10,V13*$AD$12)</f>
        <v>0.393956401680994</v>
      </c>
      <c r="W54">
        <f>MIN('Peaker Keys'!$B$10,W13*$AD$12)</f>
        <v>0.17474895097091936</v>
      </c>
      <c r="X54">
        <f>MIN('Peaker Keys'!$B$10,X13*$AD$12)</f>
        <v>0.17474895097091936</v>
      </c>
      <c r="Y54">
        <f>MIN('Peaker Keys'!$B$10,Y13*$AD$12)</f>
        <v>0.17474895097091936</v>
      </c>
      <c r="Z54">
        <f>SUM($B54:$Y54)*INDEX(Clustering!$E$6:$E$11,MATCH($A54,Clustering!$D$6:$D$11,0))</f>
        <v>960.40599260232091</v>
      </c>
      <c r="AA54">
        <f>COUNTIF($B54:$Y54,"&lt;"&amp;'Peaker Keys'!$B$10)*INDEX(Clustering!$E$6:$E$11,MATCH($A54,Clustering!$D$6:$D$11,0))</f>
        <v>2568</v>
      </c>
    </row>
    <row r="55" spans="1:27" x14ac:dyDescent="0.25">
      <c r="A55" t="str">
        <f t="shared" si="4"/>
        <v>Fall</v>
      </c>
      <c r="B55">
        <f>MIN('Peaker Keys'!$B$10,B14*$AD$12)</f>
        <v>0.61758692443929442</v>
      </c>
      <c r="C55">
        <f>MIN('Peaker Keys'!$B$10,C14*$AD$12)</f>
        <v>0.61758692443929442</v>
      </c>
      <c r="D55">
        <f>MIN('Peaker Keys'!$B$10,D14*$AD$12)</f>
        <v>0.61758692443929442</v>
      </c>
      <c r="E55">
        <f>MIN('Peaker Keys'!$B$10,E14*$AD$12)</f>
        <v>0.61758692443929442</v>
      </c>
      <c r="F55">
        <f>MIN('Peaker Keys'!$B$10,F14*$AD$12)</f>
        <v>0.61758692443929442</v>
      </c>
      <c r="G55">
        <f>MIN('Peaker Keys'!$B$10,G14*$AD$12)</f>
        <v>0.61758692443929442</v>
      </c>
      <c r="H55">
        <f>MIN('Peaker Keys'!$B$10,H14*$AD$12)</f>
        <v>0.61758692443929442</v>
      </c>
      <c r="I55">
        <f>MIN('Peaker Keys'!$B$10,I14*$AD$12)</f>
        <v>0.61758692443929442</v>
      </c>
      <c r="J55">
        <f>MIN('Peaker Keys'!$B$10,J14*$AD$12)</f>
        <v>0.61758692443929442</v>
      </c>
      <c r="K55">
        <f>MIN('Peaker Keys'!$B$10,K14*$AD$12)</f>
        <v>0.61758692443929442</v>
      </c>
      <c r="L55">
        <f>MIN('Peaker Keys'!$B$10,L14*$AD$12)</f>
        <v>0.89212109710516108</v>
      </c>
      <c r="M55">
        <f>MIN('Peaker Keys'!$B$10,M14*$AD$12)</f>
        <v>1</v>
      </c>
      <c r="N55">
        <f>MIN('Peaker Keys'!$B$10,N14*$AD$12)</f>
        <v>1</v>
      </c>
      <c r="O55">
        <f>MIN('Peaker Keys'!$B$10,O14*$AD$12)</f>
        <v>1</v>
      </c>
      <c r="P55">
        <f>MIN('Peaker Keys'!$B$10,P14*$AD$12)</f>
        <v>1</v>
      </c>
      <c r="Q55">
        <f>MIN('Peaker Keys'!$B$10,Q14*$AD$12)</f>
        <v>1</v>
      </c>
      <c r="R55">
        <f>MIN('Peaker Keys'!$B$10,R14*$AD$12)</f>
        <v>1</v>
      </c>
      <c r="S55">
        <f>MIN('Peaker Keys'!$B$10,S14*$AD$12)</f>
        <v>1</v>
      </c>
      <c r="T55">
        <f>MIN('Peaker Keys'!$B$10,T14*$AD$12)</f>
        <v>1</v>
      </c>
      <c r="U55">
        <f>MIN('Peaker Keys'!$B$10,U14*$AD$12)</f>
        <v>1</v>
      </c>
      <c r="V55">
        <f>MIN('Peaker Keys'!$B$10,V14*$AD$12)</f>
        <v>1</v>
      </c>
      <c r="W55">
        <f>MIN('Peaker Keys'!$B$10,W14*$AD$12)</f>
        <v>0.81892731293545085</v>
      </c>
      <c r="X55">
        <f>MIN('Peaker Keys'!$B$10,X14*$AD$12)</f>
        <v>0.81892731293545085</v>
      </c>
      <c r="Y55">
        <f>MIN('Peaker Keys'!$B$10,Y14*$AD$12)</f>
        <v>0.81892731293545085</v>
      </c>
      <c r="Z55">
        <f>SUM($B55:$Y55)*INDEX(Clustering!$E$6:$E$11,MATCH($A55,Clustering!$D$6:$D$11,0))</f>
        <v>1151.9615645379629</v>
      </c>
      <c r="AA55">
        <f>COUNTIF($B55:$Y55,"&lt;"&amp;'Peaker Keys'!$B$10)*INDEX(Clustering!$E$6:$E$11,MATCH($A55,Clustering!$D$6:$D$11,0))</f>
        <v>826</v>
      </c>
    </row>
    <row r="56" spans="1:27" x14ac:dyDescent="0.25">
      <c r="A56" t="str">
        <f t="shared" si="4"/>
        <v>Summer Peak</v>
      </c>
      <c r="B56">
        <f>MIN('Peaker Keys'!$B$10,B15*$AD$12)</f>
        <v>1</v>
      </c>
      <c r="C56">
        <f>MIN('Peaker Keys'!$B$10,C15*$AD$12)</f>
        <v>1</v>
      </c>
      <c r="D56">
        <f>MIN('Peaker Keys'!$B$10,D15*$AD$12)</f>
        <v>1</v>
      </c>
      <c r="E56">
        <f>MIN('Peaker Keys'!$B$10,E15*$AD$12)</f>
        <v>1</v>
      </c>
      <c r="F56">
        <f>MIN('Peaker Keys'!$B$10,F15*$AD$12)</f>
        <v>1</v>
      </c>
      <c r="G56">
        <f>MIN('Peaker Keys'!$B$10,G15*$AD$12)</f>
        <v>1</v>
      </c>
      <c r="H56">
        <f>MIN('Peaker Keys'!$B$10,H15*$AD$12)</f>
        <v>1</v>
      </c>
      <c r="I56">
        <f>MIN('Peaker Keys'!$B$10,I15*$AD$12)</f>
        <v>1</v>
      </c>
      <c r="J56">
        <f>MIN('Peaker Keys'!$B$10,J15*$AD$12)</f>
        <v>1</v>
      </c>
      <c r="K56">
        <f>MIN('Peaker Keys'!$B$10,K15*$AD$12)</f>
        <v>1</v>
      </c>
      <c r="L56">
        <f>MIN('Peaker Keys'!$B$10,L15*$AD$12)</f>
        <v>1</v>
      </c>
      <c r="M56">
        <f>MIN('Peaker Keys'!$B$10,M15*$AD$12)</f>
        <v>1</v>
      </c>
      <c r="N56">
        <f>MIN('Peaker Keys'!$B$10,N15*$AD$12)</f>
        <v>1</v>
      </c>
      <c r="O56">
        <f>MIN('Peaker Keys'!$B$10,O15*$AD$12)</f>
        <v>1</v>
      </c>
      <c r="P56">
        <f>MIN('Peaker Keys'!$B$10,P15*$AD$12)</f>
        <v>1</v>
      </c>
      <c r="Q56">
        <f>MIN('Peaker Keys'!$B$10,Q15*$AD$12)</f>
        <v>1</v>
      </c>
      <c r="R56">
        <f>MIN('Peaker Keys'!$B$10,R15*$AD$12)</f>
        <v>1</v>
      </c>
      <c r="S56">
        <f>MIN('Peaker Keys'!$B$10,S15*$AD$12)</f>
        <v>1</v>
      </c>
      <c r="T56">
        <f>MIN('Peaker Keys'!$B$10,T15*$AD$12)</f>
        <v>1</v>
      </c>
      <c r="U56">
        <f>MIN('Peaker Keys'!$B$10,U15*$AD$12)</f>
        <v>1</v>
      </c>
      <c r="V56">
        <f>MIN('Peaker Keys'!$B$10,V15*$AD$12)</f>
        <v>1</v>
      </c>
      <c r="W56">
        <f>MIN('Peaker Keys'!$B$10,W15*$AD$12)</f>
        <v>1</v>
      </c>
      <c r="X56">
        <f>MIN('Peaker Keys'!$B$10,X15*$AD$12)</f>
        <v>1</v>
      </c>
      <c r="Y56">
        <f>MIN('Peaker Keys'!$B$10,Y15*$AD$12)</f>
        <v>1</v>
      </c>
      <c r="Z56">
        <f>SUM($B56:$Y56)*INDEX(Clustering!$E$6:$E$11,MATCH($A56,Clustering!$D$6:$D$11,0))</f>
        <v>792</v>
      </c>
      <c r="AA56">
        <f>COUNTIF($B56:$Y56,"&lt;"&amp;'Peaker Keys'!$B$10)*INDEX(Clustering!$E$6:$E$11,MATCH($A56,Clustering!$D$6:$D$11,0))</f>
        <v>0</v>
      </c>
    </row>
    <row r="57" spans="1:27" x14ac:dyDescent="0.25">
      <c r="A57" t="str">
        <f t="shared" si="4"/>
        <v>Winter Peak</v>
      </c>
      <c r="B57">
        <f>MIN('Peaker Keys'!$B$10,B16*$AD$12)</f>
        <v>0</v>
      </c>
      <c r="C57">
        <f>MIN('Peaker Keys'!$B$10,C16*$AD$12)</f>
        <v>0</v>
      </c>
      <c r="D57">
        <f>MIN('Peaker Keys'!$B$10,D16*$AD$12)</f>
        <v>0</v>
      </c>
      <c r="E57">
        <f>MIN('Peaker Keys'!$B$10,E16*$AD$12)</f>
        <v>0</v>
      </c>
      <c r="F57">
        <f>MIN('Peaker Keys'!$B$10,F16*$AD$12)</f>
        <v>0</v>
      </c>
      <c r="G57">
        <f>MIN('Peaker Keys'!$B$10,G16*$AD$12)</f>
        <v>0</v>
      </c>
      <c r="H57">
        <f>MIN('Peaker Keys'!$B$10,H16*$AD$12)</f>
        <v>0</v>
      </c>
      <c r="I57">
        <f>MIN('Peaker Keys'!$B$10,I16*$AD$12)</f>
        <v>0</v>
      </c>
      <c r="J57">
        <f>MIN('Peaker Keys'!$B$10,J16*$AD$12)</f>
        <v>0</v>
      </c>
      <c r="K57">
        <f>MIN('Peaker Keys'!$B$10,K16*$AD$12)</f>
        <v>0</v>
      </c>
      <c r="L57">
        <f>MIN('Peaker Keys'!$B$10,L16*$AD$12)</f>
        <v>0</v>
      </c>
      <c r="M57">
        <f>MIN('Peaker Keys'!$B$10,M16*$AD$12)</f>
        <v>0</v>
      </c>
      <c r="N57">
        <f>MIN('Peaker Keys'!$B$10,N16*$AD$12)</f>
        <v>0</v>
      </c>
      <c r="O57">
        <f>MIN('Peaker Keys'!$B$10,O16*$AD$12)</f>
        <v>0</v>
      </c>
      <c r="P57">
        <f>MIN('Peaker Keys'!$B$10,P16*$AD$12)</f>
        <v>0</v>
      </c>
      <c r="Q57">
        <f>MIN('Peaker Keys'!$B$10,Q16*$AD$12)</f>
        <v>0</v>
      </c>
      <c r="R57">
        <f>MIN('Peaker Keys'!$B$10,R16*$AD$12)</f>
        <v>0</v>
      </c>
      <c r="S57">
        <f>MIN('Peaker Keys'!$B$10,S16*$AD$12)</f>
        <v>0</v>
      </c>
      <c r="T57">
        <f>MIN('Peaker Keys'!$B$10,T16*$AD$12)</f>
        <v>0</v>
      </c>
      <c r="U57">
        <f>MIN('Peaker Keys'!$B$10,U16*$AD$12)</f>
        <v>0</v>
      </c>
      <c r="V57">
        <f>MIN('Peaker Keys'!$B$10,V16*$AD$12)</f>
        <v>0</v>
      </c>
      <c r="W57">
        <f>MIN('Peaker Keys'!$B$10,W16*$AD$12)</f>
        <v>0</v>
      </c>
      <c r="X57">
        <f>MIN('Peaker Keys'!$B$10,X16*$AD$12)</f>
        <v>0</v>
      </c>
      <c r="Y57">
        <f>MIN('Peaker Keys'!$B$10,Y16*$AD$12)</f>
        <v>0</v>
      </c>
      <c r="Z57">
        <f>SUM($B57:$Y57)*INDEX(Clustering!$E$6:$E$11,MATCH($A57,Clustering!$D$6:$D$11,0))</f>
        <v>0</v>
      </c>
      <c r="AA57">
        <f>COUNTIF($B57:$Y57,"&lt;"&amp;'Peaker Keys'!$B$10)*INDEX(Clustering!$E$6:$E$11,MATCH($A57,Clustering!$D$6:$D$11,0))</f>
        <v>600</v>
      </c>
    </row>
    <row r="59" spans="1:27" x14ac:dyDescent="0.25">
      <c r="A59" s="6" t="s">
        <v>8878</v>
      </c>
    </row>
    <row r="60" spans="1:27" x14ac:dyDescent="0.25">
      <c r="A60" t="str">
        <f t="shared" ref="A60:A65" si="5">A11</f>
        <v>Winter</v>
      </c>
      <c r="B60">
        <f>MIN('Peaker Keys'!$B$10,B11*$AD$14)</f>
        <v>0</v>
      </c>
      <c r="C60">
        <f>MIN('Peaker Keys'!$B$10,C11*$AD$14)</f>
        <v>0</v>
      </c>
      <c r="D60">
        <f>MIN('Peaker Keys'!$B$10,D11*$AD$14)</f>
        <v>0</v>
      </c>
      <c r="E60">
        <f>MIN('Peaker Keys'!$B$10,E11*$AD$14)</f>
        <v>0</v>
      </c>
      <c r="F60">
        <f>MIN('Peaker Keys'!$B$10,F11*$AD$14)</f>
        <v>0</v>
      </c>
      <c r="G60">
        <f>MIN('Peaker Keys'!$B$10,G11*$AD$14)</f>
        <v>0</v>
      </c>
      <c r="H60">
        <f>MIN('Peaker Keys'!$B$10,H11*$AD$14)</f>
        <v>0</v>
      </c>
      <c r="I60">
        <f>MIN('Peaker Keys'!$B$10,I11*$AD$14)</f>
        <v>0</v>
      </c>
      <c r="J60">
        <f>MIN('Peaker Keys'!$B$10,J11*$AD$14)</f>
        <v>0</v>
      </c>
      <c r="K60">
        <f>MIN('Peaker Keys'!$B$10,K11*$AD$14)</f>
        <v>0</v>
      </c>
      <c r="L60">
        <f>MIN('Peaker Keys'!$B$10,L11*$AD$14)</f>
        <v>0</v>
      </c>
      <c r="M60">
        <f>MIN('Peaker Keys'!$B$10,M11*$AD$14)</f>
        <v>0</v>
      </c>
      <c r="N60">
        <f>MIN('Peaker Keys'!$B$10,N11*$AD$14)</f>
        <v>0</v>
      </c>
      <c r="O60">
        <f>MIN('Peaker Keys'!$B$10,O11*$AD$14)</f>
        <v>0</v>
      </c>
      <c r="P60">
        <f>MIN('Peaker Keys'!$B$10,P11*$AD$14)</f>
        <v>0</v>
      </c>
      <c r="Q60">
        <f>MIN('Peaker Keys'!$B$10,Q11*$AD$14)</f>
        <v>0</v>
      </c>
      <c r="R60">
        <f>MIN('Peaker Keys'!$B$10,R11*$AD$14)</f>
        <v>0</v>
      </c>
      <c r="S60">
        <f>MIN('Peaker Keys'!$B$10,S11*$AD$14)</f>
        <v>0</v>
      </c>
      <c r="T60">
        <f>MIN('Peaker Keys'!$B$10,T11*$AD$14)</f>
        <v>0</v>
      </c>
      <c r="U60">
        <f>MIN('Peaker Keys'!$B$10,U11*$AD$14)</f>
        <v>0</v>
      </c>
      <c r="V60">
        <f>MIN('Peaker Keys'!$B$10,V11*$AD$14)</f>
        <v>0</v>
      </c>
      <c r="W60">
        <f>MIN('Peaker Keys'!$B$10,W11*$AD$14)</f>
        <v>0</v>
      </c>
      <c r="X60">
        <f>MIN('Peaker Keys'!$B$10,X11*$AD$14)</f>
        <v>0</v>
      </c>
      <c r="Y60">
        <f>MIN('Peaker Keys'!$B$10,Y11*$AD$14)</f>
        <v>0</v>
      </c>
      <c r="Z60">
        <f>SUM($B60:$Y60)*INDEX(Clustering!$E$6:$E$11,MATCH($A60,Clustering!$D$6:$D$11,0))</f>
        <v>0</v>
      </c>
      <c r="AA60">
        <f>COUNTIF($B60:$Y60,"&lt;"&amp;'Peaker Keys'!$B$10)*INDEX(Clustering!$E$6:$E$11,MATCH($A60,Clustering!$D$6:$D$11,0))</f>
        <v>2232</v>
      </c>
    </row>
    <row r="61" spans="1:27" x14ac:dyDescent="0.25">
      <c r="A61" t="str">
        <f t="shared" si="5"/>
        <v>Spring</v>
      </c>
      <c r="B61">
        <f>MIN('Peaker Keys'!$B$10,B12*$AD$14)</f>
        <v>0.64357916761379796</v>
      </c>
      <c r="C61">
        <f>MIN('Peaker Keys'!$B$10,C12*$AD$14)</f>
        <v>0.64357916761379796</v>
      </c>
      <c r="D61">
        <f>MIN('Peaker Keys'!$B$10,D12*$AD$14)</f>
        <v>0.64357916761379796</v>
      </c>
      <c r="E61">
        <f>MIN('Peaker Keys'!$B$10,E12*$AD$14)</f>
        <v>0.64357916761379796</v>
      </c>
      <c r="F61">
        <f>MIN('Peaker Keys'!$B$10,F12*$AD$14)</f>
        <v>0.64357916761379796</v>
      </c>
      <c r="G61">
        <f>MIN('Peaker Keys'!$B$10,G12*$AD$14)</f>
        <v>0.64357916761379796</v>
      </c>
      <c r="H61">
        <f>MIN('Peaker Keys'!$B$10,H12*$AD$14)</f>
        <v>0.64357916761379796</v>
      </c>
      <c r="I61">
        <f>MIN('Peaker Keys'!$B$10,I12*$AD$14)</f>
        <v>0.64357916761379796</v>
      </c>
      <c r="J61">
        <f>MIN('Peaker Keys'!$B$10,J12*$AD$14)</f>
        <v>0.64357916761379796</v>
      </c>
      <c r="K61">
        <f>MIN('Peaker Keys'!$B$10,K12*$AD$14)</f>
        <v>0.64357916761379796</v>
      </c>
      <c r="L61">
        <f>MIN('Peaker Keys'!$B$10,L12*$AD$14)</f>
        <v>0.64357916761379796</v>
      </c>
      <c r="M61">
        <f>MIN('Peaker Keys'!$B$10,M12*$AD$14)</f>
        <v>0.64357916761379796</v>
      </c>
      <c r="N61">
        <f>MIN('Peaker Keys'!$B$10,N12*$AD$14)</f>
        <v>0.64357916761379796</v>
      </c>
      <c r="O61">
        <f>MIN('Peaker Keys'!$B$10,O12*$AD$14)</f>
        <v>0.80242767851995422</v>
      </c>
      <c r="P61">
        <f>MIN('Peaker Keys'!$B$10,P12*$AD$14)</f>
        <v>0.85810555681839729</v>
      </c>
      <c r="Q61">
        <f>MIN('Peaker Keys'!$B$10,Q12*$AD$14)</f>
        <v>0.85810555681839729</v>
      </c>
      <c r="R61">
        <f>MIN('Peaker Keys'!$B$10,R12*$AD$14)</f>
        <v>1</v>
      </c>
      <c r="S61">
        <f>MIN('Peaker Keys'!$B$10,S12*$AD$14)</f>
        <v>1</v>
      </c>
      <c r="T61">
        <f>MIN('Peaker Keys'!$B$10,T12*$AD$14)</f>
        <v>1</v>
      </c>
      <c r="U61">
        <f>MIN('Peaker Keys'!$B$10,U12*$AD$14)</f>
        <v>1</v>
      </c>
      <c r="V61">
        <f>MIN('Peaker Keys'!$B$10,V12*$AD$14)</f>
        <v>0.72838085917604189</v>
      </c>
      <c r="W61">
        <f>MIN('Peaker Keys'!$B$10,W12*$AD$14)</f>
        <v>0.49367718757952822</v>
      </c>
      <c r="X61">
        <f>MIN('Peaker Keys'!$B$10,X12*$AD$14)</f>
        <v>0.49367718757952822</v>
      </c>
      <c r="Y61">
        <f>MIN('Peaker Keys'!$B$10,Y12*$AD$14)</f>
        <v>0.49367718757952822</v>
      </c>
      <c r="Z61">
        <f>SUM($B61:$Y61)*INDEX(Clustering!$E$6:$E$11,MATCH($A61,Clustering!$D$6:$D$11,0))</f>
        <v>820.53985886643613</v>
      </c>
      <c r="AA61">
        <f>COUNTIF($B61:$Y61,"&lt;"&amp;'Peaker Keys'!$B$10)*INDEX(Clustering!$E$6:$E$11,MATCH($A61,Clustering!$D$6:$D$11,0))</f>
        <v>960</v>
      </c>
    </row>
    <row r="62" spans="1:27" x14ac:dyDescent="0.25">
      <c r="A62" t="str">
        <f t="shared" si="5"/>
        <v>Summer</v>
      </c>
      <c r="B62">
        <f>MIN('Peaker Keys'!$B$10,B13*$AD$14)</f>
        <v>0.23051415475354434</v>
      </c>
      <c r="C62">
        <f>MIN('Peaker Keys'!$B$10,C13*$AD$14)</f>
        <v>0.23051415475354434</v>
      </c>
      <c r="D62">
        <f>MIN('Peaker Keys'!$B$10,D13*$AD$14)</f>
        <v>0.23051415475354434</v>
      </c>
      <c r="E62">
        <f>MIN('Peaker Keys'!$B$10,E13*$AD$14)</f>
        <v>0.23051415475354434</v>
      </c>
      <c r="F62">
        <f>MIN('Peaker Keys'!$B$10,F13*$AD$14)</f>
        <v>0.23051415475354434</v>
      </c>
      <c r="G62">
        <f>MIN('Peaker Keys'!$B$10,G13*$AD$14)</f>
        <v>0.23051415475354434</v>
      </c>
      <c r="H62">
        <f>MIN('Peaker Keys'!$B$10,H13*$AD$14)</f>
        <v>0.23051415475354434</v>
      </c>
      <c r="I62">
        <f>MIN('Peaker Keys'!$B$10,I13*$AD$14)</f>
        <v>0.23051415475354434</v>
      </c>
      <c r="J62">
        <f>MIN('Peaker Keys'!$B$10,J13*$AD$14)</f>
        <v>0.23051415475354434</v>
      </c>
      <c r="K62">
        <f>MIN('Peaker Keys'!$B$10,K13*$AD$14)</f>
        <v>0.23051415475354434</v>
      </c>
      <c r="L62">
        <f>MIN('Peaker Keys'!$B$10,L13*$AD$14)</f>
        <v>0.23051415475354434</v>
      </c>
      <c r="M62">
        <f>MIN('Peaker Keys'!$B$10,M13*$AD$14)</f>
        <v>0.37427062059077049</v>
      </c>
      <c r="N62">
        <f>MIN('Peaker Keys'!$B$10,N13*$AD$14)</f>
        <v>0.39237360292370299</v>
      </c>
      <c r="O62">
        <f>MIN('Peaker Keys'!$B$10,O13*$AD$14)</f>
        <v>0.55483079107655275</v>
      </c>
      <c r="P62">
        <f>MIN('Peaker Keys'!$B$10,P13*$AD$14)</f>
        <v>0.64137500142762427</v>
      </c>
      <c r="Q62">
        <f>MIN('Peaker Keys'!$B$10,Q13*$AD$14)</f>
        <v>0.6933356842087065</v>
      </c>
      <c r="R62">
        <f>MIN('Peaker Keys'!$B$10,R13*$AD$14)</f>
        <v>0.84144711277696838</v>
      </c>
      <c r="S62">
        <f>MIN('Peaker Keys'!$B$10,S13*$AD$14)</f>
        <v>0.90408172382039287</v>
      </c>
      <c r="T62">
        <f>MIN('Peaker Keys'!$B$10,T13*$AD$14)</f>
        <v>0.69978273687916137</v>
      </c>
      <c r="U62">
        <f>MIN('Peaker Keys'!$B$10,U13*$AD$14)</f>
        <v>0.5032970654259642</v>
      </c>
      <c r="V62">
        <f>MIN('Peaker Keys'!$B$10,V13*$AD$14)</f>
        <v>0.39800943704621972</v>
      </c>
      <c r="W62">
        <f>MIN('Peaker Keys'!$B$10,W13*$AD$14)</f>
        <v>0.17654677345914169</v>
      </c>
      <c r="X62">
        <f>MIN('Peaker Keys'!$B$10,X13*$AD$14)</f>
        <v>0.17654677345914169</v>
      </c>
      <c r="Y62">
        <f>MIN('Peaker Keys'!$B$10,Y13*$AD$14)</f>
        <v>0.17654677345914169</v>
      </c>
      <c r="Z62">
        <f>SUM($B62:$Y62)*INDEX(Clustering!$E$6:$E$11,MATCH($A62,Clustering!$D$6:$D$11,0))</f>
        <v>970.2866784761452</v>
      </c>
      <c r="AA62">
        <f>COUNTIF($B62:$Y62,"&lt;"&amp;'Peaker Keys'!$B$10)*INDEX(Clustering!$E$6:$E$11,MATCH($A62,Clustering!$D$6:$D$11,0))</f>
        <v>2568</v>
      </c>
    </row>
    <row r="63" spans="1:27" x14ac:dyDescent="0.25">
      <c r="A63" t="str">
        <f t="shared" si="5"/>
        <v>Fall</v>
      </c>
      <c r="B63">
        <f>MIN('Peaker Keys'!$B$10,B14*$AD$14)</f>
        <v>0.62394067738041392</v>
      </c>
      <c r="C63">
        <f>MIN('Peaker Keys'!$B$10,C14*$AD$14)</f>
        <v>0.62394067738041392</v>
      </c>
      <c r="D63">
        <f>MIN('Peaker Keys'!$B$10,D14*$AD$14)</f>
        <v>0.62394067738041392</v>
      </c>
      <c r="E63">
        <f>MIN('Peaker Keys'!$B$10,E14*$AD$14)</f>
        <v>0.62394067738041392</v>
      </c>
      <c r="F63">
        <f>MIN('Peaker Keys'!$B$10,F14*$AD$14)</f>
        <v>0.62394067738041392</v>
      </c>
      <c r="G63">
        <f>MIN('Peaker Keys'!$B$10,G14*$AD$14)</f>
        <v>0.62394067738041392</v>
      </c>
      <c r="H63">
        <f>MIN('Peaker Keys'!$B$10,H14*$AD$14)</f>
        <v>0.62394067738041392</v>
      </c>
      <c r="I63">
        <f>MIN('Peaker Keys'!$B$10,I14*$AD$14)</f>
        <v>0.62394067738041392</v>
      </c>
      <c r="J63">
        <f>MIN('Peaker Keys'!$B$10,J14*$AD$14)</f>
        <v>0.62394067738041392</v>
      </c>
      <c r="K63">
        <f>MIN('Peaker Keys'!$B$10,K14*$AD$14)</f>
        <v>0.62394067738041392</v>
      </c>
      <c r="L63">
        <f>MIN('Peaker Keys'!$B$10,L14*$AD$14)</f>
        <v>0.90129926591065013</v>
      </c>
      <c r="M63">
        <f>MIN('Peaker Keys'!$B$10,M14*$AD$14)</f>
        <v>1</v>
      </c>
      <c r="N63">
        <f>MIN('Peaker Keys'!$B$10,N14*$AD$14)</f>
        <v>1</v>
      </c>
      <c r="O63">
        <f>MIN('Peaker Keys'!$B$10,O14*$AD$14)</f>
        <v>1</v>
      </c>
      <c r="P63">
        <f>MIN('Peaker Keys'!$B$10,P14*$AD$14)</f>
        <v>1</v>
      </c>
      <c r="Q63">
        <f>MIN('Peaker Keys'!$B$10,Q14*$AD$14)</f>
        <v>1</v>
      </c>
      <c r="R63">
        <f>MIN('Peaker Keys'!$B$10,R14*$AD$14)</f>
        <v>1</v>
      </c>
      <c r="S63">
        <f>MIN('Peaker Keys'!$B$10,S14*$AD$14)</f>
        <v>1</v>
      </c>
      <c r="T63">
        <f>MIN('Peaker Keys'!$B$10,T14*$AD$14)</f>
        <v>1</v>
      </c>
      <c r="U63">
        <f>MIN('Peaker Keys'!$B$10,U14*$AD$14)</f>
        <v>1</v>
      </c>
      <c r="V63">
        <f>MIN('Peaker Keys'!$B$10,V14*$AD$14)</f>
        <v>1</v>
      </c>
      <c r="W63">
        <f>MIN('Peaker Keys'!$B$10,W14*$AD$14)</f>
        <v>0.82735246187760292</v>
      </c>
      <c r="X63">
        <f>MIN('Peaker Keys'!$B$10,X14*$AD$14)</f>
        <v>0.82735246187760292</v>
      </c>
      <c r="Y63">
        <f>MIN('Peaker Keys'!$B$10,Y14*$AD$14)</f>
        <v>0.82735246187760292</v>
      </c>
      <c r="Z63">
        <f>SUM($B63:$Y63)*INDEX(Clustering!$E$6:$E$11,MATCH($A63,Clustering!$D$6:$D$11,0))</f>
        <v>1157.7430420955081</v>
      </c>
      <c r="AA63">
        <f>COUNTIF($B63:$Y63,"&lt;"&amp;'Peaker Keys'!$B$10)*INDEX(Clustering!$E$6:$E$11,MATCH($A63,Clustering!$D$6:$D$11,0))</f>
        <v>826</v>
      </c>
    </row>
    <row r="64" spans="1:27" x14ac:dyDescent="0.25">
      <c r="A64" t="str">
        <f t="shared" si="5"/>
        <v>Summer Peak</v>
      </c>
      <c r="B64">
        <f>MIN('Peaker Keys'!$B$10,B15*$AD$14)</f>
        <v>1</v>
      </c>
      <c r="C64">
        <f>MIN('Peaker Keys'!$B$10,C15*$AD$14)</f>
        <v>1</v>
      </c>
      <c r="D64">
        <f>MIN('Peaker Keys'!$B$10,D15*$AD$14)</f>
        <v>1</v>
      </c>
      <c r="E64">
        <f>MIN('Peaker Keys'!$B$10,E15*$AD$14)</f>
        <v>1</v>
      </c>
      <c r="F64">
        <f>MIN('Peaker Keys'!$B$10,F15*$AD$14)</f>
        <v>1</v>
      </c>
      <c r="G64">
        <f>MIN('Peaker Keys'!$B$10,G15*$AD$14)</f>
        <v>1</v>
      </c>
      <c r="H64">
        <f>MIN('Peaker Keys'!$B$10,H15*$AD$14)</f>
        <v>1</v>
      </c>
      <c r="I64">
        <f>MIN('Peaker Keys'!$B$10,I15*$AD$14)</f>
        <v>1</v>
      </c>
      <c r="J64">
        <f>MIN('Peaker Keys'!$B$10,J15*$AD$14)</f>
        <v>1</v>
      </c>
      <c r="K64">
        <f>MIN('Peaker Keys'!$B$10,K15*$AD$14)</f>
        <v>1</v>
      </c>
      <c r="L64">
        <f>MIN('Peaker Keys'!$B$10,L15*$AD$14)</f>
        <v>1</v>
      </c>
      <c r="M64">
        <f>MIN('Peaker Keys'!$B$10,M15*$AD$14)</f>
        <v>1</v>
      </c>
      <c r="N64">
        <f>MIN('Peaker Keys'!$B$10,N15*$AD$14)</f>
        <v>1</v>
      </c>
      <c r="O64">
        <f>MIN('Peaker Keys'!$B$10,O15*$AD$14)</f>
        <v>1</v>
      </c>
      <c r="P64">
        <f>MIN('Peaker Keys'!$B$10,P15*$AD$14)</f>
        <v>1</v>
      </c>
      <c r="Q64">
        <f>MIN('Peaker Keys'!$B$10,Q15*$AD$14)</f>
        <v>1</v>
      </c>
      <c r="R64">
        <f>MIN('Peaker Keys'!$B$10,R15*$AD$14)</f>
        <v>1</v>
      </c>
      <c r="S64">
        <f>MIN('Peaker Keys'!$B$10,S15*$AD$14)</f>
        <v>1</v>
      </c>
      <c r="T64">
        <f>MIN('Peaker Keys'!$B$10,T15*$AD$14)</f>
        <v>1</v>
      </c>
      <c r="U64">
        <f>MIN('Peaker Keys'!$B$10,U15*$AD$14)</f>
        <v>1</v>
      </c>
      <c r="V64">
        <f>MIN('Peaker Keys'!$B$10,V15*$AD$14)</f>
        <v>1</v>
      </c>
      <c r="W64">
        <f>MIN('Peaker Keys'!$B$10,W15*$AD$14)</f>
        <v>1</v>
      </c>
      <c r="X64">
        <f>MIN('Peaker Keys'!$B$10,X15*$AD$14)</f>
        <v>1</v>
      </c>
      <c r="Y64">
        <f>MIN('Peaker Keys'!$B$10,Y15*$AD$14)</f>
        <v>1</v>
      </c>
      <c r="Z64">
        <f>SUM($B64:$Y64)*INDEX(Clustering!$E$6:$E$11,MATCH($A64,Clustering!$D$6:$D$11,0))</f>
        <v>792</v>
      </c>
      <c r="AA64">
        <f>COUNTIF($B64:$Y64,"&lt;"&amp;'Peaker Keys'!$B$10)*INDEX(Clustering!$E$6:$E$11,MATCH($A64,Clustering!$D$6:$D$11,0))</f>
        <v>0</v>
      </c>
    </row>
    <row r="65" spans="1:27" x14ac:dyDescent="0.25">
      <c r="A65" t="str">
        <f t="shared" si="5"/>
        <v>Winter Peak</v>
      </c>
      <c r="B65">
        <f>MIN('Peaker Keys'!$B$10,B16*$AD$14)</f>
        <v>0</v>
      </c>
      <c r="C65">
        <f>MIN('Peaker Keys'!$B$10,C16*$AD$14)</f>
        <v>0</v>
      </c>
      <c r="D65">
        <f>MIN('Peaker Keys'!$B$10,D16*$AD$14)</f>
        <v>0</v>
      </c>
      <c r="E65">
        <f>MIN('Peaker Keys'!$B$10,E16*$AD$14)</f>
        <v>0</v>
      </c>
      <c r="F65">
        <f>MIN('Peaker Keys'!$B$10,F16*$AD$14)</f>
        <v>0</v>
      </c>
      <c r="G65">
        <f>MIN('Peaker Keys'!$B$10,G16*$AD$14)</f>
        <v>0</v>
      </c>
      <c r="H65">
        <f>MIN('Peaker Keys'!$B$10,H16*$AD$14)</f>
        <v>0</v>
      </c>
      <c r="I65">
        <f>MIN('Peaker Keys'!$B$10,I16*$AD$14)</f>
        <v>0</v>
      </c>
      <c r="J65">
        <f>MIN('Peaker Keys'!$B$10,J16*$AD$14)</f>
        <v>0</v>
      </c>
      <c r="K65">
        <f>MIN('Peaker Keys'!$B$10,K16*$AD$14)</f>
        <v>0</v>
      </c>
      <c r="L65">
        <f>MIN('Peaker Keys'!$B$10,L16*$AD$14)</f>
        <v>0</v>
      </c>
      <c r="M65">
        <f>MIN('Peaker Keys'!$B$10,M16*$AD$14)</f>
        <v>0</v>
      </c>
      <c r="N65">
        <f>MIN('Peaker Keys'!$B$10,N16*$AD$14)</f>
        <v>0</v>
      </c>
      <c r="O65">
        <f>MIN('Peaker Keys'!$B$10,O16*$AD$14)</f>
        <v>0</v>
      </c>
      <c r="P65">
        <f>MIN('Peaker Keys'!$B$10,P16*$AD$14)</f>
        <v>0</v>
      </c>
      <c r="Q65">
        <f>MIN('Peaker Keys'!$B$10,Q16*$AD$14)</f>
        <v>0</v>
      </c>
      <c r="R65">
        <f>MIN('Peaker Keys'!$B$10,R16*$AD$14)</f>
        <v>0</v>
      </c>
      <c r="S65">
        <f>MIN('Peaker Keys'!$B$10,S16*$AD$14)</f>
        <v>0</v>
      </c>
      <c r="T65">
        <f>MIN('Peaker Keys'!$B$10,T16*$AD$14)</f>
        <v>0</v>
      </c>
      <c r="U65">
        <f>MIN('Peaker Keys'!$B$10,U16*$AD$14)</f>
        <v>0</v>
      </c>
      <c r="V65">
        <f>MIN('Peaker Keys'!$B$10,V16*$AD$14)</f>
        <v>0</v>
      </c>
      <c r="W65">
        <f>MIN('Peaker Keys'!$B$10,W16*$AD$14)</f>
        <v>0</v>
      </c>
      <c r="X65">
        <f>MIN('Peaker Keys'!$B$10,X16*$AD$14)</f>
        <v>0</v>
      </c>
      <c r="Y65">
        <f>MIN('Peaker Keys'!$B$10,Y16*$AD$14)</f>
        <v>0</v>
      </c>
      <c r="Z65">
        <f>SUM($B65:$Y65)*INDEX(Clustering!$E$6:$E$11,MATCH($A65,Clustering!$D$6:$D$11,0))</f>
        <v>0</v>
      </c>
      <c r="AA65">
        <f>COUNTIF($B65:$Y65,"&lt;"&amp;'Peaker Keys'!$B$10)*INDEX(Clustering!$E$6:$E$11,MATCH($A65,Clustering!$D$6:$D$11,0))</f>
        <v>600</v>
      </c>
    </row>
    <row r="67" spans="1:27" x14ac:dyDescent="0.25">
      <c r="A67" s="6" t="s">
        <v>8879</v>
      </c>
    </row>
    <row r="68" spans="1:27" x14ac:dyDescent="0.25">
      <c r="A68" t="str">
        <f t="shared" ref="A68:A73" si="6">A11</f>
        <v>Winter</v>
      </c>
      <c r="B68">
        <f>MIN('Peaker Keys'!$B$10,B60+$AD$16)</f>
        <v>2.2534594438852746E-3</v>
      </c>
      <c r="C68">
        <f>MIN('Peaker Keys'!$B$10,C60+$AD$16)</f>
        <v>2.2534594438852746E-3</v>
      </c>
      <c r="D68">
        <f>MIN('Peaker Keys'!$B$10,D60+$AD$16)</f>
        <v>2.2534594438852746E-3</v>
      </c>
      <c r="E68">
        <f>MIN('Peaker Keys'!$B$10,E60+$AD$16)</f>
        <v>2.2534594438852746E-3</v>
      </c>
      <c r="F68">
        <f>MIN('Peaker Keys'!$B$10,F60+$AD$16)</f>
        <v>2.2534594438852746E-3</v>
      </c>
      <c r="G68">
        <f>MIN('Peaker Keys'!$B$10,G60+$AD$16)</f>
        <v>2.2534594438852746E-3</v>
      </c>
      <c r="H68">
        <f>MIN('Peaker Keys'!$B$10,H60+$AD$16)</f>
        <v>2.2534594438852746E-3</v>
      </c>
      <c r="I68">
        <f>MIN('Peaker Keys'!$B$10,I60+$AD$16)</f>
        <v>2.2534594438852746E-3</v>
      </c>
      <c r="J68">
        <f>MIN('Peaker Keys'!$B$10,J60+$AD$16)</f>
        <v>2.2534594438852746E-3</v>
      </c>
      <c r="K68">
        <f>MIN('Peaker Keys'!$B$10,K60+$AD$16)</f>
        <v>2.2534594438852746E-3</v>
      </c>
      <c r="L68">
        <f>MIN('Peaker Keys'!$B$10,L60+$AD$16)</f>
        <v>2.2534594438852746E-3</v>
      </c>
      <c r="M68">
        <f>MIN('Peaker Keys'!$B$10,M60+$AD$16)</f>
        <v>2.2534594438852746E-3</v>
      </c>
      <c r="N68">
        <f>MIN('Peaker Keys'!$B$10,N60+$AD$16)</f>
        <v>2.2534594438852746E-3</v>
      </c>
      <c r="O68">
        <f>MIN('Peaker Keys'!$B$10,O60+$AD$16)</f>
        <v>2.2534594438852746E-3</v>
      </c>
      <c r="P68">
        <f>MIN('Peaker Keys'!$B$10,P60+$AD$16)</f>
        <v>2.2534594438852746E-3</v>
      </c>
      <c r="Q68">
        <f>MIN('Peaker Keys'!$B$10,Q60+$AD$16)</f>
        <v>2.2534594438852746E-3</v>
      </c>
      <c r="R68">
        <f>MIN('Peaker Keys'!$B$10,R60+$AD$16)</f>
        <v>2.2534594438852746E-3</v>
      </c>
      <c r="S68">
        <f>MIN('Peaker Keys'!$B$10,S60+$AD$16)</f>
        <v>2.2534594438852746E-3</v>
      </c>
      <c r="T68">
        <f>MIN('Peaker Keys'!$B$10,T60+$AD$16)</f>
        <v>2.2534594438852746E-3</v>
      </c>
      <c r="U68">
        <f>MIN('Peaker Keys'!$B$10,U60+$AD$16)</f>
        <v>2.2534594438852746E-3</v>
      </c>
      <c r="V68">
        <f>MIN('Peaker Keys'!$B$10,V60+$AD$16)</f>
        <v>2.2534594438852746E-3</v>
      </c>
      <c r="W68">
        <f>MIN('Peaker Keys'!$B$10,W60+$AD$16)</f>
        <v>2.2534594438852746E-3</v>
      </c>
      <c r="X68">
        <f>MIN('Peaker Keys'!$B$10,X60+$AD$16)</f>
        <v>2.2534594438852746E-3</v>
      </c>
      <c r="Y68">
        <f>MIN('Peaker Keys'!$B$10,Y60+$AD$16)</f>
        <v>2.2534594438852746E-3</v>
      </c>
      <c r="Z68">
        <f>SUM($B68:$Y68)*INDEX(Clustering!$E$6:$E$11,MATCH($A68,Clustering!$D$6:$D$11,0))</f>
        <v>5.0297214787519335</v>
      </c>
      <c r="AA68">
        <f>COUNTIF($B68:$Y68,"&lt;"&amp;'Peaker Keys'!$B$10)*INDEX(Clustering!$E$6:$E$11,MATCH($A68,Clustering!$D$6:$D$11,0))</f>
        <v>2232</v>
      </c>
    </row>
    <row r="69" spans="1:27" x14ac:dyDescent="0.25">
      <c r="A69" t="str">
        <f t="shared" si="6"/>
        <v>Spring</v>
      </c>
      <c r="B69">
        <f>MIN('Peaker Keys'!$B$10,B61+$AD$16)</f>
        <v>0.64583262705768318</v>
      </c>
      <c r="C69">
        <f>MIN('Peaker Keys'!$B$10,C61+$AD$16)</f>
        <v>0.64583262705768318</v>
      </c>
      <c r="D69">
        <f>MIN('Peaker Keys'!$B$10,D61+$AD$16)</f>
        <v>0.64583262705768318</v>
      </c>
      <c r="E69">
        <f>MIN('Peaker Keys'!$B$10,E61+$AD$16)</f>
        <v>0.64583262705768318</v>
      </c>
      <c r="F69">
        <f>MIN('Peaker Keys'!$B$10,F61+$AD$16)</f>
        <v>0.64583262705768318</v>
      </c>
      <c r="G69">
        <f>MIN('Peaker Keys'!$B$10,G61+$AD$16)</f>
        <v>0.64583262705768318</v>
      </c>
      <c r="H69">
        <f>MIN('Peaker Keys'!$B$10,H61+$AD$16)</f>
        <v>0.64583262705768318</v>
      </c>
      <c r="I69">
        <f>MIN('Peaker Keys'!$B$10,I61+$AD$16)</f>
        <v>0.64583262705768318</v>
      </c>
      <c r="J69">
        <f>MIN('Peaker Keys'!$B$10,J61+$AD$16)</f>
        <v>0.64583262705768318</v>
      </c>
      <c r="K69">
        <f>MIN('Peaker Keys'!$B$10,K61+$AD$16)</f>
        <v>0.64583262705768318</v>
      </c>
      <c r="L69">
        <f>MIN('Peaker Keys'!$B$10,L61+$AD$16)</f>
        <v>0.64583262705768318</v>
      </c>
      <c r="M69">
        <f>MIN('Peaker Keys'!$B$10,M61+$AD$16)</f>
        <v>0.64583262705768318</v>
      </c>
      <c r="N69">
        <f>MIN('Peaker Keys'!$B$10,N61+$AD$16)</f>
        <v>0.64583262705768318</v>
      </c>
      <c r="O69">
        <f>MIN('Peaker Keys'!$B$10,O61+$AD$16)</f>
        <v>0.80468113796383944</v>
      </c>
      <c r="P69">
        <f>MIN('Peaker Keys'!$B$10,P61+$AD$16)</f>
        <v>0.86035901626228251</v>
      </c>
      <c r="Q69">
        <f>MIN('Peaker Keys'!$B$10,Q61+$AD$16)</f>
        <v>0.86035901626228251</v>
      </c>
      <c r="R69">
        <f>MIN('Peaker Keys'!$B$10,R61+$AD$16)</f>
        <v>1</v>
      </c>
      <c r="S69">
        <f>MIN('Peaker Keys'!$B$10,S61+$AD$16)</f>
        <v>1</v>
      </c>
      <c r="T69">
        <f>MIN('Peaker Keys'!$B$10,T61+$AD$16)</f>
        <v>1</v>
      </c>
      <c r="U69">
        <f>MIN('Peaker Keys'!$B$10,U61+$AD$16)</f>
        <v>1</v>
      </c>
      <c r="V69">
        <f>MIN('Peaker Keys'!$B$10,V61+$AD$16)</f>
        <v>0.73063431861992711</v>
      </c>
      <c r="W69">
        <f>MIN('Peaker Keys'!$B$10,W61+$AD$16)</f>
        <v>0.4959306470234135</v>
      </c>
      <c r="X69">
        <f>MIN('Peaker Keys'!$B$10,X61+$AD$16)</f>
        <v>0.4959306470234135</v>
      </c>
      <c r="Y69">
        <f>MIN('Peaker Keys'!$B$10,Y61+$AD$16)</f>
        <v>0.4959306470234135</v>
      </c>
      <c r="Z69">
        <f>SUM($B69:$Y69)*INDEX(Clustering!$E$6:$E$11,MATCH($A69,Clustering!$D$6:$D$11,0))</f>
        <v>822.70317993256594</v>
      </c>
      <c r="AA69">
        <f>COUNTIF($B69:$Y69,"&lt;"&amp;'Peaker Keys'!$B$10)*INDEX(Clustering!$E$6:$E$11,MATCH($A69,Clustering!$D$6:$D$11,0))</f>
        <v>960</v>
      </c>
    </row>
    <row r="70" spans="1:27" x14ac:dyDescent="0.25">
      <c r="A70" t="str">
        <f t="shared" si="6"/>
        <v>Summer</v>
      </c>
      <c r="B70">
        <f>MIN('Peaker Keys'!$B$10,B62+$AD$16)</f>
        <v>0.23276761419742961</v>
      </c>
      <c r="C70">
        <f>MIN('Peaker Keys'!$B$10,C62+$AD$16)</f>
        <v>0.23276761419742961</v>
      </c>
      <c r="D70">
        <f>MIN('Peaker Keys'!$B$10,D62+$AD$16)</f>
        <v>0.23276761419742961</v>
      </c>
      <c r="E70">
        <f>MIN('Peaker Keys'!$B$10,E62+$AD$16)</f>
        <v>0.23276761419742961</v>
      </c>
      <c r="F70">
        <f>MIN('Peaker Keys'!$B$10,F62+$AD$16)</f>
        <v>0.23276761419742961</v>
      </c>
      <c r="G70">
        <f>MIN('Peaker Keys'!$B$10,G62+$AD$16)</f>
        <v>0.23276761419742961</v>
      </c>
      <c r="H70">
        <f>MIN('Peaker Keys'!$B$10,H62+$AD$16)</f>
        <v>0.23276761419742961</v>
      </c>
      <c r="I70">
        <f>MIN('Peaker Keys'!$B$10,I62+$AD$16)</f>
        <v>0.23276761419742961</v>
      </c>
      <c r="J70">
        <f>MIN('Peaker Keys'!$B$10,J62+$AD$16)</f>
        <v>0.23276761419742961</v>
      </c>
      <c r="K70">
        <f>MIN('Peaker Keys'!$B$10,K62+$AD$16)</f>
        <v>0.23276761419742961</v>
      </c>
      <c r="L70">
        <f>MIN('Peaker Keys'!$B$10,L62+$AD$16)</f>
        <v>0.23276761419742961</v>
      </c>
      <c r="M70">
        <f>MIN('Peaker Keys'!$B$10,M62+$AD$16)</f>
        <v>0.37652408003465576</v>
      </c>
      <c r="N70">
        <f>MIN('Peaker Keys'!$B$10,N62+$AD$16)</f>
        <v>0.39462706236758827</v>
      </c>
      <c r="O70">
        <f>MIN('Peaker Keys'!$B$10,O62+$AD$16)</f>
        <v>0.55708425052043797</v>
      </c>
      <c r="P70">
        <f>MIN('Peaker Keys'!$B$10,P62+$AD$16)</f>
        <v>0.64362846087150949</v>
      </c>
      <c r="Q70">
        <f>MIN('Peaker Keys'!$B$10,Q62+$AD$16)</f>
        <v>0.69558914365259172</v>
      </c>
      <c r="R70">
        <f>MIN('Peaker Keys'!$B$10,R62+$AD$16)</f>
        <v>0.8437005722208536</v>
      </c>
      <c r="S70">
        <f>MIN('Peaker Keys'!$B$10,S62+$AD$16)</f>
        <v>0.90633518326427809</v>
      </c>
      <c r="T70">
        <f>MIN('Peaker Keys'!$B$10,T62+$AD$16)</f>
        <v>0.70203619632304659</v>
      </c>
      <c r="U70">
        <f>MIN('Peaker Keys'!$B$10,U62+$AD$16)</f>
        <v>0.50555052486984942</v>
      </c>
      <c r="V70">
        <f>MIN('Peaker Keys'!$B$10,V62+$AD$16)</f>
        <v>0.40026289649010499</v>
      </c>
      <c r="W70">
        <f>MIN('Peaker Keys'!$B$10,W62+$AD$16)</f>
        <v>0.17880023290302696</v>
      </c>
      <c r="X70">
        <f>MIN('Peaker Keys'!$B$10,X62+$AD$16)</f>
        <v>0.17880023290302696</v>
      </c>
      <c r="Y70">
        <f>MIN('Peaker Keys'!$B$10,Y62+$AD$16)</f>
        <v>0.17880023290302696</v>
      </c>
      <c r="Z70">
        <f>SUM($B70:$Y70)*INDEX(Clustering!$E$6:$E$11,MATCH($A70,Clustering!$D$6:$D$11,0))</f>
        <v>976.0735623280425</v>
      </c>
      <c r="AA70">
        <f>COUNTIF($B70:$Y70,"&lt;"&amp;'Peaker Keys'!$B$10)*INDEX(Clustering!$E$6:$E$11,MATCH($A70,Clustering!$D$6:$D$11,0))</f>
        <v>2568</v>
      </c>
    </row>
    <row r="71" spans="1:27" x14ac:dyDescent="0.25">
      <c r="A71" t="str">
        <f t="shared" si="6"/>
        <v>Fall</v>
      </c>
      <c r="B71">
        <f>MIN('Peaker Keys'!$B$10,B63+$AD$16)</f>
        <v>0.62619413682429914</v>
      </c>
      <c r="C71">
        <f>MIN('Peaker Keys'!$B$10,C63+$AD$16)</f>
        <v>0.62619413682429914</v>
      </c>
      <c r="D71">
        <f>MIN('Peaker Keys'!$B$10,D63+$AD$16)</f>
        <v>0.62619413682429914</v>
      </c>
      <c r="E71">
        <f>MIN('Peaker Keys'!$B$10,E63+$AD$16)</f>
        <v>0.62619413682429914</v>
      </c>
      <c r="F71">
        <f>MIN('Peaker Keys'!$B$10,F63+$AD$16)</f>
        <v>0.62619413682429914</v>
      </c>
      <c r="G71">
        <f>MIN('Peaker Keys'!$B$10,G63+$AD$16)</f>
        <v>0.62619413682429914</v>
      </c>
      <c r="H71">
        <f>MIN('Peaker Keys'!$B$10,H63+$AD$16)</f>
        <v>0.62619413682429914</v>
      </c>
      <c r="I71">
        <f>MIN('Peaker Keys'!$B$10,I63+$AD$16)</f>
        <v>0.62619413682429914</v>
      </c>
      <c r="J71">
        <f>MIN('Peaker Keys'!$B$10,J63+$AD$16)</f>
        <v>0.62619413682429914</v>
      </c>
      <c r="K71">
        <f>MIN('Peaker Keys'!$B$10,K63+$AD$16)</f>
        <v>0.62619413682429914</v>
      </c>
      <c r="L71">
        <f>MIN('Peaker Keys'!$B$10,L63+$AD$16)</f>
        <v>0.90355272535453535</v>
      </c>
      <c r="M71">
        <f>MIN('Peaker Keys'!$B$10,M63+$AD$16)</f>
        <v>1</v>
      </c>
      <c r="N71">
        <f>MIN('Peaker Keys'!$B$10,N63+$AD$16)</f>
        <v>1</v>
      </c>
      <c r="O71">
        <f>MIN('Peaker Keys'!$B$10,O63+$AD$16)</f>
        <v>1</v>
      </c>
      <c r="P71">
        <f>MIN('Peaker Keys'!$B$10,P63+$AD$16)</f>
        <v>1</v>
      </c>
      <c r="Q71">
        <f>MIN('Peaker Keys'!$B$10,Q63+$AD$16)</f>
        <v>1</v>
      </c>
      <c r="R71">
        <f>MIN('Peaker Keys'!$B$10,R63+$AD$16)</f>
        <v>1</v>
      </c>
      <c r="S71">
        <f>MIN('Peaker Keys'!$B$10,S63+$AD$16)</f>
        <v>1</v>
      </c>
      <c r="T71">
        <f>MIN('Peaker Keys'!$B$10,T63+$AD$16)</f>
        <v>1</v>
      </c>
      <c r="U71">
        <f>MIN('Peaker Keys'!$B$10,U63+$AD$16)</f>
        <v>1</v>
      </c>
      <c r="V71">
        <f>MIN('Peaker Keys'!$B$10,V63+$AD$16)</f>
        <v>1</v>
      </c>
      <c r="W71">
        <f>MIN('Peaker Keys'!$B$10,W63+$AD$16)</f>
        <v>0.82960592132148814</v>
      </c>
      <c r="X71">
        <f>MIN('Peaker Keys'!$B$10,X63+$AD$16)</f>
        <v>0.82960592132148814</v>
      </c>
      <c r="Y71">
        <f>MIN('Peaker Keys'!$B$10,Y63+$AD$16)</f>
        <v>0.82960592132148814</v>
      </c>
      <c r="Z71">
        <f>SUM($B71:$Y71)*INDEX(Clustering!$E$6:$E$11,MATCH($A71,Clustering!$D$6:$D$11,0))</f>
        <v>1159.6043995961575</v>
      </c>
      <c r="AA71">
        <f>COUNTIF($B71:$Y71,"&lt;"&amp;'Peaker Keys'!$B$10)*INDEX(Clustering!$E$6:$E$11,MATCH($A71,Clustering!$D$6:$D$11,0))</f>
        <v>826</v>
      </c>
    </row>
    <row r="72" spans="1:27" x14ac:dyDescent="0.25">
      <c r="A72" t="str">
        <f t="shared" si="6"/>
        <v>Summer Peak</v>
      </c>
      <c r="B72">
        <f>MIN('Peaker Keys'!$B$10,B64+$AD$16)</f>
        <v>1</v>
      </c>
      <c r="C72">
        <f>MIN('Peaker Keys'!$B$10,C64+$AD$16)</f>
        <v>1</v>
      </c>
      <c r="D72">
        <f>MIN('Peaker Keys'!$B$10,D64+$AD$16)</f>
        <v>1</v>
      </c>
      <c r="E72">
        <f>MIN('Peaker Keys'!$B$10,E64+$AD$16)</f>
        <v>1</v>
      </c>
      <c r="F72">
        <f>MIN('Peaker Keys'!$B$10,F64+$AD$16)</f>
        <v>1</v>
      </c>
      <c r="G72">
        <f>MIN('Peaker Keys'!$B$10,G64+$AD$16)</f>
        <v>1</v>
      </c>
      <c r="H72">
        <f>MIN('Peaker Keys'!$B$10,H64+$AD$16)</f>
        <v>1</v>
      </c>
      <c r="I72">
        <f>MIN('Peaker Keys'!$B$10,I64+$AD$16)</f>
        <v>1</v>
      </c>
      <c r="J72">
        <f>MIN('Peaker Keys'!$B$10,J64+$AD$16)</f>
        <v>1</v>
      </c>
      <c r="K72">
        <f>MIN('Peaker Keys'!$B$10,K64+$AD$16)</f>
        <v>1</v>
      </c>
      <c r="L72">
        <f>MIN('Peaker Keys'!$B$10,L64+$AD$16)</f>
        <v>1</v>
      </c>
      <c r="M72">
        <f>MIN('Peaker Keys'!$B$10,M64+$AD$16)</f>
        <v>1</v>
      </c>
      <c r="N72">
        <f>MIN('Peaker Keys'!$B$10,N64+$AD$16)</f>
        <v>1</v>
      </c>
      <c r="O72">
        <f>MIN('Peaker Keys'!$B$10,O64+$AD$16)</f>
        <v>1</v>
      </c>
      <c r="P72">
        <f>MIN('Peaker Keys'!$B$10,P64+$AD$16)</f>
        <v>1</v>
      </c>
      <c r="Q72">
        <f>MIN('Peaker Keys'!$B$10,Q64+$AD$16)</f>
        <v>1</v>
      </c>
      <c r="R72">
        <f>MIN('Peaker Keys'!$B$10,R64+$AD$16)</f>
        <v>1</v>
      </c>
      <c r="S72">
        <f>MIN('Peaker Keys'!$B$10,S64+$AD$16)</f>
        <v>1</v>
      </c>
      <c r="T72">
        <f>MIN('Peaker Keys'!$B$10,T64+$AD$16)</f>
        <v>1</v>
      </c>
      <c r="U72">
        <f>MIN('Peaker Keys'!$B$10,U64+$AD$16)</f>
        <v>1</v>
      </c>
      <c r="V72">
        <f>MIN('Peaker Keys'!$B$10,V64+$AD$16)</f>
        <v>1</v>
      </c>
      <c r="W72">
        <f>MIN('Peaker Keys'!$B$10,W64+$AD$16)</f>
        <v>1</v>
      </c>
      <c r="X72">
        <f>MIN('Peaker Keys'!$B$10,X64+$AD$16)</f>
        <v>1</v>
      </c>
      <c r="Y72">
        <f>MIN('Peaker Keys'!$B$10,Y64+$AD$16)</f>
        <v>1</v>
      </c>
      <c r="Z72">
        <f>SUM($B72:$Y72)*INDEX(Clustering!$E$6:$E$11,MATCH($A72,Clustering!$D$6:$D$11,0))</f>
        <v>792</v>
      </c>
      <c r="AA72">
        <f>COUNTIF($B72:$Y72,"&lt;"&amp;'Peaker Keys'!$B$10)*INDEX(Clustering!$E$6:$E$11,MATCH($A72,Clustering!$D$6:$D$11,0))</f>
        <v>0</v>
      </c>
    </row>
    <row r="73" spans="1:27" x14ac:dyDescent="0.25">
      <c r="A73" t="str">
        <f t="shared" si="6"/>
        <v>Winter Peak</v>
      </c>
      <c r="B73">
        <f>MIN('Peaker Keys'!$B$10,B65+$AD$16)</f>
        <v>2.2534594438852746E-3</v>
      </c>
      <c r="C73">
        <f>MIN('Peaker Keys'!$B$10,C65+$AD$16)</f>
        <v>2.2534594438852746E-3</v>
      </c>
      <c r="D73">
        <f>MIN('Peaker Keys'!$B$10,D65+$AD$16)</f>
        <v>2.2534594438852746E-3</v>
      </c>
      <c r="E73">
        <f>MIN('Peaker Keys'!$B$10,E65+$AD$16)</f>
        <v>2.2534594438852746E-3</v>
      </c>
      <c r="F73">
        <f>MIN('Peaker Keys'!$B$10,F65+$AD$16)</f>
        <v>2.2534594438852746E-3</v>
      </c>
      <c r="G73">
        <f>MIN('Peaker Keys'!$B$10,G65+$AD$16)</f>
        <v>2.2534594438852746E-3</v>
      </c>
      <c r="H73">
        <f>MIN('Peaker Keys'!$B$10,H65+$AD$16)</f>
        <v>2.2534594438852746E-3</v>
      </c>
      <c r="I73">
        <f>MIN('Peaker Keys'!$B$10,I65+$AD$16)</f>
        <v>2.2534594438852746E-3</v>
      </c>
      <c r="J73">
        <f>MIN('Peaker Keys'!$B$10,J65+$AD$16)</f>
        <v>2.2534594438852746E-3</v>
      </c>
      <c r="K73">
        <f>MIN('Peaker Keys'!$B$10,K65+$AD$16)</f>
        <v>2.2534594438852746E-3</v>
      </c>
      <c r="L73">
        <f>MIN('Peaker Keys'!$B$10,L65+$AD$16)</f>
        <v>2.2534594438852746E-3</v>
      </c>
      <c r="M73">
        <f>MIN('Peaker Keys'!$B$10,M65+$AD$16)</f>
        <v>2.2534594438852746E-3</v>
      </c>
      <c r="N73">
        <f>MIN('Peaker Keys'!$B$10,N65+$AD$16)</f>
        <v>2.2534594438852746E-3</v>
      </c>
      <c r="O73">
        <f>MIN('Peaker Keys'!$B$10,O65+$AD$16)</f>
        <v>2.2534594438852746E-3</v>
      </c>
      <c r="P73">
        <f>MIN('Peaker Keys'!$B$10,P65+$AD$16)</f>
        <v>2.2534594438852746E-3</v>
      </c>
      <c r="Q73">
        <f>MIN('Peaker Keys'!$B$10,Q65+$AD$16)</f>
        <v>2.2534594438852746E-3</v>
      </c>
      <c r="R73">
        <f>MIN('Peaker Keys'!$B$10,R65+$AD$16)</f>
        <v>2.2534594438852746E-3</v>
      </c>
      <c r="S73">
        <f>MIN('Peaker Keys'!$B$10,S65+$AD$16)</f>
        <v>2.2534594438852746E-3</v>
      </c>
      <c r="T73">
        <f>MIN('Peaker Keys'!$B$10,T65+$AD$16)</f>
        <v>2.2534594438852746E-3</v>
      </c>
      <c r="U73">
        <f>MIN('Peaker Keys'!$B$10,U65+$AD$16)</f>
        <v>2.2534594438852746E-3</v>
      </c>
      <c r="V73">
        <f>MIN('Peaker Keys'!$B$10,V65+$AD$16)</f>
        <v>2.2534594438852746E-3</v>
      </c>
      <c r="W73">
        <f>MIN('Peaker Keys'!$B$10,W65+$AD$16)</f>
        <v>2.2534594438852746E-3</v>
      </c>
      <c r="X73">
        <f>MIN('Peaker Keys'!$B$10,X65+$AD$16)</f>
        <v>2.2534594438852746E-3</v>
      </c>
      <c r="Y73">
        <f>MIN('Peaker Keys'!$B$10,Y65+$AD$16)</f>
        <v>2.2534594438852746E-3</v>
      </c>
      <c r="Z73">
        <f>SUM($B73:$Y73)*INDEX(Clustering!$E$6:$E$11,MATCH($A73,Clustering!$D$6:$D$11,0))</f>
        <v>1.3520756663311648</v>
      </c>
      <c r="AA73">
        <f>COUNTIF($B73:$Y73,"&lt;"&amp;'Peaker Keys'!$B$10)*INDEX(Clustering!$E$6:$E$11,MATCH($A73,Clustering!$D$6:$D$11,0))</f>
        <v>600</v>
      </c>
    </row>
    <row r="75" spans="1:27" x14ac:dyDescent="0.25">
      <c r="A75" s="6" t="s">
        <v>8880</v>
      </c>
    </row>
    <row r="76" spans="1:27" x14ac:dyDescent="0.25">
      <c r="A76" t="str">
        <f t="shared" ref="A76:A81" si="7">A11</f>
        <v>Winter</v>
      </c>
      <c r="B76">
        <f>MIN('Peaker Keys'!$B$10,B60+$AD$18)</f>
        <v>2.2534594438852746E-3</v>
      </c>
      <c r="C76">
        <f>MIN('Peaker Keys'!$B$10,C60+$AD$18)</f>
        <v>2.2534594438852746E-3</v>
      </c>
      <c r="D76">
        <f>MIN('Peaker Keys'!$B$10,D60+$AD$18)</f>
        <v>2.2534594438852746E-3</v>
      </c>
      <c r="E76">
        <f>MIN('Peaker Keys'!$B$10,E60+$AD$18)</f>
        <v>2.2534594438852746E-3</v>
      </c>
      <c r="F76">
        <f>MIN('Peaker Keys'!$B$10,F60+$AD$18)</f>
        <v>2.2534594438852746E-3</v>
      </c>
      <c r="G76">
        <f>MIN('Peaker Keys'!$B$10,G60+$AD$18)</f>
        <v>2.2534594438852746E-3</v>
      </c>
      <c r="H76">
        <f>MIN('Peaker Keys'!$B$10,H60+$AD$18)</f>
        <v>2.2534594438852746E-3</v>
      </c>
      <c r="I76">
        <f>MIN('Peaker Keys'!$B$10,I60+$AD$18)</f>
        <v>2.2534594438852746E-3</v>
      </c>
      <c r="J76">
        <f>MIN('Peaker Keys'!$B$10,J60+$AD$18)</f>
        <v>2.2534594438852746E-3</v>
      </c>
      <c r="K76">
        <f>MIN('Peaker Keys'!$B$10,K60+$AD$18)</f>
        <v>2.2534594438852746E-3</v>
      </c>
      <c r="L76">
        <f>MIN('Peaker Keys'!$B$10,L60+$AD$18)</f>
        <v>2.2534594438852746E-3</v>
      </c>
      <c r="M76">
        <f>MIN('Peaker Keys'!$B$10,M60+$AD$18)</f>
        <v>2.2534594438852746E-3</v>
      </c>
      <c r="N76">
        <f>MIN('Peaker Keys'!$B$10,N60+$AD$18)</f>
        <v>2.2534594438852746E-3</v>
      </c>
      <c r="O76">
        <f>MIN('Peaker Keys'!$B$10,O60+$AD$18)</f>
        <v>2.2534594438852746E-3</v>
      </c>
      <c r="P76">
        <f>MIN('Peaker Keys'!$B$10,P60+$AD$18)</f>
        <v>2.2534594438852746E-3</v>
      </c>
      <c r="Q76">
        <f>MIN('Peaker Keys'!$B$10,Q60+$AD$18)</f>
        <v>2.2534594438852746E-3</v>
      </c>
      <c r="R76">
        <f>MIN('Peaker Keys'!$B$10,R60+$AD$18)</f>
        <v>2.2534594438852746E-3</v>
      </c>
      <c r="S76">
        <f>MIN('Peaker Keys'!$B$10,S60+$AD$18)</f>
        <v>2.2534594438852746E-3</v>
      </c>
      <c r="T76">
        <f>MIN('Peaker Keys'!$B$10,T60+$AD$18)</f>
        <v>2.2534594438852746E-3</v>
      </c>
      <c r="U76">
        <f>MIN('Peaker Keys'!$B$10,U60+$AD$18)</f>
        <v>2.2534594438852746E-3</v>
      </c>
      <c r="V76">
        <f>MIN('Peaker Keys'!$B$10,V60+$AD$18)</f>
        <v>2.2534594438852746E-3</v>
      </c>
      <c r="W76">
        <f>MIN('Peaker Keys'!$B$10,W60+$AD$18)</f>
        <v>2.2534594438852746E-3</v>
      </c>
      <c r="X76">
        <f>MIN('Peaker Keys'!$B$10,X60+$AD$18)</f>
        <v>2.2534594438852746E-3</v>
      </c>
      <c r="Y76">
        <f>MIN('Peaker Keys'!$B$10,Y60+$AD$18)</f>
        <v>2.2534594438852746E-3</v>
      </c>
      <c r="Z76">
        <f>SUM($B76:$Y76)*INDEX(Clustering!$E$6:$E$11,MATCH($A76,Clustering!$D$6:$D$11,0))</f>
        <v>5.0297214787519335</v>
      </c>
      <c r="AA76">
        <f>COUNTIF($B76:$Y76,"&lt;"&amp;'Peaker Keys'!$B$10)*INDEX(Clustering!$E$6:$E$11,MATCH($A76,Clustering!$D$6:$D$11,0))</f>
        <v>2232</v>
      </c>
    </row>
    <row r="77" spans="1:27" x14ac:dyDescent="0.25">
      <c r="A77" t="str">
        <f t="shared" si="7"/>
        <v>Spring</v>
      </c>
      <c r="B77">
        <f>MIN('Peaker Keys'!$B$10,B61+$AD$18)</f>
        <v>0.64583262705768318</v>
      </c>
      <c r="C77">
        <f>MIN('Peaker Keys'!$B$10,C61+$AD$18)</f>
        <v>0.64583262705768318</v>
      </c>
      <c r="D77">
        <f>MIN('Peaker Keys'!$B$10,D61+$AD$18)</f>
        <v>0.64583262705768318</v>
      </c>
      <c r="E77">
        <f>MIN('Peaker Keys'!$B$10,E61+$AD$18)</f>
        <v>0.64583262705768318</v>
      </c>
      <c r="F77">
        <f>MIN('Peaker Keys'!$B$10,F61+$AD$18)</f>
        <v>0.64583262705768318</v>
      </c>
      <c r="G77">
        <f>MIN('Peaker Keys'!$B$10,G61+$AD$18)</f>
        <v>0.64583262705768318</v>
      </c>
      <c r="H77">
        <f>MIN('Peaker Keys'!$B$10,H61+$AD$18)</f>
        <v>0.64583262705768318</v>
      </c>
      <c r="I77">
        <f>MIN('Peaker Keys'!$B$10,I61+$AD$18)</f>
        <v>0.64583262705768318</v>
      </c>
      <c r="J77">
        <f>MIN('Peaker Keys'!$B$10,J61+$AD$18)</f>
        <v>0.64583262705768318</v>
      </c>
      <c r="K77">
        <f>MIN('Peaker Keys'!$B$10,K61+$AD$18)</f>
        <v>0.64583262705768318</v>
      </c>
      <c r="L77">
        <f>MIN('Peaker Keys'!$B$10,L61+$AD$18)</f>
        <v>0.64583262705768318</v>
      </c>
      <c r="M77">
        <f>MIN('Peaker Keys'!$B$10,M61+$AD$18)</f>
        <v>0.64583262705768318</v>
      </c>
      <c r="N77">
        <f>MIN('Peaker Keys'!$B$10,N61+$AD$18)</f>
        <v>0.64583262705768318</v>
      </c>
      <c r="O77">
        <f>MIN('Peaker Keys'!$B$10,O61+$AD$18)</f>
        <v>0.80468113796383944</v>
      </c>
      <c r="P77">
        <f>MIN('Peaker Keys'!$B$10,P61+$AD$18)</f>
        <v>0.86035901626228251</v>
      </c>
      <c r="Q77">
        <f>MIN('Peaker Keys'!$B$10,Q61+$AD$18)</f>
        <v>0.86035901626228251</v>
      </c>
      <c r="R77">
        <f>MIN('Peaker Keys'!$B$10,R61+$AD$18)</f>
        <v>1</v>
      </c>
      <c r="S77">
        <f>MIN('Peaker Keys'!$B$10,S61+$AD$18)</f>
        <v>1</v>
      </c>
      <c r="T77">
        <f>MIN('Peaker Keys'!$B$10,T61+$AD$18)</f>
        <v>1</v>
      </c>
      <c r="U77">
        <f>MIN('Peaker Keys'!$B$10,U61+$AD$18)</f>
        <v>1</v>
      </c>
      <c r="V77">
        <f>MIN('Peaker Keys'!$B$10,V61+$AD$18)</f>
        <v>0.73063431861992711</v>
      </c>
      <c r="W77">
        <f>MIN('Peaker Keys'!$B$10,W61+$AD$18)</f>
        <v>0.4959306470234135</v>
      </c>
      <c r="X77">
        <f>MIN('Peaker Keys'!$B$10,X61+$AD$18)</f>
        <v>0.4959306470234135</v>
      </c>
      <c r="Y77">
        <f>MIN('Peaker Keys'!$B$10,Y61+$AD$18)</f>
        <v>0.4959306470234135</v>
      </c>
      <c r="Z77">
        <f>SUM($B77:$Y77)*INDEX(Clustering!$E$6:$E$11,MATCH($A77,Clustering!$D$6:$D$11,0))</f>
        <v>822.70317993256594</v>
      </c>
      <c r="AA77">
        <f>COUNTIF($B77:$Y77,"&lt;"&amp;'Peaker Keys'!$B$10)*INDEX(Clustering!$E$6:$E$11,MATCH($A77,Clustering!$D$6:$D$11,0))</f>
        <v>960</v>
      </c>
    </row>
    <row r="78" spans="1:27" x14ac:dyDescent="0.25">
      <c r="A78" t="str">
        <f t="shared" si="7"/>
        <v>Summer</v>
      </c>
      <c r="B78">
        <f>MIN('Peaker Keys'!$B$10,B62+$AD$18)</f>
        <v>0.23276761419742961</v>
      </c>
      <c r="C78">
        <f>MIN('Peaker Keys'!$B$10,C62+$AD$18)</f>
        <v>0.23276761419742961</v>
      </c>
      <c r="D78">
        <f>MIN('Peaker Keys'!$B$10,D62+$AD$18)</f>
        <v>0.23276761419742961</v>
      </c>
      <c r="E78">
        <f>MIN('Peaker Keys'!$B$10,E62+$AD$18)</f>
        <v>0.23276761419742961</v>
      </c>
      <c r="F78">
        <f>MIN('Peaker Keys'!$B$10,F62+$AD$18)</f>
        <v>0.23276761419742961</v>
      </c>
      <c r="G78">
        <f>MIN('Peaker Keys'!$B$10,G62+$AD$18)</f>
        <v>0.23276761419742961</v>
      </c>
      <c r="H78">
        <f>MIN('Peaker Keys'!$B$10,H62+$AD$18)</f>
        <v>0.23276761419742961</v>
      </c>
      <c r="I78">
        <f>MIN('Peaker Keys'!$B$10,I62+$AD$18)</f>
        <v>0.23276761419742961</v>
      </c>
      <c r="J78">
        <f>MIN('Peaker Keys'!$B$10,J62+$AD$18)</f>
        <v>0.23276761419742961</v>
      </c>
      <c r="K78">
        <f>MIN('Peaker Keys'!$B$10,K62+$AD$18)</f>
        <v>0.23276761419742961</v>
      </c>
      <c r="L78">
        <f>MIN('Peaker Keys'!$B$10,L62+$AD$18)</f>
        <v>0.23276761419742961</v>
      </c>
      <c r="M78">
        <f>MIN('Peaker Keys'!$B$10,M62+$AD$18)</f>
        <v>0.37652408003465576</v>
      </c>
      <c r="N78">
        <f>MIN('Peaker Keys'!$B$10,N62+$AD$18)</f>
        <v>0.39462706236758827</v>
      </c>
      <c r="O78">
        <f>MIN('Peaker Keys'!$B$10,O62+$AD$18)</f>
        <v>0.55708425052043797</v>
      </c>
      <c r="P78">
        <f>MIN('Peaker Keys'!$B$10,P62+$AD$18)</f>
        <v>0.64362846087150949</v>
      </c>
      <c r="Q78">
        <f>MIN('Peaker Keys'!$B$10,Q62+$AD$18)</f>
        <v>0.69558914365259172</v>
      </c>
      <c r="R78">
        <f>MIN('Peaker Keys'!$B$10,R62+$AD$18)</f>
        <v>0.8437005722208536</v>
      </c>
      <c r="S78">
        <f>MIN('Peaker Keys'!$B$10,S62+$AD$18)</f>
        <v>0.90633518326427809</v>
      </c>
      <c r="T78">
        <f>MIN('Peaker Keys'!$B$10,T62+$AD$18)</f>
        <v>0.70203619632304659</v>
      </c>
      <c r="U78">
        <f>MIN('Peaker Keys'!$B$10,U62+$AD$18)</f>
        <v>0.50555052486984942</v>
      </c>
      <c r="V78">
        <f>MIN('Peaker Keys'!$B$10,V62+$AD$18)</f>
        <v>0.40026289649010499</v>
      </c>
      <c r="W78">
        <f>MIN('Peaker Keys'!$B$10,W62+$AD$18)</f>
        <v>0.17880023290302696</v>
      </c>
      <c r="X78">
        <f>MIN('Peaker Keys'!$B$10,X62+$AD$18)</f>
        <v>0.17880023290302696</v>
      </c>
      <c r="Y78">
        <f>MIN('Peaker Keys'!$B$10,Y62+$AD$18)</f>
        <v>0.17880023290302696</v>
      </c>
      <c r="Z78">
        <f>SUM($B78:$Y78)*INDEX(Clustering!$E$6:$E$11,MATCH($A78,Clustering!$D$6:$D$11,0))</f>
        <v>976.0735623280425</v>
      </c>
      <c r="AA78">
        <f>COUNTIF($B78:$Y78,"&lt;"&amp;'Peaker Keys'!$B$10)*INDEX(Clustering!$E$6:$E$11,MATCH($A78,Clustering!$D$6:$D$11,0))</f>
        <v>2568</v>
      </c>
    </row>
    <row r="79" spans="1:27" x14ac:dyDescent="0.25">
      <c r="A79" t="str">
        <f t="shared" si="7"/>
        <v>Fall</v>
      </c>
      <c r="B79">
        <f>MIN('Peaker Keys'!$B$10,B63+$AD$18)</f>
        <v>0.62619413682429914</v>
      </c>
      <c r="C79">
        <f>MIN('Peaker Keys'!$B$10,C63+$AD$18)</f>
        <v>0.62619413682429914</v>
      </c>
      <c r="D79">
        <f>MIN('Peaker Keys'!$B$10,D63+$AD$18)</f>
        <v>0.62619413682429914</v>
      </c>
      <c r="E79">
        <f>MIN('Peaker Keys'!$B$10,E63+$AD$18)</f>
        <v>0.62619413682429914</v>
      </c>
      <c r="F79">
        <f>MIN('Peaker Keys'!$B$10,F63+$AD$18)</f>
        <v>0.62619413682429914</v>
      </c>
      <c r="G79">
        <f>MIN('Peaker Keys'!$B$10,G63+$AD$18)</f>
        <v>0.62619413682429914</v>
      </c>
      <c r="H79">
        <f>MIN('Peaker Keys'!$B$10,H63+$AD$18)</f>
        <v>0.62619413682429914</v>
      </c>
      <c r="I79">
        <f>MIN('Peaker Keys'!$B$10,I63+$AD$18)</f>
        <v>0.62619413682429914</v>
      </c>
      <c r="J79">
        <f>MIN('Peaker Keys'!$B$10,J63+$AD$18)</f>
        <v>0.62619413682429914</v>
      </c>
      <c r="K79">
        <f>MIN('Peaker Keys'!$B$10,K63+$AD$18)</f>
        <v>0.62619413682429914</v>
      </c>
      <c r="L79">
        <f>MIN('Peaker Keys'!$B$10,L63+$AD$18)</f>
        <v>0.90355272535453535</v>
      </c>
      <c r="M79">
        <f>MIN('Peaker Keys'!$B$10,M63+$AD$18)</f>
        <v>1</v>
      </c>
      <c r="N79">
        <f>MIN('Peaker Keys'!$B$10,N63+$AD$18)</f>
        <v>1</v>
      </c>
      <c r="O79">
        <f>MIN('Peaker Keys'!$B$10,O63+$AD$18)</f>
        <v>1</v>
      </c>
      <c r="P79">
        <f>MIN('Peaker Keys'!$B$10,P63+$AD$18)</f>
        <v>1</v>
      </c>
      <c r="Q79">
        <f>MIN('Peaker Keys'!$B$10,Q63+$AD$18)</f>
        <v>1</v>
      </c>
      <c r="R79">
        <f>MIN('Peaker Keys'!$B$10,R63+$AD$18)</f>
        <v>1</v>
      </c>
      <c r="S79">
        <f>MIN('Peaker Keys'!$B$10,S63+$AD$18)</f>
        <v>1</v>
      </c>
      <c r="T79">
        <f>MIN('Peaker Keys'!$B$10,T63+$AD$18)</f>
        <v>1</v>
      </c>
      <c r="U79">
        <f>MIN('Peaker Keys'!$B$10,U63+$AD$18)</f>
        <v>1</v>
      </c>
      <c r="V79">
        <f>MIN('Peaker Keys'!$B$10,V63+$AD$18)</f>
        <v>1</v>
      </c>
      <c r="W79">
        <f>MIN('Peaker Keys'!$B$10,W63+$AD$18)</f>
        <v>0.82960592132148814</v>
      </c>
      <c r="X79">
        <f>MIN('Peaker Keys'!$B$10,X63+$AD$18)</f>
        <v>0.82960592132148814</v>
      </c>
      <c r="Y79">
        <f>MIN('Peaker Keys'!$B$10,Y63+$AD$18)</f>
        <v>0.82960592132148814</v>
      </c>
      <c r="Z79">
        <f>SUM($B79:$Y79)*INDEX(Clustering!$E$6:$E$11,MATCH($A79,Clustering!$D$6:$D$11,0))</f>
        <v>1159.6043995961575</v>
      </c>
      <c r="AA79">
        <f>COUNTIF($B79:$Y79,"&lt;"&amp;'Peaker Keys'!$B$10)*INDEX(Clustering!$E$6:$E$11,MATCH($A79,Clustering!$D$6:$D$11,0))</f>
        <v>826</v>
      </c>
    </row>
    <row r="80" spans="1:27" x14ac:dyDescent="0.25">
      <c r="A80" t="str">
        <f t="shared" si="7"/>
        <v>Summer Peak</v>
      </c>
      <c r="B80">
        <f>MIN('Peaker Keys'!$B$10,B64+$AD$18)</f>
        <v>1</v>
      </c>
      <c r="C80">
        <f>MIN('Peaker Keys'!$B$10,C64+$AD$18)</f>
        <v>1</v>
      </c>
      <c r="D80">
        <f>MIN('Peaker Keys'!$B$10,D64+$AD$18)</f>
        <v>1</v>
      </c>
      <c r="E80">
        <f>MIN('Peaker Keys'!$B$10,E64+$AD$18)</f>
        <v>1</v>
      </c>
      <c r="F80">
        <f>MIN('Peaker Keys'!$B$10,F64+$AD$18)</f>
        <v>1</v>
      </c>
      <c r="G80">
        <f>MIN('Peaker Keys'!$B$10,G64+$AD$18)</f>
        <v>1</v>
      </c>
      <c r="H80">
        <f>MIN('Peaker Keys'!$B$10,H64+$AD$18)</f>
        <v>1</v>
      </c>
      <c r="I80">
        <f>MIN('Peaker Keys'!$B$10,I64+$AD$18)</f>
        <v>1</v>
      </c>
      <c r="J80">
        <f>MIN('Peaker Keys'!$B$10,J64+$AD$18)</f>
        <v>1</v>
      </c>
      <c r="K80">
        <f>MIN('Peaker Keys'!$B$10,K64+$AD$18)</f>
        <v>1</v>
      </c>
      <c r="L80">
        <f>MIN('Peaker Keys'!$B$10,L64+$AD$18)</f>
        <v>1</v>
      </c>
      <c r="M80">
        <f>MIN('Peaker Keys'!$B$10,M64+$AD$18)</f>
        <v>1</v>
      </c>
      <c r="N80">
        <f>MIN('Peaker Keys'!$B$10,N64+$AD$18)</f>
        <v>1</v>
      </c>
      <c r="O80">
        <f>MIN('Peaker Keys'!$B$10,O64+$AD$18)</f>
        <v>1</v>
      </c>
      <c r="P80">
        <f>MIN('Peaker Keys'!$B$10,P64+$AD$18)</f>
        <v>1</v>
      </c>
      <c r="Q80">
        <f>MIN('Peaker Keys'!$B$10,Q64+$AD$18)</f>
        <v>1</v>
      </c>
      <c r="R80">
        <f>MIN('Peaker Keys'!$B$10,R64+$AD$18)</f>
        <v>1</v>
      </c>
      <c r="S80">
        <f>MIN('Peaker Keys'!$B$10,S64+$AD$18)</f>
        <v>1</v>
      </c>
      <c r="T80">
        <f>MIN('Peaker Keys'!$B$10,T64+$AD$18)</f>
        <v>1</v>
      </c>
      <c r="U80">
        <f>MIN('Peaker Keys'!$B$10,U64+$AD$18)</f>
        <v>1</v>
      </c>
      <c r="V80">
        <f>MIN('Peaker Keys'!$B$10,V64+$AD$18)</f>
        <v>1</v>
      </c>
      <c r="W80">
        <f>MIN('Peaker Keys'!$B$10,W64+$AD$18)</f>
        <v>1</v>
      </c>
      <c r="X80">
        <f>MIN('Peaker Keys'!$B$10,X64+$AD$18)</f>
        <v>1</v>
      </c>
      <c r="Y80">
        <f>MIN('Peaker Keys'!$B$10,Y64+$AD$18)</f>
        <v>1</v>
      </c>
      <c r="Z80">
        <f>SUM($B80:$Y80)*INDEX(Clustering!$E$6:$E$11,MATCH($A80,Clustering!$D$6:$D$11,0))</f>
        <v>792</v>
      </c>
      <c r="AA80">
        <f>COUNTIF($B80:$Y80,"&lt;"&amp;'Peaker Keys'!$B$10)*INDEX(Clustering!$E$6:$E$11,MATCH($A80,Clustering!$D$6:$D$11,0))</f>
        <v>0</v>
      </c>
    </row>
    <row r="81" spans="1:27" x14ac:dyDescent="0.25">
      <c r="A81" t="str">
        <f t="shared" si="7"/>
        <v>Winter Peak</v>
      </c>
      <c r="B81">
        <f>MIN('Peaker Keys'!$B$10,B65+$AD$18)</f>
        <v>2.2534594438852746E-3</v>
      </c>
      <c r="C81">
        <f>MIN('Peaker Keys'!$B$10,C65+$AD$18)</f>
        <v>2.2534594438852746E-3</v>
      </c>
      <c r="D81">
        <f>MIN('Peaker Keys'!$B$10,D65+$AD$18)</f>
        <v>2.2534594438852746E-3</v>
      </c>
      <c r="E81">
        <f>MIN('Peaker Keys'!$B$10,E65+$AD$18)</f>
        <v>2.2534594438852746E-3</v>
      </c>
      <c r="F81">
        <f>MIN('Peaker Keys'!$B$10,F65+$AD$18)</f>
        <v>2.2534594438852746E-3</v>
      </c>
      <c r="G81">
        <f>MIN('Peaker Keys'!$B$10,G65+$AD$18)</f>
        <v>2.2534594438852746E-3</v>
      </c>
      <c r="H81">
        <f>MIN('Peaker Keys'!$B$10,H65+$AD$18)</f>
        <v>2.2534594438852746E-3</v>
      </c>
      <c r="I81">
        <f>MIN('Peaker Keys'!$B$10,I65+$AD$18)</f>
        <v>2.2534594438852746E-3</v>
      </c>
      <c r="J81">
        <f>MIN('Peaker Keys'!$B$10,J65+$AD$18)</f>
        <v>2.2534594438852746E-3</v>
      </c>
      <c r="K81">
        <f>MIN('Peaker Keys'!$B$10,K65+$AD$18)</f>
        <v>2.2534594438852746E-3</v>
      </c>
      <c r="L81">
        <f>MIN('Peaker Keys'!$B$10,L65+$AD$18)</f>
        <v>2.2534594438852746E-3</v>
      </c>
      <c r="M81">
        <f>MIN('Peaker Keys'!$B$10,M65+$AD$18)</f>
        <v>2.2534594438852746E-3</v>
      </c>
      <c r="N81">
        <f>MIN('Peaker Keys'!$B$10,N65+$AD$18)</f>
        <v>2.2534594438852746E-3</v>
      </c>
      <c r="O81">
        <f>MIN('Peaker Keys'!$B$10,O65+$AD$18)</f>
        <v>2.2534594438852746E-3</v>
      </c>
      <c r="P81">
        <f>MIN('Peaker Keys'!$B$10,P65+$AD$18)</f>
        <v>2.2534594438852746E-3</v>
      </c>
      <c r="Q81">
        <f>MIN('Peaker Keys'!$B$10,Q65+$AD$18)</f>
        <v>2.2534594438852746E-3</v>
      </c>
      <c r="R81">
        <f>MIN('Peaker Keys'!$B$10,R65+$AD$18)</f>
        <v>2.2534594438852746E-3</v>
      </c>
      <c r="S81">
        <f>MIN('Peaker Keys'!$B$10,S65+$AD$18)</f>
        <v>2.2534594438852746E-3</v>
      </c>
      <c r="T81">
        <f>MIN('Peaker Keys'!$B$10,T65+$AD$18)</f>
        <v>2.2534594438852746E-3</v>
      </c>
      <c r="U81">
        <f>MIN('Peaker Keys'!$B$10,U65+$AD$18)</f>
        <v>2.2534594438852746E-3</v>
      </c>
      <c r="V81">
        <f>MIN('Peaker Keys'!$B$10,V65+$AD$18)</f>
        <v>2.2534594438852746E-3</v>
      </c>
      <c r="W81">
        <f>MIN('Peaker Keys'!$B$10,W65+$AD$18)</f>
        <v>2.2534594438852746E-3</v>
      </c>
      <c r="X81">
        <f>MIN('Peaker Keys'!$B$10,X65+$AD$18)</f>
        <v>2.2534594438852746E-3</v>
      </c>
      <c r="Y81">
        <f>MIN('Peaker Keys'!$B$10,Y65+$AD$18)</f>
        <v>2.2534594438852746E-3</v>
      </c>
      <c r="Z81">
        <f>SUM($B81:$Y81)*INDEX(Clustering!$E$6:$E$11,MATCH($A81,Clustering!$D$6:$D$11,0))</f>
        <v>1.3520756663311648</v>
      </c>
      <c r="AA81">
        <f>COUNTIF($B81:$Y81,"&lt;"&amp;'Peaker Keys'!$B$10)*INDEX(Clustering!$E$6:$E$11,MATCH($A81,Clustering!$D$6:$D$11,0))</f>
        <v>600</v>
      </c>
    </row>
    <row r="83" spans="1:27" x14ac:dyDescent="0.25">
      <c r="A83" s="6" t="s">
        <v>8881</v>
      </c>
    </row>
    <row r="84" spans="1:27" x14ac:dyDescent="0.25">
      <c r="A84" t="str">
        <f t="shared" ref="A84:A89" si="8">A11</f>
        <v>Winter</v>
      </c>
      <c r="B84">
        <f>MIN('Peaker Keys'!$B$10,B60+$AD$20)</f>
        <v>2.2534594438852746E-3</v>
      </c>
      <c r="C84">
        <f>MIN('Peaker Keys'!$B$10,C60+$AD$20)</f>
        <v>2.2534594438852746E-3</v>
      </c>
      <c r="D84">
        <f>MIN('Peaker Keys'!$B$10,D60+$AD$20)</f>
        <v>2.2534594438852746E-3</v>
      </c>
      <c r="E84">
        <f>MIN('Peaker Keys'!$B$10,E60+$AD$20)</f>
        <v>2.2534594438852746E-3</v>
      </c>
      <c r="F84">
        <f>MIN('Peaker Keys'!$B$10,F60+$AD$20)</f>
        <v>2.2534594438852746E-3</v>
      </c>
      <c r="G84">
        <f>MIN('Peaker Keys'!$B$10,G60+$AD$20)</f>
        <v>2.2534594438852746E-3</v>
      </c>
      <c r="H84">
        <f>MIN('Peaker Keys'!$B$10,H60+$AD$20)</f>
        <v>2.2534594438852746E-3</v>
      </c>
      <c r="I84">
        <f>MIN('Peaker Keys'!$B$10,I60+$AD$20)</f>
        <v>2.2534594438852746E-3</v>
      </c>
      <c r="J84">
        <f>MIN('Peaker Keys'!$B$10,J60+$AD$20)</f>
        <v>2.2534594438852746E-3</v>
      </c>
      <c r="K84">
        <f>MIN('Peaker Keys'!$B$10,K60+$AD$20)</f>
        <v>2.2534594438852746E-3</v>
      </c>
      <c r="L84">
        <f>MIN('Peaker Keys'!$B$10,L60+$AD$20)</f>
        <v>2.2534594438852746E-3</v>
      </c>
      <c r="M84">
        <f>MIN('Peaker Keys'!$B$10,M60+$AD$20)</f>
        <v>2.2534594438852746E-3</v>
      </c>
      <c r="N84">
        <f>MIN('Peaker Keys'!$B$10,N60+$AD$20)</f>
        <v>2.2534594438852746E-3</v>
      </c>
      <c r="O84">
        <f>MIN('Peaker Keys'!$B$10,O60+$AD$20)</f>
        <v>2.2534594438852746E-3</v>
      </c>
      <c r="P84">
        <f>MIN('Peaker Keys'!$B$10,P60+$AD$20)</f>
        <v>2.2534594438852746E-3</v>
      </c>
      <c r="Q84">
        <f>MIN('Peaker Keys'!$B$10,Q60+$AD$20)</f>
        <v>2.2534594438852746E-3</v>
      </c>
      <c r="R84">
        <f>MIN('Peaker Keys'!$B$10,R60+$AD$20)</f>
        <v>2.2534594438852746E-3</v>
      </c>
      <c r="S84">
        <f>MIN('Peaker Keys'!$B$10,S60+$AD$20)</f>
        <v>2.2534594438852746E-3</v>
      </c>
      <c r="T84">
        <f>MIN('Peaker Keys'!$B$10,T60+$AD$20)</f>
        <v>2.2534594438852746E-3</v>
      </c>
      <c r="U84">
        <f>MIN('Peaker Keys'!$B$10,U60+$AD$20)</f>
        <v>2.2534594438852746E-3</v>
      </c>
      <c r="V84">
        <f>MIN('Peaker Keys'!$B$10,V60+$AD$20)</f>
        <v>2.2534594438852746E-3</v>
      </c>
      <c r="W84">
        <f>MIN('Peaker Keys'!$B$10,W60+$AD$20)</f>
        <v>2.2534594438852746E-3</v>
      </c>
      <c r="X84">
        <f>MIN('Peaker Keys'!$B$10,X60+$AD$20)</f>
        <v>2.2534594438852746E-3</v>
      </c>
      <c r="Y84">
        <f>MIN('Peaker Keys'!$B$10,Y60+$AD$20)</f>
        <v>2.2534594438852746E-3</v>
      </c>
      <c r="Z84">
        <f>SUM($B84:$Y84)*INDEX(Clustering!$E$6:$E$11,MATCH($A84,Clustering!$D$6:$D$11,0))</f>
        <v>5.0297214787519335</v>
      </c>
      <c r="AA84">
        <f>COUNTIF($B84:$Y84,"&lt;"&amp;'Peaker Keys'!$B$10)*INDEX(Clustering!$E$6:$E$11,MATCH($A84,Clustering!$D$6:$D$11,0))</f>
        <v>2232</v>
      </c>
    </row>
    <row r="85" spans="1:27" x14ac:dyDescent="0.25">
      <c r="A85" t="str">
        <f t="shared" si="8"/>
        <v>Spring</v>
      </c>
      <c r="B85">
        <f>MIN('Peaker Keys'!$B$10,B61+$AD$20)</f>
        <v>0.64583262705768318</v>
      </c>
      <c r="C85">
        <f>MIN('Peaker Keys'!$B$10,C61+$AD$20)</f>
        <v>0.64583262705768318</v>
      </c>
      <c r="D85">
        <f>MIN('Peaker Keys'!$B$10,D61+$AD$20)</f>
        <v>0.64583262705768318</v>
      </c>
      <c r="E85">
        <f>MIN('Peaker Keys'!$B$10,E61+$AD$20)</f>
        <v>0.64583262705768318</v>
      </c>
      <c r="F85">
        <f>MIN('Peaker Keys'!$B$10,F61+$AD$20)</f>
        <v>0.64583262705768318</v>
      </c>
      <c r="G85">
        <f>MIN('Peaker Keys'!$B$10,G61+$AD$20)</f>
        <v>0.64583262705768318</v>
      </c>
      <c r="H85">
        <f>MIN('Peaker Keys'!$B$10,H61+$AD$20)</f>
        <v>0.64583262705768318</v>
      </c>
      <c r="I85">
        <f>MIN('Peaker Keys'!$B$10,I61+$AD$20)</f>
        <v>0.64583262705768318</v>
      </c>
      <c r="J85">
        <f>MIN('Peaker Keys'!$B$10,J61+$AD$20)</f>
        <v>0.64583262705768318</v>
      </c>
      <c r="K85">
        <f>MIN('Peaker Keys'!$B$10,K61+$AD$20)</f>
        <v>0.64583262705768318</v>
      </c>
      <c r="L85">
        <f>MIN('Peaker Keys'!$B$10,L61+$AD$20)</f>
        <v>0.64583262705768318</v>
      </c>
      <c r="M85">
        <f>MIN('Peaker Keys'!$B$10,M61+$AD$20)</f>
        <v>0.64583262705768318</v>
      </c>
      <c r="N85">
        <f>MIN('Peaker Keys'!$B$10,N61+$AD$20)</f>
        <v>0.64583262705768318</v>
      </c>
      <c r="O85">
        <f>MIN('Peaker Keys'!$B$10,O61+$AD$20)</f>
        <v>0.80468113796383944</v>
      </c>
      <c r="P85">
        <f>MIN('Peaker Keys'!$B$10,P61+$AD$20)</f>
        <v>0.86035901626228251</v>
      </c>
      <c r="Q85">
        <f>MIN('Peaker Keys'!$B$10,Q61+$AD$20)</f>
        <v>0.86035901626228251</v>
      </c>
      <c r="R85">
        <f>MIN('Peaker Keys'!$B$10,R61+$AD$20)</f>
        <v>1</v>
      </c>
      <c r="S85">
        <f>MIN('Peaker Keys'!$B$10,S61+$AD$20)</f>
        <v>1</v>
      </c>
      <c r="T85">
        <f>MIN('Peaker Keys'!$B$10,T61+$AD$20)</f>
        <v>1</v>
      </c>
      <c r="U85">
        <f>MIN('Peaker Keys'!$B$10,U61+$AD$20)</f>
        <v>1</v>
      </c>
      <c r="V85">
        <f>MIN('Peaker Keys'!$B$10,V61+$AD$20)</f>
        <v>0.73063431861992711</v>
      </c>
      <c r="W85">
        <f>MIN('Peaker Keys'!$B$10,W61+$AD$20)</f>
        <v>0.4959306470234135</v>
      </c>
      <c r="X85">
        <f>MIN('Peaker Keys'!$B$10,X61+$AD$20)</f>
        <v>0.4959306470234135</v>
      </c>
      <c r="Y85">
        <f>MIN('Peaker Keys'!$B$10,Y61+$AD$20)</f>
        <v>0.4959306470234135</v>
      </c>
      <c r="Z85">
        <f>SUM($B85:$Y85)*INDEX(Clustering!$E$6:$E$11,MATCH($A85,Clustering!$D$6:$D$11,0))</f>
        <v>822.70317993256594</v>
      </c>
      <c r="AA85">
        <f>COUNTIF($B85:$Y85,"&lt;"&amp;'Peaker Keys'!$B$10)*INDEX(Clustering!$E$6:$E$11,MATCH($A85,Clustering!$D$6:$D$11,0))</f>
        <v>960</v>
      </c>
    </row>
    <row r="86" spans="1:27" x14ac:dyDescent="0.25">
      <c r="A86" t="str">
        <f t="shared" si="8"/>
        <v>Summer</v>
      </c>
      <c r="B86">
        <f>MIN('Peaker Keys'!$B$10,B62+$AD$20)</f>
        <v>0.23276761419742961</v>
      </c>
      <c r="C86">
        <f>MIN('Peaker Keys'!$B$10,C62+$AD$20)</f>
        <v>0.23276761419742961</v>
      </c>
      <c r="D86">
        <f>MIN('Peaker Keys'!$B$10,D62+$AD$20)</f>
        <v>0.23276761419742961</v>
      </c>
      <c r="E86">
        <f>MIN('Peaker Keys'!$B$10,E62+$AD$20)</f>
        <v>0.23276761419742961</v>
      </c>
      <c r="F86">
        <f>MIN('Peaker Keys'!$B$10,F62+$AD$20)</f>
        <v>0.23276761419742961</v>
      </c>
      <c r="G86">
        <f>MIN('Peaker Keys'!$B$10,G62+$AD$20)</f>
        <v>0.23276761419742961</v>
      </c>
      <c r="H86">
        <f>MIN('Peaker Keys'!$B$10,H62+$AD$20)</f>
        <v>0.23276761419742961</v>
      </c>
      <c r="I86">
        <f>MIN('Peaker Keys'!$B$10,I62+$AD$20)</f>
        <v>0.23276761419742961</v>
      </c>
      <c r="J86">
        <f>MIN('Peaker Keys'!$B$10,J62+$AD$20)</f>
        <v>0.23276761419742961</v>
      </c>
      <c r="K86">
        <f>MIN('Peaker Keys'!$B$10,K62+$AD$20)</f>
        <v>0.23276761419742961</v>
      </c>
      <c r="L86">
        <f>MIN('Peaker Keys'!$B$10,L62+$AD$20)</f>
        <v>0.23276761419742961</v>
      </c>
      <c r="M86">
        <f>MIN('Peaker Keys'!$B$10,M62+$AD$20)</f>
        <v>0.37652408003465576</v>
      </c>
      <c r="N86">
        <f>MIN('Peaker Keys'!$B$10,N62+$AD$20)</f>
        <v>0.39462706236758827</v>
      </c>
      <c r="O86">
        <f>MIN('Peaker Keys'!$B$10,O62+$AD$20)</f>
        <v>0.55708425052043797</v>
      </c>
      <c r="P86">
        <f>MIN('Peaker Keys'!$B$10,P62+$AD$20)</f>
        <v>0.64362846087150949</v>
      </c>
      <c r="Q86">
        <f>MIN('Peaker Keys'!$B$10,Q62+$AD$20)</f>
        <v>0.69558914365259172</v>
      </c>
      <c r="R86">
        <f>MIN('Peaker Keys'!$B$10,R62+$AD$20)</f>
        <v>0.8437005722208536</v>
      </c>
      <c r="S86">
        <f>MIN('Peaker Keys'!$B$10,S62+$AD$20)</f>
        <v>0.90633518326427809</v>
      </c>
      <c r="T86">
        <f>MIN('Peaker Keys'!$B$10,T62+$AD$20)</f>
        <v>0.70203619632304659</v>
      </c>
      <c r="U86">
        <f>MIN('Peaker Keys'!$B$10,U62+$AD$20)</f>
        <v>0.50555052486984942</v>
      </c>
      <c r="V86">
        <f>MIN('Peaker Keys'!$B$10,V62+$AD$20)</f>
        <v>0.40026289649010499</v>
      </c>
      <c r="W86">
        <f>MIN('Peaker Keys'!$B$10,W62+$AD$20)</f>
        <v>0.17880023290302696</v>
      </c>
      <c r="X86">
        <f>MIN('Peaker Keys'!$B$10,X62+$AD$20)</f>
        <v>0.17880023290302696</v>
      </c>
      <c r="Y86">
        <f>MIN('Peaker Keys'!$B$10,Y62+$AD$20)</f>
        <v>0.17880023290302696</v>
      </c>
      <c r="Z86">
        <f>SUM($B86:$Y86)*INDEX(Clustering!$E$6:$E$11,MATCH($A86,Clustering!$D$6:$D$11,0))</f>
        <v>976.0735623280425</v>
      </c>
      <c r="AA86">
        <f>COUNTIF($B86:$Y86,"&lt;"&amp;'Peaker Keys'!$B$10)*INDEX(Clustering!$E$6:$E$11,MATCH($A86,Clustering!$D$6:$D$11,0))</f>
        <v>2568</v>
      </c>
    </row>
    <row r="87" spans="1:27" x14ac:dyDescent="0.25">
      <c r="A87" t="str">
        <f t="shared" si="8"/>
        <v>Fall</v>
      </c>
      <c r="B87">
        <f>MIN('Peaker Keys'!$B$10,B63+$AD$20)</f>
        <v>0.62619413682429914</v>
      </c>
      <c r="C87">
        <f>MIN('Peaker Keys'!$B$10,C63+$AD$20)</f>
        <v>0.62619413682429914</v>
      </c>
      <c r="D87">
        <f>MIN('Peaker Keys'!$B$10,D63+$AD$20)</f>
        <v>0.62619413682429914</v>
      </c>
      <c r="E87">
        <f>MIN('Peaker Keys'!$B$10,E63+$AD$20)</f>
        <v>0.62619413682429914</v>
      </c>
      <c r="F87">
        <f>MIN('Peaker Keys'!$B$10,F63+$AD$20)</f>
        <v>0.62619413682429914</v>
      </c>
      <c r="G87">
        <f>MIN('Peaker Keys'!$B$10,G63+$AD$20)</f>
        <v>0.62619413682429914</v>
      </c>
      <c r="H87">
        <f>MIN('Peaker Keys'!$B$10,H63+$AD$20)</f>
        <v>0.62619413682429914</v>
      </c>
      <c r="I87">
        <f>MIN('Peaker Keys'!$B$10,I63+$AD$20)</f>
        <v>0.62619413682429914</v>
      </c>
      <c r="J87">
        <f>MIN('Peaker Keys'!$B$10,J63+$AD$20)</f>
        <v>0.62619413682429914</v>
      </c>
      <c r="K87">
        <f>MIN('Peaker Keys'!$B$10,K63+$AD$20)</f>
        <v>0.62619413682429914</v>
      </c>
      <c r="L87">
        <f>MIN('Peaker Keys'!$B$10,L63+$AD$20)</f>
        <v>0.90355272535453535</v>
      </c>
      <c r="M87">
        <f>MIN('Peaker Keys'!$B$10,M63+$AD$20)</f>
        <v>1</v>
      </c>
      <c r="N87">
        <f>MIN('Peaker Keys'!$B$10,N63+$AD$20)</f>
        <v>1</v>
      </c>
      <c r="O87">
        <f>MIN('Peaker Keys'!$B$10,O63+$AD$20)</f>
        <v>1</v>
      </c>
      <c r="P87">
        <f>MIN('Peaker Keys'!$B$10,P63+$AD$20)</f>
        <v>1</v>
      </c>
      <c r="Q87">
        <f>MIN('Peaker Keys'!$B$10,Q63+$AD$20)</f>
        <v>1</v>
      </c>
      <c r="R87">
        <f>MIN('Peaker Keys'!$B$10,R63+$AD$20)</f>
        <v>1</v>
      </c>
      <c r="S87">
        <f>MIN('Peaker Keys'!$B$10,S63+$AD$20)</f>
        <v>1</v>
      </c>
      <c r="T87">
        <f>MIN('Peaker Keys'!$B$10,T63+$AD$20)</f>
        <v>1</v>
      </c>
      <c r="U87">
        <f>MIN('Peaker Keys'!$B$10,U63+$AD$20)</f>
        <v>1</v>
      </c>
      <c r="V87">
        <f>MIN('Peaker Keys'!$B$10,V63+$AD$20)</f>
        <v>1</v>
      </c>
      <c r="W87">
        <f>MIN('Peaker Keys'!$B$10,W63+$AD$20)</f>
        <v>0.82960592132148814</v>
      </c>
      <c r="X87">
        <f>MIN('Peaker Keys'!$B$10,X63+$AD$20)</f>
        <v>0.82960592132148814</v>
      </c>
      <c r="Y87">
        <f>MIN('Peaker Keys'!$B$10,Y63+$AD$20)</f>
        <v>0.82960592132148814</v>
      </c>
      <c r="Z87">
        <f>SUM($B87:$Y87)*INDEX(Clustering!$E$6:$E$11,MATCH($A87,Clustering!$D$6:$D$11,0))</f>
        <v>1159.6043995961575</v>
      </c>
      <c r="AA87">
        <f>COUNTIF($B87:$Y87,"&lt;"&amp;'Peaker Keys'!$B$10)*INDEX(Clustering!$E$6:$E$11,MATCH($A87,Clustering!$D$6:$D$11,0))</f>
        <v>826</v>
      </c>
    </row>
    <row r="88" spans="1:27" x14ac:dyDescent="0.25">
      <c r="A88" t="str">
        <f t="shared" si="8"/>
        <v>Summer Peak</v>
      </c>
      <c r="B88">
        <f>MIN('Peaker Keys'!$B$10,B64+$AD$20)</f>
        <v>1</v>
      </c>
      <c r="C88">
        <f>MIN('Peaker Keys'!$B$10,C64+$AD$20)</f>
        <v>1</v>
      </c>
      <c r="D88">
        <f>MIN('Peaker Keys'!$B$10,D64+$AD$20)</f>
        <v>1</v>
      </c>
      <c r="E88">
        <f>MIN('Peaker Keys'!$B$10,E64+$AD$20)</f>
        <v>1</v>
      </c>
      <c r="F88">
        <f>MIN('Peaker Keys'!$B$10,F64+$AD$20)</f>
        <v>1</v>
      </c>
      <c r="G88">
        <f>MIN('Peaker Keys'!$B$10,G64+$AD$20)</f>
        <v>1</v>
      </c>
      <c r="H88">
        <f>MIN('Peaker Keys'!$B$10,H64+$AD$20)</f>
        <v>1</v>
      </c>
      <c r="I88">
        <f>MIN('Peaker Keys'!$B$10,I64+$AD$20)</f>
        <v>1</v>
      </c>
      <c r="J88">
        <f>MIN('Peaker Keys'!$B$10,J64+$AD$20)</f>
        <v>1</v>
      </c>
      <c r="K88">
        <f>MIN('Peaker Keys'!$B$10,K64+$AD$20)</f>
        <v>1</v>
      </c>
      <c r="L88">
        <f>MIN('Peaker Keys'!$B$10,L64+$AD$20)</f>
        <v>1</v>
      </c>
      <c r="M88">
        <f>MIN('Peaker Keys'!$B$10,M64+$AD$20)</f>
        <v>1</v>
      </c>
      <c r="N88">
        <f>MIN('Peaker Keys'!$B$10,N64+$AD$20)</f>
        <v>1</v>
      </c>
      <c r="O88">
        <f>MIN('Peaker Keys'!$B$10,O64+$AD$20)</f>
        <v>1</v>
      </c>
      <c r="P88">
        <f>MIN('Peaker Keys'!$B$10,P64+$AD$20)</f>
        <v>1</v>
      </c>
      <c r="Q88">
        <f>MIN('Peaker Keys'!$B$10,Q64+$AD$20)</f>
        <v>1</v>
      </c>
      <c r="R88">
        <f>MIN('Peaker Keys'!$B$10,R64+$AD$20)</f>
        <v>1</v>
      </c>
      <c r="S88">
        <f>MIN('Peaker Keys'!$B$10,S64+$AD$20)</f>
        <v>1</v>
      </c>
      <c r="T88">
        <f>MIN('Peaker Keys'!$B$10,T64+$AD$20)</f>
        <v>1</v>
      </c>
      <c r="U88">
        <f>MIN('Peaker Keys'!$B$10,U64+$AD$20)</f>
        <v>1</v>
      </c>
      <c r="V88">
        <f>MIN('Peaker Keys'!$B$10,V64+$AD$20)</f>
        <v>1</v>
      </c>
      <c r="W88">
        <f>MIN('Peaker Keys'!$B$10,W64+$AD$20)</f>
        <v>1</v>
      </c>
      <c r="X88">
        <f>MIN('Peaker Keys'!$B$10,X64+$AD$20)</f>
        <v>1</v>
      </c>
      <c r="Y88">
        <f>MIN('Peaker Keys'!$B$10,Y64+$AD$20)</f>
        <v>1</v>
      </c>
      <c r="Z88">
        <f>SUM($B88:$Y88)*INDEX(Clustering!$E$6:$E$11,MATCH($A88,Clustering!$D$6:$D$11,0))</f>
        <v>792</v>
      </c>
      <c r="AA88">
        <f>COUNTIF($B88:$Y88,"&lt;"&amp;'Peaker Keys'!$B$10)*INDEX(Clustering!$E$6:$E$11,MATCH($A88,Clustering!$D$6:$D$11,0))</f>
        <v>0</v>
      </c>
    </row>
    <row r="89" spans="1:27" x14ac:dyDescent="0.25">
      <c r="A89" t="str">
        <f t="shared" si="8"/>
        <v>Winter Peak</v>
      </c>
      <c r="B89">
        <f>MIN('Peaker Keys'!$B$10,B65+$AD$20)</f>
        <v>2.2534594438852746E-3</v>
      </c>
      <c r="C89">
        <f>MIN('Peaker Keys'!$B$10,C65+$AD$20)</f>
        <v>2.2534594438852746E-3</v>
      </c>
      <c r="D89">
        <f>MIN('Peaker Keys'!$B$10,D65+$AD$20)</f>
        <v>2.2534594438852746E-3</v>
      </c>
      <c r="E89">
        <f>MIN('Peaker Keys'!$B$10,E65+$AD$20)</f>
        <v>2.2534594438852746E-3</v>
      </c>
      <c r="F89">
        <f>MIN('Peaker Keys'!$B$10,F65+$AD$20)</f>
        <v>2.2534594438852746E-3</v>
      </c>
      <c r="G89">
        <f>MIN('Peaker Keys'!$B$10,G65+$AD$20)</f>
        <v>2.2534594438852746E-3</v>
      </c>
      <c r="H89">
        <f>MIN('Peaker Keys'!$B$10,H65+$AD$20)</f>
        <v>2.2534594438852746E-3</v>
      </c>
      <c r="I89">
        <f>MIN('Peaker Keys'!$B$10,I65+$AD$20)</f>
        <v>2.2534594438852746E-3</v>
      </c>
      <c r="J89">
        <f>MIN('Peaker Keys'!$B$10,J65+$AD$20)</f>
        <v>2.2534594438852746E-3</v>
      </c>
      <c r="K89">
        <f>MIN('Peaker Keys'!$B$10,K65+$AD$20)</f>
        <v>2.2534594438852746E-3</v>
      </c>
      <c r="L89">
        <f>MIN('Peaker Keys'!$B$10,L65+$AD$20)</f>
        <v>2.2534594438852746E-3</v>
      </c>
      <c r="M89">
        <f>MIN('Peaker Keys'!$B$10,M65+$AD$20)</f>
        <v>2.2534594438852746E-3</v>
      </c>
      <c r="N89">
        <f>MIN('Peaker Keys'!$B$10,N65+$AD$20)</f>
        <v>2.2534594438852746E-3</v>
      </c>
      <c r="O89">
        <f>MIN('Peaker Keys'!$B$10,O65+$AD$20)</f>
        <v>2.2534594438852746E-3</v>
      </c>
      <c r="P89">
        <f>MIN('Peaker Keys'!$B$10,P65+$AD$20)</f>
        <v>2.2534594438852746E-3</v>
      </c>
      <c r="Q89">
        <f>MIN('Peaker Keys'!$B$10,Q65+$AD$20)</f>
        <v>2.2534594438852746E-3</v>
      </c>
      <c r="R89">
        <f>MIN('Peaker Keys'!$B$10,R65+$AD$20)</f>
        <v>2.2534594438852746E-3</v>
      </c>
      <c r="S89">
        <f>MIN('Peaker Keys'!$B$10,S65+$AD$20)</f>
        <v>2.2534594438852746E-3</v>
      </c>
      <c r="T89">
        <f>MIN('Peaker Keys'!$B$10,T65+$AD$20)</f>
        <v>2.2534594438852746E-3</v>
      </c>
      <c r="U89">
        <f>MIN('Peaker Keys'!$B$10,U65+$AD$20)</f>
        <v>2.2534594438852746E-3</v>
      </c>
      <c r="V89">
        <f>MIN('Peaker Keys'!$B$10,V65+$AD$20)</f>
        <v>2.2534594438852746E-3</v>
      </c>
      <c r="W89">
        <f>MIN('Peaker Keys'!$B$10,W65+$AD$20)</f>
        <v>2.2534594438852746E-3</v>
      </c>
      <c r="X89">
        <f>MIN('Peaker Keys'!$B$10,X65+$AD$20)</f>
        <v>2.2534594438852746E-3</v>
      </c>
      <c r="Y89">
        <f>MIN('Peaker Keys'!$B$10,Y65+$AD$20)</f>
        <v>2.2534594438852746E-3</v>
      </c>
      <c r="Z89">
        <f>SUM($B89:$Y89)*INDEX(Clustering!$E$6:$E$11,MATCH($A89,Clustering!$D$6:$D$11,0))</f>
        <v>1.3520756663311648</v>
      </c>
      <c r="AA89">
        <f>COUNTIF($B89:$Y89,"&lt;"&amp;'Peaker Keys'!$B$10)*INDEX(Clustering!$E$6:$E$11,MATCH($A89,Clustering!$D$6:$D$11,0))</f>
        <v>600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8882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0.61750000000000005</v>
      </c>
      <c r="C2">
        <v>0.61750000000000005</v>
      </c>
      <c r="D2">
        <v>0.61750000000000005</v>
      </c>
      <c r="E2">
        <v>0.61750000000000005</v>
      </c>
      <c r="F2">
        <v>0.61750000000000005</v>
      </c>
      <c r="G2">
        <v>0.61750000000000005</v>
      </c>
      <c r="H2">
        <v>0.61750000000000005</v>
      </c>
      <c r="I2">
        <v>0.61750000000000005</v>
      </c>
      <c r="J2">
        <v>0.61750000000000005</v>
      </c>
      <c r="K2">
        <v>0.61750000000000005</v>
      </c>
      <c r="L2">
        <v>0.61750000000000005</v>
      </c>
      <c r="M2">
        <v>0.61750000000000005</v>
      </c>
      <c r="N2">
        <v>0.61750000000000005</v>
      </c>
      <c r="O2">
        <v>0.61750000000000005</v>
      </c>
      <c r="P2">
        <v>0.61750000000000005</v>
      </c>
      <c r="Q2">
        <v>0.61750000000000005</v>
      </c>
      <c r="R2">
        <v>0.61750000000000005</v>
      </c>
      <c r="S2">
        <v>0.61750000000000005</v>
      </c>
      <c r="T2">
        <v>0.61750000000000005</v>
      </c>
      <c r="U2">
        <v>0.61750000000000005</v>
      </c>
      <c r="V2">
        <v>0.61750000000000005</v>
      </c>
      <c r="W2">
        <v>0.61750000000000005</v>
      </c>
      <c r="X2">
        <v>0.61750000000000005</v>
      </c>
      <c r="Y2">
        <v>0.61750000000000005</v>
      </c>
    </row>
    <row r="3" spans="1:25" x14ac:dyDescent="0.25">
      <c r="A3" t="s">
        <v>8832</v>
      </c>
      <c r="B3">
        <v>0.61750000000000005</v>
      </c>
      <c r="C3">
        <v>0.61750000000000005</v>
      </c>
      <c r="D3">
        <v>0.61750000000000005</v>
      </c>
      <c r="E3">
        <v>0.61750000000000005</v>
      </c>
      <c r="F3">
        <v>0.61750000000000005</v>
      </c>
      <c r="G3">
        <v>0.61750000000000005</v>
      </c>
      <c r="H3">
        <v>0.61750000000000005</v>
      </c>
      <c r="I3">
        <v>0.61750000000000005</v>
      </c>
      <c r="J3">
        <v>0.61750000000000005</v>
      </c>
      <c r="K3">
        <v>0.61750000000000005</v>
      </c>
      <c r="L3">
        <v>0.61750000000000005</v>
      </c>
      <c r="M3">
        <v>0.61750000000000005</v>
      </c>
      <c r="N3">
        <v>0.61750000000000005</v>
      </c>
      <c r="O3">
        <v>0.61750000000000005</v>
      </c>
      <c r="P3">
        <v>0.61750000000000005</v>
      </c>
      <c r="Q3">
        <v>0.61750000000000005</v>
      </c>
      <c r="R3">
        <v>0.61750000000000005</v>
      </c>
      <c r="S3">
        <v>0.61750000000000005</v>
      </c>
      <c r="T3">
        <v>0.61750000000000005</v>
      </c>
      <c r="U3">
        <v>0.61750000000000005</v>
      </c>
      <c r="V3">
        <v>0.61750000000000005</v>
      </c>
      <c r="W3">
        <v>0.61750000000000005</v>
      </c>
      <c r="X3">
        <v>0.61750000000000005</v>
      </c>
      <c r="Y3">
        <v>0.61750000000000005</v>
      </c>
    </row>
    <row r="4" spans="1:25" x14ac:dyDescent="0.25">
      <c r="A4" t="s">
        <v>8833</v>
      </c>
      <c r="B4">
        <v>0.61750000000000005</v>
      </c>
      <c r="C4">
        <v>0.61750000000000005</v>
      </c>
      <c r="D4">
        <v>0.61750000000000005</v>
      </c>
      <c r="E4">
        <v>0.61750000000000005</v>
      </c>
      <c r="F4">
        <v>0.61750000000000005</v>
      </c>
      <c r="G4">
        <v>0.61750000000000005</v>
      </c>
      <c r="H4">
        <v>0.61750000000000005</v>
      </c>
      <c r="I4">
        <v>0.61750000000000005</v>
      </c>
      <c r="J4">
        <v>0.61750000000000005</v>
      </c>
      <c r="K4">
        <v>0.61750000000000005</v>
      </c>
      <c r="L4">
        <v>0.61750000000000005</v>
      </c>
      <c r="M4">
        <v>0.61750000000000005</v>
      </c>
      <c r="N4">
        <v>0.61750000000000005</v>
      </c>
      <c r="O4">
        <v>0.61750000000000005</v>
      </c>
      <c r="P4">
        <v>0.61750000000000005</v>
      </c>
      <c r="Q4">
        <v>0.61750000000000005</v>
      </c>
      <c r="R4">
        <v>0.61750000000000005</v>
      </c>
      <c r="S4">
        <v>0.61750000000000005</v>
      </c>
      <c r="T4">
        <v>0.61750000000000005</v>
      </c>
      <c r="U4">
        <v>0.61750000000000005</v>
      </c>
      <c r="V4">
        <v>0.61750000000000005</v>
      </c>
      <c r="W4">
        <v>0.61750000000000005</v>
      </c>
      <c r="X4">
        <v>0.61750000000000005</v>
      </c>
      <c r="Y4">
        <v>0.61750000000000005</v>
      </c>
    </row>
    <row r="5" spans="1:25" x14ac:dyDescent="0.25">
      <c r="A5" t="s">
        <v>8834</v>
      </c>
      <c r="B5">
        <v>0.61750000000000005</v>
      </c>
      <c r="C5">
        <v>0.61750000000000005</v>
      </c>
      <c r="D5">
        <v>0.61750000000000005</v>
      </c>
      <c r="E5">
        <v>0.61750000000000005</v>
      </c>
      <c r="F5">
        <v>0.61750000000000005</v>
      </c>
      <c r="G5">
        <v>0.61750000000000005</v>
      </c>
      <c r="H5">
        <v>0.61750000000000005</v>
      </c>
      <c r="I5">
        <v>0.61750000000000005</v>
      </c>
      <c r="J5">
        <v>0.61750000000000005</v>
      </c>
      <c r="K5">
        <v>0.61750000000000005</v>
      </c>
      <c r="L5">
        <v>0.61750000000000005</v>
      </c>
      <c r="M5">
        <v>0.61750000000000005</v>
      </c>
      <c r="N5">
        <v>0.61750000000000005</v>
      </c>
      <c r="O5">
        <v>0.61750000000000005</v>
      </c>
      <c r="P5">
        <v>0.61750000000000005</v>
      </c>
      <c r="Q5">
        <v>0.61750000000000005</v>
      </c>
      <c r="R5">
        <v>0.61750000000000005</v>
      </c>
      <c r="S5">
        <v>0.61750000000000005</v>
      </c>
      <c r="T5">
        <v>0.61750000000000005</v>
      </c>
      <c r="U5">
        <v>0.61750000000000005</v>
      </c>
      <c r="V5">
        <v>0.61750000000000005</v>
      </c>
      <c r="W5">
        <v>0.61750000000000005</v>
      </c>
      <c r="X5">
        <v>0.61750000000000005</v>
      </c>
      <c r="Y5">
        <v>0.61750000000000005</v>
      </c>
    </row>
    <row r="6" spans="1:25" x14ac:dyDescent="0.25">
      <c r="A6" t="s">
        <v>8835</v>
      </c>
      <c r="B6">
        <v>0.61750000000000005</v>
      </c>
      <c r="C6">
        <v>0.61750000000000005</v>
      </c>
      <c r="D6">
        <v>0.61750000000000005</v>
      </c>
      <c r="E6">
        <v>0.61750000000000005</v>
      </c>
      <c r="F6">
        <v>0.61750000000000005</v>
      </c>
      <c r="G6">
        <v>0.61750000000000005</v>
      </c>
      <c r="H6">
        <v>0.61750000000000005</v>
      </c>
      <c r="I6">
        <v>0.61750000000000005</v>
      </c>
      <c r="J6">
        <v>0.61750000000000005</v>
      </c>
      <c r="K6">
        <v>0.61750000000000005</v>
      </c>
      <c r="L6">
        <v>0.61750000000000005</v>
      </c>
      <c r="M6">
        <v>0.61750000000000005</v>
      </c>
      <c r="N6">
        <v>0.61750000000000005</v>
      </c>
      <c r="O6">
        <v>0.61750000000000005</v>
      </c>
      <c r="P6">
        <v>0.61750000000000005</v>
      </c>
      <c r="Q6">
        <v>0.61750000000000005</v>
      </c>
      <c r="R6">
        <v>0.61750000000000005</v>
      </c>
      <c r="S6">
        <v>0.61750000000000005</v>
      </c>
      <c r="T6">
        <v>0.61750000000000005</v>
      </c>
      <c r="U6">
        <v>0.61750000000000005</v>
      </c>
      <c r="V6">
        <v>0.61750000000000005</v>
      </c>
      <c r="W6">
        <v>0.61750000000000005</v>
      </c>
      <c r="X6">
        <v>0.61750000000000005</v>
      </c>
      <c r="Y6">
        <v>0.61750000000000005</v>
      </c>
    </row>
    <row r="7" spans="1:25" x14ac:dyDescent="0.25">
      <c r="A7" t="s">
        <v>8836</v>
      </c>
      <c r="B7">
        <v>0.61750000000000005</v>
      </c>
      <c r="C7">
        <v>0.61750000000000005</v>
      </c>
      <c r="D7">
        <v>0.61750000000000005</v>
      </c>
      <c r="E7">
        <v>0.61750000000000005</v>
      </c>
      <c r="F7">
        <v>0.61750000000000005</v>
      </c>
      <c r="G7">
        <v>0.61750000000000005</v>
      </c>
      <c r="H7">
        <v>0.61750000000000005</v>
      </c>
      <c r="I7">
        <v>0.61750000000000005</v>
      </c>
      <c r="J7">
        <v>0.61750000000000005</v>
      </c>
      <c r="K7">
        <v>0.61750000000000005</v>
      </c>
      <c r="L7">
        <v>0.61750000000000005</v>
      </c>
      <c r="M7">
        <v>0.61750000000000005</v>
      </c>
      <c r="N7">
        <v>0.61750000000000005</v>
      </c>
      <c r="O7">
        <v>0.61750000000000005</v>
      </c>
      <c r="P7">
        <v>0.61750000000000005</v>
      </c>
      <c r="Q7">
        <v>0.61750000000000005</v>
      </c>
      <c r="R7">
        <v>0.61750000000000005</v>
      </c>
      <c r="S7">
        <v>0.61750000000000005</v>
      </c>
      <c r="T7">
        <v>0.61750000000000005</v>
      </c>
      <c r="U7">
        <v>0.61750000000000005</v>
      </c>
      <c r="V7">
        <v>0.61750000000000005</v>
      </c>
      <c r="W7">
        <v>0.61750000000000005</v>
      </c>
      <c r="X7">
        <v>0.61750000000000005</v>
      </c>
      <c r="Y7">
        <v>0.61750000000000005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8883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0.4754385964912281</v>
      </c>
      <c r="C2">
        <v>0.4739766081871345</v>
      </c>
      <c r="D2">
        <v>0.47368421052631582</v>
      </c>
      <c r="E2">
        <v>0.4729323308270677</v>
      </c>
      <c r="F2">
        <v>0.47397660818713461</v>
      </c>
      <c r="G2">
        <v>0.4772347535505434</v>
      </c>
      <c r="H2">
        <v>0.48563074352548058</v>
      </c>
      <c r="I2">
        <v>0.49135338345864682</v>
      </c>
      <c r="J2">
        <v>0.49277360066833747</v>
      </c>
      <c r="K2">
        <v>0.47736006683375087</v>
      </c>
      <c r="L2">
        <v>0.45676691729323288</v>
      </c>
      <c r="M2">
        <v>0.4385547201336677</v>
      </c>
      <c r="N2">
        <v>0.42690058479532178</v>
      </c>
      <c r="O2">
        <v>0.42527151211361752</v>
      </c>
      <c r="P2">
        <v>0.42740183792815378</v>
      </c>
      <c r="Q2">
        <v>0.43575605680868862</v>
      </c>
      <c r="R2">
        <v>0.45618212197159591</v>
      </c>
      <c r="S2">
        <v>0.4792397660818713</v>
      </c>
      <c r="T2">
        <v>0.48842940685045938</v>
      </c>
      <c r="U2">
        <v>0.49536340852130362</v>
      </c>
      <c r="V2">
        <v>0.49419381787802841</v>
      </c>
      <c r="W2">
        <v>0.49197994987468668</v>
      </c>
      <c r="X2">
        <v>0.48734335839599019</v>
      </c>
      <c r="Y2">
        <v>0.47510442773600692</v>
      </c>
    </row>
    <row r="3" spans="1:25" x14ac:dyDescent="0.25">
      <c r="A3" t="s">
        <v>8832</v>
      </c>
      <c r="B3">
        <v>0.44472049689441001</v>
      </c>
      <c r="C3">
        <v>0.43504140786749479</v>
      </c>
      <c r="D3">
        <v>0.43017598343685298</v>
      </c>
      <c r="E3">
        <v>0.42313664596273282</v>
      </c>
      <c r="F3">
        <v>0.411904761904762</v>
      </c>
      <c r="G3">
        <v>0.39668737060041409</v>
      </c>
      <c r="H3">
        <v>0.38664596273291929</v>
      </c>
      <c r="I3">
        <v>0.37127329192546588</v>
      </c>
      <c r="J3">
        <v>0.34560041407867492</v>
      </c>
      <c r="K3">
        <v>0.32681159420289851</v>
      </c>
      <c r="L3">
        <v>0.31325051759834388</v>
      </c>
      <c r="M3">
        <v>0.30346790890269149</v>
      </c>
      <c r="N3">
        <v>0.30781573498964809</v>
      </c>
      <c r="O3">
        <v>0.31904761904761902</v>
      </c>
      <c r="P3">
        <v>0.32489648033126312</v>
      </c>
      <c r="Q3">
        <v>0.33607660455486538</v>
      </c>
      <c r="R3">
        <v>0.35786749482401642</v>
      </c>
      <c r="S3">
        <v>0.38535196687370599</v>
      </c>
      <c r="T3">
        <v>0.40885093167701858</v>
      </c>
      <c r="U3">
        <v>0.43555900621117999</v>
      </c>
      <c r="V3">
        <v>0.45429606625258789</v>
      </c>
      <c r="W3">
        <v>0.45486542443064182</v>
      </c>
      <c r="X3">
        <v>0.45931677018633538</v>
      </c>
      <c r="Y3">
        <v>0.45564182194616992</v>
      </c>
    </row>
    <row r="4" spans="1:25" x14ac:dyDescent="0.25">
      <c r="A4" t="s">
        <v>8833</v>
      </c>
      <c r="B4">
        <v>0.29885057471264381</v>
      </c>
      <c r="C4">
        <v>0.30043787629994528</v>
      </c>
      <c r="D4">
        <v>0.30492610837438422</v>
      </c>
      <c r="E4">
        <v>0.29994526546250683</v>
      </c>
      <c r="F4">
        <v>0.29107827038861522</v>
      </c>
      <c r="G4">
        <v>0.27914614121510678</v>
      </c>
      <c r="H4">
        <v>0.26102900930487138</v>
      </c>
      <c r="I4">
        <v>0.23946360153256699</v>
      </c>
      <c r="J4">
        <v>0.21915708812260529</v>
      </c>
      <c r="K4">
        <v>0.19846743295019151</v>
      </c>
      <c r="L4">
        <v>0.18877941981390259</v>
      </c>
      <c r="M4">
        <v>0.18784893267651889</v>
      </c>
      <c r="N4">
        <v>0.17761357416529841</v>
      </c>
      <c r="O4">
        <v>0.17422003284072241</v>
      </c>
      <c r="P4">
        <v>0.17991242474001101</v>
      </c>
      <c r="Q4">
        <v>0.19200875752599891</v>
      </c>
      <c r="R4">
        <v>0.21324575807334439</v>
      </c>
      <c r="S4">
        <v>0.23043240284619601</v>
      </c>
      <c r="T4">
        <v>0.24515599343185551</v>
      </c>
      <c r="U4">
        <v>0.26978653530377672</v>
      </c>
      <c r="V4">
        <v>0.26710454296661201</v>
      </c>
      <c r="W4">
        <v>0.26688560481663942</v>
      </c>
      <c r="X4">
        <v>0.27230432402846189</v>
      </c>
      <c r="Y4">
        <v>0.28106185002736722</v>
      </c>
    </row>
    <row r="5" spans="1:25" x14ac:dyDescent="0.25">
      <c r="A5" t="s">
        <v>8834</v>
      </c>
      <c r="B5">
        <v>0.39945355191256843</v>
      </c>
      <c r="C5">
        <v>0.40031225604996101</v>
      </c>
      <c r="D5">
        <v>0.39867291178766612</v>
      </c>
      <c r="E5">
        <v>0.39313036690085879</v>
      </c>
      <c r="F5">
        <v>0.39476971116315368</v>
      </c>
      <c r="G5">
        <v>0.39570647931303682</v>
      </c>
      <c r="H5">
        <v>0.40202966432474629</v>
      </c>
      <c r="I5">
        <v>0.40655737704918038</v>
      </c>
      <c r="J5">
        <v>0.40312256049960971</v>
      </c>
      <c r="K5">
        <v>0.39164715066354427</v>
      </c>
      <c r="L5">
        <v>0.37298985167837628</v>
      </c>
      <c r="M5">
        <v>0.36042154566744727</v>
      </c>
      <c r="N5">
        <v>0.35175644028103048</v>
      </c>
      <c r="O5">
        <v>0.34652615144418419</v>
      </c>
      <c r="P5">
        <v>0.34980483996877437</v>
      </c>
      <c r="Q5">
        <v>0.36120218579234969</v>
      </c>
      <c r="R5">
        <v>0.37400468384074942</v>
      </c>
      <c r="S5">
        <v>0.39328649492583923</v>
      </c>
      <c r="T5">
        <v>0.40897736143637792</v>
      </c>
      <c r="U5">
        <v>0.43052302888368471</v>
      </c>
      <c r="V5">
        <v>0.4565183450429352</v>
      </c>
      <c r="W5">
        <v>0.45589383294301328</v>
      </c>
      <c r="X5">
        <v>0.44863387978142077</v>
      </c>
      <c r="Y5">
        <v>0.43021077283372378</v>
      </c>
    </row>
    <row r="6" spans="1:25" x14ac:dyDescent="0.25">
      <c r="A6" t="s">
        <v>8835</v>
      </c>
      <c r="B6">
        <v>0.1133333333333333</v>
      </c>
      <c r="C6">
        <v>0.13142857142857139</v>
      </c>
      <c r="D6">
        <v>0.14095238095238091</v>
      </c>
      <c r="E6">
        <v>0.13523809523809521</v>
      </c>
      <c r="F6">
        <v>0.13523809523809521</v>
      </c>
      <c r="G6">
        <v>0.14285714285714279</v>
      </c>
      <c r="H6">
        <v>0.14000000000000001</v>
      </c>
      <c r="I6">
        <v>0.12857142857142859</v>
      </c>
      <c r="J6">
        <v>0.12</v>
      </c>
      <c r="K6">
        <v>0.1276190476190476</v>
      </c>
      <c r="L6">
        <v>0.16476190476190469</v>
      </c>
      <c r="M6">
        <v>0.1752380952380953</v>
      </c>
      <c r="N6">
        <v>0.21142857142857141</v>
      </c>
      <c r="O6">
        <v>0.2304761904761905</v>
      </c>
      <c r="P6">
        <v>0.23333333333333331</v>
      </c>
      <c r="Q6">
        <v>0.25428571428571428</v>
      </c>
      <c r="R6">
        <v>0.2628571428571429</v>
      </c>
      <c r="S6">
        <v>0.20571428571428571</v>
      </c>
      <c r="T6">
        <v>0.18571428571428569</v>
      </c>
      <c r="U6">
        <v>0.1866666666666667</v>
      </c>
      <c r="V6">
        <v>0.1866666666666667</v>
      </c>
      <c r="W6">
        <v>0.17904761904761901</v>
      </c>
      <c r="X6">
        <v>0.1819047619047619</v>
      </c>
      <c r="Y6">
        <v>0.18285714285714291</v>
      </c>
    </row>
    <row r="7" spans="1:25" x14ac:dyDescent="0.25">
      <c r="A7" t="s">
        <v>8836</v>
      </c>
      <c r="B7">
        <v>0.26587301587301593</v>
      </c>
      <c r="C7">
        <v>0.2190476190476191</v>
      </c>
      <c r="D7">
        <v>0.19206349206349199</v>
      </c>
      <c r="E7">
        <v>0.1785714285714286</v>
      </c>
      <c r="F7">
        <v>0.169047619047619</v>
      </c>
      <c r="G7">
        <v>0.16666666666666671</v>
      </c>
      <c r="H7">
        <v>0.1626984126984127</v>
      </c>
      <c r="I7">
        <v>0.16587301587301589</v>
      </c>
      <c r="J7">
        <v>0.16428571428571431</v>
      </c>
      <c r="K7">
        <v>0.1468253968253968</v>
      </c>
      <c r="L7">
        <v>0.13174603174603169</v>
      </c>
      <c r="M7">
        <v>0.1246031746031746</v>
      </c>
      <c r="N7">
        <v>0.1222222222222222</v>
      </c>
      <c r="O7">
        <v>0.1277777777777778</v>
      </c>
      <c r="P7">
        <v>0.1404761904761905</v>
      </c>
      <c r="Q7">
        <v>0.1515873015873016</v>
      </c>
      <c r="R7">
        <v>0.1626984126984127</v>
      </c>
      <c r="S7">
        <v>0.17936507936507939</v>
      </c>
      <c r="T7">
        <v>0.19682539682539679</v>
      </c>
      <c r="U7">
        <v>0.2055555555555556</v>
      </c>
      <c r="V7">
        <v>0.2142857142857143</v>
      </c>
      <c r="W7">
        <v>0.22063492063492071</v>
      </c>
      <c r="X7">
        <v>0.22222222222222221</v>
      </c>
      <c r="Y7">
        <v>0.21746031746031749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8884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1E-3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</row>
    <row r="3" spans="1:25" x14ac:dyDescent="0.25">
      <c r="A3" t="s">
        <v>8832</v>
      </c>
      <c r="B3">
        <v>1E-3</v>
      </c>
      <c r="C3">
        <v>1E-3</v>
      </c>
      <c r="D3">
        <v>1E-3</v>
      </c>
      <c r="E3">
        <v>1E-3</v>
      </c>
      <c r="F3">
        <v>1E-3</v>
      </c>
      <c r="G3">
        <v>1E-3</v>
      </c>
      <c r="H3">
        <v>1E-3</v>
      </c>
      <c r="I3">
        <v>1E-3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  <c r="R3">
        <v>1E-3</v>
      </c>
      <c r="S3">
        <v>1E-3</v>
      </c>
      <c r="T3">
        <v>1E-3</v>
      </c>
      <c r="U3">
        <v>1E-3</v>
      </c>
      <c r="V3">
        <v>1E-3</v>
      </c>
      <c r="W3">
        <v>1E-3</v>
      </c>
      <c r="X3">
        <v>1E-3</v>
      </c>
      <c r="Y3">
        <v>1E-3</v>
      </c>
    </row>
    <row r="4" spans="1:25" x14ac:dyDescent="0.25">
      <c r="A4" t="s">
        <v>8833</v>
      </c>
      <c r="B4">
        <v>1E-3</v>
      </c>
      <c r="C4">
        <v>1E-3</v>
      </c>
      <c r="D4">
        <v>1E-3</v>
      </c>
      <c r="E4">
        <v>1E-3</v>
      </c>
      <c r="F4">
        <v>1E-3</v>
      </c>
      <c r="G4">
        <v>1E-3</v>
      </c>
      <c r="H4">
        <v>1E-3</v>
      </c>
      <c r="I4">
        <v>1E-3</v>
      </c>
      <c r="J4">
        <v>1E-3</v>
      </c>
      <c r="K4">
        <v>1E-3</v>
      </c>
      <c r="L4">
        <v>1E-3</v>
      </c>
      <c r="M4">
        <v>1E-3</v>
      </c>
      <c r="N4">
        <v>1E-3</v>
      </c>
      <c r="O4">
        <v>1E-3</v>
      </c>
      <c r="P4">
        <v>1E-3</v>
      </c>
      <c r="Q4">
        <v>1E-3</v>
      </c>
      <c r="R4">
        <v>1E-3</v>
      </c>
      <c r="S4">
        <v>1E-3</v>
      </c>
      <c r="T4">
        <v>1E-3</v>
      </c>
      <c r="U4">
        <v>1E-3</v>
      </c>
      <c r="V4">
        <v>1E-3</v>
      </c>
      <c r="W4">
        <v>1E-3</v>
      </c>
      <c r="X4">
        <v>1E-3</v>
      </c>
      <c r="Y4">
        <v>1E-3</v>
      </c>
    </row>
    <row r="5" spans="1:25" x14ac:dyDescent="0.25">
      <c r="A5" t="s">
        <v>8834</v>
      </c>
      <c r="B5">
        <v>1E-3</v>
      </c>
      <c r="C5">
        <v>1E-3</v>
      </c>
      <c r="D5">
        <v>1E-3</v>
      </c>
      <c r="E5">
        <v>1E-3</v>
      </c>
      <c r="F5">
        <v>1E-3</v>
      </c>
      <c r="G5">
        <v>1E-3</v>
      </c>
      <c r="H5">
        <v>1E-3</v>
      </c>
      <c r="I5">
        <v>1E-3</v>
      </c>
      <c r="J5">
        <v>1E-3</v>
      </c>
      <c r="K5">
        <v>1E-3</v>
      </c>
      <c r="L5">
        <v>1E-3</v>
      </c>
      <c r="M5">
        <v>1E-3</v>
      </c>
      <c r="N5">
        <v>1E-3</v>
      </c>
      <c r="O5">
        <v>1E-3</v>
      </c>
      <c r="P5">
        <v>1E-3</v>
      </c>
      <c r="Q5">
        <v>1E-3</v>
      </c>
      <c r="R5">
        <v>1E-3</v>
      </c>
      <c r="S5">
        <v>1E-3</v>
      </c>
      <c r="T5">
        <v>1E-3</v>
      </c>
      <c r="U5">
        <v>1E-3</v>
      </c>
      <c r="V5">
        <v>1E-3</v>
      </c>
      <c r="W5">
        <v>1E-3</v>
      </c>
      <c r="X5">
        <v>1E-3</v>
      </c>
      <c r="Y5">
        <v>1E-3</v>
      </c>
    </row>
    <row r="6" spans="1:25" x14ac:dyDescent="0.25">
      <c r="A6" t="s">
        <v>8835</v>
      </c>
      <c r="B6">
        <v>1E-3</v>
      </c>
      <c r="C6">
        <v>1E-3</v>
      </c>
      <c r="D6">
        <v>1E-3</v>
      </c>
      <c r="E6">
        <v>1E-3</v>
      </c>
      <c r="F6">
        <v>1E-3</v>
      </c>
      <c r="G6">
        <v>1E-3</v>
      </c>
      <c r="H6">
        <v>1E-3</v>
      </c>
      <c r="I6">
        <v>1E-3</v>
      </c>
      <c r="J6">
        <v>1E-3</v>
      </c>
      <c r="K6">
        <v>1E-3</v>
      </c>
      <c r="L6">
        <v>1E-3</v>
      </c>
      <c r="M6">
        <v>1E-3</v>
      </c>
      <c r="N6">
        <v>1E-3</v>
      </c>
      <c r="O6">
        <v>1E-3</v>
      </c>
      <c r="P6">
        <v>1E-3</v>
      </c>
      <c r="Q6">
        <v>1E-3</v>
      </c>
      <c r="R6">
        <v>1E-3</v>
      </c>
      <c r="S6">
        <v>1E-3</v>
      </c>
      <c r="T6">
        <v>1E-3</v>
      </c>
      <c r="U6">
        <v>1E-3</v>
      </c>
      <c r="V6">
        <v>1E-3</v>
      </c>
      <c r="W6">
        <v>1E-3</v>
      </c>
      <c r="X6">
        <v>1E-3</v>
      </c>
      <c r="Y6">
        <v>1E-3</v>
      </c>
    </row>
    <row r="7" spans="1:25" x14ac:dyDescent="0.25">
      <c r="A7" t="s">
        <v>8836</v>
      </c>
      <c r="B7">
        <v>1E-3</v>
      </c>
      <c r="C7">
        <v>1E-3</v>
      </c>
      <c r="D7">
        <v>1E-3</v>
      </c>
      <c r="E7">
        <v>1E-3</v>
      </c>
      <c r="F7">
        <v>1E-3</v>
      </c>
      <c r="G7">
        <v>1E-3</v>
      </c>
      <c r="H7">
        <v>1E-3</v>
      </c>
      <c r="I7">
        <v>1E-3</v>
      </c>
      <c r="J7">
        <v>1E-3</v>
      </c>
      <c r="K7">
        <v>1E-3</v>
      </c>
      <c r="L7">
        <v>1E-3</v>
      </c>
      <c r="M7">
        <v>1E-3</v>
      </c>
      <c r="N7">
        <v>1E-3</v>
      </c>
      <c r="O7">
        <v>1E-3</v>
      </c>
      <c r="P7">
        <v>1E-3</v>
      </c>
      <c r="Q7">
        <v>1E-3</v>
      </c>
      <c r="R7">
        <v>1E-3</v>
      </c>
      <c r="S7">
        <v>1E-3</v>
      </c>
      <c r="T7">
        <v>1E-3</v>
      </c>
      <c r="U7">
        <v>1E-3</v>
      </c>
      <c r="V7">
        <v>1E-3</v>
      </c>
      <c r="W7">
        <v>1E-3</v>
      </c>
      <c r="X7">
        <v>1E-3</v>
      </c>
      <c r="Y7">
        <v>1E-3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8885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8832</v>
      </c>
      <c r="B3">
        <v>1.813403615757447E-2</v>
      </c>
      <c r="C3">
        <v>1.813403615757447E-2</v>
      </c>
      <c r="D3">
        <v>1.813403615757447E-2</v>
      </c>
      <c r="E3">
        <v>1.813403615757447E-2</v>
      </c>
      <c r="F3">
        <v>1.813403615757447E-2</v>
      </c>
      <c r="G3">
        <v>1.813403615757447E-2</v>
      </c>
      <c r="H3">
        <v>1.813403615757447E-2</v>
      </c>
      <c r="I3">
        <v>1.813403615757447E-2</v>
      </c>
      <c r="J3">
        <v>1.813403615757447E-2</v>
      </c>
      <c r="K3">
        <v>1.813403615757447E-2</v>
      </c>
      <c r="L3">
        <v>1.813403615757447E-2</v>
      </c>
      <c r="M3">
        <v>1.813403615757447E-2</v>
      </c>
      <c r="N3">
        <v>1.813403615757447E-2</v>
      </c>
      <c r="O3">
        <v>1.813403615757447E-2</v>
      </c>
      <c r="P3">
        <v>1.813403615757447E-2</v>
      </c>
      <c r="Q3">
        <v>1.813403615757447E-2</v>
      </c>
      <c r="R3">
        <v>5.4402108472723407E-2</v>
      </c>
      <c r="S3">
        <v>7.1826397618259749E-2</v>
      </c>
      <c r="T3">
        <v>7.1826397618259749E-2</v>
      </c>
      <c r="U3">
        <v>3.626807231514894E-2</v>
      </c>
      <c r="V3">
        <v>1.813403615757447E-2</v>
      </c>
      <c r="W3">
        <v>1.813403615757447E-2</v>
      </c>
      <c r="X3">
        <v>1.813403615757447E-2</v>
      </c>
      <c r="Y3">
        <v>1.813403615757447E-2</v>
      </c>
    </row>
    <row r="4" spans="1:25" x14ac:dyDescent="0.25">
      <c r="A4" t="s">
        <v>8833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0.1143067957916506</v>
      </c>
      <c r="M4">
        <v>0.21018790650986049</v>
      </c>
      <c r="N4">
        <v>0.3278721191174167</v>
      </c>
      <c r="O4">
        <v>0.44529364375040231</v>
      </c>
      <c r="P4">
        <v>0.49163930783532939</v>
      </c>
      <c r="Q4">
        <v>0.59787783012231632</v>
      </c>
      <c r="R4">
        <v>0.62470953038201116</v>
      </c>
      <c r="S4">
        <v>0.63750618742894261</v>
      </c>
      <c r="T4">
        <v>0.59600148744681336</v>
      </c>
      <c r="U4">
        <v>0.40326356781913242</v>
      </c>
      <c r="V4">
        <v>0.17183546222257651</v>
      </c>
      <c r="W4">
        <v>0</v>
      </c>
      <c r="X4">
        <v>0</v>
      </c>
      <c r="Y4">
        <v>0</v>
      </c>
    </row>
    <row r="5" spans="1:25" x14ac:dyDescent="0.25">
      <c r="A5" t="s">
        <v>8834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2.7349693876997559E-2</v>
      </c>
      <c r="S5">
        <v>2.7349693876997559E-2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8835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8836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8886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0.73036700309795677</v>
      </c>
      <c r="C2">
        <v>0.72983349465093572</v>
      </c>
      <c r="D2">
        <v>0.72953711790501863</v>
      </c>
      <c r="E2">
        <v>0.72950499527202572</v>
      </c>
      <c r="F2">
        <v>0.72962318231794354</v>
      </c>
      <c r="G2">
        <v>0.72976637046972848</v>
      </c>
      <c r="H2">
        <v>0.73147008219318954</v>
      </c>
      <c r="I2">
        <v>0.73378639677132507</v>
      </c>
      <c r="J2">
        <v>0.73349517176843515</v>
      </c>
      <c r="K2">
        <v>0.73224344973468247</v>
      </c>
      <c r="L2">
        <v>0.73088975349336238</v>
      </c>
      <c r="M2">
        <v>0.7306244387274623</v>
      </c>
      <c r="N2">
        <v>0.73096975703213729</v>
      </c>
      <c r="O2">
        <v>0.73094702875407624</v>
      </c>
      <c r="P2">
        <v>0.73109536864888847</v>
      </c>
      <c r="Q2">
        <v>0.73184267443153805</v>
      </c>
      <c r="R2">
        <v>0.73743246713788946</v>
      </c>
      <c r="S2">
        <v>0.73936770425386689</v>
      </c>
      <c r="T2">
        <v>0.74040168938379392</v>
      </c>
      <c r="U2">
        <v>0.74074412877324802</v>
      </c>
      <c r="V2">
        <v>0.74056199950505164</v>
      </c>
      <c r="W2">
        <v>0.73997409471253761</v>
      </c>
      <c r="X2">
        <v>0.73900647615454851</v>
      </c>
      <c r="Y2">
        <v>0.73226754170942721</v>
      </c>
    </row>
    <row r="3" spans="1:25" x14ac:dyDescent="0.25">
      <c r="A3" t="s">
        <v>8832</v>
      </c>
      <c r="B3">
        <v>0.72605275923685964</v>
      </c>
      <c r="C3">
        <v>0.72514931018393047</v>
      </c>
      <c r="D3">
        <v>0.72395380275791588</v>
      </c>
      <c r="E3">
        <v>0.72303880016363864</v>
      </c>
      <c r="F3">
        <v>0.72263991888366608</v>
      </c>
      <c r="G3">
        <v>0.72276700783849102</v>
      </c>
      <c r="H3">
        <v>0.72378144664928545</v>
      </c>
      <c r="I3">
        <v>0.72547356695093579</v>
      </c>
      <c r="J3">
        <v>0.72519741837249352</v>
      </c>
      <c r="K3">
        <v>0.71629853990229808</v>
      </c>
      <c r="L3">
        <v>0.71287168377763332</v>
      </c>
      <c r="M3">
        <v>0.71253928271098921</v>
      </c>
      <c r="N3">
        <v>0.71283493972810075</v>
      </c>
      <c r="O3">
        <v>0.71367361318855616</v>
      </c>
      <c r="P3">
        <v>0.71450584697022723</v>
      </c>
      <c r="Q3">
        <v>0.7158138593726443</v>
      </c>
      <c r="R3">
        <v>0.72303842135900398</v>
      </c>
      <c r="S3">
        <v>0.7269942781555413</v>
      </c>
      <c r="T3">
        <v>0.73349645970419208</v>
      </c>
      <c r="U3">
        <v>0.74019561966270608</v>
      </c>
      <c r="V3">
        <v>0.74037896110573254</v>
      </c>
      <c r="W3">
        <v>0.73995148007586642</v>
      </c>
      <c r="X3">
        <v>0.73778282354420099</v>
      </c>
      <c r="Y3">
        <v>0.72851612577405034</v>
      </c>
    </row>
    <row r="4" spans="1:25" x14ac:dyDescent="0.25">
      <c r="A4" t="s">
        <v>8833</v>
      </c>
      <c r="B4">
        <v>0.73483043110925317</v>
      </c>
      <c r="C4">
        <v>0.73347909129400335</v>
      </c>
      <c r="D4">
        <v>0.73289665522126768</v>
      </c>
      <c r="E4">
        <v>0.73237049993822922</v>
      </c>
      <c r="F4">
        <v>0.73237170166327614</v>
      </c>
      <c r="G4">
        <v>0.73237270310081537</v>
      </c>
      <c r="H4">
        <v>0.73275845684087326</v>
      </c>
      <c r="I4">
        <v>0.73374527339189355</v>
      </c>
      <c r="J4">
        <v>0.73351854793304361</v>
      </c>
      <c r="K4">
        <v>0.73305428148992058</v>
      </c>
      <c r="L4">
        <v>0.73519154948584908</v>
      </c>
      <c r="M4">
        <v>0.73629673595399059</v>
      </c>
      <c r="N4">
        <v>0.73712332249875667</v>
      </c>
      <c r="O4">
        <v>0.73760982085524729</v>
      </c>
      <c r="P4">
        <v>0.73813677728831717</v>
      </c>
      <c r="Q4">
        <v>0.73932988997239069</v>
      </c>
      <c r="R4">
        <v>0.73996900740983895</v>
      </c>
      <c r="S4">
        <v>0.7407501286903303</v>
      </c>
      <c r="T4">
        <v>0.74154346750879818</v>
      </c>
      <c r="U4">
        <v>0.74172673057845206</v>
      </c>
      <c r="V4">
        <v>0.74177079383017197</v>
      </c>
      <c r="W4">
        <v>0.74148959016919513</v>
      </c>
      <c r="X4">
        <v>0.74040523360186639</v>
      </c>
      <c r="Y4">
        <v>0.7365637192019121</v>
      </c>
    </row>
    <row r="5" spans="1:25" x14ac:dyDescent="0.25">
      <c r="A5" t="s">
        <v>8834</v>
      </c>
      <c r="B5">
        <v>0.72780680788631447</v>
      </c>
      <c r="C5">
        <v>0.72711494916627506</v>
      </c>
      <c r="D5">
        <v>0.72617771198194381</v>
      </c>
      <c r="E5">
        <v>0.72608087461361459</v>
      </c>
      <c r="F5">
        <v>0.7261622865604398</v>
      </c>
      <c r="G5">
        <v>0.72661733649480109</v>
      </c>
      <c r="H5">
        <v>0.72809160687222652</v>
      </c>
      <c r="I5">
        <v>0.7292916475340292</v>
      </c>
      <c r="J5">
        <v>0.72919052532639317</v>
      </c>
      <c r="K5">
        <v>0.73022060069570094</v>
      </c>
      <c r="L5">
        <v>0.73039342254773409</v>
      </c>
      <c r="M5">
        <v>0.73168887229809754</v>
      </c>
      <c r="N5">
        <v>0.73223218992217487</v>
      </c>
      <c r="O5">
        <v>0.73234131049651652</v>
      </c>
      <c r="P5">
        <v>0.73287977196937959</v>
      </c>
      <c r="Q5">
        <v>0.73650617430253518</v>
      </c>
      <c r="R5">
        <v>0.73965181766549015</v>
      </c>
      <c r="S5">
        <v>0.74062361922022801</v>
      </c>
      <c r="T5">
        <v>0.74117779177054877</v>
      </c>
      <c r="U5">
        <v>0.74110437819042885</v>
      </c>
      <c r="V5">
        <v>0.74098297441007499</v>
      </c>
      <c r="W5">
        <v>0.73911078528904306</v>
      </c>
      <c r="X5">
        <v>0.73586401971845228</v>
      </c>
      <c r="Y5">
        <v>0.72939676892501815</v>
      </c>
    </row>
    <row r="6" spans="1:25" x14ac:dyDescent="0.25">
      <c r="A6" t="s">
        <v>8835</v>
      </c>
      <c r="B6">
        <v>0.73873343377410805</v>
      </c>
      <c r="C6">
        <v>0.73873343377410805</v>
      </c>
      <c r="D6">
        <v>0.73873343377410805</v>
      </c>
      <c r="E6">
        <v>0.73873343377410805</v>
      </c>
      <c r="F6">
        <v>0.73873343377410805</v>
      </c>
      <c r="G6">
        <v>0.73873343377410805</v>
      </c>
      <c r="H6">
        <v>0.73873343377410805</v>
      </c>
      <c r="I6">
        <v>0.7400577347758025</v>
      </c>
      <c r="J6">
        <v>0.7400577347758025</v>
      </c>
      <c r="K6">
        <v>0.74056306015802786</v>
      </c>
      <c r="L6">
        <v>0.74186993614654206</v>
      </c>
      <c r="M6">
        <v>0.74186993614654206</v>
      </c>
      <c r="N6">
        <v>0.74186993614654206</v>
      </c>
      <c r="O6">
        <v>0.74186993614654206</v>
      </c>
      <c r="P6">
        <v>0.74186993614654206</v>
      </c>
      <c r="Q6">
        <v>0.74186993614654206</v>
      </c>
      <c r="R6">
        <v>0.74186993614654206</v>
      </c>
      <c r="S6">
        <v>0.74186993614654206</v>
      </c>
      <c r="T6">
        <v>0.74186993614654206</v>
      </c>
      <c r="U6">
        <v>0.74186993614654206</v>
      </c>
      <c r="V6">
        <v>0.74186993614654206</v>
      </c>
      <c r="W6">
        <v>0.74186993614654206</v>
      </c>
      <c r="X6">
        <v>0.74186993614654206</v>
      </c>
      <c r="Y6">
        <v>0.74138203577749673</v>
      </c>
    </row>
    <row r="7" spans="1:25" x14ac:dyDescent="0.25">
      <c r="A7" t="s">
        <v>8836</v>
      </c>
      <c r="B7">
        <v>0.7400577347758025</v>
      </c>
      <c r="C7">
        <v>0.7400577347758025</v>
      </c>
      <c r="D7">
        <v>0.7400577347758025</v>
      </c>
      <c r="E7">
        <v>0.7400577347758025</v>
      </c>
      <c r="F7">
        <v>0.7400577347758025</v>
      </c>
      <c r="G7">
        <v>0.7400577347758025</v>
      </c>
      <c r="H7">
        <v>0.7400577347758025</v>
      </c>
      <c r="I7">
        <v>0.7400577347758025</v>
      </c>
      <c r="J7">
        <v>0.7400577347758025</v>
      </c>
      <c r="K7">
        <v>0.7400577347758025</v>
      </c>
      <c r="L7">
        <v>0.7400577347758025</v>
      </c>
      <c r="M7">
        <v>0.7400577347758025</v>
      </c>
      <c r="N7">
        <v>0.7400577347758025</v>
      </c>
      <c r="O7">
        <v>0.7400577347758025</v>
      </c>
      <c r="P7">
        <v>0.7400577347758025</v>
      </c>
      <c r="Q7">
        <v>0.7400577347758025</v>
      </c>
      <c r="R7">
        <v>0.74056306015802786</v>
      </c>
      <c r="S7">
        <v>0.74186993614654206</v>
      </c>
      <c r="T7">
        <v>0.74186993614654206</v>
      </c>
      <c r="U7">
        <v>0.74186993614654206</v>
      </c>
      <c r="V7">
        <v>0.74186993614654206</v>
      </c>
      <c r="W7">
        <v>0.74186993614654206</v>
      </c>
      <c r="X7">
        <v>0.74186993614654206</v>
      </c>
      <c r="Y7">
        <v>0.73043912750033813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8887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</row>
    <row r="3" spans="1:25" x14ac:dyDescent="0.25">
      <c r="A3" t="s">
        <v>8832</v>
      </c>
      <c r="B3">
        <v>0.8</v>
      </c>
      <c r="C3">
        <v>0.8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</row>
    <row r="4" spans="1:25" x14ac:dyDescent="0.25">
      <c r="A4" t="s">
        <v>8833</v>
      </c>
      <c r="B4">
        <v>0.8</v>
      </c>
      <c r="C4">
        <v>0.8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</row>
    <row r="5" spans="1:25" x14ac:dyDescent="0.25">
      <c r="A5" t="s">
        <v>8834</v>
      </c>
      <c r="B5">
        <v>0.8</v>
      </c>
      <c r="C5">
        <v>0.8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</row>
    <row r="6" spans="1:25" x14ac:dyDescent="0.25">
      <c r="A6" t="s">
        <v>8835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</row>
    <row r="7" spans="1:25" x14ac:dyDescent="0.25">
      <c r="A7" t="s">
        <v>8836</v>
      </c>
      <c r="B7">
        <v>0.8</v>
      </c>
      <c r="C7">
        <v>0.8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8888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</row>
    <row r="3" spans="1:25" x14ac:dyDescent="0.25">
      <c r="A3" t="s">
        <v>8832</v>
      </c>
      <c r="B3">
        <v>0.8</v>
      </c>
      <c r="C3">
        <v>0.8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</row>
    <row r="4" spans="1:25" x14ac:dyDescent="0.25">
      <c r="A4" t="s">
        <v>8833</v>
      </c>
      <c r="B4">
        <v>0.8</v>
      </c>
      <c r="C4">
        <v>0.8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</row>
    <row r="5" spans="1:25" x14ac:dyDescent="0.25">
      <c r="A5" t="s">
        <v>8834</v>
      </c>
      <c r="B5">
        <v>0.8</v>
      </c>
      <c r="C5">
        <v>0.8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</row>
    <row r="6" spans="1:25" x14ac:dyDescent="0.25">
      <c r="A6" t="s">
        <v>8835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</row>
    <row r="7" spans="1:25" x14ac:dyDescent="0.25">
      <c r="A7" t="s">
        <v>8836</v>
      </c>
      <c r="B7">
        <v>0.8</v>
      </c>
      <c r="C7">
        <v>0.8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8889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</row>
    <row r="3" spans="1:25" x14ac:dyDescent="0.25">
      <c r="A3" t="s">
        <v>8832</v>
      </c>
      <c r="B3">
        <v>0.8</v>
      </c>
      <c r="C3">
        <v>0.8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</row>
    <row r="4" spans="1:25" x14ac:dyDescent="0.25">
      <c r="A4" t="s">
        <v>8833</v>
      </c>
      <c r="B4">
        <v>0.8</v>
      </c>
      <c r="C4">
        <v>0.8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</row>
    <row r="5" spans="1:25" x14ac:dyDescent="0.25">
      <c r="A5" t="s">
        <v>8834</v>
      </c>
      <c r="B5">
        <v>0.8</v>
      </c>
      <c r="C5">
        <v>0.8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</row>
    <row r="6" spans="1:25" x14ac:dyDescent="0.25">
      <c r="A6" t="s">
        <v>8835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</row>
    <row r="7" spans="1:25" x14ac:dyDescent="0.25">
      <c r="A7" t="s">
        <v>8836</v>
      </c>
      <c r="B7">
        <v>0.8</v>
      </c>
      <c r="C7">
        <v>0.8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8890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</row>
    <row r="3" spans="1:25" x14ac:dyDescent="0.25">
      <c r="A3" t="s">
        <v>8832</v>
      </c>
      <c r="B3">
        <v>0.8</v>
      </c>
      <c r="C3">
        <v>0.8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</row>
    <row r="4" spans="1:25" x14ac:dyDescent="0.25">
      <c r="A4" t="s">
        <v>8833</v>
      </c>
      <c r="B4">
        <v>0.8</v>
      </c>
      <c r="C4">
        <v>0.8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</row>
    <row r="5" spans="1:25" x14ac:dyDescent="0.25">
      <c r="A5" t="s">
        <v>8834</v>
      </c>
      <c r="B5">
        <v>0.8</v>
      </c>
      <c r="C5">
        <v>0.8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</row>
    <row r="6" spans="1:25" x14ac:dyDescent="0.25">
      <c r="A6" t="s">
        <v>8835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</row>
    <row r="7" spans="1:25" x14ac:dyDescent="0.25">
      <c r="A7" t="s">
        <v>8836</v>
      </c>
      <c r="B7">
        <v>0.8</v>
      </c>
      <c r="C7">
        <v>0.8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8891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</row>
    <row r="3" spans="1:25" x14ac:dyDescent="0.25">
      <c r="A3" t="s">
        <v>8832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</row>
    <row r="4" spans="1:25" x14ac:dyDescent="0.25">
      <c r="A4" t="s">
        <v>8833</v>
      </c>
      <c r="B4">
        <v>0.9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</row>
    <row r="5" spans="1:25" x14ac:dyDescent="0.25">
      <c r="A5" t="s">
        <v>8834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</row>
    <row r="6" spans="1:25" x14ac:dyDescent="0.25">
      <c r="A6" t="s">
        <v>8835</v>
      </c>
      <c r="B6">
        <v>0.9</v>
      </c>
      <c r="C6">
        <v>0.9</v>
      </c>
      <c r="D6">
        <v>0.9</v>
      </c>
      <c r="E6">
        <v>0.9</v>
      </c>
      <c r="F6">
        <v>0.9</v>
      </c>
      <c r="G6">
        <v>0.9</v>
      </c>
      <c r="H6">
        <v>0.9</v>
      </c>
      <c r="I6">
        <v>0.9</v>
      </c>
      <c r="J6">
        <v>0.9</v>
      </c>
      <c r="K6">
        <v>0.9</v>
      </c>
      <c r="L6">
        <v>0.9</v>
      </c>
      <c r="M6">
        <v>0.9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0.9</v>
      </c>
      <c r="U6">
        <v>0.9</v>
      </c>
      <c r="V6">
        <v>0.9</v>
      </c>
      <c r="W6">
        <v>0.9</v>
      </c>
      <c r="X6">
        <v>0.9</v>
      </c>
      <c r="Y6">
        <v>0.9</v>
      </c>
    </row>
    <row r="7" spans="1:25" x14ac:dyDescent="0.25">
      <c r="A7" t="s">
        <v>8836</v>
      </c>
      <c r="B7">
        <v>0.9</v>
      </c>
      <c r="C7">
        <v>0.9</v>
      </c>
      <c r="D7">
        <v>0.9</v>
      </c>
      <c r="E7">
        <v>0.9</v>
      </c>
      <c r="F7">
        <v>0.9</v>
      </c>
      <c r="G7">
        <v>0.9</v>
      </c>
      <c r="H7">
        <v>0.9</v>
      </c>
      <c r="I7">
        <v>0.9</v>
      </c>
      <c r="J7">
        <v>0.9</v>
      </c>
      <c r="K7">
        <v>0.9</v>
      </c>
      <c r="L7">
        <v>0.9</v>
      </c>
      <c r="M7">
        <v>0.9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0.9</v>
      </c>
      <c r="U7">
        <v>0.9</v>
      </c>
      <c r="V7">
        <v>0.9</v>
      </c>
      <c r="W7">
        <v>0.9</v>
      </c>
      <c r="X7">
        <v>0.9</v>
      </c>
      <c r="Y7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F3864"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8892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f>'SYSHECF-natural-gas-peaker'!B2</f>
        <v>2.2534594438852746E-3</v>
      </c>
      <c r="C2">
        <f>'SYSHECF-natural-gas-peaker'!C2</f>
        <v>2.2534594438852746E-3</v>
      </c>
      <c r="D2">
        <f>'SYSHECF-natural-gas-peaker'!D2</f>
        <v>2.2534594438852746E-3</v>
      </c>
      <c r="E2">
        <f>'SYSHECF-natural-gas-peaker'!E2</f>
        <v>2.2534594438852746E-3</v>
      </c>
      <c r="F2">
        <f>'SYSHECF-natural-gas-peaker'!F2</f>
        <v>2.2534594438852746E-3</v>
      </c>
      <c r="G2">
        <f>'SYSHECF-natural-gas-peaker'!G2</f>
        <v>2.2534594438852746E-3</v>
      </c>
      <c r="H2">
        <f>'SYSHECF-natural-gas-peaker'!H2</f>
        <v>2.2534594438852746E-3</v>
      </c>
      <c r="I2">
        <f>'SYSHECF-natural-gas-peaker'!I2</f>
        <v>2.2534594438852746E-3</v>
      </c>
      <c r="J2">
        <f>'SYSHECF-natural-gas-peaker'!J2</f>
        <v>2.2534594438852746E-3</v>
      </c>
      <c r="K2">
        <f>'SYSHECF-natural-gas-peaker'!K2</f>
        <v>2.2534594438852746E-3</v>
      </c>
      <c r="L2">
        <f>'SYSHECF-natural-gas-peaker'!L2</f>
        <v>2.2534594438852746E-3</v>
      </c>
      <c r="M2">
        <f>'SYSHECF-natural-gas-peaker'!M2</f>
        <v>2.2534594438852746E-3</v>
      </c>
      <c r="N2">
        <f>'SYSHECF-natural-gas-peaker'!N2</f>
        <v>2.2534594438852746E-3</v>
      </c>
      <c r="O2">
        <f>'SYSHECF-natural-gas-peaker'!O2</f>
        <v>2.2534594438852746E-3</v>
      </c>
      <c r="P2">
        <f>'SYSHECF-natural-gas-peaker'!P2</f>
        <v>2.2534594438852746E-3</v>
      </c>
      <c r="Q2">
        <f>'SYSHECF-natural-gas-peaker'!Q2</f>
        <v>2.2534594438852746E-3</v>
      </c>
      <c r="R2">
        <f>'SYSHECF-natural-gas-peaker'!R2</f>
        <v>2.2534594438852746E-3</v>
      </c>
      <c r="S2">
        <f>'SYSHECF-natural-gas-peaker'!S2</f>
        <v>2.2534594438852746E-3</v>
      </c>
      <c r="T2">
        <f>'SYSHECF-natural-gas-peaker'!T2</f>
        <v>2.2534594438852746E-3</v>
      </c>
      <c r="U2">
        <f>'SYSHECF-natural-gas-peaker'!U2</f>
        <v>2.2534594438852746E-3</v>
      </c>
      <c r="V2">
        <f>'SYSHECF-natural-gas-peaker'!V2</f>
        <v>2.2534594438852746E-3</v>
      </c>
      <c r="W2">
        <f>'SYSHECF-natural-gas-peaker'!W2</f>
        <v>2.2534594438852746E-3</v>
      </c>
      <c r="X2">
        <f>'SYSHECF-natural-gas-peaker'!X2</f>
        <v>2.2534594438852746E-3</v>
      </c>
      <c r="Y2">
        <f>'SYSHECF-natural-gas-peaker'!Y2</f>
        <v>2.2534594438852746E-3</v>
      </c>
    </row>
    <row r="3" spans="1:25" x14ac:dyDescent="0.25">
      <c r="A3" t="s">
        <v>8832</v>
      </c>
      <c r="B3">
        <f>'SYSHECF-natural-gas-peaker'!B3</f>
        <v>0.64583262705768318</v>
      </c>
      <c r="C3">
        <f>'SYSHECF-natural-gas-peaker'!C3</f>
        <v>0.64583262705768318</v>
      </c>
      <c r="D3">
        <f>'SYSHECF-natural-gas-peaker'!D3</f>
        <v>0.64583262705768318</v>
      </c>
      <c r="E3">
        <f>'SYSHECF-natural-gas-peaker'!E3</f>
        <v>0.64583262705768318</v>
      </c>
      <c r="F3">
        <f>'SYSHECF-natural-gas-peaker'!F3</f>
        <v>0.64583262705768318</v>
      </c>
      <c r="G3">
        <f>'SYSHECF-natural-gas-peaker'!G3</f>
        <v>0.64583262705768318</v>
      </c>
      <c r="H3">
        <f>'SYSHECF-natural-gas-peaker'!H3</f>
        <v>0.64583262705768318</v>
      </c>
      <c r="I3">
        <f>'SYSHECF-natural-gas-peaker'!I3</f>
        <v>0.64583262705768318</v>
      </c>
      <c r="J3">
        <f>'SYSHECF-natural-gas-peaker'!J3</f>
        <v>0.64583262705768318</v>
      </c>
      <c r="K3">
        <f>'SYSHECF-natural-gas-peaker'!K3</f>
        <v>0.64583262705768318</v>
      </c>
      <c r="L3">
        <f>'SYSHECF-natural-gas-peaker'!L3</f>
        <v>0.64583262705768318</v>
      </c>
      <c r="M3">
        <f>'SYSHECF-natural-gas-peaker'!M3</f>
        <v>0.64583262705768318</v>
      </c>
      <c r="N3">
        <f>'SYSHECF-natural-gas-peaker'!N3</f>
        <v>0.64583262705768318</v>
      </c>
      <c r="O3">
        <f>'SYSHECF-natural-gas-peaker'!O3</f>
        <v>0.80468113796383944</v>
      </c>
      <c r="P3">
        <f>'SYSHECF-natural-gas-peaker'!P3</f>
        <v>0.86035901626228251</v>
      </c>
      <c r="Q3">
        <f>'SYSHECF-natural-gas-peaker'!Q3</f>
        <v>0.86035901626228251</v>
      </c>
      <c r="R3">
        <f>'SYSHECF-natural-gas-peaker'!R3</f>
        <v>1</v>
      </c>
      <c r="S3">
        <f>'SYSHECF-natural-gas-peaker'!S3</f>
        <v>1</v>
      </c>
      <c r="T3">
        <f>'SYSHECF-natural-gas-peaker'!T3</f>
        <v>1</v>
      </c>
      <c r="U3">
        <f>'SYSHECF-natural-gas-peaker'!U3</f>
        <v>1</v>
      </c>
      <c r="V3">
        <f>'SYSHECF-natural-gas-peaker'!V3</f>
        <v>0.73063431861992711</v>
      </c>
      <c r="W3">
        <f>'SYSHECF-natural-gas-peaker'!W3</f>
        <v>0.4959306470234135</v>
      </c>
      <c r="X3">
        <f>'SYSHECF-natural-gas-peaker'!X3</f>
        <v>0.4959306470234135</v>
      </c>
      <c r="Y3">
        <f>'SYSHECF-natural-gas-peaker'!Y3</f>
        <v>0.4959306470234135</v>
      </c>
    </row>
    <row r="4" spans="1:25" x14ac:dyDescent="0.25">
      <c r="A4" t="s">
        <v>8833</v>
      </c>
      <c r="B4">
        <f>'SYSHECF-natural-gas-peaker'!B4</f>
        <v>0.23276761419742961</v>
      </c>
      <c r="C4">
        <f>'SYSHECF-natural-gas-peaker'!C4</f>
        <v>0.23276761419742961</v>
      </c>
      <c r="D4">
        <f>'SYSHECF-natural-gas-peaker'!D4</f>
        <v>0.23276761419742961</v>
      </c>
      <c r="E4">
        <f>'SYSHECF-natural-gas-peaker'!E4</f>
        <v>0.23276761419742961</v>
      </c>
      <c r="F4">
        <f>'SYSHECF-natural-gas-peaker'!F4</f>
        <v>0.23276761419742961</v>
      </c>
      <c r="G4">
        <f>'SYSHECF-natural-gas-peaker'!G4</f>
        <v>0.23276761419742961</v>
      </c>
      <c r="H4">
        <f>'SYSHECF-natural-gas-peaker'!H4</f>
        <v>0.23276761419742961</v>
      </c>
      <c r="I4">
        <f>'SYSHECF-natural-gas-peaker'!I4</f>
        <v>0.23276761419742961</v>
      </c>
      <c r="J4">
        <f>'SYSHECF-natural-gas-peaker'!J4</f>
        <v>0.23276761419742961</v>
      </c>
      <c r="K4">
        <f>'SYSHECF-natural-gas-peaker'!K4</f>
        <v>0.23276761419742961</v>
      </c>
      <c r="L4">
        <f>'SYSHECF-natural-gas-peaker'!L4</f>
        <v>0.23276761419742961</v>
      </c>
      <c r="M4">
        <f>'SYSHECF-natural-gas-peaker'!M4</f>
        <v>0.37652408003465576</v>
      </c>
      <c r="N4">
        <f>'SYSHECF-natural-gas-peaker'!N4</f>
        <v>0.39462706236758827</v>
      </c>
      <c r="O4">
        <f>'SYSHECF-natural-gas-peaker'!O4</f>
        <v>0.55708425052043797</v>
      </c>
      <c r="P4">
        <f>'SYSHECF-natural-gas-peaker'!P4</f>
        <v>0.64362846087150949</v>
      </c>
      <c r="Q4">
        <f>'SYSHECF-natural-gas-peaker'!Q4</f>
        <v>0.69558914365259172</v>
      </c>
      <c r="R4">
        <f>'SYSHECF-natural-gas-peaker'!R4</f>
        <v>0.8437005722208536</v>
      </c>
      <c r="S4">
        <f>'SYSHECF-natural-gas-peaker'!S4</f>
        <v>0.90633518326427809</v>
      </c>
      <c r="T4">
        <f>'SYSHECF-natural-gas-peaker'!T4</f>
        <v>0.70203619632304659</v>
      </c>
      <c r="U4">
        <f>'SYSHECF-natural-gas-peaker'!U4</f>
        <v>0.50555052486984942</v>
      </c>
      <c r="V4">
        <f>'SYSHECF-natural-gas-peaker'!V4</f>
        <v>0.40026289649010499</v>
      </c>
      <c r="W4">
        <f>'SYSHECF-natural-gas-peaker'!W4</f>
        <v>0.17880023290302696</v>
      </c>
      <c r="X4">
        <f>'SYSHECF-natural-gas-peaker'!X4</f>
        <v>0.17880023290302696</v>
      </c>
      <c r="Y4">
        <f>'SYSHECF-natural-gas-peaker'!Y4</f>
        <v>0.17880023290302696</v>
      </c>
    </row>
    <row r="5" spans="1:25" x14ac:dyDescent="0.25">
      <c r="A5" t="s">
        <v>8834</v>
      </c>
      <c r="B5">
        <f>'SYSHECF-natural-gas-peaker'!B5</f>
        <v>0.62619413682429914</v>
      </c>
      <c r="C5">
        <f>'SYSHECF-natural-gas-peaker'!C5</f>
        <v>0.62619413682429914</v>
      </c>
      <c r="D5">
        <f>'SYSHECF-natural-gas-peaker'!D5</f>
        <v>0.62619413682429914</v>
      </c>
      <c r="E5">
        <f>'SYSHECF-natural-gas-peaker'!E5</f>
        <v>0.62619413682429914</v>
      </c>
      <c r="F5">
        <f>'SYSHECF-natural-gas-peaker'!F5</f>
        <v>0.62619413682429914</v>
      </c>
      <c r="G5">
        <f>'SYSHECF-natural-gas-peaker'!G5</f>
        <v>0.62619413682429914</v>
      </c>
      <c r="H5">
        <f>'SYSHECF-natural-gas-peaker'!H5</f>
        <v>0.62619413682429914</v>
      </c>
      <c r="I5">
        <f>'SYSHECF-natural-gas-peaker'!I5</f>
        <v>0.62619413682429914</v>
      </c>
      <c r="J5">
        <f>'SYSHECF-natural-gas-peaker'!J5</f>
        <v>0.62619413682429914</v>
      </c>
      <c r="K5">
        <f>'SYSHECF-natural-gas-peaker'!K5</f>
        <v>0.62619413682429914</v>
      </c>
      <c r="L5">
        <f>'SYSHECF-natural-gas-peaker'!L5</f>
        <v>0.90355272535453535</v>
      </c>
      <c r="M5">
        <f>'SYSHECF-natural-gas-peaker'!M5</f>
        <v>1</v>
      </c>
      <c r="N5">
        <f>'SYSHECF-natural-gas-peaker'!N5</f>
        <v>1</v>
      </c>
      <c r="O5">
        <f>'SYSHECF-natural-gas-peaker'!O5</f>
        <v>1</v>
      </c>
      <c r="P5">
        <f>'SYSHECF-natural-gas-peaker'!P5</f>
        <v>1</v>
      </c>
      <c r="Q5">
        <f>'SYSHECF-natural-gas-peaker'!Q5</f>
        <v>1</v>
      </c>
      <c r="R5">
        <f>'SYSHECF-natural-gas-peaker'!R5</f>
        <v>1</v>
      </c>
      <c r="S5">
        <f>'SYSHECF-natural-gas-peaker'!S5</f>
        <v>1</v>
      </c>
      <c r="T5">
        <f>'SYSHECF-natural-gas-peaker'!T5</f>
        <v>1</v>
      </c>
      <c r="U5">
        <f>'SYSHECF-natural-gas-peaker'!U5</f>
        <v>1</v>
      </c>
      <c r="V5">
        <f>'SYSHECF-natural-gas-peaker'!V5</f>
        <v>1</v>
      </c>
      <c r="W5">
        <f>'SYSHECF-natural-gas-peaker'!W5</f>
        <v>0.82960592132148814</v>
      </c>
      <c r="X5">
        <f>'SYSHECF-natural-gas-peaker'!X5</f>
        <v>0.82960592132148814</v>
      </c>
      <c r="Y5">
        <f>'SYSHECF-natural-gas-peaker'!Y5</f>
        <v>0.82960592132148814</v>
      </c>
    </row>
    <row r="6" spans="1:25" x14ac:dyDescent="0.25">
      <c r="A6" t="s">
        <v>8835</v>
      </c>
      <c r="B6">
        <f>'SYSHECF-natural-gas-peaker'!B6</f>
        <v>1</v>
      </c>
      <c r="C6">
        <f>'SYSHECF-natural-gas-peaker'!C6</f>
        <v>1</v>
      </c>
      <c r="D6">
        <f>'SYSHECF-natural-gas-peaker'!D6</f>
        <v>1</v>
      </c>
      <c r="E6">
        <f>'SYSHECF-natural-gas-peaker'!E6</f>
        <v>1</v>
      </c>
      <c r="F6">
        <f>'SYSHECF-natural-gas-peaker'!F6</f>
        <v>1</v>
      </c>
      <c r="G6">
        <f>'SYSHECF-natural-gas-peaker'!G6</f>
        <v>1</v>
      </c>
      <c r="H6">
        <f>'SYSHECF-natural-gas-peaker'!H6</f>
        <v>1</v>
      </c>
      <c r="I6">
        <f>'SYSHECF-natural-gas-peaker'!I6</f>
        <v>1</v>
      </c>
      <c r="J6">
        <f>'SYSHECF-natural-gas-peaker'!J6</f>
        <v>1</v>
      </c>
      <c r="K6">
        <f>'SYSHECF-natural-gas-peaker'!K6</f>
        <v>1</v>
      </c>
      <c r="L6">
        <f>'SYSHECF-natural-gas-peaker'!L6</f>
        <v>1</v>
      </c>
      <c r="M6">
        <f>'SYSHECF-natural-gas-peaker'!M6</f>
        <v>1</v>
      </c>
      <c r="N6">
        <f>'SYSHECF-natural-gas-peaker'!N6</f>
        <v>1</v>
      </c>
      <c r="O6">
        <f>'SYSHECF-natural-gas-peaker'!O6</f>
        <v>1</v>
      </c>
      <c r="P6">
        <f>'SYSHECF-natural-gas-peaker'!P6</f>
        <v>1</v>
      </c>
      <c r="Q6">
        <f>'SYSHECF-natural-gas-peaker'!Q6</f>
        <v>1</v>
      </c>
      <c r="R6">
        <f>'SYSHECF-natural-gas-peaker'!R6</f>
        <v>1</v>
      </c>
      <c r="S6">
        <f>'SYSHECF-natural-gas-peaker'!S6</f>
        <v>1</v>
      </c>
      <c r="T6">
        <f>'SYSHECF-natural-gas-peaker'!T6</f>
        <v>1</v>
      </c>
      <c r="U6">
        <f>'SYSHECF-natural-gas-peaker'!U6</f>
        <v>1</v>
      </c>
      <c r="V6">
        <f>'SYSHECF-natural-gas-peaker'!V6</f>
        <v>1</v>
      </c>
      <c r="W6">
        <f>'SYSHECF-natural-gas-peaker'!W6</f>
        <v>1</v>
      </c>
      <c r="X6">
        <f>'SYSHECF-natural-gas-peaker'!X6</f>
        <v>1</v>
      </c>
      <c r="Y6">
        <f>'SYSHECF-natural-gas-peaker'!Y6</f>
        <v>1</v>
      </c>
    </row>
    <row r="7" spans="1:25" x14ac:dyDescent="0.25">
      <c r="A7" t="s">
        <v>8836</v>
      </c>
      <c r="B7">
        <f>'SYSHECF-natural-gas-peaker'!B7</f>
        <v>2.2534594438852746E-3</v>
      </c>
      <c r="C7">
        <f>'SYSHECF-natural-gas-peaker'!C7</f>
        <v>2.2534594438852746E-3</v>
      </c>
      <c r="D7">
        <f>'SYSHECF-natural-gas-peaker'!D7</f>
        <v>2.2534594438852746E-3</v>
      </c>
      <c r="E7">
        <f>'SYSHECF-natural-gas-peaker'!E7</f>
        <v>2.2534594438852746E-3</v>
      </c>
      <c r="F7">
        <f>'SYSHECF-natural-gas-peaker'!F7</f>
        <v>2.2534594438852746E-3</v>
      </c>
      <c r="G7">
        <f>'SYSHECF-natural-gas-peaker'!G7</f>
        <v>2.2534594438852746E-3</v>
      </c>
      <c r="H7">
        <f>'SYSHECF-natural-gas-peaker'!H7</f>
        <v>2.2534594438852746E-3</v>
      </c>
      <c r="I7">
        <f>'SYSHECF-natural-gas-peaker'!I7</f>
        <v>2.2534594438852746E-3</v>
      </c>
      <c r="J7">
        <f>'SYSHECF-natural-gas-peaker'!J7</f>
        <v>2.2534594438852746E-3</v>
      </c>
      <c r="K7">
        <f>'SYSHECF-natural-gas-peaker'!K7</f>
        <v>2.2534594438852746E-3</v>
      </c>
      <c r="L7">
        <f>'SYSHECF-natural-gas-peaker'!L7</f>
        <v>2.2534594438852746E-3</v>
      </c>
      <c r="M7">
        <f>'SYSHECF-natural-gas-peaker'!M7</f>
        <v>2.2534594438852746E-3</v>
      </c>
      <c r="N7">
        <f>'SYSHECF-natural-gas-peaker'!N7</f>
        <v>2.2534594438852746E-3</v>
      </c>
      <c r="O7">
        <f>'SYSHECF-natural-gas-peaker'!O7</f>
        <v>2.2534594438852746E-3</v>
      </c>
      <c r="P7">
        <f>'SYSHECF-natural-gas-peaker'!P7</f>
        <v>2.2534594438852746E-3</v>
      </c>
      <c r="Q7">
        <f>'SYSHECF-natural-gas-peaker'!Q7</f>
        <v>2.2534594438852746E-3</v>
      </c>
      <c r="R7">
        <f>'SYSHECF-natural-gas-peaker'!R7</f>
        <v>2.2534594438852746E-3</v>
      </c>
      <c r="S7">
        <f>'SYSHECF-natural-gas-peaker'!S7</f>
        <v>2.2534594438852746E-3</v>
      </c>
      <c r="T7">
        <f>'SYSHECF-natural-gas-peaker'!T7</f>
        <v>2.2534594438852746E-3</v>
      </c>
      <c r="U7">
        <f>'SYSHECF-natural-gas-peaker'!U7</f>
        <v>2.2534594438852746E-3</v>
      </c>
      <c r="V7">
        <f>'SYSHECF-natural-gas-peaker'!V7</f>
        <v>2.2534594438852746E-3</v>
      </c>
      <c r="W7">
        <f>'SYSHECF-natural-gas-peaker'!W7</f>
        <v>2.2534594438852746E-3</v>
      </c>
      <c r="X7">
        <f>'SYSHECF-natural-gas-peaker'!X7</f>
        <v>2.2534594438852746E-3</v>
      </c>
      <c r="Y7">
        <f>'SYSHECF-natural-gas-peaker'!Y7</f>
        <v>2.2534594438852746E-3</v>
      </c>
    </row>
    <row r="9" spans="1:25" x14ac:dyDescent="0.25">
      <c r="A9" t="s">
        <v>8843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8893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0.4586467695271797</v>
      </c>
      <c r="C2">
        <v>0.44818605040906401</v>
      </c>
      <c r="D2">
        <v>0.44486789607256022</v>
      </c>
      <c r="E2">
        <v>0.44449998131497032</v>
      </c>
      <c r="F2">
        <v>0.45206040321450058</v>
      </c>
      <c r="G2">
        <v>0.47424100526841101</v>
      </c>
      <c r="H2">
        <v>0.50064369044914114</v>
      </c>
      <c r="I2">
        <v>0.50338705183457455</v>
      </c>
      <c r="J2">
        <v>0.48016375299142727</v>
      </c>
      <c r="K2">
        <v>0.46113537300191981</v>
      </c>
      <c r="L2">
        <v>0.44699926633441861</v>
      </c>
      <c r="M2">
        <v>0.44111315508198667</v>
      </c>
      <c r="N2">
        <v>0.43755355793276202</v>
      </c>
      <c r="O2">
        <v>0.43144720734773639</v>
      </c>
      <c r="P2">
        <v>0.43030587508746848</v>
      </c>
      <c r="Q2">
        <v>0.44170075053965968</v>
      </c>
      <c r="R2">
        <v>0.4790848740041973</v>
      </c>
      <c r="S2">
        <v>0.52600901961298896</v>
      </c>
      <c r="T2">
        <v>0.55871098003709851</v>
      </c>
      <c r="U2">
        <v>0.56645569848516186</v>
      </c>
      <c r="V2">
        <v>0.55935337673017826</v>
      </c>
      <c r="W2">
        <v>0.54347977869251307</v>
      </c>
      <c r="X2">
        <v>0.51696534552379958</v>
      </c>
      <c r="Y2">
        <v>0.48448355997468662</v>
      </c>
    </row>
    <row r="3" spans="1:25" x14ac:dyDescent="0.25">
      <c r="A3" t="s">
        <v>8832</v>
      </c>
      <c r="B3">
        <v>0.40180073041200748</v>
      </c>
      <c r="C3">
        <v>0.38171116581310233</v>
      </c>
      <c r="D3">
        <v>0.37481290990523741</v>
      </c>
      <c r="E3">
        <v>0.37478921406467841</v>
      </c>
      <c r="F3">
        <v>0.38450107479206869</v>
      </c>
      <c r="G3">
        <v>0.40516479160283259</v>
      </c>
      <c r="H3">
        <v>0.40454449082066257</v>
      </c>
      <c r="I3">
        <v>0.39208113477293249</v>
      </c>
      <c r="J3">
        <v>0.38092188253324177</v>
      </c>
      <c r="K3">
        <v>0.37798267364435512</v>
      </c>
      <c r="L3">
        <v>0.38681179524921422</v>
      </c>
      <c r="M3">
        <v>0.39800384029156949</v>
      </c>
      <c r="N3">
        <v>0.40853532541072718</v>
      </c>
      <c r="O3">
        <v>0.41679037537572428</v>
      </c>
      <c r="P3">
        <v>0.42485432774831278</v>
      </c>
      <c r="Q3">
        <v>0.43686997590436888</v>
      </c>
      <c r="R3">
        <v>0.45933070530500619</v>
      </c>
      <c r="S3">
        <v>0.49339423195051091</v>
      </c>
      <c r="T3">
        <v>0.51597334079813706</v>
      </c>
      <c r="U3">
        <v>0.53674348937980509</v>
      </c>
      <c r="V3">
        <v>0.54157043876363253</v>
      </c>
      <c r="W3">
        <v>0.52796309848591383</v>
      </c>
      <c r="X3">
        <v>0.49060397382622528</v>
      </c>
      <c r="Y3">
        <v>0.44369834136022263</v>
      </c>
    </row>
    <row r="4" spans="1:25" x14ac:dyDescent="0.25">
      <c r="A4" t="s">
        <v>8833</v>
      </c>
      <c r="B4">
        <v>0.55841128607864821</v>
      </c>
      <c r="C4">
        <v>0.52308926590215199</v>
      </c>
      <c r="D4">
        <v>0.50375570296817562</v>
      </c>
      <c r="E4">
        <v>0.49784995571596369</v>
      </c>
      <c r="F4">
        <v>0.50016035326771224</v>
      </c>
      <c r="G4">
        <v>0.50458104810401261</v>
      </c>
      <c r="H4">
        <v>0.49332889225073911</v>
      </c>
      <c r="I4">
        <v>0.49706450566979499</v>
      </c>
      <c r="J4">
        <v>0.49928984265458581</v>
      </c>
      <c r="K4">
        <v>0.51900390404267327</v>
      </c>
      <c r="L4">
        <v>0.55742703814744288</v>
      </c>
      <c r="M4">
        <v>0.59572600776231954</v>
      </c>
      <c r="N4">
        <v>0.62453732620171554</v>
      </c>
      <c r="O4">
        <v>0.64292499047607687</v>
      </c>
      <c r="P4">
        <v>0.65473986468249346</v>
      </c>
      <c r="Q4">
        <v>0.6646894639129276</v>
      </c>
      <c r="R4">
        <v>0.67333080200551443</v>
      </c>
      <c r="S4">
        <v>0.6835940724733478</v>
      </c>
      <c r="T4">
        <v>0.69573664794056178</v>
      </c>
      <c r="U4">
        <v>0.70548136338801293</v>
      </c>
      <c r="V4">
        <v>0.70957514001571798</v>
      </c>
      <c r="W4">
        <v>0.70317866652579875</v>
      </c>
      <c r="X4">
        <v>0.65825565952500753</v>
      </c>
      <c r="Y4">
        <v>0.60216266035047838</v>
      </c>
    </row>
    <row r="5" spans="1:25" x14ac:dyDescent="0.25">
      <c r="A5" t="s">
        <v>8834</v>
      </c>
      <c r="B5">
        <v>0.46462375104740927</v>
      </c>
      <c r="C5">
        <v>0.44807876337993779</v>
      </c>
      <c r="D5">
        <v>0.44106522353704181</v>
      </c>
      <c r="E5">
        <v>0.43891584620755908</v>
      </c>
      <c r="F5">
        <v>0.4446525630650951</v>
      </c>
      <c r="G5">
        <v>0.46672855426264748</v>
      </c>
      <c r="H5">
        <v>0.47696657384105928</v>
      </c>
      <c r="I5">
        <v>0.45886302562178299</v>
      </c>
      <c r="J5">
        <v>0.44734494835336902</v>
      </c>
      <c r="K5">
        <v>0.43817870389088392</v>
      </c>
      <c r="L5">
        <v>0.45132192801937338</v>
      </c>
      <c r="M5">
        <v>0.47107622297947499</v>
      </c>
      <c r="N5">
        <v>0.48801504027713588</v>
      </c>
      <c r="O5">
        <v>0.50028693681889846</v>
      </c>
      <c r="P5">
        <v>0.50940836991688809</v>
      </c>
      <c r="Q5">
        <v>0.52697469676886266</v>
      </c>
      <c r="R5">
        <v>0.55900719565545054</v>
      </c>
      <c r="S5">
        <v>0.58725638052000684</v>
      </c>
      <c r="T5">
        <v>0.61844435531164688</v>
      </c>
      <c r="U5">
        <v>0.62642264147427762</v>
      </c>
      <c r="V5">
        <v>0.61673031483310869</v>
      </c>
      <c r="W5">
        <v>0.58704233450080712</v>
      </c>
      <c r="X5">
        <v>0.54153713453949637</v>
      </c>
      <c r="Y5">
        <v>0.49716281393958639</v>
      </c>
    </row>
    <row r="6" spans="1:25" x14ac:dyDescent="0.25">
      <c r="A6" t="s">
        <v>8835</v>
      </c>
      <c r="B6">
        <v>0.62236670955398943</v>
      </c>
      <c r="C6">
        <v>0.57958316346070693</v>
      </c>
      <c r="D6">
        <v>0.55572439865090251</v>
      </c>
      <c r="E6">
        <v>0.54334531707497868</v>
      </c>
      <c r="F6">
        <v>0.54321012493800758</v>
      </c>
      <c r="G6">
        <v>0.54639896505653895</v>
      </c>
      <c r="H6">
        <v>0.52267327449122047</v>
      </c>
      <c r="I6">
        <v>0.54909221833353627</v>
      </c>
      <c r="J6">
        <v>0.57030291157269408</v>
      </c>
      <c r="K6">
        <v>0.60985984846479269</v>
      </c>
      <c r="L6">
        <v>0.65307120884008318</v>
      </c>
      <c r="M6">
        <v>0.69385087566029702</v>
      </c>
      <c r="N6">
        <v>0.70884802532999414</v>
      </c>
      <c r="O6">
        <v>0.71531289214103044</v>
      </c>
      <c r="P6">
        <v>0.72020487079973383</v>
      </c>
      <c r="Q6">
        <v>0.72398742677827965</v>
      </c>
      <c r="R6">
        <v>0.72916814477913028</v>
      </c>
      <c r="S6">
        <v>0.73322390888826527</v>
      </c>
      <c r="T6">
        <v>0.74232978762833102</v>
      </c>
      <c r="U6">
        <v>0.74633083951493195</v>
      </c>
      <c r="V6">
        <v>0.75504420218107626</v>
      </c>
      <c r="W6">
        <v>0.76735409926915055</v>
      </c>
      <c r="X6">
        <v>0.74477948326953181</v>
      </c>
      <c r="Y6">
        <v>0.69407996103077829</v>
      </c>
    </row>
    <row r="7" spans="1:25" x14ac:dyDescent="0.25">
      <c r="A7" t="s">
        <v>8836</v>
      </c>
      <c r="B7">
        <v>0.5481772887799351</v>
      </c>
      <c r="C7">
        <v>0.53931108487277646</v>
      </c>
      <c r="D7">
        <v>0.53635344801721141</v>
      </c>
      <c r="E7">
        <v>0.53385821768757902</v>
      </c>
      <c r="F7">
        <v>0.54070501111011104</v>
      </c>
      <c r="G7">
        <v>0.56735833505412092</v>
      </c>
      <c r="H7">
        <v>0.59977726830697442</v>
      </c>
      <c r="I7">
        <v>0.59501342214362485</v>
      </c>
      <c r="J7">
        <v>0.56369896982179701</v>
      </c>
      <c r="K7">
        <v>0.52583528797160606</v>
      </c>
      <c r="L7">
        <v>0.51108557874059524</v>
      </c>
      <c r="M7">
        <v>0.49801041650120631</v>
      </c>
      <c r="N7">
        <v>0.48767757204805501</v>
      </c>
      <c r="O7">
        <v>0.46402459579139471</v>
      </c>
      <c r="P7">
        <v>0.4610355435306327</v>
      </c>
      <c r="Q7">
        <v>0.48512480563924182</v>
      </c>
      <c r="R7">
        <v>0.54116247588691158</v>
      </c>
      <c r="S7">
        <v>0.58529194265453111</v>
      </c>
      <c r="T7">
        <v>0.61709209831962886</v>
      </c>
      <c r="U7">
        <v>0.62213621225518489</v>
      </c>
      <c r="V7">
        <v>0.61767416577097467</v>
      </c>
      <c r="W7">
        <v>0.61898867104011457</v>
      </c>
      <c r="X7">
        <v>0.6023505076764778</v>
      </c>
      <c r="Y7">
        <v>0.56976284898897112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3864"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5" x14ac:dyDescent="0.25">
      <c r="A1" s="6" t="s">
        <v>8894</v>
      </c>
      <c r="B1" s="6" t="s">
        <v>8807</v>
      </c>
      <c r="C1" s="6" t="s">
        <v>8808</v>
      </c>
      <c r="D1" s="6" t="s">
        <v>8809</v>
      </c>
      <c r="E1" s="6" t="s">
        <v>8810</v>
      </c>
      <c r="F1" s="6" t="s">
        <v>8811</v>
      </c>
      <c r="G1" s="6" t="s">
        <v>8812</v>
      </c>
      <c r="H1" s="6" t="s">
        <v>8813</v>
      </c>
      <c r="I1" s="6" t="s">
        <v>8814</v>
      </c>
      <c r="J1" s="6" t="s">
        <v>8815</v>
      </c>
      <c r="K1" s="6" t="s">
        <v>8816</v>
      </c>
      <c r="L1" s="6" t="s">
        <v>8817</v>
      </c>
      <c r="M1" s="6" t="s">
        <v>8818</v>
      </c>
      <c r="N1" s="6" t="s">
        <v>8819</v>
      </c>
      <c r="O1" s="6" t="s">
        <v>8820</v>
      </c>
      <c r="P1" s="6" t="s">
        <v>8821</v>
      </c>
      <c r="Q1" s="6" t="s">
        <v>8822</v>
      </c>
      <c r="R1" s="6" t="s">
        <v>8823</v>
      </c>
      <c r="S1" s="6" t="s">
        <v>8824</v>
      </c>
      <c r="T1" s="6" t="s">
        <v>8825</v>
      </c>
      <c r="U1" s="6" t="s">
        <v>8826</v>
      </c>
      <c r="V1" s="6" t="s">
        <v>8827</v>
      </c>
      <c r="W1" s="6" t="s">
        <v>8828</v>
      </c>
      <c r="X1" s="6" t="s">
        <v>8829</v>
      </c>
      <c r="Y1" s="6" t="s">
        <v>8830</v>
      </c>
    </row>
    <row r="2" spans="1:25" x14ac:dyDescent="0.25">
      <c r="A2" t="s">
        <v>8831</v>
      </c>
      <c r="B2">
        <v>0</v>
      </c>
      <c r="C2">
        <v>0</v>
      </c>
      <c r="D2">
        <v>0</v>
      </c>
      <c r="E2">
        <v>2.616225832613871E-5</v>
      </c>
      <c r="F2">
        <v>4.8400177903356619E-4</v>
      </c>
      <c r="G2">
        <v>2.485414540983178E-3</v>
      </c>
      <c r="H2">
        <v>0.11132040917772019</v>
      </c>
      <c r="I2">
        <v>0.20036365539073331</v>
      </c>
      <c r="J2">
        <v>0.25657326740444242</v>
      </c>
      <c r="K2">
        <v>0.27211364885016881</v>
      </c>
      <c r="L2">
        <v>0.27245375820840861</v>
      </c>
      <c r="M2">
        <v>0.27517463307432699</v>
      </c>
      <c r="N2">
        <v>0.28549564398398869</v>
      </c>
      <c r="O2">
        <v>0.42511053554142791</v>
      </c>
      <c r="P2">
        <v>0.38465060304005438</v>
      </c>
      <c r="Q2">
        <v>0.26962823430918548</v>
      </c>
      <c r="R2">
        <v>0.1509823928001465</v>
      </c>
      <c r="S2">
        <v>6.5667268398608161E-2</v>
      </c>
      <c r="T2">
        <v>9.8370091306281566E-3</v>
      </c>
      <c r="U2">
        <v>1.4389242079376291E-4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8832</v>
      </c>
      <c r="B3">
        <v>0</v>
      </c>
      <c r="C3">
        <v>0</v>
      </c>
      <c r="D3">
        <v>0</v>
      </c>
      <c r="E3">
        <v>1.267234387672344E-4</v>
      </c>
      <c r="F3">
        <v>2.2556772100567721E-3</v>
      </c>
      <c r="G3">
        <v>9.3775344687753448E-3</v>
      </c>
      <c r="H3">
        <v>0.24401865369018649</v>
      </c>
      <c r="I3">
        <v>0.35533252230332518</v>
      </c>
      <c r="J3">
        <v>0.41441098945660992</v>
      </c>
      <c r="K3">
        <v>0.42596816707218171</v>
      </c>
      <c r="L3">
        <v>0.4127635847526358</v>
      </c>
      <c r="M3">
        <v>0.41065997566909979</v>
      </c>
      <c r="N3">
        <v>0.42285077047850772</v>
      </c>
      <c r="O3">
        <v>0.60365977291159767</v>
      </c>
      <c r="P3">
        <v>0.58548763179237628</v>
      </c>
      <c r="Q3">
        <v>0.49741484184914841</v>
      </c>
      <c r="R3">
        <v>0.32641423357664229</v>
      </c>
      <c r="S3">
        <v>0.187728102189781</v>
      </c>
      <c r="T3">
        <v>3.8473236009732348E-2</v>
      </c>
      <c r="U3">
        <v>1.1658556366585561E-3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8833</v>
      </c>
      <c r="B4">
        <v>0</v>
      </c>
      <c r="C4">
        <v>0</v>
      </c>
      <c r="D4">
        <v>0</v>
      </c>
      <c r="E4">
        <v>7.9587056870636925E-5</v>
      </c>
      <c r="F4">
        <v>1.4553061827773609E-3</v>
      </c>
      <c r="G4">
        <v>5.1276803783796079E-3</v>
      </c>
      <c r="H4">
        <v>0.13687836823794261</v>
      </c>
      <c r="I4">
        <v>0.22564067580780861</v>
      </c>
      <c r="J4">
        <v>0.29825818041248831</v>
      </c>
      <c r="K4">
        <v>0.3227709939286445</v>
      </c>
      <c r="L4">
        <v>0.32552243218045801</v>
      </c>
      <c r="M4">
        <v>0.32828524001182441</v>
      </c>
      <c r="N4">
        <v>0.34140573481592651</v>
      </c>
      <c r="O4">
        <v>0.51646315119266895</v>
      </c>
      <c r="P4">
        <v>0.47170111649271212</v>
      </c>
      <c r="Q4">
        <v>0.32079268708643149</v>
      </c>
      <c r="R4">
        <v>0.1830843395411238</v>
      </c>
      <c r="S4">
        <v>0.12339404688814611</v>
      </c>
      <c r="T4">
        <v>2.2966550696955221E-2</v>
      </c>
      <c r="U4">
        <v>4.2067444345908088E-4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8834</v>
      </c>
      <c r="B5">
        <v>0</v>
      </c>
      <c r="C5">
        <v>0</v>
      </c>
      <c r="D5">
        <v>0</v>
      </c>
      <c r="E5">
        <v>6.1858220957565263E-5</v>
      </c>
      <c r="F5">
        <v>1.340261454080581E-3</v>
      </c>
      <c r="G5">
        <v>6.1445832817848163E-3</v>
      </c>
      <c r="H5">
        <v>0.17363602622788571</v>
      </c>
      <c r="I5">
        <v>0.2624644315229494</v>
      </c>
      <c r="J5">
        <v>0.3254979586787084</v>
      </c>
      <c r="K5">
        <v>0.34593179100169069</v>
      </c>
      <c r="L5">
        <v>0.34698338075796942</v>
      </c>
      <c r="M5">
        <v>0.34296259639572768</v>
      </c>
      <c r="N5">
        <v>0.34702461957194108</v>
      </c>
      <c r="O5">
        <v>0.52354736277784653</v>
      </c>
      <c r="P5">
        <v>0.48769021402944451</v>
      </c>
      <c r="Q5">
        <v>0.38939750092787329</v>
      </c>
      <c r="R5">
        <v>0.24297909192131631</v>
      </c>
      <c r="S5">
        <v>0.15429502247515359</v>
      </c>
      <c r="T5">
        <v>2.439275846426657E-2</v>
      </c>
      <c r="U5">
        <v>8.6601509340591368E-4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8835</v>
      </c>
      <c r="B6">
        <v>0</v>
      </c>
      <c r="C6">
        <v>0</v>
      </c>
      <c r="D6">
        <v>0</v>
      </c>
      <c r="E6">
        <v>2.211900022119E-4</v>
      </c>
      <c r="F6">
        <v>4.5343950453439509E-3</v>
      </c>
      <c r="G6">
        <v>1.8506230185062301E-2</v>
      </c>
      <c r="H6">
        <v>0.34844798348447981</v>
      </c>
      <c r="I6">
        <v>0.42402123424021232</v>
      </c>
      <c r="J6">
        <v>0.43519132935191329</v>
      </c>
      <c r="K6">
        <v>0.43467521934675218</v>
      </c>
      <c r="L6">
        <v>0.44086853940868542</v>
      </c>
      <c r="M6">
        <v>0.4291454692914547</v>
      </c>
      <c r="N6">
        <v>0.43157855931578559</v>
      </c>
      <c r="O6">
        <v>0.5697854456978545</v>
      </c>
      <c r="P6">
        <v>0.55035759050357591</v>
      </c>
      <c r="Q6">
        <v>0.52621101526211012</v>
      </c>
      <c r="R6">
        <v>0.43600235936002357</v>
      </c>
      <c r="S6">
        <v>0.27527095775270949</v>
      </c>
      <c r="T6">
        <v>6.83477106834771E-2</v>
      </c>
      <c r="U6">
        <v>1.73265501732655E-3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8836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3.9416058394160583E-3</v>
      </c>
      <c r="I7">
        <v>4.1070559610705597E-2</v>
      </c>
      <c r="J7">
        <v>0.117956204379562</v>
      </c>
      <c r="K7">
        <v>0.16287104622871049</v>
      </c>
      <c r="L7">
        <v>0.1686131386861314</v>
      </c>
      <c r="M7">
        <v>0.17581508515815081</v>
      </c>
      <c r="N7">
        <v>0.18934306569343071</v>
      </c>
      <c r="O7">
        <v>0.38097323600973232</v>
      </c>
      <c r="P7">
        <v>0.2902676399026764</v>
      </c>
      <c r="Q7">
        <v>0.118345498783455</v>
      </c>
      <c r="R7">
        <v>1.231143552311436E-2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70"/>
  <sheetViews>
    <sheetView workbookViewId="0"/>
  </sheetViews>
  <sheetFormatPr defaultRowHeight="15" x14ac:dyDescent="0.25"/>
  <sheetData>
    <row r="1" spans="1:7" x14ac:dyDescent="0.25">
      <c r="A1" s="7" t="s">
        <v>8895</v>
      </c>
    </row>
    <row r="2" spans="1:7" x14ac:dyDescent="0.25">
      <c r="A2" s="8" t="s">
        <v>8896</v>
      </c>
    </row>
    <row r="3" spans="1:7" x14ac:dyDescent="0.25">
      <c r="A3" s="8" t="s">
        <v>8897</v>
      </c>
    </row>
    <row r="5" spans="1:7" x14ac:dyDescent="0.25">
      <c r="A5" s="6" t="s">
        <v>8898</v>
      </c>
      <c r="B5" s="6" t="s">
        <v>8899</v>
      </c>
      <c r="D5" s="6" t="s">
        <v>8900</v>
      </c>
      <c r="E5" s="6" t="s">
        <v>8901</v>
      </c>
      <c r="F5" s="6" t="s">
        <v>8902</v>
      </c>
      <c r="G5" s="6" t="s">
        <v>8903</v>
      </c>
    </row>
    <row r="6" spans="1:7" x14ac:dyDescent="0.25">
      <c r="A6">
        <v>1</v>
      </c>
      <c r="B6" t="s">
        <v>8836</v>
      </c>
      <c r="D6" t="s">
        <v>8831</v>
      </c>
      <c r="E6">
        <f t="shared" ref="E6:E11" si="0">COUNTIF($B$6:$B$370,D6)</f>
        <v>93</v>
      </c>
      <c r="F6">
        <v>93</v>
      </c>
      <c r="G6">
        <f t="shared" ref="G6:G11" si="1">IF(E6&lt;&gt;F6,1,0)</f>
        <v>0</v>
      </c>
    </row>
    <row r="7" spans="1:7" x14ac:dyDescent="0.25">
      <c r="A7">
        <v>2</v>
      </c>
      <c r="B7" t="s">
        <v>8831</v>
      </c>
      <c r="D7" t="s">
        <v>8832</v>
      </c>
      <c r="E7">
        <f t="shared" si="0"/>
        <v>48</v>
      </c>
      <c r="F7">
        <v>48</v>
      </c>
      <c r="G7">
        <f t="shared" si="1"/>
        <v>0</v>
      </c>
    </row>
    <row r="8" spans="1:7" x14ac:dyDescent="0.25">
      <c r="A8">
        <v>3</v>
      </c>
      <c r="B8" t="s">
        <v>8833</v>
      </c>
      <c r="D8" t="s">
        <v>8833</v>
      </c>
      <c r="E8">
        <f t="shared" si="0"/>
        <v>107</v>
      </c>
      <c r="F8">
        <v>107</v>
      </c>
      <c r="G8">
        <f t="shared" si="1"/>
        <v>0</v>
      </c>
    </row>
    <row r="9" spans="1:7" x14ac:dyDescent="0.25">
      <c r="A9">
        <v>4</v>
      </c>
      <c r="B9" t="s">
        <v>8831</v>
      </c>
      <c r="D9" t="s">
        <v>8834</v>
      </c>
      <c r="E9">
        <f t="shared" si="0"/>
        <v>59</v>
      </c>
      <c r="F9">
        <v>59</v>
      </c>
      <c r="G9">
        <f t="shared" si="1"/>
        <v>0</v>
      </c>
    </row>
    <row r="10" spans="1:7" x14ac:dyDescent="0.25">
      <c r="A10">
        <v>5</v>
      </c>
      <c r="B10" t="s">
        <v>8831</v>
      </c>
      <c r="D10" t="s">
        <v>8835</v>
      </c>
      <c r="E10">
        <f t="shared" si="0"/>
        <v>33</v>
      </c>
      <c r="F10">
        <v>33</v>
      </c>
      <c r="G10">
        <f t="shared" si="1"/>
        <v>0</v>
      </c>
    </row>
    <row r="11" spans="1:7" x14ac:dyDescent="0.25">
      <c r="A11">
        <v>6</v>
      </c>
      <c r="B11" t="s">
        <v>8831</v>
      </c>
      <c r="D11" t="s">
        <v>8836</v>
      </c>
      <c r="E11">
        <f t="shared" si="0"/>
        <v>25</v>
      </c>
      <c r="F11">
        <v>25</v>
      </c>
      <c r="G11">
        <f t="shared" si="1"/>
        <v>0</v>
      </c>
    </row>
    <row r="12" spans="1:7" x14ac:dyDescent="0.25">
      <c r="A12">
        <v>7</v>
      </c>
      <c r="B12" t="s">
        <v>8831</v>
      </c>
    </row>
    <row r="13" spans="1:7" x14ac:dyDescent="0.25">
      <c r="A13">
        <v>8</v>
      </c>
      <c r="B13" t="s">
        <v>8833</v>
      </c>
    </row>
    <row r="14" spans="1:7" x14ac:dyDescent="0.25">
      <c r="A14">
        <v>9</v>
      </c>
      <c r="B14" t="s">
        <v>8833</v>
      </c>
    </row>
    <row r="15" spans="1:7" x14ac:dyDescent="0.25">
      <c r="A15">
        <v>10</v>
      </c>
      <c r="B15" t="s">
        <v>8831</v>
      </c>
    </row>
    <row r="16" spans="1:7" x14ac:dyDescent="0.25">
      <c r="A16">
        <v>11</v>
      </c>
      <c r="B16" t="s">
        <v>8832</v>
      </c>
    </row>
    <row r="17" spans="1:2" x14ac:dyDescent="0.25">
      <c r="A17">
        <v>12</v>
      </c>
      <c r="B17" t="s">
        <v>8831</v>
      </c>
    </row>
    <row r="18" spans="1:2" x14ac:dyDescent="0.25">
      <c r="A18">
        <v>13</v>
      </c>
      <c r="B18" t="s">
        <v>8836</v>
      </c>
    </row>
    <row r="19" spans="1:2" x14ac:dyDescent="0.25">
      <c r="A19">
        <v>14</v>
      </c>
      <c r="B19" t="s">
        <v>8833</v>
      </c>
    </row>
    <row r="20" spans="1:2" x14ac:dyDescent="0.25">
      <c r="A20">
        <v>15</v>
      </c>
      <c r="B20" t="s">
        <v>8832</v>
      </c>
    </row>
    <row r="21" spans="1:2" x14ac:dyDescent="0.25">
      <c r="A21">
        <v>16</v>
      </c>
      <c r="B21" t="s">
        <v>8831</v>
      </c>
    </row>
    <row r="22" spans="1:2" x14ac:dyDescent="0.25">
      <c r="A22">
        <v>17</v>
      </c>
      <c r="B22" t="s">
        <v>8836</v>
      </c>
    </row>
    <row r="23" spans="1:2" x14ac:dyDescent="0.25">
      <c r="A23">
        <v>18</v>
      </c>
      <c r="B23" t="s">
        <v>8836</v>
      </c>
    </row>
    <row r="24" spans="1:2" x14ac:dyDescent="0.25">
      <c r="A24">
        <v>19</v>
      </c>
      <c r="B24" t="s">
        <v>8833</v>
      </c>
    </row>
    <row r="25" spans="1:2" x14ac:dyDescent="0.25">
      <c r="A25">
        <v>20</v>
      </c>
      <c r="B25" t="s">
        <v>8834</v>
      </c>
    </row>
    <row r="26" spans="1:2" x14ac:dyDescent="0.25">
      <c r="A26">
        <v>21</v>
      </c>
      <c r="B26" t="s">
        <v>8834</v>
      </c>
    </row>
    <row r="27" spans="1:2" x14ac:dyDescent="0.25">
      <c r="A27">
        <v>22</v>
      </c>
      <c r="B27" t="s">
        <v>8831</v>
      </c>
    </row>
    <row r="28" spans="1:2" x14ac:dyDescent="0.25">
      <c r="A28">
        <v>23</v>
      </c>
      <c r="B28" t="s">
        <v>8833</v>
      </c>
    </row>
    <row r="29" spans="1:2" x14ac:dyDescent="0.25">
      <c r="A29">
        <v>24</v>
      </c>
      <c r="B29" t="s">
        <v>8836</v>
      </c>
    </row>
    <row r="30" spans="1:2" x14ac:dyDescent="0.25">
      <c r="A30">
        <v>25</v>
      </c>
      <c r="B30" t="s">
        <v>8833</v>
      </c>
    </row>
    <row r="31" spans="1:2" x14ac:dyDescent="0.25">
      <c r="A31">
        <v>26</v>
      </c>
      <c r="B31" t="s">
        <v>8831</v>
      </c>
    </row>
    <row r="32" spans="1:2" x14ac:dyDescent="0.25">
      <c r="A32">
        <v>27</v>
      </c>
      <c r="B32" t="s">
        <v>8832</v>
      </c>
    </row>
    <row r="33" spans="1:2" x14ac:dyDescent="0.25">
      <c r="A33">
        <v>28</v>
      </c>
      <c r="B33" t="s">
        <v>8831</v>
      </c>
    </row>
    <row r="34" spans="1:2" x14ac:dyDescent="0.25">
      <c r="A34">
        <v>29</v>
      </c>
      <c r="B34" t="s">
        <v>8831</v>
      </c>
    </row>
    <row r="35" spans="1:2" x14ac:dyDescent="0.25">
      <c r="A35">
        <v>30</v>
      </c>
      <c r="B35" t="s">
        <v>8833</v>
      </c>
    </row>
    <row r="36" spans="1:2" x14ac:dyDescent="0.25">
      <c r="A36">
        <v>31</v>
      </c>
      <c r="B36" t="s">
        <v>8831</v>
      </c>
    </row>
    <row r="37" spans="1:2" x14ac:dyDescent="0.25">
      <c r="A37">
        <v>32</v>
      </c>
      <c r="B37" t="s">
        <v>8833</v>
      </c>
    </row>
    <row r="38" spans="1:2" x14ac:dyDescent="0.25">
      <c r="A38">
        <v>33</v>
      </c>
      <c r="B38" t="s">
        <v>8833</v>
      </c>
    </row>
    <row r="39" spans="1:2" x14ac:dyDescent="0.25">
      <c r="A39">
        <v>34</v>
      </c>
      <c r="B39" t="s">
        <v>8836</v>
      </c>
    </row>
    <row r="40" spans="1:2" x14ac:dyDescent="0.25">
      <c r="A40">
        <v>35</v>
      </c>
      <c r="B40" t="s">
        <v>8836</v>
      </c>
    </row>
    <row r="41" spans="1:2" x14ac:dyDescent="0.25">
      <c r="A41">
        <v>36</v>
      </c>
      <c r="B41" t="s">
        <v>8834</v>
      </c>
    </row>
    <row r="42" spans="1:2" x14ac:dyDescent="0.25">
      <c r="A42">
        <v>37</v>
      </c>
      <c r="B42" t="s">
        <v>8833</v>
      </c>
    </row>
    <row r="43" spans="1:2" x14ac:dyDescent="0.25">
      <c r="A43">
        <v>38</v>
      </c>
      <c r="B43" t="s">
        <v>8831</v>
      </c>
    </row>
    <row r="44" spans="1:2" x14ac:dyDescent="0.25">
      <c r="A44">
        <v>39</v>
      </c>
      <c r="B44" t="s">
        <v>8836</v>
      </c>
    </row>
    <row r="45" spans="1:2" x14ac:dyDescent="0.25">
      <c r="A45">
        <v>40</v>
      </c>
      <c r="B45" t="s">
        <v>8833</v>
      </c>
    </row>
    <row r="46" spans="1:2" x14ac:dyDescent="0.25">
      <c r="A46">
        <v>41</v>
      </c>
      <c r="B46" t="s">
        <v>8831</v>
      </c>
    </row>
    <row r="47" spans="1:2" x14ac:dyDescent="0.25">
      <c r="A47">
        <v>42</v>
      </c>
      <c r="B47" t="s">
        <v>8834</v>
      </c>
    </row>
    <row r="48" spans="1:2" x14ac:dyDescent="0.25">
      <c r="A48">
        <v>43</v>
      </c>
      <c r="B48" t="s">
        <v>8834</v>
      </c>
    </row>
    <row r="49" spans="1:2" x14ac:dyDescent="0.25">
      <c r="A49">
        <v>44</v>
      </c>
      <c r="B49" t="s">
        <v>8832</v>
      </c>
    </row>
    <row r="50" spans="1:2" x14ac:dyDescent="0.25">
      <c r="A50">
        <v>45</v>
      </c>
      <c r="B50" t="s">
        <v>8836</v>
      </c>
    </row>
    <row r="51" spans="1:2" x14ac:dyDescent="0.25">
      <c r="A51">
        <v>46</v>
      </c>
      <c r="B51" t="s">
        <v>8834</v>
      </c>
    </row>
    <row r="52" spans="1:2" x14ac:dyDescent="0.25">
      <c r="A52">
        <v>47</v>
      </c>
      <c r="B52" t="s">
        <v>8832</v>
      </c>
    </row>
    <row r="53" spans="1:2" x14ac:dyDescent="0.25">
      <c r="A53">
        <v>48</v>
      </c>
      <c r="B53" t="s">
        <v>8833</v>
      </c>
    </row>
    <row r="54" spans="1:2" x14ac:dyDescent="0.25">
      <c r="A54">
        <v>49</v>
      </c>
      <c r="B54" t="s">
        <v>8834</v>
      </c>
    </row>
    <row r="55" spans="1:2" x14ac:dyDescent="0.25">
      <c r="A55">
        <v>50</v>
      </c>
      <c r="B55" t="s">
        <v>8833</v>
      </c>
    </row>
    <row r="56" spans="1:2" x14ac:dyDescent="0.25">
      <c r="A56">
        <v>51</v>
      </c>
      <c r="B56" t="s">
        <v>8834</v>
      </c>
    </row>
    <row r="57" spans="1:2" x14ac:dyDescent="0.25">
      <c r="A57">
        <v>52</v>
      </c>
      <c r="B57" t="s">
        <v>8833</v>
      </c>
    </row>
    <row r="58" spans="1:2" x14ac:dyDescent="0.25">
      <c r="A58">
        <v>53</v>
      </c>
      <c r="B58" t="s">
        <v>8833</v>
      </c>
    </row>
    <row r="59" spans="1:2" x14ac:dyDescent="0.25">
      <c r="A59">
        <v>54</v>
      </c>
      <c r="B59" t="s">
        <v>8834</v>
      </c>
    </row>
    <row r="60" spans="1:2" x14ac:dyDescent="0.25">
      <c r="A60">
        <v>55</v>
      </c>
      <c r="B60" t="s">
        <v>8831</v>
      </c>
    </row>
    <row r="61" spans="1:2" x14ac:dyDescent="0.25">
      <c r="A61">
        <v>56</v>
      </c>
      <c r="B61" t="s">
        <v>8831</v>
      </c>
    </row>
    <row r="62" spans="1:2" x14ac:dyDescent="0.25">
      <c r="A62">
        <v>57</v>
      </c>
      <c r="B62" t="s">
        <v>8831</v>
      </c>
    </row>
    <row r="63" spans="1:2" x14ac:dyDescent="0.25">
      <c r="A63">
        <v>58</v>
      </c>
      <c r="B63" t="s">
        <v>8831</v>
      </c>
    </row>
    <row r="64" spans="1:2" x14ac:dyDescent="0.25">
      <c r="A64">
        <v>59</v>
      </c>
      <c r="B64" t="s">
        <v>8836</v>
      </c>
    </row>
    <row r="65" spans="1:2" x14ac:dyDescent="0.25">
      <c r="A65">
        <v>60</v>
      </c>
      <c r="B65" t="s">
        <v>8834</v>
      </c>
    </row>
    <row r="66" spans="1:2" x14ac:dyDescent="0.25">
      <c r="A66">
        <v>61</v>
      </c>
      <c r="B66" t="s">
        <v>8833</v>
      </c>
    </row>
    <row r="67" spans="1:2" x14ac:dyDescent="0.25">
      <c r="A67">
        <v>62</v>
      </c>
      <c r="B67" t="s">
        <v>8833</v>
      </c>
    </row>
    <row r="68" spans="1:2" x14ac:dyDescent="0.25">
      <c r="A68">
        <v>63</v>
      </c>
      <c r="B68" t="s">
        <v>8831</v>
      </c>
    </row>
    <row r="69" spans="1:2" x14ac:dyDescent="0.25">
      <c r="A69">
        <v>64</v>
      </c>
      <c r="B69" t="s">
        <v>8833</v>
      </c>
    </row>
    <row r="70" spans="1:2" x14ac:dyDescent="0.25">
      <c r="A70">
        <v>65</v>
      </c>
      <c r="B70" t="s">
        <v>8833</v>
      </c>
    </row>
    <row r="71" spans="1:2" x14ac:dyDescent="0.25">
      <c r="A71">
        <v>66</v>
      </c>
      <c r="B71" t="s">
        <v>8833</v>
      </c>
    </row>
    <row r="72" spans="1:2" x14ac:dyDescent="0.25">
      <c r="A72">
        <v>67</v>
      </c>
      <c r="B72" t="s">
        <v>8833</v>
      </c>
    </row>
    <row r="73" spans="1:2" x14ac:dyDescent="0.25">
      <c r="A73">
        <v>68</v>
      </c>
      <c r="B73" t="s">
        <v>8833</v>
      </c>
    </row>
    <row r="74" spans="1:2" x14ac:dyDescent="0.25">
      <c r="A74">
        <v>69</v>
      </c>
      <c r="B74" t="s">
        <v>8831</v>
      </c>
    </row>
    <row r="75" spans="1:2" x14ac:dyDescent="0.25">
      <c r="A75">
        <v>70</v>
      </c>
      <c r="B75" t="s">
        <v>8831</v>
      </c>
    </row>
    <row r="76" spans="1:2" x14ac:dyDescent="0.25">
      <c r="A76">
        <v>71</v>
      </c>
      <c r="B76" t="s">
        <v>8832</v>
      </c>
    </row>
    <row r="77" spans="1:2" x14ac:dyDescent="0.25">
      <c r="A77">
        <v>72</v>
      </c>
      <c r="B77" t="s">
        <v>8833</v>
      </c>
    </row>
    <row r="78" spans="1:2" x14ac:dyDescent="0.25">
      <c r="A78">
        <v>73</v>
      </c>
      <c r="B78" t="s">
        <v>8831</v>
      </c>
    </row>
    <row r="79" spans="1:2" x14ac:dyDescent="0.25">
      <c r="A79">
        <v>74</v>
      </c>
      <c r="B79" t="s">
        <v>8831</v>
      </c>
    </row>
    <row r="80" spans="1:2" x14ac:dyDescent="0.25">
      <c r="A80">
        <v>75</v>
      </c>
      <c r="B80" t="s">
        <v>8832</v>
      </c>
    </row>
    <row r="81" spans="1:2" x14ac:dyDescent="0.25">
      <c r="A81">
        <v>76</v>
      </c>
      <c r="B81" t="s">
        <v>8833</v>
      </c>
    </row>
    <row r="82" spans="1:2" x14ac:dyDescent="0.25">
      <c r="A82">
        <v>77</v>
      </c>
      <c r="B82" t="s">
        <v>8831</v>
      </c>
    </row>
    <row r="83" spans="1:2" x14ac:dyDescent="0.25">
      <c r="A83">
        <v>78</v>
      </c>
      <c r="B83" t="s">
        <v>8833</v>
      </c>
    </row>
    <row r="84" spans="1:2" x14ac:dyDescent="0.25">
      <c r="A84">
        <v>79</v>
      </c>
      <c r="B84" t="s">
        <v>8833</v>
      </c>
    </row>
    <row r="85" spans="1:2" x14ac:dyDescent="0.25">
      <c r="A85">
        <v>80</v>
      </c>
      <c r="B85" t="s">
        <v>8831</v>
      </c>
    </row>
    <row r="86" spans="1:2" x14ac:dyDescent="0.25">
      <c r="A86">
        <v>81</v>
      </c>
      <c r="B86" t="s">
        <v>8831</v>
      </c>
    </row>
    <row r="87" spans="1:2" x14ac:dyDescent="0.25">
      <c r="A87">
        <v>82</v>
      </c>
      <c r="B87" t="s">
        <v>8832</v>
      </c>
    </row>
    <row r="88" spans="1:2" x14ac:dyDescent="0.25">
      <c r="A88">
        <v>83</v>
      </c>
      <c r="B88" t="s">
        <v>8833</v>
      </c>
    </row>
    <row r="89" spans="1:2" x14ac:dyDescent="0.25">
      <c r="A89">
        <v>84</v>
      </c>
      <c r="B89" t="s">
        <v>8834</v>
      </c>
    </row>
    <row r="90" spans="1:2" x14ac:dyDescent="0.25">
      <c r="A90">
        <v>85</v>
      </c>
      <c r="B90" t="s">
        <v>8833</v>
      </c>
    </row>
    <row r="91" spans="1:2" x14ac:dyDescent="0.25">
      <c r="A91">
        <v>86</v>
      </c>
      <c r="B91" t="s">
        <v>8833</v>
      </c>
    </row>
    <row r="92" spans="1:2" x14ac:dyDescent="0.25">
      <c r="A92">
        <v>87</v>
      </c>
      <c r="B92" t="s">
        <v>8831</v>
      </c>
    </row>
    <row r="93" spans="1:2" x14ac:dyDescent="0.25">
      <c r="A93">
        <v>88</v>
      </c>
      <c r="B93" t="s">
        <v>8831</v>
      </c>
    </row>
    <row r="94" spans="1:2" x14ac:dyDescent="0.25">
      <c r="A94">
        <v>89</v>
      </c>
      <c r="B94" t="s">
        <v>8832</v>
      </c>
    </row>
    <row r="95" spans="1:2" x14ac:dyDescent="0.25">
      <c r="A95">
        <v>90</v>
      </c>
      <c r="B95" t="s">
        <v>8833</v>
      </c>
    </row>
    <row r="96" spans="1:2" x14ac:dyDescent="0.25">
      <c r="A96">
        <v>91</v>
      </c>
      <c r="B96" t="s">
        <v>8831</v>
      </c>
    </row>
    <row r="97" spans="1:2" x14ac:dyDescent="0.25">
      <c r="A97">
        <v>92</v>
      </c>
      <c r="B97" t="s">
        <v>8832</v>
      </c>
    </row>
    <row r="98" spans="1:2" x14ac:dyDescent="0.25">
      <c r="A98">
        <v>93</v>
      </c>
      <c r="B98" t="s">
        <v>8831</v>
      </c>
    </row>
    <row r="99" spans="1:2" x14ac:dyDescent="0.25">
      <c r="A99">
        <v>94</v>
      </c>
      <c r="B99" t="s">
        <v>8831</v>
      </c>
    </row>
    <row r="100" spans="1:2" x14ac:dyDescent="0.25">
      <c r="A100">
        <v>95</v>
      </c>
      <c r="B100" t="s">
        <v>8834</v>
      </c>
    </row>
    <row r="101" spans="1:2" x14ac:dyDescent="0.25">
      <c r="A101">
        <v>96</v>
      </c>
      <c r="B101" t="s">
        <v>8831</v>
      </c>
    </row>
    <row r="102" spans="1:2" x14ac:dyDescent="0.25">
      <c r="A102">
        <v>97</v>
      </c>
      <c r="B102" t="s">
        <v>8831</v>
      </c>
    </row>
    <row r="103" spans="1:2" x14ac:dyDescent="0.25">
      <c r="A103">
        <v>98</v>
      </c>
      <c r="B103" t="s">
        <v>8831</v>
      </c>
    </row>
    <row r="104" spans="1:2" x14ac:dyDescent="0.25">
      <c r="A104">
        <v>99</v>
      </c>
      <c r="B104" t="s">
        <v>8831</v>
      </c>
    </row>
    <row r="105" spans="1:2" x14ac:dyDescent="0.25">
      <c r="A105">
        <v>100</v>
      </c>
      <c r="B105" t="s">
        <v>8831</v>
      </c>
    </row>
    <row r="106" spans="1:2" x14ac:dyDescent="0.25">
      <c r="A106">
        <v>101</v>
      </c>
      <c r="B106" t="s">
        <v>8831</v>
      </c>
    </row>
    <row r="107" spans="1:2" x14ac:dyDescent="0.25">
      <c r="A107">
        <v>102</v>
      </c>
      <c r="B107" t="s">
        <v>8834</v>
      </c>
    </row>
    <row r="108" spans="1:2" x14ac:dyDescent="0.25">
      <c r="A108">
        <v>103</v>
      </c>
      <c r="B108" t="s">
        <v>8831</v>
      </c>
    </row>
    <row r="109" spans="1:2" x14ac:dyDescent="0.25">
      <c r="A109">
        <v>104</v>
      </c>
      <c r="B109" t="s">
        <v>8831</v>
      </c>
    </row>
    <row r="110" spans="1:2" x14ac:dyDescent="0.25">
      <c r="A110">
        <v>105</v>
      </c>
      <c r="B110" t="s">
        <v>8833</v>
      </c>
    </row>
    <row r="111" spans="1:2" x14ac:dyDescent="0.25">
      <c r="A111">
        <v>106</v>
      </c>
      <c r="B111" t="s">
        <v>8834</v>
      </c>
    </row>
    <row r="112" spans="1:2" x14ac:dyDescent="0.25">
      <c r="A112">
        <v>107</v>
      </c>
      <c r="B112" t="s">
        <v>8831</v>
      </c>
    </row>
    <row r="113" spans="1:2" x14ac:dyDescent="0.25">
      <c r="A113">
        <v>108</v>
      </c>
      <c r="B113" t="s">
        <v>8834</v>
      </c>
    </row>
    <row r="114" spans="1:2" x14ac:dyDescent="0.25">
      <c r="A114">
        <v>109</v>
      </c>
      <c r="B114" t="s">
        <v>8833</v>
      </c>
    </row>
    <row r="115" spans="1:2" x14ac:dyDescent="0.25">
      <c r="A115">
        <v>110</v>
      </c>
      <c r="B115" t="s">
        <v>8834</v>
      </c>
    </row>
    <row r="116" spans="1:2" x14ac:dyDescent="0.25">
      <c r="A116">
        <v>111</v>
      </c>
      <c r="B116" t="s">
        <v>8834</v>
      </c>
    </row>
    <row r="117" spans="1:2" x14ac:dyDescent="0.25">
      <c r="A117">
        <v>112</v>
      </c>
      <c r="B117" t="s">
        <v>8834</v>
      </c>
    </row>
    <row r="118" spans="1:2" x14ac:dyDescent="0.25">
      <c r="A118">
        <v>113</v>
      </c>
      <c r="B118" t="s">
        <v>8831</v>
      </c>
    </row>
    <row r="119" spans="1:2" x14ac:dyDescent="0.25">
      <c r="A119">
        <v>114</v>
      </c>
      <c r="B119" t="s">
        <v>8834</v>
      </c>
    </row>
    <row r="120" spans="1:2" x14ac:dyDescent="0.25">
      <c r="A120">
        <v>115</v>
      </c>
      <c r="B120" t="s">
        <v>8832</v>
      </c>
    </row>
    <row r="121" spans="1:2" x14ac:dyDescent="0.25">
      <c r="A121">
        <v>116</v>
      </c>
      <c r="B121" t="s">
        <v>8834</v>
      </c>
    </row>
    <row r="122" spans="1:2" x14ac:dyDescent="0.25">
      <c r="A122">
        <v>117</v>
      </c>
      <c r="B122" t="s">
        <v>8832</v>
      </c>
    </row>
    <row r="123" spans="1:2" x14ac:dyDescent="0.25">
      <c r="A123">
        <v>118</v>
      </c>
      <c r="B123" t="s">
        <v>8831</v>
      </c>
    </row>
    <row r="124" spans="1:2" x14ac:dyDescent="0.25">
      <c r="A124">
        <v>119</v>
      </c>
      <c r="B124" t="s">
        <v>8831</v>
      </c>
    </row>
    <row r="125" spans="1:2" x14ac:dyDescent="0.25">
      <c r="A125">
        <v>120</v>
      </c>
      <c r="B125" t="s">
        <v>8831</v>
      </c>
    </row>
    <row r="126" spans="1:2" x14ac:dyDescent="0.25">
      <c r="A126">
        <v>121</v>
      </c>
      <c r="B126" t="s">
        <v>8833</v>
      </c>
    </row>
    <row r="127" spans="1:2" x14ac:dyDescent="0.25">
      <c r="A127">
        <v>122</v>
      </c>
      <c r="B127" t="s">
        <v>8833</v>
      </c>
    </row>
    <row r="128" spans="1:2" x14ac:dyDescent="0.25">
      <c r="A128">
        <v>123</v>
      </c>
      <c r="B128" t="s">
        <v>8834</v>
      </c>
    </row>
    <row r="129" spans="1:2" x14ac:dyDescent="0.25">
      <c r="A129">
        <v>124</v>
      </c>
      <c r="B129" t="s">
        <v>8834</v>
      </c>
    </row>
    <row r="130" spans="1:2" x14ac:dyDescent="0.25">
      <c r="A130">
        <v>125</v>
      </c>
      <c r="B130" t="s">
        <v>8832</v>
      </c>
    </row>
    <row r="131" spans="1:2" x14ac:dyDescent="0.25">
      <c r="A131">
        <v>126</v>
      </c>
      <c r="B131" t="s">
        <v>8833</v>
      </c>
    </row>
    <row r="132" spans="1:2" x14ac:dyDescent="0.25">
      <c r="A132">
        <v>127</v>
      </c>
      <c r="B132" t="s">
        <v>8834</v>
      </c>
    </row>
    <row r="133" spans="1:2" x14ac:dyDescent="0.25">
      <c r="A133">
        <v>128</v>
      </c>
      <c r="B133" t="s">
        <v>8831</v>
      </c>
    </row>
    <row r="134" spans="1:2" x14ac:dyDescent="0.25">
      <c r="A134">
        <v>129</v>
      </c>
      <c r="B134" t="s">
        <v>8831</v>
      </c>
    </row>
    <row r="135" spans="1:2" x14ac:dyDescent="0.25">
      <c r="A135">
        <v>130</v>
      </c>
      <c r="B135" t="s">
        <v>8833</v>
      </c>
    </row>
    <row r="136" spans="1:2" x14ac:dyDescent="0.25">
      <c r="A136">
        <v>131</v>
      </c>
      <c r="B136" t="s">
        <v>8833</v>
      </c>
    </row>
    <row r="137" spans="1:2" x14ac:dyDescent="0.25">
      <c r="A137">
        <v>132</v>
      </c>
      <c r="B137" t="s">
        <v>8832</v>
      </c>
    </row>
    <row r="138" spans="1:2" x14ac:dyDescent="0.25">
      <c r="A138">
        <v>133</v>
      </c>
      <c r="B138" t="s">
        <v>8833</v>
      </c>
    </row>
    <row r="139" spans="1:2" x14ac:dyDescent="0.25">
      <c r="A139">
        <v>134</v>
      </c>
      <c r="B139" t="s">
        <v>8833</v>
      </c>
    </row>
    <row r="140" spans="1:2" x14ac:dyDescent="0.25">
      <c r="A140">
        <v>135</v>
      </c>
      <c r="B140" t="s">
        <v>8832</v>
      </c>
    </row>
    <row r="141" spans="1:2" x14ac:dyDescent="0.25">
      <c r="A141">
        <v>136</v>
      </c>
      <c r="B141" t="s">
        <v>8833</v>
      </c>
    </row>
    <row r="142" spans="1:2" x14ac:dyDescent="0.25">
      <c r="A142">
        <v>137</v>
      </c>
      <c r="B142" t="s">
        <v>8832</v>
      </c>
    </row>
    <row r="143" spans="1:2" x14ac:dyDescent="0.25">
      <c r="A143">
        <v>138</v>
      </c>
      <c r="B143" t="s">
        <v>8831</v>
      </c>
    </row>
    <row r="144" spans="1:2" x14ac:dyDescent="0.25">
      <c r="A144">
        <v>139</v>
      </c>
      <c r="B144" t="s">
        <v>8833</v>
      </c>
    </row>
    <row r="145" spans="1:2" x14ac:dyDescent="0.25">
      <c r="A145">
        <v>140</v>
      </c>
      <c r="B145" t="s">
        <v>8833</v>
      </c>
    </row>
    <row r="146" spans="1:2" x14ac:dyDescent="0.25">
      <c r="A146">
        <v>141</v>
      </c>
      <c r="B146" t="s">
        <v>8833</v>
      </c>
    </row>
    <row r="147" spans="1:2" x14ac:dyDescent="0.25">
      <c r="A147">
        <v>142</v>
      </c>
      <c r="B147" t="s">
        <v>8834</v>
      </c>
    </row>
    <row r="148" spans="1:2" x14ac:dyDescent="0.25">
      <c r="A148">
        <v>143</v>
      </c>
      <c r="B148" t="s">
        <v>8832</v>
      </c>
    </row>
    <row r="149" spans="1:2" x14ac:dyDescent="0.25">
      <c r="A149">
        <v>144</v>
      </c>
      <c r="B149" t="s">
        <v>8833</v>
      </c>
    </row>
    <row r="150" spans="1:2" x14ac:dyDescent="0.25">
      <c r="A150">
        <v>145</v>
      </c>
      <c r="B150" t="s">
        <v>8833</v>
      </c>
    </row>
    <row r="151" spans="1:2" x14ac:dyDescent="0.25">
      <c r="A151">
        <v>146</v>
      </c>
      <c r="B151" t="s">
        <v>8833</v>
      </c>
    </row>
    <row r="152" spans="1:2" x14ac:dyDescent="0.25">
      <c r="A152">
        <v>147</v>
      </c>
      <c r="B152" t="s">
        <v>8833</v>
      </c>
    </row>
    <row r="153" spans="1:2" x14ac:dyDescent="0.25">
      <c r="A153">
        <v>148</v>
      </c>
      <c r="B153" t="s">
        <v>8831</v>
      </c>
    </row>
    <row r="154" spans="1:2" x14ac:dyDescent="0.25">
      <c r="A154">
        <v>149</v>
      </c>
      <c r="B154" t="s">
        <v>8833</v>
      </c>
    </row>
    <row r="155" spans="1:2" x14ac:dyDescent="0.25">
      <c r="A155">
        <v>150</v>
      </c>
      <c r="B155" t="s">
        <v>8831</v>
      </c>
    </row>
    <row r="156" spans="1:2" x14ac:dyDescent="0.25">
      <c r="A156">
        <v>151</v>
      </c>
      <c r="B156" t="s">
        <v>8832</v>
      </c>
    </row>
    <row r="157" spans="1:2" x14ac:dyDescent="0.25">
      <c r="A157">
        <v>152</v>
      </c>
      <c r="B157" t="s">
        <v>8835</v>
      </c>
    </row>
    <row r="158" spans="1:2" x14ac:dyDescent="0.25">
      <c r="A158">
        <v>153</v>
      </c>
      <c r="B158" t="s">
        <v>8835</v>
      </c>
    </row>
    <row r="159" spans="1:2" x14ac:dyDescent="0.25">
      <c r="A159">
        <v>154</v>
      </c>
      <c r="B159" t="s">
        <v>8833</v>
      </c>
    </row>
    <row r="160" spans="1:2" x14ac:dyDescent="0.25">
      <c r="A160">
        <v>155</v>
      </c>
      <c r="B160" t="s">
        <v>8835</v>
      </c>
    </row>
    <row r="161" spans="1:2" x14ac:dyDescent="0.25">
      <c r="A161">
        <v>156</v>
      </c>
      <c r="B161" t="s">
        <v>8835</v>
      </c>
    </row>
    <row r="162" spans="1:2" x14ac:dyDescent="0.25">
      <c r="A162">
        <v>157</v>
      </c>
      <c r="B162" t="s">
        <v>8835</v>
      </c>
    </row>
    <row r="163" spans="1:2" x14ac:dyDescent="0.25">
      <c r="A163">
        <v>158</v>
      </c>
      <c r="B163" t="s">
        <v>8831</v>
      </c>
    </row>
    <row r="164" spans="1:2" x14ac:dyDescent="0.25">
      <c r="A164">
        <v>159</v>
      </c>
      <c r="B164" t="s">
        <v>8832</v>
      </c>
    </row>
    <row r="165" spans="1:2" x14ac:dyDescent="0.25">
      <c r="A165">
        <v>160</v>
      </c>
      <c r="B165" t="s">
        <v>8833</v>
      </c>
    </row>
    <row r="166" spans="1:2" x14ac:dyDescent="0.25">
      <c r="A166">
        <v>161</v>
      </c>
      <c r="B166" t="s">
        <v>8833</v>
      </c>
    </row>
    <row r="167" spans="1:2" x14ac:dyDescent="0.25">
      <c r="A167">
        <v>162</v>
      </c>
      <c r="B167" t="s">
        <v>8833</v>
      </c>
    </row>
    <row r="168" spans="1:2" x14ac:dyDescent="0.25">
      <c r="A168">
        <v>163</v>
      </c>
      <c r="B168" t="s">
        <v>8833</v>
      </c>
    </row>
    <row r="169" spans="1:2" x14ac:dyDescent="0.25">
      <c r="A169">
        <v>164</v>
      </c>
      <c r="B169" t="s">
        <v>8831</v>
      </c>
    </row>
    <row r="170" spans="1:2" x14ac:dyDescent="0.25">
      <c r="A170">
        <v>165</v>
      </c>
      <c r="B170" t="s">
        <v>8833</v>
      </c>
    </row>
    <row r="171" spans="1:2" x14ac:dyDescent="0.25">
      <c r="A171">
        <v>166</v>
      </c>
      <c r="B171" t="s">
        <v>8832</v>
      </c>
    </row>
    <row r="172" spans="1:2" x14ac:dyDescent="0.25">
      <c r="A172">
        <v>167</v>
      </c>
      <c r="B172" t="s">
        <v>8831</v>
      </c>
    </row>
    <row r="173" spans="1:2" x14ac:dyDescent="0.25">
      <c r="A173">
        <v>168</v>
      </c>
      <c r="B173" t="s">
        <v>8834</v>
      </c>
    </row>
    <row r="174" spans="1:2" x14ac:dyDescent="0.25">
      <c r="A174">
        <v>169</v>
      </c>
      <c r="B174" t="s">
        <v>8833</v>
      </c>
    </row>
    <row r="175" spans="1:2" x14ac:dyDescent="0.25">
      <c r="A175">
        <v>170</v>
      </c>
      <c r="B175" t="s">
        <v>8833</v>
      </c>
    </row>
    <row r="176" spans="1:2" x14ac:dyDescent="0.25">
      <c r="A176">
        <v>171</v>
      </c>
      <c r="B176" t="s">
        <v>8832</v>
      </c>
    </row>
    <row r="177" spans="1:2" x14ac:dyDescent="0.25">
      <c r="A177">
        <v>172</v>
      </c>
      <c r="B177" t="s">
        <v>8834</v>
      </c>
    </row>
    <row r="178" spans="1:2" x14ac:dyDescent="0.25">
      <c r="A178">
        <v>173</v>
      </c>
      <c r="B178" t="s">
        <v>8833</v>
      </c>
    </row>
    <row r="179" spans="1:2" x14ac:dyDescent="0.25">
      <c r="A179">
        <v>174</v>
      </c>
      <c r="B179" t="s">
        <v>8832</v>
      </c>
    </row>
    <row r="180" spans="1:2" x14ac:dyDescent="0.25">
      <c r="A180">
        <v>175</v>
      </c>
      <c r="B180" t="s">
        <v>8833</v>
      </c>
    </row>
    <row r="181" spans="1:2" x14ac:dyDescent="0.25">
      <c r="A181">
        <v>176</v>
      </c>
      <c r="B181" t="s">
        <v>8832</v>
      </c>
    </row>
    <row r="182" spans="1:2" x14ac:dyDescent="0.25">
      <c r="A182">
        <v>177</v>
      </c>
      <c r="B182" t="s">
        <v>8832</v>
      </c>
    </row>
    <row r="183" spans="1:2" x14ac:dyDescent="0.25">
      <c r="A183">
        <v>178</v>
      </c>
      <c r="B183" t="s">
        <v>8832</v>
      </c>
    </row>
    <row r="184" spans="1:2" x14ac:dyDescent="0.25">
      <c r="A184">
        <v>179</v>
      </c>
      <c r="B184" t="s">
        <v>8832</v>
      </c>
    </row>
    <row r="185" spans="1:2" x14ac:dyDescent="0.25">
      <c r="A185">
        <v>180</v>
      </c>
      <c r="B185" t="s">
        <v>8833</v>
      </c>
    </row>
    <row r="186" spans="1:2" x14ac:dyDescent="0.25">
      <c r="A186">
        <v>181</v>
      </c>
      <c r="B186" t="s">
        <v>8834</v>
      </c>
    </row>
    <row r="187" spans="1:2" x14ac:dyDescent="0.25">
      <c r="A187">
        <v>182</v>
      </c>
      <c r="B187" t="s">
        <v>8834</v>
      </c>
    </row>
    <row r="188" spans="1:2" x14ac:dyDescent="0.25">
      <c r="A188">
        <v>183</v>
      </c>
      <c r="B188" t="s">
        <v>8835</v>
      </c>
    </row>
    <row r="189" spans="1:2" x14ac:dyDescent="0.25">
      <c r="A189">
        <v>184</v>
      </c>
      <c r="B189" t="s">
        <v>8835</v>
      </c>
    </row>
    <row r="190" spans="1:2" x14ac:dyDescent="0.25">
      <c r="A190">
        <v>185</v>
      </c>
      <c r="B190" t="s">
        <v>8834</v>
      </c>
    </row>
    <row r="191" spans="1:2" x14ac:dyDescent="0.25">
      <c r="A191">
        <v>186</v>
      </c>
      <c r="B191" t="s">
        <v>8835</v>
      </c>
    </row>
    <row r="192" spans="1:2" x14ac:dyDescent="0.25">
      <c r="A192">
        <v>187</v>
      </c>
      <c r="B192" t="s">
        <v>8834</v>
      </c>
    </row>
    <row r="193" spans="1:2" x14ac:dyDescent="0.25">
      <c r="A193">
        <v>188</v>
      </c>
      <c r="B193" t="s">
        <v>8835</v>
      </c>
    </row>
    <row r="194" spans="1:2" x14ac:dyDescent="0.25">
      <c r="A194">
        <v>189</v>
      </c>
      <c r="B194" t="s">
        <v>8834</v>
      </c>
    </row>
    <row r="195" spans="1:2" x14ac:dyDescent="0.25">
      <c r="A195">
        <v>190</v>
      </c>
      <c r="B195" t="s">
        <v>8834</v>
      </c>
    </row>
    <row r="196" spans="1:2" x14ac:dyDescent="0.25">
      <c r="A196">
        <v>191</v>
      </c>
      <c r="B196" t="s">
        <v>8835</v>
      </c>
    </row>
    <row r="197" spans="1:2" x14ac:dyDescent="0.25">
      <c r="A197">
        <v>192</v>
      </c>
      <c r="B197" t="s">
        <v>8835</v>
      </c>
    </row>
    <row r="198" spans="1:2" x14ac:dyDescent="0.25">
      <c r="A198">
        <v>193</v>
      </c>
      <c r="B198" t="s">
        <v>8835</v>
      </c>
    </row>
    <row r="199" spans="1:2" x14ac:dyDescent="0.25">
      <c r="A199">
        <v>194</v>
      </c>
      <c r="B199" t="s">
        <v>8832</v>
      </c>
    </row>
    <row r="200" spans="1:2" x14ac:dyDescent="0.25">
      <c r="A200">
        <v>195</v>
      </c>
      <c r="B200" t="s">
        <v>8835</v>
      </c>
    </row>
    <row r="201" spans="1:2" x14ac:dyDescent="0.25">
      <c r="A201">
        <v>196</v>
      </c>
      <c r="B201" t="s">
        <v>8834</v>
      </c>
    </row>
    <row r="202" spans="1:2" x14ac:dyDescent="0.25">
      <c r="A202">
        <v>197</v>
      </c>
      <c r="B202" t="s">
        <v>8833</v>
      </c>
    </row>
    <row r="203" spans="1:2" x14ac:dyDescent="0.25">
      <c r="A203">
        <v>198</v>
      </c>
      <c r="B203" t="s">
        <v>8831</v>
      </c>
    </row>
    <row r="204" spans="1:2" x14ac:dyDescent="0.25">
      <c r="A204">
        <v>199</v>
      </c>
      <c r="B204" t="s">
        <v>8835</v>
      </c>
    </row>
    <row r="205" spans="1:2" x14ac:dyDescent="0.25">
      <c r="A205">
        <v>200</v>
      </c>
      <c r="B205" t="s">
        <v>8835</v>
      </c>
    </row>
    <row r="206" spans="1:2" x14ac:dyDescent="0.25">
      <c r="A206">
        <v>201</v>
      </c>
      <c r="B206" t="s">
        <v>8835</v>
      </c>
    </row>
    <row r="207" spans="1:2" x14ac:dyDescent="0.25">
      <c r="A207">
        <v>202</v>
      </c>
      <c r="B207" t="s">
        <v>8832</v>
      </c>
    </row>
    <row r="208" spans="1:2" x14ac:dyDescent="0.25">
      <c r="A208">
        <v>203</v>
      </c>
      <c r="B208" t="s">
        <v>8833</v>
      </c>
    </row>
    <row r="209" spans="1:2" x14ac:dyDescent="0.25">
      <c r="A209">
        <v>204</v>
      </c>
      <c r="B209" t="s">
        <v>8832</v>
      </c>
    </row>
    <row r="210" spans="1:2" x14ac:dyDescent="0.25">
      <c r="A210">
        <v>205</v>
      </c>
      <c r="B210" t="s">
        <v>8835</v>
      </c>
    </row>
    <row r="211" spans="1:2" x14ac:dyDescent="0.25">
      <c r="A211">
        <v>206</v>
      </c>
      <c r="B211" t="s">
        <v>8835</v>
      </c>
    </row>
    <row r="212" spans="1:2" x14ac:dyDescent="0.25">
      <c r="A212">
        <v>207</v>
      </c>
      <c r="B212" t="s">
        <v>8834</v>
      </c>
    </row>
    <row r="213" spans="1:2" x14ac:dyDescent="0.25">
      <c r="A213">
        <v>208</v>
      </c>
      <c r="B213" t="s">
        <v>8834</v>
      </c>
    </row>
    <row r="214" spans="1:2" x14ac:dyDescent="0.25">
      <c r="A214">
        <v>209</v>
      </c>
      <c r="B214" t="s">
        <v>8833</v>
      </c>
    </row>
    <row r="215" spans="1:2" x14ac:dyDescent="0.25">
      <c r="A215">
        <v>210</v>
      </c>
      <c r="B215" t="s">
        <v>8835</v>
      </c>
    </row>
    <row r="216" spans="1:2" x14ac:dyDescent="0.25">
      <c r="A216">
        <v>211</v>
      </c>
      <c r="B216" t="s">
        <v>8833</v>
      </c>
    </row>
    <row r="217" spans="1:2" x14ac:dyDescent="0.25">
      <c r="A217">
        <v>212</v>
      </c>
      <c r="B217" t="s">
        <v>8835</v>
      </c>
    </row>
    <row r="218" spans="1:2" x14ac:dyDescent="0.25">
      <c r="A218">
        <v>213</v>
      </c>
      <c r="B218" t="s">
        <v>8835</v>
      </c>
    </row>
    <row r="219" spans="1:2" x14ac:dyDescent="0.25">
      <c r="A219">
        <v>214</v>
      </c>
      <c r="B219" t="s">
        <v>8835</v>
      </c>
    </row>
    <row r="220" spans="1:2" x14ac:dyDescent="0.25">
      <c r="A220">
        <v>215</v>
      </c>
      <c r="B220" t="s">
        <v>8834</v>
      </c>
    </row>
    <row r="221" spans="1:2" x14ac:dyDescent="0.25">
      <c r="A221">
        <v>216</v>
      </c>
      <c r="B221" t="s">
        <v>8835</v>
      </c>
    </row>
    <row r="222" spans="1:2" x14ac:dyDescent="0.25">
      <c r="A222">
        <v>217</v>
      </c>
      <c r="B222" t="s">
        <v>8833</v>
      </c>
    </row>
    <row r="223" spans="1:2" x14ac:dyDescent="0.25">
      <c r="A223">
        <v>218</v>
      </c>
      <c r="B223" t="s">
        <v>8833</v>
      </c>
    </row>
    <row r="224" spans="1:2" x14ac:dyDescent="0.25">
      <c r="A224">
        <v>219</v>
      </c>
      <c r="B224" t="s">
        <v>8835</v>
      </c>
    </row>
    <row r="225" spans="1:2" x14ac:dyDescent="0.25">
      <c r="A225">
        <v>220</v>
      </c>
      <c r="B225" t="s">
        <v>8835</v>
      </c>
    </row>
    <row r="226" spans="1:2" x14ac:dyDescent="0.25">
      <c r="A226">
        <v>221</v>
      </c>
      <c r="B226" t="s">
        <v>8834</v>
      </c>
    </row>
    <row r="227" spans="1:2" x14ac:dyDescent="0.25">
      <c r="A227">
        <v>222</v>
      </c>
      <c r="B227" t="s">
        <v>8835</v>
      </c>
    </row>
    <row r="228" spans="1:2" x14ac:dyDescent="0.25">
      <c r="A228">
        <v>223</v>
      </c>
      <c r="B228" t="s">
        <v>8833</v>
      </c>
    </row>
    <row r="229" spans="1:2" x14ac:dyDescent="0.25">
      <c r="A229">
        <v>224</v>
      </c>
      <c r="B229" t="s">
        <v>8831</v>
      </c>
    </row>
    <row r="230" spans="1:2" x14ac:dyDescent="0.25">
      <c r="A230">
        <v>225</v>
      </c>
      <c r="B230" t="s">
        <v>8832</v>
      </c>
    </row>
    <row r="231" spans="1:2" x14ac:dyDescent="0.25">
      <c r="A231">
        <v>226</v>
      </c>
      <c r="B231" t="s">
        <v>8835</v>
      </c>
    </row>
    <row r="232" spans="1:2" x14ac:dyDescent="0.25">
      <c r="A232">
        <v>227</v>
      </c>
      <c r="B232" t="s">
        <v>8835</v>
      </c>
    </row>
    <row r="233" spans="1:2" x14ac:dyDescent="0.25">
      <c r="A233">
        <v>228</v>
      </c>
      <c r="B233" t="s">
        <v>8832</v>
      </c>
    </row>
    <row r="234" spans="1:2" x14ac:dyDescent="0.25">
      <c r="A234">
        <v>229</v>
      </c>
      <c r="B234" t="s">
        <v>8831</v>
      </c>
    </row>
    <row r="235" spans="1:2" x14ac:dyDescent="0.25">
      <c r="A235">
        <v>230</v>
      </c>
      <c r="B235" t="s">
        <v>8832</v>
      </c>
    </row>
    <row r="236" spans="1:2" x14ac:dyDescent="0.25">
      <c r="A236">
        <v>231</v>
      </c>
      <c r="B236" t="s">
        <v>8834</v>
      </c>
    </row>
    <row r="237" spans="1:2" x14ac:dyDescent="0.25">
      <c r="A237">
        <v>232</v>
      </c>
      <c r="B237" t="s">
        <v>8834</v>
      </c>
    </row>
    <row r="238" spans="1:2" x14ac:dyDescent="0.25">
      <c r="A238">
        <v>233</v>
      </c>
      <c r="B238" t="s">
        <v>8835</v>
      </c>
    </row>
    <row r="239" spans="1:2" x14ac:dyDescent="0.25">
      <c r="A239">
        <v>234</v>
      </c>
      <c r="B239" t="s">
        <v>8835</v>
      </c>
    </row>
    <row r="240" spans="1:2" x14ac:dyDescent="0.25">
      <c r="A240">
        <v>235</v>
      </c>
      <c r="B240" t="s">
        <v>8832</v>
      </c>
    </row>
    <row r="241" spans="1:2" x14ac:dyDescent="0.25">
      <c r="A241">
        <v>236</v>
      </c>
      <c r="B241" t="s">
        <v>8835</v>
      </c>
    </row>
    <row r="242" spans="1:2" x14ac:dyDescent="0.25">
      <c r="A242">
        <v>237</v>
      </c>
      <c r="B242" t="s">
        <v>8835</v>
      </c>
    </row>
    <row r="243" spans="1:2" x14ac:dyDescent="0.25">
      <c r="A243">
        <v>238</v>
      </c>
      <c r="B243" t="s">
        <v>8833</v>
      </c>
    </row>
    <row r="244" spans="1:2" x14ac:dyDescent="0.25">
      <c r="A244">
        <v>239</v>
      </c>
      <c r="B244" t="s">
        <v>8832</v>
      </c>
    </row>
    <row r="245" spans="1:2" x14ac:dyDescent="0.25">
      <c r="A245">
        <v>240</v>
      </c>
      <c r="B245" t="s">
        <v>8834</v>
      </c>
    </row>
    <row r="246" spans="1:2" x14ac:dyDescent="0.25">
      <c r="A246">
        <v>241</v>
      </c>
      <c r="B246" t="s">
        <v>8835</v>
      </c>
    </row>
    <row r="247" spans="1:2" x14ac:dyDescent="0.25">
      <c r="A247">
        <v>242</v>
      </c>
      <c r="B247" t="s">
        <v>8832</v>
      </c>
    </row>
    <row r="248" spans="1:2" x14ac:dyDescent="0.25">
      <c r="A248">
        <v>243</v>
      </c>
      <c r="B248" t="s">
        <v>8833</v>
      </c>
    </row>
    <row r="249" spans="1:2" x14ac:dyDescent="0.25">
      <c r="A249">
        <v>244</v>
      </c>
      <c r="B249" t="s">
        <v>8832</v>
      </c>
    </row>
    <row r="250" spans="1:2" x14ac:dyDescent="0.25">
      <c r="A250">
        <v>245</v>
      </c>
      <c r="B250" t="s">
        <v>8831</v>
      </c>
    </row>
    <row r="251" spans="1:2" x14ac:dyDescent="0.25">
      <c r="A251">
        <v>246</v>
      </c>
      <c r="B251" t="s">
        <v>8831</v>
      </c>
    </row>
    <row r="252" spans="1:2" x14ac:dyDescent="0.25">
      <c r="A252">
        <v>247</v>
      </c>
      <c r="B252" t="s">
        <v>8833</v>
      </c>
    </row>
    <row r="253" spans="1:2" x14ac:dyDescent="0.25">
      <c r="A253">
        <v>248</v>
      </c>
      <c r="B253" t="s">
        <v>8834</v>
      </c>
    </row>
    <row r="254" spans="1:2" x14ac:dyDescent="0.25">
      <c r="A254">
        <v>249</v>
      </c>
      <c r="B254" t="s">
        <v>8833</v>
      </c>
    </row>
    <row r="255" spans="1:2" x14ac:dyDescent="0.25">
      <c r="A255">
        <v>250</v>
      </c>
      <c r="B255" t="s">
        <v>8832</v>
      </c>
    </row>
    <row r="256" spans="1:2" x14ac:dyDescent="0.25">
      <c r="A256">
        <v>251</v>
      </c>
      <c r="B256" t="s">
        <v>8834</v>
      </c>
    </row>
    <row r="257" spans="1:2" x14ac:dyDescent="0.25">
      <c r="A257">
        <v>252</v>
      </c>
      <c r="B257" t="s">
        <v>8833</v>
      </c>
    </row>
    <row r="258" spans="1:2" x14ac:dyDescent="0.25">
      <c r="A258">
        <v>253</v>
      </c>
      <c r="B258" t="s">
        <v>8831</v>
      </c>
    </row>
    <row r="259" spans="1:2" x14ac:dyDescent="0.25">
      <c r="A259">
        <v>254</v>
      </c>
      <c r="B259" t="s">
        <v>8831</v>
      </c>
    </row>
    <row r="260" spans="1:2" x14ac:dyDescent="0.25">
      <c r="A260">
        <v>255</v>
      </c>
      <c r="B260" t="s">
        <v>8832</v>
      </c>
    </row>
    <row r="261" spans="1:2" x14ac:dyDescent="0.25">
      <c r="A261">
        <v>256</v>
      </c>
      <c r="B261" t="s">
        <v>8831</v>
      </c>
    </row>
    <row r="262" spans="1:2" x14ac:dyDescent="0.25">
      <c r="A262">
        <v>257</v>
      </c>
      <c r="B262" t="s">
        <v>8832</v>
      </c>
    </row>
    <row r="263" spans="1:2" x14ac:dyDescent="0.25">
      <c r="A263">
        <v>258</v>
      </c>
      <c r="B263" t="s">
        <v>8834</v>
      </c>
    </row>
    <row r="264" spans="1:2" x14ac:dyDescent="0.25">
      <c r="A264">
        <v>259</v>
      </c>
      <c r="B264" t="s">
        <v>8832</v>
      </c>
    </row>
    <row r="265" spans="1:2" x14ac:dyDescent="0.25">
      <c r="A265">
        <v>260</v>
      </c>
      <c r="B265" t="s">
        <v>8832</v>
      </c>
    </row>
    <row r="266" spans="1:2" x14ac:dyDescent="0.25">
      <c r="A266">
        <v>261</v>
      </c>
      <c r="B266" t="s">
        <v>8833</v>
      </c>
    </row>
    <row r="267" spans="1:2" x14ac:dyDescent="0.25">
      <c r="A267">
        <v>262</v>
      </c>
      <c r="B267" t="s">
        <v>8834</v>
      </c>
    </row>
    <row r="268" spans="1:2" x14ac:dyDescent="0.25">
      <c r="A268">
        <v>263</v>
      </c>
      <c r="B268" t="s">
        <v>8832</v>
      </c>
    </row>
    <row r="269" spans="1:2" x14ac:dyDescent="0.25">
      <c r="A269">
        <v>264</v>
      </c>
      <c r="B269" t="s">
        <v>8831</v>
      </c>
    </row>
    <row r="270" spans="1:2" x14ac:dyDescent="0.25">
      <c r="A270">
        <v>265</v>
      </c>
      <c r="B270" t="s">
        <v>8834</v>
      </c>
    </row>
    <row r="271" spans="1:2" x14ac:dyDescent="0.25">
      <c r="A271">
        <v>266</v>
      </c>
      <c r="B271" t="s">
        <v>8831</v>
      </c>
    </row>
    <row r="272" spans="1:2" x14ac:dyDescent="0.25">
      <c r="A272">
        <v>267</v>
      </c>
      <c r="B272" t="s">
        <v>8834</v>
      </c>
    </row>
    <row r="273" spans="1:2" x14ac:dyDescent="0.25">
      <c r="A273">
        <v>268</v>
      </c>
      <c r="B273" t="s">
        <v>8833</v>
      </c>
    </row>
    <row r="274" spans="1:2" x14ac:dyDescent="0.25">
      <c r="A274">
        <v>269</v>
      </c>
      <c r="B274" t="s">
        <v>8832</v>
      </c>
    </row>
    <row r="275" spans="1:2" x14ac:dyDescent="0.25">
      <c r="A275">
        <v>270</v>
      </c>
      <c r="B275" t="s">
        <v>8834</v>
      </c>
    </row>
    <row r="276" spans="1:2" x14ac:dyDescent="0.25">
      <c r="A276">
        <v>271</v>
      </c>
      <c r="B276" t="s">
        <v>8833</v>
      </c>
    </row>
    <row r="277" spans="1:2" x14ac:dyDescent="0.25">
      <c r="A277">
        <v>272</v>
      </c>
      <c r="B277" t="s">
        <v>8833</v>
      </c>
    </row>
    <row r="278" spans="1:2" x14ac:dyDescent="0.25">
      <c r="A278">
        <v>273</v>
      </c>
      <c r="B278" t="s">
        <v>8833</v>
      </c>
    </row>
    <row r="279" spans="1:2" x14ac:dyDescent="0.25">
      <c r="A279">
        <v>274</v>
      </c>
      <c r="B279" t="s">
        <v>8831</v>
      </c>
    </row>
    <row r="280" spans="1:2" x14ac:dyDescent="0.25">
      <c r="A280">
        <v>275</v>
      </c>
      <c r="B280" t="s">
        <v>8832</v>
      </c>
    </row>
    <row r="281" spans="1:2" x14ac:dyDescent="0.25">
      <c r="A281">
        <v>276</v>
      </c>
      <c r="B281" t="s">
        <v>8832</v>
      </c>
    </row>
    <row r="282" spans="1:2" x14ac:dyDescent="0.25">
      <c r="A282">
        <v>277</v>
      </c>
      <c r="B282" t="s">
        <v>8831</v>
      </c>
    </row>
    <row r="283" spans="1:2" x14ac:dyDescent="0.25">
      <c r="A283">
        <v>278</v>
      </c>
      <c r="B283" t="s">
        <v>8831</v>
      </c>
    </row>
    <row r="284" spans="1:2" x14ac:dyDescent="0.25">
      <c r="A284">
        <v>279</v>
      </c>
      <c r="B284" t="s">
        <v>8831</v>
      </c>
    </row>
    <row r="285" spans="1:2" x14ac:dyDescent="0.25">
      <c r="A285">
        <v>280</v>
      </c>
      <c r="B285" t="s">
        <v>8831</v>
      </c>
    </row>
    <row r="286" spans="1:2" x14ac:dyDescent="0.25">
      <c r="A286">
        <v>281</v>
      </c>
      <c r="B286" t="s">
        <v>8833</v>
      </c>
    </row>
    <row r="287" spans="1:2" x14ac:dyDescent="0.25">
      <c r="A287">
        <v>282</v>
      </c>
      <c r="B287" t="s">
        <v>8832</v>
      </c>
    </row>
    <row r="288" spans="1:2" x14ac:dyDescent="0.25">
      <c r="A288">
        <v>283</v>
      </c>
      <c r="B288" t="s">
        <v>8831</v>
      </c>
    </row>
    <row r="289" spans="1:2" x14ac:dyDescent="0.25">
      <c r="A289">
        <v>284</v>
      </c>
      <c r="B289" t="s">
        <v>8831</v>
      </c>
    </row>
    <row r="290" spans="1:2" x14ac:dyDescent="0.25">
      <c r="A290">
        <v>285</v>
      </c>
      <c r="B290" t="s">
        <v>8833</v>
      </c>
    </row>
    <row r="291" spans="1:2" x14ac:dyDescent="0.25">
      <c r="A291">
        <v>286</v>
      </c>
      <c r="B291" t="s">
        <v>8833</v>
      </c>
    </row>
    <row r="292" spans="1:2" x14ac:dyDescent="0.25">
      <c r="A292">
        <v>287</v>
      </c>
      <c r="B292" t="s">
        <v>8831</v>
      </c>
    </row>
    <row r="293" spans="1:2" x14ac:dyDescent="0.25">
      <c r="A293">
        <v>288</v>
      </c>
      <c r="B293" t="s">
        <v>8833</v>
      </c>
    </row>
    <row r="294" spans="1:2" x14ac:dyDescent="0.25">
      <c r="A294">
        <v>289</v>
      </c>
      <c r="B294" t="s">
        <v>8834</v>
      </c>
    </row>
    <row r="295" spans="1:2" x14ac:dyDescent="0.25">
      <c r="A295">
        <v>290</v>
      </c>
      <c r="B295" t="s">
        <v>8831</v>
      </c>
    </row>
    <row r="296" spans="1:2" x14ac:dyDescent="0.25">
      <c r="A296">
        <v>291</v>
      </c>
      <c r="B296" t="s">
        <v>8833</v>
      </c>
    </row>
    <row r="297" spans="1:2" x14ac:dyDescent="0.25">
      <c r="A297">
        <v>292</v>
      </c>
      <c r="B297" t="s">
        <v>8831</v>
      </c>
    </row>
    <row r="298" spans="1:2" x14ac:dyDescent="0.25">
      <c r="A298">
        <v>293</v>
      </c>
      <c r="B298" t="s">
        <v>8831</v>
      </c>
    </row>
    <row r="299" spans="1:2" x14ac:dyDescent="0.25">
      <c r="A299">
        <v>294</v>
      </c>
      <c r="B299" t="s">
        <v>8833</v>
      </c>
    </row>
    <row r="300" spans="1:2" x14ac:dyDescent="0.25">
      <c r="A300">
        <v>295</v>
      </c>
      <c r="B300" t="s">
        <v>8833</v>
      </c>
    </row>
    <row r="301" spans="1:2" x14ac:dyDescent="0.25">
      <c r="A301">
        <v>296</v>
      </c>
      <c r="B301" t="s">
        <v>8833</v>
      </c>
    </row>
    <row r="302" spans="1:2" x14ac:dyDescent="0.25">
      <c r="A302">
        <v>297</v>
      </c>
      <c r="B302" t="s">
        <v>8833</v>
      </c>
    </row>
    <row r="303" spans="1:2" x14ac:dyDescent="0.25">
      <c r="A303">
        <v>298</v>
      </c>
      <c r="B303" t="s">
        <v>8833</v>
      </c>
    </row>
    <row r="304" spans="1:2" x14ac:dyDescent="0.25">
      <c r="A304">
        <v>299</v>
      </c>
      <c r="B304" t="s">
        <v>8833</v>
      </c>
    </row>
    <row r="305" spans="1:2" x14ac:dyDescent="0.25">
      <c r="A305">
        <v>300</v>
      </c>
      <c r="B305" t="s">
        <v>8831</v>
      </c>
    </row>
    <row r="306" spans="1:2" x14ac:dyDescent="0.25">
      <c r="A306">
        <v>301</v>
      </c>
      <c r="B306" t="s">
        <v>8831</v>
      </c>
    </row>
    <row r="307" spans="1:2" x14ac:dyDescent="0.25">
      <c r="A307">
        <v>302</v>
      </c>
      <c r="B307" t="s">
        <v>8834</v>
      </c>
    </row>
    <row r="308" spans="1:2" x14ac:dyDescent="0.25">
      <c r="A308">
        <v>303</v>
      </c>
      <c r="B308" t="s">
        <v>8833</v>
      </c>
    </row>
    <row r="309" spans="1:2" x14ac:dyDescent="0.25">
      <c r="A309">
        <v>304</v>
      </c>
      <c r="B309" t="s">
        <v>8833</v>
      </c>
    </row>
    <row r="310" spans="1:2" x14ac:dyDescent="0.25">
      <c r="A310">
        <v>305</v>
      </c>
      <c r="B310" t="s">
        <v>8836</v>
      </c>
    </row>
    <row r="311" spans="1:2" x14ac:dyDescent="0.25">
      <c r="A311">
        <v>306</v>
      </c>
      <c r="B311" t="s">
        <v>8834</v>
      </c>
    </row>
    <row r="312" spans="1:2" x14ac:dyDescent="0.25">
      <c r="A312">
        <v>307</v>
      </c>
      <c r="B312" t="s">
        <v>8834</v>
      </c>
    </row>
    <row r="313" spans="1:2" x14ac:dyDescent="0.25">
      <c r="A313">
        <v>308</v>
      </c>
      <c r="B313" t="s">
        <v>8834</v>
      </c>
    </row>
    <row r="314" spans="1:2" x14ac:dyDescent="0.25">
      <c r="A314">
        <v>309</v>
      </c>
      <c r="B314" t="s">
        <v>8834</v>
      </c>
    </row>
    <row r="315" spans="1:2" x14ac:dyDescent="0.25">
      <c r="A315">
        <v>310</v>
      </c>
      <c r="B315" t="s">
        <v>8836</v>
      </c>
    </row>
    <row r="316" spans="1:2" x14ac:dyDescent="0.25">
      <c r="A316">
        <v>311</v>
      </c>
      <c r="B316" t="s">
        <v>8833</v>
      </c>
    </row>
    <row r="317" spans="1:2" x14ac:dyDescent="0.25">
      <c r="A317">
        <v>312</v>
      </c>
      <c r="B317" t="s">
        <v>8832</v>
      </c>
    </row>
    <row r="318" spans="1:2" x14ac:dyDescent="0.25">
      <c r="A318">
        <v>313</v>
      </c>
      <c r="B318" t="s">
        <v>8833</v>
      </c>
    </row>
    <row r="319" spans="1:2" x14ac:dyDescent="0.25">
      <c r="A319">
        <v>314</v>
      </c>
      <c r="B319" t="s">
        <v>8831</v>
      </c>
    </row>
    <row r="320" spans="1:2" x14ac:dyDescent="0.25">
      <c r="A320">
        <v>315</v>
      </c>
      <c r="B320" t="s">
        <v>8831</v>
      </c>
    </row>
    <row r="321" spans="1:2" x14ac:dyDescent="0.25">
      <c r="A321">
        <v>316</v>
      </c>
      <c r="B321" t="s">
        <v>8831</v>
      </c>
    </row>
    <row r="322" spans="1:2" x14ac:dyDescent="0.25">
      <c r="A322">
        <v>317</v>
      </c>
      <c r="B322" t="s">
        <v>8831</v>
      </c>
    </row>
    <row r="323" spans="1:2" x14ac:dyDescent="0.25">
      <c r="A323">
        <v>318</v>
      </c>
      <c r="B323" t="s">
        <v>8831</v>
      </c>
    </row>
    <row r="324" spans="1:2" x14ac:dyDescent="0.25">
      <c r="A324">
        <v>319</v>
      </c>
      <c r="B324" t="s">
        <v>8834</v>
      </c>
    </row>
    <row r="325" spans="1:2" x14ac:dyDescent="0.25">
      <c r="A325">
        <v>320</v>
      </c>
      <c r="B325" t="s">
        <v>8831</v>
      </c>
    </row>
    <row r="326" spans="1:2" x14ac:dyDescent="0.25">
      <c r="A326">
        <v>321</v>
      </c>
      <c r="B326" t="s">
        <v>8832</v>
      </c>
    </row>
    <row r="327" spans="1:2" x14ac:dyDescent="0.25">
      <c r="A327">
        <v>322</v>
      </c>
      <c r="B327" t="s">
        <v>8831</v>
      </c>
    </row>
    <row r="328" spans="1:2" x14ac:dyDescent="0.25">
      <c r="A328">
        <v>323</v>
      </c>
      <c r="B328" t="s">
        <v>8836</v>
      </c>
    </row>
    <row r="329" spans="1:2" x14ac:dyDescent="0.25">
      <c r="A329">
        <v>324</v>
      </c>
      <c r="B329" t="s">
        <v>8833</v>
      </c>
    </row>
    <row r="330" spans="1:2" x14ac:dyDescent="0.25">
      <c r="A330">
        <v>325</v>
      </c>
      <c r="B330" t="s">
        <v>8833</v>
      </c>
    </row>
    <row r="331" spans="1:2" x14ac:dyDescent="0.25">
      <c r="A331">
        <v>326</v>
      </c>
      <c r="B331" t="s">
        <v>8831</v>
      </c>
    </row>
    <row r="332" spans="1:2" x14ac:dyDescent="0.25">
      <c r="A332">
        <v>327</v>
      </c>
      <c r="B332" t="s">
        <v>8833</v>
      </c>
    </row>
    <row r="333" spans="1:2" x14ac:dyDescent="0.25">
      <c r="A333">
        <v>328</v>
      </c>
      <c r="B333" t="s">
        <v>8831</v>
      </c>
    </row>
    <row r="334" spans="1:2" x14ac:dyDescent="0.25">
      <c r="A334">
        <v>329</v>
      </c>
      <c r="B334" t="s">
        <v>8833</v>
      </c>
    </row>
    <row r="335" spans="1:2" x14ac:dyDescent="0.25">
      <c r="A335">
        <v>330</v>
      </c>
      <c r="B335" t="s">
        <v>8831</v>
      </c>
    </row>
    <row r="336" spans="1:2" x14ac:dyDescent="0.25">
      <c r="A336">
        <v>331</v>
      </c>
      <c r="B336" t="s">
        <v>8836</v>
      </c>
    </row>
    <row r="337" spans="1:2" x14ac:dyDescent="0.25">
      <c r="A337">
        <v>332</v>
      </c>
      <c r="B337" t="s">
        <v>8833</v>
      </c>
    </row>
    <row r="338" spans="1:2" x14ac:dyDescent="0.25">
      <c r="A338">
        <v>333</v>
      </c>
      <c r="B338" t="s">
        <v>8834</v>
      </c>
    </row>
    <row r="339" spans="1:2" x14ac:dyDescent="0.25">
      <c r="A339">
        <v>334</v>
      </c>
      <c r="B339" t="s">
        <v>8833</v>
      </c>
    </row>
    <row r="340" spans="1:2" x14ac:dyDescent="0.25">
      <c r="A340">
        <v>335</v>
      </c>
      <c r="B340" t="s">
        <v>8836</v>
      </c>
    </row>
    <row r="341" spans="1:2" x14ac:dyDescent="0.25">
      <c r="A341">
        <v>336</v>
      </c>
      <c r="B341" t="s">
        <v>8831</v>
      </c>
    </row>
    <row r="342" spans="1:2" x14ac:dyDescent="0.25">
      <c r="A342">
        <v>337</v>
      </c>
      <c r="B342" t="s">
        <v>8836</v>
      </c>
    </row>
    <row r="343" spans="1:2" x14ac:dyDescent="0.25">
      <c r="A343">
        <v>338</v>
      </c>
      <c r="B343" t="s">
        <v>8831</v>
      </c>
    </row>
    <row r="344" spans="1:2" x14ac:dyDescent="0.25">
      <c r="A344">
        <v>339</v>
      </c>
      <c r="B344" t="s">
        <v>8831</v>
      </c>
    </row>
    <row r="345" spans="1:2" x14ac:dyDescent="0.25">
      <c r="A345">
        <v>340</v>
      </c>
      <c r="B345" t="s">
        <v>8833</v>
      </c>
    </row>
    <row r="346" spans="1:2" x14ac:dyDescent="0.25">
      <c r="A346">
        <v>341</v>
      </c>
      <c r="B346" t="s">
        <v>8831</v>
      </c>
    </row>
    <row r="347" spans="1:2" x14ac:dyDescent="0.25">
      <c r="A347">
        <v>342</v>
      </c>
      <c r="B347" t="s">
        <v>8833</v>
      </c>
    </row>
    <row r="348" spans="1:2" x14ac:dyDescent="0.25">
      <c r="A348">
        <v>343</v>
      </c>
      <c r="B348" t="s">
        <v>8834</v>
      </c>
    </row>
    <row r="349" spans="1:2" x14ac:dyDescent="0.25">
      <c r="A349">
        <v>344</v>
      </c>
      <c r="B349" t="s">
        <v>8831</v>
      </c>
    </row>
    <row r="350" spans="1:2" x14ac:dyDescent="0.25">
      <c r="A350">
        <v>345</v>
      </c>
      <c r="B350" t="s">
        <v>8833</v>
      </c>
    </row>
    <row r="351" spans="1:2" x14ac:dyDescent="0.25">
      <c r="A351">
        <v>346</v>
      </c>
      <c r="B351" t="s">
        <v>8831</v>
      </c>
    </row>
    <row r="352" spans="1:2" x14ac:dyDescent="0.25">
      <c r="A352">
        <v>347</v>
      </c>
      <c r="B352" t="s">
        <v>8833</v>
      </c>
    </row>
    <row r="353" spans="1:2" x14ac:dyDescent="0.25">
      <c r="A353">
        <v>348</v>
      </c>
      <c r="B353" t="s">
        <v>8834</v>
      </c>
    </row>
    <row r="354" spans="1:2" x14ac:dyDescent="0.25">
      <c r="A354">
        <v>349</v>
      </c>
      <c r="B354" t="s">
        <v>8836</v>
      </c>
    </row>
    <row r="355" spans="1:2" x14ac:dyDescent="0.25">
      <c r="A355">
        <v>350</v>
      </c>
      <c r="B355" t="s">
        <v>8833</v>
      </c>
    </row>
    <row r="356" spans="1:2" x14ac:dyDescent="0.25">
      <c r="A356">
        <v>351</v>
      </c>
      <c r="B356" t="s">
        <v>8833</v>
      </c>
    </row>
    <row r="357" spans="1:2" x14ac:dyDescent="0.25">
      <c r="A357">
        <v>352</v>
      </c>
      <c r="B357" t="s">
        <v>8836</v>
      </c>
    </row>
    <row r="358" spans="1:2" x14ac:dyDescent="0.25">
      <c r="A358">
        <v>353</v>
      </c>
      <c r="B358" t="s">
        <v>8836</v>
      </c>
    </row>
    <row r="359" spans="1:2" x14ac:dyDescent="0.25">
      <c r="A359">
        <v>354</v>
      </c>
      <c r="B359" t="s">
        <v>8833</v>
      </c>
    </row>
    <row r="360" spans="1:2" x14ac:dyDescent="0.25">
      <c r="A360">
        <v>355</v>
      </c>
      <c r="B360" t="s">
        <v>8831</v>
      </c>
    </row>
    <row r="361" spans="1:2" x14ac:dyDescent="0.25">
      <c r="A361">
        <v>356</v>
      </c>
      <c r="B361" t="s">
        <v>8834</v>
      </c>
    </row>
    <row r="362" spans="1:2" x14ac:dyDescent="0.25">
      <c r="A362">
        <v>357</v>
      </c>
      <c r="B362" t="s">
        <v>8833</v>
      </c>
    </row>
    <row r="363" spans="1:2" x14ac:dyDescent="0.25">
      <c r="A363">
        <v>358</v>
      </c>
      <c r="B363" t="s">
        <v>8833</v>
      </c>
    </row>
    <row r="364" spans="1:2" x14ac:dyDescent="0.25">
      <c r="A364">
        <v>359</v>
      </c>
      <c r="B364" t="s">
        <v>8836</v>
      </c>
    </row>
    <row r="365" spans="1:2" x14ac:dyDescent="0.25">
      <c r="A365">
        <v>360</v>
      </c>
      <c r="B365" t="s">
        <v>8836</v>
      </c>
    </row>
    <row r="366" spans="1:2" x14ac:dyDescent="0.25">
      <c r="A366">
        <v>361</v>
      </c>
      <c r="B366" t="s">
        <v>8834</v>
      </c>
    </row>
    <row r="367" spans="1:2" x14ac:dyDescent="0.25">
      <c r="A367">
        <v>362</v>
      </c>
      <c r="B367" t="s">
        <v>8836</v>
      </c>
    </row>
    <row r="368" spans="1:2" x14ac:dyDescent="0.25">
      <c r="A368">
        <v>363</v>
      </c>
      <c r="B368" t="s">
        <v>8836</v>
      </c>
    </row>
    <row r="369" spans="1:2" x14ac:dyDescent="0.25">
      <c r="A369">
        <v>364</v>
      </c>
      <c r="B369" t="s">
        <v>8836</v>
      </c>
    </row>
    <row r="370" spans="1:2" x14ac:dyDescent="0.25">
      <c r="A370">
        <v>365</v>
      </c>
      <c r="B370" t="s">
        <v>8836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Q99"/>
  <sheetViews>
    <sheetView workbookViewId="0"/>
  </sheetViews>
  <sheetFormatPr defaultRowHeight="15" x14ac:dyDescent="0.25"/>
  <sheetData>
    <row r="1" spans="1:3" x14ac:dyDescent="0.25">
      <c r="A1" s="7" t="s">
        <v>8904</v>
      </c>
    </row>
    <row r="2" spans="1:3" x14ac:dyDescent="0.25">
      <c r="A2" s="8" t="s">
        <v>8905</v>
      </c>
    </row>
    <row r="4" spans="1:3" x14ac:dyDescent="0.25">
      <c r="A4" s="6" t="s">
        <v>8906</v>
      </c>
    </row>
    <row r="5" spans="1:3" x14ac:dyDescent="0.25">
      <c r="A5" t="s">
        <v>8907</v>
      </c>
      <c r="B5">
        <v>8760</v>
      </c>
      <c r="C5" t="s">
        <v>8908</v>
      </c>
    </row>
    <row r="6" spans="1:3" x14ac:dyDescent="0.25">
      <c r="A6" t="s">
        <v>8909</v>
      </c>
      <c r="B6">
        <v>24</v>
      </c>
      <c r="C6" t="s">
        <v>8910</v>
      </c>
    </row>
    <row r="7" spans="1:3" x14ac:dyDescent="0.25">
      <c r="A7" t="s">
        <v>8911</v>
      </c>
      <c r="B7">
        <v>24</v>
      </c>
      <c r="C7" t="s">
        <v>8912</v>
      </c>
    </row>
    <row r="8" spans="1:3" x14ac:dyDescent="0.25">
      <c r="A8" t="s">
        <v>8913</v>
      </c>
      <c r="B8">
        <v>1</v>
      </c>
      <c r="C8" t="s">
        <v>8914</v>
      </c>
    </row>
    <row r="9" spans="1:3" x14ac:dyDescent="0.25">
      <c r="A9" t="s">
        <v>8915</v>
      </c>
      <c r="B9">
        <v>20</v>
      </c>
      <c r="C9" t="s">
        <v>8916</v>
      </c>
    </row>
    <row r="10" spans="1:3" x14ac:dyDescent="0.25">
      <c r="A10" t="s">
        <v>8917</v>
      </c>
      <c r="B10">
        <v>1</v>
      </c>
      <c r="C10" t="s">
        <v>8918</v>
      </c>
    </row>
    <row r="11" spans="1:3" x14ac:dyDescent="0.25">
      <c r="A11" t="s">
        <v>8919</v>
      </c>
      <c r="B11">
        <v>5.0000000000000001E-3</v>
      </c>
      <c r="C11" t="s">
        <v>8920</v>
      </c>
    </row>
    <row r="12" spans="1:3" x14ac:dyDescent="0.25">
      <c r="A12" t="s">
        <v>8921</v>
      </c>
      <c r="B12" t="s">
        <v>8922</v>
      </c>
      <c r="C12" t="s">
        <v>8923</v>
      </c>
    </row>
    <row r="13" spans="1:3" x14ac:dyDescent="0.25">
      <c r="A13" t="s">
        <v>8924</v>
      </c>
      <c r="B13" t="s">
        <v>8844</v>
      </c>
      <c r="C13" t="s">
        <v>8925</v>
      </c>
    </row>
    <row r="14" spans="1:3" x14ac:dyDescent="0.25">
      <c r="A14" t="s">
        <v>8926</v>
      </c>
      <c r="B14" t="s">
        <v>44</v>
      </c>
      <c r="C14" t="s">
        <v>8927</v>
      </c>
    </row>
    <row r="15" spans="1:3" x14ac:dyDescent="0.25">
      <c r="A15" t="s">
        <v>8928</v>
      </c>
      <c r="B15">
        <v>3</v>
      </c>
      <c r="C15" t="s">
        <v>8929</v>
      </c>
    </row>
    <row r="17" spans="1:121" x14ac:dyDescent="0.25">
      <c r="A17" s="6" t="s">
        <v>8930</v>
      </c>
      <c r="C17" t="s">
        <v>8931</v>
      </c>
    </row>
    <row r="18" spans="1:121" x14ac:dyDescent="0.25">
      <c r="A18" t="s">
        <v>8932</v>
      </c>
      <c r="B18">
        <v>126997974.257</v>
      </c>
    </row>
    <row r="19" spans="1:121" x14ac:dyDescent="0.25">
      <c r="A19" t="s">
        <v>8933</v>
      </c>
      <c r="B19">
        <v>124981217.23999999</v>
      </c>
    </row>
    <row r="20" spans="1:121" x14ac:dyDescent="0.25">
      <c r="A20" t="s">
        <v>8934</v>
      </c>
      <c r="B20">
        <v>131180.47</v>
      </c>
    </row>
    <row r="21" spans="1:121" x14ac:dyDescent="0.25">
      <c r="A21" t="s">
        <v>8935</v>
      </c>
      <c r="B21">
        <v>6634510.2059999881</v>
      </c>
    </row>
    <row r="22" spans="1:121" x14ac:dyDescent="0.25">
      <c r="A22" t="s">
        <v>8936</v>
      </c>
      <c r="B22">
        <v>10737002.074999999</v>
      </c>
    </row>
    <row r="23" spans="1:121" x14ac:dyDescent="0.25">
      <c r="A23" t="s">
        <v>8937</v>
      </c>
      <c r="B23">
        <v>24502.87000000001</v>
      </c>
    </row>
    <row r="25" spans="1:121" x14ac:dyDescent="0.25">
      <c r="A25" s="6" t="s">
        <v>8938</v>
      </c>
      <c r="D25" t="s">
        <v>8939</v>
      </c>
    </row>
    <row r="26" spans="1:121" x14ac:dyDescent="0.25">
      <c r="A26" t="s">
        <v>8921</v>
      </c>
      <c r="B26" t="s">
        <v>8940</v>
      </c>
      <c r="C26" t="s">
        <v>8941</v>
      </c>
      <c r="D26" t="s">
        <v>8942</v>
      </c>
      <c r="E26" t="s">
        <v>8943</v>
      </c>
      <c r="F26" t="s">
        <v>8944</v>
      </c>
      <c r="G26" t="s">
        <v>8945</v>
      </c>
      <c r="H26" t="s">
        <v>8946</v>
      </c>
      <c r="I26" t="s">
        <v>8947</v>
      </c>
      <c r="J26" t="s">
        <v>8948</v>
      </c>
      <c r="K26" t="s">
        <v>8949</v>
      </c>
      <c r="L26" t="s">
        <v>8950</v>
      </c>
      <c r="M26" t="s">
        <v>8951</v>
      </c>
      <c r="N26" t="s">
        <v>8952</v>
      </c>
      <c r="O26" t="s">
        <v>8953</v>
      </c>
      <c r="P26" t="s">
        <v>8954</v>
      </c>
      <c r="Q26" t="s">
        <v>8955</v>
      </c>
      <c r="R26" t="s">
        <v>8956</v>
      </c>
      <c r="S26" t="s">
        <v>8957</v>
      </c>
      <c r="T26" t="s">
        <v>8958</v>
      </c>
      <c r="U26" t="s">
        <v>8959</v>
      </c>
      <c r="V26" t="s">
        <v>8960</v>
      </c>
      <c r="W26" t="s">
        <v>8961</v>
      </c>
      <c r="X26" t="s">
        <v>8962</v>
      </c>
      <c r="Y26" t="s">
        <v>8963</v>
      </c>
      <c r="Z26" t="s">
        <v>8964</v>
      </c>
      <c r="AA26" t="s">
        <v>8965</v>
      </c>
      <c r="AB26" t="s">
        <v>8966</v>
      </c>
      <c r="AC26" t="s">
        <v>8967</v>
      </c>
      <c r="AD26" t="s">
        <v>8968</v>
      </c>
      <c r="AE26" t="s">
        <v>8969</v>
      </c>
      <c r="AF26" t="s">
        <v>8970</v>
      </c>
      <c r="AG26" t="s">
        <v>8971</v>
      </c>
      <c r="AH26" t="s">
        <v>8972</v>
      </c>
      <c r="AI26" t="s">
        <v>8973</v>
      </c>
      <c r="AJ26" t="s">
        <v>8974</v>
      </c>
      <c r="AK26" t="s">
        <v>8975</v>
      </c>
      <c r="AL26" t="s">
        <v>8976</v>
      </c>
      <c r="AM26" t="s">
        <v>8977</v>
      </c>
      <c r="AN26" t="s">
        <v>8978</v>
      </c>
      <c r="AO26" t="s">
        <v>8979</v>
      </c>
      <c r="AP26" t="s">
        <v>8980</v>
      </c>
      <c r="AQ26" t="s">
        <v>8981</v>
      </c>
      <c r="AR26" t="s">
        <v>8982</v>
      </c>
      <c r="AS26" t="s">
        <v>8983</v>
      </c>
      <c r="AT26" t="s">
        <v>8984</v>
      </c>
      <c r="AU26" t="s">
        <v>8985</v>
      </c>
      <c r="AV26" t="s">
        <v>8986</v>
      </c>
      <c r="AW26" t="s">
        <v>8987</v>
      </c>
      <c r="AX26" t="s">
        <v>8988</v>
      </c>
      <c r="AY26" t="s">
        <v>8989</v>
      </c>
      <c r="AZ26" t="s">
        <v>8990</v>
      </c>
      <c r="BA26" t="s">
        <v>8991</v>
      </c>
      <c r="BB26" t="s">
        <v>8992</v>
      </c>
      <c r="BC26" t="s">
        <v>8993</v>
      </c>
      <c r="BD26" t="s">
        <v>8994</v>
      </c>
      <c r="BE26" t="s">
        <v>8995</v>
      </c>
      <c r="BF26" t="s">
        <v>8996</v>
      </c>
      <c r="BG26" t="s">
        <v>8997</v>
      </c>
      <c r="BH26" t="s">
        <v>8998</v>
      </c>
      <c r="BI26" t="s">
        <v>8999</v>
      </c>
      <c r="BJ26" t="s">
        <v>9000</v>
      </c>
      <c r="BK26" t="s">
        <v>9001</v>
      </c>
      <c r="BL26" t="s">
        <v>9002</v>
      </c>
      <c r="BM26" t="s">
        <v>9003</v>
      </c>
      <c r="BN26" t="s">
        <v>9004</v>
      </c>
      <c r="BO26" t="s">
        <v>9005</v>
      </c>
      <c r="BP26" t="s">
        <v>9006</v>
      </c>
      <c r="BQ26" t="s">
        <v>9007</v>
      </c>
      <c r="BR26" t="s">
        <v>9008</v>
      </c>
      <c r="BS26" t="s">
        <v>9009</v>
      </c>
      <c r="BT26" t="s">
        <v>9010</v>
      </c>
      <c r="BU26" t="s">
        <v>9011</v>
      </c>
      <c r="BV26" t="s">
        <v>9012</v>
      </c>
      <c r="BW26" t="s">
        <v>9013</v>
      </c>
      <c r="BX26" t="s">
        <v>9014</v>
      </c>
      <c r="BY26" t="s">
        <v>9015</v>
      </c>
      <c r="BZ26" t="s">
        <v>9016</v>
      </c>
      <c r="CA26" t="s">
        <v>9017</v>
      </c>
      <c r="CB26" t="s">
        <v>9018</v>
      </c>
      <c r="CC26" t="s">
        <v>9019</v>
      </c>
      <c r="CD26" t="s">
        <v>9020</v>
      </c>
      <c r="CE26" t="s">
        <v>9021</v>
      </c>
      <c r="CF26" t="s">
        <v>9022</v>
      </c>
      <c r="CG26" t="s">
        <v>9023</v>
      </c>
      <c r="CH26" t="s">
        <v>9024</v>
      </c>
      <c r="CI26" t="s">
        <v>9025</v>
      </c>
      <c r="CJ26" t="s">
        <v>9026</v>
      </c>
      <c r="CK26" t="s">
        <v>9027</v>
      </c>
      <c r="CL26" t="s">
        <v>9028</v>
      </c>
      <c r="CM26" t="s">
        <v>9029</v>
      </c>
      <c r="CN26" t="s">
        <v>9030</v>
      </c>
      <c r="CO26" t="s">
        <v>9031</v>
      </c>
      <c r="CP26" t="s">
        <v>9032</v>
      </c>
      <c r="CQ26" t="s">
        <v>9033</v>
      </c>
      <c r="CR26" t="s">
        <v>9034</v>
      </c>
      <c r="CS26" t="s">
        <v>9035</v>
      </c>
      <c r="CT26" t="s">
        <v>9036</v>
      </c>
      <c r="CU26" t="s">
        <v>9037</v>
      </c>
      <c r="CV26" t="s">
        <v>9038</v>
      </c>
      <c r="CW26" t="s">
        <v>9039</v>
      </c>
      <c r="CX26" t="s">
        <v>9040</v>
      </c>
      <c r="CY26" t="s">
        <v>9041</v>
      </c>
      <c r="CZ26" t="s">
        <v>9042</v>
      </c>
      <c r="DA26" t="s">
        <v>9043</v>
      </c>
      <c r="DB26" t="s">
        <v>9044</v>
      </c>
      <c r="DC26" t="s">
        <v>9045</v>
      </c>
      <c r="DD26" t="s">
        <v>9046</v>
      </c>
      <c r="DE26" t="s">
        <v>9047</v>
      </c>
      <c r="DF26" t="s">
        <v>9048</v>
      </c>
      <c r="DG26" t="s">
        <v>9049</v>
      </c>
      <c r="DH26" t="s">
        <v>9050</v>
      </c>
      <c r="DI26" t="s">
        <v>9051</v>
      </c>
      <c r="DJ26" t="s">
        <v>9052</v>
      </c>
      <c r="DK26" t="s">
        <v>9053</v>
      </c>
      <c r="DL26" t="s">
        <v>9054</v>
      </c>
      <c r="DM26" t="s">
        <v>9055</v>
      </c>
      <c r="DN26" t="s">
        <v>9056</v>
      </c>
      <c r="DO26" t="s">
        <v>9057</v>
      </c>
      <c r="DP26" t="s">
        <v>9058</v>
      </c>
      <c r="DQ26" t="s">
        <v>9059</v>
      </c>
    </row>
    <row r="27" spans="1:121" x14ac:dyDescent="0.25">
      <c r="A27" t="s">
        <v>8922</v>
      </c>
      <c r="B27">
        <v>2024</v>
      </c>
      <c r="C27">
        <v>15875034</v>
      </c>
      <c r="D27">
        <v>0</v>
      </c>
      <c r="E27">
        <v>0</v>
      </c>
      <c r="F27">
        <v>439514.4</v>
      </c>
      <c r="G27">
        <v>16314548.9</v>
      </c>
      <c r="H27">
        <v>15304091.699999999</v>
      </c>
      <c r="I27">
        <v>-160082.6</v>
      </c>
      <c r="J27">
        <v>11702844</v>
      </c>
      <c r="K27">
        <v>28949594</v>
      </c>
      <c r="L27">
        <v>3.5999999999999997E-2</v>
      </c>
      <c r="M27">
        <v>5.3999999999999999E-2</v>
      </c>
      <c r="N27">
        <v>0.1764</v>
      </c>
      <c r="O27">
        <v>6782.98</v>
      </c>
      <c r="P27">
        <v>2991.8</v>
      </c>
      <c r="Q27">
        <v>0.77</v>
      </c>
      <c r="R27">
        <v>0.75</v>
      </c>
      <c r="S27">
        <v>272.60000000000002</v>
      </c>
      <c r="T27">
        <v>31.1</v>
      </c>
      <c r="U27">
        <v>4.5199999999999996</v>
      </c>
      <c r="V27">
        <v>8.6999999999999993</v>
      </c>
      <c r="W27">
        <v>601.79999999999995</v>
      </c>
      <c r="X27">
        <v>0.14000000000000001</v>
      </c>
      <c r="Y27">
        <v>274.7</v>
      </c>
      <c r="Z27">
        <v>26.6</v>
      </c>
      <c r="AA27">
        <v>301.3</v>
      </c>
      <c r="AB27">
        <v>298.2</v>
      </c>
      <c r="AC27">
        <v>34</v>
      </c>
      <c r="AD27">
        <v>4.95</v>
      </c>
      <c r="AE27">
        <v>9.5</v>
      </c>
      <c r="AF27">
        <v>659.3</v>
      </c>
      <c r="AG27">
        <v>0.15</v>
      </c>
      <c r="AH27">
        <v>300.60000000000002</v>
      </c>
      <c r="AI27">
        <v>29.2</v>
      </c>
      <c r="AJ27">
        <v>329.8</v>
      </c>
      <c r="AK27">
        <v>248.9</v>
      </c>
      <c r="AL27">
        <v>20.9</v>
      </c>
      <c r="AM27">
        <v>2.98</v>
      </c>
      <c r="AN27">
        <v>15</v>
      </c>
      <c r="AO27">
        <v>776.3</v>
      </c>
      <c r="AP27">
        <v>0.13</v>
      </c>
      <c r="AQ27">
        <v>250.4</v>
      </c>
      <c r="AR27">
        <v>38.1</v>
      </c>
      <c r="AS27">
        <v>288.5</v>
      </c>
      <c r="AT27">
        <v>767.7</v>
      </c>
      <c r="AU27">
        <v>68.8</v>
      </c>
      <c r="AV27">
        <v>9.9499999999999993</v>
      </c>
      <c r="AW27">
        <v>43.2</v>
      </c>
      <c r="AX27">
        <v>2186.6</v>
      </c>
      <c r="AY27">
        <v>0.45</v>
      </c>
      <c r="AZ27">
        <v>772.4</v>
      </c>
      <c r="BA27">
        <v>108.5</v>
      </c>
      <c r="BB27">
        <v>880.9</v>
      </c>
      <c r="BC27">
        <v>9062583</v>
      </c>
      <c r="BD27">
        <v>1034.4000000000001</v>
      </c>
      <c r="BE27">
        <v>150.4</v>
      </c>
      <c r="BF27">
        <v>288046.90000000002</v>
      </c>
      <c r="BG27">
        <v>20014.7</v>
      </c>
      <c r="BH27">
        <v>4.5</v>
      </c>
      <c r="BI27">
        <v>9134472.9000000004</v>
      </c>
      <c r="BJ27">
        <v>885718.7</v>
      </c>
      <c r="BK27">
        <v>10020191.6</v>
      </c>
      <c r="BL27">
        <v>0</v>
      </c>
      <c r="BM27">
        <v>24.94</v>
      </c>
      <c r="BN27">
        <v>1.25</v>
      </c>
      <c r="BO27">
        <v>0</v>
      </c>
      <c r="BP27">
        <v>26.19</v>
      </c>
      <c r="BQ27">
        <v>26.43</v>
      </c>
      <c r="BR27">
        <v>1.34</v>
      </c>
      <c r="BS27">
        <v>0</v>
      </c>
      <c r="BT27">
        <v>27.78</v>
      </c>
      <c r="BU27">
        <v>33649604</v>
      </c>
      <c r="BV27">
        <v>16474630</v>
      </c>
      <c r="BW27">
        <v>0</v>
      </c>
      <c r="BX27">
        <v>0</v>
      </c>
      <c r="BY27">
        <v>0</v>
      </c>
      <c r="BZ27">
        <v>7320642.5</v>
      </c>
      <c r="CA27">
        <v>7731497</v>
      </c>
      <c r="CB27">
        <v>0</v>
      </c>
      <c r="CC27">
        <v>0</v>
      </c>
      <c r="CD27">
        <v>111489.3</v>
      </c>
      <c r="CE27">
        <v>0</v>
      </c>
      <c r="CF27">
        <v>0</v>
      </c>
      <c r="CG27">
        <v>142531.5</v>
      </c>
      <c r="CH27">
        <v>0</v>
      </c>
      <c r="CI27">
        <v>1965180.2</v>
      </c>
      <c r="CJ27">
        <v>0</v>
      </c>
      <c r="CK27">
        <v>15122.8</v>
      </c>
      <c r="CL27">
        <v>0</v>
      </c>
      <c r="CM27">
        <v>0</v>
      </c>
      <c r="CN27">
        <v>0</v>
      </c>
      <c r="CO27">
        <v>16363142</v>
      </c>
      <c r="CP27">
        <v>0</v>
      </c>
      <c r="CQ27">
        <v>0</v>
      </c>
      <c r="CR27">
        <v>0</v>
      </c>
      <c r="CS27">
        <v>0</v>
      </c>
      <c r="CT27">
        <v>2679</v>
      </c>
      <c r="CU27">
        <v>0</v>
      </c>
      <c r="CV27">
        <v>0</v>
      </c>
      <c r="CW27">
        <v>82.2</v>
      </c>
      <c r="CX27">
        <v>0</v>
      </c>
      <c r="CY27">
        <v>0</v>
      </c>
      <c r="CZ27">
        <v>425.2</v>
      </c>
      <c r="DA27">
        <v>0</v>
      </c>
      <c r="DB27">
        <v>510</v>
      </c>
      <c r="DC27">
        <v>0</v>
      </c>
      <c r="DD27">
        <v>148.80000000000001</v>
      </c>
      <c r="DE27">
        <v>0</v>
      </c>
      <c r="DF27">
        <v>0</v>
      </c>
      <c r="DG27">
        <v>0</v>
      </c>
      <c r="DH27">
        <v>0</v>
      </c>
      <c r="DI27">
        <v>4727.8999999999996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9" spans="1:121" x14ac:dyDescent="0.25">
      <c r="A29" t="s">
        <v>9060</v>
      </c>
      <c r="B29">
        <f>IFERROR(INDEX('Peaker Keys'!$A$27:$DQ$27,1,MATCH("gas-ct_MW",'Peaker Keys'!$A$26:$DQ$26,0)),0)</f>
        <v>425.2</v>
      </c>
    </row>
    <row r="30" spans="1:121" x14ac:dyDescent="0.25">
      <c r="A30" t="s">
        <v>9061</v>
      </c>
      <c r="B30">
        <v>119376.6</v>
      </c>
      <c r="C30" t="s">
        <v>9062</v>
      </c>
    </row>
    <row r="31" spans="1:121" x14ac:dyDescent="0.25">
      <c r="A31" t="s">
        <v>9063</v>
      </c>
      <c r="B31">
        <f>IF(AND('Peaker Keys'!$B$29&gt;0,SUM('Cambium Peaker Source'!$B$7:$B$8766)&gt;0),1,0)</f>
        <v>1</v>
      </c>
      <c r="C31" t="s">
        <v>9064</v>
      </c>
    </row>
    <row r="33" spans="1:2" x14ac:dyDescent="0.25">
      <c r="A33" s="6" t="s">
        <v>9065</v>
      </c>
    </row>
    <row r="34" spans="1:2" x14ac:dyDescent="0.25">
      <c r="A34" t="s">
        <v>9066</v>
      </c>
      <c r="B34" t="s">
        <v>9067</v>
      </c>
    </row>
    <row r="35" spans="1:2" x14ac:dyDescent="0.25">
      <c r="A35" t="s">
        <v>9068</v>
      </c>
      <c r="B35" t="s">
        <v>41</v>
      </c>
    </row>
    <row r="36" spans="1:2" x14ac:dyDescent="0.25">
      <c r="A36" t="s">
        <v>9069</v>
      </c>
      <c r="B36" t="s">
        <v>8806</v>
      </c>
    </row>
    <row r="37" spans="1:2" x14ac:dyDescent="0.25">
      <c r="A37" t="s">
        <v>9070</v>
      </c>
      <c r="B37" t="s">
        <v>9071</v>
      </c>
    </row>
    <row r="38" spans="1:2" x14ac:dyDescent="0.25">
      <c r="A38" t="s">
        <v>9072</v>
      </c>
      <c r="B38" t="s">
        <v>8806</v>
      </c>
    </row>
    <row r="39" spans="1:2" x14ac:dyDescent="0.25">
      <c r="A39" t="s">
        <v>9073</v>
      </c>
      <c r="B39" t="s">
        <v>41</v>
      </c>
    </row>
    <row r="40" spans="1:2" x14ac:dyDescent="0.25">
      <c r="A40" t="s">
        <v>9074</v>
      </c>
      <c r="B40" t="s">
        <v>33</v>
      </c>
    </row>
    <row r="41" spans="1:2" x14ac:dyDescent="0.25">
      <c r="A41" t="s">
        <v>9075</v>
      </c>
      <c r="B41" t="s">
        <v>44</v>
      </c>
    </row>
    <row r="42" spans="1:2" x14ac:dyDescent="0.25">
      <c r="A42" t="s">
        <v>9076</v>
      </c>
      <c r="B42" t="s">
        <v>43</v>
      </c>
    </row>
    <row r="43" spans="1:2" x14ac:dyDescent="0.25">
      <c r="A43" t="s">
        <v>9077</v>
      </c>
      <c r="B43" t="s">
        <v>44</v>
      </c>
    </row>
    <row r="44" spans="1:2" x14ac:dyDescent="0.25">
      <c r="A44" t="s">
        <v>9078</v>
      </c>
      <c r="B44" t="s">
        <v>44</v>
      </c>
    </row>
    <row r="45" spans="1:2" x14ac:dyDescent="0.25">
      <c r="A45" t="s">
        <v>9079</v>
      </c>
      <c r="B45" t="s">
        <v>41</v>
      </c>
    </row>
    <row r="46" spans="1:2" x14ac:dyDescent="0.25">
      <c r="A46" t="s">
        <v>9080</v>
      </c>
      <c r="B46" t="s">
        <v>8882</v>
      </c>
    </row>
    <row r="47" spans="1:2" x14ac:dyDescent="0.25">
      <c r="A47" t="s">
        <v>9081</v>
      </c>
      <c r="B47" t="s">
        <v>9082</v>
      </c>
    </row>
    <row r="48" spans="1:2" x14ac:dyDescent="0.25">
      <c r="A48" t="s">
        <v>9083</v>
      </c>
      <c r="B48" t="s">
        <v>9082</v>
      </c>
    </row>
    <row r="49" spans="1:2" x14ac:dyDescent="0.25">
      <c r="A49" t="s">
        <v>8886</v>
      </c>
      <c r="B49" t="s">
        <v>9082</v>
      </c>
    </row>
    <row r="50" spans="1:2" x14ac:dyDescent="0.25">
      <c r="A50" t="s">
        <v>9084</v>
      </c>
      <c r="B50" t="s">
        <v>9071</v>
      </c>
    </row>
    <row r="51" spans="1:2" x14ac:dyDescent="0.25">
      <c r="A51" t="s">
        <v>9085</v>
      </c>
      <c r="B51" t="s">
        <v>8838</v>
      </c>
    </row>
    <row r="52" spans="1:2" x14ac:dyDescent="0.25">
      <c r="A52" t="s">
        <v>9086</v>
      </c>
      <c r="B52" t="s">
        <v>8838</v>
      </c>
    </row>
    <row r="53" spans="1:2" x14ac:dyDescent="0.25">
      <c r="A53" t="s">
        <v>9087</v>
      </c>
      <c r="B53" t="s">
        <v>9071</v>
      </c>
    </row>
    <row r="54" spans="1:2" x14ac:dyDescent="0.25">
      <c r="A54" t="s">
        <v>9088</v>
      </c>
      <c r="B54" t="s">
        <v>8838</v>
      </c>
    </row>
    <row r="55" spans="1:2" x14ac:dyDescent="0.25">
      <c r="A55" t="s">
        <v>9089</v>
      </c>
      <c r="B55" t="s">
        <v>8838</v>
      </c>
    </row>
    <row r="56" spans="1:2" x14ac:dyDescent="0.25">
      <c r="A56" t="s">
        <v>9090</v>
      </c>
      <c r="B56" t="s">
        <v>9071</v>
      </c>
    </row>
    <row r="57" spans="1:2" x14ac:dyDescent="0.25">
      <c r="A57" t="s">
        <v>9091</v>
      </c>
      <c r="B57" t="s">
        <v>8844</v>
      </c>
    </row>
    <row r="58" spans="1:2" x14ac:dyDescent="0.25">
      <c r="A58" t="s">
        <v>9092</v>
      </c>
      <c r="B58" t="s">
        <v>8844</v>
      </c>
    </row>
    <row r="59" spans="1:2" x14ac:dyDescent="0.25">
      <c r="A59" t="s">
        <v>9093</v>
      </c>
      <c r="B59" t="s">
        <v>9071</v>
      </c>
    </row>
    <row r="60" spans="1:2" x14ac:dyDescent="0.25">
      <c r="A60" t="s">
        <v>9094</v>
      </c>
      <c r="B60" t="s">
        <v>8837</v>
      </c>
    </row>
    <row r="61" spans="1:2" x14ac:dyDescent="0.25">
      <c r="A61" t="s">
        <v>9095</v>
      </c>
      <c r="B61" t="s">
        <v>35</v>
      </c>
    </row>
    <row r="62" spans="1:2" x14ac:dyDescent="0.25">
      <c r="A62" t="s">
        <v>9096</v>
      </c>
      <c r="B62" t="s">
        <v>41</v>
      </c>
    </row>
    <row r="63" spans="1:2" x14ac:dyDescent="0.25">
      <c r="A63" t="s">
        <v>9097</v>
      </c>
      <c r="B63" t="s">
        <v>41</v>
      </c>
    </row>
    <row r="64" spans="1:2" x14ac:dyDescent="0.25">
      <c r="A64" t="s">
        <v>9098</v>
      </c>
      <c r="B64" t="s">
        <v>41</v>
      </c>
    </row>
    <row r="65" spans="1:2" x14ac:dyDescent="0.25">
      <c r="A65" t="s">
        <v>9099</v>
      </c>
      <c r="B65" t="s">
        <v>9071</v>
      </c>
    </row>
    <row r="66" spans="1:2" x14ac:dyDescent="0.25">
      <c r="A66" t="s">
        <v>9100</v>
      </c>
      <c r="B66" t="s">
        <v>9071</v>
      </c>
    </row>
    <row r="67" spans="1:2" x14ac:dyDescent="0.25">
      <c r="A67" t="s">
        <v>9101</v>
      </c>
      <c r="B67" t="s">
        <v>44</v>
      </c>
    </row>
    <row r="68" spans="1:2" x14ac:dyDescent="0.25">
      <c r="A68" t="s">
        <v>9102</v>
      </c>
      <c r="B68" t="s">
        <v>9071</v>
      </c>
    </row>
    <row r="69" spans="1:2" x14ac:dyDescent="0.25">
      <c r="A69" t="s">
        <v>9103</v>
      </c>
      <c r="B69" t="s">
        <v>9071</v>
      </c>
    </row>
    <row r="70" spans="1:2" x14ac:dyDescent="0.25">
      <c r="A70" t="s">
        <v>9104</v>
      </c>
      <c r="B70" t="s">
        <v>8806</v>
      </c>
    </row>
    <row r="71" spans="1:2" x14ac:dyDescent="0.25">
      <c r="A71" t="s">
        <v>9105</v>
      </c>
      <c r="B71" t="s">
        <v>44</v>
      </c>
    </row>
    <row r="72" spans="1:2" x14ac:dyDescent="0.25">
      <c r="A72" t="s">
        <v>9106</v>
      </c>
      <c r="B72" t="s">
        <v>8806</v>
      </c>
    </row>
    <row r="73" spans="1:2" x14ac:dyDescent="0.25">
      <c r="A73" t="s">
        <v>9107</v>
      </c>
      <c r="B73" t="s">
        <v>8806</v>
      </c>
    </row>
    <row r="74" spans="1:2" x14ac:dyDescent="0.25">
      <c r="A74" t="s">
        <v>9108</v>
      </c>
      <c r="B74" t="s">
        <v>9071</v>
      </c>
    </row>
    <row r="75" spans="1:2" x14ac:dyDescent="0.25">
      <c r="A75" t="s">
        <v>9109</v>
      </c>
      <c r="B75" t="s">
        <v>41</v>
      </c>
    </row>
    <row r="76" spans="1:2" x14ac:dyDescent="0.25">
      <c r="A76" t="s">
        <v>9110</v>
      </c>
      <c r="B76" t="s">
        <v>8806</v>
      </c>
    </row>
    <row r="77" spans="1:2" x14ac:dyDescent="0.25">
      <c r="A77" t="s">
        <v>9111</v>
      </c>
      <c r="B77" t="s">
        <v>8842</v>
      </c>
    </row>
    <row r="78" spans="1:2" x14ac:dyDescent="0.25">
      <c r="A78" t="s">
        <v>9112</v>
      </c>
      <c r="B78" t="s">
        <v>8842</v>
      </c>
    </row>
    <row r="79" spans="1:2" x14ac:dyDescent="0.25">
      <c r="A79" t="s">
        <v>9113</v>
      </c>
      <c r="B79" t="s">
        <v>8841</v>
      </c>
    </row>
    <row r="80" spans="1:2" x14ac:dyDescent="0.25">
      <c r="A80" t="s">
        <v>9114</v>
      </c>
      <c r="B80" t="s">
        <v>8842</v>
      </c>
    </row>
    <row r="81" spans="1:2" x14ac:dyDescent="0.25">
      <c r="A81" t="s">
        <v>9115</v>
      </c>
      <c r="B81" t="s">
        <v>8842</v>
      </c>
    </row>
    <row r="82" spans="1:2" x14ac:dyDescent="0.25">
      <c r="A82" t="s">
        <v>9116</v>
      </c>
      <c r="B82" t="s">
        <v>9071</v>
      </c>
    </row>
    <row r="83" spans="1:2" x14ac:dyDescent="0.25">
      <c r="A83" t="s">
        <v>9117</v>
      </c>
      <c r="B83" t="s">
        <v>33</v>
      </c>
    </row>
    <row r="84" spans="1:2" x14ac:dyDescent="0.25">
      <c r="A84" t="s">
        <v>9118</v>
      </c>
      <c r="B84" t="s">
        <v>33</v>
      </c>
    </row>
    <row r="85" spans="1:2" x14ac:dyDescent="0.25">
      <c r="A85" t="s">
        <v>9119</v>
      </c>
      <c r="B85" t="s">
        <v>8839</v>
      </c>
    </row>
    <row r="86" spans="1:2" x14ac:dyDescent="0.25">
      <c r="A86" t="s">
        <v>9120</v>
      </c>
      <c r="B86" t="s">
        <v>8806</v>
      </c>
    </row>
    <row r="87" spans="1:2" x14ac:dyDescent="0.25">
      <c r="A87" t="s">
        <v>9121</v>
      </c>
      <c r="B87" t="s">
        <v>41</v>
      </c>
    </row>
    <row r="88" spans="1:2" x14ac:dyDescent="0.25">
      <c r="A88" t="s">
        <v>9122</v>
      </c>
      <c r="B88" t="s">
        <v>41</v>
      </c>
    </row>
    <row r="89" spans="1:2" x14ac:dyDescent="0.25">
      <c r="A89" t="s">
        <v>9123</v>
      </c>
      <c r="B89" t="s">
        <v>9071</v>
      </c>
    </row>
    <row r="90" spans="1:2" x14ac:dyDescent="0.25">
      <c r="A90" t="s">
        <v>9124</v>
      </c>
      <c r="B90" t="s">
        <v>8840</v>
      </c>
    </row>
    <row r="91" spans="1:2" x14ac:dyDescent="0.25">
      <c r="A91" t="s">
        <v>9125</v>
      </c>
      <c r="B91" t="s">
        <v>8883</v>
      </c>
    </row>
    <row r="92" spans="1:2" x14ac:dyDescent="0.25">
      <c r="A92" t="s">
        <v>9126</v>
      </c>
      <c r="B92" t="s">
        <v>44</v>
      </c>
    </row>
    <row r="93" spans="1:2" x14ac:dyDescent="0.25">
      <c r="A93" t="s">
        <v>9127</v>
      </c>
      <c r="B93" t="s">
        <v>33</v>
      </c>
    </row>
    <row r="95" spans="1:2" x14ac:dyDescent="0.25">
      <c r="A95" s="6" t="s">
        <v>9128</v>
      </c>
    </row>
    <row r="96" spans="1:2" x14ac:dyDescent="0.25">
      <c r="A96" t="s">
        <v>9129</v>
      </c>
    </row>
    <row r="97" spans="1:1" x14ac:dyDescent="0.25">
      <c r="A97" t="s">
        <v>9130</v>
      </c>
    </row>
    <row r="98" spans="1:1" x14ac:dyDescent="0.25">
      <c r="A98" t="s">
        <v>9131</v>
      </c>
    </row>
    <row r="99" spans="1:1" x14ac:dyDescent="0.25">
      <c r="A99" t="s">
        <v>9132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W86"/>
  <sheetViews>
    <sheetView workbookViewId="0"/>
  </sheetViews>
  <sheetFormatPr defaultRowHeight="15" x14ac:dyDescent="0.25"/>
  <sheetData>
    <row r="1" spans="1:101" x14ac:dyDescent="0.25">
      <c r="A1" s="7" t="s">
        <v>9133</v>
      </c>
    </row>
    <row r="2" spans="1:101" x14ac:dyDescent="0.25">
      <c r="A2" s="8" t="s">
        <v>9134</v>
      </c>
    </row>
    <row r="3" spans="1:101" x14ac:dyDescent="0.25">
      <c r="A3" s="8" t="s">
        <v>9135</v>
      </c>
    </row>
    <row r="5" spans="1:101" x14ac:dyDescent="0.25">
      <c r="A5" s="6" t="s">
        <v>9136</v>
      </c>
      <c r="B5" s="6" t="s">
        <v>9137</v>
      </c>
      <c r="C5" s="6" t="s">
        <v>9138</v>
      </c>
      <c r="D5" s="6" t="s">
        <v>9139</v>
      </c>
      <c r="E5" s="6" t="s">
        <v>9140</v>
      </c>
      <c r="F5" s="6" t="s">
        <v>9141</v>
      </c>
      <c r="G5" s="6" t="s">
        <v>9142</v>
      </c>
      <c r="H5" s="6" t="s">
        <v>9143</v>
      </c>
      <c r="I5" s="6" t="s">
        <v>9144</v>
      </c>
      <c r="J5" s="6" t="s">
        <v>9145</v>
      </c>
      <c r="K5" s="6" t="s">
        <v>9146</v>
      </c>
      <c r="L5" s="6" t="s">
        <v>9147</v>
      </c>
      <c r="M5" s="6" t="s">
        <v>9148</v>
      </c>
      <c r="N5" s="6" t="s">
        <v>9149</v>
      </c>
      <c r="O5" s="6" t="s">
        <v>9150</v>
      </c>
      <c r="P5" s="6" t="s">
        <v>9151</v>
      </c>
      <c r="Q5" s="6" t="s">
        <v>9152</v>
      </c>
      <c r="R5" s="6" t="s">
        <v>9153</v>
      </c>
      <c r="S5" s="6" t="s">
        <v>9154</v>
      </c>
      <c r="T5" s="6" t="s">
        <v>9155</v>
      </c>
      <c r="U5" s="6" t="s">
        <v>9156</v>
      </c>
      <c r="V5" s="6" t="s">
        <v>9157</v>
      </c>
      <c r="W5" s="6" t="s">
        <v>9158</v>
      </c>
      <c r="X5" s="6" t="s">
        <v>9159</v>
      </c>
      <c r="Y5" s="6" t="s">
        <v>9160</v>
      </c>
      <c r="Z5" s="6" t="s">
        <v>9161</v>
      </c>
      <c r="AA5" s="6" t="s">
        <v>9162</v>
      </c>
      <c r="AB5" s="6" t="s">
        <v>9163</v>
      </c>
      <c r="AC5" s="6" t="s">
        <v>9164</v>
      </c>
      <c r="AD5" s="6" t="s">
        <v>9165</v>
      </c>
      <c r="AE5" s="6" t="s">
        <v>9166</v>
      </c>
      <c r="AF5" s="6" t="s">
        <v>9167</v>
      </c>
      <c r="AG5" s="6" t="s">
        <v>9168</v>
      </c>
      <c r="AH5" s="6" t="s">
        <v>9169</v>
      </c>
      <c r="AI5" s="6" t="s">
        <v>9170</v>
      </c>
      <c r="AJ5" s="6" t="s">
        <v>9171</v>
      </c>
      <c r="AK5" s="6" t="s">
        <v>9172</v>
      </c>
      <c r="AL5" s="6" t="s">
        <v>9173</v>
      </c>
      <c r="AM5" s="6" t="s">
        <v>9174</v>
      </c>
      <c r="AN5" s="6" t="s">
        <v>9175</v>
      </c>
      <c r="AO5" s="6" t="s">
        <v>9176</v>
      </c>
      <c r="AP5" s="6" t="s">
        <v>9177</v>
      </c>
      <c r="AQ5" s="6" t="s">
        <v>9178</v>
      </c>
      <c r="AR5" s="6" t="s">
        <v>9179</v>
      </c>
      <c r="AS5" s="6" t="s">
        <v>9180</v>
      </c>
      <c r="AT5" s="6" t="s">
        <v>9181</v>
      </c>
      <c r="AU5" s="6" t="s">
        <v>9182</v>
      </c>
      <c r="AV5" s="6" t="s">
        <v>9183</v>
      </c>
      <c r="AW5" s="6" t="s">
        <v>9184</v>
      </c>
      <c r="AX5" s="6" t="s">
        <v>9185</v>
      </c>
      <c r="AY5" s="6" t="s">
        <v>9186</v>
      </c>
      <c r="AZ5" s="6" t="s">
        <v>9187</v>
      </c>
      <c r="BA5" s="6" t="s">
        <v>9188</v>
      </c>
      <c r="BB5" s="6" t="s">
        <v>9189</v>
      </c>
      <c r="BC5" s="6" t="s">
        <v>9190</v>
      </c>
      <c r="BD5" s="6" t="s">
        <v>9191</v>
      </c>
      <c r="BE5" s="6" t="s">
        <v>9192</v>
      </c>
      <c r="BF5" s="6" t="s">
        <v>9193</v>
      </c>
      <c r="BG5" s="6" t="s">
        <v>9194</v>
      </c>
      <c r="BH5" s="6" t="s">
        <v>9195</v>
      </c>
      <c r="BI5" s="6" t="s">
        <v>9196</v>
      </c>
      <c r="BJ5" s="6" t="s">
        <v>9197</v>
      </c>
      <c r="BK5" s="6" t="s">
        <v>9198</v>
      </c>
      <c r="BL5" s="6" t="s">
        <v>9199</v>
      </c>
      <c r="BM5" s="6" t="s">
        <v>9200</v>
      </c>
      <c r="BN5" s="6" t="s">
        <v>9201</v>
      </c>
      <c r="BO5" s="6" t="s">
        <v>9202</v>
      </c>
      <c r="BP5" s="6" t="s">
        <v>9203</v>
      </c>
      <c r="BQ5" s="6" t="s">
        <v>9204</v>
      </c>
      <c r="BR5" s="6" t="s">
        <v>9205</v>
      </c>
      <c r="BS5" s="6" t="s">
        <v>9206</v>
      </c>
      <c r="BT5" s="6" t="s">
        <v>9207</v>
      </c>
      <c r="BU5" s="6" t="s">
        <v>9208</v>
      </c>
      <c r="BV5" s="6" t="s">
        <v>9209</v>
      </c>
      <c r="BW5" s="6" t="s">
        <v>9210</v>
      </c>
      <c r="BX5" s="6" t="s">
        <v>9211</v>
      </c>
      <c r="BY5" s="6" t="s">
        <v>9212</v>
      </c>
      <c r="BZ5" s="6" t="s">
        <v>9213</v>
      </c>
      <c r="CA5" s="6" t="s">
        <v>9214</v>
      </c>
      <c r="CB5" s="6" t="s">
        <v>9215</v>
      </c>
      <c r="CC5" s="6" t="s">
        <v>9216</v>
      </c>
      <c r="CD5" s="6" t="s">
        <v>9217</v>
      </c>
      <c r="CE5" s="6" t="s">
        <v>9218</v>
      </c>
      <c r="CF5" s="6" t="s">
        <v>9219</v>
      </c>
      <c r="CG5" s="6" t="s">
        <v>9220</v>
      </c>
      <c r="CH5" s="6" t="s">
        <v>9221</v>
      </c>
      <c r="CI5" s="6" t="s">
        <v>9222</v>
      </c>
      <c r="CJ5" s="6" t="s">
        <v>9223</v>
      </c>
      <c r="CK5" s="6" t="s">
        <v>9224</v>
      </c>
      <c r="CL5" s="6" t="s">
        <v>9225</v>
      </c>
      <c r="CM5" s="6" t="s">
        <v>9226</v>
      </c>
      <c r="CN5" s="6" t="s">
        <v>9227</v>
      </c>
      <c r="CO5" s="6" t="s">
        <v>9228</v>
      </c>
      <c r="CP5" s="6" t="s">
        <v>9229</v>
      </c>
      <c r="CQ5" s="6" t="s">
        <v>9230</v>
      </c>
      <c r="CR5" s="6" t="s">
        <v>9231</v>
      </c>
      <c r="CS5" s="6" t="s">
        <v>9232</v>
      </c>
      <c r="CT5" s="6" t="s">
        <v>9233</v>
      </c>
      <c r="CU5" s="6" t="s">
        <v>9234</v>
      </c>
      <c r="CV5" s="6" t="s">
        <v>9235</v>
      </c>
      <c r="CW5" s="6" t="s">
        <v>9236</v>
      </c>
    </row>
    <row r="6" spans="1:101" x14ac:dyDescent="0.25">
      <c r="A6" t="s">
        <v>9237</v>
      </c>
      <c r="B6" t="s">
        <v>8882</v>
      </c>
      <c r="C6" t="b">
        <v>1</v>
      </c>
      <c r="D6" t="s">
        <v>9238</v>
      </c>
      <c r="E6">
        <v>2790</v>
      </c>
      <c r="F6" t="s">
        <v>9239</v>
      </c>
      <c r="G6" t="s">
        <v>9240</v>
      </c>
      <c r="H6" t="s">
        <v>9241</v>
      </c>
      <c r="I6" t="s">
        <v>9242</v>
      </c>
      <c r="J6">
        <v>12199</v>
      </c>
      <c r="K6" t="s">
        <v>8922</v>
      </c>
      <c r="L6" t="s">
        <v>9243</v>
      </c>
      <c r="M6" t="s">
        <v>9244</v>
      </c>
      <c r="O6">
        <v>22</v>
      </c>
      <c r="P6">
        <v>1</v>
      </c>
      <c r="Q6" t="s">
        <v>9245</v>
      </c>
      <c r="R6" t="s">
        <v>9246</v>
      </c>
      <c r="S6" t="s">
        <v>9080</v>
      </c>
      <c r="T6" t="s">
        <v>9247</v>
      </c>
      <c r="U6" t="s">
        <v>9248</v>
      </c>
      <c r="V6" t="s">
        <v>9249</v>
      </c>
      <c r="W6" t="s">
        <v>9250</v>
      </c>
      <c r="X6" t="s">
        <v>9240</v>
      </c>
      <c r="Y6">
        <v>0</v>
      </c>
      <c r="Z6" t="s">
        <v>9240</v>
      </c>
      <c r="AA6" t="s">
        <v>9240</v>
      </c>
      <c r="AB6" t="s">
        <v>9240</v>
      </c>
      <c r="AC6" t="s">
        <v>9240</v>
      </c>
      <c r="AD6" t="s">
        <v>9240</v>
      </c>
      <c r="AE6" t="s">
        <v>9240</v>
      </c>
      <c r="AF6" t="s">
        <v>9240</v>
      </c>
      <c r="AG6" t="s">
        <v>9240</v>
      </c>
      <c r="AH6" t="s">
        <v>9240</v>
      </c>
      <c r="AI6" t="s">
        <v>9240</v>
      </c>
      <c r="AJ6" t="s">
        <v>9240</v>
      </c>
      <c r="AK6">
        <v>0</v>
      </c>
      <c r="AL6" t="s">
        <v>9240</v>
      </c>
      <c r="AM6" t="s">
        <v>9240</v>
      </c>
      <c r="AN6" t="s">
        <v>9240</v>
      </c>
      <c r="AO6" t="s">
        <v>9240</v>
      </c>
      <c r="AP6" t="s">
        <v>9240</v>
      </c>
      <c r="AQ6" t="s">
        <v>9240</v>
      </c>
      <c r="AR6" t="s">
        <v>9240</v>
      </c>
      <c r="AS6" t="s">
        <v>9240</v>
      </c>
      <c r="AT6" t="s">
        <v>9240</v>
      </c>
      <c r="AU6" t="s">
        <v>9240</v>
      </c>
      <c r="AV6" t="s">
        <v>9240</v>
      </c>
      <c r="AW6">
        <v>0</v>
      </c>
      <c r="AX6" t="s">
        <v>9240</v>
      </c>
      <c r="AY6" t="s">
        <v>9240</v>
      </c>
      <c r="AZ6" t="s">
        <v>9240</v>
      </c>
      <c r="BA6" t="s">
        <v>9240</v>
      </c>
      <c r="BB6" t="s">
        <v>9240</v>
      </c>
      <c r="BC6" t="s">
        <v>9240</v>
      </c>
      <c r="BD6" t="s">
        <v>9240</v>
      </c>
      <c r="BE6" t="s">
        <v>9240</v>
      </c>
      <c r="BF6" t="s">
        <v>9240</v>
      </c>
      <c r="BG6" t="s">
        <v>9240</v>
      </c>
      <c r="BH6" t="s">
        <v>9240</v>
      </c>
      <c r="BI6">
        <v>0</v>
      </c>
      <c r="BJ6" t="s">
        <v>9240</v>
      </c>
      <c r="BK6" t="s">
        <v>9240</v>
      </c>
      <c r="BL6" t="s">
        <v>9240</v>
      </c>
      <c r="BM6" t="s">
        <v>9240</v>
      </c>
      <c r="BN6" t="s">
        <v>9240</v>
      </c>
      <c r="BO6" t="s">
        <v>9240</v>
      </c>
      <c r="BP6" t="s">
        <v>9240</v>
      </c>
      <c r="BQ6" t="s">
        <v>9240</v>
      </c>
      <c r="BR6" t="s">
        <v>9240</v>
      </c>
      <c r="BS6" t="s">
        <v>9240</v>
      </c>
      <c r="BT6" t="s">
        <v>9240</v>
      </c>
      <c r="BU6">
        <v>0</v>
      </c>
      <c r="BV6" t="s">
        <v>9240</v>
      </c>
      <c r="BW6" t="s">
        <v>9240</v>
      </c>
      <c r="BX6" t="s">
        <v>9240</v>
      </c>
      <c r="BY6" t="s">
        <v>9240</v>
      </c>
      <c r="BZ6" t="s">
        <v>9240</v>
      </c>
      <c r="CA6" t="s">
        <v>9240</v>
      </c>
      <c r="CB6" t="s">
        <v>9240</v>
      </c>
      <c r="CC6" t="s">
        <v>9240</v>
      </c>
      <c r="CD6" t="s">
        <v>9240</v>
      </c>
      <c r="CE6" t="s">
        <v>9240</v>
      </c>
      <c r="CF6" t="s">
        <v>9240</v>
      </c>
      <c r="CG6">
        <v>0</v>
      </c>
      <c r="CH6" t="s">
        <v>9240</v>
      </c>
      <c r="CI6" t="s">
        <v>9240</v>
      </c>
      <c r="CJ6" t="s">
        <v>9240</v>
      </c>
      <c r="CK6" t="s">
        <v>9240</v>
      </c>
      <c r="CL6" t="s">
        <v>9240</v>
      </c>
      <c r="CM6" t="s">
        <v>9240</v>
      </c>
      <c r="CN6" t="s">
        <v>9240</v>
      </c>
      <c r="CO6" t="s">
        <v>9240</v>
      </c>
      <c r="CP6" t="s">
        <v>9240</v>
      </c>
      <c r="CQ6" t="s">
        <v>9240</v>
      </c>
      <c r="CR6">
        <v>0</v>
      </c>
      <c r="CS6">
        <v>0</v>
      </c>
      <c r="CT6">
        <v>0</v>
      </c>
      <c r="CU6">
        <v>0</v>
      </c>
      <c r="CV6">
        <v>0</v>
      </c>
      <c r="CW6">
        <v>2024</v>
      </c>
    </row>
    <row r="7" spans="1:101" x14ac:dyDescent="0.25">
      <c r="A7" t="s">
        <v>9237</v>
      </c>
      <c r="B7" t="s">
        <v>8844</v>
      </c>
      <c r="C7" t="b">
        <v>1</v>
      </c>
      <c r="D7" t="s">
        <v>9238</v>
      </c>
      <c r="E7">
        <v>2790</v>
      </c>
      <c r="F7" t="s">
        <v>9239</v>
      </c>
      <c r="G7" t="s">
        <v>9240</v>
      </c>
      <c r="H7" t="s">
        <v>9241</v>
      </c>
      <c r="I7" t="s">
        <v>9242</v>
      </c>
      <c r="J7">
        <v>12199</v>
      </c>
      <c r="K7" t="s">
        <v>8922</v>
      </c>
      <c r="L7" t="s">
        <v>9243</v>
      </c>
      <c r="M7" t="s">
        <v>9244</v>
      </c>
      <c r="O7">
        <v>22</v>
      </c>
      <c r="P7">
        <v>1</v>
      </c>
      <c r="Q7" t="s">
        <v>9245</v>
      </c>
      <c r="R7" t="s">
        <v>9246</v>
      </c>
      <c r="S7" t="s">
        <v>9129</v>
      </c>
      <c r="T7" t="s">
        <v>9129</v>
      </c>
      <c r="U7" t="s">
        <v>9248</v>
      </c>
      <c r="V7" t="s">
        <v>9249</v>
      </c>
      <c r="W7" t="s">
        <v>9251</v>
      </c>
      <c r="X7">
        <v>66141</v>
      </c>
      <c r="Y7">
        <v>0</v>
      </c>
      <c r="Z7">
        <v>1179</v>
      </c>
      <c r="AA7">
        <v>9240</v>
      </c>
      <c r="AB7">
        <v>19133</v>
      </c>
      <c r="AC7">
        <v>913</v>
      </c>
      <c r="AD7">
        <v>127247</v>
      </c>
      <c r="AE7">
        <v>67716</v>
      </c>
      <c r="AF7">
        <v>15101</v>
      </c>
      <c r="AG7">
        <v>51610</v>
      </c>
      <c r="AH7">
        <v>6570</v>
      </c>
      <c r="AI7">
        <v>35924</v>
      </c>
      <c r="AJ7">
        <v>66141</v>
      </c>
      <c r="AK7">
        <v>0</v>
      </c>
      <c r="AL7">
        <v>1179</v>
      </c>
      <c r="AM7">
        <v>9240</v>
      </c>
      <c r="AN7">
        <v>19133</v>
      </c>
      <c r="AO7">
        <v>913</v>
      </c>
      <c r="AP7">
        <v>127247</v>
      </c>
      <c r="AQ7">
        <v>67716</v>
      </c>
      <c r="AR7">
        <v>15101</v>
      </c>
      <c r="AS7">
        <v>51610</v>
      </c>
      <c r="AT7">
        <v>6570</v>
      </c>
      <c r="AU7">
        <v>35924</v>
      </c>
      <c r="AV7">
        <v>1.1000000000000001</v>
      </c>
      <c r="AW7">
        <v>0</v>
      </c>
      <c r="AX7">
        <v>1.1100000000000001</v>
      </c>
      <c r="AY7">
        <v>1.1000000000000001</v>
      </c>
      <c r="AZ7">
        <v>1.1100000000000001</v>
      </c>
      <c r="BA7">
        <v>1.1000000000000001</v>
      </c>
      <c r="BB7">
        <v>1.1000000000000001</v>
      </c>
      <c r="BC7">
        <v>1.1100000000000001</v>
      </c>
      <c r="BD7">
        <v>1.1100000000000001</v>
      </c>
      <c r="BE7">
        <v>1.0900000000000001</v>
      </c>
      <c r="BF7">
        <v>1.1000000000000001</v>
      </c>
      <c r="BG7">
        <v>1.0900000000000001</v>
      </c>
      <c r="BH7">
        <v>72755</v>
      </c>
      <c r="BI7">
        <v>0</v>
      </c>
      <c r="BJ7">
        <v>1309</v>
      </c>
      <c r="BK7">
        <v>10164</v>
      </c>
      <c r="BL7">
        <v>21238</v>
      </c>
      <c r="BM7">
        <v>1004</v>
      </c>
      <c r="BN7">
        <v>139972</v>
      </c>
      <c r="BO7">
        <v>75165</v>
      </c>
      <c r="BP7">
        <v>16762</v>
      </c>
      <c r="BQ7">
        <v>56255</v>
      </c>
      <c r="BR7">
        <v>7227</v>
      </c>
      <c r="BS7">
        <v>39157</v>
      </c>
      <c r="BT7">
        <v>72755</v>
      </c>
      <c r="BU7">
        <v>0</v>
      </c>
      <c r="BV7">
        <v>1309</v>
      </c>
      <c r="BW7">
        <v>10164</v>
      </c>
      <c r="BX7">
        <v>21238</v>
      </c>
      <c r="BY7">
        <v>1004</v>
      </c>
      <c r="BZ7">
        <v>139972</v>
      </c>
      <c r="CA7">
        <v>75165</v>
      </c>
      <c r="CB7">
        <v>16762</v>
      </c>
      <c r="CC7">
        <v>56255</v>
      </c>
      <c r="CD7">
        <v>7227</v>
      </c>
      <c r="CE7">
        <v>39157</v>
      </c>
      <c r="CF7">
        <v>5402</v>
      </c>
      <c r="CG7">
        <v>-170</v>
      </c>
      <c r="CH7">
        <v>-130</v>
      </c>
      <c r="CI7">
        <v>665</v>
      </c>
      <c r="CJ7">
        <v>1511</v>
      </c>
      <c r="CK7">
        <v>-47</v>
      </c>
      <c r="CL7">
        <v>10744</v>
      </c>
      <c r="CM7">
        <v>5426</v>
      </c>
      <c r="CN7">
        <v>1106</v>
      </c>
      <c r="CO7">
        <v>3545</v>
      </c>
      <c r="CP7">
        <v>375</v>
      </c>
      <c r="CQ7">
        <v>2454</v>
      </c>
      <c r="CR7">
        <v>400774</v>
      </c>
      <c r="CS7">
        <v>400774</v>
      </c>
      <c r="CT7">
        <v>441008</v>
      </c>
      <c r="CU7">
        <v>441008</v>
      </c>
      <c r="CV7">
        <v>30881</v>
      </c>
      <c r="CW7">
        <v>2024</v>
      </c>
    </row>
    <row r="8" spans="1:101" x14ac:dyDescent="0.25">
      <c r="A8" t="s">
        <v>9237</v>
      </c>
      <c r="B8" t="s">
        <v>8806</v>
      </c>
      <c r="C8" t="b">
        <v>1</v>
      </c>
      <c r="D8" t="s">
        <v>9238</v>
      </c>
      <c r="E8">
        <v>2790</v>
      </c>
      <c r="F8" t="s">
        <v>9239</v>
      </c>
      <c r="G8" t="s">
        <v>9240</v>
      </c>
      <c r="H8" t="s">
        <v>9241</v>
      </c>
      <c r="I8" t="s">
        <v>9242</v>
      </c>
      <c r="J8">
        <v>12199</v>
      </c>
      <c r="K8" t="s">
        <v>8922</v>
      </c>
      <c r="L8" t="s">
        <v>9243</v>
      </c>
      <c r="M8" t="s">
        <v>9244</v>
      </c>
      <c r="O8">
        <v>22</v>
      </c>
      <c r="P8">
        <v>1</v>
      </c>
      <c r="Q8" t="s">
        <v>9245</v>
      </c>
      <c r="R8" t="s">
        <v>9246</v>
      </c>
      <c r="S8" t="s">
        <v>9110</v>
      </c>
      <c r="T8" t="s">
        <v>9247</v>
      </c>
      <c r="U8" t="s">
        <v>9248</v>
      </c>
      <c r="V8" t="s">
        <v>9249</v>
      </c>
      <c r="W8" t="s">
        <v>9250</v>
      </c>
      <c r="X8" t="s">
        <v>9240</v>
      </c>
      <c r="Y8">
        <v>0</v>
      </c>
      <c r="Z8" t="s">
        <v>9240</v>
      </c>
      <c r="AA8" t="s">
        <v>9240</v>
      </c>
      <c r="AB8" t="s">
        <v>9240</v>
      </c>
      <c r="AC8" t="s">
        <v>9240</v>
      </c>
      <c r="AD8" t="s">
        <v>9240</v>
      </c>
      <c r="AE8" t="s">
        <v>9240</v>
      </c>
      <c r="AF8" t="s">
        <v>9240</v>
      </c>
      <c r="AG8" t="s">
        <v>9240</v>
      </c>
      <c r="AH8" t="s">
        <v>9240</v>
      </c>
      <c r="AI8" t="s">
        <v>9240</v>
      </c>
      <c r="AJ8" t="s">
        <v>9240</v>
      </c>
      <c r="AK8">
        <v>0</v>
      </c>
      <c r="AL8" t="s">
        <v>9240</v>
      </c>
      <c r="AM8" t="s">
        <v>9240</v>
      </c>
      <c r="AN8" t="s">
        <v>9240</v>
      </c>
      <c r="AO8" t="s">
        <v>9240</v>
      </c>
      <c r="AP8" t="s">
        <v>9240</v>
      </c>
      <c r="AQ8" t="s">
        <v>9240</v>
      </c>
      <c r="AR8" t="s">
        <v>9240</v>
      </c>
      <c r="AS8" t="s">
        <v>9240</v>
      </c>
      <c r="AT8" t="s">
        <v>9240</v>
      </c>
      <c r="AU8" t="s">
        <v>9240</v>
      </c>
      <c r="AV8" t="s">
        <v>9240</v>
      </c>
      <c r="AW8">
        <v>0</v>
      </c>
      <c r="AX8" t="s">
        <v>9240</v>
      </c>
      <c r="AY8" t="s">
        <v>9240</v>
      </c>
      <c r="AZ8" t="s">
        <v>9240</v>
      </c>
      <c r="BA8" t="s">
        <v>9240</v>
      </c>
      <c r="BB8" t="s">
        <v>9240</v>
      </c>
      <c r="BC8" t="s">
        <v>9240</v>
      </c>
      <c r="BD8" t="s">
        <v>9240</v>
      </c>
      <c r="BE8" t="s">
        <v>9240</v>
      </c>
      <c r="BF8" t="s">
        <v>9240</v>
      </c>
      <c r="BG8" t="s">
        <v>9240</v>
      </c>
      <c r="BH8" t="s">
        <v>9240</v>
      </c>
      <c r="BI8">
        <v>0</v>
      </c>
      <c r="BJ8" t="s">
        <v>9240</v>
      </c>
      <c r="BK8" t="s">
        <v>9240</v>
      </c>
      <c r="BL8" t="s">
        <v>9240</v>
      </c>
      <c r="BM8" t="s">
        <v>9240</v>
      </c>
      <c r="BN8" t="s">
        <v>9240</v>
      </c>
      <c r="BO8" t="s">
        <v>9240</v>
      </c>
      <c r="BP8" t="s">
        <v>9240</v>
      </c>
      <c r="BQ8" t="s">
        <v>9240</v>
      </c>
      <c r="BR8" t="s">
        <v>9240</v>
      </c>
      <c r="BS8" t="s">
        <v>9240</v>
      </c>
      <c r="BT8" t="s">
        <v>9240</v>
      </c>
      <c r="BU8">
        <v>0</v>
      </c>
      <c r="BV8" t="s">
        <v>9240</v>
      </c>
      <c r="BW8" t="s">
        <v>9240</v>
      </c>
      <c r="BX8" t="s">
        <v>9240</v>
      </c>
      <c r="BY8" t="s">
        <v>9240</v>
      </c>
      <c r="BZ8" t="s">
        <v>9240</v>
      </c>
      <c r="CA8" t="s">
        <v>9240</v>
      </c>
      <c r="CB8" t="s">
        <v>9240</v>
      </c>
      <c r="CC8" t="s">
        <v>9240</v>
      </c>
      <c r="CD8" t="s">
        <v>9240</v>
      </c>
      <c r="CE8" t="s">
        <v>9240</v>
      </c>
      <c r="CF8" t="s">
        <v>9240</v>
      </c>
      <c r="CG8">
        <v>0</v>
      </c>
      <c r="CH8" t="s">
        <v>9240</v>
      </c>
      <c r="CI8" t="s">
        <v>9240</v>
      </c>
      <c r="CJ8" t="s">
        <v>9240</v>
      </c>
      <c r="CK8" t="s">
        <v>9240</v>
      </c>
      <c r="CL8" t="s">
        <v>9240</v>
      </c>
      <c r="CM8" t="s">
        <v>9240</v>
      </c>
      <c r="CN8" t="s">
        <v>9240</v>
      </c>
      <c r="CO8" t="s">
        <v>9240</v>
      </c>
      <c r="CP8" t="s">
        <v>9240</v>
      </c>
      <c r="CQ8" t="s">
        <v>9240</v>
      </c>
      <c r="CR8">
        <v>0</v>
      </c>
      <c r="CS8">
        <v>0</v>
      </c>
      <c r="CT8">
        <v>0</v>
      </c>
      <c r="CU8">
        <v>0</v>
      </c>
      <c r="CV8">
        <v>0</v>
      </c>
      <c r="CW8">
        <v>2024</v>
      </c>
    </row>
    <row r="9" spans="1:101" x14ac:dyDescent="0.25">
      <c r="A9" t="s">
        <v>9252</v>
      </c>
      <c r="B9" t="s">
        <v>44</v>
      </c>
      <c r="C9" t="b">
        <v>1</v>
      </c>
      <c r="D9" t="s">
        <v>9253</v>
      </c>
      <c r="E9">
        <v>2801</v>
      </c>
      <c r="F9" t="s">
        <v>9239</v>
      </c>
      <c r="G9" t="s">
        <v>9240</v>
      </c>
      <c r="H9" t="s">
        <v>9254</v>
      </c>
      <c r="I9" t="s">
        <v>9255</v>
      </c>
      <c r="J9">
        <v>14232</v>
      </c>
      <c r="K9" t="s">
        <v>8922</v>
      </c>
      <c r="L9" t="s">
        <v>9243</v>
      </c>
      <c r="M9" t="s">
        <v>9244</v>
      </c>
      <c r="O9">
        <v>22</v>
      </c>
      <c r="P9">
        <v>1</v>
      </c>
      <c r="Q9" t="s">
        <v>9245</v>
      </c>
      <c r="R9" t="s">
        <v>9246</v>
      </c>
      <c r="S9" t="s">
        <v>9075</v>
      </c>
      <c r="T9" t="s">
        <v>9075</v>
      </c>
      <c r="U9" t="s">
        <v>9248</v>
      </c>
      <c r="V9" t="s">
        <v>9256</v>
      </c>
      <c r="W9" t="s">
        <v>9257</v>
      </c>
      <c r="X9">
        <v>204</v>
      </c>
      <c r="Y9">
        <v>130</v>
      </c>
      <c r="Z9">
        <v>103</v>
      </c>
      <c r="AA9">
        <v>83</v>
      </c>
      <c r="AB9">
        <v>101</v>
      </c>
      <c r="AC9">
        <v>70</v>
      </c>
      <c r="AD9">
        <v>69</v>
      </c>
      <c r="AE9">
        <v>83</v>
      </c>
      <c r="AF9">
        <v>62</v>
      </c>
      <c r="AG9">
        <v>94</v>
      </c>
      <c r="AH9">
        <v>92</v>
      </c>
      <c r="AI9">
        <v>86</v>
      </c>
      <c r="AJ9">
        <v>204</v>
      </c>
      <c r="AK9">
        <v>130</v>
      </c>
      <c r="AL9">
        <v>103</v>
      </c>
      <c r="AM9">
        <v>83</v>
      </c>
      <c r="AN9">
        <v>101</v>
      </c>
      <c r="AO9">
        <v>70</v>
      </c>
      <c r="AP9">
        <v>69</v>
      </c>
      <c r="AQ9">
        <v>83</v>
      </c>
      <c r="AR9">
        <v>62</v>
      </c>
      <c r="AS9">
        <v>94</v>
      </c>
      <c r="AT9">
        <v>92</v>
      </c>
      <c r="AU9">
        <v>86</v>
      </c>
      <c r="AV9">
        <v>6</v>
      </c>
      <c r="AW9">
        <v>6</v>
      </c>
      <c r="AX9">
        <v>6</v>
      </c>
      <c r="AY9">
        <v>6</v>
      </c>
      <c r="AZ9">
        <v>6</v>
      </c>
      <c r="BA9">
        <v>6</v>
      </c>
      <c r="BB9">
        <v>6</v>
      </c>
      <c r="BC9">
        <v>6</v>
      </c>
      <c r="BD9">
        <v>6</v>
      </c>
      <c r="BE9">
        <v>6</v>
      </c>
      <c r="BF9">
        <v>6</v>
      </c>
      <c r="BG9">
        <v>6</v>
      </c>
      <c r="BH9">
        <v>1224</v>
      </c>
      <c r="BI9">
        <v>780</v>
      </c>
      <c r="BJ9">
        <v>618</v>
      </c>
      <c r="BK9">
        <v>498</v>
      </c>
      <c r="BL9">
        <v>606</v>
      </c>
      <c r="BM9">
        <v>420</v>
      </c>
      <c r="BN9">
        <v>414</v>
      </c>
      <c r="BO9">
        <v>498</v>
      </c>
      <c r="BP9">
        <v>372</v>
      </c>
      <c r="BQ9">
        <v>564</v>
      </c>
      <c r="BR9">
        <v>552</v>
      </c>
      <c r="BS9">
        <v>516</v>
      </c>
      <c r="BT9">
        <v>1224</v>
      </c>
      <c r="BU9">
        <v>780</v>
      </c>
      <c r="BV9">
        <v>618</v>
      </c>
      <c r="BW9">
        <v>498</v>
      </c>
      <c r="BX9">
        <v>606</v>
      </c>
      <c r="BY9">
        <v>420</v>
      </c>
      <c r="BZ9">
        <v>414</v>
      </c>
      <c r="CA9">
        <v>498</v>
      </c>
      <c r="CB9">
        <v>372</v>
      </c>
      <c r="CC9">
        <v>564</v>
      </c>
      <c r="CD9">
        <v>552</v>
      </c>
      <c r="CE9">
        <v>516</v>
      </c>
      <c r="CF9">
        <v>33.476999999999997</v>
      </c>
      <c r="CG9">
        <v>21.474</v>
      </c>
      <c r="CH9">
        <v>17.042999999999999</v>
      </c>
      <c r="CI9">
        <v>13.692</v>
      </c>
      <c r="CJ9">
        <v>16.658000000000001</v>
      </c>
      <c r="CK9">
        <v>11.484</v>
      </c>
      <c r="CL9">
        <v>11.308999999999999</v>
      </c>
      <c r="CM9">
        <v>13.712999999999999</v>
      </c>
      <c r="CN9">
        <v>10.282999999999999</v>
      </c>
      <c r="CO9">
        <v>15.552</v>
      </c>
      <c r="CP9">
        <v>15.135</v>
      </c>
      <c r="CQ9">
        <v>14.18</v>
      </c>
      <c r="CR9">
        <v>1177</v>
      </c>
      <c r="CS9">
        <v>1177</v>
      </c>
      <c r="CT9">
        <v>7062</v>
      </c>
      <c r="CU9">
        <v>7062</v>
      </c>
      <c r="CV9">
        <v>194</v>
      </c>
      <c r="CW9">
        <v>2024</v>
      </c>
    </row>
    <row r="10" spans="1:101" x14ac:dyDescent="0.25">
      <c r="A10" t="s">
        <v>9258</v>
      </c>
      <c r="B10" t="s">
        <v>44</v>
      </c>
      <c r="C10" t="b">
        <v>1</v>
      </c>
      <c r="D10" t="s">
        <v>9259</v>
      </c>
      <c r="E10">
        <v>2811</v>
      </c>
      <c r="F10" t="s">
        <v>9239</v>
      </c>
      <c r="G10" t="s">
        <v>9240</v>
      </c>
      <c r="H10" t="s">
        <v>9260</v>
      </c>
      <c r="I10" t="s">
        <v>9261</v>
      </c>
      <c r="J10">
        <v>7444</v>
      </c>
      <c r="K10" t="s">
        <v>8922</v>
      </c>
      <c r="L10" t="s">
        <v>9243</v>
      </c>
      <c r="M10" t="s">
        <v>9244</v>
      </c>
      <c r="O10">
        <v>22</v>
      </c>
      <c r="P10">
        <v>1</v>
      </c>
      <c r="Q10" t="s">
        <v>9245</v>
      </c>
      <c r="R10" t="s">
        <v>9262</v>
      </c>
      <c r="S10" t="s">
        <v>9075</v>
      </c>
      <c r="T10" t="s">
        <v>9075</v>
      </c>
      <c r="U10" t="s">
        <v>9248</v>
      </c>
      <c r="V10" t="s">
        <v>9256</v>
      </c>
      <c r="W10" t="s">
        <v>9257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2024</v>
      </c>
    </row>
    <row r="11" spans="1:101" x14ac:dyDescent="0.25">
      <c r="A11" t="s">
        <v>9263</v>
      </c>
      <c r="B11" t="s">
        <v>33</v>
      </c>
      <c r="C11" t="b">
        <v>1</v>
      </c>
      <c r="D11" t="s">
        <v>9264</v>
      </c>
      <c r="E11">
        <v>2815</v>
      </c>
      <c r="F11" t="s">
        <v>9239</v>
      </c>
      <c r="G11" t="s">
        <v>9240</v>
      </c>
      <c r="H11" t="s">
        <v>9265</v>
      </c>
      <c r="I11" t="s">
        <v>9266</v>
      </c>
      <c r="J11">
        <v>19635</v>
      </c>
      <c r="K11" t="s">
        <v>8922</v>
      </c>
      <c r="L11" t="s">
        <v>9243</v>
      </c>
      <c r="M11" t="s">
        <v>9244</v>
      </c>
      <c r="O11">
        <v>22</v>
      </c>
      <c r="P11">
        <v>1</v>
      </c>
      <c r="Q11" t="s">
        <v>9245</v>
      </c>
      <c r="R11" t="s">
        <v>9267</v>
      </c>
      <c r="S11" t="s">
        <v>9131</v>
      </c>
      <c r="T11" t="s">
        <v>9268</v>
      </c>
      <c r="U11" t="s">
        <v>9269</v>
      </c>
      <c r="V11" t="s">
        <v>9270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576898</v>
      </c>
      <c r="BI11">
        <v>725125</v>
      </c>
      <c r="BJ11">
        <v>502642</v>
      </c>
      <c r="BK11">
        <v>487735</v>
      </c>
      <c r="BL11">
        <v>624614</v>
      </c>
      <c r="BM11">
        <v>682438</v>
      </c>
      <c r="BN11">
        <v>727831</v>
      </c>
      <c r="BO11">
        <v>724439</v>
      </c>
      <c r="BP11">
        <v>574659</v>
      </c>
      <c r="BQ11">
        <v>456437</v>
      </c>
      <c r="BR11">
        <v>439960</v>
      </c>
      <c r="BS11">
        <v>508108</v>
      </c>
      <c r="BT11">
        <v>576898</v>
      </c>
      <c r="BU11">
        <v>725125</v>
      </c>
      <c r="BV11">
        <v>502642</v>
      </c>
      <c r="BW11">
        <v>487735</v>
      </c>
      <c r="BX11">
        <v>624614</v>
      </c>
      <c r="BY11">
        <v>682438</v>
      </c>
      <c r="BZ11">
        <v>727831</v>
      </c>
      <c r="CA11">
        <v>724439</v>
      </c>
      <c r="CB11">
        <v>574659</v>
      </c>
      <c r="CC11">
        <v>456437</v>
      </c>
      <c r="CD11">
        <v>439960</v>
      </c>
      <c r="CE11">
        <v>508108</v>
      </c>
      <c r="CF11">
        <v>169079</v>
      </c>
      <c r="CG11">
        <v>212522</v>
      </c>
      <c r="CH11">
        <v>147316</v>
      </c>
      <c r="CI11">
        <v>142947</v>
      </c>
      <c r="CJ11">
        <v>183064</v>
      </c>
      <c r="CK11">
        <v>200011</v>
      </c>
      <c r="CL11">
        <v>213315</v>
      </c>
      <c r="CM11">
        <v>212321</v>
      </c>
      <c r="CN11">
        <v>168423</v>
      </c>
      <c r="CO11">
        <v>133774</v>
      </c>
      <c r="CP11">
        <v>128945</v>
      </c>
      <c r="CQ11">
        <v>148918</v>
      </c>
      <c r="CR11">
        <v>0</v>
      </c>
      <c r="CS11">
        <v>0</v>
      </c>
      <c r="CT11">
        <v>7030886</v>
      </c>
      <c r="CU11">
        <v>7030886</v>
      </c>
      <c r="CV11">
        <v>2060635</v>
      </c>
      <c r="CW11">
        <v>2024</v>
      </c>
    </row>
    <row r="12" spans="1:101" x14ac:dyDescent="0.25">
      <c r="A12" t="s">
        <v>9271</v>
      </c>
      <c r="B12" t="s">
        <v>44</v>
      </c>
      <c r="C12" t="b">
        <v>1</v>
      </c>
      <c r="D12" t="s">
        <v>9272</v>
      </c>
      <c r="E12">
        <v>2817</v>
      </c>
      <c r="F12" t="s">
        <v>9239</v>
      </c>
      <c r="G12" t="s">
        <v>9240</v>
      </c>
      <c r="H12" t="s">
        <v>9273</v>
      </c>
      <c r="I12" t="s">
        <v>9274</v>
      </c>
      <c r="J12">
        <v>1307</v>
      </c>
      <c r="K12" t="s">
        <v>8922</v>
      </c>
      <c r="L12" t="s">
        <v>9243</v>
      </c>
      <c r="M12" t="s">
        <v>9244</v>
      </c>
      <c r="O12">
        <v>22</v>
      </c>
      <c r="P12">
        <v>1</v>
      </c>
      <c r="Q12" t="s">
        <v>9245</v>
      </c>
      <c r="R12" t="s">
        <v>9275</v>
      </c>
      <c r="S12" t="s">
        <v>9075</v>
      </c>
      <c r="T12" t="s">
        <v>9075</v>
      </c>
      <c r="U12" t="s">
        <v>9269</v>
      </c>
      <c r="V12" t="s">
        <v>9249</v>
      </c>
      <c r="W12" t="s">
        <v>9257</v>
      </c>
      <c r="X12">
        <v>1271</v>
      </c>
      <c r="Y12">
        <v>1427</v>
      </c>
      <c r="Z12">
        <v>3111</v>
      </c>
      <c r="AA12">
        <v>5911</v>
      </c>
      <c r="AB12">
        <v>2205</v>
      </c>
      <c r="AC12">
        <v>1685</v>
      </c>
      <c r="AD12">
        <v>1867</v>
      </c>
      <c r="AE12">
        <v>2342</v>
      </c>
      <c r="AF12">
        <v>2162</v>
      </c>
      <c r="AG12">
        <v>3367</v>
      </c>
      <c r="AH12">
        <v>2507</v>
      </c>
      <c r="AI12">
        <v>1946</v>
      </c>
      <c r="AJ12">
        <v>1271</v>
      </c>
      <c r="AK12">
        <v>1427</v>
      </c>
      <c r="AL12">
        <v>3111</v>
      </c>
      <c r="AM12">
        <v>5911</v>
      </c>
      <c r="AN12">
        <v>2205</v>
      </c>
      <c r="AO12">
        <v>1685</v>
      </c>
      <c r="AP12">
        <v>1867</v>
      </c>
      <c r="AQ12">
        <v>2342</v>
      </c>
      <c r="AR12">
        <v>2162</v>
      </c>
      <c r="AS12">
        <v>3367</v>
      </c>
      <c r="AT12">
        <v>2507</v>
      </c>
      <c r="AU12">
        <v>1946</v>
      </c>
      <c r="AV12">
        <v>5.71</v>
      </c>
      <c r="AW12">
        <v>5.7709999999999999</v>
      </c>
      <c r="AX12">
        <v>5.77</v>
      </c>
      <c r="AY12">
        <v>5.7709999999999999</v>
      </c>
      <c r="AZ12">
        <v>5.77</v>
      </c>
      <c r="BA12">
        <v>5.7709999999999999</v>
      </c>
      <c r="BB12">
        <v>5.7709999999999999</v>
      </c>
      <c r="BC12">
        <v>5.86</v>
      </c>
      <c r="BD12">
        <v>5.7709999999999999</v>
      </c>
      <c r="BE12">
        <v>5.7709999999999999</v>
      </c>
      <c r="BF12">
        <v>5.77</v>
      </c>
      <c r="BG12">
        <v>5.77</v>
      </c>
      <c r="BH12">
        <v>7257</v>
      </c>
      <c r="BI12">
        <v>8235</v>
      </c>
      <c r="BJ12">
        <v>17950</v>
      </c>
      <c r="BK12">
        <v>34112</v>
      </c>
      <c r="BL12">
        <v>12723</v>
      </c>
      <c r="BM12">
        <v>9724</v>
      </c>
      <c r="BN12">
        <v>10774</v>
      </c>
      <c r="BO12">
        <v>13724</v>
      </c>
      <c r="BP12">
        <v>12477</v>
      </c>
      <c r="BQ12">
        <v>19431</v>
      </c>
      <c r="BR12">
        <v>14465</v>
      </c>
      <c r="BS12">
        <v>11228</v>
      </c>
      <c r="BT12">
        <v>7257</v>
      </c>
      <c r="BU12">
        <v>8235</v>
      </c>
      <c r="BV12">
        <v>17950</v>
      </c>
      <c r="BW12">
        <v>34112</v>
      </c>
      <c r="BX12">
        <v>12723</v>
      </c>
      <c r="BY12">
        <v>9724</v>
      </c>
      <c r="BZ12">
        <v>10774</v>
      </c>
      <c r="CA12">
        <v>13724</v>
      </c>
      <c r="CB12">
        <v>12477</v>
      </c>
      <c r="CC12">
        <v>19431</v>
      </c>
      <c r="CD12">
        <v>14465</v>
      </c>
      <c r="CE12">
        <v>11228</v>
      </c>
      <c r="CF12">
        <v>630.30799999999999</v>
      </c>
      <c r="CG12">
        <v>717.745</v>
      </c>
      <c r="CH12">
        <v>1534.5229999999999</v>
      </c>
      <c r="CI12">
        <v>2643.8649999999998</v>
      </c>
      <c r="CJ12">
        <v>1013.929</v>
      </c>
      <c r="CK12">
        <v>798.51800000000003</v>
      </c>
      <c r="CL12">
        <v>886.31700000000001</v>
      </c>
      <c r="CM12">
        <v>1208.1110000000001</v>
      </c>
      <c r="CN12">
        <v>945.30200000000002</v>
      </c>
      <c r="CO12">
        <v>1493.1569999999999</v>
      </c>
      <c r="CP12">
        <v>1139.797</v>
      </c>
      <c r="CQ12">
        <v>945.20600000000002</v>
      </c>
      <c r="CR12">
        <v>29801</v>
      </c>
      <c r="CS12">
        <v>29801</v>
      </c>
      <c r="CT12">
        <v>172100</v>
      </c>
      <c r="CU12">
        <v>172100</v>
      </c>
      <c r="CV12">
        <v>13956.778</v>
      </c>
      <c r="CW12">
        <v>2024</v>
      </c>
    </row>
    <row r="13" spans="1:101" x14ac:dyDescent="0.25">
      <c r="A13" t="s">
        <v>9271</v>
      </c>
      <c r="B13" t="s">
        <v>8882</v>
      </c>
      <c r="C13" t="b">
        <v>1</v>
      </c>
      <c r="D13" t="s">
        <v>9272</v>
      </c>
      <c r="E13">
        <v>2817</v>
      </c>
      <c r="F13" t="s">
        <v>9239</v>
      </c>
      <c r="G13" t="s">
        <v>9240</v>
      </c>
      <c r="H13" t="s">
        <v>9273</v>
      </c>
      <c r="I13" t="s">
        <v>9274</v>
      </c>
      <c r="J13">
        <v>1307</v>
      </c>
      <c r="K13" t="s">
        <v>8922</v>
      </c>
      <c r="L13" t="s">
        <v>9243</v>
      </c>
      <c r="M13" t="s">
        <v>9244</v>
      </c>
      <c r="O13">
        <v>22</v>
      </c>
      <c r="P13">
        <v>1</v>
      </c>
      <c r="Q13" t="s">
        <v>9245</v>
      </c>
      <c r="R13" t="s">
        <v>9275</v>
      </c>
      <c r="S13" t="s">
        <v>9080</v>
      </c>
      <c r="T13" t="s">
        <v>9247</v>
      </c>
      <c r="U13" t="s">
        <v>9269</v>
      </c>
      <c r="V13" t="s">
        <v>9249</v>
      </c>
      <c r="W13" t="s">
        <v>9250</v>
      </c>
      <c r="X13">
        <v>280188</v>
      </c>
      <c r="Y13">
        <v>262861</v>
      </c>
      <c r="Z13">
        <v>167482</v>
      </c>
      <c r="AA13">
        <v>186556</v>
      </c>
      <c r="AB13">
        <v>264874</v>
      </c>
      <c r="AC13">
        <v>216773</v>
      </c>
      <c r="AD13">
        <v>285084</v>
      </c>
      <c r="AE13">
        <v>279633</v>
      </c>
      <c r="AF13">
        <v>160367</v>
      </c>
      <c r="AG13">
        <v>97775</v>
      </c>
      <c r="AH13">
        <v>254331</v>
      </c>
      <c r="AI13">
        <v>300419</v>
      </c>
      <c r="AJ13">
        <v>280188</v>
      </c>
      <c r="AK13">
        <v>262861</v>
      </c>
      <c r="AL13">
        <v>167482</v>
      </c>
      <c r="AM13">
        <v>186556</v>
      </c>
      <c r="AN13">
        <v>264874</v>
      </c>
      <c r="AO13">
        <v>216773</v>
      </c>
      <c r="AP13">
        <v>285084</v>
      </c>
      <c r="AQ13">
        <v>279633</v>
      </c>
      <c r="AR13">
        <v>160367</v>
      </c>
      <c r="AS13">
        <v>97775</v>
      </c>
      <c r="AT13">
        <v>254331</v>
      </c>
      <c r="AU13">
        <v>300419</v>
      </c>
      <c r="AV13">
        <v>13.045999999999999</v>
      </c>
      <c r="AW13">
        <v>13.045999999999999</v>
      </c>
      <c r="AX13">
        <v>13.045999999999999</v>
      </c>
      <c r="AY13">
        <v>13.538</v>
      </c>
      <c r="AZ13">
        <v>14.034000000000001</v>
      </c>
      <c r="BA13">
        <v>13.616</v>
      </c>
      <c r="BB13">
        <v>13.614000000000001</v>
      </c>
      <c r="BC13">
        <v>12.532</v>
      </c>
      <c r="BD13">
        <v>13.651999999999999</v>
      </c>
      <c r="BE13">
        <v>13.747999999999999</v>
      </c>
      <c r="BF13">
        <v>13.746</v>
      </c>
      <c r="BG13">
        <v>13.336</v>
      </c>
      <c r="BH13">
        <v>3655333</v>
      </c>
      <c r="BI13">
        <v>3429285</v>
      </c>
      <c r="BJ13">
        <v>2184970</v>
      </c>
      <c r="BK13">
        <v>2525595</v>
      </c>
      <c r="BL13">
        <v>3717242</v>
      </c>
      <c r="BM13">
        <v>2951581</v>
      </c>
      <c r="BN13">
        <v>3881134</v>
      </c>
      <c r="BO13">
        <v>3504361</v>
      </c>
      <c r="BP13">
        <v>2189330</v>
      </c>
      <c r="BQ13">
        <v>1344211</v>
      </c>
      <c r="BR13">
        <v>3496034</v>
      </c>
      <c r="BS13">
        <v>4006388</v>
      </c>
      <c r="BT13">
        <v>3655333</v>
      </c>
      <c r="BU13">
        <v>3429285</v>
      </c>
      <c r="BV13">
        <v>2184970</v>
      </c>
      <c r="BW13">
        <v>2525595</v>
      </c>
      <c r="BX13">
        <v>3717242</v>
      </c>
      <c r="BY13">
        <v>2951581</v>
      </c>
      <c r="BZ13">
        <v>3881134</v>
      </c>
      <c r="CA13">
        <v>3504361</v>
      </c>
      <c r="CB13">
        <v>2189330</v>
      </c>
      <c r="CC13">
        <v>1344211</v>
      </c>
      <c r="CD13">
        <v>3496034</v>
      </c>
      <c r="CE13">
        <v>4006388</v>
      </c>
      <c r="CF13">
        <v>317466.69</v>
      </c>
      <c r="CG13">
        <v>298881.26</v>
      </c>
      <c r="CH13">
        <v>186785.48</v>
      </c>
      <c r="CI13">
        <v>195745.14</v>
      </c>
      <c r="CJ13">
        <v>296240.07</v>
      </c>
      <c r="CK13">
        <v>242375.48</v>
      </c>
      <c r="CL13">
        <v>319265.68</v>
      </c>
      <c r="CM13">
        <v>308482.89</v>
      </c>
      <c r="CN13">
        <v>165872.70000000001</v>
      </c>
      <c r="CO13">
        <v>103294.84</v>
      </c>
      <c r="CP13">
        <v>275469.2</v>
      </c>
      <c r="CQ13">
        <v>337256.79</v>
      </c>
      <c r="CR13">
        <v>2756343</v>
      </c>
      <c r="CS13">
        <v>2756343</v>
      </c>
      <c r="CT13">
        <v>36885464</v>
      </c>
      <c r="CU13">
        <v>36885464</v>
      </c>
      <c r="CV13">
        <v>3047136.2</v>
      </c>
      <c r="CW13">
        <v>2024</v>
      </c>
    </row>
    <row r="14" spans="1:101" x14ac:dyDescent="0.25">
      <c r="A14" t="s">
        <v>9271</v>
      </c>
      <c r="B14" t="s">
        <v>8806</v>
      </c>
      <c r="C14" t="b">
        <v>1</v>
      </c>
      <c r="D14" t="s">
        <v>9272</v>
      </c>
      <c r="E14">
        <v>2817</v>
      </c>
      <c r="F14" t="s">
        <v>9239</v>
      </c>
      <c r="G14" t="s">
        <v>9240</v>
      </c>
      <c r="H14" t="s">
        <v>9273</v>
      </c>
      <c r="I14" t="s">
        <v>9274</v>
      </c>
      <c r="J14">
        <v>1307</v>
      </c>
      <c r="K14" t="s">
        <v>8922</v>
      </c>
      <c r="L14" t="s">
        <v>9243</v>
      </c>
      <c r="M14" t="s">
        <v>9244</v>
      </c>
      <c r="O14">
        <v>22</v>
      </c>
      <c r="P14">
        <v>1</v>
      </c>
      <c r="Q14" t="s">
        <v>9245</v>
      </c>
      <c r="R14" t="s">
        <v>9275</v>
      </c>
      <c r="S14" t="s">
        <v>9104</v>
      </c>
      <c r="T14" t="s">
        <v>9247</v>
      </c>
      <c r="U14" t="s">
        <v>9269</v>
      </c>
      <c r="V14" t="s">
        <v>9249</v>
      </c>
      <c r="W14" t="s">
        <v>9250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2024</v>
      </c>
    </row>
    <row r="15" spans="1:101" x14ac:dyDescent="0.25">
      <c r="A15" t="s">
        <v>9271</v>
      </c>
      <c r="B15" t="s">
        <v>8806</v>
      </c>
      <c r="C15" t="b">
        <v>1</v>
      </c>
      <c r="D15" t="s">
        <v>9272</v>
      </c>
      <c r="E15">
        <v>2817</v>
      </c>
      <c r="F15" t="s">
        <v>9239</v>
      </c>
      <c r="G15" t="s">
        <v>9240</v>
      </c>
      <c r="H15" t="s">
        <v>9273</v>
      </c>
      <c r="I15" t="s">
        <v>9274</v>
      </c>
      <c r="J15">
        <v>1307</v>
      </c>
      <c r="K15" t="s">
        <v>8922</v>
      </c>
      <c r="L15" t="s">
        <v>9243</v>
      </c>
      <c r="M15" t="s">
        <v>9244</v>
      </c>
      <c r="O15">
        <v>22</v>
      </c>
      <c r="P15">
        <v>1</v>
      </c>
      <c r="Q15" t="s">
        <v>9245</v>
      </c>
      <c r="R15" t="s">
        <v>9275</v>
      </c>
      <c r="S15" t="s">
        <v>9110</v>
      </c>
      <c r="T15" t="s">
        <v>9247</v>
      </c>
      <c r="U15" t="s">
        <v>9269</v>
      </c>
      <c r="V15" t="s">
        <v>9249</v>
      </c>
      <c r="W15" t="s">
        <v>9250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2024</v>
      </c>
    </row>
    <row r="16" spans="1:101" x14ac:dyDescent="0.25">
      <c r="A16" t="s">
        <v>9276</v>
      </c>
      <c r="B16" t="s">
        <v>44</v>
      </c>
      <c r="C16" t="b">
        <v>1</v>
      </c>
      <c r="D16" t="s">
        <v>9277</v>
      </c>
      <c r="E16">
        <v>2823</v>
      </c>
      <c r="F16" t="s">
        <v>9239</v>
      </c>
      <c r="G16" t="s">
        <v>9240</v>
      </c>
      <c r="H16" t="s">
        <v>9278</v>
      </c>
      <c r="I16" t="s">
        <v>9279</v>
      </c>
      <c r="J16">
        <v>12658</v>
      </c>
      <c r="K16" t="s">
        <v>8922</v>
      </c>
      <c r="L16" t="s">
        <v>9243</v>
      </c>
      <c r="M16" t="s">
        <v>9244</v>
      </c>
      <c r="O16">
        <v>22</v>
      </c>
      <c r="P16">
        <v>1</v>
      </c>
      <c r="Q16" t="s">
        <v>9245</v>
      </c>
      <c r="R16" t="s">
        <v>9275</v>
      </c>
      <c r="S16" t="s">
        <v>9075</v>
      </c>
      <c r="T16" t="s">
        <v>9075</v>
      </c>
      <c r="U16" t="s">
        <v>9248</v>
      </c>
      <c r="V16" t="s">
        <v>9249</v>
      </c>
      <c r="W16" t="s">
        <v>9257</v>
      </c>
      <c r="X16">
        <v>8833</v>
      </c>
      <c r="Y16">
        <v>10194</v>
      </c>
      <c r="Z16">
        <v>6688</v>
      </c>
      <c r="AA16">
        <v>1322</v>
      </c>
      <c r="AB16">
        <v>1659</v>
      </c>
      <c r="AC16">
        <v>2605</v>
      </c>
      <c r="AD16">
        <v>2269</v>
      </c>
      <c r="AE16">
        <v>648</v>
      </c>
      <c r="AF16">
        <v>2352</v>
      </c>
      <c r="AG16">
        <v>1797</v>
      </c>
      <c r="AH16">
        <v>1482</v>
      </c>
      <c r="AI16">
        <v>3804</v>
      </c>
      <c r="AJ16">
        <v>8833</v>
      </c>
      <c r="AK16">
        <v>10194</v>
      </c>
      <c r="AL16">
        <v>6688</v>
      </c>
      <c r="AM16">
        <v>1322</v>
      </c>
      <c r="AN16">
        <v>1659</v>
      </c>
      <c r="AO16">
        <v>2605</v>
      </c>
      <c r="AP16">
        <v>2269</v>
      </c>
      <c r="AQ16">
        <v>648</v>
      </c>
      <c r="AR16">
        <v>2352</v>
      </c>
      <c r="AS16">
        <v>1797</v>
      </c>
      <c r="AT16">
        <v>1482</v>
      </c>
      <c r="AU16">
        <v>3804</v>
      </c>
      <c r="AV16">
        <v>5.88</v>
      </c>
      <c r="AW16">
        <v>5.88</v>
      </c>
      <c r="AX16">
        <v>5.88</v>
      </c>
      <c r="AY16">
        <v>5.88</v>
      </c>
      <c r="AZ16">
        <v>5.88</v>
      </c>
      <c r="BA16">
        <v>5.88</v>
      </c>
      <c r="BB16">
        <v>5.88</v>
      </c>
      <c r="BC16">
        <v>5.88</v>
      </c>
      <c r="BD16">
        <v>5.88</v>
      </c>
      <c r="BE16">
        <v>5.88</v>
      </c>
      <c r="BF16">
        <v>5.88</v>
      </c>
      <c r="BG16">
        <v>5.8730000000000002</v>
      </c>
      <c r="BH16">
        <v>51938</v>
      </c>
      <c r="BI16">
        <v>59941</v>
      </c>
      <c r="BJ16">
        <v>39325</v>
      </c>
      <c r="BK16">
        <v>7773</v>
      </c>
      <c r="BL16">
        <v>9755</v>
      </c>
      <c r="BM16">
        <v>15317</v>
      </c>
      <c r="BN16">
        <v>13342</v>
      </c>
      <c r="BO16">
        <v>3810</v>
      </c>
      <c r="BP16">
        <v>13830</v>
      </c>
      <c r="BQ16">
        <v>10566</v>
      </c>
      <c r="BR16">
        <v>8714</v>
      </c>
      <c r="BS16">
        <v>22341</v>
      </c>
      <c r="BT16">
        <v>51938</v>
      </c>
      <c r="BU16">
        <v>59941</v>
      </c>
      <c r="BV16">
        <v>39325</v>
      </c>
      <c r="BW16">
        <v>7773</v>
      </c>
      <c r="BX16">
        <v>9755</v>
      </c>
      <c r="BY16">
        <v>15317</v>
      </c>
      <c r="BZ16">
        <v>13342</v>
      </c>
      <c r="CA16">
        <v>3810</v>
      </c>
      <c r="CB16">
        <v>13830</v>
      </c>
      <c r="CC16">
        <v>10566</v>
      </c>
      <c r="CD16">
        <v>8714</v>
      </c>
      <c r="CE16">
        <v>22341</v>
      </c>
      <c r="CF16">
        <v>4489.6400000000003</v>
      </c>
      <c r="CG16">
        <v>5087.2560000000003</v>
      </c>
      <c r="CH16">
        <v>3352.5790000000002</v>
      </c>
      <c r="CI16">
        <v>652.57399999999996</v>
      </c>
      <c r="CJ16">
        <v>821.03499999999997</v>
      </c>
      <c r="CK16">
        <v>1276.4870000000001</v>
      </c>
      <c r="CL16">
        <v>1102.8050000000001</v>
      </c>
      <c r="CM16">
        <v>320.101</v>
      </c>
      <c r="CN16">
        <v>1168.3889999999999</v>
      </c>
      <c r="CO16">
        <v>913.09199999999998</v>
      </c>
      <c r="CP16">
        <v>735.46600000000001</v>
      </c>
      <c r="CQ16">
        <v>1863.704</v>
      </c>
      <c r="CR16">
        <v>43653</v>
      </c>
      <c r="CS16">
        <v>43653</v>
      </c>
      <c r="CT16">
        <v>256652</v>
      </c>
      <c r="CU16">
        <v>256652</v>
      </c>
      <c r="CV16">
        <v>21783.128000000001</v>
      </c>
      <c r="CW16">
        <v>2024</v>
      </c>
    </row>
    <row r="17" spans="1:101" x14ac:dyDescent="0.25">
      <c r="A17" t="s">
        <v>9276</v>
      </c>
      <c r="B17" t="s">
        <v>8882</v>
      </c>
      <c r="C17" t="b">
        <v>1</v>
      </c>
      <c r="D17" t="s">
        <v>9277</v>
      </c>
      <c r="E17">
        <v>2823</v>
      </c>
      <c r="F17" t="s">
        <v>9239</v>
      </c>
      <c r="G17" t="s">
        <v>9240</v>
      </c>
      <c r="H17" t="s">
        <v>9278</v>
      </c>
      <c r="I17" t="s">
        <v>9279</v>
      </c>
      <c r="J17">
        <v>12658</v>
      </c>
      <c r="K17" t="s">
        <v>8922</v>
      </c>
      <c r="L17" t="s">
        <v>9243</v>
      </c>
      <c r="M17" t="s">
        <v>9244</v>
      </c>
      <c r="O17">
        <v>22</v>
      </c>
      <c r="P17">
        <v>1</v>
      </c>
      <c r="Q17" t="s">
        <v>9245</v>
      </c>
      <c r="R17" t="s">
        <v>9275</v>
      </c>
      <c r="S17" t="s">
        <v>9080</v>
      </c>
      <c r="T17" t="s">
        <v>9247</v>
      </c>
      <c r="U17" t="s">
        <v>9248</v>
      </c>
      <c r="V17" t="s">
        <v>9249</v>
      </c>
      <c r="W17" t="s">
        <v>9250</v>
      </c>
      <c r="X17">
        <v>360316</v>
      </c>
      <c r="Y17">
        <v>334672</v>
      </c>
      <c r="Z17">
        <v>375344</v>
      </c>
      <c r="AA17">
        <v>321839</v>
      </c>
      <c r="AB17">
        <v>212115</v>
      </c>
      <c r="AC17">
        <v>356660</v>
      </c>
      <c r="AD17">
        <v>393772</v>
      </c>
      <c r="AE17">
        <v>394309</v>
      </c>
      <c r="AF17">
        <v>182920</v>
      </c>
      <c r="AG17">
        <v>245558</v>
      </c>
      <c r="AH17">
        <v>312835</v>
      </c>
      <c r="AI17">
        <v>368233</v>
      </c>
      <c r="AJ17">
        <v>360316</v>
      </c>
      <c r="AK17">
        <v>334672</v>
      </c>
      <c r="AL17">
        <v>375344</v>
      </c>
      <c r="AM17">
        <v>321839</v>
      </c>
      <c r="AN17">
        <v>212115</v>
      </c>
      <c r="AO17">
        <v>356660</v>
      </c>
      <c r="AP17">
        <v>393772</v>
      </c>
      <c r="AQ17">
        <v>394309</v>
      </c>
      <c r="AR17">
        <v>182920</v>
      </c>
      <c r="AS17">
        <v>245558</v>
      </c>
      <c r="AT17">
        <v>312835</v>
      </c>
      <c r="AU17">
        <v>368233</v>
      </c>
      <c r="AV17">
        <v>13.025</v>
      </c>
      <c r="AW17">
        <v>13.157</v>
      </c>
      <c r="AX17">
        <v>13.173</v>
      </c>
      <c r="AY17">
        <v>13.486000000000001</v>
      </c>
      <c r="AZ17">
        <v>13.211</v>
      </c>
      <c r="BA17">
        <v>13.272</v>
      </c>
      <c r="BB17">
        <v>13.33</v>
      </c>
      <c r="BC17">
        <v>13.170999999999999</v>
      </c>
      <c r="BD17">
        <v>13.143000000000001</v>
      </c>
      <c r="BE17">
        <v>13.22</v>
      </c>
      <c r="BF17">
        <v>13.4</v>
      </c>
      <c r="BG17">
        <v>13.52</v>
      </c>
      <c r="BH17">
        <v>4693116</v>
      </c>
      <c r="BI17">
        <v>4403280</v>
      </c>
      <c r="BJ17">
        <v>4944407</v>
      </c>
      <c r="BK17">
        <v>4340321</v>
      </c>
      <c r="BL17">
        <v>2802251</v>
      </c>
      <c r="BM17">
        <v>4733592</v>
      </c>
      <c r="BN17">
        <v>5248981</v>
      </c>
      <c r="BO17">
        <v>5193444</v>
      </c>
      <c r="BP17">
        <v>2404118</v>
      </c>
      <c r="BQ17">
        <v>3246277</v>
      </c>
      <c r="BR17">
        <v>4191989</v>
      </c>
      <c r="BS17">
        <v>4978510</v>
      </c>
      <c r="BT17">
        <v>4693116</v>
      </c>
      <c r="BU17">
        <v>4403280</v>
      </c>
      <c r="BV17">
        <v>4944407</v>
      </c>
      <c r="BW17">
        <v>4340321</v>
      </c>
      <c r="BX17">
        <v>2802251</v>
      </c>
      <c r="BY17">
        <v>4733592</v>
      </c>
      <c r="BZ17">
        <v>5248981</v>
      </c>
      <c r="CA17">
        <v>5193444</v>
      </c>
      <c r="CB17">
        <v>2404118</v>
      </c>
      <c r="CC17">
        <v>3246277</v>
      </c>
      <c r="CD17">
        <v>4191989</v>
      </c>
      <c r="CE17">
        <v>4978510</v>
      </c>
      <c r="CF17">
        <v>405683.36</v>
      </c>
      <c r="CG17">
        <v>373712.74</v>
      </c>
      <c r="CH17">
        <v>421521.42</v>
      </c>
      <c r="CI17">
        <v>364370.43</v>
      </c>
      <c r="CJ17">
        <v>235854.97</v>
      </c>
      <c r="CK17">
        <v>394477.51</v>
      </c>
      <c r="CL17">
        <v>433872.2</v>
      </c>
      <c r="CM17">
        <v>436304.9</v>
      </c>
      <c r="CN17">
        <v>203108.61</v>
      </c>
      <c r="CO17">
        <v>280526.90999999997</v>
      </c>
      <c r="CP17">
        <v>353799.53</v>
      </c>
      <c r="CQ17">
        <v>415313.3</v>
      </c>
      <c r="CR17">
        <v>3858573</v>
      </c>
      <c r="CS17">
        <v>3858573</v>
      </c>
      <c r="CT17">
        <v>51180286</v>
      </c>
      <c r="CU17">
        <v>51180286</v>
      </c>
      <c r="CV17">
        <v>4318545.9000000004</v>
      </c>
      <c r="CW17">
        <v>2024</v>
      </c>
    </row>
    <row r="18" spans="1:101" x14ac:dyDescent="0.25">
      <c r="A18" t="s">
        <v>9276</v>
      </c>
      <c r="B18" t="s">
        <v>8806</v>
      </c>
      <c r="C18" t="b">
        <v>1</v>
      </c>
      <c r="D18" t="s">
        <v>9277</v>
      </c>
      <c r="E18">
        <v>2823</v>
      </c>
      <c r="F18" t="s">
        <v>9239</v>
      </c>
      <c r="G18" t="s">
        <v>9240</v>
      </c>
      <c r="H18" t="s">
        <v>9278</v>
      </c>
      <c r="I18" t="s">
        <v>9279</v>
      </c>
      <c r="J18">
        <v>12658</v>
      </c>
      <c r="K18" t="s">
        <v>8922</v>
      </c>
      <c r="L18" t="s">
        <v>9243</v>
      </c>
      <c r="M18" t="s">
        <v>9244</v>
      </c>
      <c r="O18">
        <v>22</v>
      </c>
      <c r="P18">
        <v>1</v>
      </c>
      <c r="Q18" t="s">
        <v>9245</v>
      </c>
      <c r="R18" t="s">
        <v>9275</v>
      </c>
      <c r="S18" t="s">
        <v>9104</v>
      </c>
      <c r="T18" t="s">
        <v>9247</v>
      </c>
      <c r="U18" t="s">
        <v>9248</v>
      </c>
      <c r="V18" t="s">
        <v>9249</v>
      </c>
      <c r="W18" t="s">
        <v>9250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2024</v>
      </c>
    </row>
    <row r="19" spans="1:101" x14ac:dyDescent="0.25">
      <c r="A19" t="s">
        <v>9280</v>
      </c>
      <c r="B19" t="s">
        <v>44</v>
      </c>
      <c r="C19" t="b">
        <v>1</v>
      </c>
      <c r="D19" t="s">
        <v>9281</v>
      </c>
      <c r="E19">
        <v>6030</v>
      </c>
      <c r="F19" t="s">
        <v>9282</v>
      </c>
      <c r="G19" t="s">
        <v>9240</v>
      </c>
      <c r="H19" t="s">
        <v>9283</v>
      </c>
      <c r="I19" t="s">
        <v>9284</v>
      </c>
      <c r="J19">
        <v>65146</v>
      </c>
      <c r="K19" t="s">
        <v>8922</v>
      </c>
      <c r="L19" t="s">
        <v>9243</v>
      </c>
      <c r="M19" t="s">
        <v>9244</v>
      </c>
      <c r="O19">
        <v>22</v>
      </c>
      <c r="P19">
        <v>1</v>
      </c>
      <c r="Q19" t="s">
        <v>9245</v>
      </c>
      <c r="R19" t="s">
        <v>9262</v>
      </c>
      <c r="S19" t="s">
        <v>9075</v>
      </c>
      <c r="T19" t="s">
        <v>9075</v>
      </c>
      <c r="U19" t="s">
        <v>9248</v>
      </c>
      <c r="V19" t="s">
        <v>9249</v>
      </c>
      <c r="W19" t="s">
        <v>9257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2024</v>
      </c>
    </row>
    <row r="20" spans="1:101" x14ac:dyDescent="0.25">
      <c r="A20" t="s">
        <v>9285</v>
      </c>
      <c r="B20" t="s">
        <v>44</v>
      </c>
      <c r="C20" t="b">
        <v>1</v>
      </c>
      <c r="D20" t="s">
        <v>9286</v>
      </c>
      <c r="E20">
        <v>6030</v>
      </c>
      <c r="F20" t="s">
        <v>9282</v>
      </c>
      <c r="G20" t="s">
        <v>9240</v>
      </c>
      <c r="H20" t="s">
        <v>9283</v>
      </c>
      <c r="I20" t="s">
        <v>9284</v>
      </c>
      <c r="J20">
        <v>65146</v>
      </c>
      <c r="K20" t="s">
        <v>8922</v>
      </c>
      <c r="L20" t="s">
        <v>9243</v>
      </c>
      <c r="M20" t="s">
        <v>9244</v>
      </c>
      <c r="O20">
        <v>22</v>
      </c>
      <c r="P20">
        <v>1</v>
      </c>
      <c r="Q20" t="s">
        <v>9245</v>
      </c>
      <c r="R20" t="s">
        <v>9275</v>
      </c>
      <c r="S20" t="s">
        <v>9075</v>
      </c>
      <c r="T20" t="s">
        <v>9075</v>
      </c>
      <c r="U20" t="s">
        <v>9248</v>
      </c>
      <c r="V20" t="s">
        <v>9249</v>
      </c>
      <c r="W20" t="s">
        <v>9257</v>
      </c>
      <c r="X20">
        <v>0</v>
      </c>
      <c r="Y20">
        <v>310</v>
      </c>
      <c r="Z20">
        <v>0</v>
      </c>
      <c r="AA20">
        <v>1198</v>
      </c>
      <c r="AB20">
        <v>598</v>
      </c>
      <c r="AC20">
        <v>22</v>
      </c>
      <c r="AD20">
        <v>862</v>
      </c>
      <c r="AE20">
        <v>859</v>
      </c>
      <c r="AF20">
        <v>436</v>
      </c>
      <c r="AG20">
        <v>0</v>
      </c>
      <c r="AH20">
        <v>567</v>
      </c>
      <c r="AI20">
        <v>0</v>
      </c>
      <c r="AJ20">
        <v>0</v>
      </c>
      <c r="AK20">
        <v>282</v>
      </c>
      <c r="AL20">
        <v>0</v>
      </c>
      <c r="AM20">
        <v>1079</v>
      </c>
      <c r="AN20">
        <v>550</v>
      </c>
      <c r="AO20">
        <v>20</v>
      </c>
      <c r="AP20">
        <v>799</v>
      </c>
      <c r="AQ20">
        <v>797</v>
      </c>
      <c r="AR20">
        <v>404</v>
      </c>
      <c r="AS20">
        <v>0</v>
      </c>
      <c r="AT20">
        <v>520</v>
      </c>
      <c r="AU20">
        <v>0</v>
      </c>
      <c r="AV20">
        <v>0</v>
      </c>
      <c r="AW20">
        <v>5.7</v>
      </c>
      <c r="AX20">
        <v>0</v>
      </c>
      <c r="AY20">
        <v>5.7</v>
      </c>
      <c r="AZ20">
        <v>5.7</v>
      </c>
      <c r="BA20">
        <v>5.7</v>
      </c>
      <c r="BB20">
        <v>5.7</v>
      </c>
      <c r="BC20">
        <v>5.7</v>
      </c>
      <c r="BD20">
        <v>5.7</v>
      </c>
      <c r="BE20">
        <v>0</v>
      </c>
      <c r="BF20">
        <v>5.7</v>
      </c>
      <c r="BG20">
        <v>0</v>
      </c>
      <c r="BH20">
        <v>0</v>
      </c>
      <c r="BI20">
        <v>1767</v>
      </c>
      <c r="BJ20">
        <v>0</v>
      </c>
      <c r="BK20">
        <v>6829</v>
      </c>
      <c r="BL20">
        <v>3409</v>
      </c>
      <c r="BM20">
        <v>125</v>
      </c>
      <c r="BN20">
        <v>4913</v>
      </c>
      <c r="BO20">
        <v>4896</v>
      </c>
      <c r="BP20">
        <v>2485</v>
      </c>
      <c r="BQ20">
        <v>0</v>
      </c>
      <c r="BR20">
        <v>3232</v>
      </c>
      <c r="BS20">
        <v>0</v>
      </c>
      <c r="BT20">
        <v>0</v>
      </c>
      <c r="BU20">
        <v>1605</v>
      </c>
      <c r="BV20">
        <v>0</v>
      </c>
      <c r="BW20">
        <v>6151</v>
      </c>
      <c r="BX20">
        <v>3136</v>
      </c>
      <c r="BY20">
        <v>116</v>
      </c>
      <c r="BZ20">
        <v>4555</v>
      </c>
      <c r="CA20">
        <v>4545</v>
      </c>
      <c r="CB20">
        <v>2303</v>
      </c>
      <c r="CC20">
        <v>0</v>
      </c>
      <c r="CD20">
        <v>2965</v>
      </c>
      <c r="CE20">
        <v>0</v>
      </c>
      <c r="CF20">
        <v>0</v>
      </c>
      <c r="CG20">
        <v>160.227</v>
      </c>
      <c r="CH20">
        <v>0</v>
      </c>
      <c r="CI20">
        <v>614.06899999999996</v>
      </c>
      <c r="CJ20">
        <v>313.11799999999999</v>
      </c>
      <c r="CK20">
        <v>11.569000000000001</v>
      </c>
      <c r="CL20">
        <v>455.69499999999999</v>
      </c>
      <c r="CM20">
        <v>454.25</v>
      </c>
      <c r="CN20">
        <v>230.374</v>
      </c>
      <c r="CO20">
        <v>0</v>
      </c>
      <c r="CP20">
        <v>297.03899999999999</v>
      </c>
      <c r="CQ20">
        <v>0</v>
      </c>
      <c r="CR20">
        <v>4852</v>
      </c>
      <c r="CS20">
        <v>4451</v>
      </c>
      <c r="CT20">
        <v>27656</v>
      </c>
      <c r="CU20">
        <v>25376</v>
      </c>
      <c r="CV20">
        <v>2536.3409999999999</v>
      </c>
      <c r="CW20">
        <v>2024</v>
      </c>
    </row>
    <row r="21" spans="1:101" x14ac:dyDescent="0.25">
      <c r="A21" t="s">
        <v>9285</v>
      </c>
      <c r="B21" t="s">
        <v>8882</v>
      </c>
      <c r="C21" t="b">
        <v>1</v>
      </c>
      <c r="D21" t="s">
        <v>9286</v>
      </c>
      <c r="E21">
        <v>6030</v>
      </c>
      <c r="F21" t="s">
        <v>9282</v>
      </c>
      <c r="G21" t="s">
        <v>9240</v>
      </c>
      <c r="H21" t="s">
        <v>9283</v>
      </c>
      <c r="I21" t="s">
        <v>9284</v>
      </c>
      <c r="J21">
        <v>65146</v>
      </c>
      <c r="K21" t="s">
        <v>8922</v>
      </c>
      <c r="L21" t="s">
        <v>9243</v>
      </c>
      <c r="M21" t="s">
        <v>9244</v>
      </c>
      <c r="O21">
        <v>22</v>
      </c>
      <c r="P21">
        <v>1</v>
      </c>
      <c r="Q21" t="s">
        <v>9245</v>
      </c>
      <c r="R21" t="s">
        <v>9275</v>
      </c>
      <c r="S21" t="s">
        <v>9080</v>
      </c>
      <c r="T21" t="s">
        <v>9247</v>
      </c>
      <c r="U21" t="s">
        <v>9248</v>
      </c>
      <c r="V21" t="s">
        <v>9249</v>
      </c>
      <c r="W21" t="s">
        <v>9250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2024</v>
      </c>
    </row>
    <row r="22" spans="1:101" x14ac:dyDescent="0.25">
      <c r="A22" t="s">
        <v>9285</v>
      </c>
      <c r="B22" t="s">
        <v>8806</v>
      </c>
      <c r="C22" t="b">
        <v>1</v>
      </c>
      <c r="D22" t="s">
        <v>9286</v>
      </c>
      <c r="E22">
        <v>6030</v>
      </c>
      <c r="F22" t="s">
        <v>9282</v>
      </c>
      <c r="G22" t="s">
        <v>9240</v>
      </c>
      <c r="H22" t="s">
        <v>9283</v>
      </c>
      <c r="I22" t="s">
        <v>9284</v>
      </c>
      <c r="J22">
        <v>65146</v>
      </c>
      <c r="K22" t="s">
        <v>8922</v>
      </c>
      <c r="L22" t="s">
        <v>9243</v>
      </c>
      <c r="M22" t="s">
        <v>9244</v>
      </c>
      <c r="O22">
        <v>22</v>
      </c>
      <c r="P22">
        <v>1</v>
      </c>
      <c r="Q22" t="s">
        <v>9245</v>
      </c>
      <c r="R22" t="s">
        <v>9275</v>
      </c>
      <c r="S22" t="s">
        <v>9104</v>
      </c>
      <c r="T22" t="s">
        <v>9247</v>
      </c>
      <c r="U22" t="s">
        <v>9248</v>
      </c>
      <c r="V22" t="s">
        <v>9249</v>
      </c>
      <c r="W22" t="s">
        <v>9250</v>
      </c>
      <c r="X22">
        <v>643406</v>
      </c>
      <c r="Y22">
        <v>540702</v>
      </c>
      <c r="Z22">
        <v>551490</v>
      </c>
      <c r="AA22">
        <v>441695</v>
      </c>
      <c r="AB22">
        <v>556775</v>
      </c>
      <c r="AC22">
        <v>522855</v>
      </c>
      <c r="AD22">
        <v>596280</v>
      </c>
      <c r="AE22">
        <v>543064</v>
      </c>
      <c r="AF22">
        <v>576140</v>
      </c>
      <c r="AG22">
        <v>581507</v>
      </c>
      <c r="AH22">
        <v>568167</v>
      </c>
      <c r="AI22">
        <v>655519</v>
      </c>
      <c r="AJ22">
        <v>591263</v>
      </c>
      <c r="AK22">
        <v>490993</v>
      </c>
      <c r="AL22">
        <v>495689</v>
      </c>
      <c r="AM22">
        <v>397868</v>
      </c>
      <c r="AN22">
        <v>512179</v>
      </c>
      <c r="AO22">
        <v>483195</v>
      </c>
      <c r="AP22">
        <v>552815</v>
      </c>
      <c r="AQ22">
        <v>504152</v>
      </c>
      <c r="AR22">
        <v>533909</v>
      </c>
      <c r="AS22">
        <v>535575</v>
      </c>
      <c r="AT22">
        <v>521274</v>
      </c>
      <c r="AU22">
        <v>600273</v>
      </c>
      <c r="AV22">
        <v>13.087999999999999</v>
      </c>
      <c r="AW22">
        <v>13.272</v>
      </c>
      <c r="AX22">
        <v>13.39</v>
      </c>
      <c r="AY22">
        <v>13.257999999999999</v>
      </c>
      <c r="AZ22">
        <v>13.316000000000001</v>
      </c>
      <c r="BA22">
        <v>13.194000000000001</v>
      </c>
      <c r="BB22">
        <v>13.244</v>
      </c>
      <c r="BC22">
        <v>13.294</v>
      </c>
      <c r="BD22">
        <v>13.302</v>
      </c>
      <c r="BE22">
        <v>13.321999999999999</v>
      </c>
      <c r="BF22">
        <v>13.334</v>
      </c>
      <c r="BG22">
        <v>13.32</v>
      </c>
      <c r="BH22">
        <v>8420898</v>
      </c>
      <c r="BI22">
        <v>7176197</v>
      </c>
      <c r="BJ22">
        <v>7384451</v>
      </c>
      <c r="BK22">
        <v>5855992</v>
      </c>
      <c r="BL22">
        <v>7414016</v>
      </c>
      <c r="BM22">
        <v>6898549</v>
      </c>
      <c r="BN22">
        <v>7897132</v>
      </c>
      <c r="BO22">
        <v>7219493</v>
      </c>
      <c r="BP22">
        <v>7663814</v>
      </c>
      <c r="BQ22">
        <v>7746836</v>
      </c>
      <c r="BR22">
        <v>7575939</v>
      </c>
      <c r="BS22">
        <v>8731513</v>
      </c>
      <c r="BT22">
        <v>7738453</v>
      </c>
      <c r="BU22">
        <v>6516459</v>
      </c>
      <c r="BV22">
        <v>6637281</v>
      </c>
      <c r="BW22">
        <v>5274933</v>
      </c>
      <c r="BX22">
        <v>6820182</v>
      </c>
      <c r="BY22">
        <v>6375271</v>
      </c>
      <c r="BZ22">
        <v>7321488</v>
      </c>
      <c r="CA22">
        <v>6702202</v>
      </c>
      <c r="CB22">
        <v>7102053</v>
      </c>
      <c r="CC22">
        <v>7134925</v>
      </c>
      <c r="CD22">
        <v>6950663</v>
      </c>
      <c r="CE22">
        <v>7995635</v>
      </c>
      <c r="CF22">
        <v>775172</v>
      </c>
      <c r="CG22">
        <v>650720.77</v>
      </c>
      <c r="CH22">
        <v>662122</v>
      </c>
      <c r="CI22">
        <v>526605.93000000005</v>
      </c>
      <c r="CJ22">
        <v>681060.88</v>
      </c>
      <c r="CK22">
        <v>636430.43000000005</v>
      </c>
      <c r="CL22">
        <v>732422.31</v>
      </c>
      <c r="CM22">
        <v>669782.75</v>
      </c>
      <c r="CN22">
        <v>710422.63</v>
      </c>
      <c r="CO22">
        <v>713627</v>
      </c>
      <c r="CP22">
        <v>696291.96</v>
      </c>
      <c r="CQ22">
        <v>801419</v>
      </c>
      <c r="CR22">
        <v>6777600</v>
      </c>
      <c r="CS22">
        <v>6219185</v>
      </c>
      <c r="CT22">
        <v>89984830</v>
      </c>
      <c r="CU22">
        <v>82569545</v>
      </c>
      <c r="CV22">
        <v>8256077.7000000002</v>
      </c>
      <c r="CW22">
        <v>2024</v>
      </c>
    </row>
    <row r="23" spans="1:101" x14ac:dyDescent="0.25">
      <c r="A23" t="s">
        <v>9287</v>
      </c>
      <c r="B23" t="s">
        <v>8882</v>
      </c>
      <c r="C23" t="b">
        <v>1</v>
      </c>
      <c r="D23" t="s">
        <v>9288</v>
      </c>
      <c r="E23">
        <v>6469</v>
      </c>
      <c r="F23" t="s">
        <v>9239</v>
      </c>
      <c r="G23" t="s">
        <v>9240</v>
      </c>
      <c r="H23" t="s">
        <v>9289</v>
      </c>
      <c r="I23" t="s">
        <v>9274</v>
      </c>
      <c r="J23">
        <v>1307</v>
      </c>
      <c r="K23" t="s">
        <v>8922</v>
      </c>
      <c r="L23" t="s">
        <v>9243</v>
      </c>
      <c r="M23" t="s">
        <v>9244</v>
      </c>
      <c r="O23">
        <v>22</v>
      </c>
      <c r="P23">
        <v>1</v>
      </c>
      <c r="Q23" t="s">
        <v>9245</v>
      </c>
      <c r="R23" t="s">
        <v>9275</v>
      </c>
      <c r="S23" t="s">
        <v>9080</v>
      </c>
      <c r="T23" t="s">
        <v>9247</v>
      </c>
      <c r="U23" t="s">
        <v>9269</v>
      </c>
      <c r="V23" t="s">
        <v>9249</v>
      </c>
      <c r="W23" t="s">
        <v>9250</v>
      </c>
      <c r="X23">
        <v>470889</v>
      </c>
      <c r="Y23">
        <v>384873</v>
      </c>
      <c r="Z23">
        <v>400032</v>
      </c>
      <c r="AA23">
        <v>189101</v>
      </c>
      <c r="AB23">
        <v>221242</v>
      </c>
      <c r="AC23">
        <v>281146</v>
      </c>
      <c r="AD23">
        <v>419407</v>
      </c>
      <c r="AE23">
        <v>420625</v>
      </c>
      <c r="AF23">
        <v>398341</v>
      </c>
      <c r="AG23">
        <v>408579</v>
      </c>
      <c r="AH23">
        <v>411654</v>
      </c>
      <c r="AI23">
        <v>427263</v>
      </c>
      <c r="AJ23">
        <v>470889</v>
      </c>
      <c r="AK23">
        <v>384873</v>
      </c>
      <c r="AL23">
        <v>400032</v>
      </c>
      <c r="AM23">
        <v>189101</v>
      </c>
      <c r="AN23">
        <v>221242</v>
      </c>
      <c r="AO23">
        <v>281146</v>
      </c>
      <c r="AP23">
        <v>419407</v>
      </c>
      <c r="AQ23">
        <v>420625</v>
      </c>
      <c r="AR23">
        <v>398341</v>
      </c>
      <c r="AS23">
        <v>408579</v>
      </c>
      <c r="AT23">
        <v>411654</v>
      </c>
      <c r="AU23">
        <v>427263</v>
      </c>
      <c r="AV23">
        <v>13.074999999999999</v>
      </c>
      <c r="AW23">
        <v>13.297000000000001</v>
      </c>
      <c r="AX23">
        <v>13.522</v>
      </c>
      <c r="AY23">
        <v>13.032</v>
      </c>
      <c r="AZ23">
        <v>12.683999999999999</v>
      </c>
      <c r="BA23">
        <v>12.794</v>
      </c>
      <c r="BB23">
        <v>13.089</v>
      </c>
      <c r="BC23">
        <v>12.851000000000001</v>
      </c>
      <c r="BD23">
        <v>13.137</v>
      </c>
      <c r="BE23">
        <v>13.156000000000001</v>
      </c>
      <c r="BF23">
        <v>13.208</v>
      </c>
      <c r="BG23">
        <v>12.776</v>
      </c>
      <c r="BH23">
        <v>6156874</v>
      </c>
      <c r="BI23">
        <v>5117656</v>
      </c>
      <c r="BJ23">
        <v>5409233</v>
      </c>
      <c r="BK23">
        <v>2464364</v>
      </c>
      <c r="BL23">
        <v>2806234</v>
      </c>
      <c r="BM23">
        <v>3596982</v>
      </c>
      <c r="BN23">
        <v>5489618</v>
      </c>
      <c r="BO23">
        <v>5405452</v>
      </c>
      <c r="BP23">
        <v>5233006</v>
      </c>
      <c r="BQ23">
        <v>5375265</v>
      </c>
      <c r="BR23">
        <v>5437126</v>
      </c>
      <c r="BS23">
        <v>5458712</v>
      </c>
      <c r="BT23">
        <v>6156874</v>
      </c>
      <c r="BU23">
        <v>5117656</v>
      </c>
      <c r="BV23">
        <v>5409233</v>
      </c>
      <c r="BW23">
        <v>2464364</v>
      </c>
      <c r="BX23">
        <v>2806234</v>
      </c>
      <c r="BY23">
        <v>3596982</v>
      </c>
      <c r="BZ23">
        <v>5489618</v>
      </c>
      <c r="CA23">
        <v>5405452</v>
      </c>
      <c r="CB23">
        <v>5233006</v>
      </c>
      <c r="CC23">
        <v>5375265</v>
      </c>
      <c r="CD23">
        <v>5437126</v>
      </c>
      <c r="CE23">
        <v>5458712</v>
      </c>
      <c r="CF23">
        <v>550634.43999999994</v>
      </c>
      <c r="CG23">
        <v>456963.49</v>
      </c>
      <c r="CH23">
        <v>457648.26</v>
      </c>
      <c r="CI23">
        <v>232885.93</v>
      </c>
      <c r="CJ23">
        <v>256442.38</v>
      </c>
      <c r="CK23">
        <v>310448.03999999998</v>
      </c>
      <c r="CL23">
        <v>500900.81</v>
      </c>
      <c r="CM23">
        <v>486401.72</v>
      </c>
      <c r="CN23">
        <v>486785.71</v>
      </c>
      <c r="CO23">
        <v>471599.53</v>
      </c>
      <c r="CP23">
        <v>467548.36</v>
      </c>
      <c r="CQ23">
        <v>493455.13</v>
      </c>
      <c r="CR23">
        <v>4433152</v>
      </c>
      <c r="CS23">
        <v>4433152</v>
      </c>
      <c r="CT23">
        <v>57950522</v>
      </c>
      <c r="CU23">
        <v>57950522</v>
      </c>
      <c r="CV23">
        <v>5171713.8</v>
      </c>
      <c r="CW23">
        <v>2024</v>
      </c>
    </row>
    <row r="24" spans="1:101" x14ac:dyDescent="0.25">
      <c r="A24" t="s">
        <v>9287</v>
      </c>
      <c r="B24" t="s">
        <v>8837</v>
      </c>
      <c r="C24" t="b">
        <v>1</v>
      </c>
      <c r="D24" t="s">
        <v>9288</v>
      </c>
      <c r="E24">
        <v>6469</v>
      </c>
      <c r="F24" t="s">
        <v>9239</v>
      </c>
      <c r="G24" t="s">
        <v>9240</v>
      </c>
      <c r="H24" t="s">
        <v>9289</v>
      </c>
      <c r="I24" t="s">
        <v>9274</v>
      </c>
      <c r="J24">
        <v>1307</v>
      </c>
      <c r="K24" t="s">
        <v>8922</v>
      </c>
      <c r="L24" t="s">
        <v>9243</v>
      </c>
      <c r="M24" t="s">
        <v>9244</v>
      </c>
      <c r="O24">
        <v>22</v>
      </c>
      <c r="P24">
        <v>1</v>
      </c>
      <c r="Q24" t="s">
        <v>9245</v>
      </c>
      <c r="R24" t="s">
        <v>9275</v>
      </c>
      <c r="S24" t="s">
        <v>9129</v>
      </c>
      <c r="T24" t="s">
        <v>9129</v>
      </c>
      <c r="U24" t="s">
        <v>9269</v>
      </c>
      <c r="V24" t="s">
        <v>9249</v>
      </c>
      <c r="W24" t="s">
        <v>9251</v>
      </c>
      <c r="X24">
        <v>28223</v>
      </c>
      <c r="Y24">
        <v>25560</v>
      </c>
      <c r="Z24">
        <v>41180</v>
      </c>
      <c r="AA24">
        <v>36230</v>
      </c>
      <c r="AB24">
        <v>13810</v>
      </c>
      <c r="AC24">
        <v>52250</v>
      </c>
      <c r="AD24">
        <v>28750</v>
      </c>
      <c r="AE24">
        <v>28760</v>
      </c>
      <c r="AF24">
        <v>31600</v>
      </c>
      <c r="AG24">
        <v>52630</v>
      </c>
      <c r="AH24">
        <v>44710</v>
      </c>
      <c r="AI24">
        <v>27150</v>
      </c>
      <c r="AJ24">
        <v>28223</v>
      </c>
      <c r="AK24">
        <v>25560</v>
      </c>
      <c r="AL24">
        <v>41180</v>
      </c>
      <c r="AM24">
        <v>36230</v>
      </c>
      <c r="AN24">
        <v>13810</v>
      </c>
      <c r="AO24">
        <v>52250</v>
      </c>
      <c r="AP24">
        <v>28750</v>
      </c>
      <c r="AQ24">
        <v>28760</v>
      </c>
      <c r="AR24">
        <v>31600</v>
      </c>
      <c r="AS24">
        <v>52630</v>
      </c>
      <c r="AT24">
        <v>44710</v>
      </c>
      <c r="AU24">
        <v>27150</v>
      </c>
      <c r="AV24">
        <v>0.93600000000000005</v>
      </c>
      <c r="AW24">
        <v>0.93700000000000006</v>
      </c>
      <c r="AX24">
        <v>0.98699999999999999</v>
      </c>
      <c r="AY24">
        <v>0.97</v>
      </c>
      <c r="AZ24">
        <v>0.96799999999999997</v>
      </c>
      <c r="BA24">
        <v>0.98699999999999999</v>
      </c>
      <c r="BB24">
        <v>0.98699999999999999</v>
      </c>
      <c r="BC24">
        <v>0.98699999999999999</v>
      </c>
      <c r="BD24">
        <v>0.98699999999999999</v>
      </c>
      <c r="BE24">
        <v>0.98699999999999999</v>
      </c>
      <c r="BF24">
        <v>0.878</v>
      </c>
      <c r="BG24">
        <v>0.878</v>
      </c>
      <c r="BH24">
        <v>26417</v>
      </c>
      <c r="BI24">
        <v>23950</v>
      </c>
      <c r="BJ24">
        <v>40645</v>
      </c>
      <c r="BK24">
        <v>35143</v>
      </c>
      <c r="BL24">
        <v>13368</v>
      </c>
      <c r="BM24">
        <v>51571</v>
      </c>
      <c r="BN24">
        <v>28376</v>
      </c>
      <c r="BO24">
        <v>28386</v>
      </c>
      <c r="BP24">
        <v>31189</v>
      </c>
      <c r="BQ24">
        <v>51946</v>
      </c>
      <c r="BR24">
        <v>39255</v>
      </c>
      <c r="BS24">
        <v>23838</v>
      </c>
      <c r="BT24">
        <v>26417</v>
      </c>
      <c r="BU24">
        <v>23950</v>
      </c>
      <c r="BV24">
        <v>40645</v>
      </c>
      <c r="BW24">
        <v>35143</v>
      </c>
      <c r="BX24">
        <v>13368</v>
      </c>
      <c r="BY24">
        <v>51571</v>
      </c>
      <c r="BZ24">
        <v>28376</v>
      </c>
      <c r="CA24">
        <v>28386</v>
      </c>
      <c r="CB24">
        <v>31189</v>
      </c>
      <c r="CC24">
        <v>51946</v>
      </c>
      <c r="CD24">
        <v>39255</v>
      </c>
      <c r="CE24">
        <v>23838</v>
      </c>
      <c r="CF24">
        <v>2362.556</v>
      </c>
      <c r="CG24">
        <v>2138.5079999999998</v>
      </c>
      <c r="CH24">
        <v>3438.7420000000002</v>
      </c>
      <c r="CI24">
        <v>3321.0729999999999</v>
      </c>
      <c r="CJ24">
        <v>1221.617</v>
      </c>
      <c r="CK24">
        <v>4450.9639999999999</v>
      </c>
      <c r="CL24">
        <v>2589.194</v>
      </c>
      <c r="CM24">
        <v>2554.2840000000001</v>
      </c>
      <c r="CN24">
        <v>2901.288</v>
      </c>
      <c r="CO24">
        <v>4557.4719999999998</v>
      </c>
      <c r="CP24">
        <v>3375.6419999999998</v>
      </c>
      <c r="CQ24">
        <v>2154.8739999999998</v>
      </c>
      <c r="CR24">
        <v>410853</v>
      </c>
      <c r="CS24">
        <v>410853</v>
      </c>
      <c r="CT24">
        <v>394084</v>
      </c>
      <c r="CU24">
        <v>394084</v>
      </c>
      <c r="CV24">
        <v>35066.214</v>
      </c>
      <c r="CW24">
        <v>2024</v>
      </c>
    </row>
    <row r="25" spans="1:101" x14ac:dyDescent="0.25">
      <c r="A25" t="s">
        <v>9287</v>
      </c>
      <c r="B25" t="s">
        <v>8806</v>
      </c>
      <c r="C25" t="b">
        <v>1</v>
      </c>
      <c r="D25" t="s">
        <v>9288</v>
      </c>
      <c r="E25">
        <v>6469</v>
      </c>
      <c r="F25" t="s">
        <v>9239</v>
      </c>
      <c r="G25" t="s">
        <v>9240</v>
      </c>
      <c r="H25" t="s">
        <v>9289</v>
      </c>
      <c r="I25" t="s">
        <v>9274</v>
      </c>
      <c r="J25">
        <v>1307</v>
      </c>
      <c r="K25" t="s">
        <v>8922</v>
      </c>
      <c r="L25" t="s">
        <v>9243</v>
      </c>
      <c r="M25" t="s">
        <v>9244</v>
      </c>
      <c r="O25">
        <v>22</v>
      </c>
      <c r="P25">
        <v>1</v>
      </c>
      <c r="Q25" t="s">
        <v>9245</v>
      </c>
      <c r="R25" t="s">
        <v>9275</v>
      </c>
      <c r="S25" t="s">
        <v>9104</v>
      </c>
      <c r="T25" t="s">
        <v>9247</v>
      </c>
      <c r="U25" t="s">
        <v>9269</v>
      </c>
      <c r="V25" t="s">
        <v>9249</v>
      </c>
      <c r="W25" t="s">
        <v>9250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2024</v>
      </c>
    </row>
    <row r="26" spans="1:101" x14ac:dyDescent="0.25">
      <c r="A26" t="s">
        <v>9290</v>
      </c>
      <c r="B26" t="s">
        <v>44</v>
      </c>
      <c r="C26" t="b">
        <v>0</v>
      </c>
      <c r="D26" t="s">
        <v>9291</v>
      </c>
      <c r="E26">
        <v>7884</v>
      </c>
      <c r="F26" t="s">
        <v>9239</v>
      </c>
      <c r="G26" t="s">
        <v>9240</v>
      </c>
      <c r="H26" t="s">
        <v>9292</v>
      </c>
      <c r="I26" t="s">
        <v>9293</v>
      </c>
      <c r="J26">
        <v>4775</v>
      </c>
      <c r="K26" t="s">
        <v>8922</v>
      </c>
      <c r="L26" t="s">
        <v>9243</v>
      </c>
      <c r="M26" t="s">
        <v>9244</v>
      </c>
      <c r="O26">
        <v>713</v>
      </c>
      <c r="P26">
        <v>4</v>
      </c>
      <c r="Q26" t="s">
        <v>9294</v>
      </c>
      <c r="R26" t="s">
        <v>9262</v>
      </c>
      <c r="S26" t="s">
        <v>9075</v>
      </c>
      <c r="T26" t="s">
        <v>9075</v>
      </c>
      <c r="U26" t="s">
        <v>9248</v>
      </c>
      <c r="V26" t="s">
        <v>9256</v>
      </c>
      <c r="W26" t="s">
        <v>9257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2024</v>
      </c>
    </row>
    <row r="27" spans="1:101" x14ac:dyDescent="0.25">
      <c r="A27" t="s">
        <v>9295</v>
      </c>
      <c r="B27" t="s">
        <v>44</v>
      </c>
      <c r="C27" t="b">
        <v>1</v>
      </c>
      <c r="D27" t="s">
        <v>9296</v>
      </c>
      <c r="E27">
        <v>8222</v>
      </c>
      <c r="F27" t="s">
        <v>9239</v>
      </c>
      <c r="G27" t="s">
        <v>9240</v>
      </c>
      <c r="H27" t="s">
        <v>9297</v>
      </c>
      <c r="I27" t="s">
        <v>9255</v>
      </c>
      <c r="J27">
        <v>14232</v>
      </c>
      <c r="K27" t="s">
        <v>8922</v>
      </c>
      <c r="L27" t="s">
        <v>9243</v>
      </c>
      <c r="M27" t="s">
        <v>9244</v>
      </c>
      <c r="O27">
        <v>22</v>
      </c>
      <c r="P27">
        <v>1</v>
      </c>
      <c r="Q27" t="s">
        <v>9245</v>
      </c>
      <c r="R27" t="s">
        <v>9275</v>
      </c>
      <c r="S27" t="s">
        <v>9075</v>
      </c>
      <c r="T27" t="s">
        <v>9075</v>
      </c>
      <c r="U27" t="s">
        <v>9248</v>
      </c>
      <c r="V27" t="s">
        <v>9249</v>
      </c>
      <c r="W27" t="s">
        <v>9257</v>
      </c>
      <c r="X27">
        <v>936</v>
      </c>
      <c r="Y27">
        <v>1170</v>
      </c>
      <c r="Z27">
        <v>681</v>
      </c>
      <c r="AA27">
        <v>620</v>
      </c>
      <c r="AB27">
        <v>1807</v>
      </c>
      <c r="AC27">
        <v>288</v>
      </c>
      <c r="AD27">
        <v>757</v>
      </c>
      <c r="AE27">
        <v>885</v>
      </c>
      <c r="AF27">
        <v>429</v>
      </c>
      <c r="AG27">
        <v>1285</v>
      </c>
      <c r="AH27">
        <v>361</v>
      </c>
      <c r="AI27">
        <v>785</v>
      </c>
      <c r="AJ27">
        <v>936</v>
      </c>
      <c r="AK27">
        <v>1170</v>
      </c>
      <c r="AL27">
        <v>681</v>
      </c>
      <c r="AM27">
        <v>620</v>
      </c>
      <c r="AN27">
        <v>1807</v>
      </c>
      <c r="AO27">
        <v>288</v>
      </c>
      <c r="AP27">
        <v>757</v>
      </c>
      <c r="AQ27">
        <v>885</v>
      </c>
      <c r="AR27">
        <v>429</v>
      </c>
      <c r="AS27">
        <v>1285</v>
      </c>
      <c r="AT27">
        <v>361</v>
      </c>
      <c r="AU27">
        <v>785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5616</v>
      </c>
      <c r="BI27">
        <v>7020</v>
      </c>
      <c r="BJ27">
        <v>4086</v>
      </c>
      <c r="BK27">
        <v>3720</v>
      </c>
      <c r="BL27">
        <v>10842</v>
      </c>
      <c r="BM27">
        <v>1728</v>
      </c>
      <c r="BN27">
        <v>4542</v>
      </c>
      <c r="BO27">
        <v>5310</v>
      </c>
      <c r="BP27">
        <v>2574</v>
      </c>
      <c r="BQ27">
        <v>7710</v>
      </c>
      <c r="BR27">
        <v>2166</v>
      </c>
      <c r="BS27">
        <v>4710</v>
      </c>
      <c r="BT27">
        <v>5616</v>
      </c>
      <c r="BU27">
        <v>7020</v>
      </c>
      <c r="BV27">
        <v>4086</v>
      </c>
      <c r="BW27">
        <v>3720</v>
      </c>
      <c r="BX27">
        <v>10842</v>
      </c>
      <c r="BY27">
        <v>1728</v>
      </c>
      <c r="BZ27">
        <v>4542</v>
      </c>
      <c r="CA27">
        <v>5310</v>
      </c>
      <c r="CB27">
        <v>2574</v>
      </c>
      <c r="CC27">
        <v>7710</v>
      </c>
      <c r="CD27">
        <v>2166</v>
      </c>
      <c r="CE27">
        <v>4710</v>
      </c>
      <c r="CF27">
        <v>476.31400000000002</v>
      </c>
      <c r="CG27">
        <v>577.69500000000005</v>
      </c>
      <c r="CH27">
        <v>343.28899999999999</v>
      </c>
      <c r="CI27">
        <v>300.96899999999999</v>
      </c>
      <c r="CJ27">
        <v>871.03099999999995</v>
      </c>
      <c r="CK27">
        <v>143.86000000000001</v>
      </c>
      <c r="CL27">
        <v>388.55700000000002</v>
      </c>
      <c r="CM27">
        <v>414.80799999999999</v>
      </c>
      <c r="CN27">
        <v>208.833</v>
      </c>
      <c r="CO27">
        <v>601.76099999999997</v>
      </c>
      <c r="CP27">
        <v>177.863</v>
      </c>
      <c r="CQ27">
        <v>389.12099999999998</v>
      </c>
      <c r="CR27">
        <v>10004</v>
      </c>
      <c r="CS27">
        <v>10004</v>
      </c>
      <c r="CT27">
        <v>60024</v>
      </c>
      <c r="CU27">
        <v>60024</v>
      </c>
      <c r="CV27">
        <v>4894.1009999999997</v>
      </c>
      <c r="CW27">
        <v>2024</v>
      </c>
    </row>
    <row r="28" spans="1:101" x14ac:dyDescent="0.25">
      <c r="A28" t="s">
        <v>9295</v>
      </c>
      <c r="B28" t="s">
        <v>8882</v>
      </c>
      <c r="C28" t="b">
        <v>1</v>
      </c>
      <c r="D28" t="s">
        <v>9296</v>
      </c>
      <c r="E28">
        <v>8222</v>
      </c>
      <c r="F28" t="s">
        <v>9239</v>
      </c>
      <c r="G28" t="s">
        <v>9240</v>
      </c>
      <c r="H28" t="s">
        <v>9297</v>
      </c>
      <c r="I28" t="s">
        <v>9255</v>
      </c>
      <c r="J28">
        <v>14232</v>
      </c>
      <c r="K28" t="s">
        <v>8922</v>
      </c>
      <c r="L28" t="s">
        <v>9243</v>
      </c>
      <c r="M28" t="s">
        <v>9244</v>
      </c>
      <c r="O28">
        <v>22</v>
      </c>
      <c r="P28">
        <v>1</v>
      </c>
      <c r="Q28" t="s">
        <v>9245</v>
      </c>
      <c r="R28" t="s">
        <v>9275</v>
      </c>
      <c r="S28" t="s">
        <v>9080</v>
      </c>
      <c r="T28" t="s">
        <v>9247</v>
      </c>
      <c r="U28" t="s">
        <v>9248</v>
      </c>
      <c r="V28" t="s">
        <v>9249</v>
      </c>
      <c r="W28" t="s">
        <v>9250</v>
      </c>
      <c r="X28">
        <v>234826</v>
      </c>
      <c r="Y28">
        <v>131222</v>
      </c>
      <c r="Z28">
        <v>189184</v>
      </c>
      <c r="AA28">
        <v>152336</v>
      </c>
      <c r="AB28">
        <v>96432</v>
      </c>
      <c r="AC28">
        <v>169001</v>
      </c>
      <c r="AD28">
        <v>198640</v>
      </c>
      <c r="AE28">
        <v>169851</v>
      </c>
      <c r="AF28">
        <v>84553</v>
      </c>
      <c r="AG28">
        <v>125109</v>
      </c>
      <c r="AH28">
        <v>184780</v>
      </c>
      <c r="AI28">
        <v>186256</v>
      </c>
      <c r="AJ28">
        <v>234826</v>
      </c>
      <c r="AK28">
        <v>131222</v>
      </c>
      <c r="AL28">
        <v>189184</v>
      </c>
      <c r="AM28">
        <v>152336</v>
      </c>
      <c r="AN28">
        <v>96432</v>
      </c>
      <c r="AO28">
        <v>169001</v>
      </c>
      <c r="AP28">
        <v>198640</v>
      </c>
      <c r="AQ28">
        <v>169851</v>
      </c>
      <c r="AR28">
        <v>84553</v>
      </c>
      <c r="AS28">
        <v>125109</v>
      </c>
      <c r="AT28">
        <v>184780</v>
      </c>
      <c r="AU28">
        <v>186256</v>
      </c>
      <c r="AV28">
        <v>14.086</v>
      </c>
      <c r="AW28">
        <v>14.032</v>
      </c>
      <c r="AX28">
        <v>14.206</v>
      </c>
      <c r="AY28">
        <v>13.923999999999999</v>
      </c>
      <c r="AZ28">
        <v>13.632</v>
      </c>
      <c r="BA28">
        <v>13.794</v>
      </c>
      <c r="BB28">
        <v>13.827999999999999</v>
      </c>
      <c r="BC28">
        <v>13.946</v>
      </c>
      <c r="BD28">
        <v>13.878</v>
      </c>
      <c r="BE28">
        <v>13.984</v>
      </c>
      <c r="BF28">
        <v>13.731999999999999</v>
      </c>
      <c r="BG28">
        <v>13.901999999999999</v>
      </c>
      <c r="BH28">
        <v>3307759</v>
      </c>
      <c r="BI28">
        <v>1841307</v>
      </c>
      <c r="BJ28">
        <v>2687548</v>
      </c>
      <c r="BK28">
        <v>2121126</v>
      </c>
      <c r="BL28">
        <v>1314561</v>
      </c>
      <c r="BM28">
        <v>2331200</v>
      </c>
      <c r="BN28">
        <v>2746794</v>
      </c>
      <c r="BO28">
        <v>2368742</v>
      </c>
      <c r="BP28">
        <v>1173427</v>
      </c>
      <c r="BQ28">
        <v>1749524</v>
      </c>
      <c r="BR28">
        <v>2537399</v>
      </c>
      <c r="BS28">
        <v>2589331</v>
      </c>
      <c r="BT28">
        <v>3307759</v>
      </c>
      <c r="BU28">
        <v>1841307</v>
      </c>
      <c r="BV28">
        <v>2687548</v>
      </c>
      <c r="BW28">
        <v>2121126</v>
      </c>
      <c r="BX28">
        <v>1314561</v>
      </c>
      <c r="BY28">
        <v>2331200</v>
      </c>
      <c r="BZ28">
        <v>2746794</v>
      </c>
      <c r="CA28">
        <v>2368742</v>
      </c>
      <c r="CB28">
        <v>1173427</v>
      </c>
      <c r="CC28">
        <v>1749524</v>
      </c>
      <c r="CD28">
        <v>2537399</v>
      </c>
      <c r="CE28">
        <v>2589331</v>
      </c>
      <c r="CF28">
        <v>280543.69</v>
      </c>
      <c r="CG28">
        <v>151526.31</v>
      </c>
      <c r="CH28">
        <v>225796.71</v>
      </c>
      <c r="CI28">
        <v>171611.03</v>
      </c>
      <c r="CJ28">
        <v>105609.97</v>
      </c>
      <c r="CK28">
        <v>194077.14</v>
      </c>
      <c r="CL28">
        <v>234981.44</v>
      </c>
      <c r="CM28">
        <v>185042.19</v>
      </c>
      <c r="CN28">
        <v>95202.167000000001</v>
      </c>
      <c r="CO28">
        <v>136549.24</v>
      </c>
      <c r="CP28">
        <v>208361.14</v>
      </c>
      <c r="CQ28">
        <v>213919.88</v>
      </c>
      <c r="CR28">
        <v>1922190</v>
      </c>
      <c r="CS28">
        <v>1922190</v>
      </c>
      <c r="CT28">
        <v>26768718</v>
      </c>
      <c r="CU28">
        <v>26768718</v>
      </c>
      <c r="CV28">
        <v>2203220.9</v>
      </c>
      <c r="CW28">
        <v>2024</v>
      </c>
    </row>
    <row r="29" spans="1:101" x14ac:dyDescent="0.25">
      <c r="A29" t="s">
        <v>9298</v>
      </c>
      <c r="B29" t="s">
        <v>8837</v>
      </c>
      <c r="C29" t="b">
        <v>0</v>
      </c>
      <c r="D29" t="s">
        <v>9299</v>
      </c>
      <c r="E29">
        <v>52133</v>
      </c>
      <c r="F29" t="s">
        <v>9282</v>
      </c>
      <c r="G29" t="s">
        <v>9240</v>
      </c>
      <c r="H29" t="s">
        <v>9300</v>
      </c>
      <c r="I29" t="s">
        <v>9301</v>
      </c>
      <c r="J29">
        <v>18668</v>
      </c>
      <c r="K29" t="s">
        <v>8922</v>
      </c>
      <c r="L29" t="s">
        <v>9243</v>
      </c>
      <c r="M29" t="s">
        <v>9244</v>
      </c>
      <c r="O29">
        <v>32411</v>
      </c>
      <c r="P29">
        <v>7</v>
      </c>
      <c r="Q29" t="s">
        <v>9302</v>
      </c>
      <c r="R29" t="s">
        <v>9275</v>
      </c>
      <c r="S29" t="s">
        <v>9129</v>
      </c>
      <c r="T29" t="s">
        <v>9129</v>
      </c>
      <c r="U29" t="s">
        <v>9269</v>
      </c>
      <c r="V29" t="s">
        <v>9249</v>
      </c>
      <c r="W29" t="s">
        <v>9251</v>
      </c>
      <c r="X29">
        <v>151106</v>
      </c>
      <c r="Y29">
        <v>144238</v>
      </c>
      <c r="Z29">
        <v>181685</v>
      </c>
      <c r="AA29">
        <v>178326</v>
      </c>
      <c r="AB29">
        <v>164870</v>
      </c>
      <c r="AC29">
        <v>36152</v>
      </c>
      <c r="AD29">
        <v>0</v>
      </c>
      <c r="AE29">
        <v>183530</v>
      </c>
      <c r="AF29">
        <v>175042</v>
      </c>
      <c r="AG29">
        <v>209250</v>
      </c>
      <c r="AH29">
        <v>224069</v>
      </c>
      <c r="AI29">
        <v>259591</v>
      </c>
      <c r="AJ29">
        <v>10616</v>
      </c>
      <c r="AK29">
        <v>11021</v>
      </c>
      <c r="AL29">
        <v>16588</v>
      </c>
      <c r="AM29">
        <v>19360</v>
      </c>
      <c r="AN29">
        <v>18325</v>
      </c>
      <c r="AO29">
        <v>12153</v>
      </c>
      <c r="AP29">
        <v>0</v>
      </c>
      <c r="AQ29">
        <v>14219</v>
      </c>
      <c r="AR29">
        <v>18417</v>
      </c>
      <c r="AS29">
        <v>22153</v>
      </c>
      <c r="AT29">
        <v>16131</v>
      </c>
      <c r="AU29">
        <v>19666</v>
      </c>
      <c r="AV29">
        <v>1.0169999999999999</v>
      </c>
      <c r="AW29">
        <v>1.0189999999999999</v>
      </c>
      <c r="AX29">
        <v>1.135</v>
      </c>
      <c r="AY29">
        <v>1.0289999999999999</v>
      </c>
      <c r="AZ29">
        <v>1.054</v>
      </c>
      <c r="BA29">
        <v>1.083</v>
      </c>
      <c r="BB29">
        <v>0</v>
      </c>
      <c r="BC29">
        <v>1.085</v>
      </c>
      <c r="BD29">
        <v>1.0860000000000001</v>
      </c>
      <c r="BE29">
        <v>1.0549999999999999</v>
      </c>
      <c r="BF29">
        <v>1.044</v>
      </c>
      <c r="BG29">
        <v>1.022</v>
      </c>
      <c r="BH29">
        <v>153675</v>
      </c>
      <c r="BI29">
        <v>146979</v>
      </c>
      <c r="BJ29">
        <v>206212</v>
      </c>
      <c r="BK29">
        <v>183497</v>
      </c>
      <c r="BL29">
        <v>173773</v>
      </c>
      <c r="BM29">
        <v>39153</v>
      </c>
      <c r="BN29">
        <v>0</v>
      </c>
      <c r="BO29">
        <v>199130</v>
      </c>
      <c r="BP29">
        <v>190096</v>
      </c>
      <c r="BQ29">
        <v>220759</v>
      </c>
      <c r="BR29">
        <v>233928</v>
      </c>
      <c r="BS29">
        <v>265302</v>
      </c>
      <c r="BT29">
        <v>10796</v>
      </c>
      <c r="BU29">
        <v>11230</v>
      </c>
      <c r="BV29">
        <v>18827</v>
      </c>
      <c r="BW29">
        <v>19921</v>
      </c>
      <c r="BX29">
        <v>19315</v>
      </c>
      <c r="BY29">
        <v>13162</v>
      </c>
      <c r="BZ29">
        <v>0</v>
      </c>
      <c r="CA29">
        <v>15428</v>
      </c>
      <c r="CB29">
        <v>20001</v>
      </c>
      <c r="CC29">
        <v>23371</v>
      </c>
      <c r="CD29">
        <v>16841</v>
      </c>
      <c r="CE29">
        <v>20099</v>
      </c>
      <c r="CF29">
        <v>693.10900000000004</v>
      </c>
      <c r="CG29">
        <v>735.47199999999998</v>
      </c>
      <c r="CH29">
        <v>1334.481</v>
      </c>
      <c r="CI29">
        <v>1442.8610000000001</v>
      </c>
      <c r="CJ29">
        <v>1394.4169999999999</v>
      </c>
      <c r="CK29">
        <v>1122.51</v>
      </c>
      <c r="CL29">
        <v>0</v>
      </c>
      <c r="CM29">
        <v>1101.146</v>
      </c>
      <c r="CN29">
        <v>1732.8879999999999</v>
      </c>
      <c r="CO29">
        <v>1747.402</v>
      </c>
      <c r="CP29">
        <v>1276.502</v>
      </c>
      <c r="CQ29">
        <v>1489.9739999999999</v>
      </c>
      <c r="CR29">
        <v>1907859</v>
      </c>
      <c r="CS29">
        <v>178649</v>
      </c>
      <c r="CT29">
        <v>2012504</v>
      </c>
      <c r="CU29">
        <v>188991</v>
      </c>
      <c r="CV29">
        <v>14070.762000000001</v>
      </c>
      <c r="CW29">
        <v>2024</v>
      </c>
    </row>
    <row r="30" spans="1:101" x14ac:dyDescent="0.25">
      <c r="A30" t="s">
        <v>9298</v>
      </c>
      <c r="B30" t="s">
        <v>9071</v>
      </c>
      <c r="C30" t="b">
        <v>0</v>
      </c>
      <c r="D30" t="s">
        <v>9299</v>
      </c>
      <c r="E30">
        <v>52133</v>
      </c>
      <c r="F30" t="s">
        <v>9282</v>
      </c>
      <c r="G30" t="s">
        <v>9240</v>
      </c>
      <c r="H30" t="s">
        <v>9300</v>
      </c>
      <c r="I30" t="s">
        <v>9301</v>
      </c>
      <c r="J30">
        <v>18668</v>
      </c>
      <c r="K30" t="s">
        <v>8922</v>
      </c>
      <c r="L30" t="s">
        <v>9243</v>
      </c>
      <c r="M30" t="s">
        <v>9244</v>
      </c>
      <c r="O30">
        <v>32411</v>
      </c>
      <c r="P30">
        <v>7</v>
      </c>
      <c r="Q30" t="s">
        <v>9302</v>
      </c>
      <c r="R30" t="s">
        <v>9275</v>
      </c>
      <c r="S30" t="s">
        <v>9099</v>
      </c>
      <c r="T30" t="s">
        <v>9303</v>
      </c>
      <c r="U30" t="s">
        <v>9269</v>
      </c>
      <c r="V30" t="s">
        <v>9249</v>
      </c>
      <c r="W30" t="s">
        <v>9251</v>
      </c>
      <c r="X30">
        <v>558302</v>
      </c>
      <c r="Y30">
        <v>504495</v>
      </c>
      <c r="Z30">
        <v>576229</v>
      </c>
      <c r="AA30">
        <v>560907</v>
      </c>
      <c r="AB30">
        <v>587309</v>
      </c>
      <c r="AC30">
        <v>70904</v>
      </c>
      <c r="AD30">
        <v>0</v>
      </c>
      <c r="AE30">
        <v>463887</v>
      </c>
      <c r="AF30">
        <v>529189</v>
      </c>
      <c r="AG30">
        <v>505818</v>
      </c>
      <c r="AH30">
        <v>512878</v>
      </c>
      <c r="AI30">
        <v>502887</v>
      </c>
      <c r="AJ30">
        <v>39223</v>
      </c>
      <c r="AK30">
        <v>38548</v>
      </c>
      <c r="AL30">
        <v>52609</v>
      </c>
      <c r="AM30">
        <v>60894</v>
      </c>
      <c r="AN30">
        <v>65279</v>
      </c>
      <c r="AO30">
        <v>23835</v>
      </c>
      <c r="AP30">
        <v>0</v>
      </c>
      <c r="AQ30">
        <v>35940</v>
      </c>
      <c r="AR30">
        <v>55678</v>
      </c>
      <c r="AS30">
        <v>53550</v>
      </c>
      <c r="AT30">
        <v>36922</v>
      </c>
      <c r="AU30">
        <v>38098</v>
      </c>
      <c r="AV30">
        <v>0.82399999999999995</v>
      </c>
      <c r="AW30">
        <v>0.88</v>
      </c>
      <c r="AX30">
        <v>0.77300000000000002</v>
      </c>
      <c r="AY30">
        <v>0.75800000000000001</v>
      </c>
      <c r="AZ30">
        <v>0.75</v>
      </c>
      <c r="BA30">
        <v>0.75</v>
      </c>
      <c r="BB30">
        <v>0</v>
      </c>
      <c r="BC30">
        <v>0.73399999999999999</v>
      </c>
      <c r="BD30">
        <v>0.70399999999999996</v>
      </c>
      <c r="BE30">
        <v>0.68899999999999995</v>
      </c>
      <c r="BF30">
        <v>0.68300000000000005</v>
      </c>
      <c r="BG30">
        <v>0.73399999999999999</v>
      </c>
      <c r="BH30">
        <v>460041</v>
      </c>
      <c r="BI30">
        <v>443956</v>
      </c>
      <c r="BJ30">
        <v>445425</v>
      </c>
      <c r="BK30">
        <v>425168</v>
      </c>
      <c r="BL30">
        <v>440482</v>
      </c>
      <c r="BM30">
        <v>53178</v>
      </c>
      <c r="BN30">
        <v>0</v>
      </c>
      <c r="BO30">
        <v>340493</v>
      </c>
      <c r="BP30">
        <v>372549</v>
      </c>
      <c r="BQ30">
        <v>348509</v>
      </c>
      <c r="BR30">
        <v>350296</v>
      </c>
      <c r="BS30">
        <v>369119</v>
      </c>
      <c r="BT30">
        <v>32320</v>
      </c>
      <c r="BU30">
        <v>33922</v>
      </c>
      <c r="BV30">
        <v>40667</v>
      </c>
      <c r="BW30">
        <v>46158</v>
      </c>
      <c r="BX30">
        <v>48959</v>
      </c>
      <c r="BY30">
        <v>17876</v>
      </c>
      <c r="BZ30">
        <v>0</v>
      </c>
      <c r="CA30">
        <v>26380</v>
      </c>
      <c r="CB30">
        <v>39197</v>
      </c>
      <c r="CC30">
        <v>36896</v>
      </c>
      <c r="CD30">
        <v>25218</v>
      </c>
      <c r="CE30">
        <v>27964</v>
      </c>
      <c r="CF30">
        <v>2074.8910000000001</v>
      </c>
      <c r="CG30">
        <v>2221.5279999999998</v>
      </c>
      <c r="CH30">
        <v>2882.5189999999998</v>
      </c>
      <c r="CI30">
        <v>3343.1390000000001</v>
      </c>
      <c r="CJ30">
        <v>3534.5830000000001</v>
      </c>
      <c r="CK30">
        <v>1524.62</v>
      </c>
      <c r="CL30">
        <v>0</v>
      </c>
      <c r="CM30">
        <v>1882.854</v>
      </c>
      <c r="CN30">
        <v>3396.1120000000001</v>
      </c>
      <c r="CO30">
        <v>2758.598</v>
      </c>
      <c r="CP30">
        <v>1911.498</v>
      </c>
      <c r="CQ30">
        <v>2073.0259999999998</v>
      </c>
      <c r="CR30">
        <v>5372805</v>
      </c>
      <c r="CS30">
        <v>500576</v>
      </c>
      <c r="CT30">
        <v>4049216</v>
      </c>
      <c r="CU30">
        <v>375557</v>
      </c>
      <c r="CV30">
        <v>27603.367999999999</v>
      </c>
      <c r="CW30">
        <v>2024</v>
      </c>
    </row>
    <row r="31" spans="1:101" x14ac:dyDescent="0.25">
      <c r="A31" t="s">
        <v>9298</v>
      </c>
      <c r="B31" t="s">
        <v>44</v>
      </c>
      <c r="C31" t="b">
        <v>0</v>
      </c>
      <c r="D31" t="s">
        <v>9299</v>
      </c>
      <c r="E31">
        <v>52133</v>
      </c>
      <c r="F31" t="s">
        <v>9282</v>
      </c>
      <c r="G31" t="s">
        <v>9240</v>
      </c>
      <c r="H31" t="s">
        <v>9300</v>
      </c>
      <c r="I31" t="s">
        <v>9301</v>
      </c>
      <c r="J31">
        <v>18668</v>
      </c>
      <c r="K31" t="s">
        <v>8922</v>
      </c>
      <c r="L31" t="s">
        <v>9243</v>
      </c>
      <c r="M31" t="s">
        <v>9244</v>
      </c>
      <c r="O31">
        <v>32411</v>
      </c>
      <c r="P31">
        <v>7</v>
      </c>
      <c r="Q31" t="s">
        <v>9302</v>
      </c>
      <c r="R31" t="s">
        <v>9275</v>
      </c>
      <c r="S31" t="s">
        <v>9105</v>
      </c>
      <c r="T31" t="s">
        <v>9105</v>
      </c>
      <c r="U31" t="s">
        <v>9269</v>
      </c>
      <c r="V31" t="s">
        <v>9249</v>
      </c>
      <c r="W31" t="s">
        <v>9257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2024</v>
      </c>
    </row>
    <row r="32" spans="1:101" x14ac:dyDescent="0.25">
      <c r="A32" t="s">
        <v>9298</v>
      </c>
      <c r="B32" t="s">
        <v>44</v>
      </c>
      <c r="C32" t="b">
        <v>0</v>
      </c>
      <c r="D32" t="s">
        <v>9299</v>
      </c>
      <c r="E32">
        <v>52133</v>
      </c>
      <c r="F32" t="s">
        <v>9282</v>
      </c>
      <c r="G32" t="s">
        <v>9240</v>
      </c>
      <c r="H32" t="s">
        <v>9300</v>
      </c>
      <c r="I32" t="s">
        <v>9301</v>
      </c>
      <c r="J32">
        <v>18668</v>
      </c>
      <c r="K32" t="s">
        <v>8922</v>
      </c>
      <c r="L32" t="s">
        <v>9243</v>
      </c>
      <c r="M32" t="s">
        <v>9244</v>
      </c>
      <c r="O32">
        <v>32411</v>
      </c>
      <c r="P32">
        <v>7</v>
      </c>
      <c r="Q32" t="s">
        <v>9302</v>
      </c>
      <c r="R32" t="s">
        <v>9275</v>
      </c>
      <c r="S32" t="s">
        <v>9126</v>
      </c>
      <c r="T32" t="s">
        <v>9304</v>
      </c>
      <c r="U32" t="s">
        <v>9269</v>
      </c>
      <c r="V32" t="s">
        <v>9249</v>
      </c>
      <c r="W32" t="s">
        <v>9257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2024</v>
      </c>
    </row>
    <row r="33" spans="1:101" x14ac:dyDescent="0.25">
      <c r="A33" t="s">
        <v>9305</v>
      </c>
      <c r="B33" t="s">
        <v>8806</v>
      </c>
      <c r="C33" t="b">
        <v>0</v>
      </c>
      <c r="D33" t="s">
        <v>9306</v>
      </c>
      <c r="E33">
        <v>54210</v>
      </c>
      <c r="F33" t="s">
        <v>9282</v>
      </c>
      <c r="G33" t="s">
        <v>9240</v>
      </c>
      <c r="H33" t="s">
        <v>9307</v>
      </c>
      <c r="I33" t="s">
        <v>9308</v>
      </c>
      <c r="J33">
        <v>491</v>
      </c>
      <c r="K33" t="s">
        <v>8922</v>
      </c>
      <c r="L33" t="s">
        <v>9243</v>
      </c>
      <c r="M33" t="s">
        <v>9244</v>
      </c>
      <c r="O33">
        <v>311</v>
      </c>
      <c r="P33">
        <v>7</v>
      </c>
      <c r="Q33" t="s">
        <v>9302</v>
      </c>
      <c r="R33" t="s">
        <v>9275</v>
      </c>
      <c r="S33" t="s">
        <v>9110</v>
      </c>
      <c r="T33" t="s">
        <v>9247</v>
      </c>
      <c r="U33" t="s">
        <v>9248</v>
      </c>
      <c r="V33" t="s">
        <v>9270</v>
      </c>
      <c r="W33" t="s">
        <v>9250</v>
      </c>
      <c r="X33">
        <v>15344</v>
      </c>
      <c r="Y33">
        <v>12801</v>
      </c>
      <c r="Z33">
        <v>12636</v>
      </c>
      <c r="AA33">
        <v>15916</v>
      </c>
      <c r="AB33">
        <v>15929</v>
      </c>
      <c r="AC33">
        <v>8946</v>
      </c>
      <c r="AD33">
        <v>0</v>
      </c>
      <c r="AE33">
        <v>12058</v>
      </c>
      <c r="AF33">
        <v>15719</v>
      </c>
      <c r="AG33">
        <v>16199</v>
      </c>
      <c r="AH33">
        <v>15198</v>
      </c>
      <c r="AI33">
        <v>18070</v>
      </c>
      <c r="AJ33">
        <v>2812</v>
      </c>
      <c r="AK33">
        <v>2387</v>
      </c>
      <c r="AL33">
        <v>2611</v>
      </c>
      <c r="AM33">
        <v>2831</v>
      </c>
      <c r="AN33">
        <v>2834</v>
      </c>
      <c r="AO33">
        <v>1637</v>
      </c>
      <c r="AP33">
        <v>0</v>
      </c>
      <c r="AQ33">
        <v>475</v>
      </c>
      <c r="AR33">
        <v>2677</v>
      </c>
      <c r="AS33">
        <v>2695</v>
      </c>
      <c r="AT33">
        <v>2488</v>
      </c>
      <c r="AU33">
        <v>2721</v>
      </c>
      <c r="AV33">
        <v>18.920000000000002</v>
      </c>
      <c r="AW33">
        <v>18.920000000000002</v>
      </c>
      <c r="AX33">
        <v>18.920000000000002</v>
      </c>
      <c r="AY33">
        <v>18.920000000000002</v>
      </c>
      <c r="AZ33">
        <v>18.920000000000002</v>
      </c>
      <c r="BA33">
        <v>18.920000000000002</v>
      </c>
      <c r="BB33">
        <v>0</v>
      </c>
      <c r="BC33">
        <v>18.920000000000002</v>
      </c>
      <c r="BD33">
        <v>18.920000000000002</v>
      </c>
      <c r="BE33">
        <v>18.920000000000002</v>
      </c>
      <c r="BF33">
        <v>18.920000000000002</v>
      </c>
      <c r="BG33">
        <v>18.920000000000002</v>
      </c>
      <c r="BH33">
        <v>290308</v>
      </c>
      <c r="BI33">
        <v>242195</v>
      </c>
      <c r="BJ33">
        <v>239073</v>
      </c>
      <c r="BK33">
        <v>301131</v>
      </c>
      <c r="BL33">
        <v>301377</v>
      </c>
      <c r="BM33">
        <v>169258</v>
      </c>
      <c r="BN33">
        <v>0</v>
      </c>
      <c r="BO33">
        <v>228137</v>
      </c>
      <c r="BP33">
        <v>297403</v>
      </c>
      <c r="BQ33">
        <v>306485</v>
      </c>
      <c r="BR33">
        <v>287546</v>
      </c>
      <c r="BS33">
        <v>341884</v>
      </c>
      <c r="BT33">
        <v>53204</v>
      </c>
      <c r="BU33">
        <v>45169</v>
      </c>
      <c r="BV33">
        <v>49400</v>
      </c>
      <c r="BW33">
        <v>53563</v>
      </c>
      <c r="BX33">
        <v>53625</v>
      </c>
      <c r="BY33">
        <v>30981</v>
      </c>
      <c r="BZ33">
        <v>0</v>
      </c>
      <c r="CA33">
        <v>8996</v>
      </c>
      <c r="CB33">
        <v>50645</v>
      </c>
      <c r="CC33">
        <v>50992</v>
      </c>
      <c r="CD33">
        <v>47080</v>
      </c>
      <c r="CE33">
        <v>51476</v>
      </c>
      <c r="CF33">
        <v>9356</v>
      </c>
      <c r="CG33">
        <v>7943</v>
      </c>
      <c r="CH33">
        <v>8687</v>
      </c>
      <c r="CI33">
        <v>9419</v>
      </c>
      <c r="CJ33">
        <v>9430</v>
      </c>
      <c r="CK33">
        <v>5448</v>
      </c>
      <c r="CL33">
        <v>0</v>
      </c>
      <c r="CM33">
        <v>1582</v>
      </c>
      <c r="CN33">
        <v>8906</v>
      </c>
      <c r="CO33">
        <v>8967</v>
      </c>
      <c r="CP33">
        <v>8279</v>
      </c>
      <c r="CQ33">
        <v>9052</v>
      </c>
      <c r="CR33">
        <v>158816</v>
      </c>
      <c r="CS33">
        <v>26168</v>
      </c>
      <c r="CT33">
        <v>3004797</v>
      </c>
      <c r="CU33">
        <v>495131</v>
      </c>
      <c r="CV33">
        <v>87069</v>
      </c>
      <c r="CW33">
        <v>2024</v>
      </c>
    </row>
    <row r="34" spans="1:101" x14ac:dyDescent="0.25">
      <c r="A34" t="s">
        <v>9309</v>
      </c>
      <c r="B34" t="s">
        <v>8806</v>
      </c>
      <c r="C34" t="b">
        <v>0</v>
      </c>
      <c r="D34" t="s">
        <v>9310</v>
      </c>
      <c r="E34">
        <v>54213</v>
      </c>
      <c r="F34" t="s">
        <v>9282</v>
      </c>
      <c r="G34" t="s">
        <v>9240</v>
      </c>
      <c r="H34" t="s">
        <v>9311</v>
      </c>
      <c r="I34" t="s">
        <v>9308</v>
      </c>
      <c r="J34">
        <v>491</v>
      </c>
      <c r="K34" t="s">
        <v>8922</v>
      </c>
      <c r="L34" t="s">
        <v>9243</v>
      </c>
      <c r="M34" t="s">
        <v>9244</v>
      </c>
      <c r="O34">
        <v>311</v>
      </c>
      <c r="P34">
        <v>7</v>
      </c>
      <c r="Q34" t="s">
        <v>9302</v>
      </c>
      <c r="R34" t="s">
        <v>9275</v>
      </c>
      <c r="S34" t="s">
        <v>9110</v>
      </c>
      <c r="T34" t="s">
        <v>9247</v>
      </c>
      <c r="U34" t="s">
        <v>9248</v>
      </c>
      <c r="V34" t="s">
        <v>9256</v>
      </c>
      <c r="W34" t="s">
        <v>9250</v>
      </c>
      <c r="X34">
        <v>10568</v>
      </c>
      <c r="Y34">
        <v>8771</v>
      </c>
      <c r="Z34">
        <v>8868</v>
      </c>
      <c r="AA34">
        <v>6812</v>
      </c>
      <c r="AB34">
        <v>7185</v>
      </c>
      <c r="AC34">
        <v>8084</v>
      </c>
      <c r="AD34">
        <v>10071</v>
      </c>
      <c r="AE34">
        <v>9484</v>
      </c>
      <c r="AF34">
        <v>7536</v>
      </c>
      <c r="AG34">
        <v>7710</v>
      </c>
      <c r="AH34">
        <v>9074</v>
      </c>
      <c r="AI34">
        <v>10242</v>
      </c>
      <c r="AJ34">
        <v>1289</v>
      </c>
      <c r="AK34">
        <v>1070</v>
      </c>
      <c r="AL34">
        <v>1082</v>
      </c>
      <c r="AM34">
        <v>831</v>
      </c>
      <c r="AN34">
        <v>876</v>
      </c>
      <c r="AO34">
        <v>986</v>
      </c>
      <c r="AP34">
        <v>1228</v>
      </c>
      <c r="AQ34">
        <v>1157</v>
      </c>
      <c r="AR34">
        <v>919</v>
      </c>
      <c r="AS34">
        <v>940</v>
      </c>
      <c r="AT34">
        <v>1107</v>
      </c>
      <c r="AU34">
        <v>1249</v>
      </c>
      <c r="AV34">
        <v>18.920000000000002</v>
      </c>
      <c r="AW34">
        <v>18.920000000000002</v>
      </c>
      <c r="AX34">
        <v>18.920000000000002</v>
      </c>
      <c r="AY34">
        <v>18.920000000000002</v>
      </c>
      <c r="AZ34">
        <v>18.920000000000002</v>
      </c>
      <c r="BA34">
        <v>18.920000000000002</v>
      </c>
      <c r="BB34">
        <v>18.920000000000002</v>
      </c>
      <c r="BC34">
        <v>18.920000000000002</v>
      </c>
      <c r="BD34">
        <v>18.920000000000002</v>
      </c>
      <c r="BE34">
        <v>18.920000000000002</v>
      </c>
      <c r="BF34">
        <v>18.920000000000002</v>
      </c>
      <c r="BG34">
        <v>18.920000000000002</v>
      </c>
      <c r="BH34">
        <v>199947</v>
      </c>
      <c r="BI34">
        <v>165947</v>
      </c>
      <c r="BJ34">
        <v>167783</v>
      </c>
      <c r="BK34">
        <v>128883</v>
      </c>
      <c r="BL34">
        <v>135940</v>
      </c>
      <c r="BM34">
        <v>152949</v>
      </c>
      <c r="BN34">
        <v>190543</v>
      </c>
      <c r="BO34">
        <v>179437</v>
      </c>
      <c r="BP34">
        <v>142581</v>
      </c>
      <c r="BQ34">
        <v>145873</v>
      </c>
      <c r="BR34">
        <v>171680</v>
      </c>
      <c r="BS34">
        <v>193779</v>
      </c>
      <c r="BT34">
        <v>24395</v>
      </c>
      <c r="BU34">
        <v>20243</v>
      </c>
      <c r="BV34">
        <v>20466</v>
      </c>
      <c r="BW34">
        <v>15721</v>
      </c>
      <c r="BX34">
        <v>16582</v>
      </c>
      <c r="BY34">
        <v>18658</v>
      </c>
      <c r="BZ34">
        <v>23242</v>
      </c>
      <c r="CA34">
        <v>21888</v>
      </c>
      <c r="CB34">
        <v>17393</v>
      </c>
      <c r="CC34">
        <v>17794</v>
      </c>
      <c r="CD34">
        <v>20942</v>
      </c>
      <c r="CE34">
        <v>23637</v>
      </c>
      <c r="CF34">
        <v>4289.8059999999996</v>
      </c>
      <c r="CG34">
        <v>3559.7069999999999</v>
      </c>
      <c r="CH34">
        <v>3598.9720000000002</v>
      </c>
      <c r="CI34">
        <v>2764.5160000000001</v>
      </c>
      <c r="CJ34">
        <v>2915.893</v>
      </c>
      <c r="CK34">
        <v>3281.0819999999999</v>
      </c>
      <c r="CL34">
        <v>4087.15</v>
      </c>
      <c r="CM34">
        <v>3849.0639999999999</v>
      </c>
      <c r="CN34">
        <v>3058.5239999999999</v>
      </c>
      <c r="CO34">
        <v>3129.0169999999998</v>
      </c>
      <c r="CP34">
        <v>3682.67</v>
      </c>
      <c r="CQ34">
        <v>4156.5990000000002</v>
      </c>
      <c r="CR34">
        <v>104405</v>
      </c>
      <c r="CS34">
        <v>12734</v>
      </c>
      <c r="CT34">
        <v>1975342</v>
      </c>
      <c r="CU34">
        <v>240961</v>
      </c>
      <c r="CV34">
        <v>42373</v>
      </c>
      <c r="CW34">
        <v>2024</v>
      </c>
    </row>
    <row r="35" spans="1:101" x14ac:dyDescent="0.25">
      <c r="A35" t="s">
        <v>9312</v>
      </c>
      <c r="B35" t="s">
        <v>41</v>
      </c>
      <c r="C35" t="b">
        <v>0</v>
      </c>
      <c r="D35" t="s">
        <v>9313</v>
      </c>
      <c r="E35">
        <v>54908</v>
      </c>
      <c r="F35" t="s">
        <v>9282</v>
      </c>
      <c r="G35" t="s">
        <v>9240</v>
      </c>
      <c r="H35" t="s">
        <v>9314</v>
      </c>
      <c r="I35" t="s">
        <v>9315</v>
      </c>
      <c r="J35">
        <v>772</v>
      </c>
      <c r="K35" t="s">
        <v>8922</v>
      </c>
      <c r="L35" t="s">
        <v>9243</v>
      </c>
      <c r="M35" t="s">
        <v>9244</v>
      </c>
      <c r="O35">
        <v>311</v>
      </c>
      <c r="P35">
        <v>7</v>
      </c>
      <c r="Q35" t="s">
        <v>9302</v>
      </c>
      <c r="R35" t="s">
        <v>9275</v>
      </c>
      <c r="S35" t="s">
        <v>9068</v>
      </c>
      <c r="T35" t="s">
        <v>9316</v>
      </c>
      <c r="U35" t="s">
        <v>9248</v>
      </c>
      <c r="V35" t="s">
        <v>9256</v>
      </c>
      <c r="W35" t="s">
        <v>9250</v>
      </c>
      <c r="X35">
        <v>85</v>
      </c>
      <c r="Y35">
        <v>93</v>
      </c>
      <c r="Z35">
        <v>84</v>
      </c>
      <c r="AA35">
        <v>71</v>
      </c>
      <c r="AB35">
        <v>105</v>
      </c>
      <c r="AC35">
        <v>97</v>
      </c>
      <c r="AD35">
        <v>106</v>
      </c>
      <c r="AE35">
        <v>114</v>
      </c>
      <c r="AF35">
        <v>109</v>
      </c>
      <c r="AG35">
        <v>98</v>
      </c>
      <c r="AH35">
        <v>88</v>
      </c>
      <c r="AI35">
        <v>101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15.6</v>
      </c>
      <c r="AW35">
        <v>15.6</v>
      </c>
      <c r="AX35">
        <v>15.6</v>
      </c>
      <c r="AY35">
        <v>15.6</v>
      </c>
      <c r="AZ35">
        <v>15.6</v>
      </c>
      <c r="BA35">
        <v>15.6</v>
      </c>
      <c r="BB35">
        <v>15.6</v>
      </c>
      <c r="BC35">
        <v>15.6</v>
      </c>
      <c r="BD35">
        <v>15.6</v>
      </c>
      <c r="BE35">
        <v>15.6</v>
      </c>
      <c r="BF35">
        <v>15.6</v>
      </c>
      <c r="BG35">
        <v>15.6</v>
      </c>
      <c r="BH35">
        <v>1326</v>
      </c>
      <c r="BI35">
        <v>1451</v>
      </c>
      <c r="BJ35">
        <v>1310</v>
      </c>
      <c r="BK35">
        <v>1108</v>
      </c>
      <c r="BL35">
        <v>1638</v>
      </c>
      <c r="BM35">
        <v>1513</v>
      </c>
      <c r="BN35">
        <v>1654</v>
      </c>
      <c r="BO35">
        <v>1778</v>
      </c>
      <c r="BP35">
        <v>1700</v>
      </c>
      <c r="BQ35">
        <v>1529</v>
      </c>
      <c r="BR35">
        <v>1373</v>
      </c>
      <c r="BS35">
        <v>1576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1151</v>
      </c>
      <c r="CS35">
        <v>0</v>
      </c>
      <c r="CT35">
        <v>17956</v>
      </c>
      <c r="CU35">
        <v>0</v>
      </c>
      <c r="CV35">
        <v>0</v>
      </c>
      <c r="CW35">
        <v>2024</v>
      </c>
    </row>
    <row r="36" spans="1:101" x14ac:dyDescent="0.25">
      <c r="A36" t="s">
        <v>9312</v>
      </c>
      <c r="B36" t="s">
        <v>8837</v>
      </c>
      <c r="C36" t="b">
        <v>0</v>
      </c>
      <c r="D36" t="s">
        <v>9313</v>
      </c>
      <c r="E36">
        <v>54908</v>
      </c>
      <c r="F36" t="s">
        <v>9282</v>
      </c>
      <c r="G36" t="s">
        <v>9240</v>
      </c>
      <c r="H36" t="s">
        <v>9314</v>
      </c>
      <c r="I36" t="s">
        <v>9315</v>
      </c>
      <c r="J36">
        <v>772</v>
      </c>
      <c r="K36" t="s">
        <v>8922</v>
      </c>
      <c r="L36" t="s">
        <v>9243</v>
      </c>
      <c r="M36" t="s">
        <v>9244</v>
      </c>
      <c r="O36">
        <v>311</v>
      </c>
      <c r="P36">
        <v>7</v>
      </c>
      <c r="Q36" t="s">
        <v>9302</v>
      </c>
      <c r="R36" t="s">
        <v>9275</v>
      </c>
      <c r="S36" t="s">
        <v>9129</v>
      </c>
      <c r="T36" t="s">
        <v>9129</v>
      </c>
      <c r="U36" t="s">
        <v>9248</v>
      </c>
      <c r="V36" t="s">
        <v>9256</v>
      </c>
      <c r="W36" t="s">
        <v>9251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2024</v>
      </c>
    </row>
    <row r="37" spans="1:101" x14ac:dyDescent="0.25">
      <c r="A37" t="s">
        <v>9317</v>
      </c>
      <c r="B37" t="s">
        <v>8840</v>
      </c>
      <c r="C37" t="b">
        <v>1</v>
      </c>
      <c r="D37" t="s">
        <v>9318</v>
      </c>
      <c r="E37">
        <v>55995</v>
      </c>
      <c r="F37" t="s">
        <v>9239</v>
      </c>
      <c r="G37" t="s">
        <v>9240</v>
      </c>
      <c r="H37" t="s">
        <v>9319</v>
      </c>
      <c r="I37" t="s">
        <v>9274</v>
      </c>
      <c r="J37">
        <v>1307</v>
      </c>
      <c r="K37" t="s">
        <v>8922</v>
      </c>
      <c r="L37" t="s">
        <v>9243</v>
      </c>
      <c r="M37" t="s">
        <v>9244</v>
      </c>
      <c r="O37">
        <v>22</v>
      </c>
      <c r="P37">
        <v>1</v>
      </c>
      <c r="Q37" t="s">
        <v>9245</v>
      </c>
      <c r="R37" t="s">
        <v>9320</v>
      </c>
      <c r="S37" t="s">
        <v>9132</v>
      </c>
      <c r="T37" t="s">
        <v>9132</v>
      </c>
      <c r="U37" t="s">
        <v>9269</v>
      </c>
      <c r="V37" t="s">
        <v>9270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4978</v>
      </c>
      <c r="BI37">
        <v>4439</v>
      </c>
      <c r="BJ37">
        <v>5012</v>
      </c>
      <c r="BK37">
        <v>6657</v>
      </c>
      <c r="BL37">
        <v>5312</v>
      </c>
      <c r="BM37">
        <v>5251</v>
      </c>
      <c r="BN37">
        <v>3064</v>
      </c>
      <c r="BO37">
        <v>4227</v>
      </c>
      <c r="BP37">
        <v>5708</v>
      </c>
      <c r="BQ37">
        <v>5534</v>
      </c>
      <c r="BR37">
        <v>5435</v>
      </c>
      <c r="BS37">
        <v>6404</v>
      </c>
      <c r="BT37">
        <v>4978</v>
      </c>
      <c r="BU37">
        <v>4439</v>
      </c>
      <c r="BV37">
        <v>5012</v>
      </c>
      <c r="BW37">
        <v>6657</v>
      </c>
      <c r="BX37">
        <v>5312</v>
      </c>
      <c r="BY37">
        <v>5251</v>
      </c>
      <c r="BZ37">
        <v>3064</v>
      </c>
      <c r="CA37">
        <v>4227</v>
      </c>
      <c r="CB37">
        <v>5708</v>
      </c>
      <c r="CC37">
        <v>5534</v>
      </c>
      <c r="CD37">
        <v>5435</v>
      </c>
      <c r="CE37">
        <v>6404</v>
      </c>
      <c r="CF37">
        <v>1459</v>
      </c>
      <c r="CG37">
        <v>1301</v>
      </c>
      <c r="CH37">
        <v>1469</v>
      </c>
      <c r="CI37">
        <v>1951</v>
      </c>
      <c r="CJ37">
        <v>1557</v>
      </c>
      <c r="CK37">
        <v>1539</v>
      </c>
      <c r="CL37">
        <v>898</v>
      </c>
      <c r="CM37">
        <v>1239</v>
      </c>
      <c r="CN37">
        <v>1673</v>
      </c>
      <c r="CO37">
        <v>1622</v>
      </c>
      <c r="CP37">
        <v>1593</v>
      </c>
      <c r="CQ37">
        <v>1877</v>
      </c>
      <c r="CR37">
        <v>0</v>
      </c>
      <c r="CS37">
        <v>0</v>
      </c>
      <c r="CT37">
        <v>62021</v>
      </c>
      <c r="CU37">
        <v>62021</v>
      </c>
      <c r="CV37">
        <v>18178</v>
      </c>
      <c r="CW37">
        <v>2024</v>
      </c>
    </row>
    <row r="38" spans="1:101" x14ac:dyDescent="0.25">
      <c r="A38" t="s">
        <v>9321</v>
      </c>
      <c r="B38" t="s">
        <v>44</v>
      </c>
      <c r="C38" t="b">
        <v>1</v>
      </c>
      <c r="D38" t="s">
        <v>9322</v>
      </c>
      <c r="E38">
        <v>56098</v>
      </c>
      <c r="F38" t="s">
        <v>9239</v>
      </c>
      <c r="G38" t="s">
        <v>9240</v>
      </c>
      <c r="H38" t="s">
        <v>9323</v>
      </c>
      <c r="I38" t="s">
        <v>9324</v>
      </c>
      <c r="J38">
        <v>8628</v>
      </c>
      <c r="K38" t="s">
        <v>8922</v>
      </c>
      <c r="L38" t="s">
        <v>9243</v>
      </c>
      <c r="M38" t="s">
        <v>9244</v>
      </c>
      <c r="O38">
        <v>22</v>
      </c>
      <c r="P38">
        <v>1</v>
      </c>
      <c r="Q38" t="s">
        <v>9245</v>
      </c>
      <c r="R38" t="s">
        <v>9262</v>
      </c>
      <c r="S38" t="s">
        <v>9075</v>
      </c>
      <c r="T38" t="s">
        <v>9075</v>
      </c>
      <c r="U38" t="s">
        <v>9248</v>
      </c>
      <c r="V38" t="s">
        <v>9256</v>
      </c>
      <c r="W38" t="s">
        <v>9257</v>
      </c>
      <c r="X38">
        <v>4</v>
      </c>
      <c r="Y38">
        <v>2</v>
      </c>
      <c r="Z38">
        <v>2</v>
      </c>
      <c r="AA38">
        <v>1</v>
      </c>
      <c r="AB38">
        <v>2</v>
      </c>
      <c r="AC38">
        <v>1</v>
      </c>
      <c r="AD38">
        <v>1</v>
      </c>
      <c r="AE38">
        <v>1</v>
      </c>
      <c r="AF38">
        <v>1</v>
      </c>
      <c r="AG38">
        <v>2</v>
      </c>
      <c r="AH38">
        <v>2</v>
      </c>
      <c r="AI38">
        <v>1</v>
      </c>
      <c r="AJ38">
        <v>4</v>
      </c>
      <c r="AK38">
        <v>2</v>
      </c>
      <c r="AL38">
        <v>2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2</v>
      </c>
      <c r="AT38">
        <v>2</v>
      </c>
      <c r="AU38">
        <v>1</v>
      </c>
      <c r="AV38">
        <v>5.8</v>
      </c>
      <c r="AW38">
        <v>5.8</v>
      </c>
      <c r="AX38">
        <v>5.8</v>
      </c>
      <c r="AY38">
        <v>5.8</v>
      </c>
      <c r="AZ38">
        <v>5.8</v>
      </c>
      <c r="BA38">
        <v>5.8</v>
      </c>
      <c r="BB38">
        <v>5.8</v>
      </c>
      <c r="BC38">
        <v>5.8</v>
      </c>
      <c r="BD38">
        <v>5.8</v>
      </c>
      <c r="BE38">
        <v>5.8</v>
      </c>
      <c r="BF38">
        <v>5.8</v>
      </c>
      <c r="BG38">
        <v>5.8</v>
      </c>
      <c r="BH38">
        <v>23</v>
      </c>
      <c r="BI38">
        <v>12</v>
      </c>
      <c r="BJ38">
        <v>12</v>
      </c>
      <c r="BK38">
        <v>6</v>
      </c>
      <c r="BL38">
        <v>12</v>
      </c>
      <c r="BM38">
        <v>6</v>
      </c>
      <c r="BN38">
        <v>6</v>
      </c>
      <c r="BO38">
        <v>6</v>
      </c>
      <c r="BP38">
        <v>6</v>
      </c>
      <c r="BQ38">
        <v>12</v>
      </c>
      <c r="BR38">
        <v>12</v>
      </c>
      <c r="BS38">
        <v>6</v>
      </c>
      <c r="BT38">
        <v>23</v>
      </c>
      <c r="BU38">
        <v>12</v>
      </c>
      <c r="BV38">
        <v>12</v>
      </c>
      <c r="BW38">
        <v>6</v>
      </c>
      <c r="BX38">
        <v>12</v>
      </c>
      <c r="BY38">
        <v>6</v>
      </c>
      <c r="BZ38">
        <v>6</v>
      </c>
      <c r="CA38">
        <v>6</v>
      </c>
      <c r="CB38">
        <v>6</v>
      </c>
      <c r="CC38">
        <v>12</v>
      </c>
      <c r="CD38">
        <v>12</v>
      </c>
      <c r="CE38">
        <v>6</v>
      </c>
      <c r="CF38">
        <v>2.0720000000000001</v>
      </c>
      <c r="CG38">
        <v>1.3280000000000001</v>
      </c>
      <c r="CH38">
        <v>1.054</v>
      </c>
      <c r="CI38">
        <v>0.84699999999999998</v>
      </c>
      <c r="CJ38">
        <v>1.03</v>
      </c>
      <c r="CK38">
        <v>0.71</v>
      </c>
      <c r="CL38">
        <v>0.7</v>
      </c>
      <c r="CM38">
        <v>0.84799999999999998</v>
      </c>
      <c r="CN38">
        <v>0.63600000000000001</v>
      </c>
      <c r="CO38">
        <v>0.96199999999999997</v>
      </c>
      <c r="CP38">
        <v>0.93600000000000005</v>
      </c>
      <c r="CQ38">
        <v>0.877</v>
      </c>
      <c r="CR38">
        <v>20</v>
      </c>
      <c r="CS38">
        <v>20</v>
      </c>
      <c r="CT38">
        <v>119</v>
      </c>
      <c r="CU38">
        <v>119</v>
      </c>
      <c r="CV38">
        <v>12</v>
      </c>
      <c r="CW38">
        <v>2024</v>
      </c>
    </row>
    <row r="39" spans="1:101" x14ac:dyDescent="0.25">
      <c r="A39" t="s">
        <v>9325</v>
      </c>
      <c r="B39" t="s">
        <v>8840</v>
      </c>
      <c r="C39" t="b">
        <v>1</v>
      </c>
      <c r="D39" t="s">
        <v>9326</v>
      </c>
      <c r="E39">
        <v>56099</v>
      </c>
      <c r="F39" t="s">
        <v>9239</v>
      </c>
      <c r="G39" t="s">
        <v>9240</v>
      </c>
      <c r="H39" t="s">
        <v>9327</v>
      </c>
      <c r="I39" t="s">
        <v>9328</v>
      </c>
      <c r="J39">
        <v>34723</v>
      </c>
      <c r="K39" t="s">
        <v>8922</v>
      </c>
      <c r="L39" t="s">
        <v>9243</v>
      </c>
      <c r="M39" t="s">
        <v>9244</v>
      </c>
      <c r="O39">
        <v>22</v>
      </c>
      <c r="P39">
        <v>2</v>
      </c>
      <c r="Q39" t="s">
        <v>9329</v>
      </c>
      <c r="R39" t="s">
        <v>9320</v>
      </c>
      <c r="S39" t="s">
        <v>9132</v>
      </c>
      <c r="T39" t="s">
        <v>9132</v>
      </c>
      <c r="U39" t="s">
        <v>9248</v>
      </c>
      <c r="V39" t="s">
        <v>9270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29821</v>
      </c>
      <c r="BI39">
        <v>44786</v>
      </c>
      <c r="BJ39">
        <v>49416</v>
      </c>
      <c r="BK39">
        <v>49658</v>
      </c>
      <c r="BL39">
        <v>43834</v>
      </c>
      <c r="BM39">
        <v>38392</v>
      </c>
      <c r="BN39">
        <v>21550</v>
      </c>
      <c r="BO39">
        <v>31288</v>
      </c>
      <c r="BP39">
        <v>40825</v>
      </c>
      <c r="BQ39">
        <v>41384</v>
      </c>
      <c r="BR39">
        <v>43564</v>
      </c>
      <c r="BS39">
        <v>31991</v>
      </c>
      <c r="BT39">
        <v>29821</v>
      </c>
      <c r="BU39">
        <v>44786</v>
      </c>
      <c r="BV39">
        <v>49416</v>
      </c>
      <c r="BW39">
        <v>49658</v>
      </c>
      <c r="BX39">
        <v>43834</v>
      </c>
      <c r="BY39">
        <v>38392</v>
      </c>
      <c r="BZ39">
        <v>21550</v>
      </c>
      <c r="CA39">
        <v>31288</v>
      </c>
      <c r="CB39">
        <v>40825</v>
      </c>
      <c r="CC39">
        <v>41384</v>
      </c>
      <c r="CD39">
        <v>43564</v>
      </c>
      <c r="CE39">
        <v>31991</v>
      </c>
      <c r="CF39">
        <v>8740</v>
      </c>
      <c r="CG39">
        <v>13126</v>
      </c>
      <c r="CH39">
        <v>14483</v>
      </c>
      <c r="CI39">
        <v>14554</v>
      </c>
      <c r="CJ39">
        <v>12847</v>
      </c>
      <c r="CK39">
        <v>11252</v>
      </c>
      <c r="CL39">
        <v>6316</v>
      </c>
      <c r="CM39">
        <v>9170</v>
      </c>
      <c r="CN39">
        <v>11965</v>
      </c>
      <c r="CO39">
        <v>12129</v>
      </c>
      <c r="CP39">
        <v>12768</v>
      </c>
      <c r="CQ39">
        <v>9376</v>
      </c>
      <c r="CR39">
        <v>0</v>
      </c>
      <c r="CS39">
        <v>0</v>
      </c>
      <c r="CT39">
        <v>466509</v>
      </c>
      <c r="CU39">
        <v>466509</v>
      </c>
      <c r="CV39">
        <v>136726</v>
      </c>
      <c r="CW39">
        <v>2024</v>
      </c>
    </row>
    <row r="40" spans="1:101" x14ac:dyDescent="0.25">
      <c r="A40" t="s">
        <v>9330</v>
      </c>
      <c r="B40" t="s">
        <v>44</v>
      </c>
      <c r="C40" t="b">
        <v>0</v>
      </c>
      <c r="D40" t="s">
        <v>9331</v>
      </c>
      <c r="E40">
        <v>56242</v>
      </c>
      <c r="F40" t="s">
        <v>9239</v>
      </c>
      <c r="G40" t="s">
        <v>9240</v>
      </c>
      <c r="H40" t="s">
        <v>9332</v>
      </c>
      <c r="I40" t="s">
        <v>9333</v>
      </c>
      <c r="J40">
        <v>49991</v>
      </c>
      <c r="K40" t="s">
        <v>8922</v>
      </c>
      <c r="L40" t="s">
        <v>9243</v>
      </c>
      <c r="M40" t="s">
        <v>9244</v>
      </c>
      <c r="O40">
        <v>611</v>
      </c>
      <c r="P40">
        <v>4</v>
      </c>
      <c r="Q40" t="s">
        <v>9294</v>
      </c>
      <c r="R40" t="s">
        <v>9262</v>
      </c>
      <c r="S40" t="s">
        <v>9075</v>
      </c>
      <c r="T40" t="s">
        <v>9075</v>
      </c>
      <c r="U40" t="s">
        <v>9248</v>
      </c>
      <c r="V40" t="s">
        <v>9249</v>
      </c>
      <c r="W40" t="s">
        <v>9257</v>
      </c>
      <c r="X40">
        <v>0</v>
      </c>
      <c r="Y40">
        <v>0</v>
      </c>
      <c r="Z40">
        <v>0</v>
      </c>
      <c r="AA40">
        <v>7</v>
      </c>
      <c r="AB40">
        <v>3</v>
      </c>
      <c r="AC40">
        <v>1</v>
      </c>
      <c r="AD40">
        <v>0</v>
      </c>
      <c r="AE40">
        <v>2</v>
      </c>
      <c r="AF40">
        <v>1</v>
      </c>
      <c r="AG40">
        <v>4</v>
      </c>
      <c r="AH40">
        <v>0</v>
      </c>
      <c r="AI40">
        <v>78</v>
      </c>
      <c r="AJ40">
        <v>0</v>
      </c>
      <c r="AK40">
        <v>0</v>
      </c>
      <c r="AL40">
        <v>0</v>
      </c>
      <c r="AM40">
        <v>7</v>
      </c>
      <c r="AN40">
        <v>3</v>
      </c>
      <c r="AO40">
        <v>1</v>
      </c>
      <c r="AP40">
        <v>0</v>
      </c>
      <c r="AQ40">
        <v>2</v>
      </c>
      <c r="AR40">
        <v>1</v>
      </c>
      <c r="AS40">
        <v>4</v>
      </c>
      <c r="AT40">
        <v>0</v>
      </c>
      <c r="AU40">
        <v>78</v>
      </c>
      <c r="AV40">
        <v>0</v>
      </c>
      <c r="AW40">
        <v>0</v>
      </c>
      <c r="AX40">
        <v>0</v>
      </c>
      <c r="AY40">
        <v>5.8</v>
      </c>
      <c r="AZ40">
        <v>5.8</v>
      </c>
      <c r="BA40">
        <v>5.8</v>
      </c>
      <c r="BB40">
        <v>0</v>
      </c>
      <c r="BC40">
        <v>5.8</v>
      </c>
      <c r="BD40">
        <v>5.8</v>
      </c>
      <c r="BE40">
        <v>5.8</v>
      </c>
      <c r="BF40">
        <v>0</v>
      </c>
      <c r="BG40">
        <v>5.8</v>
      </c>
      <c r="BH40">
        <v>0</v>
      </c>
      <c r="BI40">
        <v>0</v>
      </c>
      <c r="BJ40">
        <v>0</v>
      </c>
      <c r="BK40">
        <v>41</v>
      </c>
      <c r="BL40">
        <v>17</v>
      </c>
      <c r="BM40">
        <v>6</v>
      </c>
      <c r="BN40">
        <v>0</v>
      </c>
      <c r="BO40">
        <v>12</v>
      </c>
      <c r="BP40">
        <v>6</v>
      </c>
      <c r="BQ40">
        <v>23</v>
      </c>
      <c r="BR40">
        <v>0</v>
      </c>
      <c r="BS40">
        <v>452</v>
      </c>
      <c r="BT40">
        <v>0</v>
      </c>
      <c r="BU40">
        <v>0</v>
      </c>
      <c r="BV40">
        <v>0</v>
      </c>
      <c r="BW40">
        <v>41</v>
      </c>
      <c r="BX40">
        <v>17</v>
      </c>
      <c r="BY40">
        <v>6</v>
      </c>
      <c r="BZ40">
        <v>0</v>
      </c>
      <c r="CA40">
        <v>12</v>
      </c>
      <c r="CB40">
        <v>6</v>
      </c>
      <c r="CC40">
        <v>23</v>
      </c>
      <c r="CD40">
        <v>0</v>
      </c>
      <c r="CE40">
        <v>452</v>
      </c>
      <c r="CF40">
        <v>0</v>
      </c>
      <c r="CG40">
        <v>0</v>
      </c>
      <c r="CH40">
        <v>0</v>
      </c>
      <c r="CI40">
        <v>10</v>
      </c>
      <c r="CJ40">
        <v>4</v>
      </c>
      <c r="CK40">
        <v>2</v>
      </c>
      <c r="CL40">
        <v>0</v>
      </c>
      <c r="CM40">
        <v>2</v>
      </c>
      <c r="CN40">
        <v>2</v>
      </c>
      <c r="CO40">
        <v>6</v>
      </c>
      <c r="CP40">
        <v>0</v>
      </c>
      <c r="CQ40">
        <v>104</v>
      </c>
      <c r="CR40">
        <v>96</v>
      </c>
      <c r="CS40">
        <v>96</v>
      </c>
      <c r="CT40">
        <v>557</v>
      </c>
      <c r="CU40">
        <v>557</v>
      </c>
      <c r="CV40">
        <v>130</v>
      </c>
      <c r="CW40">
        <v>2024</v>
      </c>
    </row>
    <row r="41" spans="1:101" x14ac:dyDescent="0.25">
      <c r="A41" t="s">
        <v>9334</v>
      </c>
      <c r="B41" t="s">
        <v>8840</v>
      </c>
      <c r="C41" t="b">
        <v>1</v>
      </c>
      <c r="D41" t="s">
        <v>9335</v>
      </c>
      <c r="E41">
        <v>56357</v>
      </c>
      <c r="F41" t="s">
        <v>9239</v>
      </c>
      <c r="G41" t="s">
        <v>9240</v>
      </c>
      <c r="H41" t="s">
        <v>9336</v>
      </c>
      <c r="I41" t="s">
        <v>9337</v>
      </c>
      <c r="J41">
        <v>54717</v>
      </c>
      <c r="K41" t="s">
        <v>8922</v>
      </c>
      <c r="L41" t="s">
        <v>9243</v>
      </c>
      <c r="M41" t="s">
        <v>9244</v>
      </c>
      <c r="O41">
        <v>22</v>
      </c>
      <c r="P41">
        <v>2</v>
      </c>
      <c r="Q41" t="s">
        <v>9329</v>
      </c>
      <c r="R41" t="s">
        <v>9320</v>
      </c>
      <c r="S41" t="s">
        <v>9132</v>
      </c>
      <c r="T41" t="s">
        <v>9132</v>
      </c>
      <c r="U41" t="s">
        <v>9248</v>
      </c>
      <c r="V41" t="s">
        <v>9270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51105</v>
      </c>
      <c r="BI41">
        <v>48945</v>
      </c>
      <c r="BJ41">
        <v>56240</v>
      </c>
      <c r="BK41">
        <v>71778</v>
      </c>
      <c r="BL41">
        <v>54394</v>
      </c>
      <c r="BM41">
        <v>55005</v>
      </c>
      <c r="BN41">
        <v>33090</v>
      </c>
      <c r="BO41">
        <v>49737</v>
      </c>
      <c r="BP41">
        <v>60938</v>
      </c>
      <c r="BQ41">
        <v>53394</v>
      </c>
      <c r="BR41">
        <v>53780</v>
      </c>
      <c r="BS41">
        <v>58935</v>
      </c>
      <c r="BT41">
        <v>51105</v>
      </c>
      <c r="BU41">
        <v>48945</v>
      </c>
      <c r="BV41">
        <v>56240</v>
      </c>
      <c r="BW41">
        <v>71778</v>
      </c>
      <c r="BX41">
        <v>54394</v>
      </c>
      <c r="BY41">
        <v>55005</v>
      </c>
      <c r="BZ41">
        <v>33090</v>
      </c>
      <c r="CA41">
        <v>49737</v>
      </c>
      <c r="CB41">
        <v>60938</v>
      </c>
      <c r="CC41">
        <v>53394</v>
      </c>
      <c r="CD41">
        <v>53780</v>
      </c>
      <c r="CE41">
        <v>58935</v>
      </c>
      <c r="CF41">
        <v>14978</v>
      </c>
      <c r="CG41">
        <v>14345</v>
      </c>
      <c r="CH41">
        <v>16483</v>
      </c>
      <c r="CI41">
        <v>21037</v>
      </c>
      <c r="CJ41">
        <v>15942</v>
      </c>
      <c r="CK41">
        <v>16121</v>
      </c>
      <c r="CL41">
        <v>9698</v>
      </c>
      <c r="CM41">
        <v>14577</v>
      </c>
      <c r="CN41">
        <v>17860</v>
      </c>
      <c r="CO41">
        <v>15649</v>
      </c>
      <c r="CP41">
        <v>15762</v>
      </c>
      <c r="CQ41">
        <v>17273</v>
      </c>
      <c r="CR41">
        <v>0</v>
      </c>
      <c r="CS41">
        <v>0</v>
      </c>
      <c r="CT41">
        <v>647341</v>
      </c>
      <c r="CU41">
        <v>647341</v>
      </c>
      <c r="CV41">
        <v>189725</v>
      </c>
      <c r="CW41">
        <v>2024</v>
      </c>
    </row>
    <row r="42" spans="1:101" x14ac:dyDescent="0.25">
      <c r="A42" t="s">
        <v>9334</v>
      </c>
      <c r="B42" t="s">
        <v>8840</v>
      </c>
      <c r="C42" t="b">
        <v>1</v>
      </c>
      <c r="D42" t="s">
        <v>9338</v>
      </c>
      <c r="E42">
        <v>56392</v>
      </c>
      <c r="F42" t="s">
        <v>9239</v>
      </c>
      <c r="G42" t="s">
        <v>9240</v>
      </c>
      <c r="H42" t="s">
        <v>9339</v>
      </c>
      <c r="I42" t="s">
        <v>9340</v>
      </c>
      <c r="J42">
        <v>55696</v>
      </c>
      <c r="K42" t="s">
        <v>8922</v>
      </c>
      <c r="L42" t="s">
        <v>9243</v>
      </c>
      <c r="M42" t="s">
        <v>9244</v>
      </c>
      <c r="O42">
        <v>22</v>
      </c>
      <c r="P42">
        <v>2</v>
      </c>
      <c r="Q42" t="s">
        <v>9329</v>
      </c>
      <c r="R42" t="s">
        <v>9320</v>
      </c>
      <c r="S42" t="s">
        <v>9132</v>
      </c>
      <c r="T42" t="s">
        <v>9132</v>
      </c>
      <c r="U42" t="s">
        <v>9248</v>
      </c>
      <c r="V42" t="s">
        <v>9270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41415</v>
      </c>
      <c r="BI42">
        <v>45581</v>
      </c>
      <c r="BJ42">
        <v>50805</v>
      </c>
      <c r="BK42">
        <v>62293</v>
      </c>
      <c r="BL42">
        <v>51770</v>
      </c>
      <c r="BM42">
        <v>50484</v>
      </c>
      <c r="BN42">
        <v>35795</v>
      </c>
      <c r="BO42">
        <v>48884</v>
      </c>
      <c r="BP42">
        <v>55994</v>
      </c>
      <c r="BQ42">
        <v>49525</v>
      </c>
      <c r="BR42">
        <v>47034</v>
      </c>
      <c r="BS42">
        <v>63603</v>
      </c>
      <c r="BT42">
        <v>41415</v>
      </c>
      <c r="BU42">
        <v>45581</v>
      </c>
      <c r="BV42">
        <v>50805</v>
      </c>
      <c r="BW42">
        <v>62293</v>
      </c>
      <c r="BX42">
        <v>51770</v>
      </c>
      <c r="BY42">
        <v>50484</v>
      </c>
      <c r="BZ42">
        <v>35795</v>
      </c>
      <c r="CA42">
        <v>48884</v>
      </c>
      <c r="CB42">
        <v>55994</v>
      </c>
      <c r="CC42">
        <v>49525</v>
      </c>
      <c r="CD42">
        <v>47034</v>
      </c>
      <c r="CE42">
        <v>63603</v>
      </c>
      <c r="CF42">
        <v>12138</v>
      </c>
      <c r="CG42">
        <v>13359</v>
      </c>
      <c r="CH42">
        <v>14890</v>
      </c>
      <c r="CI42">
        <v>18257</v>
      </c>
      <c r="CJ42">
        <v>15173</v>
      </c>
      <c r="CK42">
        <v>14796</v>
      </c>
      <c r="CL42">
        <v>10491</v>
      </c>
      <c r="CM42">
        <v>14327</v>
      </c>
      <c r="CN42">
        <v>16411</v>
      </c>
      <c r="CO42">
        <v>14515</v>
      </c>
      <c r="CP42">
        <v>13785</v>
      </c>
      <c r="CQ42">
        <v>18641</v>
      </c>
      <c r="CR42">
        <v>0</v>
      </c>
      <c r="CS42">
        <v>0</v>
      </c>
      <c r="CT42">
        <v>603183</v>
      </c>
      <c r="CU42">
        <v>603183</v>
      </c>
      <c r="CV42">
        <v>176783</v>
      </c>
      <c r="CW42">
        <v>2024</v>
      </c>
    </row>
    <row r="43" spans="1:101" x14ac:dyDescent="0.25">
      <c r="A43" t="s">
        <v>9341</v>
      </c>
      <c r="B43" t="s">
        <v>8840</v>
      </c>
      <c r="C43" t="b">
        <v>1</v>
      </c>
      <c r="D43" t="s">
        <v>9342</v>
      </c>
      <c r="E43">
        <v>56573</v>
      </c>
      <c r="F43" t="s">
        <v>9239</v>
      </c>
      <c r="G43" t="s">
        <v>9240</v>
      </c>
      <c r="H43" t="s">
        <v>9343</v>
      </c>
      <c r="I43" t="s">
        <v>9344</v>
      </c>
      <c r="J43">
        <v>54799</v>
      </c>
      <c r="K43" t="s">
        <v>8922</v>
      </c>
      <c r="L43" t="s">
        <v>9243</v>
      </c>
      <c r="M43" t="s">
        <v>9244</v>
      </c>
      <c r="O43">
        <v>22</v>
      </c>
      <c r="P43">
        <v>2</v>
      </c>
      <c r="Q43" t="s">
        <v>9329</v>
      </c>
      <c r="R43" t="s">
        <v>9320</v>
      </c>
      <c r="S43" t="s">
        <v>9132</v>
      </c>
      <c r="T43" t="s">
        <v>9132</v>
      </c>
      <c r="U43" t="s">
        <v>9248</v>
      </c>
      <c r="V43" t="s">
        <v>9270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51218</v>
      </c>
      <c r="BI43">
        <v>48972</v>
      </c>
      <c r="BJ43">
        <v>52227</v>
      </c>
      <c r="BK43">
        <v>62958</v>
      </c>
      <c r="BL43">
        <v>51228</v>
      </c>
      <c r="BM43">
        <v>38760</v>
      </c>
      <c r="BN43">
        <v>37003</v>
      </c>
      <c r="BO43">
        <v>54684</v>
      </c>
      <c r="BP43">
        <v>57240</v>
      </c>
      <c r="BQ43">
        <v>49911</v>
      </c>
      <c r="BR43">
        <v>50559</v>
      </c>
      <c r="BS43">
        <v>62610</v>
      </c>
      <c r="BT43">
        <v>51218</v>
      </c>
      <c r="BU43">
        <v>48972</v>
      </c>
      <c r="BV43">
        <v>52227</v>
      </c>
      <c r="BW43">
        <v>62958</v>
      </c>
      <c r="BX43">
        <v>51228</v>
      </c>
      <c r="BY43">
        <v>38760</v>
      </c>
      <c r="BZ43">
        <v>37003</v>
      </c>
      <c r="CA43">
        <v>54684</v>
      </c>
      <c r="CB43">
        <v>57240</v>
      </c>
      <c r="CC43">
        <v>49911</v>
      </c>
      <c r="CD43">
        <v>50559</v>
      </c>
      <c r="CE43">
        <v>62610</v>
      </c>
      <c r="CF43">
        <v>15011</v>
      </c>
      <c r="CG43">
        <v>14353</v>
      </c>
      <c r="CH43">
        <v>15307</v>
      </c>
      <c r="CI43">
        <v>18452</v>
      </c>
      <c r="CJ43">
        <v>15014</v>
      </c>
      <c r="CK43">
        <v>11360</v>
      </c>
      <c r="CL43">
        <v>10845</v>
      </c>
      <c r="CM43">
        <v>16027</v>
      </c>
      <c r="CN43">
        <v>16776</v>
      </c>
      <c r="CO43">
        <v>14628</v>
      </c>
      <c r="CP43">
        <v>14818</v>
      </c>
      <c r="CQ43">
        <v>18350</v>
      </c>
      <c r="CR43">
        <v>0</v>
      </c>
      <c r="CS43">
        <v>0</v>
      </c>
      <c r="CT43">
        <v>617370</v>
      </c>
      <c r="CU43">
        <v>617370</v>
      </c>
      <c r="CV43">
        <v>180941</v>
      </c>
      <c r="CW43">
        <v>2024</v>
      </c>
    </row>
    <row r="44" spans="1:101" x14ac:dyDescent="0.25">
      <c r="A44" t="s">
        <v>9341</v>
      </c>
      <c r="B44" t="s">
        <v>8840</v>
      </c>
      <c r="C44" t="b">
        <v>1</v>
      </c>
      <c r="D44" t="s">
        <v>9345</v>
      </c>
      <c r="E44">
        <v>56605</v>
      </c>
      <c r="F44" t="s">
        <v>9239</v>
      </c>
      <c r="G44" t="s">
        <v>9240</v>
      </c>
      <c r="H44" t="s">
        <v>9346</v>
      </c>
      <c r="I44" t="s">
        <v>9347</v>
      </c>
      <c r="J44">
        <v>55799</v>
      </c>
      <c r="K44" t="s">
        <v>8922</v>
      </c>
      <c r="L44" t="s">
        <v>9243</v>
      </c>
      <c r="M44" t="s">
        <v>9244</v>
      </c>
      <c r="O44">
        <v>22</v>
      </c>
      <c r="P44">
        <v>2</v>
      </c>
      <c r="Q44" t="s">
        <v>9329</v>
      </c>
      <c r="R44" t="s">
        <v>9320</v>
      </c>
      <c r="S44" t="s">
        <v>9132</v>
      </c>
      <c r="T44" t="s">
        <v>9132</v>
      </c>
      <c r="U44" t="s">
        <v>9248</v>
      </c>
      <c r="V44" t="s">
        <v>9270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131103</v>
      </c>
      <c r="BI44">
        <v>126623</v>
      </c>
      <c r="BJ44">
        <v>161449</v>
      </c>
      <c r="BK44">
        <v>166878</v>
      </c>
      <c r="BL44">
        <v>138077</v>
      </c>
      <c r="BM44">
        <v>139223</v>
      </c>
      <c r="BN44">
        <v>73941</v>
      </c>
      <c r="BO44">
        <v>110545</v>
      </c>
      <c r="BP44">
        <v>146515</v>
      </c>
      <c r="BQ44">
        <v>158525</v>
      </c>
      <c r="BR44">
        <v>142741</v>
      </c>
      <c r="BS44">
        <v>150193</v>
      </c>
      <c r="BT44">
        <v>131103</v>
      </c>
      <c r="BU44">
        <v>126623</v>
      </c>
      <c r="BV44">
        <v>161449</v>
      </c>
      <c r="BW44">
        <v>166878</v>
      </c>
      <c r="BX44">
        <v>138077</v>
      </c>
      <c r="BY44">
        <v>139223</v>
      </c>
      <c r="BZ44">
        <v>73941</v>
      </c>
      <c r="CA44">
        <v>110545</v>
      </c>
      <c r="CB44">
        <v>146515</v>
      </c>
      <c r="CC44">
        <v>158525</v>
      </c>
      <c r="CD44">
        <v>142741</v>
      </c>
      <c r="CE44">
        <v>150193</v>
      </c>
      <c r="CF44">
        <v>38424</v>
      </c>
      <c r="CG44">
        <v>37111</v>
      </c>
      <c r="CH44">
        <v>47318</v>
      </c>
      <c r="CI44">
        <v>48909</v>
      </c>
      <c r="CJ44">
        <v>40468</v>
      </c>
      <c r="CK44">
        <v>40804</v>
      </c>
      <c r="CL44">
        <v>21671</v>
      </c>
      <c r="CM44">
        <v>32399</v>
      </c>
      <c r="CN44">
        <v>42941</v>
      </c>
      <c r="CO44">
        <v>46461</v>
      </c>
      <c r="CP44">
        <v>41835</v>
      </c>
      <c r="CQ44">
        <v>44019</v>
      </c>
      <c r="CR44">
        <v>0</v>
      </c>
      <c r="CS44">
        <v>0</v>
      </c>
      <c r="CT44">
        <v>1645813</v>
      </c>
      <c r="CU44">
        <v>1645813</v>
      </c>
      <c r="CV44">
        <v>482360</v>
      </c>
      <c r="CW44">
        <v>2024</v>
      </c>
    </row>
    <row r="45" spans="1:101" x14ac:dyDescent="0.25">
      <c r="A45" t="s">
        <v>9317</v>
      </c>
      <c r="B45" t="s">
        <v>8840</v>
      </c>
      <c r="C45" t="b">
        <v>1</v>
      </c>
      <c r="D45" t="s">
        <v>9348</v>
      </c>
      <c r="E45">
        <v>56607</v>
      </c>
      <c r="F45" t="s">
        <v>9239</v>
      </c>
      <c r="G45" t="s">
        <v>9240</v>
      </c>
      <c r="H45" t="s">
        <v>9349</v>
      </c>
      <c r="I45" t="s">
        <v>9274</v>
      </c>
      <c r="J45">
        <v>1307</v>
      </c>
      <c r="K45" t="s">
        <v>8922</v>
      </c>
      <c r="L45" t="s">
        <v>9243</v>
      </c>
      <c r="M45" t="s">
        <v>9244</v>
      </c>
      <c r="O45">
        <v>22</v>
      </c>
      <c r="P45">
        <v>1</v>
      </c>
      <c r="Q45" t="s">
        <v>9245</v>
      </c>
      <c r="R45" t="s">
        <v>9320</v>
      </c>
      <c r="S45" t="s">
        <v>9132</v>
      </c>
      <c r="T45" t="s">
        <v>9132</v>
      </c>
      <c r="U45" t="s">
        <v>9269</v>
      </c>
      <c r="V45" t="s">
        <v>9270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110484</v>
      </c>
      <c r="BI45">
        <v>84126</v>
      </c>
      <c r="BJ45">
        <v>80172</v>
      </c>
      <c r="BK45">
        <v>83676</v>
      </c>
      <c r="BL45">
        <v>90230</v>
      </c>
      <c r="BM45">
        <v>95857</v>
      </c>
      <c r="BN45">
        <v>51337</v>
      </c>
      <c r="BO45">
        <v>92769</v>
      </c>
      <c r="BP45">
        <v>78288</v>
      </c>
      <c r="BQ45">
        <v>79592</v>
      </c>
      <c r="BR45">
        <v>84928</v>
      </c>
      <c r="BS45">
        <v>128465</v>
      </c>
      <c r="BT45">
        <v>110484</v>
      </c>
      <c r="BU45">
        <v>84126</v>
      </c>
      <c r="BV45">
        <v>80172</v>
      </c>
      <c r="BW45">
        <v>83676</v>
      </c>
      <c r="BX45">
        <v>90230</v>
      </c>
      <c r="BY45">
        <v>95857</v>
      </c>
      <c r="BZ45">
        <v>51337</v>
      </c>
      <c r="CA45">
        <v>92769</v>
      </c>
      <c r="CB45">
        <v>78288</v>
      </c>
      <c r="CC45">
        <v>79592</v>
      </c>
      <c r="CD45">
        <v>84928</v>
      </c>
      <c r="CE45">
        <v>128465</v>
      </c>
      <c r="CF45">
        <v>32381</v>
      </c>
      <c r="CG45">
        <v>24656</v>
      </c>
      <c r="CH45">
        <v>23497</v>
      </c>
      <c r="CI45">
        <v>24524</v>
      </c>
      <c r="CJ45">
        <v>26445</v>
      </c>
      <c r="CK45">
        <v>28094</v>
      </c>
      <c r="CL45">
        <v>15046</v>
      </c>
      <c r="CM45">
        <v>27189</v>
      </c>
      <c r="CN45">
        <v>22945</v>
      </c>
      <c r="CO45">
        <v>23327</v>
      </c>
      <c r="CP45">
        <v>24891</v>
      </c>
      <c r="CQ45">
        <v>37651</v>
      </c>
      <c r="CR45">
        <v>0</v>
      </c>
      <c r="CS45">
        <v>0</v>
      </c>
      <c r="CT45">
        <v>1059924</v>
      </c>
      <c r="CU45">
        <v>1059924</v>
      </c>
      <c r="CV45">
        <v>310646</v>
      </c>
      <c r="CW45">
        <v>2024</v>
      </c>
    </row>
    <row r="46" spans="1:101" x14ac:dyDescent="0.25">
      <c r="A46" t="s">
        <v>9350</v>
      </c>
      <c r="B46" t="s">
        <v>8840</v>
      </c>
      <c r="C46" t="b">
        <v>1</v>
      </c>
      <c r="D46" t="s">
        <v>9351</v>
      </c>
      <c r="E46">
        <v>56669</v>
      </c>
      <c r="F46" t="s">
        <v>9239</v>
      </c>
      <c r="G46" t="s">
        <v>9240</v>
      </c>
      <c r="H46" t="s">
        <v>9352</v>
      </c>
      <c r="I46" t="s">
        <v>9353</v>
      </c>
      <c r="J46">
        <v>55918</v>
      </c>
      <c r="K46" t="s">
        <v>8922</v>
      </c>
      <c r="L46" t="s">
        <v>9243</v>
      </c>
      <c r="M46" t="s">
        <v>9244</v>
      </c>
      <c r="O46">
        <v>22</v>
      </c>
      <c r="P46">
        <v>2</v>
      </c>
      <c r="Q46" t="s">
        <v>9329</v>
      </c>
      <c r="R46" t="s">
        <v>9320</v>
      </c>
      <c r="S46" t="s">
        <v>9132</v>
      </c>
      <c r="T46" t="s">
        <v>9132</v>
      </c>
      <c r="U46" t="s">
        <v>9248</v>
      </c>
      <c r="V46" t="s">
        <v>9249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61160</v>
      </c>
      <c r="BI46">
        <v>69868</v>
      </c>
      <c r="BJ46">
        <v>63040</v>
      </c>
      <c r="BK46">
        <v>57229</v>
      </c>
      <c r="BL46">
        <v>62249</v>
      </c>
      <c r="BM46">
        <v>97010</v>
      </c>
      <c r="BN46">
        <v>91452</v>
      </c>
      <c r="BO46">
        <v>93144</v>
      </c>
      <c r="BP46">
        <v>58441</v>
      </c>
      <c r="BQ46">
        <v>73621</v>
      </c>
      <c r="BR46">
        <v>88900</v>
      </c>
      <c r="BS46">
        <v>139953</v>
      </c>
      <c r="BT46">
        <v>61160</v>
      </c>
      <c r="BU46">
        <v>69868</v>
      </c>
      <c r="BV46">
        <v>63040</v>
      </c>
      <c r="BW46">
        <v>57229</v>
      </c>
      <c r="BX46">
        <v>62249</v>
      </c>
      <c r="BY46">
        <v>97010</v>
      </c>
      <c r="BZ46">
        <v>91452</v>
      </c>
      <c r="CA46">
        <v>93144</v>
      </c>
      <c r="CB46">
        <v>58441</v>
      </c>
      <c r="CC46">
        <v>73621</v>
      </c>
      <c r="CD46">
        <v>88900</v>
      </c>
      <c r="CE46">
        <v>139953</v>
      </c>
      <c r="CF46">
        <v>17925</v>
      </c>
      <c r="CG46">
        <v>20477</v>
      </c>
      <c r="CH46">
        <v>18476</v>
      </c>
      <c r="CI46">
        <v>16773</v>
      </c>
      <c r="CJ46">
        <v>18244</v>
      </c>
      <c r="CK46">
        <v>28432</v>
      </c>
      <c r="CL46">
        <v>26803</v>
      </c>
      <c r="CM46">
        <v>27299</v>
      </c>
      <c r="CN46">
        <v>17128</v>
      </c>
      <c r="CO46">
        <v>21577</v>
      </c>
      <c r="CP46">
        <v>26055</v>
      </c>
      <c r="CQ46">
        <v>41018</v>
      </c>
      <c r="CR46">
        <v>0</v>
      </c>
      <c r="CS46">
        <v>0</v>
      </c>
      <c r="CT46">
        <v>956067</v>
      </c>
      <c r="CU46">
        <v>956067</v>
      </c>
      <c r="CV46">
        <v>280207</v>
      </c>
      <c r="CW46">
        <v>2024</v>
      </c>
    </row>
    <row r="47" spans="1:101" x14ac:dyDescent="0.25">
      <c r="A47" t="s">
        <v>9354</v>
      </c>
      <c r="B47" t="s">
        <v>8840</v>
      </c>
      <c r="C47" t="b">
        <v>1</v>
      </c>
      <c r="D47" t="s">
        <v>9355</v>
      </c>
      <c r="E47">
        <v>56670</v>
      </c>
      <c r="F47" t="s">
        <v>9239</v>
      </c>
      <c r="G47" t="s">
        <v>9240</v>
      </c>
      <c r="H47" t="s">
        <v>9356</v>
      </c>
      <c r="I47" t="s">
        <v>9353</v>
      </c>
      <c r="J47">
        <v>55918</v>
      </c>
      <c r="K47" t="s">
        <v>8922</v>
      </c>
      <c r="L47" t="s">
        <v>9243</v>
      </c>
      <c r="M47" t="s">
        <v>9244</v>
      </c>
      <c r="O47">
        <v>22</v>
      </c>
      <c r="P47">
        <v>2</v>
      </c>
      <c r="Q47" t="s">
        <v>9329</v>
      </c>
      <c r="R47" t="s">
        <v>9320</v>
      </c>
      <c r="S47" t="s">
        <v>9132</v>
      </c>
      <c r="T47" t="s">
        <v>9132</v>
      </c>
      <c r="U47" t="s">
        <v>9248</v>
      </c>
      <c r="V47" t="s">
        <v>9270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8909</v>
      </c>
      <c r="BI47">
        <v>6060</v>
      </c>
      <c r="BJ47">
        <v>8455</v>
      </c>
      <c r="BK47">
        <v>10372</v>
      </c>
      <c r="BL47">
        <v>8765</v>
      </c>
      <c r="BM47">
        <v>8605</v>
      </c>
      <c r="BN47">
        <v>3276</v>
      </c>
      <c r="BO47">
        <v>5463</v>
      </c>
      <c r="BP47">
        <v>7268</v>
      </c>
      <c r="BQ47">
        <v>5865</v>
      </c>
      <c r="BR47">
        <v>6667</v>
      </c>
      <c r="BS47">
        <v>6227</v>
      </c>
      <c r="BT47">
        <v>8909</v>
      </c>
      <c r="BU47">
        <v>6060</v>
      </c>
      <c r="BV47">
        <v>8455</v>
      </c>
      <c r="BW47">
        <v>10372</v>
      </c>
      <c r="BX47">
        <v>8765</v>
      </c>
      <c r="BY47">
        <v>8605</v>
      </c>
      <c r="BZ47">
        <v>3276</v>
      </c>
      <c r="CA47">
        <v>5463</v>
      </c>
      <c r="CB47">
        <v>7268</v>
      </c>
      <c r="CC47">
        <v>5865</v>
      </c>
      <c r="CD47">
        <v>6667</v>
      </c>
      <c r="CE47">
        <v>6227</v>
      </c>
      <c r="CF47">
        <v>2611</v>
      </c>
      <c r="CG47">
        <v>1776</v>
      </c>
      <c r="CH47">
        <v>2478</v>
      </c>
      <c r="CI47">
        <v>3040</v>
      </c>
      <c r="CJ47">
        <v>2569</v>
      </c>
      <c r="CK47">
        <v>2522</v>
      </c>
      <c r="CL47">
        <v>960</v>
      </c>
      <c r="CM47">
        <v>1601</v>
      </c>
      <c r="CN47">
        <v>2130</v>
      </c>
      <c r="CO47">
        <v>1719</v>
      </c>
      <c r="CP47">
        <v>1954</v>
      </c>
      <c r="CQ47">
        <v>1825</v>
      </c>
      <c r="CR47">
        <v>0</v>
      </c>
      <c r="CS47">
        <v>0</v>
      </c>
      <c r="CT47">
        <v>85932</v>
      </c>
      <c r="CU47">
        <v>85932</v>
      </c>
      <c r="CV47">
        <v>25185</v>
      </c>
      <c r="CW47">
        <v>2024</v>
      </c>
    </row>
    <row r="48" spans="1:101" x14ac:dyDescent="0.25">
      <c r="A48" t="s">
        <v>9357</v>
      </c>
      <c r="B48" t="s">
        <v>8882</v>
      </c>
      <c r="C48" t="b">
        <v>1</v>
      </c>
      <c r="D48" t="s">
        <v>9358</v>
      </c>
      <c r="E48">
        <v>56786</v>
      </c>
      <c r="F48" t="s">
        <v>9282</v>
      </c>
      <c r="G48" t="s">
        <v>9240</v>
      </c>
      <c r="H48" t="s">
        <v>9359</v>
      </c>
      <c r="I48" t="s">
        <v>9360</v>
      </c>
      <c r="J48">
        <v>7570</v>
      </c>
      <c r="K48" t="s">
        <v>8922</v>
      </c>
      <c r="L48" t="s">
        <v>9243</v>
      </c>
      <c r="M48" t="s">
        <v>9244</v>
      </c>
      <c r="O48">
        <v>22</v>
      </c>
      <c r="P48">
        <v>1</v>
      </c>
      <c r="Q48" t="s">
        <v>9245</v>
      </c>
      <c r="R48" t="s">
        <v>9275</v>
      </c>
      <c r="S48" t="s">
        <v>9080</v>
      </c>
      <c r="T48" t="s">
        <v>9247</v>
      </c>
      <c r="U48" t="s">
        <v>9248</v>
      </c>
      <c r="V48" t="s">
        <v>9249</v>
      </c>
      <c r="W48" t="s">
        <v>9250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2024</v>
      </c>
    </row>
    <row r="49" spans="1:101" x14ac:dyDescent="0.25">
      <c r="A49" t="s">
        <v>9357</v>
      </c>
      <c r="B49" t="s">
        <v>8837</v>
      </c>
      <c r="C49" t="b">
        <v>1</v>
      </c>
      <c r="D49" t="s">
        <v>9358</v>
      </c>
      <c r="E49">
        <v>56786</v>
      </c>
      <c r="F49" t="s">
        <v>9282</v>
      </c>
      <c r="G49" t="s">
        <v>9240</v>
      </c>
      <c r="H49" t="s">
        <v>9359</v>
      </c>
      <c r="I49" t="s">
        <v>9360</v>
      </c>
      <c r="J49">
        <v>7570</v>
      </c>
      <c r="K49" t="s">
        <v>8922</v>
      </c>
      <c r="L49" t="s">
        <v>9243</v>
      </c>
      <c r="M49" t="s">
        <v>9244</v>
      </c>
      <c r="O49">
        <v>22</v>
      </c>
      <c r="P49">
        <v>1</v>
      </c>
      <c r="Q49" t="s">
        <v>9245</v>
      </c>
      <c r="R49" t="s">
        <v>9275</v>
      </c>
      <c r="S49" t="s">
        <v>9129</v>
      </c>
      <c r="T49" t="s">
        <v>9129</v>
      </c>
      <c r="U49" t="s">
        <v>9248</v>
      </c>
      <c r="V49" t="s">
        <v>9249</v>
      </c>
      <c r="W49" t="s">
        <v>9251</v>
      </c>
      <c r="X49">
        <v>245711</v>
      </c>
      <c r="Y49">
        <v>313180</v>
      </c>
      <c r="Z49">
        <v>336228</v>
      </c>
      <c r="AA49">
        <v>306277</v>
      </c>
      <c r="AB49">
        <v>246433</v>
      </c>
      <c r="AC49">
        <v>320436</v>
      </c>
      <c r="AD49">
        <v>323355</v>
      </c>
      <c r="AE49">
        <v>317384</v>
      </c>
      <c r="AF49">
        <v>336317</v>
      </c>
      <c r="AG49">
        <v>356949</v>
      </c>
      <c r="AH49">
        <v>347179</v>
      </c>
      <c r="AI49">
        <v>353022</v>
      </c>
      <c r="AJ49">
        <v>91470</v>
      </c>
      <c r="AK49">
        <v>91214</v>
      </c>
      <c r="AL49">
        <v>101715</v>
      </c>
      <c r="AM49">
        <v>70889</v>
      </c>
      <c r="AN49">
        <v>49827</v>
      </c>
      <c r="AO49">
        <v>100371</v>
      </c>
      <c r="AP49">
        <v>107853</v>
      </c>
      <c r="AQ49">
        <v>104870</v>
      </c>
      <c r="AR49">
        <v>105042</v>
      </c>
      <c r="AS49">
        <v>111343</v>
      </c>
      <c r="AT49">
        <v>107859</v>
      </c>
      <c r="AU49">
        <v>114341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245711</v>
      </c>
      <c r="BI49">
        <v>313180</v>
      </c>
      <c r="BJ49">
        <v>336228</v>
      </c>
      <c r="BK49">
        <v>306277</v>
      </c>
      <c r="BL49">
        <v>246433</v>
      </c>
      <c r="BM49">
        <v>320436</v>
      </c>
      <c r="BN49">
        <v>323355</v>
      </c>
      <c r="BO49">
        <v>317384</v>
      </c>
      <c r="BP49">
        <v>336317</v>
      </c>
      <c r="BQ49">
        <v>356949</v>
      </c>
      <c r="BR49">
        <v>347179</v>
      </c>
      <c r="BS49">
        <v>353022</v>
      </c>
      <c r="BT49">
        <v>91470</v>
      </c>
      <c r="BU49">
        <v>91214</v>
      </c>
      <c r="BV49">
        <v>101715</v>
      </c>
      <c r="BW49">
        <v>70889</v>
      </c>
      <c r="BX49">
        <v>49827</v>
      </c>
      <c r="BY49">
        <v>100371</v>
      </c>
      <c r="BZ49">
        <v>107853</v>
      </c>
      <c r="CA49">
        <v>104870</v>
      </c>
      <c r="CB49">
        <v>105042</v>
      </c>
      <c r="CC49">
        <v>111343</v>
      </c>
      <c r="CD49">
        <v>107859</v>
      </c>
      <c r="CE49">
        <v>114341</v>
      </c>
      <c r="CF49">
        <v>11950.007</v>
      </c>
      <c r="CG49">
        <v>11137.718000000001</v>
      </c>
      <c r="CH49">
        <v>12573.785</v>
      </c>
      <c r="CI49">
        <v>8444.5679999999993</v>
      </c>
      <c r="CJ49">
        <v>5529.8980000000001</v>
      </c>
      <c r="CK49">
        <v>12586.311</v>
      </c>
      <c r="CL49">
        <v>13868.462</v>
      </c>
      <c r="CM49">
        <v>13236.224</v>
      </c>
      <c r="CN49">
        <v>13209.669</v>
      </c>
      <c r="CO49">
        <v>13989.03</v>
      </c>
      <c r="CP49">
        <v>13387.897000000001</v>
      </c>
      <c r="CQ49">
        <v>14455.939</v>
      </c>
      <c r="CR49">
        <v>3802471</v>
      </c>
      <c r="CS49">
        <v>1156794</v>
      </c>
      <c r="CT49">
        <v>3802471</v>
      </c>
      <c r="CU49">
        <v>1156794</v>
      </c>
      <c r="CV49">
        <v>144369.51</v>
      </c>
      <c r="CW49">
        <v>2024</v>
      </c>
    </row>
    <row r="50" spans="1:101" x14ac:dyDescent="0.25">
      <c r="A50" t="s">
        <v>9357</v>
      </c>
      <c r="B50" t="s">
        <v>9071</v>
      </c>
      <c r="C50" t="b">
        <v>1</v>
      </c>
      <c r="D50" t="s">
        <v>9358</v>
      </c>
      <c r="E50">
        <v>56786</v>
      </c>
      <c r="F50" t="s">
        <v>9282</v>
      </c>
      <c r="G50" t="s">
        <v>9240</v>
      </c>
      <c r="H50" t="s">
        <v>9359</v>
      </c>
      <c r="I50" t="s">
        <v>9360</v>
      </c>
      <c r="J50">
        <v>7570</v>
      </c>
      <c r="K50" t="s">
        <v>8922</v>
      </c>
      <c r="L50" t="s">
        <v>9243</v>
      </c>
      <c r="M50" t="s">
        <v>9244</v>
      </c>
      <c r="O50">
        <v>22</v>
      </c>
      <c r="P50">
        <v>1</v>
      </c>
      <c r="Q50" t="s">
        <v>9245</v>
      </c>
      <c r="R50" t="s">
        <v>9275</v>
      </c>
      <c r="S50" t="s">
        <v>9102</v>
      </c>
      <c r="T50" t="s">
        <v>9304</v>
      </c>
      <c r="U50" t="s">
        <v>9248</v>
      </c>
      <c r="V50" t="s">
        <v>9249</v>
      </c>
      <c r="W50" t="s">
        <v>9251</v>
      </c>
      <c r="X50">
        <v>0</v>
      </c>
      <c r="Y50">
        <v>0</v>
      </c>
      <c r="Z50">
        <v>120</v>
      </c>
      <c r="AA50">
        <v>1379</v>
      </c>
      <c r="AB50">
        <v>0</v>
      </c>
      <c r="AC50">
        <v>23</v>
      </c>
      <c r="AD50">
        <v>15</v>
      </c>
      <c r="AE50">
        <v>0</v>
      </c>
      <c r="AF50">
        <v>0</v>
      </c>
      <c r="AG50">
        <v>24</v>
      </c>
      <c r="AH50">
        <v>25</v>
      </c>
      <c r="AI50">
        <v>25</v>
      </c>
      <c r="AJ50">
        <v>0</v>
      </c>
      <c r="AK50">
        <v>0</v>
      </c>
      <c r="AL50">
        <v>36</v>
      </c>
      <c r="AM50">
        <v>319</v>
      </c>
      <c r="AN50">
        <v>0</v>
      </c>
      <c r="AO50">
        <v>7</v>
      </c>
      <c r="AP50">
        <v>5</v>
      </c>
      <c r="AQ50">
        <v>0</v>
      </c>
      <c r="AR50">
        <v>0</v>
      </c>
      <c r="AS50">
        <v>8</v>
      </c>
      <c r="AT50">
        <v>8</v>
      </c>
      <c r="AU50">
        <v>8</v>
      </c>
      <c r="AV50">
        <v>0</v>
      </c>
      <c r="AW50">
        <v>0</v>
      </c>
      <c r="AX50">
        <v>2.5</v>
      </c>
      <c r="AY50">
        <v>2.5</v>
      </c>
      <c r="AZ50">
        <v>0</v>
      </c>
      <c r="BA50">
        <v>2.5</v>
      </c>
      <c r="BB50">
        <v>2.5</v>
      </c>
      <c r="BC50">
        <v>0</v>
      </c>
      <c r="BD50">
        <v>0</v>
      </c>
      <c r="BE50">
        <v>2.5</v>
      </c>
      <c r="BF50">
        <v>2.5</v>
      </c>
      <c r="BG50">
        <v>2.5</v>
      </c>
      <c r="BH50">
        <v>0</v>
      </c>
      <c r="BI50">
        <v>0</v>
      </c>
      <c r="BJ50">
        <v>300</v>
      </c>
      <c r="BK50">
        <v>3448</v>
      </c>
      <c r="BL50">
        <v>0</v>
      </c>
      <c r="BM50">
        <v>58</v>
      </c>
      <c r="BN50">
        <v>38</v>
      </c>
      <c r="BO50">
        <v>0</v>
      </c>
      <c r="BP50">
        <v>0</v>
      </c>
      <c r="BQ50">
        <v>60</v>
      </c>
      <c r="BR50">
        <v>63</v>
      </c>
      <c r="BS50">
        <v>63</v>
      </c>
      <c r="BT50">
        <v>0</v>
      </c>
      <c r="BU50">
        <v>0</v>
      </c>
      <c r="BV50">
        <v>91</v>
      </c>
      <c r="BW50">
        <v>798</v>
      </c>
      <c r="BX50">
        <v>0</v>
      </c>
      <c r="BY50">
        <v>18</v>
      </c>
      <c r="BZ50">
        <v>13</v>
      </c>
      <c r="CA50">
        <v>0</v>
      </c>
      <c r="CB50">
        <v>0</v>
      </c>
      <c r="CC50">
        <v>19</v>
      </c>
      <c r="CD50">
        <v>19</v>
      </c>
      <c r="CE50">
        <v>20</v>
      </c>
      <c r="CF50">
        <v>0</v>
      </c>
      <c r="CG50">
        <v>0</v>
      </c>
      <c r="CH50">
        <v>11.218999999999999</v>
      </c>
      <c r="CI50">
        <v>95.052999999999997</v>
      </c>
      <c r="CJ50">
        <v>0</v>
      </c>
      <c r="CK50">
        <v>2.2589999999999999</v>
      </c>
      <c r="CL50">
        <v>1.6080000000000001</v>
      </c>
      <c r="CM50">
        <v>0</v>
      </c>
      <c r="CN50">
        <v>0</v>
      </c>
      <c r="CO50">
        <v>2.351</v>
      </c>
      <c r="CP50">
        <v>2.41</v>
      </c>
      <c r="CQ50">
        <v>2.5590000000000002</v>
      </c>
      <c r="CR50">
        <v>1611</v>
      </c>
      <c r="CS50">
        <v>391</v>
      </c>
      <c r="CT50">
        <v>4030</v>
      </c>
      <c r="CU50">
        <v>978</v>
      </c>
      <c r="CV50">
        <v>117.459</v>
      </c>
      <c r="CW50">
        <v>2024</v>
      </c>
    </row>
    <row r="51" spans="1:101" x14ac:dyDescent="0.25">
      <c r="A51" t="s">
        <v>9357</v>
      </c>
      <c r="B51" t="s">
        <v>8806</v>
      </c>
      <c r="C51" t="b">
        <v>1</v>
      </c>
      <c r="D51" t="s">
        <v>9358</v>
      </c>
      <c r="E51">
        <v>56786</v>
      </c>
      <c r="F51" t="s">
        <v>9282</v>
      </c>
      <c r="G51" t="s">
        <v>9240</v>
      </c>
      <c r="H51" t="s">
        <v>9359</v>
      </c>
      <c r="I51" t="s">
        <v>9360</v>
      </c>
      <c r="J51">
        <v>7570</v>
      </c>
      <c r="K51" t="s">
        <v>8922</v>
      </c>
      <c r="L51" t="s">
        <v>9243</v>
      </c>
      <c r="M51" t="s">
        <v>9244</v>
      </c>
      <c r="O51">
        <v>22</v>
      </c>
      <c r="P51">
        <v>1</v>
      </c>
      <c r="Q51" t="s">
        <v>9245</v>
      </c>
      <c r="R51" t="s">
        <v>9275</v>
      </c>
      <c r="S51" t="s">
        <v>9104</v>
      </c>
      <c r="T51" t="s">
        <v>9247</v>
      </c>
      <c r="U51" t="s">
        <v>9248</v>
      </c>
      <c r="V51" t="s">
        <v>9249</v>
      </c>
      <c r="W51" t="s">
        <v>9250</v>
      </c>
      <c r="X51">
        <v>19044</v>
      </c>
      <c r="Y51">
        <v>7858</v>
      </c>
      <c r="Z51">
        <v>8110</v>
      </c>
      <c r="AA51">
        <v>5558</v>
      </c>
      <c r="AB51">
        <v>6506</v>
      </c>
      <c r="AC51">
        <v>7844</v>
      </c>
      <c r="AD51">
        <v>10874</v>
      </c>
      <c r="AE51">
        <v>8472</v>
      </c>
      <c r="AF51">
        <v>7437</v>
      </c>
      <c r="AG51">
        <v>6708</v>
      </c>
      <c r="AH51">
        <v>5846</v>
      </c>
      <c r="AI51">
        <v>8458</v>
      </c>
      <c r="AJ51">
        <v>7089</v>
      </c>
      <c r="AK51">
        <v>2289</v>
      </c>
      <c r="AL51">
        <v>2453</v>
      </c>
      <c r="AM51">
        <v>1286</v>
      </c>
      <c r="AN51">
        <v>1315</v>
      </c>
      <c r="AO51">
        <v>2457</v>
      </c>
      <c r="AP51">
        <v>3627</v>
      </c>
      <c r="AQ51">
        <v>2799</v>
      </c>
      <c r="AR51">
        <v>2323</v>
      </c>
      <c r="AS51">
        <v>2092</v>
      </c>
      <c r="AT51">
        <v>1816</v>
      </c>
      <c r="AU51">
        <v>2740</v>
      </c>
      <c r="AV51">
        <v>13.4</v>
      </c>
      <c r="AW51">
        <v>14.2</v>
      </c>
      <c r="AX51">
        <v>14.3</v>
      </c>
      <c r="AY51">
        <v>14.3</v>
      </c>
      <c r="AZ51">
        <v>14.2</v>
      </c>
      <c r="BA51">
        <v>14</v>
      </c>
      <c r="BB51">
        <v>14.1</v>
      </c>
      <c r="BC51">
        <v>14.1</v>
      </c>
      <c r="BD51">
        <v>14.4</v>
      </c>
      <c r="BE51">
        <v>14.4</v>
      </c>
      <c r="BF51">
        <v>14.3</v>
      </c>
      <c r="BG51">
        <v>14.1</v>
      </c>
      <c r="BH51">
        <v>255190</v>
      </c>
      <c r="BI51">
        <v>111584</v>
      </c>
      <c r="BJ51">
        <v>115973</v>
      </c>
      <c r="BK51">
        <v>79479</v>
      </c>
      <c r="BL51">
        <v>92385</v>
      </c>
      <c r="BM51">
        <v>109816</v>
      </c>
      <c r="BN51">
        <v>153323</v>
      </c>
      <c r="BO51">
        <v>119455</v>
      </c>
      <c r="BP51">
        <v>107093</v>
      </c>
      <c r="BQ51">
        <v>96595</v>
      </c>
      <c r="BR51">
        <v>83598</v>
      </c>
      <c r="BS51">
        <v>119258</v>
      </c>
      <c r="BT51">
        <v>94999</v>
      </c>
      <c r="BU51">
        <v>32499</v>
      </c>
      <c r="BV51">
        <v>35084</v>
      </c>
      <c r="BW51">
        <v>18396</v>
      </c>
      <c r="BX51">
        <v>18680</v>
      </c>
      <c r="BY51">
        <v>34398</v>
      </c>
      <c r="BZ51">
        <v>51140</v>
      </c>
      <c r="CA51">
        <v>39470</v>
      </c>
      <c r="CB51">
        <v>33448</v>
      </c>
      <c r="CC51">
        <v>30131</v>
      </c>
      <c r="CD51">
        <v>25971</v>
      </c>
      <c r="CE51">
        <v>38627</v>
      </c>
      <c r="CF51">
        <v>12410.993</v>
      </c>
      <c r="CG51">
        <v>3968.2820000000002</v>
      </c>
      <c r="CH51">
        <v>4336.9960000000001</v>
      </c>
      <c r="CI51">
        <v>2191.3789999999999</v>
      </c>
      <c r="CJ51">
        <v>2073.1019999999999</v>
      </c>
      <c r="CK51">
        <v>4313.43</v>
      </c>
      <c r="CL51">
        <v>6575.93</v>
      </c>
      <c r="CM51">
        <v>4981.7759999999998</v>
      </c>
      <c r="CN51">
        <v>4206.3310000000001</v>
      </c>
      <c r="CO51">
        <v>3785.6190000000001</v>
      </c>
      <c r="CP51">
        <v>3223.6930000000002</v>
      </c>
      <c r="CQ51">
        <v>4883.5020000000004</v>
      </c>
      <c r="CR51">
        <v>102715</v>
      </c>
      <c r="CS51">
        <v>32286</v>
      </c>
      <c r="CT51">
        <v>1443749</v>
      </c>
      <c r="CU51">
        <v>452843</v>
      </c>
      <c r="CV51">
        <v>56951.033000000003</v>
      </c>
      <c r="CW51">
        <v>2024</v>
      </c>
    </row>
    <row r="52" spans="1:101" x14ac:dyDescent="0.25">
      <c r="A52" t="s">
        <v>9350</v>
      </c>
      <c r="B52" t="s">
        <v>8840</v>
      </c>
      <c r="C52" t="b">
        <v>1</v>
      </c>
      <c r="D52" t="s">
        <v>9361</v>
      </c>
      <c r="E52">
        <v>56912</v>
      </c>
      <c r="F52" t="s">
        <v>9239</v>
      </c>
      <c r="G52" t="s">
        <v>9240</v>
      </c>
      <c r="H52" t="s">
        <v>9362</v>
      </c>
      <c r="I52" t="s">
        <v>9347</v>
      </c>
      <c r="J52">
        <v>55799</v>
      </c>
      <c r="K52" t="s">
        <v>8922</v>
      </c>
      <c r="L52" t="s">
        <v>9243</v>
      </c>
      <c r="M52" t="s">
        <v>9244</v>
      </c>
      <c r="O52">
        <v>22</v>
      </c>
      <c r="P52">
        <v>2</v>
      </c>
      <c r="Q52" t="s">
        <v>9329</v>
      </c>
      <c r="R52" t="s">
        <v>9320</v>
      </c>
      <c r="S52" t="s">
        <v>9132</v>
      </c>
      <c r="T52" t="s">
        <v>9132</v>
      </c>
      <c r="U52" t="s">
        <v>9248</v>
      </c>
      <c r="V52" t="s">
        <v>9270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45407</v>
      </c>
      <c r="BI52">
        <v>45154</v>
      </c>
      <c r="BJ52">
        <v>47911</v>
      </c>
      <c r="BK52">
        <v>60450</v>
      </c>
      <c r="BL52">
        <v>51003</v>
      </c>
      <c r="BM52">
        <v>52118</v>
      </c>
      <c r="BN52">
        <v>27044</v>
      </c>
      <c r="BO52">
        <v>40514</v>
      </c>
      <c r="BP52">
        <v>53347</v>
      </c>
      <c r="BQ52">
        <v>55667</v>
      </c>
      <c r="BR52">
        <v>51903</v>
      </c>
      <c r="BS52">
        <v>52719</v>
      </c>
      <c r="BT52">
        <v>45407</v>
      </c>
      <c r="BU52">
        <v>45154</v>
      </c>
      <c r="BV52">
        <v>47911</v>
      </c>
      <c r="BW52">
        <v>60450</v>
      </c>
      <c r="BX52">
        <v>51003</v>
      </c>
      <c r="BY52">
        <v>52118</v>
      </c>
      <c r="BZ52">
        <v>27044</v>
      </c>
      <c r="CA52">
        <v>40514</v>
      </c>
      <c r="CB52">
        <v>53347</v>
      </c>
      <c r="CC52">
        <v>55667</v>
      </c>
      <c r="CD52">
        <v>51903</v>
      </c>
      <c r="CE52">
        <v>52719</v>
      </c>
      <c r="CF52">
        <v>13308</v>
      </c>
      <c r="CG52">
        <v>13234</v>
      </c>
      <c r="CH52">
        <v>14042</v>
      </c>
      <c r="CI52">
        <v>17717</v>
      </c>
      <c r="CJ52">
        <v>14948</v>
      </c>
      <c r="CK52">
        <v>15275</v>
      </c>
      <c r="CL52">
        <v>7926</v>
      </c>
      <c r="CM52">
        <v>11874</v>
      </c>
      <c r="CN52">
        <v>15635</v>
      </c>
      <c r="CO52">
        <v>16315</v>
      </c>
      <c r="CP52">
        <v>15212</v>
      </c>
      <c r="CQ52">
        <v>15451</v>
      </c>
      <c r="CR52">
        <v>0</v>
      </c>
      <c r="CS52">
        <v>0</v>
      </c>
      <c r="CT52">
        <v>583237</v>
      </c>
      <c r="CU52">
        <v>583237</v>
      </c>
      <c r="CV52">
        <v>170937</v>
      </c>
      <c r="CW52">
        <v>2024</v>
      </c>
    </row>
    <row r="53" spans="1:101" x14ac:dyDescent="0.25">
      <c r="A53" t="s">
        <v>9350</v>
      </c>
      <c r="B53" t="s">
        <v>8840</v>
      </c>
      <c r="C53" t="b">
        <v>1</v>
      </c>
      <c r="D53" t="s">
        <v>9363</v>
      </c>
      <c r="E53">
        <v>56919</v>
      </c>
      <c r="F53" t="s">
        <v>9239</v>
      </c>
      <c r="G53" t="s">
        <v>9240</v>
      </c>
      <c r="H53" t="s">
        <v>9364</v>
      </c>
      <c r="I53" t="s">
        <v>9364</v>
      </c>
      <c r="J53">
        <v>56122</v>
      </c>
      <c r="K53" t="s">
        <v>8922</v>
      </c>
      <c r="L53" t="s">
        <v>9243</v>
      </c>
      <c r="M53" t="s">
        <v>9244</v>
      </c>
      <c r="O53">
        <v>22</v>
      </c>
      <c r="P53">
        <v>2</v>
      </c>
      <c r="Q53" t="s">
        <v>9329</v>
      </c>
      <c r="R53" t="s">
        <v>9320</v>
      </c>
      <c r="S53" t="s">
        <v>9132</v>
      </c>
      <c r="T53" t="s">
        <v>9132</v>
      </c>
      <c r="U53" t="s">
        <v>9248</v>
      </c>
      <c r="V53" t="s">
        <v>9270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148978</v>
      </c>
      <c r="BI53">
        <v>167171</v>
      </c>
      <c r="BJ53">
        <v>205918</v>
      </c>
      <c r="BK53">
        <v>219238</v>
      </c>
      <c r="BL53">
        <v>168027</v>
      </c>
      <c r="BM53">
        <v>167539</v>
      </c>
      <c r="BN53">
        <v>91970</v>
      </c>
      <c r="BO53">
        <v>140278</v>
      </c>
      <c r="BP53">
        <v>176946</v>
      </c>
      <c r="BQ53">
        <v>188462</v>
      </c>
      <c r="BR53">
        <v>184258</v>
      </c>
      <c r="BS53">
        <v>168160</v>
      </c>
      <c r="BT53">
        <v>148978</v>
      </c>
      <c r="BU53">
        <v>167171</v>
      </c>
      <c r="BV53">
        <v>205918</v>
      </c>
      <c r="BW53">
        <v>219238</v>
      </c>
      <c r="BX53">
        <v>168027</v>
      </c>
      <c r="BY53">
        <v>167539</v>
      </c>
      <c r="BZ53">
        <v>91970</v>
      </c>
      <c r="CA53">
        <v>140278</v>
      </c>
      <c r="CB53">
        <v>176946</v>
      </c>
      <c r="CC53">
        <v>188462</v>
      </c>
      <c r="CD53">
        <v>184258</v>
      </c>
      <c r="CE53">
        <v>168160</v>
      </c>
      <c r="CF53">
        <v>43663</v>
      </c>
      <c r="CG53">
        <v>48995</v>
      </c>
      <c r="CH53">
        <v>60351</v>
      </c>
      <c r="CI53">
        <v>64255</v>
      </c>
      <c r="CJ53">
        <v>49246</v>
      </c>
      <c r="CK53">
        <v>49103</v>
      </c>
      <c r="CL53">
        <v>26955</v>
      </c>
      <c r="CM53">
        <v>41113</v>
      </c>
      <c r="CN53">
        <v>51860</v>
      </c>
      <c r="CO53">
        <v>55235</v>
      </c>
      <c r="CP53">
        <v>54003</v>
      </c>
      <c r="CQ53">
        <v>49285</v>
      </c>
      <c r="CR53">
        <v>0</v>
      </c>
      <c r="CS53">
        <v>0</v>
      </c>
      <c r="CT53">
        <v>2026945</v>
      </c>
      <c r="CU53">
        <v>2026945</v>
      </c>
      <c r="CV53">
        <v>594064</v>
      </c>
      <c r="CW53">
        <v>2024</v>
      </c>
    </row>
    <row r="54" spans="1:101" x14ac:dyDescent="0.25">
      <c r="A54" t="s">
        <v>9317</v>
      </c>
      <c r="B54" t="s">
        <v>8840</v>
      </c>
      <c r="C54" t="b">
        <v>1</v>
      </c>
      <c r="D54" t="s">
        <v>9365</v>
      </c>
      <c r="E54">
        <v>57031</v>
      </c>
      <c r="F54" t="s">
        <v>9239</v>
      </c>
      <c r="G54" t="s">
        <v>9240</v>
      </c>
      <c r="H54" t="s">
        <v>9366</v>
      </c>
      <c r="I54" t="s">
        <v>9255</v>
      </c>
      <c r="J54">
        <v>14232</v>
      </c>
      <c r="K54" t="s">
        <v>8922</v>
      </c>
      <c r="L54" t="s">
        <v>9243</v>
      </c>
      <c r="M54" t="s">
        <v>9244</v>
      </c>
      <c r="O54">
        <v>22</v>
      </c>
      <c r="P54">
        <v>1</v>
      </c>
      <c r="Q54" t="s">
        <v>9245</v>
      </c>
      <c r="R54" t="s">
        <v>9320</v>
      </c>
      <c r="S54" t="s">
        <v>9132</v>
      </c>
      <c r="T54" t="s">
        <v>9132</v>
      </c>
      <c r="U54" t="s">
        <v>9248</v>
      </c>
      <c r="V54" t="s">
        <v>9270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39572</v>
      </c>
      <c r="BI54">
        <v>46895</v>
      </c>
      <c r="BJ54">
        <v>58028</v>
      </c>
      <c r="BK54">
        <v>61406</v>
      </c>
      <c r="BL54">
        <v>42623</v>
      </c>
      <c r="BM54">
        <v>29927</v>
      </c>
      <c r="BN54">
        <v>7929</v>
      </c>
      <c r="BO54">
        <v>0</v>
      </c>
      <c r="BP54">
        <v>775</v>
      </c>
      <c r="BQ54">
        <v>13740</v>
      </c>
      <c r="BR54">
        <v>30544</v>
      </c>
      <c r="BS54">
        <v>44192</v>
      </c>
      <c r="BT54">
        <v>39572</v>
      </c>
      <c r="BU54">
        <v>46895</v>
      </c>
      <c r="BV54">
        <v>58028</v>
      </c>
      <c r="BW54">
        <v>61406</v>
      </c>
      <c r="BX54">
        <v>42623</v>
      </c>
      <c r="BY54">
        <v>29927</v>
      </c>
      <c r="BZ54">
        <v>7929</v>
      </c>
      <c r="CA54">
        <v>0</v>
      </c>
      <c r="CB54">
        <v>775</v>
      </c>
      <c r="CC54">
        <v>13740</v>
      </c>
      <c r="CD54">
        <v>30544</v>
      </c>
      <c r="CE54">
        <v>44192</v>
      </c>
      <c r="CF54">
        <v>11598</v>
      </c>
      <c r="CG54">
        <v>13744</v>
      </c>
      <c r="CH54">
        <v>17007</v>
      </c>
      <c r="CI54">
        <v>17997</v>
      </c>
      <c r="CJ54">
        <v>12492</v>
      </c>
      <c r="CK54">
        <v>8771</v>
      </c>
      <c r="CL54">
        <v>2324</v>
      </c>
      <c r="CM54">
        <v>0</v>
      </c>
      <c r="CN54">
        <v>227</v>
      </c>
      <c r="CO54">
        <v>4027</v>
      </c>
      <c r="CP54">
        <v>8952</v>
      </c>
      <c r="CQ54">
        <v>12952</v>
      </c>
      <c r="CR54">
        <v>0</v>
      </c>
      <c r="CS54">
        <v>0</v>
      </c>
      <c r="CT54">
        <v>375631</v>
      </c>
      <c r="CU54">
        <v>375631</v>
      </c>
      <c r="CV54">
        <v>110091</v>
      </c>
      <c r="CW54">
        <v>2024</v>
      </c>
    </row>
    <row r="55" spans="1:101" x14ac:dyDescent="0.25">
      <c r="A55" t="s">
        <v>9350</v>
      </c>
      <c r="B55" t="s">
        <v>8840</v>
      </c>
      <c r="C55" t="b">
        <v>1</v>
      </c>
      <c r="D55" t="s">
        <v>9367</v>
      </c>
      <c r="E55">
        <v>57032</v>
      </c>
      <c r="F55" t="s">
        <v>9239</v>
      </c>
      <c r="G55" t="s">
        <v>9240</v>
      </c>
      <c r="H55" t="s">
        <v>9368</v>
      </c>
      <c r="I55" t="s">
        <v>9255</v>
      </c>
      <c r="J55">
        <v>14232</v>
      </c>
      <c r="K55" t="s">
        <v>8922</v>
      </c>
      <c r="L55" t="s">
        <v>9243</v>
      </c>
      <c r="M55" t="s">
        <v>9244</v>
      </c>
      <c r="O55">
        <v>22</v>
      </c>
      <c r="P55">
        <v>1</v>
      </c>
      <c r="Q55" t="s">
        <v>9245</v>
      </c>
      <c r="R55" t="s">
        <v>9320</v>
      </c>
      <c r="S55" t="s">
        <v>9132</v>
      </c>
      <c r="T55" t="s">
        <v>9132</v>
      </c>
      <c r="U55" t="s">
        <v>9248</v>
      </c>
      <c r="V55" t="s">
        <v>9270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22864</v>
      </c>
      <c r="BI55">
        <v>36324</v>
      </c>
      <c r="BJ55">
        <v>46690</v>
      </c>
      <c r="BK55">
        <v>49331</v>
      </c>
      <c r="BL55">
        <v>32127</v>
      </c>
      <c r="BM55">
        <v>31674</v>
      </c>
      <c r="BN55">
        <v>19442</v>
      </c>
      <c r="BO55">
        <v>29480</v>
      </c>
      <c r="BP55">
        <v>35870</v>
      </c>
      <c r="BQ55">
        <v>33543</v>
      </c>
      <c r="BR55">
        <v>26167</v>
      </c>
      <c r="BS55">
        <v>32499</v>
      </c>
      <c r="BT55">
        <v>22864</v>
      </c>
      <c r="BU55">
        <v>36324</v>
      </c>
      <c r="BV55">
        <v>46690</v>
      </c>
      <c r="BW55">
        <v>49331</v>
      </c>
      <c r="BX55">
        <v>32127</v>
      </c>
      <c r="BY55">
        <v>31674</v>
      </c>
      <c r="BZ55">
        <v>19442</v>
      </c>
      <c r="CA55">
        <v>29480</v>
      </c>
      <c r="CB55">
        <v>35870</v>
      </c>
      <c r="CC55">
        <v>33543</v>
      </c>
      <c r="CD55">
        <v>26167</v>
      </c>
      <c r="CE55">
        <v>32499</v>
      </c>
      <c r="CF55">
        <v>6701</v>
      </c>
      <c r="CG55">
        <v>10646</v>
      </c>
      <c r="CH55">
        <v>13684</v>
      </c>
      <c r="CI55">
        <v>14458</v>
      </c>
      <c r="CJ55">
        <v>9416</v>
      </c>
      <c r="CK55">
        <v>9283</v>
      </c>
      <c r="CL55">
        <v>5698</v>
      </c>
      <c r="CM55">
        <v>8640</v>
      </c>
      <c r="CN55">
        <v>10513</v>
      </c>
      <c r="CO55">
        <v>9831</v>
      </c>
      <c r="CP55">
        <v>7669</v>
      </c>
      <c r="CQ55">
        <v>9525</v>
      </c>
      <c r="CR55">
        <v>0</v>
      </c>
      <c r="CS55">
        <v>0</v>
      </c>
      <c r="CT55">
        <v>396011</v>
      </c>
      <c r="CU55">
        <v>396011</v>
      </c>
      <c r="CV55">
        <v>116064</v>
      </c>
      <c r="CW55">
        <v>2024</v>
      </c>
    </row>
    <row r="56" spans="1:101" x14ac:dyDescent="0.25">
      <c r="A56" t="s">
        <v>9341</v>
      </c>
      <c r="B56" t="s">
        <v>8840</v>
      </c>
      <c r="C56" t="b">
        <v>1</v>
      </c>
      <c r="D56" t="s">
        <v>9369</v>
      </c>
      <c r="E56">
        <v>57033</v>
      </c>
      <c r="F56" t="s">
        <v>9239</v>
      </c>
      <c r="G56" t="s">
        <v>9240</v>
      </c>
      <c r="H56" t="s">
        <v>9370</v>
      </c>
      <c r="I56" t="s">
        <v>9255</v>
      </c>
      <c r="J56">
        <v>14232</v>
      </c>
      <c r="K56" t="s">
        <v>8922</v>
      </c>
      <c r="L56" t="s">
        <v>9243</v>
      </c>
      <c r="M56" t="s">
        <v>9244</v>
      </c>
      <c r="O56">
        <v>22</v>
      </c>
      <c r="P56">
        <v>1</v>
      </c>
      <c r="Q56" t="s">
        <v>9245</v>
      </c>
      <c r="R56" t="s">
        <v>9320</v>
      </c>
      <c r="S56" t="s">
        <v>9132</v>
      </c>
      <c r="T56" t="s">
        <v>9132</v>
      </c>
      <c r="U56" t="s">
        <v>9248</v>
      </c>
      <c r="V56" t="s">
        <v>9270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32793</v>
      </c>
      <c r="BI56">
        <v>27692</v>
      </c>
      <c r="BJ56">
        <v>37290</v>
      </c>
      <c r="BK56">
        <v>25447</v>
      </c>
      <c r="BL56">
        <v>27340</v>
      </c>
      <c r="BM56">
        <v>28094</v>
      </c>
      <c r="BN56">
        <v>14487</v>
      </c>
      <c r="BO56">
        <v>20530</v>
      </c>
      <c r="BP56">
        <v>8666</v>
      </c>
      <c r="BQ56">
        <v>14388</v>
      </c>
      <c r="BR56">
        <v>40129</v>
      </c>
      <c r="BS56">
        <v>46850</v>
      </c>
      <c r="BT56">
        <v>32793</v>
      </c>
      <c r="BU56">
        <v>27692</v>
      </c>
      <c r="BV56">
        <v>37290</v>
      </c>
      <c r="BW56">
        <v>25447</v>
      </c>
      <c r="BX56">
        <v>27340</v>
      </c>
      <c r="BY56">
        <v>28094</v>
      </c>
      <c r="BZ56">
        <v>14487</v>
      </c>
      <c r="CA56">
        <v>20530</v>
      </c>
      <c r="CB56">
        <v>8666</v>
      </c>
      <c r="CC56">
        <v>14388</v>
      </c>
      <c r="CD56">
        <v>40129</v>
      </c>
      <c r="CE56">
        <v>46850</v>
      </c>
      <c r="CF56">
        <v>9611</v>
      </c>
      <c r="CG56">
        <v>8116</v>
      </c>
      <c r="CH56">
        <v>10929</v>
      </c>
      <c r="CI56">
        <v>7458</v>
      </c>
      <c r="CJ56">
        <v>8013</v>
      </c>
      <c r="CK56">
        <v>8234</v>
      </c>
      <c r="CL56">
        <v>4246</v>
      </c>
      <c r="CM56">
        <v>6017</v>
      </c>
      <c r="CN56">
        <v>2540</v>
      </c>
      <c r="CO56">
        <v>4217</v>
      </c>
      <c r="CP56">
        <v>11761</v>
      </c>
      <c r="CQ56">
        <v>13731</v>
      </c>
      <c r="CR56">
        <v>0</v>
      </c>
      <c r="CS56">
        <v>0</v>
      </c>
      <c r="CT56">
        <v>323706</v>
      </c>
      <c r="CU56">
        <v>323706</v>
      </c>
      <c r="CV56">
        <v>94873</v>
      </c>
      <c r="CW56">
        <v>2024</v>
      </c>
    </row>
    <row r="57" spans="1:101" x14ac:dyDescent="0.25">
      <c r="A57" t="s">
        <v>9371</v>
      </c>
      <c r="B57" t="s">
        <v>8840</v>
      </c>
      <c r="C57" t="b">
        <v>1</v>
      </c>
      <c r="D57" t="s">
        <v>9372</v>
      </c>
      <c r="E57">
        <v>57038</v>
      </c>
      <c r="F57" t="s">
        <v>9239</v>
      </c>
      <c r="G57" t="s">
        <v>9240</v>
      </c>
      <c r="H57" t="s">
        <v>9373</v>
      </c>
      <c r="I57" t="s">
        <v>9374</v>
      </c>
      <c r="J57">
        <v>12647</v>
      </c>
      <c r="K57" t="s">
        <v>8922</v>
      </c>
      <c r="L57" t="s">
        <v>9243</v>
      </c>
      <c r="M57" t="s">
        <v>9244</v>
      </c>
      <c r="O57">
        <v>22</v>
      </c>
      <c r="P57">
        <v>1</v>
      </c>
      <c r="Q57" t="s">
        <v>9245</v>
      </c>
      <c r="R57" t="s">
        <v>9320</v>
      </c>
      <c r="S57" t="s">
        <v>9132</v>
      </c>
      <c r="T57" t="s">
        <v>9132</v>
      </c>
      <c r="U57" t="s">
        <v>9248</v>
      </c>
      <c r="V57" t="s">
        <v>9270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32441</v>
      </c>
      <c r="BI57">
        <v>44008</v>
      </c>
      <c r="BJ57">
        <v>50194</v>
      </c>
      <c r="BK57">
        <v>67510</v>
      </c>
      <c r="BL57">
        <v>55169</v>
      </c>
      <c r="BM57">
        <v>46557</v>
      </c>
      <c r="BN57">
        <v>28562</v>
      </c>
      <c r="BO57">
        <v>51177</v>
      </c>
      <c r="BP57">
        <v>51334</v>
      </c>
      <c r="BQ57">
        <v>42797</v>
      </c>
      <c r="BR57">
        <v>36931</v>
      </c>
      <c r="BS57">
        <v>59318</v>
      </c>
      <c r="BT57">
        <v>32441</v>
      </c>
      <c r="BU57">
        <v>44008</v>
      </c>
      <c r="BV57">
        <v>50194</v>
      </c>
      <c r="BW57">
        <v>67510</v>
      </c>
      <c r="BX57">
        <v>55169</v>
      </c>
      <c r="BY57">
        <v>46557</v>
      </c>
      <c r="BZ57">
        <v>28562</v>
      </c>
      <c r="CA57">
        <v>51177</v>
      </c>
      <c r="CB57">
        <v>51334</v>
      </c>
      <c r="CC57">
        <v>42797</v>
      </c>
      <c r="CD57">
        <v>36931</v>
      </c>
      <c r="CE57">
        <v>59318</v>
      </c>
      <c r="CF57">
        <v>9508</v>
      </c>
      <c r="CG57">
        <v>12898</v>
      </c>
      <c r="CH57">
        <v>14711</v>
      </c>
      <c r="CI57">
        <v>19786</v>
      </c>
      <c r="CJ57">
        <v>16169</v>
      </c>
      <c r="CK57">
        <v>13645</v>
      </c>
      <c r="CL57">
        <v>8371</v>
      </c>
      <c r="CM57">
        <v>14999</v>
      </c>
      <c r="CN57">
        <v>15045</v>
      </c>
      <c r="CO57">
        <v>12543</v>
      </c>
      <c r="CP57">
        <v>10824</v>
      </c>
      <c r="CQ57">
        <v>17385</v>
      </c>
      <c r="CR57">
        <v>0</v>
      </c>
      <c r="CS57">
        <v>0</v>
      </c>
      <c r="CT57">
        <v>565998</v>
      </c>
      <c r="CU57">
        <v>565998</v>
      </c>
      <c r="CV57">
        <v>165884</v>
      </c>
      <c r="CW57">
        <v>2024</v>
      </c>
    </row>
    <row r="58" spans="1:101" x14ac:dyDescent="0.25">
      <c r="A58" t="s">
        <v>9375</v>
      </c>
      <c r="B58" t="s">
        <v>8840</v>
      </c>
      <c r="C58" t="b">
        <v>1</v>
      </c>
      <c r="D58" t="s">
        <v>9376</v>
      </c>
      <c r="E58">
        <v>57048</v>
      </c>
      <c r="F58" t="s">
        <v>9239</v>
      </c>
      <c r="G58" t="s">
        <v>9240</v>
      </c>
      <c r="H58" t="s">
        <v>9377</v>
      </c>
      <c r="I58" t="s">
        <v>9255</v>
      </c>
      <c r="J58">
        <v>14232</v>
      </c>
      <c r="K58" t="s">
        <v>8922</v>
      </c>
      <c r="L58" t="s">
        <v>9243</v>
      </c>
      <c r="M58" t="s">
        <v>9244</v>
      </c>
      <c r="O58">
        <v>22</v>
      </c>
      <c r="P58">
        <v>1</v>
      </c>
      <c r="Q58" t="s">
        <v>9245</v>
      </c>
      <c r="R58" t="s">
        <v>9320</v>
      </c>
      <c r="S58" t="s">
        <v>9132</v>
      </c>
      <c r="T58" t="s">
        <v>9132</v>
      </c>
      <c r="U58" t="s">
        <v>9248</v>
      </c>
      <c r="V58" t="s">
        <v>9249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162264</v>
      </c>
      <c r="BI58">
        <v>136760</v>
      </c>
      <c r="BJ58">
        <v>114264</v>
      </c>
      <c r="BK58">
        <v>146191</v>
      </c>
      <c r="BL58">
        <v>166236</v>
      </c>
      <c r="BM58">
        <v>173469</v>
      </c>
      <c r="BN58">
        <v>113162</v>
      </c>
      <c r="BO58">
        <v>182266</v>
      </c>
      <c r="BP58">
        <v>204836</v>
      </c>
      <c r="BQ58">
        <v>199684</v>
      </c>
      <c r="BR58">
        <v>170757</v>
      </c>
      <c r="BS58">
        <v>186814</v>
      </c>
      <c r="BT58">
        <v>162264</v>
      </c>
      <c r="BU58">
        <v>136760</v>
      </c>
      <c r="BV58">
        <v>114264</v>
      </c>
      <c r="BW58">
        <v>146191</v>
      </c>
      <c r="BX58">
        <v>166236</v>
      </c>
      <c r="BY58">
        <v>173469</v>
      </c>
      <c r="BZ58">
        <v>113162</v>
      </c>
      <c r="CA58">
        <v>182266</v>
      </c>
      <c r="CB58">
        <v>204836</v>
      </c>
      <c r="CC58">
        <v>199684</v>
      </c>
      <c r="CD58">
        <v>170757</v>
      </c>
      <c r="CE58">
        <v>186814</v>
      </c>
      <c r="CF58">
        <v>47557</v>
      </c>
      <c r="CG58">
        <v>40082</v>
      </c>
      <c r="CH58">
        <v>33489</v>
      </c>
      <c r="CI58">
        <v>42846</v>
      </c>
      <c r="CJ58">
        <v>48721</v>
      </c>
      <c r="CK58">
        <v>50841</v>
      </c>
      <c r="CL58">
        <v>33166</v>
      </c>
      <c r="CM58">
        <v>53419</v>
      </c>
      <c r="CN58">
        <v>60034</v>
      </c>
      <c r="CO58">
        <v>58524</v>
      </c>
      <c r="CP58">
        <v>50046</v>
      </c>
      <c r="CQ58">
        <v>54752</v>
      </c>
      <c r="CR58">
        <v>0</v>
      </c>
      <c r="CS58">
        <v>0</v>
      </c>
      <c r="CT58">
        <v>1956703</v>
      </c>
      <c r="CU58">
        <v>1956703</v>
      </c>
      <c r="CV58">
        <v>573477</v>
      </c>
      <c r="CW58">
        <v>2024</v>
      </c>
    </row>
    <row r="59" spans="1:101" x14ac:dyDescent="0.25">
      <c r="A59" t="s">
        <v>9317</v>
      </c>
      <c r="B59" t="s">
        <v>8840</v>
      </c>
      <c r="C59" t="b">
        <v>1</v>
      </c>
      <c r="D59" t="s">
        <v>9378</v>
      </c>
      <c r="E59">
        <v>57097</v>
      </c>
      <c r="F59" t="s">
        <v>9239</v>
      </c>
      <c r="G59" t="s">
        <v>9240</v>
      </c>
      <c r="H59" t="s">
        <v>9379</v>
      </c>
      <c r="I59" t="s">
        <v>9380</v>
      </c>
      <c r="J59">
        <v>15399</v>
      </c>
      <c r="K59" t="s">
        <v>8922</v>
      </c>
      <c r="L59" t="s">
        <v>9243</v>
      </c>
      <c r="M59" t="s">
        <v>9244</v>
      </c>
      <c r="O59">
        <v>22</v>
      </c>
      <c r="P59">
        <v>2</v>
      </c>
      <c r="Q59" t="s">
        <v>9329</v>
      </c>
      <c r="R59" t="s">
        <v>9320</v>
      </c>
      <c r="S59" t="s">
        <v>9132</v>
      </c>
      <c r="T59" t="s">
        <v>9132</v>
      </c>
      <c r="U59" t="s">
        <v>9248</v>
      </c>
      <c r="V59" t="s">
        <v>9270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105731</v>
      </c>
      <c r="BI59">
        <v>109535</v>
      </c>
      <c r="BJ59">
        <v>125377</v>
      </c>
      <c r="BK59">
        <v>139476</v>
      </c>
      <c r="BL59">
        <v>118703</v>
      </c>
      <c r="BM59">
        <v>77988</v>
      </c>
      <c r="BN59">
        <v>33219</v>
      </c>
      <c r="BO59">
        <v>67988</v>
      </c>
      <c r="BP59">
        <v>81844</v>
      </c>
      <c r="BQ59">
        <v>68922</v>
      </c>
      <c r="BR59">
        <v>101589</v>
      </c>
      <c r="BS59">
        <v>114015</v>
      </c>
      <c r="BT59">
        <v>105731</v>
      </c>
      <c r="BU59">
        <v>109535</v>
      </c>
      <c r="BV59">
        <v>125377</v>
      </c>
      <c r="BW59">
        <v>139476</v>
      </c>
      <c r="BX59">
        <v>118703</v>
      </c>
      <c r="BY59">
        <v>77988</v>
      </c>
      <c r="BZ59">
        <v>33219</v>
      </c>
      <c r="CA59">
        <v>67988</v>
      </c>
      <c r="CB59">
        <v>81844</v>
      </c>
      <c r="CC59">
        <v>68922</v>
      </c>
      <c r="CD59">
        <v>101589</v>
      </c>
      <c r="CE59">
        <v>114015</v>
      </c>
      <c r="CF59">
        <v>30988</v>
      </c>
      <c r="CG59">
        <v>32103</v>
      </c>
      <c r="CH59">
        <v>36746</v>
      </c>
      <c r="CI59">
        <v>40878</v>
      </c>
      <c r="CJ59">
        <v>34790</v>
      </c>
      <c r="CK59">
        <v>22857</v>
      </c>
      <c r="CL59">
        <v>9736</v>
      </c>
      <c r="CM59">
        <v>19926</v>
      </c>
      <c r="CN59">
        <v>23987</v>
      </c>
      <c r="CO59">
        <v>20200</v>
      </c>
      <c r="CP59">
        <v>29774</v>
      </c>
      <c r="CQ59">
        <v>33416</v>
      </c>
      <c r="CR59">
        <v>0</v>
      </c>
      <c r="CS59">
        <v>0</v>
      </c>
      <c r="CT59">
        <v>1144387</v>
      </c>
      <c r="CU59">
        <v>1144387</v>
      </c>
      <c r="CV59">
        <v>335401</v>
      </c>
      <c r="CW59">
        <v>2024</v>
      </c>
    </row>
    <row r="60" spans="1:101" x14ac:dyDescent="0.25">
      <c r="A60" t="s">
        <v>9317</v>
      </c>
      <c r="B60" t="s">
        <v>8840</v>
      </c>
      <c r="C60" t="b">
        <v>1</v>
      </c>
      <c r="D60" t="s">
        <v>9381</v>
      </c>
      <c r="E60">
        <v>57120</v>
      </c>
      <c r="F60" t="s">
        <v>9239</v>
      </c>
      <c r="G60" t="s">
        <v>9240</v>
      </c>
      <c r="H60" t="s">
        <v>9382</v>
      </c>
      <c r="I60" t="s">
        <v>9382</v>
      </c>
      <c r="J60">
        <v>56415</v>
      </c>
      <c r="K60" t="s">
        <v>8922</v>
      </c>
      <c r="L60" t="s">
        <v>9243</v>
      </c>
      <c r="M60" t="s">
        <v>9244</v>
      </c>
      <c r="O60">
        <v>22</v>
      </c>
      <c r="P60">
        <v>2</v>
      </c>
      <c r="Q60" t="s">
        <v>9329</v>
      </c>
      <c r="R60" t="s">
        <v>9320</v>
      </c>
      <c r="S60" t="s">
        <v>9132</v>
      </c>
      <c r="T60" t="s">
        <v>9132</v>
      </c>
      <c r="U60" t="s">
        <v>9248</v>
      </c>
      <c r="V60" t="s">
        <v>9270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52466</v>
      </c>
      <c r="BI60">
        <v>52661</v>
      </c>
      <c r="BJ60">
        <v>59454</v>
      </c>
      <c r="BK60">
        <v>73597</v>
      </c>
      <c r="BL60">
        <v>58465</v>
      </c>
      <c r="BM60">
        <v>58523</v>
      </c>
      <c r="BN60">
        <v>35884</v>
      </c>
      <c r="BO60">
        <v>51944</v>
      </c>
      <c r="BP60">
        <v>63040</v>
      </c>
      <c r="BQ60">
        <v>56742</v>
      </c>
      <c r="BR60">
        <v>56448</v>
      </c>
      <c r="BS60">
        <v>61696</v>
      </c>
      <c r="BT60">
        <v>52466</v>
      </c>
      <c r="BU60">
        <v>52661</v>
      </c>
      <c r="BV60">
        <v>59454</v>
      </c>
      <c r="BW60">
        <v>73597</v>
      </c>
      <c r="BX60">
        <v>58465</v>
      </c>
      <c r="BY60">
        <v>58523</v>
      </c>
      <c r="BZ60">
        <v>35884</v>
      </c>
      <c r="CA60">
        <v>51944</v>
      </c>
      <c r="CB60">
        <v>63040</v>
      </c>
      <c r="CC60">
        <v>56742</v>
      </c>
      <c r="CD60">
        <v>56448</v>
      </c>
      <c r="CE60">
        <v>61696</v>
      </c>
      <c r="CF60">
        <v>15377</v>
      </c>
      <c r="CG60">
        <v>15434</v>
      </c>
      <c r="CH60">
        <v>17425</v>
      </c>
      <c r="CI60">
        <v>21570</v>
      </c>
      <c r="CJ60">
        <v>17135</v>
      </c>
      <c r="CK60">
        <v>17152</v>
      </c>
      <c r="CL60">
        <v>10517</v>
      </c>
      <c r="CM60">
        <v>15224</v>
      </c>
      <c r="CN60">
        <v>18476</v>
      </c>
      <c r="CO60">
        <v>16630</v>
      </c>
      <c r="CP60">
        <v>16544</v>
      </c>
      <c r="CQ60">
        <v>18082</v>
      </c>
      <c r="CR60">
        <v>0</v>
      </c>
      <c r="CS60">
        <v>0</v>
      </c>
      <c r="CT60">
        <v>680920</v>
      </c>
      <c r="CU60">
        <v>680920</v>
      </c>
      <c r="CV60">
        <v>199566</v>
      </c>
      <c r="CW60">
        <v>2024</v>
      </c>
    </row>
    <row r="61" spans="1:101" x14ac:dyDescent="0.25">
      <c r="A61" t="s">
        <v>9317</v>
      </c>
      <c r="B61" t="s">
        <v>8840</v>
      </c>
      <c r="C61" t="b">
        <v>1</v>
      </c>
      <c r="D61" t="s">
        <v>9383</v>
      </c>
      <c r="E61">
        <v>57121</v>
      </c>
      <c r="F61" t="s">
        <v>9239</v>
      </c>
      <c r="G61" t="s">
        <v>9240</v>
      </c>
      <c r="H61" t="s">
        <v>9384</v>
      </c>
      <c r="I61" t="s">
        <v>9384</v>
      </c>
      <c r="J61">
        <v>56414</v>
      </c>
      <c r="K61" t="s">
        <v>8922</v>
      </c>
      <c r="L61" t="s">
        <v>9243</v>
      </c>
      <c r="M61" t="s">
        <v>9244</v>
      </c>
      <c r="O61">
        <v>22</v>
      </c>
      <c r="P61">
        <v>2</v>
      </c>
      <c r="Q61" t="s">
        <v>9329</v>
      </c>
      <c r="R61" t="s">
        <v>9320</v>
      </c>
      <c r="S61" t="s">
        <v>9132</v>
      </c>
      <c r="T61" t="s">
        <v>9132</v>
      </c>
      <c r="U61" t="s">
        <v>9248</v>
      </c>
      <c r="V61" t="s">
        <v>9270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96689</v>
      </c>
      <c r="BI61">
        <v>97331</v>
      </c>
      <c r="BJ61">
        <v>120167</v>
      </c>
      <c r="BK61">
        <v>126360</v>
      </c>
      <c r="BL61">
        <v>86276</v>
      </c>
      <c r="BM61">
        <v>81676</v>
      </c>
      <c r="BN61">
        <v>53459</v>
      </c>
      <c r="BO61">
        <v>80711</v>
      </c>
      <c r="BP61">
        <v>102807</v>
      </c>
      <c r="BQ61">
        <v>95086</v>
      </c>
      <c r="BR61">
        <v>78827</v>
      </c>
      <c r="BS61">
        <v>100111</v>
      </c>
      <c r="BT61">
        <v>96689</v>
      </c>
      <c r="BU61">
        <v>97331</v>
      </c>
      <c r="BV61">
        <v>120167</v>
      </c>
      <c r="BW61">
        <v>126360</v>
      </c>
      <c r="BX61">
        <v>86276</v>
      </c>
      <c r="BY61">
        <v>81676</v>
      </c>
      <c r="BZ61">
        <v>53459</v>
      </c>
      <c r="CA61">
        <v>80711</v>
      </c>
      <c r="CB61">
        <v>102807</v>
      </c>
      <c r="CC61">
        <v>95086</v>
      </c>
      <c r="CD61">
        <v>78827</v>
      </c>
      <c r="CE61">
        <v>100111</v>
      </c>
      <c r="CF61">
        <v>28338</v>
      </c>
      <c r="CG61">
        <v>28526</v>
      </c>
      <c r="CH61">
        <v>35219</v>
      </c>
      <c r="CI61">
        <v>37034</v>
      </c>
      <c r="CJ61">
        <v>25286</v>
      </c>
      <c r="CK61">
        <v>23938</v>
      </c>
      <c r="CL61">
        <v>15668</v>
      </c>
      <c r="CM61">
        <v>23655</v>
      </c>
      <c r="CN61">
        <v>30131</v>
      </c>
      <c r="CO61">
        <v>27868</v>
      </c>
      <c r="CP61">
        <v>23103</v>
      </c>
      <c r="CQ61">
        <v>29341</v>
      </c>
      <c r="CR61">
        <v>0</v>
      </c>
      <c r="CS61">
        <v>0</v>
      </c>
      <c r="CT61">
        <v>1119500</v>
      </c>
      <c r="CU61">
        <v>1119500</v>
      </c>
      <c r="CV61">
        <v>328107</v>
      </c>
      <c r="CW61">
        <v>2024</v>
      </c>
    </row>
    <row r="62" spans="1:101" x14ac:dyDescent="0.25">
      <c r="A62" t="s">
        <v>9385</v>
      </c>
      <c r="B62" t="s">
        <v>8840</v>
      </c>
      <c r="C62" t="b">
        <v>1</v>
      </c>
      <c r="D62" t="s">
        <v>9386</v>
      </c>
      <c r="E62">
        <v>57171</v>
      </c>
      <c r="F62" t="s">
        <v>9239</v>
      </c>
      <c r="G62" t="s">
        <v>9240</v>
      </c>
      <c r="H62" t="s">
        <v>9387</v>
      </c>
      <c r="I62" t="s">
        <v>9242</v>
      </c>
      <c r="J62">
        <v>12199</v>
      </c>
      <c r="K62" t="s">
        <v>8922</v>
      </c>
      <c r="L62" t="s">
        <v>9243</v>
      </c>
      <c r="M62" t="s">
        <v>9244</v>
      </c>
      <c r="O62">
        <v>22</v>
      </c>
      <c r="P62">
        <v>1</v>
      </c>
      <c r="Q62" t="s">
        <v>9245</v>
      </c>
      <c r="R62" t="s">
        <v>9320</v>
      </c>
      <c r="S62" t="s">
        <v>9132</v>
      </c>
      <c r="T62" t="s">
        <v>9132</v>
      </c>
      <c r="U62" t="s">
        <v>9248</v>
      </c>
      <c r="V62" t="s">
        <v>9270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10796</v>
      </c>
      <c r="BI62">
        <v>13058</v>
      </c>
      <c r="BJ62">
        <v>12870</v>
      </c>
      <c r="BK62">
        <v>23440</v>
      </c>
      <c r="BL62">
        <v>18722</v>
      </c>
      <c r="BM62">
        <v>18937</v>
      </c>
      <c r="BN62">
        <v>10751</v>
      </c>
      <c r="BO62">
        <v>17234</v>
      </c>
      <c r="BP62">
        <v>16910</v>
      </c>
      <c r="BQ62">
        <v>14955</v>
      </c>
      <c r="BR62">
        <v>15235</v>
      </c>
      <c r="BS62">
        <v>16674</v>
      </c>
      <c r="BT62">
        <v>10796</v>
      </c>
      <c r="BU62">
        <v>13058</v>
      </c>
      <c r="BV62">
        <v>12870</v>
      </c>
      <c r="BW62">
        <v>23440</v>
      </c>
      <c r="BX62">
        <v>18722</v>
      </c>
      <c r="BY62">
        <v>18937</v>
      </c>
      <c r="BZ62">
        <v>10751</v>
      </c>
      <c r="CA62">
        <v>17234</v>
      </c>
      <c r="CB62">
        <v>16910</v>
      </c>
      <c r="CC62">
        <v>14955</v>
      </c>
      <c r="CD62">
        <v>15235</v>
      </c>
      <c r="CE62">
        <v>16674</v>
      </c>
      <c r="CF62">
        <v>3164</v>
      </c>
      <c r="CG62">
        <v>3827</v>
      </c>
      <c r="CH62">
        <v>3772</v>
      </c>
      <c r="CI62">
        <v>6870</v>
      </c>
      <c r="CJ62">
        <v>5487</v>
      </c>
      <c r="CK62">
        <v>5550</v>
      </c>
      <c r="CL62">
        <v>3151</v>
      </c>
      <c r="CM62">
        <v>5051</v>
      </c>
      <c r="CN62">
        <v>4956</v>
      </c>
      <c r="CO62">
        <v>4383</v>
      </c>
      <c r="CP62">
        <v>4465</v>
      </c>
      <c r="CQ62">
        <v>4887</v>
      </c>
      <c r="CR62">
        <v>0</v>
      </c>
      <c r="CS62">
        <v>0</v>
      </c>
      <c r="CT62">
        <v>189582</v>
      </c>
      <c r="CU62">
        <v>189582</v>
      </c>
      <c r="CV62">
        <v>55563</v>
      </c>
      <c r="CW62">
        <v>2024</v>
      </c>
    </row>
    <row r="63" spans="1:101" x14ac:dyDescent="0.25">
      <c r="A63" t="s">
        <v>9317</v>
      </c>
      <c r="B63" t="s">
        <v>9071</v>
      </c>
      <c r="C63" t="b">
        <v>1</v>
      </c>
      <c r="D63" t="s">
        <v>9388</v>
      </c>
      <c r="E63">
        <v>57172</v>
      </c>
      <c r="F63" t="s">
        <v>9239</v>
      </c>
      <c r="G63" t="s">
        <v>9240</v>
      </c>
      <c r="H63" t="s">
        <v>9389</v>
      </c>
      <c r="I63" t="s">
        <v>9242</v>
      </c>
      <c r="J63">
        <v>12199</v>
      </c>
      <c r="K63" t="s">
        <v>8922</v>
      </c>
      <c r="L63" t="s">
        <v>9243</v>
      </c>
      <c r="M63" t="s">
        <v>9244</v>
      </c>
      <c r="O63">
        <v>22</v>
      </c>
      <c r="P63">
        <v>1</v>
      </c>
      <c r="Q63" t="s">
        <v>9245</v>
      </c>
      <c r="R63" t="s">
        <v>9275</v>
      </c>
      <c r="S63" t="s">
        <v>9123</v>
      </c>
      <c r="T63" t="s">
        <v>9100</v>
      </c>
      <c r="U63" t="s">
        <v>9248</v>
      </c>
      <c r="V63" t="s">
        <v>9256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10840</v>
      </c>
      <c r="BI63">
        <v>11229</v>
      </c>
      <c r="BJ63">
        <v>6838</v>
      </c>
      <c r="BK63">
        <v>4813</v>
      </c>
      <c r="BL63">
        <v>13150</v>
      </c>
      <c r="BM63">
        <v>11288</v>
      </c>
      <c r="BN63">
        <v>12132</v>
      </c>
      <c r="BO63">
        <v>11033</v>
      </c>
      <c r="BP63">
        <v>12563</v>
      </c>
      <c r="BQ63">
        <v>10882</v>
      </c>
      <c r="BR63">
        <v>11367</v>
      </c>
      <c r="BS63">
        <v>12054</v>
      </c>
      <c r="BT63">
        <v>10840</v>
      </c>
      <c r="BU63">
        <v>11229</v>
      </c>
      <c r="BV63">
        <v>6838</v>
      </c>
      <c r="BW63">
        <v>4813</v>
      </c>
      <c r="BX63">
        <v>13150</v>
      </c>
      <c r="BY63">
        <v>11288</v>
      </c>
      <c r="BZ63">
        <v>12132</v>
      </c>
      <c r="CA63">
        <v>11033</v>
      </c>
      <c r="CB63">
        <v>12563</v>
      </c>
      <c r="CC63">
        <v>10882</v>
      </c>
      <c r="CD63">
        <v>11367</v>
      </c>
      <c r="CE63">
        <v>12054</v>
      </c>
      <c r="CF63">
        <v>3177.067</v>
      </c>
      <c r="CG63">
        <v>3290.9540000000002</v>
      </c>
      <c r="CH63">
        <v>2004.123</v>
      </c>
      <c r="CI63">
        <v>1410.537</v>
      </c>
      <c r="CJ63">
        <v>3854.1329999999998</v>
      </c>
      <c r="CK63">
        <v>3308.4560000000001</v>
      </c>
      <c r="CL63">
        <v>3555.6469999999999</v>
      </c>
      <c r="CM63">
        <v>3233.5349999999999</v>
      </c>
      <c r="CN63">
        <v>3681.962</v>
      </c>
      <c r="CO63">
        <v>3189.2350000000001</v>
      </c>
      <c r="CP63">
        <v>3331.4</v>
      </c>
      <c r="CQ63">
        <v>3532.951</v>
      </c>
      <c r="CR63">
        <v>0</v>
      </c>
      <c r="CS63">
        <v>0</v>
      </c>
      <c r="CT63">
        <v>128189</v>
      </c>
      <c r="CU63">
        <v>128189</v>
      </c>
      <c r="CV63">
        <v>37570</v>
      </c>
      <c r="CW63">
        <v>2024</v>
      </c>
    </row>
    <row r="64" spans="1:101" x14ac:dyDescent="0.25">
      <c r="A64" t="s">
        <v>9385</v>
      </c>
      <c r="B64" t="s">
        <v>8840</v>
      </c>
      <c r="C64" t="b">
        <v>1</v>
      </c>
      <c r="D64" t="s">
        <v>9390</v>
      </c>
      <c r="E64">
        <v>57347</v>
      </c>
      <c r="F64" t="s">
        <v>9239</v>
      </c>
      <c r="G64" t="s">
        <v>9240</v>
      </c>
      <c r="H64" t="s">
        <v>9391</v>
      </c>
      <c r="I64" t="s">
        <v>9391</v>
      </c>
      <c r="J64">
        <v>56688</v>
      </c>
      <c r="K64" t="s">
        <v>8922</v>
      </c>
      <c r="L64" t="s">
        <v>9243</v>
      </c>
      <c r="M64" t="s">
        <v>9244</v>
      </c>
      <c r="O64">
        <v>22</v>
      </c>
      <c r="P64">
        <v>2</v>
      </c>
      <c r="Q64" t="s">
        <v>9329</v>
      </c>
      <c r="R64" t="s">
        <v>9320</v>
      </c>
      <c r="S64" t="s">
        <v>9132</v>
      </c>
      <c r="T64" t="s">
        <v>9132</v>
      </c>
      <c r="U64" t="s">
        <v>9248</v>
      </c>
      <c r="V64" t="s">
        <v>9270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103786</v>
      </c>
      <c r="BI64">
        <v>102073</v>
      </c>
      <c r="BJ64">
        <v>116909</v>
      </c>
      <c r="BK64">
        <v>145883</v>
      </c>
      <c r="BL64">
        <v>107765</v>
      </c>
      <c r="BM64">
        <v>112842</v>
      </c>
      <c r="BN64">
        <v>66827</v>
      </c>
      <c r="BO64">
        <v>88217</v>
      </c>
      <c r="BP64">
        <v>123098</v>
      </c>
      <c r="BQ64">
        <v>105008</v>
      </c>
      <c r="BR64">
        <v>107649</v>
      </c>
      <c r="BS64">
        <v>120406</v>
      </c>
      <c r="BT64">
        <v>103786</v>
      </c>
      <c r="BU64">
        <v>102073</v>
      </c>
      <c r="BV64">
        <v>116909</v>
      </c>
      <c r="BW64">
        <v>145883</v>
      </c>
      <c r="BX64">
        <v>107765</v>
      </c>
      <c r="BY64">
        <v>112842</v>
      </c>
      <c r="BZ64">
        <v>66827</v>
      </c>
      <c r="CA64">
        <v>88217</v>
      </c>
      <c r="CB64">
        <v>123098</v>
      </c>
      <c r="CC64">
        <v>105008</v>
      </c>
      <c r="CD64">
        <v>107649</v>
      </c>
      <c r="CE64">
        <v>120406</v>
      </c>
      <c r="CF64">
        <v>30418</v>
      </c>
      <c r="CG64">
        <v>29916</v>
      </c>
      <c r="CH64">
        <v>34264</v>
      </c>
      <c r="CI64">
        <v>42756</v>
      </c>
      <c r="CJ64">
        <v>31584</v>
      </c>
      <c r="CK64">
        <v>33072</v>
      </c>
      <c r="CL64">
        <v>19586</v>
      </c>
      <c r="CM64">
        <v>25855</v>
      </c>
      <c r="CN64">
        <v>36078</v>
      </c>
      <c r="CO64">
        <v>30776</v>
      </c>
      <c r="CP64">
        <v>31550</v>
      </c>
      <c r="CQ64">
        <v>35289</v>
      </c>
      <c r="CR64">
        <v>0</v>
      </c>
      <c r="CS64">
        <v>0</v>
      </c>
      <c r="CT64">
        <v>1300463</v>
      </c>
      <c r="CU64">
        <v>1300463</v>
      </c>
      <c r="CV64">
        <v>381144</v>
      </c>
      <c r="CW64">
        <v>2024</v>
      </c>
    </row>
    <row r="65" spans="1:101" x14ac:dyDescent="0.25">
      <c r="A65" t="s">
        <v>9385</v>
      </c>
      <c r="B65" t="s">
        <v>8840</v>
      </c>
      <c r="C65" t="b">
        <v>1</v>
      </c>
      <c r="D65" t="s">
        <v>9392</v>
      </c>
      <c r="E65">
        <v>57387</v>
      </c>
      <c r="F65" t="s">
        <v>9239</v>
      </c>
      <c r="G65" t="s">
        <v>9240</v>
      </c>
      <c r="H65" t="s">
        <v>9393</v>
      </c>
      <c r="I65" t="s">
        <v>9255</v>
      </c>
      <c r="J65">
        <v>14232</v>
      </c>
      <c r="K65" t="s">
        <v>8922</v>
      </c>
      <c r="L65" t="s">
        <v>9243</v>
      </c>
      <c r="M65" t="s">
        <v>9244</v>
      </c>
      <c r="O65">
        <v>22</v>
      </c>
      <c r="P65">
        <v>1</v>
      </c>
      <c r="Q65" t="s">
        <v>9245</v>
      </c>
      <c r="R65" t="s">
        <v>9320</v>
      </c>
      <c r="S65" t="s">
        <v>9132</v>
      </c>
      <c r="T65" t="s">
        <v>9132</v>
      </c>
      <c r="U65" t="s">
        <v>9248</v>
      </c>
      <c r="V65" t="s">
        <v>9270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26614</v>
      </c>
      <c r="BI65">
        <v>48740</v>
      </c>
      <c r="BJ65">
        <v>58697</v>
      </c>
      <c r="BK65">
        <v>62900</v>
      </c>
      <c r="BL65">
        <v>41988</v>
      </c>
      <c r="BM65">
        <v>38412</v>
      </c>
      <c r="BN65">
        <v>23130</v>
      </c>
      <c r="BO65">
        <v>34383</v>
      </c>
      <c r="BP65">
        <v>41981</v>
      </c>
      <c r="BQ65">
        <v>39798</v>
      </c>
      <c r="BR65">
        <v>30647</v>
      </c>
      <c r="BS65">
        <v>39211</v>
      </c>
      <c r="BT65">
        <v>26614</v>
      </c>
      <c r="BU65">
        <v>48740</v>
      </c>
      <c r="BV65">
        <v>58697</v>
      </c>
      <c r="BW65">
        <v>62900</v>
      </c>
      <c r="BX65">
        <v>41988</v>
      </c>
      <c r="BY65">
        <v>38412</v>
      </c>
      <c r="BZ65">
        <v>23130</v>
      </c>
      <c r="CA65">
        <v>34383</v>
      </c>
      <c r="CB65">
        <v>41981</v>
      </c>
      <c r="CC65">
        <v>39798</v>
      </c>
      <c r="CD65">
        <v>30647</v>
      </c>
      <c r="CE65">
        <v>39211</v>
      </c>
      <c r="CF65">
        <v>7800</v>
      </c>
      <c r="CG65">
        <v>14285</v>
      </c>
      <c r="CH65">
        <v>17203</v>
      </c>
      <c r="CI65">
        <v>18435</v>
      </c>
      <c r="CJ65">
        <v>12306</v>
      </c>
      <c r="CK65">
        <v>11258</v>
      </c>
      <c r="CL65">
        <v>6779</v>
      </c>
      <c r="CM65">
        <v>10077</v>
      </c>
      <c r="CN65">
        <v>12304</v>
      </c>
      <c r="CO65">
        <v>11664</v>
      </c>
      <c r="CP65">
        <v>8982</v>
      </c>
      <c r="CQ65">
        <v>11492</v>
      </c>
      <c r="CR65">
        <v>0</v>
      </c>
      <c r="CS65">
        <v>0</v>
      </c>
      <c r="CT65">
        <v>486501</v>
      </c>
      <c r="CU65">
        <v>486501</v>
      </c>
      <c r="CV65">
        <v>142585</v>
      </c>
      <c r="CW65">
        <v>2024</v>
      </c>
    </row>
    <row r="66" spans="1:101" x14ac:dyDescent="0.25">
      <c r="A66" t="s">
        <v>9371</v>
      </c>
      <c r="B66" t="s">
        <v>8840</v>
      </c>
      <c r="C66" t="b">
        <v>1</v>
      </c>
      <c r="D66" t="s">
        <v>9394</v>
      </c>
      <c r="E66">
        <v>57800</v>
      </c>
      <c r="F66" t="s">
        <v>9239</v>
      </c>
      <c r="G66" t="s">
        <v>9240</v>
      </c>
      <c r="H66" t="s">
        <v>9395</v>
      </c>
      <c r="I66" t="s">
        <v>9374</v>
      </c>
      <c r="J66">
        <v>12647</v>
      </c>
      <c r="K66" t="s">
        <v>8922</v>
      </c>
      <c r="L66" t="s">
        <v>9243</v>
      </c>
      <c r="M66" t="s">
        <v>9244</v>
      </c>
      <c r="O66">
        <v>22</v>
      </c>
      <c r="P66">
        <v>1</v>
      </c>
      <c r="Q66" t="s">
        <v>9245</v>
      </c>
      <c r="R66" t="s">
        <v>9320</v>
      </c>
      <c r="S66" t="s">
        <v>9132</v>
      </c>
      <c r="T66" t="s">
        <v>9132</v>
      </c>
      <c r="U66" t="s">
        <v>9248</v>
      </c>
      <c r="V66" t="s">
        <v>9270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36314</v>
      </c>
      <c r="BI66">
        <v>56776</v>
      </c>
      <c r="BJ66">
        <v>65763</v>
      </c>
      <c r="BK66">
        <v>86412</v>
      </c>
      <c r="BL66">
        <v>78466</v>
      </c>
      <c r="BM66">
        <v>63323</v>
      </c>
      <c r="BN66">
        <v>49297</v>
      </c>
      <c r="BO66">
        <v>62330</v>
      </c>
      <c r="BP66">
        <v>64275</v>
      </c>
      <c r="BQ66">
        <v>53661</v>
      </c>
      <c r="BR66">
        <v>47253</v>
      </c>
      <c r="BS66">
        <v>82178</v>
      </c>
      <c r="BT66">
        <v>36314</v>
      </c>
      <c r="BU66">
        <v>56776</v>
      </c>
      <c r="BV66">
        <v>65763</v>
      </c>
      <c r="BW66">
        <v>86412</v>
      </c>
      <c r="BX66">
        <v>78466</v>
      </c>
      <c r="BY66">
        <v>63323</v>
      </c>
      <c r="BZ66">
        <v>49297</v>
      </c>
      <c r="CA66">
        <v>62330</v>
      </c>
      <c r="CB66">
        <v>64275</v>
      </c>
      <c r="CC66">
        <v>53661</v>
      </c>
      <c r="CD66">
        <v>47253</v>
      </c>
      <c r="CE66">
        <v>82178</v>
      </c>
      <c r="CF66">
        <v>10643</v>
      </c>
      <c r="CG66">
        <v>16640</v>
      </c>
      <c r="CH66">
        <v>19274</v>
      </c>
      <c r="CI66">
        <v>25326</v>
      </c>
      <c r="CJ66">
        <v>22997</v>
      </c>
      <c r="CK66">
        <v>18559</v>
      </c>
      <c r="CL66">
        <v>14448</v>
      </c>
      <c r="CM66">
        <v>18268</v>
      </c>
      <c r="CN66">
        <v>18838</v>
      </c>
      <c r="CO66">
        <v>15727</v>
      </c>
      <c r="CP66">
        <v>13849</v>
      </c>
      <c r="CQ66">
        <v>24085</v>
      </c>
      <c r="CR66">
        <v>0</v>
      </c>
      <c r="CS66">
        <v>0</v>
      </c>
      <c r="CT66">
        <v>746048</v>
      </c>
      <c r="CU66">
        <v>746048</v>
      </c>
      <c r="CV66">
        <v>218654</v>
      </c>
      <c r="CW66">
        <v>2024</v>
      </c>
    </row>
    <row r="67" spans="1:101" x14ac:dyDescent="0.25">
      <c r="A67" t="s">
        <v>9371</v>
      </c>
      <c r="B67" t="s">
        <v>8840</v>
      </c>
      <c r="C67" t="b">
        <v>1</v>
      </c>
      <c r="D67" t="s">
        <v>9396</v>
      </c>
      <c r="E67">
        <v>57801</v>
      </c>
      <c r="F67" t="s">
        <v>9239</v>
      </c>
      <c r="G67" t="s">
        <v>9240</v>
      </c>
      <c r="H67" t="s">
        <v>9397</v>
      </c>
      <c r="I67" t="s">
        <v>9374</v>
      </c>
      <c r="J67">
        <v>12647</v>
      </c>
      <c r="K67" t="s">
        <v>8922</v>
      </c>
      <c r="L67" t="s">
        <v>9243</v>
      </c>
      <c r="M67" t="s">
        <v>9244</v>
      </c>
      <c r="O67">
        <v>22</v>
      </c>
      <c r="P67">
        <v>1</v>
      </c>
      <c r="Q67" t="s">
        <v>9245</v>
      </c>
      <c r="R67" t="s">
        <v>9320</v>
      </c>
      <c r="S67" t="s">
        <v>9132</v>
      </c>
      <c r="T67" t="s">
        <v>9132</v>
      </c>
      <c r="U67" t="s">
        <v>9248</v>
      </c>
      <c r="V67" t="s">
        <v>9270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37085</v>
      </c>
      <c r="BI67">
        <v>58721</v>
      </c>
      <c r="BJ67">
        <v>69823</v>
      </c>
      <c r="BK67">
        <v>87084</v>
      </c>
      <c r="BL67">
        <v>73324</v>
      </c>
      <c r="BM67">
        <v>65643</v>
      </c>
      <c r="BN67">
        <v>43397</v>
      </c>
      <c r="BO67">
        <v>64719</v>
      </c>
      <c r="BP67">
        <v>70144</v>
      </c>
      <c r="BQ67">
        <v>56305</v>
      </c>
      <c r="BR67">
        <v>50030</v>
      </c>
      <c r="BS67">
        <v>85645</v>
      </c>
      <c r="BT67">
        <v>37085</v>
      </c>
      <c r="BU67">
        <v>58721</v>
      </c>
      <c r="BV67">
        <v>69823</v>
      </c>
      <c r="BW67">
        <v>87084</v>
      </c>
      <c r="BX67">
        <v>73324</v>
      </c>
      <c r="BY67">
        <v>65643</v>
      </c>
      <c r="BZ67">
        <v>43397</v>
      </c>
      <c r="CA67">
        <v>64719</v>
      </c>
      <c r="CB67">
        <v>70144</v>
      </c>
      <c r="CC67">
        <v>56305</v>
      </c>
      <c r="CD67">
        <v>50030</v>
      </c>
      <c r="CE67">
        <v>85645</v>
      </c>
      <c r="CF67">
        <v>10869</v>
      </c>
      <c r="CG67">
        <v>17210</v>
      </c>
      <c r="CH67">
        <v>20464</v>
      </c>
      <c r="CI67">
        <v>25523</v>
      </c>
      <c r="CJ67">
        <v>21490</v>
      </c>
      <c r="CK67">
        <v>19239</v>
      </c>
      <c r="CL67">
        <v>12719</v>
      </c>
      <c r="CM67">
        <v>18968</v>
      </c>
      <c r="CN67">
        <v>20558</v>
      </c>
      <c r="CO67">
        <v>16502</v>
      </c>
      <c r="CP67">
        <v>14663</v>
      </c>
      <c r="CQ67">
        <v>25101</v>
      </c>
      <c r="CR67">
        <v>0</v>
      </c>
      <c r="CS67">
        <v>0</v>
      </c>
      <c r="CT67">
        <v>761920</v>
      </c>
      <c r="CU67">
        <v>761920</v>
      </c>
      <c r="CV67">
        <v>223306</v>
      </c>
      <c r="CW67">
        <v>2024</v>
      </c>
    </row>
    <row r="68" spans="1:101" x14ac:dyDescent="0.25">
      <c r="A68" t="s">
        <v>9357</v>
      </c>
      <c r="B68" t="s">
        <v>8844</v>
      </c>
      <c r="C68" t="b">
        <v>1</v>
      </c>
      <c r="D68" t="s">
        <v>9398</v>
      </c>
      <c r="E68">
        <v>57881</v>
      </c>
      <c r="F68" t="s">
        <v>9239</v>
      </c>
      <c r="G68" t="s">
        <v>9240</v>
      </c>
      <c r="H68" t="s">
        <v>9399</v>
      </c>
      <c r="I68" t="s">
        <v>9274</v>
      </c>
      <c r="J68">
        <v>1307</v>
      </c>
      <c r="K68" t="s">
        <v>8922</v>
      </c>
      <c r="L68" t="s">
        <v>9243</v>
      </c>
      <c r="M68" t="s">
        <v>9244</v>
      </c>
      <c r="O68">
        <v>22</v>
      </c>
      <c r="P68">
        <v>1</v>
      </c>
      <c r="Q68" t="s">
        <v>9245</v>
      </c>
      <c r="R68" t="s">
        <v>9246</v>
      </c>
      <c r="S68" t="s">
        <v>9129</v>
      </c>
      <c r="T68" t="s">
        <v>9129</v>
      </c>
      <c r="U68" t="s">
        <v>9269</v>
      </c>
      <c r="V68" t="s">
        <v>9256</v>
      </c>
      <c r="W68" t="s">
        <v>9251</v>
      </c>
      <c r="X68">
        <v>571470</v>
      </c>
      <c r="Y68">
        <v>461000</v>
      </c>
      <c r="Z68">
        <v>386263</v>
      </c>
      <c r="AA68">
        <v>293030</v>
      </c>
      <c r="AB68">
        <v>468696</v>
      </c>
      <c r="AC68">
        <v>536242</v>
      </c>
      <c r="AD68">
        <v>826336</v>
      </c>
      <c r="AE68">
        <v>789886</v>
      </c>
      <c r="AF68">
        <v>519961</v>
      </c>
      <c r="AG68">
        <v>343420</v>
      </c>
      <c r="AH68">
        <v>437686</v>
      </c>
      <c r="AI68">
        <v>493084</v>
      </c>
      <c r="AJ68">
        <v>571470</v>
      </c>
      <c r="AK68">
        <v>461000</v>
      </c>
      <c r="AL68">
        <v>386263</v>
      </c>
      <c r="AM68">
        <v>293030</v>
      </c>
      <c r="AN68">
        <v>468696</v>
      </c>
      <c r="AO68">
        <v>536242</v>
      </c>
      <c r="AP68">
        <v>826336</v>
      </c>
      <c r="AQ68">
        <v>789886</v>
      </c>
      <c r="AR68">
        <v>519961</v>
      </c>
      <c r="AS68">
        <v>343420</v>
      </c>
      <c r="AT68">
        <v>437686</v>
      </c>
      <c r="AU68">
        <v>493084</v>
      </c>
      <c r="AV68">
        <v>1.0840000000000001</v>
      </c>
      <c r="AW68">
        <v>1.0840000000000001</v>
      </c>
      <c r="AX68">
        <v>1.0840000000000001</v>
      </c>
      <c r="AY68">
        <v>1.0840000000000001</v>
      </c>
      <c r="AZ68">
        <v>1.0840000000000001</v>
      </c>
      <c r="BA68">
        <v>1.0840000000000001</v>
      </c>
      <c r="BB68">
        <v>1.0840000000000001</v>
      </c>
      <c r="BC68">
        <v>1.0840000000000001</v>
      </c>
      <c r="BD68">
        <v>1.0840000000000001</v>
      </c>
      <c r="BE68">
        <v>1.0840000000000001</v>
      </c>
      <c r="BF68">
        <v>1.0840000000000001</v>
      </c>
      <c r="BG68">
        <v>1.0840000000000001</v>
      </c>
      <c r="BH68">
        <v>619473</v>
      </c>
      <c r="BI68">
        <v>499724</v>
      </c>
      <c r="BJ68">
        <v>418709</v>
      </c>
      <c r="BK68">
        <v>317645</v>
      </c>
      <c r="BL68">
        <v>508066</v>
      </c>
      <c r="BM68">
        <v>581286</v>
      </c>
      <c r="BN68">
        <v>895748</v>
      </c>
      <c r="BO68">
        <v>856236</v>
      </c>
      <c r="BP68">
        <v>563638</v>
      </c>
      <c r="BQ68">
        <v>372267</v>
      </c>
      <c r="BR68">
        <v>474452</v>
      </c>
      <c r="BS68">
        <v>534503</v>
      </c>
      <c r="BT68">
        <v>619473</v>
      </c>
      <c r="BU68">
        <v>499724</v>
      </c>
      <c r="BV68">
        <v>418709</v>
      </c>
      <c r="BW68">
        <v>317645</v>
      </c>
      <c r="BX68">
        <v>508066</v>
      </c>
      <c r="BY68">
        <v>581286</v>
      </c>
      <c r="BZ68">
        <v>895748</v>
      </c>
      <c r="CA68">
        <v>856236</v>
      </c>
      <c r="CB68">
        <v>563638</v>
      </c>
      <c r="CC68">
        <v>372267</v>
      </c>
      <c r="CD68">
        <v>474452</v>
      </c>
      <c r="CE68">
        <v>534503</v>
      </c>
      <c r="CF68">
        <v>55731.633999999998</v>
      </c>
      <c r="CG68">
        <v>44958.194000000003</v>
      </c>
      <c r="CH68">
        <v>37669.597999999998</v>
      </c>
      <c r="CI68">
        <v>28577.22</v>
      </c>
      <c r="CJ68">
        <v>45708.767999999996</v>
      </c>
      <c r="CK68">
        <v>52296.038</v>
      </c>
      <c r="CL68">
        <v>80586.929000000004</v>
      </c>
      <c r="CM68">
        <v>77032.225999999995</v>
      </c>
      <c r="CN68">
        <v>50708.294000000002</v>
      </c>
      <c r="CO68">
        <v>33491.391000000003</v>
      </c>
      <c r="CP68">
        <v>42684.572999999997</v>
      </c>
      <c r="CQ68">
        <v>48087.135000000002</v>
      </c>
      <c r="CR68">
        <v>6127074</v>
      </c>
      <c r="CS68">
        <v>6127074</v>
      </c>
      <c r="CT68">
        <v>6641747</v>
      </c>
      <c r="CU68">
        <v>6641747</v>
      </c>
      <c r="CV68">
        <v>597532</v>
      </c>
      <c r="CW68">
        <v>2024</v>
      </c>
    </row>
    <row r="69" spans="1:101" x14ac:dyDescent="0.25">
      <c r="A69" t="s">
        <v>9400</v>
      </c>
      <c r="B69" t="s">
        <v>8844</v>
      </c>
      <c r="C69" t="b">
        <v>1</v>
      </c>
      <c r="D69" t="s">
        <v>9401</v>
      </c>
      <c r="E69">
        <v>57881</v>
      </c>
      <c r="F69" t="s">
        <v>9239</v>
      </c>
      <c r="G69" t="s">
        <v>9240</v>
      </c>
      <c r="H69" t="s">
        <v>9399</v>
      </c>
      <c r="I69" t="s">
        <v>9274</v>
      </c>
      <c r="J69">
        <v>1307</v>
      </c>
      <c r="K69" t="s">
        <v>8922</v>
      </c>
      <c r="L69" t="s">
        <v>9243</v>
      </c>
      <c r="M69" t="s">
        <v>9244</v>
      </c>
      <c r="O69">
        <v>22</v>
      </c>
      <c r="P69">
        <v>1</v>
      </c>
      <c r="Q69" t="s">
        <v>9245</v>
      </c>
      <c r="R69" t="s">
        <v>9262</v>
      </c>
      <c r="S69" t="s">
        <v>9129</v>
      </c>
      <c r="T69" t="s">
        <v>9129</v>
      </c>
      <c r="U69" t="s">
        <v>9269</v>
      </c>
      <c r="V69" t="s">
        <v>9256</v>
      </c>
      <c r="W69" t="s">
        <v>9251</v>
      </c>
      <c r="X69">
        <v>376842</v>
      </c>
      <c r="Y69">
        <v>303996</v>
      </c>
      <c r="Z69">
        <v>254712</v>
      </c>
      <c r="AA69">
        <v>193232</v>
      </c>
      <c r="AB69">
        <v>309071</v>
      </c>
      <c r="AC69">
        <v>353612</v>
      </c>
      <c r="AD69">
        <v>544908</v>
      </c>
      <c r="AE69">
        <v>520872</v>
      </c>
      <c r="AF69">
        <v>342876</v>
      </c>
      <c r="AG69">
        <v>226460</v>
      </c>
      <c r="AH69">
        <v>288622</v>
      </c>
      <c r="AI69">
        <v>325153</v>
      </c>
      <c r="AJ69">
        <v>376842</v>
      </c>
      <c r="AK69">
        <v>303996</v>
      </c>
      <c r="AL69">
        <v>254712</v>
      </c>
      <c r="AM69">
        <v>193232</v>
      </c>
      <c r="AN69">
        <v>309071</v>
      </c>
      <c r="AO69">
        <v>353612</v>
      </c>
      <c r="AP69">
        <v>544908</v>
      </c>
      <c r="AQ69">
        <v>520872</v>
      </c>
      <c r="AR69">
        <v>342876</v>
      </c>
      <c r="AS69">
        <v>226460</v>
      </c>
      <c r="AT69">
        <v>288622</v>
      </c>
      <c r="AU69">
        <v>325153</v>
      </c>
      <c r="AV69">
        <v>1.0840000000000001</v>
      </c>
      <c r="AW69">
        <v>1.0840000000000001</v>
      </c>
      <c r="AX69">
        <v>1.0840000000000001</v>
      </c>
      <c r="AY69">
        <v>1.0840000000000001</v>
      </c>
      <c r="AZ69">
        <v>1.0840000000000001</v>
      </c>
      <c r="BA69">
        <v>1.0840000000000001</v>
      </c>
      <c r="BB69">
        <v>1.0840000000000001</v>
      </c>
      <c r="BC69">
        <v>1.0840000000000001</v>
      </c>
      <c r="BD69">
        <v>1.0840000000000001</v>
      </c>
      <c r="BE69">
        <v>1.0840000000000001</v>
      </c>
      <c r="BF69">
        <v>1.0840000000000001</v>
      </c>
      <c r="BG69">
        <v>1.0840000000000001</v>
      </c>
      <c r="BH69">
        <v>408497</v>
      </c>
      <c r="BI69">
        <v>329532</v>
      </c>
      <c r="BJ69">
        <v>276108</v>
      </c>
      <c r="BK69">
        <v>209463</v>
      </c>
      <c r="BL69">
        <v>335033</v>
      </c>
      <c r="BM69">
        <v>383315</v>
      </c>
      <c r="BN69">
        <v>590680</v>
      </c>
      <c r="BO69">
        <v>564625</v>
      </c>
      <c r="BP69">
        <v>371678</v>
      </c>
      <c r="BQ69">
        <v>245483</v>
      </c>
      <c r="BR69">
        <v>312866</v>
      </c>
      <c r="BS69">
        <v>352466</v>
      </c>
      <c r="BT69">
        <v>408497</v>
      </c>
      <c r="BU69">
        <v>329532</v>
      </c>
      <c r="BV69">
        <v>276108</v>
      </c>
      <c r="BW69">
        <v>209463</v>
      </c>
      <c r="BX69">
        <v>335033</v>
      </c>
      <c r="BY69">
        <v>383315</v>
      </c>
      <c r="BZ69">
        <v>590680</v>
      </c>
      <c r="CA69">
        <v>564625</v>
      </c>
      <c r="CB69">
        <v>371678</v>
      </c>
      <c r="CC69">
        <v>245483</v>
      </c>
      <c r="CD69">
        <v>312866</v>
      </c>
      <c r="CE69">
        <v>352466</v>
      </c>
      <c r="CF69">
        <v>46140.430999999997</v>
      </c>
      <c r="CG69">
        <v>37221.057999999997</v>
      </c>
      <c r="CH69">
        <v>31186.803</v>
      </c>
      <c r="CI69">
        <v>23659.187999999998</v>
      </c>
      <c r="CJ69">
        <v>37842.462</v>
      </c>
      <c r="CK69">
        <v>43296.087</v>
      </c>
      <c r="CL69">
        <v>66718.222999999998</v>
      </c>
      <c r="CM69">
        <v>63775.271000000001</v>
      </c>
      <c r="CN69">
        <v>41981.588000000003</v>
      </c>
      <c r="CO69">
        <v>27727.649000000001</v>
      </c>
      <c r="CP69">
        <v>35338.718999999997</v>
      </c>
      <c r="CQ69">
        <v>39811.521000000001</v>
      </c>
      <c r="CR69">
        <v>4040356</v>
      </c>
      <c r="CS69">
        <v>4040356</v>
      </c>
      <c r="CT69">
        <v>4379746</v>
      </c>
      <c r="CU69">
        <v>4379746</v>
      </c>
      <c r="CV69">
        <v>494699</v>
      </c>
      <c r="CW69">
        <v>2024</v>
      </c>
    </row>
    <row r="70" spans="1:101" x14ac:dyDescent="0.25">
      <c r="A70" t="s">
        <v>9402</v>
      </c>
      <c r="B70" t="s">
        <v>8844</v>
      </c>
      <c r="C70" t="b">
        <v>1</v>
      </c>
      <c r="D70" t="s">
        <v>9403</v>
      </c>
      <c r="E70">
        <v>57943</v>
      </c>
      <c r="F70" t="s">
        <v>9239</v>
      </c>
      <c r="G70" t="s">
        <v>9240</v>
      </c>
      <c r="H70" t="s">
        <v>9404</v>
      </c>
      <c r="I70" t="s">
        <v>9274</v>
      </c>
      <c r="J70">
        <v>1307</v>
      </c>
      <c r="K70" t="s">
        <v>8922</v>
      </c>
      <c r="L70" t="s">
        <v>9243</v>
      </c>
      <c r="M70" t="s">
        <v>9244</v>
      </c>
      <c r="O70">
        <v>22</v>
      </c>
      <c r="P70">
        <v>1</v>
      </c>
      <c r="Q70" t="s">
        <v>9245</v>
      </c>
      <c r="R70" t="s">
        <v>9246</v>
      </c>
      <c r="S70" t="s">
        <v>9129</v>
      </c>
      <c r="T70" t="s">
        <v>9129</v>
      </c>
      <c r="U70" t="s">
        <v>9269</v>
      </c>
      <c r="V70" t="s">
        <v>9256</v>
      </c>
      <c r="W70" t="s">
        <v>9251</v>
      </c>
      <c r="X70">
        <v>864318</v>
      </c>
      <c r="Y70">
        <v>792805</v>
      </c>
      <c r="Z70">
        <v>587537</v>
      </c>
      <c r="AA70">
        <v>503916</v>
      </c>
      <c r="AB70">
        <v>990885</v>
      </c>
      <c r="AC70">
        <v>1024241</v>
      </c>
      <c r="AD70">
        <v>1214851</v>
      </c>
      <c r="AE70">
        <v>1306748</v>
      </c>
      <c r="AF70">
        <v>841675</v>
      </c>
      <c r="AG70">
        <v>751594</v>
      </c>
      <c r="AH70">
        <v>888953</v>
      </c>
      <c r="AI70">
        <v>589754</v>
      </c>
      <c r="AJ70">
        <v>864318</v>
      </c>
      <c r="AK70">
        <v>792805</v>
      </c>
      <c r="AL70">
        <v>587537</v>
      </c>
      <c r="AM70">
        <v>503916</v>
      </c>
      <c r="AN70">
        <v>990885</v>
      </c>
      <c r="AO70">
        <v>1024241</v>
      </c>
      <c r="AP70">
        <v>1214851</v>
      </c>
      <c r="AQ70">
        <v>1306748</v>
      </c>
      <c r="AR70">
        <v>841675</v>
      </c>
      <c r="AS70">
        <v>751594</v>
      </c>
      <c r="AT70">
        <v>888953</v>
      </c>
      <c r="AU70">
        <v>589754</v>
      </c>
      <c r="AV70">
        <v>1.0820000000000001</v>
      </c>
      <c r="AW70">
        <v>1.0820000000000001</v>
      </c>
      <c r="AX70">
        <v>1.0820000000000001</v>
      </c>
      <c r="AY70">
        <v>1.0820000000000001</v>
      </c>
      <c r="AZ70">
        <v>1.0820000000000001</v>
      </c>
      <c r="BA70">
        <v>1.0820000000000001</v>
      </c>
      <c r="BB70">
        <v>1.0820000000000001</v>
      </c>
      <c r="BC70">
        <v>1.0820000000000001</v>
      </c>
      <c r="BD70">
        <v>1.0820000000000001</v>
      </c>
      <c r="BE70">
        <v>1.0820000000000001</v>
      </c>
      <c r="BF70">
        <v>1.0820000000000001</v>
      </c>
      <c r="BG70">
        <v>1.0820000000000001</v>
      </c>
      <c r="BH70">
        <v>935192</v>
      </c>
      <c r="BI70">
        <v>857815</v>
      </c>
      <c r="BJ70">
        <v>635715</v>
      </c>
      <c r="BK70">
        <v>545237</v>
      </c>
      <c r="BL70">
        <v>1072138</v>
      </c>
      <c r="BM70">
        <v>1108229</v>
      </c>
      <c r="BN70">
        <v>1314469</v>
      </c>
      <c r="BO70">
        <v>1413901</v>
      </c>
      <c r="BP70">
        <v>910692</v>
      </c>
      <c r="BQ70">
        <v>813225</v>
      </c>
      <c r="BR70">
        <v>961847</v>
      </c>
      <c r="BS70">
        <v>638114</v>
      </c>
      <c r="BT70">
        <v>935192</v>
      </c>
      <c r="BU70">
        <v>857815</v>
      </c>
      <c r="BV70">
        <v>635715</v>
      </c>
      <c r="BW70">
        <v>545237</v>
      </c>
      <c r="BX70">
        <v>1072138</v>
      </c>
      <c r="BY70">
        <v>1108229</v>
      </c>
      <c r="BZ70">
        <v>1314469</v>
      </c>
      <c r="CA70">
        <v>1413901</v>
      </c>
      <c r="CB70">
        <v>910692</v>
      </c>
      <c r="CC70">
        <v>813225</v>
      </c>
      <c r="CD70">
        <v>961847</v>
      </c>
      <c r="CE70">
        <v>638114</v>
      </c>
      <c r="CF70">
        <v>93926.256999999998</v>
      </c>
      <c r="CG70">
        <v>86154.856</v>
      </c>
      <c r="CH70">
        <v>63848.228999999999</v>
      </c>
      <c r="CI70">
        <v>54761.046000000002</v>
      </c>
      <c r="CJ70">
        <v>107680.44</v>
      </c>
      <c r="CK70">
        <v>111305.2</v>
      </c>
      <c r="CL70">
        <v>132019</v>
      </c>
      <c r="CM70">
        <v>142005.57</v>
      </c>
      <c r="CN70">
        <v>91465.607000000004</v>
      </c>
      <c r="CO70">
        <v>81676.372000000003</v>
      </c>
      <c r="CP70">
        <v>96603.308999999994</v>
      </c>
      <c r="CQ70">
        <v>64089.118999999999</v>
      </c>
      <c r="CR70">
        <v>10357277</v>
      </c>
      <c r="CS70">
        <v>10357277</v>
      </c>
      <c r="CT70">
        <v>11206574</v>
      </c>
      <c r="CU70">
        <v>11206574</v>
      </c>
      <c r="CV70">
        <v>1125535</v>
      </c>
      <c r="CW70">
        <v>2024</v>
      </c>
    </row>
    <row r="71" spans="1:101" x14ac:dyDescent="0.25">
      <c r="A71" t="s">
        <v>9280</v>
      </c>
      <c r="B71" t="s">
        <v>8840</v>
      </c>
      <c r="C71" t="b">
        <v>1</v>
      </c>
      <c r="D71" t="s">
        <v>9405</v>
      </c>
      <c r="E71">
        <v>58658</v>
      </c>
      <c r="F71" t="s">
        <v>9239</v>
      </c>
      <c r="G71" t="s">
        <v>9240</v>
      </c>
      <c r="H71" t="s">
        <v>9406</v>
      </c>
      <c r="I71" t="s">
        <v>9407</v>
      </c>
      <c r="J71">
        <v>13781</v>
      </c>
      <c r="K71" t="s">
        <v>8922</v>
      </c>
      <c r="L71" t="s">
        <v>9243</v>
      </c>
      <c r="M71" t="s">
        <v>9244</v>
      </c>
      <c r="O71">
        <v>22</v>
      </c>
      <c r="P71">
        <v>1</v>
      </c>
      <c r="Q71" t="s">
        <v>9245</v>
      </c>
      <c r="R71" t="s">
        <v>9320</v>
      </c>
      <c r="S71" t="s">
        <v>9132</v>
      </c>
      <c r="T71" t="s">
        <v>9132</v>
      </c>
      <c r="U71" t="s">
        <v>9248</v>
      </c>
      <c r="V71" t="s">
        <v>9249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222323</v>
      </c>
      <c r="BI71">
        <v>205184</v>
      </c>
      <c r="BJ71">
        <v>238509</v>
      </c>
      <c r="BK71">
        <v>269435</v>
      </c>
      <c r="BL71">
        <v>204382</v>
      </c>
      <c r="BM71">
        <v>211602</v>
      </c>
      <c r="BN71">
        <v>115701</v>
      </c>
      <c r="BO71">
        <v>172159</v>
      </c>
      <c r="BP71">
        <v>223984</v>
      </c>
      <c r="BQ71">
        <v>215945</v>
      </c>
      <c r="BR71">
        <v>214680</v>
      </c>
      <c r="BS71">
        <v>222159</v>
      </c>
      <c r="BT71">
        <v>222323</v>
      </c>
      <c r="BU71">
        <v>205184</v>
      </c>
      <c r="BV71">
        <v>238509</v>
      </c>
      <c r="BW71">
        <v>269435</v>
      </c>
      <c r="BX71">
        <v>204382</v>
      </c>
      <c r="BY71">
        <v>211602</v>
      </c>
      <c r="BZ71">
        <v>115701</v>
      </c>
      <c r="CA71">
        <v>172159</v>
      </c>
      <c r="CB71">
        <v>223984</v>
      </c>
      <c r="CC71">
        <v>215945</v>
      </c>
      <c r="CD71">
        <v>214680</v>
      </c>
      <c r="CE71">
        <v>222159</v>
      </c>
      <c r="CF71">
        <v>65159</v>
      </c>
      <c r="CG71">
        <v>60136</v>
      </c>
      <c r="CH71">
        <v>69903</v>
      </c>
      <c r="CI71">
        <v>78967</v>
      </c>
      <c r="CJ71">
        <v>59901</v>
      </c>
      <c r="CK71">
        <v>62017</v>
      </c>
      <c r="CL71">
        <v>33910</v>
      </c>
      <c r="CM71">
        <v>50457</v>
      </c>
      <c r="CN71">
        <v>65646</v>
      </c>
      <c r="CO71">
        <v>63290</v>
      </c>
      <c r="CP71">
        <v>62919</v>
      </c>
      <c r="CQ71">
        <v>65111</v>
      </c>
      <c r="CR71">
        <v>0</v>
      </c>
      <c r="CS71">
        <v>0</v>
      </c>
      <c r="CT71">
        <v>2516063</v>
      </c>
      <c r="CU71">
        <v>2516063</v>
      </c>
      <c r="CV71">
        <v>737416</v>
      </c>
      <c r="CW71">
        <v>2024</v>
      </c>
    </row>
    <row r="72" spans="1:101" x14ac:dyDescent="0.25">
      <c r="A72" t="s">
        <v>9408</v>
      </c>
      <c r="B72" t="s">
        <v>8840</v>
      </c>
      <c r="C72" t="b">
        <v>1</v>
      </c>
      <c r="D72" t="s">
        <v>9409</v>
      </c>
      <c r="E72">
        <v>58872</v>
      </c>
      <c r="F72" t="s">
        <v>9239</v>
      </c>
      <c r="G72" t="s">
        <v>9240</v>
      </c>
      <c r="H72" t="s">
        <v>9410</v>
      </c>
      <c r="I72" t="s">
        <v>9374</v>
      </c>
      <c r="J72">
        <v>12647</v>
      </c>
      <c r="K72" t="s">
        <v>8922</v>
      </c>
      <c r="L72" t="s">
        <v>9243</v>
      </c>
      <c r="M72" t="s">
        <v>9244</v>
      </c>
      <c r="O72">
        <v>22</v>
      </c>
      <c r="P72">
        <v>1</v>
      </c>
      <c r="Q72" t="s">
        <v>9245</v>
      </c>
      <c r="R72" t="s">
        <v>9320</v>
      </c>
      <c r="S72" t="s">
        <v>9132</v>
      </c>
      <c r="T72" t="s">
        <v>9132</v>
      </c>
      <c r="U72" t="s">
        <v>9248</v>
      </c>
      <c r="V72" t="s">
        <v>9270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80595</v>
      </c>
      <c r="BI72">
        <v>154676</v>
      </c>
      <c r="BJ72">
        <v>165932</v>
      </c>
      <c r="BK72">
        <v>258486</v>
      </c>
      <c r="BL72">
        <v>191686</v>
      </c>
      <c r="BM72">
        <v>189584</v>
      </c>
      <c r="BN72">
        <v>115015</v>
      </c>
      <c r="BO72">
        <v>195276</v>
      </c>
      <c r="BP72">
        <v>211854</v>
      </c>
      <c r="BQ72">
        <v>189301</v>
      </c>
      <c r="BR72">
        <v>185394</v>
      </c>
      <c r="BS72">
        <v>192085</v>
      </c>
      <c r="BT72">
        <v>80595</v>
      </c>
      <c r="BU72">
        <v>154676</v>
      </c>
      <c r="BV72">
        <v>165932</v>
      </c>
      <c r="BW72">
        <v>258486</v>
      </c>
      <c r="BX72">
        <v>191686</v>
      </c>
      <c r="BY72">
        <v>189584</v>
      </c>
      <c r="BZ72">
        <v>115015</v>
      </c>
      <c r="CA72">
        <v>195276</v>
      </c>
      <c r="CB72">
        <v>211854</v>
      </c>
      <c r="CC72">
        <v>189301</v>
      </c>
      <c r="CD72">
        <v>185394</v>
      </c>
      <c r="CE72">
        <v>192085</v>
      </c>
      <c r="CF72">
        <v>23621</v>
      </c>
      <c r="CG72">
        <v>45333</v>
      </c>
      <c r="CH72">
        <v>48632</v>
      </c>
      <c r="CI72">
        <v>75758</v>
      </c>
      <c r="CJ72">
        <v>56180</v>
      </c>
      <c r="CK72">
        <v>55564</v>
      </c>
      <c r="CL72">
        <v>33709</v>
      </c>
      <c r="CM72">
        <v>57232</v>
      </c>
      <c r="CN72">
        <v>62091</v>
      </c>
      <c r="CO72">
        <v>55481</v>
      </c>
      <c r="CP72">
        <v>54336</v>
      </c>
      <c r="CQ72">
        <v>56297</v>
      </c>
      <c r="CR72">
        <v>0</v>
      </c>
      <c r="CS72">
        <v>0</v>
      </c>
      <c r="CT72">
        <v>2129884</v>
      </c>
      <c r="CU72">
        <v>2129884</v>
      </c>
      <c r="CV72">
        <v>624234</v>
      </c>
      <c r="CW72">
        <v>2024</v>
      </c>
    </row>
    <row r="73" spans="1:101" x14ac:dyDescent="0.25">
      <c r="A73" t="s">
        <v>9411</v>
      </c>
      <c r="B73" t="s">
        <v>8840</v>
      </c>
      <c r="C73" t="b">
        <v>1</v>
      </c>
      <c r="D73" t="s">
        <v>9412</v>
      </c>
      <c r="E73">
        <v>58965</v>
      </c>
      <c r="F73" t="s">
        <v>9239</v>
      </c>
      <c r="G73" t="s">
        <v>9240</v>
      </c>
      <c r="H73" t="s">
        <v>9413</v>
      </c>
      <c r="I73" t="s">
        <v>9242</v>
      </c>
      <c r="J73">
        <v>12199</v>
      </c>
      <c r="K73" t="s">
        <v>8922</v>
      </c>
      <c r="L73" t="s">
        <v>9243</v>
      </c>
      <c r="M73" t="s">
        <v>9244</v>
      </c>
      <c r="O73">
        <v>22</v>
      </c>
      <c r="P73">
        <v>1</v>
      </c>
      <c r="Q73" t="s">
        <v>9245</v>
      </c>
      <c r="R73" t="s">
        <v>9320</v>
      </c>
      <c r="S73" t="s">
        <v>9132</v>
      </c>
      <c r="T73" t="s">
        <v>9132</v>
      </c>
      <c r="U73" t="s">
        <v>9248</v>
      </c>
      <c r="V73" t="s">
        <v>9270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127397</v>
      </c>
      <c r="BI73">
        <v>146259</v>
      </c>
      <c r="BJ73">
        <v>135040</v>
      </c>
      <c r="BK73">
        <v>188581</v>
      </c>
      <c r="BL73">
        <v>138630</v>
      </c>
      <c r="BM73">
        <v>147061</v>
      </c>
      <c r="BN73">
        <v>101357</v>
      </c>
      <c r="BO73">
        <v>145419</v>
      </c>
      <c r="BP73">
        <v>150896</v>
      </c>
      <c r="BQ73">
        <v>145481</v>
      </c>
      <c r="BR73">
        <v>160572</v>
      </c>
      <c r="BS73">
        <v>196323</v>
      </c>
      <c r="BT73">
        <v>127397</v>
      </c>
      <c r="BU73">
        <v>146259</v>
      </c>
      <c r="BV73">
        <v>135040</v>
      </c>
      <c r="BW73">
        <v>188581</v>
      </c>
      <c r="BX73">
        <v>138630</v>
      </c>
      <c r="BY73">
        <v>147061</v>
      </c>
      <c r="BZ73">
        <v>101357</v>
      </c>
      <c r="CA73">
        <v>145419</v>
      </c>
      <c r="CB73">
        <v>150896</v>
      </c>
      <c r="CC73">
        <v>145481</v>
      </c>
      <c r="CD73">
        <v>160572</v>
      </c>
      <c r="CE73">
        <v>196323</v>
      </c>
      <c r="CF73">
        <v>37338</v>
      </c>
      <c r="CG73">
        <v>42866</v>
      </c>
      <c r="CH73">
        <v>39578</v>
      </c>
      <c r="CI73">
        <v>55270</v>
      </c>
      <c r="CJ73">
        <v>40630</v>
      </c>
      <c r="CK73">
        <v>43101</v>
      </c>
      <c r="CL73">
        <v>29706</v>
      </c>
      <c r="CM73">
        <v>42620</v>
      </c>
      <c r="CN73">
        <v>44225</v>
      </c>
      <c r="CO73">
        <v>42638</v>
      </c>
      <c r="CP73">
        <v>47061</v>
      </c>
      <c r="CQ73">
        <v>57539</v>
      </c>
      <c r="CR73">
        <v>0</v>
      </c>
      <c r="CS73">
        <v>0</v>
      </c>
      <c r="CT73">
        <v>1783016</v>
      </c>
      <c r="CU73">
        <v>1783016</v>
      </c>
      <c r="CV73">
        <v>522572</v>
      </c>
      <c r="CW73">
        <v>2024</v>
      </c>
    </row>
    <row r="74" spans="1:101" x14ac:dyDescent="0.25">
      <c r="A74" t="s">
        <v>9408</v>
      </c>
      <c r="B74" t="s">
        <v>8840</v>
      </c>
      <c r="C74" t="b">
        <v>1</v>
      </c>
      <c r="D74" t="s">
        <v>9414</v>
      </c>
      <c r="E74">
        <v>59200</v>
      </c>
      <c r="F74" t="s">
        <v>9239</v>
      </c>
      <c r="G74" t="s">
        <v>9240</v>
      </c>
      <c r="H74" t="s">
        <v>9415</v>
      </c>
      <c r="I74" t="s">
        <v>9407</v>
      </c>
      <c r="J74">
        <v>13781</v>
      </c>
      <c r="K74" t="s">
        <v>8922</v>
      </c>
      <c r="L74" t="s">
        <v>9243</v>
      </c>
      <c r="M74" t="s">
        <v>9244</v>
      </c>
      <c r="O74">
        <v>22</v>
      </c>
      <c r="P74">
        <v>1</v>
      </c>
      <c r="Q74" t="s">
        <v>9245</v>
      </c>
      <c r="R74" t="s">
        <v>9320</v>
      </c>
      <c r="S74" t="s">
        <v>9132</v>
      </c>
      <c r="T74" t="s">
        <v>9132</v>
      </c>
      <c r="U74" t="s">
        <v>9248</v>
      </c>
      <c r="V74" t="s">
        <v>9270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194136</v>
      </c>
      <c r="BI74">
        <v>148630</v>
      </c>
      <c r="BJ74">
        <v>193174</v>
      </c>
      <c r="BK74">
        <v>211073</v>
      </c>
      <c r="BL74">
        <v>171944</v>
      </c>
      <c r="BM74">
        <v>179925</v>
      </c>
      <c r="BN74">
        <v>91404</v>
      </c>
      <c r="BO74">
        <v>149176</v>
      </c>
      <c r="BP74">
        <v>181522</v>
      </c>
      <c r="BQ74">
        <v>183085</v>
      </c>
      <c r="BR74">
        <v>187530</v>
      </c>
      <c r="BS74">
        <v>203495</v>
      </c>
      <c r="BT74">
        <v>194136</v>
      </c>
      <c r="BU74">
        <v>148630</v>
      </c>
      <c r="BV74">
        <v>193174</v>
      </c>
      <c r="BW74">
        <v>211073</v>
      </c>
      <c r="BX74">
        <v>171944</v>
      </c>
      <c r="BY74">
        <v>179925</v>
      </c>
      <c r="BZ74">
        <v>91404</v>
      </c>
      <c r="CA74">
        <v>149176</v>
      </c>
      <c r="CB74">
        <v>181522</v>
      </c>
      <c r="CC74">
        <v>183085</v>
      </c>
      <c r="CD74">
        <v>187530</v>
      </c>
      <c r="CE74">
        <v>203495</v>
      </c>
      <c r="CF74">
        <v>56898</v>
      </c>
      <c r="CG74">
        <v>43561</v>
      </c>
      <c r="CH74">
        <v>56616</v>
      </c>
      <c r="CI74">
        <v>61862</v>
      </c>
      <c r="CJ74">
        <v>50394</v>
      </c>
      <c r="CK74">
        <v>52733</v>
      </c>
      <c r="CL74">
        <v>26789</v>
      </c>
      <c r="CM74">
        <v>43721</v>
      </c>
      <c r="CN74">
        <v>53201</v>
      </c>
      <c r="CO74">
        <v>53659</v>
      </c>
      <c r="CP74">
        <v>54962</v>
      </c>
      <c r="CQ74">
        <v>59641</v>
      </c>
      <c r="CR74">
        <v>0</v>
      </c>
      <c r="CS74">
        <v>0</v>
      </c>
      <c r="CT74">
        <v>2095094</v>
      </c>
      <c r="CU74">
        <v>2095094</v>
      </c>
      <c r="CV74">
        <v>614037</v>
      </c>
      <c r="CW74">
        <v>2024</v>
      </c>
    </row>
    <row r="75" spans="1:101" x14ac:dyDescent="0.25">
      <c r="A75" t="s">
        <v>9400</v>
      </c>
      <c r="B75" t="s">
        <v>8840</v>
      </c>
      <c r="C75" t="b">
        <v>1</v>
      </c>
      <c r="D75" t="s">
        <v>9416</v>
      </c>
      <c r="E75">
        <v>59684</v>
      </c>
      <c r="F75" t="s">
        <v>9239</v>
      </c>
      <c r="G75" t="s">
        <v>9240</v>
      </c>
      <c r="H75" t="s">
        <v>9417</v>
      </c>
      <c r="I75" t="s">
        <v>9418</v>
      </c>
      <c r="J75">
        <v>59380</v>
      </c>
      <c r="K75" t="s">
        <v>8922</v>
      </c>
      <c r="L75" t="s">
        <v>9243</v>
      </c>
      <c r="M75" t="s">
        <v>9244</v>
      </c>
      <c r="O75">
        <v>22</v>
      </c>
      <c r="P75">
        <v>2</v>
      </c>
      <c r="Q75" t="s">
        <v>9329</v>
      </c>
      <c r="R75" t="s">
        <v>9320</v>
      </c>
      <c r="S75" t="s">
        <v>9132</v>
      </c>
      <c r="T75" t="s">
        <v>9132</v>
      </c>
      <c r="U75" t="s">
        <v>9269</v>
      </c>
      <c r="V75" t="s">
        <v>9249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115455</v>
      </c>
      <c r="BI75">
        <v>141301</v>
      </c>
      <c r="BJ75">
        <v>153578</v>
      </c>
      <c r="BK75">
        <v>200571</v>
      </c>
      <c r="BL75">
        <v>161821</v>
      </c>
      <c r="BM75">
        <v>168167</v>
      </c>
      <c r="BN75">
        <v>83348</v>
      </c>
      <c r="BO75">
        <v>148006</v>
      </c>
      <c r="BP75">
        <v>162251</v>
      </c>
      <c r="BQ75">
        <v>155133</v>
      </c>
      <c r="BR75">
        <v>157703</v>
      </c>
      <c r="BS75">
        <v>156208</v>
      </c>
      <c r="BT75">
        <v>115455</v>
      </c>
      <c r="BU75">
        <v>141301</v>
      </c>
      <c r="BV75">
        <v>153578</v>
      </c>
      <c r="BW75">
        <v>200571</v>
      </c>
      <c r="BX75">
        <v>161821</v>
      </c>
      <c r="BY75">
        <v>168167</v>
      </c>
      <c r="BZ75">
        <v>83348</v>
      </c>
      <c r="CA75">
        <v>148006</v>
      </c>
      <c r="CB75">
        <v>162251</v>
      </c>
      <c r="CC75">
        <v>155133</v>
      </c>
      <c r="CD75">
        <v>157703</v>
      </c>
      <c r="CE75">
        <v>156208</v>
      </c>
      <c r="CF75">
        <v>33838</v>
      </c>
      <c r="CG75">
        <v>41413</v>
      </c>
      <c r="CH75">
        <v>45011</v>
      </c>
      <c r="CI75">
        <v>58784</v>
      </c>
      <c r="CJ75">
        <v>47427</v>
      </c>
      <c r="CK75">
        <v>49287</v>
      </c>
      <c r="CL75">
        <v>24428</v>
      </c>
      <c r="CM75">
        <v>43378</v>
      </c>
      <c r="CN75">
        <v>47553</v>
      </c>
      <c r="CO75">
        <v>45467</v>
      </c>
      <c r="CP75">
        <v>46220</v>
      </c>
      <c r="CQ75">
        <v>45782</v>
      </c>
      <c r="CR75">
        <v>0</v>
      </c>
      <c r="CS75">
        <v>0</v>
      </c>
      <c r="CT75">
        <v>1803542</v>
      </c>
      <c r="CU75">
        <v>1803542</v>
      </c>
      <c r="CV75">
        <v>528588</v>
      </c>
      <c r="CW75">
        <v>2024</v>
      </c>
    </row>
    <row r="76" spans="1:101" x14ac:dyDescent="0.25">
      <c r="A76" t="s">
        <v>9411</v>
      </c>
      <c r="B76" t="s">
        <v>8840</v>
      </c>
      <c r="C76" t="b">
        <v>1</v>
      </c>
      <c r="D76" t="s">
        <v>9419</v>
      </c>
      <c r="E76">
        <v>59903</v>
      </c>
      <c r="F76" t="s">
        <v>9239</v>
      </c>
      <c r="G76" t="s">
        <v>9240</v>
      </c>
      <c r="H76" t="s">
        <v>9420</v>
      </c>
      <c r="I76" t="s">
        <v>9421</v>
      </c>
      <c r="J76">
        <v>64799</v>
      </c>
      <c r="K76" t="s">
        <v>8922</v>
      </c>
      <c r="L76" t="s">
        <v>9243</v>
      </c>
      <c r="M76" t="s">
        <v>9244</v>
      </c>
      <c r="O76">
        <v>22</v>
      </c>
      <c r="P76">
        <v>2</v>
      </c>
      <c r="Q76" t="s">
        <v>9329</v>
      </c>
      <c r="R76" t="s">
        <v>9320</v>
      </c>
      <c r="S76" t="s">
        <v>9132</v>
      </c>
      <c r="T76" t="s">
        <v>9132</v>
      </c>
      <c r="U76" t="s">
        <v>9248</v>
      </c>
      <c r="V76" t="s">
        <v>9249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103213</v>
      </c>
      <c r="BI76">
        <v>97389</v>
      </c>
      <c r="BJ76">
        <v>101838</v>
      </c>
      <c r="BK76">
        <v>133645</v>
      </c>
      <c r="BL76">
        <v>120273</v>
      </c>
      <c r="BM76">
        <v>113330</v>
      </c>
      <c r="BN76">
        <v>53835</v>
      </c>
      <c r="BO76">
        <v>97375</v>
      </c>
      <c r="BP76">
        <v>111098</v>
      </c>
      <c r="BQ76">
        <v>114865</v>
      </c>
      <c r="BR76">
        <v>117752</v>
      </c>
      <c r="BS76">
        <v>132375</v>
      </c>
      <c r="BT76">
        <v>103213</v>
      </c>
      <c r="BU76">
        <v>97389</v>
      </c>
      <c r="BV76">
        <v>101838</v>
      </c>
      <c r="BW76">
        <v>133645</v>
      </c>
      <c r="BX76">
        <v>120273</v>
      </c>
      <c r="BY76">
        <v>113330</v>
      </c>
      <c r="BZ76">
        <v>53835</v>
      </c>
      <c r="CA76">
        <v>97375</v>
      </c>
      <c r="CB76">
        <v>111098</v>
      </c>
      <c r="CC76">
        <v>114865</v>
      </c>
      <c r="CD76">
        <v>117752</v>
      </c>
      <c r="CE76">
        <v>132375</v>
      </c>
      <c r="CF76">
        <v>30250</v>
      </c>
      <c r="CG76">
        <v>28543</v>
      </c>
      <c r="CH76">
        <v>29847</v>
      </c>
      <c r="CI76">
        <v>39169</v>
      </c>
      <c r="CJ76">
        <v>35250</v>
      </c>
      <c r="CK76">
        <v>33215</v>
      </c>
      <c r="CL76">
        <v>15778</v>
      </c>
      <c r="CM76">
        <v>28539</v>
      </c>
      <c r="CN76">
        <v>32561</v>
      </c>
      <c r="CO76">
        <v>33665</v>
      </c>
      <c r="CP76">
        <v>34511</v>
      </c>
      <c r="CQ76">
        <v>38797</v>
      </c>
      <c r="CR76">
        <v>0</v>
      </c>
      <c r="CS76">
        <v>0</v>
      </c>
      <c r="CT76">
        <v>1296988</v>
      </c>
      <c r="CU76">
        <v>1296988</v>
      </c>
      <c r="CV76">
        <v>380125</v>
      </c>
      <c r="CW76">
        <v>2024</v>
      </c>
    </row>
    <row r="77" spans="1:101" x14ac:dyDescent="0.25">
      <c r="A77" t="s">
        <v>9280</v>
      </c>
      <c r="B77" t="s">
        <v>8840</v>
      </c>
      <c r="C77" t="b">
        <v>1</v>
      </c>
      <c r="D77" t="s">
        <v>9422</v>
      </c>
      <c r="E77">
        <v>60088</v>
      </c>
      <c r="F77" t="s">
        <v>9239</v>
      </c>
      <c r="G77" t="s">
        <v>9240</v>
      </c>
      <c r="H77" t="s">
        <v>9423</v>
      </c>
      <c r="I77" t="s">
        <v>9424</v>
      </c>
      <c r="J77">
        <v>60453</v>
      </c>
      <c r="K77" t="s">
        <v>8922</v>
      </c>
      <c r="L77" t="s">
        <v>9243</v>
      </c>
      <c r="M77" t="s">
        <v>9244</v>
      </c>
      <c r="O77">
        <v>22</v>
      </c>
      <c r="P77">
        <v>2</v>
      </c>
      <c r="Q77" t="s">
        <v>9329</v>
      </c>
      <c r="R77" t="s">
        <v>9320</v>
      </c>
      <c r="S77" t="s">
        <v>9132</v>
      </c>
      <c r="T77" t="s">
        <v>9132</v>
      </c>
      <c r="U77" t="s">
        <v>9425</v>
      </c>
      <c r="V77" t="s">
        <v>9249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98105</v>
      </c>
      <c r="BI77">
        <v>120894</v>
      </c>
      <c r="BJ77">
        <v>107898</v>
      </c>
      <c r="BK77">
        <v>161654</v>
      </c>
      <c r="BL77">
        <v>123166</v>
      </c>
      <c r="BM77">
        <v>120928</v>
      </c>
      <c r="BN77">
        <v>82018</v>
      </c>
      <c r="BO77">
        <v>125964</v>
      </c>
      <c r="BP77">
        <v>123903</v>
      </c>
      <c r="BQ77">
        <v>126445</v>
      </c>
      <c r="BR77">
        <v>121959</v>
      </c>
      <c r="BS77">
        <v>145737</v>
      </c>
      <c r="BT77">
        <v>98105</v>
      </c>
      <c r="BU77">
        <v>120894</v>
      </c>
      <c r="BV77">
        <v>107898</v>
      </c>
      <c r="BW77">
        <v>161654</v>
      </c>
      <c r="BX77">
        <v>123166</v>
      </c>
      <c r="BY77">
        <v>120928</v>
      </c>
      <c r="BZ77">
        <v>82018</v>
      </c>
      <c r="CA77">
        <v>125964</v>
      </c>
      <c r="CB77">
        <v>123903</v>
      </c>
      <c r="CC77">
        <v>126445</v>
      </c>
      <c r="CD77">
        <v>121959</v>
      </c>
      <c r="CE77">
        <v>145737</v>
      </c>
      <c r="CF77">
        <v>28753</v>
      </c>
      <c r="CG77">
        <v>35432</v>
      </c>
      <c r="CH77">
        <v>31623</v>
      </c>
      <c r="CI77">
        <v>47378</v>
      </c>
      <c r="CJ77">
        <v>36098</v>
      </c>
      <c r="CK77">
        <v>35442</v>
      </c>
      <c r="CL77">
        <v>24038</v>
      </c>
      <c r="CM77">
        <v>36918</v>
      </c>
      <c r="CN77">
        <v>36314</v>
      </c>
      <c r="CO77">
        <v>37059</v>
      </c>
      <c r="CP77">
        <v>35744</v>
      </c>
      <c r="CQ77">
        <v>42713</v>
      </c>
      <c r="CR77">
        <v>0</v>
      </c>
      <c r="CS77">
        <v>0</v>
      </c>
      <c r="CT77">
        <v>1458671</v>
      </c>
      <c r="CU77">
        <v>1458671</v>
      </c>
      <c r="CV77">
        <v>427512</v>
      </c>
      <c r="CW77">
        <v>2024</v>
      </c>
    </row>
    <row r="78" spans="1:101" x14ac:dyDescent="0.25">
      <c r="A78" t="s">
        <v>9280</v>
      </c>
      <c r="B78" t="s">
        <v>8840</v>
      </c>
      <c r="C78" t="b">
        <v>1</v>
      </c>
      <c r="D78" t="s">
        <v>9426</v>
      </c>
      <c r="E78">
        <v>60354</v>
      </c>
      <c r="F78" t="s">
        <v>9239</v>
      </c>
      <c r="G78" t="s">
        <v>9240</v>
      </c>
      <c r="H78" t="s">
        <v>9427</v>
      </c>
      <c r="I78" t="s">
        <v>9428</v>
      </c>
      <c r="J78">
        <v>60149</v>
      </c>
      <c r="K78" t="s">
        <v>8922</v>
      </c>
      <c r="L78" t="s">
        <v>9243</v>
      </c>
      <c r="M78" t="s">
        <v>9244</v>
      </c>
      <c r="O78">
        <v>22</v>
      </c>
      <c r="P78">
        <v>2</v>
      </c>
      <c r="Q78" t="s">
        <v>9329</v>
      </c>
      <c r="R78" t="s">
        <v>9320</v>
      </c>
      <c r="S78" t="s">
        <v>9132</v>
      </c>
      <c r="T78" t="s">
        <v>9132</v>
      </c>
      <c r="U78" t="s">
        <v>9269</v>
      </c>
      <c r="V78" t="s">
        <v>9249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153615</v>
      </c>
      <c r="BI78">
        <v>184715</v>
      </c>
      <c r="BJ78">
        <v>158859</v>
      </c>
      <c r="BK78">
        <v>236121</v>
      </c>
      <c r="BL78">
        <v>180932</v>
      </c>
      <c r="BM78">
        <v>162548</v>
      </c>
      <c r="BN78">
        <v>121679</v>
      </c>
      <c r="BO78">
        <v>186387</v>
      </c>
      <c r="BP78">
        <v>183228</v>
      </c>
      <c r="BQ78">
        <v>187356</v>
      </c>
      <c r="BR78">
        <v>184623</v>
      </c>
      <c r="BS78">
        <v>217010</v>
      </c>
      <c r="BT78">
        <v>153615</v>
      </c>
      <c r="BU78">
        <v>184715</v>
      </c>
      <c r="BV78">
        <v>158859</v>
      </c>
      <c r="BW78">
        <v>236121</v>
      </c>
      <c r="BX78">
        <v>180932</v>
      </c>
      <c r="BY78">
        <v>162548</v>
      </c>
      <c r="BZ78">
        <v>121679</v>
      </c>
      <c r="CA78">
        <v>186387</v>
      </c>
      <c r="CB78">
        <v>183228</v>
      </c>
      <c r="CC78">
        <v>187356</v>
      </c>
      <c r="CD78">
        <v>184623</v>
      </c>
      <c r="CE78">
        <v>217010</v>
      </c>
      <c r="CF78">
        <v>45022</v>
      </c>
      <c r="CG78">
        <v>54137</v>
      </c>
      <c r="CH78">
        <v>46559</v>
      </c>
      <c r="CI78">
        <v>69203</v>
      </c>
      <c r="CJ78">
        <v>53028</v>
      </c>
      <c r="CK78">
        <v>47640</v>
      </c>
      <c r="CL78">
        <v>35662</v>
      </c>
      <c r="CM78">
        <v>54627</v>
      </c>
      <c r="CN78">
        <v>53701</v>
      </c>
      <c r="CO78">
        <v>54911</v>
      </c>
      <c r="CP78">
        <v>54110</v>
      </c>
      <c r="CQ78">
        <v>63602</v>
      </c>
      <c r="CR78">
        <v>0</v>
      </c>
      <c r="CS78">
        <v>0</v>
      </c>
      <c r="CT78">
        <v>2157073</v>
      </c>
      <c r="CU78">
        <v>2157073</v>
      </c>
      <c r="CV78">
        <v>632202</v>
      </c>
      <c r="CW78">
        <v>2024</v>
      </c>
    </row>
    <row r="79" spans="1:101" x14ac:dyDescent="0.25">
      <c r="A79" t="s">
        <v>9280</v>
      </c>
      <c r="B79" t="s">
        <v>8840</v>
      </c>
      <c r="C79" t="b">
        <v>1</v>
      </c>
      <c r="D79" t="s">
        <v>9429</v>
      </c>
      <c r="E79">
        <v>60355</v>
      </c>
      <c r="F79" t="s">
        <v>9239</v>
      </c>
      <c r="G79" t="s">
        <v>9240</v>
      </c>
      <c r="H79" t="s">
        <v>9430</v>
      </c>
      <c r="I79" t="s">
        <v>9431</v>
      </c>
      <c r="J79">
        <v>60148</v>
      </c>
      <c r="K79" t="s">
        <v>8922</v>
      </c>
      <c r="L79" t="s">
        <v>9243</v>
      </c>
      <c r="M79" t="s">
        <v>9244</v>
      </c>
      <c r="O79">
        <v>22</v>
      </c>
      <c r="P79">
        <v>2</v>
      </c>
      <c r="Q79" t="s">
        <v>9329</v>
      </c>
      <c r="R79" t="s">
        <v>9320</v>
      </c>
      <c r="S79" t="s">
        <v>9132</v>
      </c>
      <c r="T79" t="s">
        <v>9132</v>
      </c>
      <c r="U79" t="s">
        <v>9269</v>
      </c>
      <c r="V79" t="s">
        <v>9270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144102</v>
      </c>
      <c r="BI79">
        <v>180573</v>
      </c>
      <c r="BJ79">
        <v>159402</v>
      </c>
      <c r="BK79">
        <v>225878</v>
      </c>
      <c r="BL79">
        <v>179400</v>
      </c>
      <c r="BM79">
        <v>190550</v>
      </c>
      <c r="BN79">
        <v>126363</v>
      </c>
      <c r="BO79">
        <v>184688</v>
      </c>
      <c r="BP79">
        <v>184688</v>
      </c>
      <c r="BQ79">
        <v>185964</v>
      </c>
      <c r="BR79">
        <v>180556</v>
      </c>
      <c r="BS79">
        <v>215232</v>
      </c>
      <c r="BT79">
        <v>144102</v>
      </c>
      <c r="BU79">
        <v>180573</v>
      </c>
      <c r="BV79">
        <v>159402</v>
      </c>
      <c r="BW79">
        <v>225878</v>
      </c>
      <c r="BX79">
        <v>179400</v>
      </c>
      <c r="BY79">
        <v>190550</v>
      </c>
      <c r="BZ79">
        <v>126363</v>
      </c>
      <c r="CA79">
        <v>184688</v>
      </c>
      <c r="CB79">
        <v>184688</v>
      </c>
      <c r="CC79">
        <v>185964</v>
      </c>
      <c r="CD79">
        <v>180556</v>
      </c>
      <c r="CE79">
        <v>215232</v>
      </c>
      <c r="CF79">
        <v>42234</v>
      </c>
      <c r="CG79">
        <v>52923</v>
      </c>
      <c r="CH79">
        <v>46718</v>
      </c>
      <c r="CI79">
        <v>66201</v>
      </c>
      <c r="CJ79">
        <v>52579</v>
      </c>
      <c r="CK79">
        <v>55847</v>
      </c>
      <c r="CL79">
        <v>37035</v>
      </c>
      <c r="CM79">
        <v>54129</v>
      </c>
      <c r="CN79">
        <v>54129</v>
      </c>
      <c r="CO79">
        <v>54503</v>
      </c>
      <c r="CP79">
        <v>52918</v>
      </c>
      <c r="CQ79">
        <v>63081</v>
      </c>
      <c r="CR79">
        <v>0</v>
      </c>
      <c r="CS79">
        <v>0</v>
      </c>
      <c r="CT79">
        <v>2157396</v>
      </c>
      <c r="CU79">
        <v>2157396</v>
      </c>
      <c r="CV79">
        <v>632297</v>
      </c>
      <c r="CW79">
        <v>2024</v>
      </c>
    </row>
    <row r="80" spans="1:101" x14ac:dyDescent="0.25">
      <c r="A80" t="s">
        <v>9400</v>
      </c>
      <c r="B80" t="s">
        <v>8840</v>
      </c>
      <c r="C80" t="b">
        <v>1</v>
      </c>
      <c r="D80" t="s">
        <v>9432</v>
      </c>
      <c r="E80">
        <v>60905</v>
      </c>
      <c r="F80" t="s">
        <v>9239</v>
      </c>
      <c r="G80" t="s">
        <v>9240</v>
      </c>
      <c r="H80" t="s">
        <v>9433</v>
      </c>
      <c r="I80" t="s">
        <v>9433</v>
      </c>
      <c r="J80">
        <v>60562</v>
      </c>
      <c r="K80" t="s">
        <v>8922</v>
      </c>
      <c r="L80" t="s">
        <v>9243</v>
      </c>
      <c r="M80" t="s">
        <v>9244</v>
      </c>
      <c r="O80">
        <v>22</v>
      </c>
      <c r="P80">
        <v>2</v>
      </c>
      <c r="Q80" t="s">
        <v>9329</v>
      </c>
      <c r="R80" t="s">
        <v>9320</v>
      </c>
      <c r="S80" t="s">
        <v>9132</v>
      </c>
      <c r="T80" t="s">
        <v>9132</v>
      </c>
      <c r="U80" t="s">
        <v>9248</v>
      </c>
      <c r="V80" t="s">
        <v>9249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98429</v>
      </c>
      <c r="BI80">
        <v>111204</v>
      </c>
      <c r="BJ80">
        <v>122972</v>
      </c>
      <c r="BK80">
        <v>156727</v>
      </c>
      <c r="BL80">
        <v>108679</v>
      </c>
      <c r="BM80">
        <v>117342</v>
      </c>
      <c r="BN80">
        <v>81284</v>
      </c>
      <c r="BO80">
        <v>122102</v>
      </c>
      <c r="BP80">
        <v>130014</v>
      </c>
      <c r="BQ80">
        <v>120822</v>
      </c>
      <c r="BR80">
        <v>117598</v>
      </c>
      <c r="BS80">
        <v>135453</v>
      </c>
      <c r="BT80">
        <v>98429</v>
      </c>
      <c r="BU80">
        <v>111204</v>
      </c>
      <c r="BV80">
        <v>122972</v>
      </c>
      <c r="BW80">
        <v>156727</v>
      </c>
      <c r="BX80">
        <v>108679</v>
      </c>
      <c r="BY80">
        <v>117342</v>
      </c>
      <c r="BZ80">
        <v>81284</v>
      </c>
      <c r="CA80">
        <v>122102</v>
      </c>
      <c r="CB80">
        <v>130014</v>
      </c>
      <c r="CC80">
        <v>120822</v>
      </c>
      <c r="CD80">
        <v>117598</v>
      </c>
      <c r="CE80">
        <v>135453</v>
      </c>
      <c r="CF80">
        <v>28848</v>
      </c>
      <c r="CG80">
        <v>32592</v>
      </c>
      <c r="CH80">
        <v>36041</v>
      </c>
      <c r="CI80">
        <v>45934</v>
      </c>
      <c r="CJ80">
        <v>31852</v>
      </c>
      <c r="CK80">
        <v>34391</v>
      </c>
      <c r="CL80">
        <v>23823</v>
      </c>
      <c r="CM80">
        <v>35786</v>
      </c>
      <c r="CN80">
        <v>38105</v>
      </c>
      <c r="CO80">
        <v>35411</v>
      </c>
      <c r="CP80">
        <v>34466</v>
      </c>
      <c r="CQ80">
        <v>39699</v>
      </c>
      <c r="CR80">
        <v>0</v>
      </c>
      <c r="CS80">
        <v>0</v>
      </c>
      <c r="CT80">
        <v>1422626</v>
      </c>
      <c r="CU80">
        <v>1422626</v>
      </c>
      <c r="CV80">
        <v>416948</v>
      </c>
      <c r="CW80">
        <v>2024</v>
      </c>
    </row>
    <row r="81" spans="1:101" x14ac:dyDescent="0.25">
      <c r="A81" t="s">
        <v>9375</v>
      </c>
      <c r="B81" t="s">
        <v>8840</v>
      </c>
      <c r="C81" t="b">
        <v>1</v>
      </c>
      <c r="D81" t="s">
        <v>9434</v>
      </c>
      <c r="E81">
        <v>61100</v>
      </c>
      <c r="F81" t="s">
        <v>9239</v>
      </c>
      <c r="G81" t="s">
        <v>9240</v>
      </c>
      <c r="H81" t="s">
        <v>9435</v>
      </c>
      <c r="I81" t="s">
        <v>9436</v>
      </c>
      <c r="J81">
        <v>60714</v>
      </c>
      <c r="K81" t="s">
        <v>8922</v>
      </c>
      <c r="L81" t="s">
        <v>9243</v>
      </c>
      <c r="M81" t="s">
        <v>9244</v>
      </c>
      <c r="O81">
        <v>22</v>
      </c>
      <c r="P81">
        <v>2</v>
      </c>
      <c r="Q81" t="s">
        <v>9329</v>
      </c>
      <c r="R81" t="s">
        <v>9320</v>
      </c>
      <c r="S81" t="s">
        <v>9132</v>
      </c>
      <c r="T81" t="s">
        <v>9132</v>
      </c>
      <c r="U81" t="s">
        <v>9269</v>
      </c>
      <c r="V81" t="s">
        <v>9249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228273</v>
      </c>
      <c r="BI81">
        <v>210142</v>
      </c>
      <c r="BJ81">
        <v>219815</v>
      </c>
      <c r="BK81">
        <v>284042</v>
      </c>
      <c r="BL81">
        <v>218733</v>
      </c>
      <c r="BM81">
        <v>228198</v>
      </c>
      <c r="BN81">
        <v>144133</v>
      </c>
      <c r="BO81">
        <v>212407</v>
      </c>
      <c r="BP81">
        <v>254044</v>
      </c>
      <c r="BQ81">
        <v>256736</v>
      </c>
      <c r="BR81">
        <v>203062</v>
      </c>
      <c r="BS81">
        <v>257449</v>
      </c>
      <c r="BT81">
        <v>228273</v>
      </c>
      <c r="BU81">
        <v>210142</v>
      </c>
      <c r="BV81">
        <v>219815</v>
      </c>
      <c r="BW81">
        <v>284042</v>
      </c>
      <c r="BX81">
        <v>218733</v>
      </c>
      <c r="BY81">
        <v>228198</v>
      </c>
      <c r="BZ81">
        <v>144133</v>
      </c>
      <c r="CA81">
        <v>212407</v>
      </c>
      <c r="CB81">
        <v>254044</v>
      </c>
      <c r="CC81">
        <v>256736</v>
      </c>
      <c r="CD81">
        <v>203062</v>
      </c>
      <c r="CE81">
        <v>257449</v>
      </c>
      <c r="CF81">
        <v>66903</v>
      </c>
      <c r="CG81">
        <v>61589</v>
      </c>
      <c r="CH81">
        <v>64424</v>
      </c>
      <c r="CI81">
        <v>83248</v>
      </c>
      <c r="CJ81">
        <v>64107</v>
      </c>
      <c r="CK81">
        <v>66881</v>
      </c>
      <c r="CL81">
        <v>42243</v>
      </c>
      <c r="CM81">
        <v>62253</v>
      </c>
      <c r="CN81">
        <v>74456</v>
      </c>
      <c r="CO81">
        <v>75245</v>
      </c>
      <c r="CP81">
        <v>59514</v>
      </c>
      <c r="CQ81">
        <v>75454</v>
      </c>
      <c r="CR81">
        <v>0</v>
      </c>
      <c r="CS81">
        <v>0</v>
      </c>
      <c r="CT81">
        <v>2717034</v>
      </c>
      <c r="CU81">
        <v>2717034</v>
      </c>
      <c r="CV81">
        <v>796317</v>
      </c>
      <c r="CW81">
        <v>2024</v>
      </c>
    </row>
    <row r="82" spans="1:101" x14ac:dyDescent="0.25">
      <c r="A82" t="s">
        <v>9375</v>
      </c>
      <c r="B82" t="s">
        <v>8840</v>
      </c>
      <c r="C82" t="b">
        <v>1</v>
      </c>
      <c r="D82" t="s">
        <v>9437</v>
      </c>
      <c r="E82">
        <v>61747</v>
      </c>
      <c r="F82" t="s">
        <v>9239</v>
      </c>
      <c r="G82" t="s">
        <v>9240</v>
      </c>
      <c r="H82" t="s">
        <v>9438</v>
      </c>
      <c r="I82" t="s">
        <v>9438</v>
      </c>
      <c r="J82">
        <v>61374</v>
      </c>
      <c r="K82" t="s">
        <v>8922</v>
      </c>
      <c r="L82" t="s">
        <v>9243</v>
      </c>
      <c r="M82" t="s">
        <v>9244</v>
      </c>
      <c r="O82">
        <v>22</v>
      </c>
      <c r="P82">
        <v>1</v>
      </c>
      <c r="Q82" t="s">
        <v>9245</v>
      </c>
      <c r="R82" t="s">
        <v>9320</v>
      </c>
      <c r="S82" t="s">
        <v>9132</v>
      </c>
      <c r="T82" t="s">
        <v>9132</v>
      </c>
      <c r="U82" t="s">
        <v>9248</v>
      </c>
      <c r="V82" t="s">
        <v>9249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154942</v>
      </c>
      <c r="BI82">
        <v>150090</v>
      </c>
      <c r="BJ82">
        <v>146638</v>
      </c>
      <c r="BK82">
        <v>190321</v>
      </c>
      <c r="BL82">
        <v>192218</v>
      </c>
      <c r="BM82">
        <v>174316</v>
      </c>
      <c r="BN82">
        <v>114862</v>
      </c>
      <c r="BO82">
        <v>177724</v>
      </c>
      <c r="BP82">
        <v>196381</v>
      </c>
      <c r="BQ82">
        <v>161944</v>
      </c>
      <c r="BR82">
        <v>171272</v>
      </c>
      <c r="BS82">
        <v>171733</v>
      </c>
      <c r="BT82">
        <v>154942</v>
      </c>
      <c r="BU82">
        <v>150090</v>
      </c>
      <c r="BV82">
        <v>146638</v>
      </c>
      <c r="BW82">
        <v>190321</v>
      </c>
      <c r="BX82">
        <v>192218</v>
      </c>
      <c r="BY82">
        <v>174316</v>
      </c>
      <c r="BZ82">
        <v>114862</v>
      </c>
      <c r="CA82">
        <v>177724</v>
      </c>
      <c r="CB82">
        <v>196381</v>
      </c>
      <c r="CC82">
        <v>161944</v>
      </c>
      <c r="CD82">
        <v>171272</v>
      </c>
      <c r="CE82">
        <v>171733</v>
      </c>
      <c r="CF82">
        <v>45411</v>
      </c>
      <c r="CG82">
        <v>43989</v>
      </c>
      <c r="CH82">
        <v>42977</v>
      </c>
      <c r="CI82">
        <v>55780</v>
      </c>
      <c r="CJ82">
        <v>56336</v>
      </c>
      <c r="CK82">
        <v>51089</v>
      </c>
      <c r="CL82">
        <v>33664</v>
      </c>
      <c r="CM82">
        <v>52088</v>
      </c>
      <c r="CN82">
        <v>57556</v>
      </c>
      <c r="CO82">
        <v>47463</v>
      </c>
      <c r="CP82">
        <v>50197</v>
      </c>
      <c r="CQ82">
        <v>50332</v>
      </c>
      <c r="CR82">
        <v>0</v>
      </c>
      <c r="CS82">
        <v>0</v>
      </c>
      <c r="CT82">
        <v>2002441</v>
      </c>
      <c r="CU82">
        <v>2002441</v>
      </c>
      <c r="CV82">
        <v>586882</v>
      </c>
      <c r="CW82">
        <v>2024</v>
      </c>
    </row>
    <row r="83" spans="1:101" x14ac:dyDescent="0.25">
      <c r="A83" t="s">
        <v>9439</v>
      </c>
      <c r="B83" t="s">
        <v>8840</v>
      </c>
      <c r="C83" t="b">
        <v>1</v>
      </c>
      <c r="D83" t="s">
        <v>9440</v>
      </c>
      <c r="E83">
        <v>62380</v>
      </c>
      <c r="F83" t="s">
        <v>9239</v>
      </c>
      <c r="G83" t="s">
        <v>9240</v>
      </c>
      <c r="H83" t="s">
        <v>9441</v>
      </c>
      <c r="I83" t="s">
        <v>9441</v>
      </c>
      <c r="J83">
        <v>61915</v>
      </c>
      <c r="K83" t="s">
        <v>8922</v>
      </c>
      <c r="L83" t="s">
        <v>9243</v>
      </c>
      <c r="M83" t="s">
        <v>9244</v>
      </c>
      <c r="O83">
        <v>22</v>
      </c>
      <c r="P83">
        <v>2</v>
      </c>
      <c r="Q83" t="s">
        <v>9329</v>
      </c>
      <c r="R83" t="s">
        <v>9320</v>
      </c>
      <c r="S83" t="s">
        <v>9132</v>
      </c>
      <c r="T83" t="s">
        <v>9132</v>
      </c>
      <c r="U83" t="s">
        <v>9248</v>
      </c>
      <c r="V83" t="s">
        <v>9249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201786</v>
      </c>
      <c r="BI83">
        <v>248032</v>
      </c>
      <c r="BJ83">
        <v>269640</v>
      </c>
      <c r="BK83">
        <v>318776</v>
      </c>
      <c r="BL83">
        <v>251444</v>
      </c>
      <c r="BM83">
        <v>254917</v>
      </c>
      <c r="BN83">
        <v>170661</v>
      </c>
      <c r="BO83">
        <v>258616</v>
      </c>
      <c r="BP83">
        <v>272298</v>
      </c>
      <c r="BQ83">
        <v>278095</v>
      </c>
      <c r="BR83">
        <v>236465</v>
      </c>
      <c r="BS83">
        <v>266525</v>
      </c>
      <c r="BT83">
        <v>201786</v>
      </c>
      <c r="BU83">
        <v>248032</v>
      </c>
      <c r="BV83">
        <v>269640</v>
      </c>
      <c r="BW83">
        <v>318776</v>
      </c>
      <c r="BX83">
        <v>251444</v>
      </c>
      <c r="BY83">
        <v>254917</v>
      </c>
      <c r="BZ83">
        <v>170661</v>
      </c>
      <c r="CA83">
        <v>258616</v>
      </c>
      <c r="CB83">
        <v>272298</v>
      </c>
      <c r="CC83">
        <v>278095</v>
      </c>
      <c r="CD83">
        <v>236465</v>
      </c>
      <c r="CE83">
        <v>266525</v>
      </c>
      <c r="CF83">
        <v>59140</v>
      </c>
      <c r="CG83">
        <v>72694</v>
      </c>
      <c r="CH83">
        <v>79027</v>
      </c>
      <c r="CI83">
        <v>93428</v>
      </c>
      <c r="CJ83">
        <v>73694</v>
      </c>
      <c r="CK83">
        <v>74712</v>
      </c>
      <c r="CL83">
        <v>50018</v>
      </c>
      <c r="CM83">
        <v>75796</v>
      </c>
      <c r="CN83">
        <v>79806</v>
      </c>
      <c r="CO83">
        <v>81505</v>
      </c>
      <c r="CP83">
        <v>69304</v>
      </c>
      <c r="CQ83">
        <v>78114</v>
      </c>
      <c r="CR83">
        <v>0</v>
      </c>
      <c r="CS83">
        <v>0</v>
      </c>
      <c r="CT83">
        <v>3027255</v>
      </c>
      <c r="CU83">
        <v>3027255</v>
      </c>
      <c r="CV83">
        <v>887238</v>
      </c>
      <c r="CW83">
        <v>2024</v>
      </c>
    </row>
    <row r="84" spans="1:101" x14ac:dyDescent="0.25">
      <c r="A84" t="s">
        <v>9439</v>
      </c>
      <c r="B84" t="s">
        <v>8840</v>
      </c>
      <c r="C84" t="b">
        <v>1</v>
      </c>
      <c r="D84" t="s">
        <v>9442</v>
      </c>
      <c r="E84">
        <v>62938</v>
      </c>
      <c r="F84" t="s">
        <v>9239</v>
      </c>
      <c r="G84" t="s">
        <v>9240</v>
      </c>
      <c r="H84" t="s">
        <v>9443</v>
      </c>
      <c r="I84" t="s">
        <v>9444</v>
      </c>
      <c r="J84">
        <v>59496</v>
      </c>
      <c r="K84" t="s">
        <v>8922</v>
      </c>
      <c r="L84" t="s">
        <v>9243</v>
      </c>
      <c r="M84" t="s">
        <v>9244</v>
      </c>
      <c r="O84">
        <v>22</v>
      </c>
      <c r="P84">
        <v>2</v>
      </c>
      <c r="Q84" t="s">
        <v>9329</v>
      </c>
      <c r="R84" t="s">
        <v>9320</v>
      </c>
      <c r="S84" t="s">
        <v>9132</v>
      </c>
      <c r="T84" t="s">
        <v>9132</v>
      </c>
      <c r="U84" t="s">
        <v>9248</v>
      </c>
      <c r="V84" t="s">
        <v>9249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96382</v>
      </c>
      <c r="BI84">
        <v>123528</v>
      </c>
      <c r="BJ84">
        <v>124804</v>
      </c>
      <c r="BK84">
        <v>166175</v>
      </c>
      <c r="BL84">
        <v>125951</v>
      </c>
      <c r="BM84">
        <v>127216</v>
      </c>
      <c r="BN84">
        <v>64473</v>
      </c>
      <c r="BO84">
        <v>132338</v>
      </c>
      <c r="BP84">
        <v>132044</v>
      </c>
      <c r="BQ84">
        <v>117827</v>
      </c>
      <c r="BR84">
        <v>126565</v>
      </c>
      <c r="BS84">
        <v>140035</v>
      </c>
      <c r="BT84">
        <v>96382</v>
      </c>
      <c r="BU84">
        <v>123528</v>
      </c>
      <c r="BV84">
        <v>124804</v>
      </c>
      <c r="BW84">
        <v>166175</v>
      </c>
      <c r="BX84">
        <v>125951</v>
      </c>
      <c r="BY84">
        <v>127216</v>
      </c>
      <c r="BZ84">
        <v>64473</v>
      </c>
      <c r="CA84">
        <v>132338</v>
      </c>
      <c r="CB84">
        <v>132044</v>
      </c>
      <c r="CC84">
        <v>117827</v>
      </c>
      <c r="CD84">
        <v>126565</v>
      </c>
      <c r="CE84">
        <v>140035</v>
      </c>
      <c r="CF84">
        <v>28248</v>
      </c>
      <c r="CG84">
        <v>36204</v>
      </c>
      <c r="CH84">
        <v>36578</v>
      </c>
      <c r="CI84">
        <v>48703</v>
      </c>
      <c r="CJ84">
        <v>36914</v>
      </c>
      <c r="CK84">
        <v>37285</v>
      </c>
      <c r="CL84">
        <v>18896</v>
      </c>
      <c r="CM84">
        <v>38786</v>
      </c>
      <c r="CN84">
        <v>38700</v>
      </c>
      <c r="CO84">
        <v>34533</v>
      </c>
      <c r="CP84">
        <v>37094</v>
      </c>
      <c r="CQ84">
        <v>41042</v>
      </c>
      <c r="CR84">
        <v>0</v>
      </c>
      <c r="CS84">
        <v>0</v>
      </c>
      <c r="CT84">
        <v>1477338</v>
      </c>
      <c r="CU84">
        <v>1477338</v>
      </c>
      <c r="CV84">
        <v>432983</v>
      </c>
      <c r="CW84">
        <v>2024</v>
      </c>
    </row>
    <row r="85" spans="1:101" x14ac:dyDescent="0.25">
      <c r="A85" t="s">
        <v>9402</v>
      </c>
      <c r="B85" t="s">
        <v>8840</v>
      </c>
      <c r="C85" t="b">
        <v>1</v>
      </c>
      <c r="D85" t="s">
        <v>9445</v>
      </c>
      <c r="E85">
        <v>63258</v>
      </c>
      <c r="F85" t="s">
        <v>9239</v>
      </c>
      <c r="G85" t="s">
        <v>9240</v>
      </c>
      <c r="H85" t="s">
        <v>9446</v>
      </c>
      <c r="I85" t="s">
        <v>9447</v>
      </c>
      <c r="J85">
        <v>63021</v>
      </c>
      <c r="K85" t="s">
        <v>8922</v>
      </c>
      <c r="L85" t="s">
        <v>9243</v>
      </c>
      <c r="M85" t="s">
        <v>9244</v>
      </c>
      <c r="O85">
        <v>22</v>
      </c>
      <c r="P85">
        <v>2</v>
      </c>
      <c r="Q85" t="s">
        <v>9329</v>
      </c>
      <c r="R85" t="s">
        <v>9320</v>
      </c>
      <c r="S85" t="s">
        <v>9132</v>
      </c>
      <c r="T85" t="s">
        <v>9132</v>
      </c>
      <c r="U85" t="s">
        <v>9269</v>
      </c>
      <c r="V85" t="s">
        <v>9249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255054</v>
      </c>
      <c r="BI85">
        <v>265614</v>
      </c>
      <c r="BJ85">
        <v>283489</v>
      </c>
      <c r="BK85">
        <v>372778</v>
      </c>
      <c r="BL85">
        <v>282879</v>
      </c>
      <c r="BM85">
        <v>294285</v>
      </c>
      <c r="BN85">
        <v>158341</v>
      </c>
      <c r="BO85">
        <v>266375</v>
      </c>
      <c r="BP85">
        <v>313054</v>
      </c>
      <c r="BQ85">
        <v>298686</v>
      </c>
      <c r="BR85">
        <v>282531</v>
      </c>
      <c r="BS85">
        <v>315211</v>
      </c>
      <c r="BT85">
        <v>255054</v>
      </c>
      <c r="BU85">
        <v>265614</v>
      </c>
      <c r="BV85">
        <v>283489</v>
      </c>
      <c r="BW85">
        <v>372778</v>
      </c>
      <c r="BX85">
        <v>282879</v>
      </c>
      <c r="BY85">
        <v>294285</v>
      </c>
      <c r="BZ85">
        <v>158341</v>
      </c>
      <c r="CA85">
        <v>266375</v>
      </c>
      <c r="CB85">
        <v>313054</v>
      </c>
      <c r="CC85">
        <v>298686</v>
      </c>
      <c r="CD85">
        <v>282531</v>
      </c>
      <c r="CE85">
        <v>315211</v>
      </c>
      <c r="CF85">
        <v>74752</v>
      </c>
      <c r="CG85">
        <v>77847</v>
      </c>
      <c r="CH85">
        <v>83086</v>
      </c>
      <c r="CI85">
        <v>109255</v>
      </c>
      <c r="CJ85">
        <v>82907</v>
      </c>
      <c r="CK85">
        <v>86250</v>
      </c>
      <c r="CL85">
        <v>46407</v>
      </c>
      <c r="CM85">
        <v>78070</v>
      </c>
      <c r="CN85">
        <v>91751</v>
      </c>
      <c r="CO85">
        <v>87540</v>
      </c>
      <c r="CP85">
        <v>82805</v>
      </c>
      <c r="CQ85">
        <v>92383</v>
      </c>
      <c r="CR85">
        <v>0</v>
      </c>
      <c r="CS85">
        <v>0</v>
      </c>
      <c r="CT85">
        <v>3388297</v>
      </c>
      <c r="CU85">
        <v>3388297</v>
      </c>
      <c r="CV85">
        <v>993053</v>
      </c>
      <c r="CW85">
        <v>2024</v>
      </c>
    </row>
    <row r="86" spans="1:101" x14ac:dyDescent="0.25">
      <c r="A86" t="s">
        <v>9237</v>
      </c>
      <c r="B86" t="s">
        <v>8840</v>
      </c>
      <c r="C86" t="b">
        <v>1</v>
      </c>
      <c r="D86" t="s">
        <v>9448</v>
      </c>
      <c r="E86">
        <v>67502</v>
      </c>
      <c r="F86" t="s">
        <v>9239</v>
      </c>
      <c r="G86" t="s">
        <v>9240</v>
      </c>
      <c r="H86" t="s">
        <v>9449</v>
      </c>
      <c r="I86" t="s">
        <v>9450</v>
      </c>
      <c r="J86">
        <v>66233</v>
      </c>
      <c r="K86" t="s">
        <v>8922</v>
      </c>
      <c r="L86" t="s">
        <v>9243</v>
      </c>
      <c r="M86" t="s">
        <v>9244</v>
      </c>
      <c r="O86">
        <v>22</v>
      </c>
      <c r="P86">
        <v>2</v>
      </c>
      <c r="Q86" t="s">
        <v>9329</v>
      </c>
      <c r="R86" t="s">
        <v>9320</v>
      </c>
      <c r="S86" t="s">
        <v>9132</v>
      </c>
      <c r="T86" t="s">
        <v>9132</v>
      </c>
      <c r="U86" t="s">
        <v>9269</v>
      </c>
      <c r="V86" t="s">
        <v>9249</v>
      </c>
      <c r="X86" t="s">
        <v>9240</v>
      </c>
      <c r="Y86" t="s">
        <v>9240</v>
      </c>
      <c r="Z86" t="s">
        <v>9240</v>
      </c>
      <c r="AA86" t="s">
        <v>9240</v>
      </c>
      <c r="AB86" t="s">
        <v>9240</v>
      </c>
      <c r="AC86" t="s">
        <v>9240</v>
      </c>
      <c r="AD86" t="s">
        <v>9240</v>
      </c>
      <c r="AE86" t="s">
        <v>9240</v>
      </c>
      <c r="AF86" t="s">
        <v>9240</v>
      </c>
      <c r="AG86" t="s">
        <v>9240</v>
      </c>
      <c r="AH86" t="s">
        <v>9240</v>
      </c>
      <c r="AI86">
        <v>0</v>
      </c>
      <c r="AJ86" t="s">
        <v>9240</v>
      </c>
      <c r="AK86" t="s">
        <v>9240</v>
      </c>
      <c r="AL86" t="s">
        <v>9240</v>
      </c>
      <c r="AM86" t="s">
        <v>9240</v>
      </c>
      <c r="AN86" t="s">
        <v>9240</v>
      </c>
      <c r="AO86" t="s">
        <v>9240</v>
      </c>
      <c r="AP86" t="s">
        <v>9240</v>
      </c>
      <c r="AQ86" t="s">
        <v>9240</v>
      </c>
      <c r="AR86" t="s">
        <v>9240</v>
      </c>
      <c r="AS86" t="s">
        <v>9240</v>
      </c>
      <c r="AT86" t="s">
        <v>9240</v>
      </c>
      <c r="AU86">
        <v>0</v>
      </c>
      <c r="AV86" t="s">
        <v>9240</v>
      </c>
      <c r="AW86" t="s">
        <v>9240</v>
      </c>
      <c r="AX86" t="s">
        <v>9240</v>
      </c>
      <c r="AY86" t="s">
        <v>9240</v>
      </c>
      <c r="AZ86" t="s">
        <v>9240</v>
      </c>
      <c r="BA86" t="s">
        <v>9240</v>
      </c>
      <c r="BB86" t="s">
        <v>9240</v>
      </c>
      <c r="BC86" t="s">
        <v>9240</v>
      </c>
      <c r="BD86" t="s">
        <v>9240</v>
      </c>
      <c r="BE86" t="s">
        <v>9240</v>
      </c>
      <c r="BF86" t="s">
        <v>9240</v>
      </c>
      <c r="BG86">
        <v>0</v>
      </c>
      <c r="BH86" t="s">
        <v>9240</v>
      </c>
      <c r="BI86" t="s">
        <v>9240</v>
      </c>
      <c r="BJ86" t="s">
        <v>9240</v>
      </c>
      <c r="BK86" t="s">
        <v>9240</v>
      </c>
      <c r="BL86" t="s">
        <v>9240</v>
      </c>
      <c r="BM86" t="s">
        <v>9240</v>
      </c>
      <c r="BN86" t="s">
        <v>9240</v>
      </c>
      <c r="BO86" t="s">
        <v>9240</v>
      </c>
      <c r="BP86" t="s">
        <v>9240</v>
      </c>
      <c r="BQ86" t="s">
        <v>9240</v>
      </c>
      <c r="BR86" t="s">
        <v>9240</v>
      </c>
      <c r="BS86">
        <v>135453</v>
      </c>
      <c r="BT86" t="s">
        <v>9240</v>
      </c>
      <c r="BU86" t="s">
        <v>9240</v>
      </c>
      <c r="BV86" t="s">
        <v>9240</v>
      </c>
      <c r="BW86" t="s">
        <v>9240</v>
      </c>
      <c r="BX86" t="s">
        <v>9240</v>
      </c>
      <c r="BY86" t="s">
        <v>9240</v>
      </c>
      <c r="BZ86" t="s">
        <v>9240</v>
      </c>
      <c r="CA86" t="s">
        <v>9240</v>
      </c>
      <c r="CB86" t="s">
        <v>9240</v>
      </c>
      <c r="CC86" t="s">
        <v>9240</v>
      </c>
      <c r="CD86" t="s">
        <v>9240</v>
      </c>
      <c r="CE86">
        <v>135453</v>
      </c>
      <c r="CF86" t="s">
        <v>9240</v>
      </c>
      <c r="CG86" t="s">
        <v>9240</v>
      </c>
      <c r="CH86" t="s">
        <v>9240</v>
      </c>
      <c r="CI86" t="s">
        <v>9240</v>
      </c>
      <c r="CJ86" t="s">
        <v>9240</v>
      </c>
      <c r="CK86" t="s">
        <v>9240</v>
      </c>
      <c r="CL86" t="s">
        <v>9240</v>
      </c>
      <c r="CM86" t="s">
        <v>9240</v>
      </c>
      <c r="CN86" t="s">
        <v>9240</v>
      </c>
      <c r="CO86" t="s">
        <v>9240</v>
      </c>
      <c r="CP86" t="s">
        <v>9240</v>
      </c>
      <c r="CQ86">
        <v>39699</v>
      </c>
      <c r="CR86">
        <v>0</v>
      </c>
      <c r="CS86">
        <v>0</v>
      </c>
      <c r="CT86">
        <v>135453</v>
      </c>
      <c r="CU86">
        <v>135453</v>
      </c>
      <c r="CV86">
        <v>39699</v>
      </c>
      <c r="CW86">
        <v>2024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V89"/>
  <sheetViews>
    <sheetView workbookViewId="0"/>
  </sheetViews>
  <sheetFormatPr defaultRowHeight="15" x14ac:dyDescent="0.25"/>
  <sheetData>
    <row r="1" spans="1:100" x14ac:dyDescent="0.25">
      <c r="A1" s="7" t="s">
        <v>9451</v>
      </c>
    </row>
    <row r="2" spans="1:100" x14ac:dyDescent="0.25">
      <c r="A2" s="8" t="s">
        <v>9452</v>
      </c>
    </row>
    <row r="3" spans="1:100" x14ac:dyDescent="0.25">
      <c r="A3" s="8" t="s">
        <v>9453</v>
      </c>
    </row>
    <row r="4" spans="1:100" x14ac:dyDescent="0.25">
      <c r="A4" s="8" t="s">
        <v>9454</v>
      </c>
    </row>
    <row r="6" spans="1:100" x14ac:dyDescent="0.25">
      <c r="A6" s="6" t="s">
        <v>9455</v>
      </c>
      <c r="B6" s="6" t="s">
        <v>9140</v>
      </c>
      <c r="C6" s="6" t="s">
        <v>9141</v>
      </c>
      <c r="D6" s="6" t="s">
        <v>9142</v>
      </c>
      <c r="E6" s="6" t="s">
        <v>9143</v>
      </c>
      <c r="F6" s="6" t="s">
        <v>9144</v>
      </c>
      <c r="G6" s="6" t="s">
        <v>9145</v>
      </c>
      <c r="H6" s="6" t="s">
        <v>9146</v>
      </c>
      <c r="I6" s="6" t="s">
        <v>9147</v>
      </c>
      <c r="J6" s="6" t="s">
        <v>9148</v>
      </c>
      <c r="K6" s="6" t="s">
        <v>9149</v>
      </c>
      <c r="L6" s="6" t="s">
        <v>9150</v>
      </c>
      <c r="M6" s="6" t="s">
        <v>9151</v>
      </c>
      <c r="N6" s="6" t="s">
        <v>9152</v>
      </c>
      <c r="O6" s="6" t="s">
        <v>9153</v>
      </c>
      <c r="P6" s="6" t="s">
        <v>9154</v>
      </c>
      <c r="Q6" s="6" t="s">
        <v>9155</v>
      </c>
      <c r="R6" s="6" t="s">
        <v>9156</v>
      </c>
      <c r="S6" s="6" t="s">
        <v>9157</v>
      </c>
      <c r="T6" s="6" t="s">
        <v>9158</v>
      </c>
      <c r="U6" s="6" t="s">
        <v>9159</v>
      </c>
      <c r="V6" s="6" t="s">
        <v>9160</v>
      </c>
      <c r="W6" s="6" t="s">
        <v>9161</v>
      </c>
      <c r="X6" s="6" t="s">
        <v>9162</v>
      </c>
      <c r="Y6" s="6" t="s">
        <v>9163</v>
      </c>
      <c r="Z6" s="6" t="s">
        <v>9164</v>
      </c>
      <c r="AA6" s="6" t="s">
        <v>9165</v>
      </c>
      <c r="AB6" s="6" t="s">
        <v>9166</v>
      </c>
      <c r="AC6" s="6" t="s">
        <v>9167</v>
      </c>
      <c r="AD6" s="6" t="s">
        <v>9168</v>
      </c>
      <c r="AE6" s="6" t="s">
        <v>9169</v>
      </c>
      <c r="AF6" s="6" t="s">
        <v>9170</v>
      </c>
      <c r="AG6" s="6" t="s">
        <v>9171</v>
      </c>
      <c r="AH6" s="6" t="s">
        <v>9172</v>
      </c>
      <c r="AI6" s="6" t="s">
        <v>9173</v>
      </c>
      <c r="AJ6" s="6" t="s">
        <v>9174</v>
      </c>
      <c r="AK6" s="6" t="s">
        <v>9175</v>
      </c>
      <c r="AL6" s="6" t="s">
        <v>9176</v>
      </c>
      <c r="AM6" s="6" t="s">
        <v>9177</v>
      </c>
      <c r="AN6" s="6" t="s">
        <v>9178</v>
      </c>
      <c r="AO6" s="6" t="s">
        <v>9179</v>
      </c>
      <c r="AP6" s="6" t="s">
        <v>9180</v>
      </c>
      <c r="AQ6" s="6" t="s">
        <v>9181</v>
      </c>
      <c r="AR6" s="6" t="s">
        <v>9182</v>
      </c>
      <c r="AS6" s="6" t="s">
        <v>9183</v>
      </c>
      <c r="AT6" s="6" t="s">
        <v>9184</v>
      </c>
      <c r="AU6" s="6" t="s">
        <v>9185</v>
      </c>
      <c r="AV6" s="6" t="s">
        <v>9186</v>
      </c>
      <c r="AW6" s="6" t="s">
        <v>9187</v>
      </c>
      <c r="AX6" s="6" t="s">
        <v>9188</v>
      </c>
      <c r="AY6" s="6" t="s">
        <v>9189</v>
      </c>
      <c r="AZ6" s="6" t="s">
        <v>9190</v>
      </c>
      <c r="BA6" s="6" t="s">
        <v>9191</v>
      </c>
      <c r="BB6" s="6" t="s">
        <v>9192</v>
      </c>
      <c r="BC6" s="6" t="s">
        <v>9193</v>
      </c>
      <c r="BD6" s="6" t="s">
        <v>9194</v>
      </c>
      <c r="BE6" s="6" t="s">
        <v>9195</v>
      </c>
      <c r="BF6" s="6" t="s">
        <v>9196</v>
      </c>
      <c r="BG6" s="6" t="s">
        <v>9197</v>
      </c>
      <c r="BH6" s="6" t="s">
        <v>9198</v>
      </c>
      <c r="BI6" s="6" t="s">
        <v>9199</v>
      </c>
      <c r="BJ6" s="6" t="s">
        <v>9200</v>
      </c>
      <c r="BK6" s="6" t="s">
        <v>9201</v>
      </c>
      <c r="BL6" s="6" t="s">
        <v>9202</v>
      </c>
      <c r="BM6" s="6" t="s">
        <v>9203</v>
      </c>
      <c r="BN6" s="6" t="s">
        <v>9204</v>
      </c>
      <c r="BO6" s="6" t="s">
        <v>9205</v>
      </c>
      <c r="BP6" s="6" t="s">
        <v>9206</v>
      </c>
      <c r="BQ6" s="6" t="s">
        <v>9207</v>
      </c>
      <c r="BR6" s="6" t="s">
        <v>9208</v>
      </c>
      <c r="BS6" s="6" t="s">
        <v>9209</v>
      </c>
      <c r="BT6" s="6" t="s">
        <v>9210</v>
      </c>
      <c r="BU6" s="6" t="s">
        <v>9211</v>
      </c>
      <c r="BV6" s="6" t="s">
        <v>9212</v>
      </c>
      <c r="BW6" s="6" t="s">
        <v>9213</v>
      </c>
      <c r="BX6" s="6" t="s">
        <v>9214</v>
      </c>
      <c r="BY6" s="6" t="s">
        <v>9215</v>
      </c>
      <c r="BZ6" s="6" t="s">
        <v>9216</v>
      </c>
      <c r="CA6" s="6" t="s">
        <v>9217</v>
      </c>
      <c r="CB6" s="6" t="s">
        <v>9218</v>
      </c>
      <c r="CC6" s="6" t="s">
        <v>9219</v>
      </c>
      <c r="CD6" s="6" t="s">
        <v>9220</v>
      </c>
      <c r="CE6" s="6" t="s">
        <v>9221</v>
      </c>
      <c r="CF6" s="6" t="s">
        <v>9222</v>
      </c>
      <c r="CG6" s="6" t="s">
        <v>9223</v>
      </c>
      <c r="CH6" s="6" t="s">
        <v>9224</v>
      </c>
      <c r="CI6" s="6" t="s">
        <v>9225</v>
      </c>
      <c r="CJ6" s="6" t="s">
        <v>9226</v>
      </c>
      <c r="CK6" s="6" t="s">
        <v>9227</v>
      </c>
      <c r="CL6" s="6" t="s">
        <v>9228</v>
      </c>
      <c r="CM6" s="6" t="s">
        <v>9229</v>
      </c>
      <c r="CN6" s="6" t="s">
        <v>9230</v>
      </c>
      <c r="CO6" s="6" t="s">
        <v>9231</v>
      </c>
      <c r="CP6" s="6" t="s">
        <v>9232</v>
      </c>
      <c r="CQ6" s="6" t="s">
        <v>9233</v>
      </c>
      <c r="CR6" s="6" t="s">
        <v>9234</v>
      </c>
      <c r="CS6" s="6" t="s">
        <v>9235</v>
      </c>
      <c r="CT6" s="6" t="s">
        <v>9236</v>
      </c>
      <c r="CU6" s="6" t="s">
        <v>9456</v>
      </c>
      <c r="CV6" s="6" t="s">
        <v>9457</v>
      </c>
    </row>
    <row r="7" spans="1:100" x14ac:dyDescent="0.25">
      <c r="A7" t="s">
        <v>9455</v>
      </c>
      <c r="B7">
        <v>2790</v>
      </c>
      <c r="C7" t="s">
        <v>9239</v>
      </c>
      <c r="D7" t="s">
        <v>9240</v>
      </c>
      <c r="E7" t="s">
        <v>9241</v>
      </c>
      <c r="F7" t="s">
        <v>9242</v>
      </c>
      <c r="G7">
        <v>12199</v>
      </c>
      <c r="H7" t="s">
        <v>8922</v>
      </c>
      <c r="I7" t="s">
        <v>9243</v>
      </c>
      <c r="J7" t="s">
        <v>9244</v>
      </c>
      <c r="L7">
        <v>22</v>
      </c>
      <c r="M7">
        <v>1</v>
      </c>
      <c r="N7" t="s">
        <v>9245</v>
      </c>
      <c r="O7" t="s">
        <v>9246</v>
      </c>
      <c r="P7" t="s">
        <v>9129</v>
      </c>
      <c r="Q7" t="s">
        <v>9129</v>
      </c>
      <c r="R7" t="s">
        <v>9248</v>
      </c>
      <c r="S7" t="s">
        <v>9249</v>
      </c>
      <c r="T7" t="s">
        <v>9251</v>
      </c>
      <c r="U7">
        <v>20312</v>
      </c>
      <c r="V7">
        <v>20469</v>
      </c>
      <c r="W7">
        <v>6580</v>
      </c>
      <c r="X7">
        <v>27743</v>
      </c>
      <c r="Y7">
        <v>12574</v>
      </c>
      <c r="Z7">
        <v>137047</v>
      </c>
      <c r="AA7">
        <v>204036</v>
      </c>
      <c r="AB7">
        <v>165394</v>
      </c>
      <c r="AC7">
        <v>95273</v>
      </c>
      <c r="AD7">
        <v>38585</v>
      </c>
      <c r="AE7">
        <v>29594</v>
      </c>
      <c r="AF7">
        <v>8881</v>
      </c>
      <c r="AG7">
        <v>20312</v>
      </c>
      <c r="AH7">
        <v>20469</v>
      </c>
      <c r="AI7">
        <v>6580</v>
      </c>
      <c r="AJ7">
        <v>27743</v>
      </c>
      <c r="AK7">
        <v>12574</v>
      </c>
      <c r="AL7">
        <v>137047</v>
      </c>
      <c r="AM7">
        <v>204036</v>
      </c>
      <c r="AN7">
        <v>165394</v>
      </c>
      <c r="AO7">
        <v>95273</v>
      </c>
      <c r="AP7">
        <v>38585</v>
      </c>
      <c r="AQ7">
        <v>29594</v>
      </c>
      <c r="AR7">
        <v>8881</v>
      </c>
      <c r="AS7">
        <v>1.0900000000000001</v>
      </c>
      <c r="AT7">
        <v>1.08</v>
      </c>
      <c r="AU7">
        <v>1.08</v>
      </c>
      <c r="AV7">
        <v>1.08</v>
      </c>
      <c r="AW7">
        <v>1.08</v>
      </c>
      <c r="AX7">
        <v>1.08</v>
      </c>
      <c r="AY7">
        <v>1.08</v>
      </c>
      <c r="AZ7">
        <v>1.08</v>
      </c>
      <c r="BA7">
        <v>1.08</v>
      </c>
      <c r="BB7">
        <v>1.08</v>
      </c>
      <c r="BC7">
        <v>1.08</v>
      </c>
      <c r="BD7">
        <v>1.08</v>
      </c>
      <c r="BE7">
        <v>22140</v>
      </c>
      <c r="BF7">
        <v>22107</v>
      </c>
      <c r="BG7">
        <v>7106</v>
      </c>
      <c r="BH7">
        <v>29962</v>
      </c>
      <c r="BI7">
        <v>13580</v>
      </c>
      <c r="BJ7">
        <v>148011</v>
      </c>
      <c r="BK7">
        <v>220359</v>
      </c>
      <c r="BL7">
        <v>178626</v>
      </c>
      <c r="BM7">
        <v>102895</v>
      </c>
      <c r="BN7">
        <v>41672</v>
      </c>
      <c r="BO7">
        <v>31962</v>
      </c>
      <c r="BP7">
        <v>9591</v>
      </c>
      <c r="BQ7">
        <v>22140</v>
      </c>
      <c r="BR7">
        <v>22107</v>
      </c>
      <c r="BS7">
        <v>7106</v>
      </c>
      <c r="BT7">
        <v>29962</v>
      </c>
      <c r="BU7">
        <v>13580</v>
      </c>
      <c r="BV7">
        <v>148011</v>
      </c>
      <c r="BW7">
        <v>220359</v>
      </c>
      <c r="BX7">
        <v>178626</v>
      </c>
      <c r="BY7">
        <v>102895</v>
      </c>
      <c r="BZ7">
        <v>41672</v>
      </c>
      <c r="CA7">
        <v>31962</v>
      </c>
      <c r="CB7">
        <v>9591</v>
      </c>
      <c r="CC7">
        <v>1389</v>
      </c>
      <c r="CD7">
        <v>865</v>
      </c>
      <c r="CE7">
        <v>113</v>
      </c>
      <c r="CF7">
        <v>998</v>
      </c>
      <c r="CG7">
        <v>565</v>
      </c>
      <c r="CH7">
        <v>9398</v>
      </c>
      <c r="CI7">
        <v>16592</v>
      </c>
      <c r="CJ7">
        <v>13405</v>
      </c>
      <c r="CK7">
        <v>7710</v>
      </c>
      <c r="CL7">
        <v>2724</v>
      </c>
      <c r="CM7">
        <v>1814</v>
      </c>
      <c r="CN7">
        <v>632</v>
      </c>
      <c r="CO7">
        <v>766488</v>
      </c>
      <c r="CP7">
        <v>766488</v>
      </c>
      <c r="CQ7">
        <v>828011</v>
      </c>
      <c r="CR7">
        <v>828011</v>
      </c>
      <c r="CS7">
        <v>56205</v>
      </c>
      <c r="CT7">
        <v>2025</v>
      </c>
      <c r="CU7" t="str">
        <f>IF(ISNUMBER(MATCH(P7,'Peaker Keys'!$A$96:$A$99,0)),P7&amp;O7,P7)</f>
        <v>NGGT</v>
      </c>
      <c r="CV7" t="str">
        <f>IFERROR(VLOOKUP(CU7,'Peaker Keys'!$A$35:$B$93,2,FALSE),"")</f>
        <v>natural gas peaker</v>
      </c>
    </row>
    <row r="8" spans="1:100" x14ac:dyDescent="0.25">
      <c r="A8" t="s">
        <v>9455</v>
      </c>
      <c r="B8">
        <v>2790</v>
      </c>
      <c r="C8" t="s">
        <v>9239</v>
      </c>
      <c r="D8" t="s">
        <v>9240</v>
      </c>
      <c r="E8" t="s">
        <v>9241</v>
      </c>
      <c r="F8" t="s">
        <v>9242</v>
      </c>
      <c r="G8">
        <v>12199</v>
      </c>
      <c r="H8" t="s">
        <v>8922</v>
      </c>
      <c r="I8" t="s">
        <v>9243</v>
      </c>
      <c r="J8" t="s">
        <v>9244</v>
      </c>
      <c r="L8">
        <v>22</v>
      </c>
      <c r="M8">
        <v>1</v>
      </c>
      <c r="N8" t="s">
        <v>9245</v>
      </c>
      <c r="O8" t="s">
        <v>9262</v>
      </c>
      <c r="P8" t="s">
        <v>9129</v>
      </c>
      <c r="Q8" t="s">
        <v>9129</v>
      </c>
      <c r="R8" t="s">
        <v>9248</v>
      </c>
      <c r="S8" t="s">
        <v>9249</v>
      </c>
      <c r="T8" t="s">
        <v>9251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2025</v>
      </c>
      <c r="CU8" t="str">
        <f>IF(ISNUMBER(MATCH(P8,'Peaker Keys'!$A$96:$A$99,0)),P8&amp;O8,P8)</f>
        <v>NGIC</v>
      </c>
      <c r="CV8" t="str">
        <f>IFERROR(VLOOKUP(CU8,'Peaker Keys'!$A$35:$B$93,2,FALSE),"")</f>
        <v>natural gas peaker</v>
      </c>
    </row>
    <row r="9" spans="1:100" x14ac:dyDescent="0.25">
      <c r="A9" t="s">
        <v>9455</v>
      </c>
      <c r="B9">
        <v>2801</v>
      </c>
      <c r="C9" t="s">
        <v>9239</v>
      </c>
      <c r="D9" t="s">
        <v>9240</v>
      </c>
      <c r="E9" t="s">
        <v>9254</v>
      </c>
      <c r="F9" t="s">
        <v>9255</v>
      </c>
      <c r="G9">
        <v>14232</v>
      </c>
      <c r="H9" t="s">
        <v>8922</v>
      </c>
      <c r="I9" t="s">
        <v>9243</v>
      </c>
      <c r="J9" t="s">
        <v>9244</v>
      </c>
      <c r="L9">
        <v>22</v>
      </c>
      <c r="M9">
        <v>1</v>
      </c>
      <c r="N9" t="s">
        <v>9245</v>
      </c>
      <c r="O9" t="s">
        <v>9246</v>
      </c>
      <c r="P9" t="s">
        <v>9075</v>
      </c>
      <c r="Q9" t="s">
        <v>9075</v>
      </c>
      <c r="R9" t="s">
        <v>9248</v>
      </c>
      <c r="S9" t="s">
        <v>9256</v>
      </c>
      <c r="T9" t="s">
        <v>9257</v>
      </c>
      <c r="U9">
        <v>448</v>
      </c>
      <c r="V9">
        <v>366</v>
      </c>
      <c r="W9">
        <v>352</v>
      </c>
      <c r="X9">
        <v>266</v>
      </c>
      <c r="Y9">
        <v>152</v>
      </c>
      <c r="Z9">
        <v>434</v>
      </c>
      <c r="AA9">
        <v>267</v>
      </c>
      <c r="AB9">
        <v>315</v>
      </c>
      <c r="AC9">
        <v>279</v>
      </c>
      <c r="AD9">
        <v>284</v>
      </c>
      <c r="AE9">
        <v>261</v>
      </c>
      <c r="AF9">
        <v>422</v>
      </c>
      <c r="AG9">
        <v>448</v>
      </c>
      <c r="AH9">
        <v>366</v>
      </c>
      <c r="AI9">
        <v>352</v>
      </c>
      <c r="AJ9">
        <v>266</v>
      </c>
      <c r="AK9">
        <v>152</v>
      </c>
      <c r="AL9">
        <v>434</v>
      </c>
      <c r="AM9">
        <v>267</v>
      </c>
      <c r="AN9">
        <v>315</v>
      </c>
      <c r="AO9">
        <v>279</v>
      </c>
      <c r="AP9">
        <v>284</v>
      </c>
      <c r="AQ9">
        <v>261</v>
      </c>
      <c r="AR9">
        <v>422</v>
      </c>
      <c r="AS9">
        <v>6</v>
      </c>
      <c r="AT9">
        <v>6</v>
      </c>
      <c r="AU9">
        <v>6</v>
      </c>
      <c r="AV9">
        <v>6</v>
      </c>
      <c r="AW9">
        <v>6</v>
      </c>
      <c r="AX9">
        <v>6</v>
      </c>
      <c r="AY9">
        <v>6</v>
      </c>
      <c r="AZ9">
        <v>6</v>
      </c>
      <c r="BA9">
        <v>6</v>
      </c>
      <c r="BB9">
        <v>6</v>
      </c>
      <c r="BC9">
        <v>6</v>
      </c>
      <c r="BD9">
        <v>6</v>
      </c>
      <c r="BE9">
        <v>2688</v>
      </c>
      <c r="BF9">
        <v>2196</v>
      </c>
      <c r="BG9">
        <v>2112</v>
      </c>
      <c r="BH9">
        <v>1596</v>
      </c>
      <c r="BI9">
        <v>912</v>
      </c>
      <c r="BJ9">
        <v>2604</v>
      </c>
      <c r="BK9">
        <v>1602</v>
      </c>
      <c r="BL9">
        <v>1890</v>
      </c>
      <c r="BM9">
        <v>1674</v>
      </c>
      <c r="BN9">
        <v>1704</v>
      </c>
      <c r="BO9">
        <v>1566</v>
      </c>
      <c r="BP9">
        <v>2532</v>
      </c>
      <c r="BQ9">
        <v>2688</v>
      </c>
      <c r="BR9">
        <v>2196</v>
      </c>
      <c r="BS9">
        <v>2112</v>
      </c>
      <c r="BT9">
        <v>1596</v>
      </c>
      <c r="BU9">
        <v>912</v>
      </c>
      <c r="BV9">
        <v>2604</v>
      </c>
      <c r="BW9">
        <v>1602</v>
      </c>
      <c r="BX9">
        <v>1890</v>
      </c>
      <c r="BY9">
        <v>1674</v>
      </c>
      <c r="BZ9">
        <v>1704</v>
      </c>
      <c r="CA9">
        <v>1566</v>
      </c>
      <c r="CB9">
        <v>2532</v>
      </c>
      <c r="CC9">
        <v>136.77500000000001</v>
      </c>
      <c r="CD9">
        <v>111.59399999999999</v>
      </c>
      <c r="CE9">
        <v>107.56</v>
      </c>
      <c r="CF9">
        <v>81.334000000000003</v>
      </c>
      <c r="CG9">
        <v>46.313000000000002</v>
      </c>
      <c r="CH9">
        <v>132.38300000000001</v>
      </c>
      <c r="CI9">
        <v>81.536000000000001</v>
      </c>
      <c r="CJ9">
        <v>96.033000000000001</v>
      </c>
      <c r="CK9">
        <v>85.225999999999999</v>
      </c>
      <c r="CL9">
        <v>86.688999999999993</v>
      </c>
      <c r="CM9">
        <v>79.738</v>
      </c>
      <c r="CN9">
        <v>128.81899999999999</v>
      </c>
      <c r="CO9">
        <v>3846</v>
      </c>
      <c r="CP9">
        <v>3846</v>
      </c>
      <c r="CQ9">
        <v>23076</v>
      </c>
      <c r="CR9">
        <v>23076</v>
      </c>
      <c r="CS9">
        <v>1174</v>
      </c>
      <c r="CT9">
        <v>2025</v>
      </c>
      <c r="CU9" t="str">
        <f>IF(ISNUMBER(MATCH(P9,'Peaker Keys'!$A$96:$A$99,0)),P9&amp;O9,P9)</f>
        <v>DFO</v>
      </c>
      <c r="CV9" t="str">
        <f>IFERROR(VLOOKUP(CU9,'Peaker Keys'!$A$35:$B$93,2,FALSE),"")</f>
        <v>petroleum</v>
      </c>
    </row>
    <row r="10" spans="1:100" x14ac:dyDescent="0.25">
      <c r="A10" t="s">
        <v>9455</v>
      </c>
      <c r="B10">
        <v>2811</v>
      </c>
      <c r="C10" t="s">
        <v>9239</v>
      </c>
      <c r="D10" t="s">
        <v>9240</v>
      </c>
      <c r="E10" t="s">
        <v>9260</v>
      </c>
      <c r="F10" t="s">
        <v>9261</v>
      </c>
      <c r="G10">
        <v>7444</v>
      </c>
      <c r="H10" t="s">
        <v>8922</v>
      </c>
      <c r="I10" t="s">
        <v>9243</v>
      </c>
      <c r="J10" t="s">
        <v>9244</v>
      </c>
      <c r="L10">
        <v>22</v>
      </c>
      <c r="M10">
        <v>1</v>
      </c>
      <c r="N10" t="s">
        <v>9245</v>
      </c>
      <c r="O10" t="s">
        <v>9262</v>
      </c>
      <c r="P10" t="s">
        <v>9075</v>
      </c>
      <c r="Q10" t="s">
        <v>9075</v>
      </c>
      <c r="R10" t="s">
        <v>9248</v>
      </c>
      <c r="S10" t="s">
        <v>9256</v>
      </c>
      <c r="T10" t="s">
        <v>9257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2025</v>
      </c>
      <c r="CU10" t="str">
        <f>IF(ISNUMBER(MATCH(P10,'Peaker Keys'!$A$96:$A$99,0)),P10&amp;O10,P10)</f>
        <v>DFO</v>
      </c>
      <c r="CV10" t="str">
        <f>IFERROR(VLOOKUP(CU10,'Peaker Keys'!$A$35:$B$93,2,FALSE),"")</f>
        <v>petroleum</v>
      </c>
    </row>
    <row r="11" spans="1:100" x14ac:dyDescent="0.25">
      <c r="A11" t="s">
        <v>9455</v>
      </c>
      <c r="B11">
        <v>2815</v>
      </c>
      <c r="C11" t="s">
        <v>9239</v>
      </c>
      <c r="D11" t="s">
        <v>9240</v>
      </c>
      <c r="E11" t="s">
        <v>9265</v>
      </c>
      <c r="F11" t="s">
        <v>9266</v>
      </c>
      <c r="G11">
        <v>19635</v>
      </c>
      <c r="H11" t="s">
        <v>8922</v>
      </c>
      <c r="I11" t="s">
        <v>9243</v>
      </c>
      <c r="J11" t="s">
        <v>9244</v>
      </c>
      <c r="L11">
        <v>22</v>
      </c>
      <c r="M11">
        <v>1</v>
      </c>
      <c r="N11" t="s">
        <v>9245</v>
      </c>
      <c r="O11" t="s">
        <v>9267</v>
      </c>
      <c r="P11" t="s">
        <v>9131</v>
      </c>
      <c r="Q11" t="s">
        <v>9268</v>
      </c>
      <c r="R11" t="s">
        <v>9269</v>
      </c>
      <c r="S11" t="s">
        <v>9270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625768</v>
      </c>
      <c r="BF11">
        <v>636492</v>
      </c>
      <c r="BG11">
        <v>536240</v>
      </c>
      <c r="BH11">
        <v>530972</v>
      </c>
      <c r="BI11">
        <v>672587</v>
      </c>
      <c r="BJ11">
        <v>698314</v>
      </c>
      <c r="BK11">
        <v>689186</v>
      </c>
      <c r="BL11">
        <v>633574</v>
      </c>
      <c r="BM11">
        <v>492447</v>
      </c>
      <c r="BN11">
        <v>431594</v>
      </c>
      <c r="BO11">
        <v>417919</v>
      </c>
      <c r="BP11">
        <v>474299</v>
      </c>
      <c r="BQ11">
        <v>625768</v>
      </c>
      <c r="BR11">
        <v>636492</v>
      </c>
      <c r="BS11">
        <v>536240</v>
      </c>
      <c r="BT11">
        <v>530972</v>
      </c>
      <c r="BU11">
        <v>672587</v>
      </c>
      <c r="BV11">
        <v>698314</v>
      </c>
      <c r="BW11">
        <v>689186</v>
      </c>
      <c r="BX11">
        <v>633574</v>
      </c>
      <c r="BY11">
        <v>492447</v>
      </c>
      <c r="BZ11">
        <v>431594</v>
      </c>
      <c r="CA11">
        <v>417919</v>
      </c>
      <c r="CB11">
        <v>474299</v>
      </c>
      <c r="CC11">
        <v>183402</v>
      </c>
      <c r="CD11">
        <v>186545</v>
      </c>
      <c r="CE11">
        <v>157163</v>
      </c>
      <c r="CF11">
        <v>155619</v>
      </c>
      <c r="CG11">
        <v>197124</v>
      </c>
      <c r="CH11">
        <v>204664</v>
      </c>
      <c r="CI11">
        <v>201989</v>
      </c>
      <c r="CJ11">
        <v>185690</v>
      </c>
      <c r="CK11">
        <v>144328</v>
      </c>
      <c r="CL11">
        <v>126493</v>
      </c>
      <c r="CM11">
        <v>122485</v>
      </c>
      <c r="CN11">
        <v>139009</v>
      </c>
      <c r="CO11">
        <v>0</v>
      </c>
      <c r="CP11">
        <v>0</v>
      </c>
      <c r="CQ11">
        <v>6839392</v>
      </c>
      <c r="CR11">
        <v>6839392</v>
      </c>
      <c r="CS11">
        <v>2004511</v>
      </c>
      <c r="CT11">
        <v>2025</v>
      </c>
      <c r="CU11" t="str">
        <f>IF(ISNUMBER(MATCH(P11,'Peaker Keys'!$A$96:$A$99,0)),P11&amp;O11,P11)</f>
        <v>WATHY</v>
      </c>
      <c r="CV11" t="str">
        <f>IFERROR(VLOOKUP(CU11,'Peaker Keys'!$A$35:$B$93,2,FALSE),"")</f>
        <v>hydro</v>
      </c>
    </row>
    <row r="12" spans="1:100" x14ac:dyDescent="0.25">
      <c r="A12" t="s">
        <v>9455</v>
      </c>
      <c r="B12">
        <v>2817</v>
      </c>
      <c r="C12" t="s">
        <v>9239</v>
      </c>
      <c r="D12" t="s">
        <v>9240</v>
      </c>
      <c r="E12" t="s">
        <v>9273</v>
      </c>
      <c r="F12" t="s">
        <v>9274</v>
      </c>
      <c r="G12">
        <v>1307</v>
      </c>
      <c r="H12" t="s">
        <v>8922</v>
      </c>
      <c r="I12" t="s">
        <v>9243</v>
      </c>
      <c r="J12" t="s">
        <v>9244</v>
      </c>
      <c r="L12">
        <v>22</v>
      </c>
      <c r="M12">
        <v>1</v>
      </c>
      <c r="N12" t="s">
        <v>9245</v>
      </c>
      <c r="O12" t="s">
        <v>9275</v>
      </c>
      <c r="P12" t="s">
        <v>9075</v>
      </c>
      <c r="Q12" t="s">
        <v>9075</v>
      </c>
      <c r="R12" t="s">
        <v>9269</v>
      </c>
      <c r="S12" t="s">
        <v>9249</v>
      </c>
      <c r="T12" t="s">
        <v>9257</v>
      </c>
      <c r="U12">
        <v>2313</v>
      </c>
      <c r="V12">
        <v>1134</v>
      </c>
      <c r="W12">
        <v>3434</v>
      </c>
      <c r="X12">
        <v>695</v>
      </c>
      <c r="Y12">
        <v>1104</v>
      </c>
      <c r="Z12">
        <v>410</v>
      </c>
      <c r="AA12">
        <v>121</v>
      </c>
      <c r="AB12">
        <v>2792</v>
      </c>
      <c r="AC12">
        <v>3804</v>
      </c>
      <c r="AD12">
        <v>4325</v>
      </c>
      <c r="AE12">
        <v>2445</v>
      </c>
      <c r="AF12">
        <v>1539</v>
      </c>
      <c r="AG12">
        <v>2313</v>
      </c>
      <c r="AH12">
        <v>1134</v>
      </c>
      <c r="AI12">
        <v>3434</v>
      </c>
      <c r="AJ12">
        <v>695</v>
      </c>
      <c r="AK12">
        <v>1104</v>
      </c>
      <c r="AL12">
        <v>410</v>
      </c>
      <c r="AM12">
        <v>121</v>
      </c>
      <c r="AN12">
        <v>2792</v>
      </c>
      <c r="AO12">
        <v>3804</v>
      </c>
      <c r="AP12">
        <v>4325</v>
      </c>
      <c r="AQ12">
        <v>2445</v>
      </c>
      <c r="AR12">
        <v>1539</v>
      </c>
      <c r="AS12">
        <v>5.7709999999999999</v>
      </c>
      <c r="AT12">
        <v>5.77</v>
      </c>
      <c r="AU12">
        <v>5.77</v>
      </c>
      <c r="AV12">
        <v>5.77</v>
      </c>
      <c r="AW12">
        <v>5.7709999999999999</v>
      </c>
      <c r="AX12">
        <v>5.77</v>
      </c>
      <c r="AY12">
        <v>5.77</v>
      </c>
      <c r="AZ12">
        <v>5.7709999999999999</v>
      </c>
      <c r="BA12">
        <v>5.77</v>
      </c>
      <c r="BB12">
        <v>5.77</v>
      </c>
      <c r="BC12">
        <v>5.77</v>
      </c>
      <c r="BD12">
        <v>5.7709999999999999</v>
      </c>
      <c r="BE12">
        <v>13348</v>
      </c>
      <c r="BF12">
        <v>6543</v>
      </c>
      <c r="BG12">
        <v>19814</v>
      </c>
      <c r="BH12">
        <v>4010</v>
      </c>
      <c r="BI12">
        <v>6371</v>
      </c>
      <c r="BJ12">
        <v>2366</v>
      </c>
      <c r="BK12">
        <v>698</v>
      </c>
      <c r="BL12">
        <v>16113</v>
      </c>
      <c r="BM12">
        <v>21949</v>
      </c>
      <c r="BN12">
        <v>24955</v>
      </c>
      <c r="BO12">
        <v>14108</v>
      </c>
      <c r="BP12">
        <v>8882</v>
      </c>
      <c r="BQ12">
        <v>13348</v>
      </c>
      <c r="BR12">
        <v>6543</v>
      </c>
      <c r="BS12">
        <v>19814</v>
      </c>
      <c r="BT12">
        <v>4010</v>
      </c>
      <c r="BU12">
        <v>6371</v>
      </c>
      <c r="BV12">
        <v>2366</v>
      </c>
      <c r="BW12">
        <v>698</v>
      </c>
      <c r="BX12">
        <v>16113</v>
      </c>
      <c r="BY12">
        <v>21949</v>
      </c>
      <c r="BZ12">
        <v>24955</v>
      </c>
      <c r="CA12">
        <v>14108</v>
      </c>
      <c r="CB12">
        <v>8882</v>
      </c>
      <c r="CC12">
        <v>1092.02</v>
      </c>
      <c r="CD12">
        <v>545.41200000000003</v>
      </c>
      <c r="CE12">
        <v>1631.03</v>
      </c>
      <c r="CF12">
        <v>326.23500000000001</v>
      </c>
      <c r="CG12">
        <v>535.89800000000002</v>
      </c>
      <c r="CH12">
        <v>190.44200000000001</v>
      </c>
      <c r="CI12">
        <v>58.085999999999999</v>
      </c>
      <c r="CJ12">
        <v>1259.2829999999999</v>
      </c>
      <c r="CK12">
        <v>1823.261</v>
      </c>
      <c r="CL12">
        <v>1983.979</v>
      </c>
      <c r="CM12">
        <v>1169.961</v>
      </c>
      <c r="CN12">
        <v>729.67700000000002</v>
      </c>
      <c r="CO12">
        <v>24116</v>
      </c>
      <c r="CP12">
        <v>24116</v>
      </c>
      <c r="CQ12">
        <v>139157</v>
      </c>
      <c r="CR12">
        <v>139157</v>
      </c>
      <c r="CS12">
        <v>11345.284</v>
      </c>
      <c r="CT12">
        <v>2025</v>
      </c>
      <c r="CU12" t="str">
        <f>IF(ISNUMBER(MATCH(P12,'Peaker Keys'!$A$96:$A$99,0)),P12&amp;O12,P12)</f>
        <v>DFO</v>
      </c>
      <c r="CV12" t="str">
        <f>IFERROR(VLOOKUP(CU12,'Peaker Keys'!$A$35:$B$93,2,FALSE),"")</f>
        <v>petroleum</v>
      </c>
    </row>
    <row r="13" spans="1:100" x14ac:dyDescent="0.25">
      <c r="A13" t="s">
        <v>9455</v>
      </c>
      <c r="B13">
        <v>2817</v>
      </c>
      <c r="C13" t="s">
        <v>9239</v>
      </c>
      <c r="D13" t="s">
        <v>9240</v>
      </c>
      <c r="E13" t="s">
        <v>9273</v>
      </c>
      <c r="F13" t="s">
        <v>9274</v>
      </c>
      <c r="G13">
        <v>1307</v>
      </c>
      <c r="H13" t="s">
        <v>8922</v>
      </c>
      <c r="I13" t="s">
        <v>9243</v>
      </c>
      <c r="J13" t="s">
        <v>9244</v>
      </c>
      <c r="L13">
        <v>22</v>
      </c>
      <c r="M13">
        <v>1</v>
      </c>
      <c r="N13" t="s">
        <v>9245</v>
      </c>
      <c r="O13" t="s">
        <v>9275</v>
      </c>
      <c r="P13" t="s">
        <v>9080</v>
      </c>
      <c r="Q13" t="s">
        <v>9247</v>
      </c>
      <c r="R13" t="s">
        <v>9269</v>
      </c>
      <c r="S13" t="s">
        <v>9249</v>
      </c>
      <c r="T13" t="s">
        <v>9250</v>
      </c>
      <c r="U13">
        <v>266210</v>
      </c>
      <c r="V13">
        <v>283779</v>
      </c>
      <c r="W13">
        <v>134106</v>
      </c>
      <c r="X13">
        <v>89066</v>
      </c>
      <c r="Y13">
        <v>88880</v>
      </c>
      <c r="Z13">
        <v>95536</v>
      </c>
      <c r="AA13">
        <v>121696</v>
      </c>
      <c r="AB13">
        <v>120142</v>
      </c>
      <c r="AC13">
        <v>195610</v>
      </c>
      <c r="AD13">
        <v>245253</v>
      </c>
      <c r="AE13">
        <v>226590</v>
      </c>
      <c r="AF13">
        <v>242070</v>
      </c>
      <c r="AG13">
        <v>266210</v>
      </c>
      <c r="AH13">
        <v>283779</v>
      </c>
      <c r="AI13">
        <v>134106</v>
      </c>
      <c r="AJ13">
        <v>89066</v>
      </c>
      <c r="AK13">
        <v>88880</v>
      </c>
      <c r="AL13">
        <v>95536</v>
      </c>
      <c r="AM13">
        <v>121696</v>
      </c>
      <c r="AN13">
        <v>120142</v>
      </c>
      <c r="AO13">
        <v>195610</v>
      </c>
      <c r="AP13">
        <v>245253</v>
      </c>
      <c r="AQ13">
        <v>226590</v>
      </c>
      <c r="AR13">
        <v>242070</v>
      </c>
      <c r="AS13">
        <v>13.726000000000001</v>
      </c>
      <c r="AT13">
        <v>13.416</v>
      </c>
      <c r="AU13">
        <v>13.628</v>
      </c>
      <c r="AV13">
        <v>13.632</v>
      </c>
      <c r="AW13">
        <v>13.632</v>
      </c>
      <c r="AX13">
        <v>13.916</v>
      </c>
      <c r="AY13">
        <v>13.34</v>
      </c>
      <c r="AZ13">
        <v>13.702</v>
      </c>
      <c r="BA13">
        <v>13.731999999999999</v>
      </c>
      <c r="BB13">
        <v>13.836</v>
      </c>
      <c r="BC13">
        <v>13.125999999999999</v>
      </c>
      <c r="BD13">
        <v>13.321999999999999</v>
      </c>
      <c r="BE13">
        <v>3653998</v>
      </c>
      <c r="BF13">
        <v>3807179</v>
      </c>
      <c r="BG13">
        <v>1827597</v>
      </c>
      <c r="BH13">
        <v>1214148</v>
      </c>
      <c r="BI13">
        <v>1211612</v>
      </c>
      <c r="BJ13">
        <v>1329479</v>
      </c>
      <c r="BK13">
        <v>1623425</v>
      </c>
      <c r="BL13">
        <v>1646186</v>
      </c>
      <c r="BM13">
        <v>2686117</v>
      </c>
      <c r="BN13">
        <v>3393321</v>
      </c>
      <c r="BO13">
        <v>2974220</v>
      </c>
      <c r="BP13">
        <v>3224857</v>
      </c>
      <c r="BQ13">
        <v>3653998</v>
      </c>
      <c r="BR13">
        <v>3807179</v>
      </c>
      <c r="BS13">
        <v>1827597</v>
      </c>
      <c r="BT13">
        <v>1214148</v>
      </c>
      <c r="BU13">
        <v>1211612</v>
      </c>
      <c r="BV13">
        <v>1329479</v>
      </c>
      <c r="BW13">
        <v>1623425</v>
      </c>
      <c r="BX13">
        <v>1646186</v>
      </c>
      <c r="BY13">
        <v>2686117</v>
      </c>
      <c r="BZ13">
        <v>3393321</v>
      </c>
      <c r="CA13">
        <v>2974220</v>
      </c>
      <c r="CB13">
        <v>3224857</v>
      </c>
      <c r="CC13">
        <v>298931.98</v>
      </c>
      <c r="CD13">
        <v>317350.59000000003</v>
      </c>
      <c r="CE13">
        <v>150440.97</v>
      </c>
      <c r="CF13">
        <v>98773.764999999999</v>
      </c>
      <c r="CG13">
        <v>101912.1</v>
      </c>
      <c r="CH13">
        <v>107024.56</v>
      </c>
      <c r="CI13">
        <v>135064.91</v>
      </c>
      <c r="CJ13">
        <v>128657.72</v>
      </c>
      <c r="CK13">
        <v>223129.74</v>
      </c>
      <c r="CL13">
        <v>269774.02</v>
      </c>
      <c r="CM13">
        <v>246655.04</v>
      </c>
      <c r="CN13">
        <v>264942.32</v>
      </c>
      <c r="CO13">
        <v>2108938</v>
      </c>
      <c r="CP13">
        <v>2108938</v>
      </c>
      <c r="CQ13">
        <v>28592139</v>
      </c>
      <c r="CR13">
        <v>28592139</v>
      </c>
      <c r="CS13">
        <v>2342657.7000000002</v>
      </c>
      <c r="CT13">
        <v>2025</v>
      </c>
      <c r="CU13" t="str">
        <f>IF(ISNUMBER(MATCH(P13,'Peaker Keys'!$A$96:$A$99,0)),P13&amp;O13,P13)</f>
        <v>LIG</v>
      </c>
      <c r="CV13" t="str">
        <f>IFERROR(VLOOKUP(CU13,'Peaker Keys'!$A$35:$B$93,2,FALSE),"")</f>
        <v>lignite</v>
      </c>
    </row>
    <row r="14" spans="1:100" x14ac:dyDescent="0.25">
      <c r="A14" t="s">
        <v>9455</v>
      </c>
      <c r="B14">
        <v>2817</v>
      </c>
      <c r="C14" t="s">
        <v>9239</v>
      </c>
      <c r="D14" t="s">
        <v>9240</v>
      </c>
      <c r="E14" t="s">
        <v>9273</v>
      </c>
      <c r="F14" t="s">
        <v>9274</v>
      </c>
      <c r="G14">
        <v>1307</v>
      </c>
      <c r="H14" t="s">
        <v>8922</v>
      </c>
      <c r="I14" t="s">
        <v>9243</v>
      </c>
      <c r="J14" t="s">
        <v>9244</v>
      </c>
      <c r="L14">
        <v>22</v>
      </c>
      <c r="M14">
        <v>1</v>
      </c>
      <c r="N14" t="s">
        <v>9245</v>
      </c>
      <c r="O14" t="s">
        <v>9275</v>
      </c>
      <c r="P14" t="s">
        <v>9104</v>
      </c>
      <c r="Q14" t="s">
        <v>9247</v>
      </c>
      <c r="R14" t="s">
        <v>9269</v>
      </c>
      <c r="S14" t="s">
        <v>9249</v>
      </c>
      <c r="T14" t="s">
        <v>9250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2025</v>
      </c>
      <c r="CU14" t="str">
        <f>IF(ISNUMBER(MATCH(P14,'Peaker Keys'!$A$96:$A$99,0)),P14&amp;O14,P14)</f>
        <v>RC</v>
      </c>
      <c r="CV14" t="str">
        <f>IFERROR(VLOOKUP(CU14,'Peaker Keys'!$A$35:$B$93,2,FALSE),"")</f>
        <v>hard coal</v>
      </c>
    </row>
    <row r="15" spans="1:100" x14ac:dyDescent="0.25">
      <c r="A15" t="s">
        <v>9455</v>
      </c>
      <c r="B15">
        <v>2817</v>
      </c>
      <c r="C15" t="s">
        <v>9239</v>
      </c>
      <c r="D15" t="s">
        <v>9240</v>
      </c>
      <c r="E15" t="s">
        <v>9273</v>
      </c>
      <c r="F15" t="s">
        <v>9274</v>
      </c>
      <c r="G15">
        <v>1307</v>
      </c>
      <c r="H15" t="s">
        <v>8922</v>
      </c>
      <c r="I15" t="s">
        <v>9243</v>
      </c>
      <c r="J15" t="s">
        <v>9244</v>
      </c>
      <c r="L15">
        <v>22</v>
      </c>
      <c r="M15">
        <v>1</v>
      </c>
      <c r="N15" t="s">
        <v>9245</v>
      </c>
      <c r="O15" t="s">
        <v>9275</v>
      </c>
      <c r="P15" t="s">
        <v>9110</v>
      </c>
      <c r="Q15" t="s">
        <v>9247</v>
      </c>
      <c r="R15" t="s">
        <v>9269</v>
      </c>
      <c r="S15" t="s">
        <v>9249</v>
      </c>
      <c r="T15" t="s">
        <v>9250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2025</v>
      </c>
      <c r="CU15" t="str">
        <f>IF(ISNUMBER(MATCH(P15,'Peaker Keys'!$A$96:$A$99,0)),P15&amp;O15,P15)</f>
        <v>SUB</v>
      </c>
      <c r="CV15" t="str">
        <f>IFERROR(VLOOKUP(CU15,'Peaker Keys'!$A$35:$B$93,2,FALSE),"")</f>
        <v>hard coal</v>
      </c>
    </row>
    <row r="16" spans="1:100" x14ac:dyDescent="0.25">
      <c r="A16" t="s">
        <v>9455</v>
      </c>
      <c r="B16">
        <v>2823</v>
      </c>
      <c r="C16" t="s">
        <v>9239</v>
      </c>
      <c r="D16" t="s">
        <v>9240</v>
      </c>
      <c r="E16" t="s">
        <v>9278</v>
      </c>
      <c r="F16" t="s">
        <v>9279</v>
      </c>
      <c r="G16">
        <v>12658</v>
      </c>
      <c r="H16" t="s">
        <v>8922</v>
      </c>
      <c r="I16" t="s">
        <v>9243</v>
      </c>
      <c r="J16" t="s">
        <v>9244</v>
      </c>
      <c r="L16">
        <v>22</v>
      </c>
      <c r="M16">
        <v>1</v>
      </c>
      <c r="N16" t="s">
        <v>9245</v>
      </c>
      <c r="O16" t="s">
        <v>9275</v>
      </c>
      <c r="P16" t="s">
        <v>9075</v>
      </c>
      <c r="Q16" t="s">
        <v>9075</v>
      </c>
      <c r="R16" t="s">
        <v>9248</v>
      </c>
      <c r="S16" t="s">
        <v>9249</v>
      </c>
      <c r="T16" t="s">
        <v>9257</v>
      </c>
      <c r="U16">
        <v>739</v>
      </c>
      <c r="V16">
        <v>859</v>
      </c>
      <c r="W16">
        <v>662</v>
      </c>
      <c r="X16">
        <v>923</v>
      </c>
      <c r="Y16">
        <v>544</v>
      </c>
      <c r="Z16">
        <v>349</v>
      </c>
      <c r="AA16">
        <v>733</v>
      </c>
      <c r="AB16">
        <v>247</v>
      </c>
      <c r="AC16">
        <v>296</v>
      </c>
      <c r="AD16">
        <v>870</v>
      </c>
      <c r="AE16">
        <v>4011</v>
      </c>
      <c r="AF16">
        <v>2338</v>
      </c>
      <c r="AG16">
        <v>739</v>
      </c>
      <c r="AH16">
        <v>859</v>
      </c>
      <c r="AI16">
        <v>662</v>
      </c>
      <c r="AJ16">
        <v>923</v>
      </c>
      <c r="AK16">
        <v>544</v>
      </c>
      <c r="AL16">
        <v>349</v>
      </c>
      <c r="AM16">
        <v>733</v>
      </c>
      <c r="AN16">
        <v>247</v>
      </c>
      <c r="AO16">
        <v>296</v>
      </c>
      <c r="AP16">
        <v>870</v>
      </c>
      <c r="AQ16">
        <v>4011</v>
      </c>
      <c r="AR16">
        <v>2338</v>
      </c>
      <c r="AS16">
        <v>5.88</v>
      </c>
      <c r="AT16">
        <v>5.88</v>
      </c>
      <c r="AU16">
        <v>5.88</v>
      </c>
      <c r="AV16">
        <v>5.88</v>
      </c>
      <c r="AW16">
        <v>5.88</v>
      </c>
      <c r="AX16">
        <v>5.88</v>
      </c>
      <c r="AY16">
        <v>5.88</v>
      </c>
      <c r="AZ16">
        <v>5.88</v>
      </c>
      <c r="BA16">
        <v>5.88</v>
      </c>
      <c r="BB16">
        <v>5.88</v>
      </c>
      <c r="BC16">
        <v>5.88</v>
      </c>
      <c r="BD16">
        <v>5.88</v>
      </c>
      <c r="BE16">
        <v>4345</v>
      </c>
      <c r="BF16">
        <v>5051</v>
      </c>
      <c r="BG16">
        <v>3893</v>
      </c>
      <c r="BH16">
        <v>5427</v>
      </c>
      <c r="BI16">
        <v>3199</v>
      </c>
      <c r="BJ16">
        <v>2052</v>
      </c>
      <c r="BK16">
        <v>4310</v>
      </c>
      <c r="BL16">
        <v>1452</v>
      </c>
      <c r="BM16">
        <v>1740</v>
      </c>
      <c r="BN16">
        <v>5116</v>
      </c>
      <c r="BO16">
        <v>23585</v>
      </c>
      <c r="BP16">
        <v>13747</v>
      </c>
      <c r="BQ16">
        <v>4345</v>
      </c>
      <c r="BR16">
        <v>5051</v>
      </c>
      <c r="BS16">
        <v>3893</v>
      </c>
      <c r="BT16">
        <v>5427</v>
      </c>
      <c r="BU16">
        <v>3199</v>
      </c>
      <c r="BV16">
        <v>2052</v>
      </c>
      <c r="BW16">
        <v>4310</v>
      </c>
      <c r="BX16">
        <v>1452</v>
      </c>
      <c r="BY16">
        <v>1740</v>
      </c>
      <c r="BZ16">
        <v>5116</v>
      </c>
      <c r="CA16">
        <v>23585</v>
      </c>
      <c r="CB16">
        <v>13747</v>
      </c>
      <c r="CC16">
        <v>365.13200000000001</v>
      </c>
      <c r="CD16">
        <v>418.5</v>
      </c>
      <c r="CE16">
        <v>316.42</v>
      </c>
      <c r="CF16">
        <v>450.65300000000002</v>
      </c>
      <c r="CG16">
        <v>262.35700000000003</v>
      </c>
      <c r="CH16">
        <v>170.18799999999999</v>
      </c>
      <c r="CI16">
        <v>353.85300000000001</v>
      </c>
      <c r="CJ16">
        <v>115.84099999999999</v>
      </c>
      <c r="CK16">
        <v>142.357</v>
      </c>
      <c r="CL16">
        <v>417.286</v>
      </c>
      <c r="CM16">
        <v>1948.3440000000001</v>
      </c>
      <c r="CN16">
        <v>1160.3579999999999</v>
      </c>
      <c r="CO16">
        <v>12571</v>
      </c>
      <c r="CP16">
        <v>12571</v>
      </c>
      <c r="CQ16">
        <v>73917</v>
      </c>
      <c r="CR16">
        <v>73917</v>
      </c>
      <c r="CS16">
        <v>6121.2889999999998</v>
      </c>
      <c r="CT16">
        <v>2025</v>
      </c>
      <c r="CU16" t="str">
        <f>IF(ISNUMBER(MATCH(P16,'Peaker Keys'!$A$96:$A$99,0)),P16&amp;O16,P16)</f>
        <v>DFO</v>
      </c>
      <c r="CV16" t="str">
        <f>IFERROR(VLOOKUP(CU16,'Peaker Keys'!$A$35:$B$93,2,FALSE),"")</f>
        <v>petroleum</v>
      </c>
    </row>
    <row r="17" spans="1:100" x14ac:dyDescent="0.25">
      <c r="A17" t="s">
        <v>9455</v>
      </c>
      <c r="B17">
        <v>2823</v>
      </c>
      <c r="C17" t="s">
        <v>9239</v>
      </c>
      <c r="D17" t="s">
        <v>9240</v>
      </c>
      <c r="E17" t="s">
        <v>9278</v>
      </c>
      <c r="F17" t="s">
        <v>9279</v>
      </c>
      <c r="G17">
        <v>12658</v>
      </c>
      <c r="H17" t="s">
        <v>8922</v>
      </c>
      <c r="I17" t="s">
        <v>9243</v>
      </c>
      <c r="J17" t="s">
        <v>9244</v>
      </c>
      <c r="L17">
        <v>22</v>
      </c>
      <c r="M17">
        <v>1</v>
      </c>
      <c r="N17" t="s">
        <v>9245</v>
      </c>
      <c r="O17" t="s">
        <v>9275</v>
      </c>
      <c r="P17" t="s">
        <v>9080</v>
      </c>
      <c r="Q17" t="s">
        <v>9247</v>
      </c>
      <c r="R17" t="s">
        <v>9248</v>
      </c>
      <c r="S17" t="s">
        <v>9249</v>
      </c>
      <c r="T17" t="s">
        <v>9250</v>
      </c>
      <c r="U17">
        <v>388548</v>
      </c>
      <c r="V17">
        <v>296021</v>
      </c>
      <c r="W17">
        <v>297659</v>
      </c>
      <c r="X17">
        <v>285462</v>
      </c>
      <c r="Y17">
        <v>269577</v>
      </c>
      <c r="Z17">
        <v>199082</v>
      </c>
      <c r="AA17">
        <v>409118</v>
      </c>
      <c r="AB17">
        <v>357214</v>
      </c>
      <c r="AC17">
        <v>96199</v>
      </c>
      <c r="AD17">
        <v>98724</v>
      </c>
      <c r="AE17">
        <v>248213</v>
      </c>
      <c r="AF17">
        <v>392892</v>
      </c>
      <c r="AG17">
        <v>388548</v>
      </c>
      <c r="AH17">
        <v>296021</v>
      </c>
      <c r="AI17">
        <v>297659</v>
      </c>
      <c r="AJ17">
        <v>285462</v>
      </c>
      <c r="AK17">
        <v>269577</v>
      </c>
      <c r="AL17">
        <v>199082</v>
      </c>
      <c r="AM17">
        <v>409118</v>
      </c>
      <c r="AN17">
        <v>357214</v>
      </c>
      <c r="AO17">
        <v>96199</v>
      </c>
      <c r="AP17">
        <v>98724</v>
      </c>
      <c r="AQ17">
        <v>248213</v>
      </c>
      <c r="AR17">
        <v>392892</v>
      </c>
      <c r="AS17">
        <v>13.468</v>
      </c>
      <c r="AT17">
        <v>13.593</v>
      </c>
      <c r="AU17">
        <v>13.913</v>
      </c>
      <c r="AV17">
        <v>13.585000000000001</v>
      </c>
      <c r="AW17">
        <v>13.577</v>
      </c>
      <c r="AX17">
        <v>13.61</v>
      </c>
      <c r="AY17">
        <v>13.458</v>
      </c>
      <c r="AZ17">
        <v>13.638</v>
      </c>
      <c r="BA17">
        <v>13.54</v>
      </c>
      <c r="BB17">
        <v>13.25</v>
      </c>
      <c r="BC17">
        <v>13.179</v>
      </c>
      <c r="BD17">
        <v>13.18</v>
      </c>
      <c r="BE17">
        <v>5232964</v>
      </c>
      <c r="BF17">
        <v>4023813</v>
      </c>
      <c r="BG17">
        <v>4141330</v>
      </c>
      <c r="BH17">
        <v>3878001</v>
      </c>
      <c r="BI17">
        <v>3660047</v>
      </c>
      <c r="BJ17">
        <v>2709506</v>
      </c>
      <c r="BK17">
        <v>5505910</v>
      </c>
      <c r="BL17">
        <v>4871685</v>
      </c>
      <c r="BM17">
        <v>1302534</v>
      </c>
      <c r="BN17">
        <v>1308093</v>
      </c>
      <c r="BO17">
        <v>3271199</v>
      </c>
      <c r="BP17">
        <v>5178317</v>
      </c>
      <c r="BQ17">
        <v>5232964</v>
      </c>
      <c r="BR17">
        <v>4023813</v>
      </c>
      <c r="BS17">
        <v>4141330</v>
      </c>
      <c r="BT17">
        <v>3878001</v>
      </c>
      <c r="BU17">
        <v>3660047</v>
      </c>
      <c r="BV17">
        <v>2709506</v>
      </c>
      <c r="BW17">
        <v>5505910</v>
      </c>
      <c r="BX17">
        <v>4871685</v>
      </c>
      <c r="BY17">
        <v>1302534</v>
      </c>
      <c r="BZ17">
        <v>1308093</v>
      </c>
      <c r="CA17">
        <v>3271199</v>
      </c>
      <c r="CB17">
        <v>5178317</v>
      </c>
      <c r="CC17">
        <v>439719.87</v>
      </c>
      <c r="CD17">
        <v>333397.5</v>
      </c>
      <c r="CE17">
        <v>336642.58</v>
      </c>
      <c r="CF17">
        <v>322011.34999999998</v>
      </c>
      <c r="CG17">
        <v>300194.64</v>
      </c>
      <c r="CH17">
        <v>224706.81</v>
      </c>
      <c r="CI17">
        <v>452034.15</v>
      </c>
      <c r="CJ17">
        <v>388569.16</v>
      </c>
      <c r="CK17">
        <v>106536.64</v>
      </c>
      <c r="CL17">
        <v>106702.71</v>
      </c>
      <c r="CM17">
        <v>270235.65999999997</v>
      </c>
      <c r="CN17">
        <v>437077.64</v>
      </c>
      <c r="CO17">
        <v>3338709</v>
      </c>
      <c r="CP17">
        <v>3338709</v>
      </c>
      <c r="CQ17">
        <v>45083399</v>
      </c>
      <c r="CR17">
        <v>45083399</v>
      </c>
      <c r="CS17">
        <v>3717828.7</v>
      </c>
      <c r="CT17">
        <v>2025</v>
      </c>
      <c r="CU17" t="str">
        <f>IF(ISNUMBER(MATCH(P17,'Peaker Keys'!$A$96:$A$99,0)),P17&amp;O17,P17)</f>
        <v>LIG</v>
      </c>
      <c r="CV17" t="str">
        <f>IFERROR(VLOOKUP(CU17,'Peaker Keys'!$A$35:$B$93,2,FALSE),"")</f>
        <v>lignite</v>
      </c>
    </row>
    <row r="18" spans="1:100" x14ac:dyDescent="0.25">
      <c r="A18" t="s">
        <v>9455</v>
      </c>
      <c r="B18">
        <v>2823</v>
      </c>
      <c r="C18" t="s">
        <v>9239</v>
      </c>
      <c r="D18" t="s">
        <v>9240</v>
      </c>
      <c r="E18" t="s">
        <v>9278</v>
      </c>
      <c r="F18" t="s">
        <v>9279</v>
      </c>
      <c r="G18">
        <v>12658</v>
      </c>
      <c r="H18" t="s">
        <v>8922</v>
      </c>
      <c r="I18" t="s">
        <v>9243</v>
      </c>
      <c r="J18" t="s">
        <v>9244</v>
      </c>
      <c r="L18">
        <v>22</v>
      </c>
      <c r="M18">
        <v>1</v>
      </c>
      <c r="N18" t="s">
        <v>9245</v>
      </c>
      <c r="O18" t="s">
        <v>9275</v>
      </c>
      <c r="P18" t="s">
        <v>9104</v>
      </c>
      <c r="Q18" t="s">
        <v>9247</v>
      </c>
      <c r="R18" t="s">
        <v>9248</v>
      </c>
      <c r="S18" t="s">
        <v>9249</v>
      </c>
      <c r="T18" t="s">
        <v>9250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2025</v>
      </c>
      <c r="CU18" t="str">
        <f>IF(ISNUMBER(MATCH(P18,'Peaker Keys'!$A$96:$A$99,0)),P18&amp;O18,P18)</f>
        <v>RC</v>
      </c>
      <c r="CV18" t="str">
        <f>IFERROR(VLOOKUP(CU18,'Peaker Keys'!$A$35:$B$93,2,FALSE),"")</f>
        <v>hard coal</v>
      </c>
    </row>
    <row r="19" spans="1:100" x14ac:dyDescent="0.25">
      <c r="A19" t="s">
        <v>9455</v>
      </c>
      <c r="B19">
        <v>6030</v>
      </c>
      <c r="C19" t="s">
        <v>9282</v>
      </c>
      <c r="D19" t="s">
        <v>9240</v>
      </c>
      <c r="E19" t="s">
        <v>9283</v>
      </c>
      <c r="F19" t="s">
        <v>9284</v>
      </c>
      <c r="G19">
        <v>65146</v>
      </c>
      <c r="H19" t="s">
        <v>8922</v>
      </c>
      <c r="I19" t="s">
        <v>9243</v>
      </c>
      <c r="J19" t="s">
        <v>9244</v>
      </c>
      <c r="L19">
        <v>22</v>
      </c>
      <c r="M19">
        <v>1</v>
      </c>
      <c r="N19" t="s">
        <v>9245</v>
      </c>
      <c r="O19" t="s">
        <v>9262</v>
      </c>
      <c r="P19" t="s">
        <v>9075</v>
      </c>
      <c r="Q19" t="s">
        <v>9075</v>
      </c>
      <c r="R19" t="s">
        <v>9248</v>
      </c>
      <c r="S19" t="s">
        <v>9249</v>
      </c>
      <c r="T19" t="s">
        <v>9257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2025</v>
      </c>
      <c r="CU19" t="str">
        <f>IF(ISNUMBER(MATCH(P19,'Peaker Keys'!$A$96:$A$99,0)),P19&amp;O19,P19)</f>
        <v>DFO</v>
      </c>
      <c r="CV19" t="str">
        <f>IFERROR(VLOOKUP(CU19,'Peaker Keys'!$A$35:$B$93,2,FALSE),"")</f>
        <v>petroleum</v>
      </c>
    </row>
    <row r="20" spans="1:100" x14ac:dyDescent="0.25">
      <c r="A20" t="s">
        <v>9455</v>
      </c>
      <c r="B20">
        <v>6030</v>
      </c>
      <c r="C20" t="s">
        <v>9282</v>
      </c>
      <c r="D20" t="s">
        <v>9240</v>
      </c>
      <c r="E20" t="s">
        <v>9283</v>
      </c>
      <c r="F20" t="s">
        <v>9284</v>
      </c>
      <c r="G20">
        <v>65146</v>
      </c>
      <c r="H20" t="s">
        <v>8922</v>
      </c>
      <c r="I20" t="s">
        <v>9243</v>
      </c>
      <c r="J20" t="s">
        <v>9244</v>
      </c>
      <c r="L20">
        <v>22</v>
      </c>
      <c r="M20">
        <v>1</v>
      </c>
      <c r="N20" t="s">
        <v>9245</v>
      </c>
      <c r="O20" t="s">
        <v>9275</v>
      </c>
      <c r="P20" t="s">
        <v>9075</v>
      </c>
      <c r="Q20" t="s">
        <v>9075</v>
      </c>
      <c r="R20" t="s">
        <v>9248</v>
      </c>
      <c r="S20" t="s">
        <v>9249</v>
      </c>
      <c r="T20" t="s">
        <v>9257</v>
      </c>
      <c r="U20">
        <v>0</v>
      </c>
      <c r="V20">
        <v>0</v>
      </c>
      <c r="W20">
        <v>160</v>
      </c>
      <c r="X20">
        <v>3145</v>
      </c>
      <c r="Y20">
        <v>2816</v>
      </c>
      <c r="Z20">
        <v>860</v>
      </c>
      <c r="AA20">
        <v>939</v>
      </c>
      <c r="AB20">
        <v>2198</v>
      </c>
      <c r="AC20">
        <v>435</v>
      </c>
      <c r="AD20">
        <v>0</v>
      </c>
      <c r="AE20">
        <v>900</v>
      </c>
      <c r="AF20">
        <v>561</v>
      </c>
      <c r="AG20">
        <v>0</v>
      </c>
      <c r="AH20">
        <v>0</v>
      </c>
      <c r="AI20">
        <v>145</v>
      </c>
      <c r="AJ20">
        <v>2839</v>
      </c>
      <c r="AK20">
        <v>2596</v>
      </c>
      <c r="AL20">
        <v>815</v>
      </c>
      <c r="AM20">
        <v>889</v>
      </c>
      <c r="AN20">
        <v>2076</v>
      </c>
      <c r="AO20">
        <v>411</v>
      </c>
      <c r="AP20">
        <v>0</v>
      </c>
      <c r="AQ20">
        <v>825</v>
      </c>
      <c r="AR20">
        <v>518</v>
      </c>
      <c r="AS20">
        <v>0</v>
      </c>
      <c r="AT20">
        <v>0</v>
      </c>
      <c r="AU20">
        <v>5.7</v>
      </c>
      <c r="AV20">
        <v>5.7</v>
      </c>
      <c r="AW20">
        <v>5.7</v>
      </c>
      <c r="AX20">
        <v>5.7</v>
      </c>
      <c r="AY20">
        <v>5.7</v>
      </c>
      <c r="AZ20">
        <v>5.7</v>
      </c>
      <c r="BA20">
        <v>5.7</v>
      </c>
      <c r="BB20">
        <v>0</v>
      </c>
      <c r="BC20">
        <v>5.7</v>
      </c>
      <c r="BD20">
        <v>5.7</v>
      </c>
      <c r="BE20">
        <v>0</v>
      </c>
      <c r="BF20">
        <v>0</v>
      </c>
      <c r="BG20">
        <v>912</v>
      </c>
      <c r="BH20">
        <v>17927</v>
      </c>
      <c r="BI20">
        <v>16051</v>
      </c>
      <c r="BJ20">
        <v>4902</v>
      </c>
      <c r="BK20">
        <v>5352</v>
      </c>
      <c r="BL20">
        <v>12529</v>
      </c>
      <c r="BM20">
        <v>2480</v>
      </c>
      <c r="BN20">
        <v>0</v>
      </c>
      <c r="BO20">
        <v>5130</v>
      </c>
      <c r="BP20">
        <v>3198</v>
      </c>
      <c r="BQ20">
        <v>0</v>
      </c>
      <c r="BR20">
        <v>0</v>
      </c>
      <c r="BS20">
        <v>824</v>
      </c>
      <c r="BT20">
        <v>16185</v>
      </c>
      <c r="BU20">
        <v>14800</v>
      </c>
      <c r="BV20">
        <v>4644</v>
      </c>
      <c r="BW20">
        <v>5069</v>
      </c>
      <c r="BX20">
        <v>11833</v>
      </c>
      <c r="BY20">
        <v>2345</v>
      </c>
      <c r="BZ20">
        <v>0</v>
      </c>
      <c r="CA20">
        <v>4703</v>
      </c>
      <c r="CB20">
        <v>2952</v>
      </c>
      <c r="CC20">
        <v>0</v>
      </c>
      <c r="CD20">
        <v>0</v>
      </c>
      <c r="CE20">
        <v>82.503</v>
      </c>
      <c r="CF20">
        <v>1622.6679999999999</v>
      </c>
      <c r="CG20">
        <v>1484.442</v>
      </c>
      <c r="CH20">
        <v>466.88099999999997</v>
      </c>
      <c r="CI20">
        <v>508.81200000000001</v>
      </c>
      <c r="CJ20">
        <v>1187.9870000000001</v>
      </c>
      <c r="CK20">
        <v>235.56800000000001</v>
      </c>
      <c r="CL20">
        <v>0</v>
      </c>
      <c r="CM20">
        <v>470.774</v>
      </c>
      <c r="CN20">
        <v>296.11799999999999</v>
      </c>
      <c r="CO20">
        <v>12014</v>
      </c>
      <c r="CP20">
        <v>11114</v>
      </c>
      <c r="CQ20">
        <v>68481</v>
      </c>
      <c r="CR20">
        <v>63355</v>
      </c>
      <c r="CS20">
        <v>6355.7529999999997</v>
      </c>
      <c r="CT20">
        <v>2025</v>
      </c>
      <c r="CU20" t="str">
        <f>IF(ISNUMBER(MATCH(P20,'Peaker Keys'!$A$96:$A$99,0)),P20&amp;O20,P20)</f>
        <v>DFO</v>
      </c>
      <c r="CV20" t="str">
        <f>IFERROR(VLOOKUP(CU20,'Peaker Keys'!$A$35:$B$93,2,FALSE),"")</f>
        <v>petroleum</v>
      </c>
    </row>
    <row r="21" spans="1:100" x14ac:dyDescent="0.25">
      <c r="A21" t="s">
        <v>9455</v>
      </c>
      <c r="B21">
        <v>6030</v>
      </c>
      <c r="C21" t="s">
        <v>9282</v>
      </c>
      <c r="D21" t="s">
        <v>9240</v>
      </c>
      <c r="E21" t="s">
        <v>9283</v>
      </c>
      <c r="F21" t="s">
        <v>9284</v>
      </c>
      <c r="G21">
        <v>65146</v>
      </c>
      <c r="H21" t="s">
        <v>8922</v>
      </c>
      <c r="I21" t="s">
        <v>9243</v>
      </c>
      <c r="J21" t="s">
        <v>9244</v>
      </c>
      <c r="L21">
        <v>22</v>
      </c>
      <c r="M21">
        <v>1</v>
      </c>
      <c r="N21" t="s">
        <v>9245</v>
      </c>
      <c r="O21" t="s">
        <v>9275</v>
      </c>
      <c r="P21" t="s">
        <v>9080</v>
      </c>
      <c r="Q21" t="s">
        <v>9247</v>
      </c>
      <c r="R21" t="s">
        <v>9248</v>
      </c>
      <c r="S21" t="s">
        <v>9249</v>
      </c>
      <c r="T21" t="s">
        <v>9250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2025</v>
      </c>
      <c r="CU21" t="str">
        <f>IF(ISNUMBER(MATCH(P21,'Peaker Keys'!$A$96:$A$99,0)),P21&amp;O21,P21)</f>
        <v>LIG</v>
      </c>
      <c r="CV21" t="str">
        <f>IFERROR(VLOOKUP(CU21,'Peaker Keys'!$A$35:$B$93,2,FALSE),"")</f>
        <v>lignite</v>
      </c>
    </row>
    <row r="22" spans="1:100" x14ac:dyDescent="0.25">
      <c r="A22" t="s">
        <v>9455</v>
      </c>
      <c r="B22">
        <v>6030</v>
      </c>
      <c r="C22" t="s">
        <v>9282</v>
      </c>
      <c r="D22" t="s">
        <v>9240</v>
      </c>
      <c r="E22" t="s">
        <v>9283</v>
      </c>
      <c r="F22" t="s">
        <v>9284</v>
      </c>
      <c r="G22">
        <v>65146</v>
      </c>
      <c r="H22" t="s">
        <v>8922</v>
      </c>
      <c r="I22" t="s">
        <v>9243</v>
      </c>
      <c r="J22" t="s">
        <v>9244</v>
      </c>
      <c r="L22">
        <v>22</v>
      </c>
      <c r="M22">
        <v>1</v>
      </c>
      <c r="N22" t="s">
        <v>9245</v>
      </c>
      <c r="O22" t="s">
        <v>9275</v>
      </c>
      <c r="P22" t="s">
        <v>9104</v>
      </c>
      <c r="Q22" t="s">
        <v>9247</v>
      </c>
      <c r="R22" t="s">
        <v>9248</v>
      </c>
      <c r="S22" t="s">
        <v>9249</v>
      </c>
      <c r="T22" t="s">
        <v>9250</v>
      </c>
      <c r="U22">
        <v>659227</v>
      </c>
      <c r="V22">
        <v>582816</v>
      </c>
      <c r="W22">
        <v>468053</v>
      </c>
      <c r="X22">
        <v>329057</v>
      </c>
      <c r="Y22">
        <v>456442</v>
      </c>
      <c r="Z22">
        <v>584248</v>
      </c>
      <c r="AA22">
        <v>602711</v>
      </c>
      <c r="AB22">
        <v>556526</v>
      </c>
      <c r="AC22">
        <v>615017</v>
      </c>
      <c r="AD22">
        <v>579986</v>
      </c>
      <c r="AE22">
        <v>531495</v>
      </c>
      <c r="AF22">
        <v>607162</v>
      </c>
      <c r="AG22">
        <v>601399</v>
      </c>
      <c r="AH22">
        <v>533943</v>
      </c>
      <c r="AI22">
        <v>422683</v>
      </c>
      <c r="AJ22">
        <v>297088</v>
      </c>
      <c r="AK22">
        <v>420875</v>
      </c>
      <c r="AL22">
        <v>553542</v>
      </c>
      <c r="AM22">
        <v>570756</v>
      </c>
      <c r="AN22">
        <v>525613</v>
      </c>
      <c r="AO22">
        <v>581709</v>
      </c>
      <c r="AP22">
        <v>536269</v>
      </c>
      <c r="AQ22">
        <v>487205</v>
      </c>
      <c r="AR22">
        <v>560533</v>
      </c>
      <c r="AS22">
        <v>13.394</v>
      </c>
      <c r="AT22">
        <v>13.263999999999999</v>
      </c>
      <c r="AU22">
        <v>13.526</v>
      </c>
      <c r="AV22">
        <v>13.45</v>
      </c>
      <c r="AW22">
        <v>13.488</v>
      </c>
      <c r="AX22">
        <v>13.45</v>
      </c>
      <c r="AY22">
        <v>13.422000000000001</v>
      </c>
      <c r="AZ22">
        <v>13.52</v>
      </c>
      <c r="BA22">
        <v>13.52</v>
      </c>
      <c r="BB22">
        <v>13.53</v>
      </c>
      <c r="BC22">
        <v>13.616</v>
      </c>
      <c r="BD22">
        <v>13.544</v>
      </c>
      <c r="BE22">
        <v>8829686</v>
      </c>
      <c r="BF22">
        <v>7730471</v>
      </c>
      <c r="BG22">
        <v>6330885</v>
      </c>
      <c r="BH22">
        <v>4425817</v>
      </c>
      <c r="BI22">
        <v>6156490</v>
      </c>
      <c r="BJ22">
        <v>7858136</v>
      </c>
      <c r="BK22">
        <v>8089587</v>
      </c>
      <c r="BL22">
        <v>7524232</v>
      </c>
      <c r="BM22">
        <v>8315030</v>
      </c>
      <c r="BN22">
        <v>7847211</v>
      </c>
      <c r="BO22">
        <v>7236836</v>
      </c>
      <c r="BP22">
        <v>8223402</v>
      </c>
      <c r="BQ22">
        <v>8055133</v>
      </c>
      <c r="BR22">
        <v>7082215</v>
      </c>
      <c r="BS22">
        <v>5717209</v>
      </c>
      <c r="BT22">
        <v>3995829</v>
      </c>
      <c r="BU22">
        <v>5676766</v>
      </c>
      <c r="BV22">
        <v>7445135</v>
      </c>
      <c r="BW22">
        <v>7660681</v>
      </c>
      <c r="BX22">
        <v>7106291</v>
      </c>
      <c r="BY22">
        <v>7864703</v>
      </c>
      <c r="BZ22">
        <v>7255719</v>
      </c>
      <c r="CA22">
        <v>6633777</v>
      </c>
      <c r="CB22">
        <v>7591865</v>
      </c>
      <c r="CC22">
        <v>807372</v>
      </c>
      <c r="CD22">
        <v>709452</v>
      </c>
      <c r="CE22">
        <v>572715.5</v>
      </c>
      <c r="CF22">
        <v>400615.33</v>
      </c>
      <c r="CG22">
        <v>569362.56000000006</v>
      </c>
      <c r="CH22">
        <v>748432.12</v>
      </c>
      <c r="CI22">
        <v>769030.19</v>
      </c>
      <c r="CJ22">
        <v>713463.01</v>
      </c>
      <c r="CK22">
        <v>789980.43</v>
      </c>
      <c r="CL22">
        <v>725739</v>
      </c>
      <c r="CM22">
        <v>664116.23</v>
      </c>
      <c r="CN22">
        <v>761514.88</v>
      </c>
      <c r="CO22">
        <v>6572740</v>
      </c>
      <c r="CP22">
        <v>6091615</v>
      </c>
      <c r="CQ22">
        <v>88567783</v>
      </c>
      <c r="CR22">
        <v>82085323</v>
      </c>
      <c r="CS22">
        <v>8231793.2000000002</v>
      </c>
      <c r="CT22">
        <v>2025</v>
      </c>
      <c r="CU22" t="str">
        <f>IF(ISNUMBER(MATCH(P22,'Peaker Keys'!$A$96:$A$99,0)),P22&amp;O22,P22)</f>
        <v>RC</v>
      </c>
      <c r="CV22" t="str">
        <f>IFERROR(VLOOKUP(CU22,'Peaker Keys'!$A$35:$B$93,2,FALSE),"")</f>
        <v>hard coal</v>
      </c>
    </row>
    <row r="23" spans="1:100" x14ac:dyDescent="0.25">
      <c r="A23" t="s">
        <v>9455</v>
      </c>
      <c r="B23">
        <v>6469</v>
      </c>
      <c r="C23" t="s">
        <v>9239</v>
      </c>
      <c r="D23" t="s">
        <v>9240</v>
      </c>
      <c r="E23" t="s">
        <v>9289</v>
      </c>
      <c r="F23" t="s">
        <v>9274</v>
      </c>
      <c r="G23">
        <v>1307</v>
      </c>
      <c r="H23" t="s">
        <v>8922</v>
      </c>
      <c r="I23" t="s">
        <v>9243</v>
      </c>
      <c r="J23" t="s">
        <v>9244</v>
      </c>
      <c r="L23">
        <v>22</v>
      </c>
      <c r="M23">
        <v>1</v>
      </c>
      <c r="N23" t="s">
        <v>9245</v>
      </c>
      <c r="O23" t="s">
        <v>9275</v>
      </c>
      <c r="P23" t="s">
        <v>9080</v>
      </c>
      <c r="Q23" t="s">
        <v>9247</v>
      </c>
      <c r="R23" t="s">
        <v>9269</v>
      </c>
      <c r="S23" t="s">
        <v>9249</v>
      </c>
      <c r="T23" t="s">
        <v>9250</v>
      </c>
      <c r="U23">
        <v>427242</v>
      </c>
      <c r="V23">
        <v>441452</v>
      </c>
      <c r="W23">
        <v>444589</v>
      </c>
      <c r="X23">
        <v>386369</v>
      </c>
      <c r="Y23">
        <v>365406</v>
      </c>
      <c r="Z23">
        <v>329824</v>
      </c>
      <c r="AA23">
        <v>537390</v>
      </c>
      <c r="AB23">
        <v>477515</v>
      </c>
      <c r="AC23">
        <v>442919</v>
      </c>
      <c r="AD23">
        <v>407058</v>
      </c>
      <c r="AE23">
        <v>481289</v>
      </c>
      <c r="AF23">
        <v>463493</v>
      </c>
      <c r="AG23">
        <v>427242</v>
      </c>
      <c r="AH23">
        <v>441452</v>
      </c>
      <c r="AI23">
        <v>444589</v>
      </c>
      <c r="AJ23">
        <v>386369</v>
      </c>
      <c r="AK23">
        <v>365406</v>
      </c>
      <c r="AL23">
        <v>329824</v>
      </c>
      <c r="AM23">
        <v>537390</v>
      </c>
      <c r="AN23">
        <v>477515</v>
      </c>
      <c r="AO23">
        <v>442919</v>
      </c>
      <c r="AP23">
        <v>407058</v>
      </c>
      <c r="AQ23">
        <v>481289</v>
      </c>
      <c r="AR23">
        <v>463493</v>
      </c>
      <c r="AS23">
        <v>12.598000000000001</v>
      </c>
      <c r="AT23">
        <v>12.298</v>
      </c>
      <c r="AU23">
        <v>13.525</v>
      </c>
      <c r="AV23">
        <v>12.872</v>
      </c>
      <c r="AW23">
        <v>12.882</v>
      </c>
      <c r="AX23">
        <v>12.507</v>
      </c>
      <c r="AY23">
        <v>13.132</v>
      </c>
      <c r="AZ23">
        <v>13.448</v>
      </c>
      <c r="BA23">
        <v>12.853999999999999</v>
      </c>
      <c r="BB23">
        <v>13.071999999999999</v>
      </c>
      <c r="BC23">
        <v>12.997999999999999</v>
      </c>
      <c r="BD23">
        <v>13.074</v>
      </c>
      <c r="BE23">
        <v>5382395</v>
      </c>
      <c r="BF23">
        <v>5428977</v>
      </c>
      <c r="BG23">
        <v>6013066</v>
      </c>
      <c r="BH23">
        <v>4973342</v>
      </c>
      <c r="BI23">
        <v>4707160</v>
      </c>
      <c r="BJ23">
        <v>4125109</v>
      </c>
      <c r="BK23">
        <v>7057005</v>
      </c>
      <c r="BL23">
        <v>6421622</v>
      </c>
      <c r="BM23">
        <v>5693281</v>
      </c>
      <c r="BN23">
        <v>5321062</v>
      </c>
      <c r="BO23">
        <v>6255794</v>
      </c>
      <c r="BP23">
        <v>6059707</v>
      </c>
      <c r="BQ23">
        <v>5382395</v>
      </c>
      <c r="BR23">
        <v>5428977</v>
      </c>
      <c r="BS23">
        <v>6013066</v>
      </c>
      <c r="BT23">
        <v>4973342</v>
      </c>
      <c r="BU23">
        <v>4707160</v>
      </c>
      <c r="BV23">
        <v>4125109</v>
      </c>
      <c r="BW23">
        <v>7057005</v>
      </c>
      <c r="BX23">
        <v>6421622</v>
      </c>
      <c r="BY23">
        <v>5693281</v>
      </c>
      <c r="BZ23">
        <v>5321062</v>
      </c>
      <c r="CA23">
        <v>6255794</v>
      </c>
      <c r="CB23">
        <v>6059707</v>
      </c>
      <c r="CC23">
        <v>476355.65</v>
      </c>
      <c r="CD23">
        <v>509058.48</v>
      </c>
      <c r="CE23">
        <v>510121.51</v>
      </c>
      <c r="CF23">
        <v>438270.76</v>
      </c>
      <c r="CG23">
        <v>409447.23</v>
      </c>
      <c r="CH23">
        <v>370011.35</v>
      </c>
      <c r="CI23">
        <v>622718.43999999994</v>
      </c>
      <c r="CJ23">
        <v>558328.66</v>
      </c>
      <c r="CK23">
        <v>521878.81</v>
      </c>
      <c r="CL23">
        <v>460129.52</v>
      </c>
      <c r="CM23">
        <v>544698.28</v>
      </c>
      <c r="CN23">
        <v>540374.55000000005</v>
      </c>
      <c r="CO23">
        <v>5204546</v>
      </c>
      <c r="CP23">
        <v>5204546</v>
      </c>
      <c r="CQ23">
        <v>67438520</v>
      </c>
      <c r="CR23">
        <v>67438520</v>
      </c>
      <c r="CS23">
        <v>5961393.2000000002</v>
      </c>
      <c r="CT23">
        <v>2025</v>
      </c>
      <c r="CU23" t="str">
        <f>IF(ISNUMBER(MATCH(P23,'Peaker Keys'!$A$96:$A$99,0)),P23&amp;O23,P23)</f>
        <v>LIG</v>
      </c>
      <c r="CV23" t="str">
        <f>IFERROR(VLOOKUP(CU23,'Peaker Keys'!$A$35:$B$93,2,FALSE),"")</f>
        <v>lignite</v>
      </c>
    </row>
    <row r="24" spans="1:100" x14ac:dyDescent="0.25">
      <c r="A24" t="s">
        <v>9455</v>
      </c>
      <c r="B24">
        <v>6469</v>
      </c>
      <c r="C24" t="s">
        <v>9239</v>
      </c>
      <c r="D24" t="s">
        <v>9240</v>
      </c>
      <c r="E24" t="s">
        <v>9289</v>
      </c>
      <c r="F24" t="s">
        <v>9274</v>
      </c>
      <c r="G24">
        <v>1307</v>
      </c>
      <c r="H24" t="s">
        <v>8922</v>
      </c>
      <c r="I24" t="s">
        <v>9243</v>
      </c>
      <c r="J24" t="s">
        <v>9244</v>
      </c>
      <c r="L24">
        <v>22</v>
      </c>
      <c r="M24">
        <v>1</v>
      </c>
      <c r="N24" t="s">
        <v>9245</v>
      </c>
      <c r="O24" t="s">
        <v>9275</v>
      </c>
      <c r="P24" t="s">
        <v>9129</v>
      </c>
      <c r="Q24" t="s">
        <v>9129</v>
      </c>
      <c r="R24" t="s">
        <v>9269</v>
      </c>
      <c r="S24" t="s">
        <v>9249</v>
      </c>
      <c r="T24" t="s">
        <v>9251</v>
      </c>
      <c r="U24">
        <v>33400</v>
      </c>
      <c r="V24">
        <v>13732</v>
      </c>
      <c r="W24">
        <v>27830</v>
      </c>
      <c r="X24">
        <v>48530</v>
      </c>
      <c r="Y24">
        <v>53120</v>
      </c>
      <c r="Z24">
        <v>43310</v>
      </c>
      <c r="AA24">
        <v>31280</v>
      </c>
      <c r="AB24">
        <v>26797</v>
      </c>
      <c r="AC24">
        <v>25226</v>
      </c>
      <c r="AD24">
        <v>60950</v>
      </c>
      <c r="AE24">
        <v>17490</v>
      </c>
      <c r="AF24">
        <v>16480</v>
      </c>
      <c r="AG24">
        <v>33400</v>
      </c>
      <c r="AH24">
        <v>13732</v>
      </c>
      <c r="AI24">
        <v>27830</v>
      </c>
      <c r="AJ24">
        <v>48530</v>
      </c>
      <c r="AK24">
        <v>53120</v>
      </c>
      <c r="AL24">
        <v>43310</v>
      </c>
      <c r="AM24">
        <v>31280</v>
      </c>
      <c r="AN24">
        <v>26797</v>
      </c>
      <c r="AO24">
        <v>25226</v>
      </c>
      <c r="AP24">
        <v>60950</v>
      </c>
      <c r="AQ24">
        <v>17490</v>
      </c>
      <c r="AR24">
        <v>16480</v>
      </c>
      <c r="AS24">
        <v>0.878</v>
      </c>
      <c r="AT24">
        <v>0.878</v>
      </c>
      <c r="AU24">
        <v>0.874</v>
      </c>
      <c r="AV24">
        <v>0.872</v>
      </c>
      <c r="AW24">
        <v>0.873</v>
      </c>
      <c r="AX24">
        <v>0.871</v>
      </c>
      <c r="AY24">
        <v>0.86499999999999999</v>
      </c>
      <c r="AZ24">
        <v>0.86499999999999999</v>
      </c>
      <c r="BA24">
        <v>0.86499999999999999</v>
      </c>
      <c r="BB24">
        <v>0.86299999999999999</v>
      </c>
      <c r="BC24">
        <v>0.86199999999999999</v>
      </c>
      <c r="BD24">
        <v>0.97199999999999998</v>
      </c>
      <c r="BE24">
        <v>29325</v>
      </c>
      <c r="BF24">
        <v>12057</v>
      </c>
      <c r="BG24">
        <v>24323</v>
      </c>
      <c r="BH24">
        <v>42318</v>
      </c>
      <c r="BI24">
        <v>46374</v>
      </c>
      <c r="BJ24">
        <v>37723</v>
      </c>
      <c r="BK24">
        <v>27057</v>
      </c>
      <c r="BL24">
        <v>23179</v>
      </c>
      <c r="BM24">
        <v>21820</v>
      </c>
      <c r="BN24">
        <v>52600</v>
      </c>
      <c r="BO24">
        <v>15076</v>
      </c>
      <c r="BP24">
        <v>16019</v>
      </c>
      <c r="BQ24">
        <v>29325</v>
      </c>
      <c r="BR24">
        <v>12057</v>
      </c>
      <c r="BS24">
        <v>24323</v>
      </c>
      <c r="BT24">
        <v>42318</v>
      </c>
      <c r="BU24">
        <v>46374</v>
      </c>
      <c r="BV24">
        <v>37723</v>
      </c>
      <c r="BW24">
        <v>27057</v>
      </c>
      <c r="BX24">
        <v>23179</v>
      </c>
      <c r="BY24">
        <v>21820</v>
      </c>
      <c r="BZ24">
        <v>52600</v>
      </c>
      <c r="CA24">
        <v>15076</v>
      </c>
      <c r="CB24">
        <v>16019</v>
      </c>
      <c r="CC24">
        <v>2595.355</v>
      </c>
      <c r="CD24">
        <v>1130.519</v>
      </c>
      <c r="CE24">
        <v>2063.4899999999998</v>
      </c>
      <c r="CF24">
        <v>3729.2449999999999</v>
      </c>
      <c r="CG24">
        <v>4033.7710000000002</v>
      </c>
      <c r="CH24">
        <v>3383.654</v>
      </c>
      <c r="CI24">
        <v>2387.5590000000002</v>
      </c>
      <c r="CJ24">
        <v>2015.336</v>
      </c>
      <c r="CK24">
        <v>2000.191</v>
      </c>
      <c r="CL24">
        <v>4548.4799999999996</v>
      </c>
      <c r="CM24">
        <v>1312.7159999999999</v>
      </c>
      <c r="CN24">
        <v>1428.4549999999999</v>
      </c>
      <c r="CO24">
        <v>398145</v>
      </c>
      <c r="CP24">
        <v>398145</v>
      </c>
      <c r="CQ24">
        <v>347871</v>
      </c>
      <c r="CR24">
        <v>347871</v>
      </c>
      <c r="CS24">
        <v>30628.771000000001</v>
      </c>
      <c r="CT24">
        <v>2025</v>
      </c>
      <c r="CU24" t="str">
        <f>IF(ISNUMBER(MATCH(P24,'Peaker Keys'!$A$96:$A$99,0)),P24&amp;O24,P24)</f>
        <v>NGST</v>
      </c>
      <c r="CV24" t="str">
        <f>IFERROR(VLOOKUP(CU24,'Peaker Keys'!$A$35:$B$93,2,FALSE),"")</f>
        <v>natural gas steam turbine</v>
      </c>
    </row>
    <row r="25" spans="1:100" x14ac:dyDescent="0.25">
      <c r="A25" t="s">
        <v>9455</v>
      </c>
      <c r="B25">
        <v>6469</v>
      </c>
      <c r="C25" t="s">
        <v>9239</v>
      </c>
      <c r="D25" t="s">
        <v>9240</v>
      </c>
      <c r="E25" t="s">
        <v>9289</v>
      </c>
      <c r="F25" t="s">
        <v>9274</v>
      </c>
      <c r="G25">
        <v>1307</v>
      </c>
      <c r="H25" t="s">
        <v>8922</v>
      </c>
      <c r="I25" t="s">
        <v>9243</v>
      </c>
      <c r="J25" t="s">
        <v>9244</v>
      </c>
      <c r="L25">
        <v>22</v>
      </c>
      <c r="M25">
        <v>1</v>
      </c>
      <c r="N25" t="s">
        <v>9245</v>
      </c>
      <c r="O25" t="s">
        <v>9275</v>
      </c>
      <c r="P25" t="s">
        <v>9104</v>
      </c>
      <c r="Q25" t="s">
        <v>9247</v>
      </c>
      <c r="R25" t="s">
        <v>9269</v>
      </c>
      <c r="S25" t="s">
        <v>9249</v>
      </c>
      <c r="T25" t="s">
        <v>9250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2025</v>
      </c>
      <c r="CU25" t="str">
        <f>IF(ISNUMBER(MATCH(P25,'Peaker Keys'!$A$96:$A$99,0)),P25&amp;O25,P25)</f>
        <v>RC</v>
      </c>
      <c r="CV25" t="str">
        <f>IFERROR(VLOOKUP(CU25,'Peaker Keys'!$A$35:$B$93,2,FALSE),"")</f>
        <v>hard coal</v>
      </c>
    </row>
    <row r="26" spans="1:100" x14ac:dyDescent="0.25">
      <c r="A26" t="s">
        <v>9455</v>
      </c>
      <c r="B26">
        <v>7884</v>
      </c>
      <c r="C26" t="s">
        <v>9239</v>
      </c>
      <c r="D26" t="s">
        <v>9240</v>
      </c>
      <c r="E26" t="s">
        <v>9292</v>
      </c>
      <c r="F26" t="s">
        <v>9293</v>
      </c>
      <c r="G26">
        <v>4775</v>
      </c>
      <c r="H26" t="s">
        <v>8922</v>
      </c>
      <c r="I26" t="s">
        <v>9243</v>
      </c>
      <c r="J26" t="s">
        <v>9244</v>
      </c>
      <c r="L26">
        <v>713</v>
      </c>
      <c r="M26">
        <v>4</v>
      </c>
      <c r="N26" t="s">
        <v>9294</v>
      </c>
      <c r="O26" t="s">
        <v>9262</v>
      </c>
      <c r="P26" t="s">
        <v>9075</v>
      </c>
      <c r="Q26" t="s">
        <v>9075</v>
      </c>
      <c r="R26" t="s">
        <v>9248</v>
      </c>
      <c r="S26" t="s">
        <v>9256</v>
      </c>
      <c r="T26" t="s">
        <v>9257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2025</v>
      </c>
      <c r="CU26" t="str">
        <f>IF(ISNUMBER(MATCH(P26,'Peaker Keys'!$A$96:$A$99,0)),P26&amp;O26,P26)</f>
        <v>DFO</v>
      </c>
      <c r="CV26" t="str">
        <f>IFERROR(VLOOKUP(CU26,'Peaker Keys'!$A$35:$B$93,2,FALSE),"")</f>
        <v>petroleum</v>
      </c>
    </row>
    <row r="27" spans="1:100" x14ac:dyDescent="0.25">
      <c r="A27" t="s">
        <v>9455</v>
      </c>
      <c r="B27">
        <v>8222</v>
      </c>
      <c r="C27" t="s">
        <v>9239</v>
      </c>
      <c r="D27" t="s">
        <v>9240</v>
      </c>
      <c r="E27" t="s">
        <v>9297</v>
      </c>
      <c r="F27" t="s">
        <v>9255</v>
      </c>
      <c r="G27">
        <v>14232</v>
      </c>
      <c r="H27" t="s">
        <v>8922</v>
      </c>
      <c r="I27" t="s">
        <v>9243</v>
      </c>
      <c r="J27" t="s">
        <v>9244</v>
      </c>
      <c r="L27">
        <v>22</v>
      </c>
      <c r="M27">
        <v>1</v>
      </c>
      <c r="N27" t="s">
        <v>9245</v>
      </c>
      <c r="O27" t="s">
        <v>9275</v>
      </c>
      <c r="P27" t="s">
        <v>9075</v>
      </c>
      <c r="Q27" t="s">
        <v>9075</v>
      </c>
      <c r="R27" t="s">
        <v>9248</v>
      </c>
      <c r="S27" t="s">
        <v>9249</v>
      </c>
      <c r="T27" t="s">
        <v>9257</v>
      </c>
      <c r="U27">
        <v>1762</v>
      </c>
      <c r="V27">
        <v>3045</v>
      </c>
      <c r="W27">
        <v>506</v>
      </c>
      <c r="X27">
        <v>0</v>
      </c>
      <c r="Y27">
        <v>1580</v>
      </c>
      <c r="Z27">
        <v>995</v>
      </c>
      <c r="AA27">
        <v>884</v>
      </c>
      <c r="AB27">
        <v>806</v>
      </c>
      <c r="AC27">
        <v>446</v>
      </c>
      <c r="AD27">
        <v>1196</v>
      </c>
      <c r="AE27">
        <v>0</v>
      </c>
      <c r="AF27">
        <v>2594</v>
      </c>
      <c r="AG27">
        <v>1762</v>
      </c>
      <c r="AH27">
        <v>3045</v>
      </c>
      <c r="AI27">
        <v>506</v>
      </c>
      <c r="AJ27">
        <v>0</v>
      </c>
      <c r="AK27">
        <v>1580</v>
      </c>
      <c r="AL27">
        <v>995</v>
      </c>
      <c r="AM27">
        <v>884</v>
      </c>
      <c r="AN27">
        <v>806</v>
      </c>
      <c r="AO27">
        <v>446</v>
      </c>
      <c r="AP27">
        <v>1196</v>
      </c>
      <c r="AQ27">
        <v>0</v>
      </c>
      <c r="AR27">
        <v>2594</v>
      </c>
      <c r="AS27">
        <v>6</v>
      </c>
      <c r="AT27">
        <v>6</v>
      </c>
      <c r="AU27">
        <v>6</v>
      </c>
      <c r="AV27">
        <v>0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0</v>
      </c>
      <c r="BD27">
        <v>6</v>
      </c>
      <c r="BE27">
        <v>10572</v>
      </c>
      <c r="BF27">
        <v>18270</v>
      </c>
      <c r="BG27">
        <v>3036</v>
      </c>
      <c r="BH27">
        <v>0</v>
      </c>
      <c r="BI27">
        <v>9480</v>
      </c>
      <c r="BJ27">
        <v>5970</v>
      </c>
      <c r="BK27">
        <v>5304</v>
      </c>
      <c r="BL27">
        <v>4836</v>
      </c>
      <c r="BM27">
        <v>2676</v>
      </c>
      <c r="BN27">
        <v>7176</v>
      </c>
      <c r="BO27">
        <v>0</v>
      </c>
      <c r="BP27">
        <v>15564</v>
      </c>
      <c r="BQ27">
        <v>10572</v>
      </c>
      <c r="BR27">
        <v>18270</v>
      </c>
      <c r="BS27">
        <v>3036</v>
      </c>
      <c r="BT27">
        <v>0</v>
      </c>
      <c r="BU27">
        <v>9480</v>
      </c>
      <c r="BV27">
        <v>5970</v>
      </c>
      <c r="BW27">
        <v>5304</v>
      </c>
      <c r="BX27">
        <v>4836</v>
      </c>
      <c r="BY27">
        <v>2676</v>
      </c>
      <c r="BZ27">
        <v>7176</v>
      </c>
      <c r="CA27">
        <v>0</v>
      </c>
      <c r="CB27">
        <v>15564</v>
      </c>
      <c r="CC27">
        <v>848.26700000000005</v>
      </c>
      <c r="CD27">
        <v>1490.1959999999999</v>
      </c>
      <c r="CE27">
        <v>255.715</v>
      </c>
      <c r="CF27">
        <v>0</v>
      </c>
      <c r="CG27">
        <v>264.57400000000001</v>
      </c>
      <c r="CH27">
        <v>511.77100000000002</v>
      </c>
      <c r="CI27">
        <v>461.53800000000001</v>
      </c>
      <c r="CJ27">
        <v>392.05099999999999</v>
      </c>
      <c r="CK27">
        <v>231.83600000000001</v>
      </c>
      <c r="CL27">
        <v>596.61500000000001</v>
      </c>
      <c r="CM27">
        <v>0</v>
      </c>
      <c r="CN27">
        <v>1308.328</v>
      </c>
      <c r="CO27">
        <v>13814</v>
      </c>
      <c r="CP27">
        <v>13814</v>
      </c>
      <c r="CQ27">
        <v>82884</v>
      </c>
      <c r="CR27">
        <v>82884</v>
      </c>
      <c r="CS27">
        <v>6360.8909999999996</v>
      </c>
      <c r="CT27">
        <v>2025</v>
      </c>
      <c r="CU27" t="str">
        <f>IF(ISNUMBER(MATCH(P27,'Peaker Keys'!$A$96:$A$99,0)),P27&amp;O27,P27)</f>
        <v>DFO</v>
      </c>
      <c r="CV27" t="str">
        <f>IFERROR(VLOOKUP(CU27,'Peaker Keys'!$A$35:$B$93,2,FALSE),"")</f>
        <v>petroleum</v>
      </c>
    </row>
    <row r="28" spans="1:100" x14ac:dyDescent="0.25">
      <c r="A28" t="s">
        <v>9455</v>
      </c>
      <c r="B28">
        <v>8222</v>
      </c>
      <c r="C28" t="s">
        <v>9239</v>
      </c>
      <c r="D28" t="s">
        <v>9240</v>
      </c>
      <c r="E28" t="s">
        <v>9297</v>
      </c>
      <c r="F28" t="s">
        <v>9255</v>
      </c>
      <c r="G28">
        <v>14232</v>
      </c>
      <c r="H28" t="s">
        <v>8922</v>
      </c>
      <c r="I28" t="s">
        <v>9243</v>
      </c>
      <c r="J28" t="s">
        <v>9244</v>
      </c>
      <c r="L28">
        <v>22</v>
      </c>
      <c r="M28">
        <v>1</v>
      </c>
      <c r="N28" t="s">
        <v>9245</v>
      </c>
      <c r="O28" t="s">
        <v>9275</v>
      </c>
      <c r="P28" t="s">
        <v>9080</v>
      </c>
      <c r="Q28" t="s">
        <v>9247</v>
      </c>
      <c r="R28" t="s">
        <v>9248</v>
      </c>
      <c r="S28" t="s">
        <v>9249</v>
      </c>
      <c r="T28" t="s">
        <v>9250</v>
      </c>
      <c r="U28">
        <v>157213</v>
      </c>
      <c r="V28">
        <v>154611</v>
      </c>
      <c r="W28">
        <v>170782</v>
      </c>
      <c r="X28">
        <v>0</v>
      </c>
      <c r="Y28">
        <v>1595</v>
      </c>
      <c r="Z28">
        <v>178167</v>
      </c>
      <c r="AA28">
        <v>237359</v>
      </c>
      <c r="AB28">
        <v>151856</v>
      </c>
      <c r="AC28">
        <v>163334</v>
      </c>
      <c r="AD28">
        <v>194746</v>
      </c>
      <c r="AE28">
        <v>220789</v>
      </c>
      <c r="AF28">
        <v>193646</v>
      </c>
      <c r="AG28">
        <v>157213</v>
      </c>
      <c r="AH28">
        <v>154611</v>
      </c>
      <c r="AI28">
        <v>170782</v>
      </c>
      <c r="AJ28">
        <v>0</v>
      </c>
      <c r="AK28">
        <v>1595</v>
      </c>
      <c r="AL28">
        <v>178167</v>
      </c>
      <c r="AM28">
        <v>237359</v>
      </c>
      <c r="AN28">
        <v>151856</v>
      </c>
      <c r="AO28">
        <v>163334</v>
      </c>
      <c r="AP28">
        <v>194746</v>
      </c>
      <c r="AQ28">
        <v>220789</v>
      </c>
      <c r="AR28">
        <v>193646</v>
      </c>
      <c r="AS28">
        <v>13.888</v>
      </c>
      <c r="AT28">
        <v>13.805999999999999</v>
      </c>
      <c r="AU28">
        <v>14.05</v>
      </c>
      <c r="AV28">
        <v>0</v>
      </c>
      <c r="AW28">
        <v>14.05</v>
      </c>
      <c r="AX28">
        <v>14.144</v>
      </c>
      <c r="AY28">
        <v>13.448</v>
      </c>
      <c r="AZ28">
        <v>13.832000000000001</v>
      </c>
      <c r="BA28">
        <v>14.002000000000001</v>
      </c>
      <c r="BB28">
        <v>13.89</v>
      </c>
      <c r="BC28">
        <v>13.672000000000001</v>
      </c>
      <c r="BD28">
        <v>13.561999999999999</v>
      </c>
      <c r="BE28">
        <v>2183374</v>
      </c>
      <c r="BF28">
        <v>2134559</v>
      </c>
      <c r="BG28">
        <v>2399487</v>
      </c>
      <c r="BH28">
        <v>0</v>
      </c>
      <c r="BI28">
        <v>22410</v>
      </c>
      <c r="BJ28">
        <v>2519994</v>
      </c>
      <c r="BK28">
        <v>3192004</v>
      </c>
      <c r="BL28">
        <v>2100472</v>
      </c>
      <c r="BM28">
        <v>2287003</v>
      </c>
      <c r="BN28">
        <v>2705022</v>
      </c>
      <c r="BO28">
        <v>3018627</v>
      </c>
      <c r="BP28">
        <v>2626227</v>
      </c>
      <c r="BQ28">
        <v>2183374</v>
      </c>
      <c r="BR28">
        <v>2134559</v>
      </c>
      <c r="BS28">
        <v>2399487</v>
      </c>
      <c r="BT28">
        <v>0</v>
      </c>
      <c r="BU28">
        <v>22410</v>
      </c>
      <c r="BV28">
        <v>2519994</v>
      </c>
      <c r="BW28">
        <v>3192004</v>
      </c>
      <c r="BX28">
        <v>2100472</v>
      </c>
      <c r="BY28">
        <v>2287003</v>
      </c>
      <c r="BZ28">
        <v>2705022</v>
      </c>
      <c r="CA28">
        <v>3018627</v>
      </c>
      <c r="CB28">
        <v>2626227</v>
      </c>
      <c r="CC28">
        <v>175187.73</v>
      </c>
      <c r="CD28">
        <v>174105.8</v>
      </c>
      <c r="CE28">
        <v>202103.29</v>
      </c>
      <c r="CF28">
        <v>0</v>
      </c>
      <c r="CG28">
        <v>625.42600000000004</v>
      </c>
      <c r="CH28">
        <v>216023.23</v>
      </c>
      <c r="CI28">
        <v>277758.46000000002</v>
      </c>
      <c r="CJ28">
        <v>170283.95</v>
      </c>
      <c r="CK28">
        <v>198135.16</v>
      </c>
      <c r="CL28">
        <v>224896.39</v>
      </c>
      <c r="CM28">
        <v>264812</v>
      </c>
      <c r="CN28">
        <v>220763.67</v>
      </c>
      <c r="CO28">
        <v>1824098</v>
      </c>
      <c r="CP28">
        <v>1824098</v>
      </c>
      <c r="CQ28">
        <v>25189179</v>
      </c>
      <c r="CR28">
        <v>25189179</v>
      </c>
      <c r="CS28">
        <v>2124695.1</v>
      </c>
      <c r="CT28">
        <v>2025</v>
      </c>
      <c r="CU28" t="str">
        <f>IF(ISNUMBER(MATCH(P28,'Peaker Keys'!$A$96:$A$99,0)),P28&amp;O28,P28)</f>
        <v>LIG</v>
      </c>
      <c r="CV28" t="str">
        <f>IFERROR(VLOOKUP(CU28,'Peaker Keys'!$A$35:$B$93,2,FALSE),"")</f>
        <v>lignite</v>
      </c>
    </row>
    <row r="29" spans="1:100" x14ac:dyDescent="0.25">
      <c r="A29" t="s">
        <v>9455</v>
      </c>
      <c r="B29">
        <v>52133</v>
      </c>
      <c r="C29" t="s">
        <v>9282</v>
      </c>
      <c r="D29" t="s">
        <v>9240</v>
      </c>
      <c r="E29" t="s">
        <v>9300</v>
      </c>
      <c r="F29" t="s">
        <v>9301</v>
      </c>
      <c r="G29">
        <v>18668</v>
      </c>
      <c r="H29" t="s">
        <v>8922</v>
      </c>
      <c r="I29" t="s">
        <v>9243</v>
      </c>
      <c r="J29" t="s">
        <v>9244</v>
      </c>
      <c r="L29">
        <v>32411</v>
      </c>
      <c r="M29">
        <v>7</v>
      </c>
      <c r="N29" t="s">
        <v>9302</v>
      </c>
      <c r="O29" t="s">
        <v>9275</v>
      </c>
      <c r="P29" t="s">
        <v>9129</v>
      </c>
      <c r="Q29" t="s">
        <v>9129</v>
      </c>
      <c r="R29" t="s">
        <v>9269</v>
      </c>
      <c r="S29" t="s">
        <v>9249</v>
      </c>
      <c r="T29" t="s">
        <v>9251</v>
      </c>
      <c r="U29">
        <v>279465</v>
      </c>
      <c r="V29">
        <v>264448</v>
      </c>
      <c r="W29">
        <v>277879</v>
      </c>
      <c r="X29">
        <v>272633</v>
      </c>
      <c r="Y29">
        <v>223804</v>
      </c>
      <c r="Z29">
        <v>195442</v>
      </c>
      <c r="AA29">
        <v>182621</v>
      </c>
      <c r="AB29">
        <v>184291</v>
      </c>
      <c r="AC29">
        <v>187563</v>
      </c>
      <c r="AD29">
        <v>223449</v>
      </c>
      <c r="AE29">
        <v>227944</v>
      </c>
      <c r="AF29">
        <v>255650</v>
      </c>
      <c r="AG29">
        <v>30597</v>
      </c>
      <c r="AH29">
        <v>30140</v>
      </c>
      <c r="AI29">
        <v>29980</v>
      </c>
      <c r="AJ29">
        <v>30145</v>
      </c>
      <c r="AK29">
        <v>20516</v>
      </c>
      <c r="AL29">
        <v>20835</v>
      </c>
      <c r="AM29">
        <v>19904</v>
      </c>
      <c r="AN29">
        <v>20207</v>
      </c>
      <c r="AO29">
        <v>19668</v>
      </c>
      <c r="AP29">
        <v>25210</v>
      </c>
      <c r="AQ29">
        <v>23755</v>
      </c>
      <c r="AR29">
        <v>26420</v>
      </c>
      <c r="AS29">
        <v>1.0209999999999999</v>
      </c>
      <c r="AT29">
        <v>1.0029999999999999</v>
      </c>
      <c r="AU29">
        <v>1.0129999999999999</v>
      </c>
      <c r="AV29">
        <v>1.056</v>
      </c>
      <c r="AW29">
        <v>1.0720000000000001</v>
      </c>
      <c r="AX29">
        <v>1.087</v>
      </c>
      <c r="AY29">
        <v>1.0880000000000001</v>
      </c>
      <c r="AZ29">
        <v>1.0880000000000001</v>
      </c>
      <c r="BA29">
        <v>1.08</v>
      </c>
      <c r="BB29">
        <v>1.0780000000000001</v>
      </c>
      <c r="BC29">
        <v>1.014</v>
      </c>
      <c r="BD29">
        <v>1.022</v>
      </c>
      <c r="BE29">
        <v>285334</v>
      </c>
      <c r="BF29">
        <v>265241</v>
      </c>
      <c r="BG29">
        <v>281491</v>
      </c>
      <c r="BH29">
        <v>287900</v>
      </c>
      <c r="BI29">
        <v>239918</v>
      </c>
      <c r="BJ29">
        <v>212445</v>
      </c>
      <c r="BK29">
        <v>198692</v>
      </c>
      <c r="BL29">
        <v>200509</v>
      </c>
      <c r="BM29">
        <v>202568</v>
      </c>
      <c r="BN29">
        <v>240878</v>
      </c>
      <c r="BO29">
        <v>231135</v>
      </c>
      <c r="BP29">
        <v>261274</v>
      </c>
      <c r="BQ29">
        <v>31240</v>
      </c>
      <c r="BR29">
        <v>30230</v>
      </c>
      <c r="BS29">
        <v>30370</v>
      </c>
      <c r="BT29">
        <v>31833</v>
      </c>
      <c r="BU29">
        <v>21993</v>
      </c>
      <c r="BV29">
        <v>22648</v>
      </c>
      <c r="BW29">
        <v>21656</v>
      </c>
      <c r="BX29">
        <v>21985</v>
      </c>
      <c r="BY29">
        <v>21241</v>
      </c>
      <c r="BZ29">
        <v>27176</v>
      </c>
      <c r="CA29">
        <v>24088</v>
      </c>
      <c r="CB29">
        <v>27001</v>
      </c>
      <c r="CC29">
        <v>2425.9270000000001</v>
      </c>
      <c r="CD29">
        <v>2257.3150000000001</v>
      </c>
      <c r="CE29">
        <v>2264.2750000000001</v>
      </c>
      <c r="CF29">
        <v>2471.683</v>
      </c>
      <c r="CG29">
        <v>1616.9970000000001</v>
      </c>
      <c r="CH29">
        <v>1677.2670000000001</v>
      </c>
      <c r="CI29">
        <v>1598.4570000000001</v>
      </c>
      <c r="CJ29">
        <v>1546.7829999999999</v>
      </c>
      <c r="CK29">
        <v>1548.0129999999999</v>
      </c>
      <c r="CL29">
        <v>1859.2850000000001</v>
      </c>
      <c r="CM29">
        <v>1732.4670000000001</v>
      </c>
      <c r="CN29">
        <v>2088.7559999999999</v>
      </c>
      <c r="CO29">
        <v>2775189</v>
      </c>
      <c r="CP29">
        <v>297377</v>
      </c>
      <c r="CQ29">
        <v>2907385</v>
      </c>
      <c r="CR29">
        <v>311461</v>
      </c>
      <c r="CS29">
        <v>23087.224999999999</v>
      </c>
      <c r="CT29">
        <v>2025</v>
      </c>
      <c r="CU29" t="str">
        <f>IF(ISNUMBER(MATCH(P29,'Peaker Keys'!$A$96:$A$99,0)),P29&amp;O29,P29)</f>
        <v>NGST</v>
      </c>
      <c r="CV29" t="str">
        <f>IFERROR(VLOOKUP(CU29,'Peaker Keys'!$A$35:$B$93,2,FALSE),"")</f>
        <v>natural gas steam turbine</v>
      </c>
    </row>
    <row r="30" spans="1:100" x14ac:dyDescent="0.25">
      <c r="A30" t="s">
        <v>9455</v>
      </c>
      <c r="B30">
        <v>52133</v>
      </c>
      <c r="C30" t="s">
        <v>9282</v>
      </c>
      <c r="D30" t="s">
        <v>9240</v>
      </c>
      <c r="E30" t="s">
        <v>9300</v>
      </c>
      <c r="F30" t="s">
        <v>9301</v>
      </c>
      <c r="G30">
        <v>18668</v>
      </c>
      <c r="H30" t="s">
        <v>8922</v>
      </c>
      <c r="I30" t="s">
        <v>9243</v>
      </c>
      <c r="J30" t="s">
        <v>9244</v>
      </c>
      <c r="L30">
        <v>32411</v>
      </c>
      <c r="M30">
        <v>7</v>
      </c>
      <c r="N30" t="s">
        <v>9302</v>
      </c>
      <c r="O30" t="s">
        <v>9275</v>
      </c>
      <c r="P30" t="s">
        <v>9099</v>
      </c>
      <c r="Q30" t="s">
        <v>9303</v>
      </c>
      <c r="R30" t="s">
        <v>9269</v>
      </c>
      <c r="S30" t="s">
        <v>9249</v>
      </c>
      <c r="T30" t="s">
        <v>9251</v>
      </c>
      <c r="U30">
        <v>499173</v>
      </c>
      <c r="V30">
        <v>441273</v>
      </c>
      <c r="W30">
        <v>524772</v>
      </c>
      <c r="X30">
        <v>552674</v>
      </c>
      <c r="Y30">
        <v>565219</v>
      </c>
      <c r="Z30">
        <v>614306</v>
      </c>
      <c r="AA30">
        <v>621988</v>
      </c>
      <c r="AB30">
        <v>629253</v>
      </c>
      <c r="AC30">
        <v>573568</v>
      </c>
      <c r="AD30">
        <v>360524</v>
      </c>
      <c r="AE30">
        <v>547258</v>
      </c>
      <c r="AF30">
        <v>553450</v>
      </c>
      <c r="AG30">
        <v>54652</v>
      </c>
      <c r="AH30">
        <v>50293</v>
      </c>
      <c r="AI30">
        <v>56617</v>
      </c>
      <c r="AJ30">
        <v>61109</v>
      </c>
      <c r="AK30">
        <v>51814</v>
      </c>
      <c r="AL30">
        <v>65490</v>
      </c>
      <c r="AM30">
        <v>67792</v>
      </c>
      <c r="AN30">
        <v>68994</v>
      </c>
      <c r="AO30">
        <v>60145</v>
      </c>
      <c r="AP30">
        <v>40674</v>
      </c>
      <c r="AQ30">
        <v>57034</v>
      </c>
      <c r="AR30">
        <v>57197</v>
      </c>
      <c r="AS30">
        <v>0.73799999999999999</v>
      </c>
      <c r="AT30">
        <v>0.68</v>
      </c>
      <c r="AU30">
        <v>0.69499999999999995</v>
      </c>
      <c r="AV30">
        <v>0.61399999999999999</v>
      </c>
      <c r="AW30">
        <v>0.67700000000000005</v>
      </c>
      <c r="AX30">
        <v>0.65500000000000003</v>
      </c>
      <c r="AY30">
        <v>0.66200000000000003</v>
      </c>
      <c r="AZ30">
        <v>0.66400000000000003</v>
      </c>
      <c r="BA30">
        <v>0.70199999999999996</v>
      </c>
      <c r="BB30">
        <v>0.76100000000000001</v>
      </c>
      <c r="BC30">
        <v>0.68200000000000005</v>
      </c>
      <c r="BD30">
        <v>0.68600000000000005</v>
      </c>
      <c r="BE30">
        <v>368390</v>
      </c>
      <c r="BF30">
        <v>300066</v>
      </c>
      <c r="BG30">
        <v>364717</v>
      </c>
      <c r="BH30">
        <v>339342</v>
      </c>
      <c r="BI30">
        <v>382653</v>
      </c>
      <c r="BJ30">
        <v>402370</v>
      </c>
      <c r="BK30">
        <v>411756</v>
      </c>
      <c r="BL30">
        <v>417824</v>
      </c>
      <c r="BM30">
        <v>402645</v>
      </c>
      <c r="BN30">
        <v>274359</v>
      </c>
      <c r="BO30">
        <v>373230</v>
      </c>
      <c r="BP30">
        <v>379667</v>
      </c>
      <c r="BQ30">
        <v>40333</v>
      </c>
      <c r="BR30">
        <v>34199</v>
      </c>
      <c r="BS30">
        <v>39349</v>
      </c>
      <c r="BT30">
        <v>37521</v>
      </c>
      <c r="BU30">
        <v>35078</v>
      </c>
      <c r="BV30">
        <v>42896</v>
      </c>
      <c r="BW30">
        <v>44878</v>
      </c>
      <c r="BX30">
        <v>45812</v>
      </c>
      <c r="BY30">
        <v>42222</v>
      </c>
      <c r="BZ30">
        <v>30953</v>
      </c>
      <c r="CA30">
        <v>38897</v>
      </c>
      <c r="CB30">
        <v>39237</v>
      </c>
      <c r="CC30">
        <v>3132.0729999999999</v>
      </c>
      <c r="CD30">
        <v>2553.6849999999999</v>
      </c>
      <c r="CE30">
        <v>2933.7249999999999</v>
      </c>
      <c r="CF30">
        <v>2913.317</v>
      </c>
      <c r="CG30">
        <v>2579.0030000000002</v>
      </c>
      <c r="CH30">
        <v>3176.7330000000002</v>
      </c>
      <c r="CI30">
        <v>3312.5430000000001</v>
      </c>
      <c r="CJ30">
        <v>3223.2170000000001</v>
      </c>
      <c r="CK30">
        <v>3076.9870000000001</v>
      </c>
      <c r="CL30">
        <v>2117.7150000000001</v>
      </c>
      <c r="CM30">
        <v>2797.5329999999999</v>
      </c>
      <c r="CN30">
        <v>3035.2440000000001</v>
      </c>
      <c r="CO30">
        <v>6483458</v>
      </c>
      <c r="CP30">
        <v>691811</v>
      </c>
      <c r="CQ30">
        <v>4417019</v>
      </c>
      <c r="CR30">
        <v>471375</v>
      </c>
      <c r="CS30">
        <v>34851.775000000001</v>
      </c>
      <c r="CT30">
        <v>2025</v>
      </c>
      <c r="CU30" t="str">
        <f>IF(ISNUMBER(MATCH(P30,'Peaker Keys'!$A$96:$A$99,0)),P30&amp;O30,P30)</f>
        <v>OG</v>
      </c>
      <c r="CV30" t="str">
        <f>IFERROR(VLOOKUP(CU30,'Peaker Keys'!$A$35:$B$93,2,FALSE),"")</f>
        <v>other</v>
      </c>
    </row>
    <row r="31" spans="1:100" x14ac:dyDescent="0.25">
      <c r="A31" t="s">
        <v>9455</v>
      </c>
      <c r="B31">
        <v>52133</v>
      </c>
      <c r="C31" t="s">
        <v>9282</v>
      </c>
      <c r="D31" t="s">
        <v>9240</v>
      </c>
      <c r="E31" t="s">
        <v>9300</v>
      </c>
      <c r="F31" t="s">
        <v>9301</v>
      </c>
      <c r="G31">
        <v>18668</v>
      </c>
      <c r="H31" t="s">
        <v>8922</v>
      </c>
      <c r="I31" t="s">
        <v>9243</v>
      </c>
      <c r="J31" t="s">
        <v>9244</v>
      </c>
      <c r="L31">
        <v>32411</v>
      </c>
      <c r="M31">
        <v>7</v>
      </c>
      <c r="N31" t="s">
        <v>9302</v>
      </c>
      <c r="O31" t="s">
        <v>9275</v>
      </c>
      <c r="P31" t="s">
        <v>9105</v>
      </c>
      <c r="Q31" t="s">
        <v>9105</v>
      </c>
      <c r="R31" t="s">
        <v>9269</v>
      </c>
      <c r="S31" t="s">
        <v>9249</v>
      </c>
      <c r="T31" t="s">
        <v>9257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2025</v>
      </c>
      <c r="CU31" t="str">
        <f>IF(ISNUMBER(MATCH(P31,'Peaker Keys'!$A$96:$A$99,0)),P31&amp;O31,P31)</f>
        <v>RFO</v>
      </c>
      <c r="CV31" t="str">
        <f>IFERROR(VLOOKUP(CU31,'Peaker Keys'!$A$35:$B$93,2,FALSE),"")</f>
        <v>petroleum</v>
      </c>
    </row>
    <row r="32" spans="1:100" x14ac:dyDescent="0.25">
      <c r="A32" t="s">
        <v>9455</v>
      </c>
      <c r="B32">
        <v>52133</v>
      </c>
      <c r="C32" t="s">
        <v>9282</v>
      </c>
      <c r="D32" t="s">
        <v>9240</v>
      </c>
      <c r="E32" t="s">
        <v>9300</v>
      </c>
      <c r="F32" t="s">
        <v>9301</v>
      </c>
      <c r="G32">
        <v>18668</v>
      </c>
      <c r="H32" t="s">
        <v>8922</v>
      </c>
      <c r="I32" t="s">
        <v>9243</v>
      </c>
      <c r="J32" t="s">
        <v>9244</v>
      </c>
      <c r="L32">
        <v>32411</v>
      </c>
      <c r="M32">
        <v>7</v>
      </c>
      <c r="N32" t="s">
        <v>9302</v>
      </c>
      <c r="O32" t="s">
        <v>9275</v>
      </c>
      <c r="P32" t="s">
        <v>9126</v>
      </c>
      <c r="Q32" t="s">
        <v>9304</v>
      </c>
      <c r="R32" t="s">
        <v>9269</v>
      </c>
      <c r="S32" t="s">
        <v>9249</v>
      </c>
      <c r="T32" t="s">
        <v>9257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2025</v>
      </c>
      <c r="CU32" t="str">
        <f>IF(ISNUMBER(MATCH(P32,'Peaker Keys'!$A$96:$A$99,0)),P32&amp;O32,P32)</f>
        <v>WO</v>
      </c>
      <c r="CV32" t="str">
        <f>IFERROR(VLOOKUP(CU32,'Peaker Keys'!$A$35:$B$93,2,FALSE),"")</f>
        <v>petroleum</v>
      </c>
    </row>
    <row r="33" spans="1:100" x14ac:dyDescent="0.25">
      <c r="A33" t="s">
        <v>9455</v>
      </c>
      <c r="B33">
        <v>54210</v>
      </c>
      <c r="C33" t="s">
        <v>9282</v>
      </c>
      <c r="D33" t="s">
        <v>9240</v>
      </c>
      <c r="E33" t="s">
        <v>9307</v>
      </c>
      <c r="F33" t="s">
        <v>9308</v>
      </c>
      <c r="G33">
        <v>491</v>
      </c>
      <c r="H33" t="s">
        <v>8922</v>
      </c>
      <c r="I33" t="s">
        <v>9243</v>
      </c>
      <c r="J33" t="s">
        <v>9244</v>
      </c>
      <c r="L33">
        <v>311</v>
      </c>
      <c r="M33">
        <v>7</v>
      </c>
      <c r="N33" t="s">
        <v>9302</v>
      </c>
      <c r="O33" t="s">
        <v>9275</v>
      </c>
      <c r="P33" t="s">
        <v>9110</v>
      </c>
      <c r="Q33" t="s">
        <v>9247</v>
      </c>
      <c r="R33" t="s">
        <v>9248</v>
      </c>
      <c r="S33" t="s">
        <v>9270</v>
      </c>
      <c r="T33" t="s">
        <v>9250</v>
      </c>
      <c r="U33">
        <v>16785</v>
      </c>
      <c r="V33">
        <v>15157</v>
      </c>
      <c r="W33">
        <v>16541</v>
      </c>
      <c r="X33">
        <v>15467</v>
      </c>
      <c r="Y33">
        <v>11533</v>
      </c>
      <c r="Z33">
        <v>0</v>
      </c>
      <c r="AA33">
        <v>0</v>
      </c>
      <c r="AB33">
        <v>14255</v>
      </c>
      <c r="AC33">
        <v>15767</v>
      </c>
      <c r="AD33">
        <v>17392</v>
      </c>
      <c r="AE33">
        <v>16579</v>
      </c>
      <c r="AF33">
        <v>18602</v>
      </c>
      <c r="AG33">
        <v>2847</v>
      </c>
      <c r="AH33">
        <v>2527</v>
      </c>
      <c r="AI33">
        <v>2839</v>
      </c>
      <c r="AJ33">
        <v>2754</v>
      </c>
      <c r="AK33">
        <v>1347</v>
      </c>
      <c r="AL33">
        <v>0</v>
      </c>
      <c r="AM33">
        <v>0</v>
      </c>
      <c r="AN33">
        <v>1617</v>
      </c>
      <c r="AO33">
        <v>2830</v>
      </c>
      <c r="AP33">
        <v>2956</v>
      </c>
      <c r="AQ33">
        <v>2887</v>
      </c>
      <c r="AR33">
        <v>2993</v>
      </c>
      <c r="AS33">
        <v>18.936</v>
      </c>
      <c r="AT33">
        <v>18.936</v>
      </c>
      <c r="AU33">
        <v>18.936</v>
      </c>
      <c r="AV33">
        <v>18.936</v>
      </c>
      <c r="AW33">
        <v>18.936</v>
      </c>
      <c r="AX33">
        <v>0</v>
      </c>
      <c r="AY33">
        <v>0</v>
      </c>
      <c r="AZ33">
        <v>18.936</v>
      </c>
      <c r="BA33">
        <v>18.936</v>
      </c>
      <c r="BB33">
        <v>18.936</v>
      </c>
      <c r="BC33">
        <v>18.936</v>
      </c>
      <c r="BD33">
        <v>18.936</v>
      </c>
      <c r="BE33">
        <v>317841</v>
      </c>
      <c r="BF33">
        <v>287013</v>
      </c>
      <c r="BG33">
        <v>313220</v>
      </c>
      <c r="BH33">
        <v>292883</v>
      </c>
      <c r="BI33">
        <v>218389</v>
      </c>
      <c r="BJ33">
        <v>0</v>
      </c>
      <c r="BK33">
        <v>0</v>
      </c>
      <c r="BL33">
        <v>269933</v>
      </c>
      <c r="BM33">
        <v>298564</v>
      </c>
      <c r="BN33">
        <v>329335</v>
      </c>
      <c r="BO33">
        <v>313940</v>
      </c>
      <c r="BP33">
        <v>352247</v>
      </c>
      <c r="BQ33">
        <v>53910</v>
      </c>
      <c r="BR33">
        <v>47842</v>
      </c>
      <c r="BS33">
        <v>53767</v>
      </c>
      <c r="BT33">
        <v>52158</v>
      </c>
      <c r="BU33">
        <v>25499</v>
      </c>
      <c r="BV33">
        <v>0</v>
      </c>
      <c r="BW33">
        <v>0</v>
      </c>
      <c r="BX33">
        <v>30628</v>
      </c>
      <c r="BY33">
        <v>53585</v>
      </c>
      <c r="BZ33">
        <v>55980</v>
      </c>
      <c r="CA33">
        <v>54672</v>
      </c>
      <c r="CB33">
        <v>56679</v>
      </c>
      <c r="CC33">
        <v>9480</v>
      </c>
      <c r="CD33">
        <v>8413</v>
      </c>
      <c r="CE33">
        <v>9455</v>
      </c>
      <c r="CF33">
        <v>9172</v>
      </c>
      <c r="CG33">
        <v>4484</v>
      </c>
      <c r="CH33">
        <v>0</v>
      </c>
      <c r="CI33">
        <v>0</v>
      </c>
      <c r="CJ33">
        <v>5386</v>
      </c>
      <c r="CK33">
        <v>9423</v>
      </c>
      <c r="CL33">
        <v>9844</v>
      </c>
      <c r="CM33">
        <v>9614</v>
      </c>
      <c r="CN33">
        <v>9967</v>
      </c>
      <c r="CO33">
        <v>158078</v>
      </c>
      <c r="CP33">
        <v>25597</v>
      </c>
      <c r="CQ33">
        <v>2993365</v>
      </c>
      <c r="CR33">
        <v>484720</v>
      </c>
      <c r="CS33">
        <v>85238</v>
      </c>
      <c r="CT33">
        <v>2025</v>
      </c>
      <c r="CU33" t="str">
        <f>IF(ISNUMBER(MATCH(P33,'Peaker Keys'!$A$96:$A$99,0)),P33&amp;O33,P33)</f>
        <v>SUB</v>
      </c>
      <c r="CV33" t="str">
        <f>IFERROR(VLOOKUP(CU33,'Peaker Keys'!$A$35:$B$93,2,FALSE),"")</f>
        <v>hard coal</v>
      </c>
    </row>
    <row r="34" spans="1:100" x14ac:dyDescent="0.25">
      <c r="A34" t="s">
        <v>9455</v>
      </c>
      <c r="B34">
        <v>54213</v>
      </c>
      <c r="C34" t="s">
        <v>9282</v>
      </c>
      <c r="D34" t="s">
        <v>9240</v>
      </c>
      <c r="E34" t="s">
        <v>9311</v>
      </c>
      <c r="F34" t="s">
        <v>9308</v>
      </c>
      <c r="G34">
        <v>491</v>
      </c>
      <c r="H34" t="s">
        <v>8922</v>
      </c>
      <c r="I34" t="s">
        <v>9243</v>
      </c>
      <c r="J34" t="s">
        <v>9244</v>
      </c>
      <c r="L34">
        <v>311</v>
      </c>
      <c r="M34">
        <v>7</v>
      </c>
      <c r="N34" t="s">
        <v>9302</v>
      </c>
      <c r="O34" t="s">
        <v>9275</v>
      </c>
      <c r="P34" t="s">
        <v>9110</v>
      </c>
      <c r="Q34" t="s">
        <v>9247</v>
      </c>
      <c r="R34" t="s">
        <v>9248</v>
      </c>
      <c r="S34" t="s">
        <v>9256</v>
      </c>
      <c r="T34" t="s">
        <v>9250</v>
      </c>
      <c r="U34">
        <v>10321</v>
      </c>
      <c r="V34">
        <v>9741</v>
      </c>
      <c r="W34">
        <v>6683</v>
      </c>
      <c r="X34">
        <v>6322</v>
      </c>
      <c r="Y34">
        <v>7452</v>
      </c>
      <c r="Z34">
        <v>9034</v>
      </c>
      <c r="AA34">
        <v>11611</v>
      </c>
      <c r="AB34">
        <v>11145</v>
      </c>
      <c r="AC34">
        <v>9599</v>
      </c>
      <c r="AD34">
        <v>7764</v>
      </c>
      <c r="AE34">
        <v>8262</v>
      </c>
      <c r="AF34">
        <v>9867</v>
      </c>
      <c r="AG34">
        <v>1232</v>
      </c>
      <c r="AH34">
        <v>1163</v>
      </c>
      <c r="AI34">
        <v>798</v>
      </c>
      <c r="AJ34">
        <v>755</v>
      </c>
      <c r="AK34">
        <v>889</v>
      </c>
      <c r="AL34">
        <v>1078</v>
      </c>
      <c r="AM34">
        <v>1386</v>
      </c>
      <c r="AN34">
        <v>1330</v>
      </c>
      <c r="AO34">
        <v>1146</v>
      </c>
      <c r="AP34">
        <v>927</v>
      </c>
      <c r="AQ34">
        <v>986</v>
      </c>
      <c r="AR34">
        <v>1178</v>
      </c>
      <c r="AS34">
        <v>18.936</v>
      </c>
      <c r="AT34">
        <v>18.936</v>
      </c>
      <c r="AU34">
        <v>18.936</v>
      </c>
      <c r="AV34">
        <v>18.936</v>
      </c>
      <c r="AW34">
        <v>18.936</v>
      </c>
      <c r="AX34">
        <v>18.936</v>
      </c>
      <c r="AY34">
        <v>18.936</v>
      </c>
      <c r="AZ34">
        <v>18.936</v>
      </c>
      <c r="BA34">
        <v>18.936</v>
      </c>
      <c r="BB34">
        <v>18.936</v>
      </c>
      <c r="BC34">
        <v>18.936</v>
      </c>
      <c r="BD34">
        <v>18.936</v>
      </c>
      <c r="BE34">
        <v>195438</v>
      </c>
      <c r="BF34">
        <v>184456</v>
      </c>
      <c r="BG34">
        <v>126549</v>
      </c>
      <c r="BH34">
        <v>119713</v>
      </c>
      <c r="BI34">
        <v>141111</v>
      </c>
      <c r="BJ34">
        <v>171068</v>
      </c>
      <c r="BK34">
        <v>219866</v>
      </c>
      <c r="BL34">
        <v>211042</v>
      </c>
      <c r="BM34">
        <v>181767</v>
      </c>
      <c r="BN34">
        <v>147019</v>
      </c>
      <c r="BO34">
        <v>156449</v>
      </c>
      <c r="BP34">
        <v>186842</v>
      </c>
      <c r="BQ34">
        <v>23322</v>
      </c>
      <c r="BR34">
        <v>22015</v>
      </c>
      <c r="BS34">
        <v>15103</v>
      </c>
      <c r="BT34">
        <v>14288</v>
      </c>
      <c r="BU34">
        <v>16842</v>
      </c>
      <c r="BV34">
        <v>20417</v>
      </c>
      <c r="BW34">
        <v>26241</v>
      </c>
      <c r="BX34">
        <v>25188</v>
      </c>
      <c r="BY34">
        <v>21694</v>
      </c>
      <c r="BZ34">
        <v>17547</v>
      </c>
      <c r="CA34">
        <v>18671</v>
      </c>
      <c r="CB34">
        <v>22300</v>
      </c>
      <c r="CC34">
        <v>4101.1180000000004</v>
      </c>
      <c r="CD34">
        <v>3871.3389999999999</v>
      </c>
      <c r="CE34">
        <v>2655.8009999999999</v>
      </c>
      <c r="CF34">
        <v>2512.56</v>
      </c>
      <c r="CG34">
        <v>2961.6729999999998</v>
      </c>
      <c r="CH34">
        <v>3590.3989999999999</v>
      </c>
      <c r="CI34">
        <v>4614.518</v>
      </c>
      <c r="CJ34">
        <v>4429.3059999999996</v>
      </c>
      <c r="CK34">
        <v>3814.8440000000001</v>
      </c>
      <c r="CL34">
        <v>3085.6469999999999</v>
      </c>
      <c r="CM34">
        <v>3283.2930000000001</v>
      </c>
      <c r="CN34">
        <v>3921.502</v>
      </c>
      <c r="CO34">
        <v>107801</v>
      </c>
      <c r="CP34">
        <v>12868</v>
      </c>
      <c r="CQ34">
        <v>2041320</v>
      </c>
      <c r="CR34">
        <v>243628</v>
      </c>
      <c r="CS34">
        <v>42842</v>
      </c>
      <c r="CT34">
        <v>2025</v>
      </c>
      <c r="CU34" t="str">
        <f>IF(ISNUMBER(MATCH(P34,'Peaker Keys'!$A$96:$A$99,0)),P34&amp;O34,P34)</f>
        <v>SUB</v>
      </c>
      <c r="CV34" t="str">
        <f>IFERROR(VLOOKUP(CU34,'Peaker Keys'!$A$35:$B$93,2,FALSE),"")</f>
        <v>hard coal</v>
      </c>
    </row>
    <row r="35" spans="1:100" x14ac:dyDescent="0.25">
      <c r="A35" t="s">
        <v>9455</v>
      </c>
      <c r="B35">
        <v>54908</v>
      </c>
      <c r="C35" t="s">
        <v>9282</v>
      </c>
      <c r="D35" t="s">
        <v>9240</v>
      </c>
      <c r="E35" t="s">
        <v>9314</v>
      </c>
      <c r="F35" t="s">
        <v>9315</v>
      </c>
      <c r="G35">
        <v>772</v>
      </c>
      <c r="H35" t="s">
        <v>8922</v>
      </c>
      <c r="I35" t="s">
        <v>9243</v>
      </c>
      <c r="J35" t="s">
        <v>9244</v>
      </c>
      <c r="L35">
        <v>311</v>
      </c>
      <c r="M35">
        <v>7</v>
      </c>
      <c r="N35" t="s">
        <v>9302</v>
      </c>
      <c r="O35" t="s">
        <v>9275</v>
      </c>
      <c r="P35" t="s">
        <v>9068</v>
      </c>
      <c r="Q35" t="s">
        <v>9316</v>
      </c>
      <c r="R35" t="s">
        <v>9248</v>
      </c>
      <c r="S35" t="s">
        <v>9256</v>
      </c>
      <c r="T35" t="s">
        <v>9250</v>
      </c>
      <c r="U35">
        <v>97</v>
      </c>
      <c r="V35">
        <v>93</v>
      </c>
      <c r="W35">
        <v>110</v>
      </c>
      <c r="X35">
        <v>91</v>
      </c>
      <c r="Y35">
        <v>115</v>
      </c>
      <c r="Z35">
        <v>113</v>
      </c>
      <c r="AA35">
        <v>107</v>
      </c>
      <c r="AB35">
        <v>118</v>
      </c>
      <c r="AC35">
        <v>119</v>
      </c>
      <c r="AD35">
        <v>107</v>
      </c>
      <c r="AE35">
        <v>105</v>
      </c>
      <c r="AF35">
        <v>96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15.6</v>
      </c>
      <c r="AT35">
        <v>15.6</v>
      </c>
      <c r="AU35">
        <v>15.6</v>
      </c>
      <c r="AV35">
        <v>15.6</v>
      </c>
      <c r="AW35">
        <v>15.6</v>
      </c>
      <c r="AX35">
        <v>15.6</v>
      </c>
      <c r="AY35">
        <v>15.6</v>
      </c>
      <c r="AZ35">
        <v>15.6</v>
      </c>
      <c r="BA35">
        <v>15.6</v>
      </c>
      <c r="BB35">
        <v>15.6</v>
      </c>
      <c r="BC35">
        <v>15.6</v>
      </c>
      <c r="BD35">
        <v>15.6</v>
      </c>
      <c r="BE35">
        <v>1513</v>
      </c>
      <c r="BF35">
        <v>1451</v>
      </c>
      <c r="BG35">
        <v>1716</v>
      </c>
      <c r="BH35">
        <v>1420</v>
      </c>
      <c r="BI35">
        <v>1794</v>
      </c>
      <c r="BJ35">
        <v>1763</v>
      </c>
      <c r="BK35">
        <v>1669</v>
      </c>
      <c r="BL35">
        <v>1841</v>
      </c>
      <c r="BM35">
        <v>1856</v>
      </c>
      <c r="BN35">
        <v>1669</v>
      </c>
      <c r="BO35">
        <v>1638</v>
      </c>
      <c r="BP35">
        <v>1498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1271</v>
      </c>
      <c r="CP35">
        <v>0</v>
      </c>
      <c r="CQ35">
        <v>19828</v>
      </c>
      <c r="CR35">
        <v>0</v>
      </c>
      <c r="CS35">
        <v>0</v>
      </c>
      <c r="CT35">
        <v>2025</v>
      </c>
      <c r="CU35" t="str">
        <f>IF(ISNUMBER(MATCH(P35,'Peaker Keys'!$A$96:$A$99,0)),P35&amp;O35,P35)</f>
        <v>AB</v>
      </c>
      <c r="CV35" t="str">
        <f>IFERROR(VLOOKUP(CU35,'Peaker Keys'!$A$35:$B$93,2,FALSE),"")</f>
        <v>biomass</v>
      </c>
    </row>
    <row r="36" spans="1:100" x14ac:dyDescent="0.25">
      <c r="A36" t="s">
        <v>9455</v>
      </c>
      <c r="B36">
        <v>54908</v>
      </c>
      <c r="C36" t="s">
        <v>9282</v>
      </c>
      <c r="D36" t="s">
        <v>9240</v>
      </c>
      <c r="E36" t="s">
        <v>9314</v>
      </c>
      <c r="F36" t="s">
        <v>9315</v>
      </c>
      <c r="G36">
        <v>772</v>
      </c>
      <c r="H36" t="s">
        <v>8922</v>
      </c>
      <c r="I36" t="s">
        <v>9243</v>
      </c>
      <c r="J36" t="s">
        <v>9244</v>
      </c>
      <c r="L36">
        <v>311</v>
      </c>
      <c r="M36">
        <v>7</v>
      </c>
      <c r="N36" t="s">
        <v>9302</v>
      </c>
      <c r="O36" t="s">
        <v>9275</v>
      </c>
      <c r="P36" t="s">
        <v>9129</v>
      </c>
      <c r="Q36" t="s">
        <v>9129</v>
      </c>
      <c r="R36" t="s">
        <v>9248</v>
      </c>
      <c r="S36" t="s">
        <v>9256</v>
      </c>
      <c r="T36" t="s">
        <v>9251</v>
      </c>
      <c r="U36">
        <v>2863</v>
      </c>
      <c r="V36">
        <v>2272</v>
      </c>
      <c r="W36">
        <v>1801</v>
      </c>
      <c r="X36">
        <v>2046</v>
      </c>
      <c r="Y36">
        <v>3005</v>
      </c>
      <c r="Z36">
        <v>3865</v>
      </c>
      <c r="AA36">
        <v>4907</v>
      </c>
      <c r="AB36">
        <v>4729</v>
      </c>
      <c r="AC36">
        <v>3505</v>
      </c>
      <c r="AD36">
        <v>2445</v>
      </c>
      <c r="AE36">
        <v>2328</v>
      </c>
      <c r="AF36">
        <v>2435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2863</v>
      </c>
      <c r="BF36">
        <v>2272</v>
      </c>
      <c r="BG36">
        <v>1801</v>
      </c>
      <c r="BH36">
        <v>2046</v>
      </c>
      <c r="BI36">
        <v>3005</v>
      </c>
      <c r="BJ36">
        <v>3865</v>
      </c>
      <c r="BK36">
        <v>4907</v>
      </c>
      <c r="BL36">
        <v>4729</v>
      </c>
      <c r="BM36">
        <v>3505</v>
      </c>
      <c r="BN36">
        <v>2445</v>
      </c>
      <c r="BO36">
        <v>2328</v>
      </c>
      <c r="BP36">
        <v>2435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36201</v>
      </c>
      <c r="CP36">
        <v>0</v>
      </c>
      <c r="CQ36">
        <v>36201</v>
      </c>
      <c r="CR36">
        <v>0</v>
      </c>
      <c r="CS36">
        <v>0</v>
      </c>
      <c r="CT36">
        <v>2025</v>
      </c>
      <c r="CU36" t="str">
        <f>IF(ISNUMBER(MATCH(P36,'Peaker Keys'!$A$96:$A$99,0)),P36&amp;O36,P36)</f>
        <v>NGST</v>
      </c>
      <c r="CV36" t="str">
        <f>IFERROR(VLOOKUP(CU36,'Peaker Keys'!$A$35:$B$93,2,FALSE),"")</f>
        <v>natural gas steam turbine</v>
      </c>
    </row>
    <row r="37" spans="1:100" x14ac:dyDescent="0.25">
      <c r="A37" t="s">
        <v>9455</v>
      </c>
      <c r="B37">
        <v>55995</v>
      </c>
      <c r="C37" t="s">
        <v>9239</v>
      </c>
      <c r="D37" t="s">
        <v>9240</v>
      </c>
      <c r="E37" t="s">
        <v>9319</v>
      </c>
      <c r="F37" t="s">
        <v>9274</v>
      </c>
      <c r="G37">
        <v>1307</v>
      </c>
      <c r="H37" t="s">
        <v>8922</v>
      </c>
      <c r="I37" t="s">
        <v>9243</v>
      </c>
      <c r="J37" t="s">
        <v>9244</v>
      </c>
      <c r="L37">
        <v>22</v>
      </c>
      <c r="M37">
        <v>1</v>
      </c>
      <c r="N37" t="s">
        <v>9245</v>
      </c>
      <c r="O37" t="s">
        <v>9320</v>
      </c>
      <c r="P37" t="s">
        <v>9132</v>
      </c>
      <c r="Q37" t="s">
        <v>9132</v>
      </c>
      <c r="R37" t="s">
        <v>9269</v>
      </c>
      <c r="S37" t="s">
        <v>9270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2025</v>
      </c>
      <c r="CU37" t="str">
        <f>IF(ISNUMBER(MATCH(P37,'Peaker Keys'!$A$96:$A$99,0)),P37&amp;O37,P37)</f>
        <v>WNDWT</v>
      </c>
      <c r="CV37" t="str">
        <f>IFERROR(VLOOKUP(CU37,'Peaker Keys'!$A$35:$B$93,2,FALSE),"")</f>
        <v>onshore wind</v>
      </c>
    </row>
    <row r="38" spans="1:100" x14ac:dyDescent="0.25">
      <c r="A38" t="s">
        <v>9455</v>
      </c>
      <c r="B38">
        <v>56098</v>
      </c>
      <c r="C38" t="s">
        <v>9239</v>
      </c>
      <c r="D38" t="s">
        <v>9240</v>
      </c>
      <c r="E38" t="s">
        <v>9323</v>
      </c>
      <c r="F38" t="s">
        <v>9324</v>
      </c>
      <c r="G38">
        <v>8628</v>
      </c>
      <c r="H38" t="s">
        <v>8922</v>
      </c>
      <c r="I38" t="s">
        <v>9243</v>
      </c>
      <c r="J38" t="s">
        <v>9244</v>
      </c>
      <c r="L38">
        <v>22</v>
      </c>
      <c r="M38">
        <v>1</v>
      </c>
      <c r="N38" t="s">
        <v>9245</v>
      </c>
      <c r="O38" t="s">
        <v>9262</v>
      </c>
      <c r="P38" t="s">
        <v>9075</v>
      </c>
      <c r="Q38" t="s">
        <v>9075</v>
      </c>
      <c r="R38" t="s">
        <v>9248</v>
      </c>
      <c r="S38" t="s">
        <v>9256</v>
      </c>
      <c r="T38" t="s">
        <v>9257</v>
      </c>
      <c r="U38">
        <v>4</v>
      </c>
      <c r="V38">
        <v>3</v>
      </c>
      <c r="W38">
        <v>3</v>
      </c>
      <c r="X38">
        <v>2</v>
      </c>
      <c r="Y38">
        <v>1</v>
      </c>
      <c r="Z38">
        <v>3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3</v>
      </c>
      <c r="AG38">
        <v>4</v>
      </c>
      <c r="AH38">
        <v>3</v>
      </c>
      <c r="AI38">
        <v>3</v>
      </c>
      <c r="AJ38">
        <v>2</v>
      </c>
      <c r="AK38">
        <v>1</v>
      </c>
      <c r="AL38">
        <v>3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3</v>
      </c>
      <c r="AS38">
        <v>5.8</v>
      </c>
      <c r="AT38">
        <v>5.8</v>
      </c>
      <c r="AU38">
        <v>5.8</v>
      </c>
      <c r="AV38">
        <v>5.8</v>
      </c>
      <c r="AW38">
        <v>5.8</v>
      </c>
      <c r="AX38">
        <v>5.8</v>
      </c>
      <c r="AY38">
        <v>5.8</v>
      </c>
      <c r="AZ38">
        <v>5.8</v>
      </c>
      <c r="BA38">
        <v>5.8</v>
      </c>
      <c r="BB38">
        <v>5.8</v>
      </c>
      <c r="BC38">
        <v>5.8</v>
      </c>
      <c r="BD38">
        <v>5.8</v>
      </c>
      <c r="BE38">
        <v>23</v>
      </c>
      <c r="BF38">
        <v>17</v>
      </c>
      <c r="BG38">
        <v>17</v>
      </c>
      <c r="BH38">
        <v>12</v>
      </c>
      <c r="BI38">
        <v>6</v>
      </c>
      <c r="BJ38">
        <v>17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17</v>
      </c>
      <c r="BQ38">
        <v>23</v>
      </c>
      <c r="BR38">
        <v>17</v>
      </c>
      <c r="BS38">
        <v>17</v>
      </c>
      <c r="BT38">
        <v>12</v>
      </c>
      <c r="BU38">
        <v>6</v>
      </c>
      <c r="BV38">
        <v>17</v>
      </c>
      <c r="BW38">
        <v>12</v>
      </c>
      <c r="BX38">
        <v>12</v>
      </c>
      <c r="BY38">
        <v>12</v>
      </c>
      <c r="BZ38">
        <v>12</v>
      </c>
      <c r="CA38">
        <v>12</v>
      </c>
      <c r="CB38">
        <v>17</v>
      </c>
      <c r="CC38">
        <v>1.9790000000000001</v>
      </c>
      <c r="CD38">
        <v>1.6160000000000001</v>
      </c>
      <c r="CE38">
        <v>1.5580000000000001</v>
      </c>
      <c r="CF38">
        <v>1.1779999999999999</v>
      </c>
      <c r="CG38">
        <v>0.67100000000000004</v>
      </c>
      <c r="CH38">
        <v>1.917</v>
      </c>
      <c r="CI38">
        <v>1.181</v>
      </c>
      <c r="CJ38">
        <v>1.391</v>
      </c>
      <c r="CK38">
        <v>1.234</v>
      </c>
      <c r="CL38">
        <v>1.2549999999999999</v>
      </c>
      <c r="CM38">
        <v>1.155</v>
      </c>
      <c r="CN38">
        <v>1.865</v>
      </c>
      <c r="CO38">
        <v>29</v>
      </c>
      <c r="CP38">
        <v>29</v>
      </c>
      <c r="CQ38">
        <v>169</v>
      </c>
      <c r="CR38">
        <v>169</v>
      </c>
      <c r="CS38">
        <v>17</v>
      </c>
      <c r="CT38">
        <v>2025</v>
      </c>
      <c r="CU38" t="str">
        <f>IF(ISNUMBER(MATCH(P38,'Peaker Keys'!$A$96:$A$99,0)),P38&amp;O38,P38)</f>
        <v>DFO</v>
      </c>
      <c r="CV38" t="str">
        <f>IFERROR(VLOOKUP(CU38,'Peaker Keys'!$A$35:$B$93,2,FALSE),"")</f>
        <v>petroleum</v>
      </c>
    </row>
    <row r="39" spans="1:100" x14ac:dyDescent="0.25">
      <c r="A39" t="s">
        <v>9455</v>
      </c>
      <c r="B39">
        <v>56099</v>
      </c>
      <c r="C39" t="s">
        <v>9239</v>
      </c>
      <c r="D39" t="s">
        <v>9240</v>
      </c>
      <c r="E39" t="s">
        <v>9327</v>
      </c>
      <c r="F39" t="s">
        <v>9328</v>
      </c>
      <c r="G39">
        <v>34723</v>
      </c>
      <c r="H39" t="s">
        <v>8922</v>
      </c>
      <c r="I39" t="s">
        <v>9243</v>
      </c>
      <c r="J39" t="s">
        <v>9244</v>
      </c>
      <c r="L39">
        <v>22</v>
      </c>
      <c r="M39">
        <v>2</v>
      </c>
      <c r="N39" t="s">
        <v>9329</v>
      </c>
      <c r="O39" t="s">
        <v>9320</v>
      </c>
      <c r="P39" t="s">
        <v>9132</v>
      </c>
      <c r="Q39" t="s">
        <v>9132</v>
      </c>
      <c r="R39" t="s">
        <v>9248</v>
      </c>
      <c r="S39" t="s">
        <v>9270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55878</v>
      </c>
      <c r="BF39">
        <v>40217</v>
      </c>
      <c r="BG39">
        <v>32059</v>
      </c>
      <c r="BH39">
        <v>32046</v>
      </c>
      <c r="BI39">
        <v>32046</v>
      </c>
      <c r="BJ39">
        <v>18425</v>
      </c>
      <c r="BK39">
        <v>19090</v>
      </c>
      <c r="BL39">
        <v>19442</v>
      </c>
      <c r="BM39">
        <v>27743</v>
      </c>
      <c r="BN39">
        <v>53319</v>
      </c>
      <c r="BO39">
        <v>41937</v>
      </c>
      <c r="BP39">
        <v>39914</v>
      </c>
      <c r="BQ39">
        <v>55878</v>
      </c>
      <c r="BR39">
        <v>40217</v>
      </c>
      <c r="BS39">
        <v>32059</v>
      </c>
      <c r="BT39">
        <v>32046</v>
      </c>
      <c r="BU39">
        <v>32046</v>
      </c>
      <c r="BV39">
        <v>18425</v>
      </c>
      <c r="BW39">
        <v>19090</v>
      </c>
      <c r="BX39">
        <v>19442</v>
      </c>
      <c r="BY39">
        <v>27743</v>
      </c>
      <c r="BZ39">
        <v>53319</v>
      </c>
      <c r="CA39">
        <v>41937</v>
      </c>
      <c r="CB39">
        <v>39914</v>
      </c>
      <c r="CC39">
        <v>16377</v>
      </c>
      <c r="CD39">
        <v>11787</v>
      </c>
      <c r="CE39">
        <v>9396</v>
      </c>
      <c r="CF39">
        <v>9392</v>
      </c>
      <c r="CG39">
        <v>9392</v>
      </c>
      <c r="CH39">
        <v>5400</v>
      </c>
      <c r="CI39">
        <v>5595</v>
      </c>
      <c r="CJ39">
        <v>5698</v>
      </c>
      <c r="CK39">
        <v>8131</v>
      </c>
      <c r="CL39">
        <v>15627</v>
      </c>
      <c r="CM39">
        <v>12291</v>
      </c>
      <c r="CN39">
        <v>11698</v>
      </c>
      <c r="CO39">
        <v>0</v>
      </c>
      <c r="CP39">
        <v>0</v>
      </c>
      <c r="CQ39">
        <v>412116</v>
      </c>
      <c r="CR39">
        <v>412116</v>
      </c>
      <c r="CS39">
        <v>120784</v>
      </c>
      <c r="CT39">
        <v>2025</v>
      </c>
      <c r="CU39" t="str">
        <f>IF(ISNUMBER(MATCH(P39,'Peaker Keys'!$A$96:$A$99,0)),P39&amp;O39,P39)</f>
        <v>WNDWT</v>
      </c>
      <c r="CV39" t="str">
        <f>IFERROR(VLOOKUP(CU39,'Peaker Keys'!$A$35:$B$93,2,FALSE),"")</f>
        <v>onshore wind</v>
      </c>
    </row>
    <row r="40" spans="1:100" x14ac:dyDescent="0.25">
      <c r="A40" t="s">
        <v>9455</v>
      </c>
      <c r="B40">
        <v>56242</v>
      </c>
      <c r="C40" t="s">
        <v>9239</v>
      </c>
      <c r="D40" t="s">
        <v>9240</v>
      </c>
      <c r="E40" t="s">
        <v>9332</v>
      </c>
      <c r="F40" t="s">
        <v>9333</v>
      </c>
      <c r="G40">
        <v>49991</v>
      </c>
      <c r="H40" t="s">
        <v>8922</v>
      </c>
      <c r="I40" t="s">
        <v>9243</v>
      </c>
      <c r="J40" t="s">
        <v>9244</v>
      </c>
      <c r="L40">
        <v>611</v>
      </c>
      <c r="M40">
        <v>4</v>
      </c>
      <c r="N40" t="s">
        <v>9294</v>
      </c>
      <c r="O40" t="s">
        <v>9262</v>
      </c>
      <c r="P40" t="s">
        <v>9075</v>
      </c>
      <c r="Q40" t="s">
        <v>9075</v>
      </c>
      <c r="R40" t="s">
        <v>9248</v>
      </c>
      <c r="S40" t="s">
        <v>9249</v>
      </c>
      <c r="T40" t="s">
        <v>9257</v>
      </c>
      <c r="U40">
        <v>0</v>
      </c>
      <c r="V40">
        <v>1</v>
      </c>
      <c r="W40">
        <v>15</v>
      </c>
      <c r="X40">
        <v>13</v>
      </c>
      <c r="Y40">
        <v>14</v>
      </c>
      <c r="Z40">
        <v>11</v>
      </c>
      <c r="AA40">
        <v>0</v>
      </c>
      <c r="AB40">
        <v>0</v>
      </c>
      <c r="AC40">
        <v>0</v>
      </c>
      <c r="AD40">
        <v>19</v>
      </c>
      <c r="AE40">
        <v>10</v>
      </c>
      <c r="AF40">
        <v>27</v>
      </c>
      <c r="AG40">
        <v>0</v>
      </c>
      <c r="AH40">
        <v>1</v>
      </c>
      <c r="AI40">
        <v>15</v>
      </c>
      <c r="AJ40">
        <v>13</v>
      </c>
      <c r="AK40">
        <v>14</v>
      </c>
      <c r="AL40">
        <v>11</v>
      </c>
      <c r="AM40">
        <v>0</v>
      </c>
      <c r="AN40">
        <v>0</v>
      </c>
      <c r="AO40">
        <v>0</v>
      </c>
      <c r="AP40">
        <v>19</v>
      </c>
      <c r="AQ40">
        <v>10</v>
      </c>
      <c r="AR40">
        <v>27</v>
      </c>
      <c r="AS40">
        <v>0</v>
      </c>
      <c r="AT40">
        <v>5.8</v>
      </c>
      <c r="AU40">
        <v>5.8</v>
      </c>
      <c r="AV40">
        <v>5.8</v>
      </c>
      <c r="AW40">
        <v>5.8</v>
      </c>
      <c r="AX40">
        <v>5.8</v>
      </c>
      <c r="AY40">
        <v>0</v>
      </c>
      <c r="AZ40">
        <v>0</v>
      </c>
      <c r="BA40">
        <v>0</v>
      </c>
      <c r="BB40">
        <v>5.8</v>
      </c>
      <c r="BC40">
        <v>5.8</v>
      </c>
      <c r="BD40">
        <v>5.8</v>
      </c>
      <c r="BE40">
        <v>0</v>
      </c>
      <c r="BF40">
        <v>6</v>
      </c>
      <c r="BG40">
        <v>87</v>
      </c>
      <c r="BH40">
        <v>75</v>
      </c>
      <c r="BI40">
        <v>81</v>
      </c>
      <c r="BJ40">
        <v>64</v>
      </c>
      <c r="BK40">
        <v>0</v>
      </c>
      <c r="BL40">
        <v>0</v>
      </c>
      <c r="BM40">
        <v>0</v>
      </c>
      <c r="BN40">
        <v>110</v>
      </c>
      <c r="BO40">
        <v>58</v>
      </c>
      <c r="BP40">
        <v>157</v>
      </c>
      <c r="BQ40">
        <v>0</v>
      </c>
      <c r="BR40">
        <v>6</v>
      </c>
      <c r="BS40">
        <v>87</v>
      </c>
      <c r="BT40">
        <v>75</v>
      </c>
      <c r="BU40">
        <v>81</v>
      </c>
      <c r="BV40">
        <v>64</v>
      </c>
      <c r="BW40">
        <v>0</v>
      </c>
      <c r="BX40">
        <v>0</v>
      </c>
      <c r="BY40">
        <v>0</v>
      </c>
      <c r="BZ40">
        <v>110</v>
      </c>
      <c r="CA40">
        <v>58</v>
      </c>
      <c r="CB40">
        <v>157</v>
      </c>
      <c r="CC40">
        <v>0</v>
      </c>
      <c r="CD40">
        <v>2</v>
      </c>
      <c r="CE40">
        <v>20</v>
      </c>
      <c r="CF40">
        <v>18</v>
      </c>
      <c r="CG40">
        <v>16</v>
      </c>
      <c r="CH40">
        <v>14</v>
      </c>
      <c r="CI40">
        <v>0</v>
      </c>
      <c r="CJ40">
        <v>0</v>
      </c>
      <c r="CK40">
        <v>0</v>
      </c>
      <c r="CL40">
        <v>26</v>
      </c>
      <c r="CM40">
        <v>20</v>
      </c>
      <c r="CN40">
        <v>36</v>
      </c>
      <c r="CO40">
        <v>110</v>
      </c>
      <c r="CP40">
        <v>110</v>
      </c>
      <c r="CQ40">
        <v>638</v>
      </c>
      <c r="CR40">
        <v>638</v>
      </c>
      <c r="CS40">
        <v>152</v>
      </c>
      <c r="CT40">
        <v>2025</v>
      </c>
      <c r="CU40" t="str">
        <f>IF(ISNUMBER(MATCH(P40,'Peaker Keys'!$A$96:$A$99,0)),P40&amp;O40,P40)</f>
        <v>DFO</v>
      </c>
      <c r="CV40" t="str">
        <f>IFERROR(VLOOKUP(CU40,'Peaker Keys'!$A$35:$B$93,2,FALSE),"")</f>
        <v>petroleum</v>
      </c>
    </row>
    <row r="41" spans="1:100" x14ac:dyDescent="0.25">
      <c r="A41" t="s">
        <v>9455</v>
      </c>
      <c r="B41">
        <v>56357</v>
      </c>
      <c r="C41" t="s">
        <v>9239</v>
      </c>
      <c r="D41" t="s">
        <v>9240</v>
      </c>
      <c r="E41" t="s">
        <v>9336</v>
      </c>
      <c r="F41" t="s">
        <v>9337</v>
      </c>
      <c r="G41">
        <v>54717</v>
      </c>
      <c r="H41" t="s">
        <v>8922</v>
      </c>
      <c r="I41" t="s">
        <v>9243</v>
      </c>
      <c r="J41" t="s">
        <v>9244</v>
      </c>
      <c r="L41">
        <v>22</v>
      </c>
      <c r="M41">
        <v>2</v>
      </c>
      <c r="N41" t="s">
        <v>9329</v>
      </c>
      <c r="O41" t="s">
        <v>9320</v>
      </c>
      <c r="P41" t="s">
        <v>9132</v>
      </c>
      <c r="Q41" t="s">
        <v>9132</v>
      </c>
      <c r="R41" t="s">
        <v>9248</v>
      </c>
      <c r="S41" t="s">
        <v>9270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73679</v>
      </c>
      <c r="BF41">
        <v>54234</v>
      </c>
      <c r="BG41">
        <v>48699</v>
      </c>
      <c r="BH41">
        <v>57550</v>
      </c>
      <c r="BI41">
        <v>39480</v>
      </c>
      <c r="BJ41">
        <v>36539</v>
      </c>
      <c r="BK41">
        <v>36539</v>
      </c>
      <c r="BL41">
        <v>41899</v>
      </c>
      <c r="BM41">
        <v>42892</v>
      </c>
      <c r="BN41">
        <v>72396</v>
      </c>
      <c r="BO41">
        <v>55233</v>
      </c>
      <c r="BP41">
        <v>55718</v>
      </c>
      <c r="BQ41">
        <v>73679</v>
      </c>
      <c r="BR41">
        <v>54234</v>
      </c>
      <c r="BS41">
        <v>48699</v>
      </c>
      <c r="BT41">
        <v>57550</v>
      </c>
      <c r="BU41">
        <v>39480</v>
      </c>
      <c r="BV41">
        <v>36539</v>
      </c>
      <c r="BW41">
        <v>36539</v>
      </c>
      <c r="BX41">
        <v>41899</v>
      </c>
      <c r="BY41">
        <v>42892</v>
      </c>
      <c r="BZ41">
        <v>72396</v>
      </c>
      <c r="CA41">
        <v>55233</v>
      </c>
      <c r="CB41">
        <v>55718</v>
      </c>
      <c r="CC41">
        <v>21594</v>
      </c>
      <c r="CD41">
        <v>15895</v>
      </c>
      <c r="CE41">
        <v>14273</v>
      </c>
      <c r="CF41">
        <v>16867</v>
      </c>
      <c r="CG41">
        <v>11571</v>
      </c>
      <c r="CH41">
        <v>10709</v>
      </c>
      <c r="CI41">
        <v>10709</v>
      </c>
      <c r="CJ41">
        <v>12280</v>
      </c>
      <c r="CK41">
        <v>12571</v>
      </c>
      <c r="CL41">
        <v>21218</v>
      </c>
      <c r="CM41">
        <v>16188</v>
      </c>
      <c r="CN41">
        <v>16330</v>
      </c>
      <c r="CO41">
        <v>0</v>
      </c>
      <c r="CP41">
        <v>0</v>
      </c>
      <c r="CQ41">
        <v>614858</v>
      </c>
      <c r="CR41">
        <v>614858</v>
      </c>
      <c r="CS41">
        <v>180205</v>
      </c>
      <c r="CT41">
        <v>2025</v>
      </c>
      <c r="CU41" t="str">
        <f>IF(ISNUMBER(MATCH(P41,'Peaker Keys'!$A$96:$A$99,0)),P41&amp;O41,P41)</f>
        <v>WNDWT</v>
      </c>
      <c r="CV41" t="str">
        <f>IFERROR(VLOOKUP(CU41,'Peaker Keys'!$A$35:$B$93,2,FALSE),"")</f>
        <v>onshore wind</v>
      </c>
    </row>
    <row r="42" spans="1:100" x14ac:dyDescent="0.25">
      <c r="A42" t="s">
        <v>9455</v>
      </c>
      <c r="B42">
        <v>56392</v>
      </c>
      <c r="C42" t="s">
        <v>9239</v>
      </c>
      <c r="D42" t="s">
        <v>9240</v>
      </c>
      <c r="E42" t="s">
        <v>9339</v>
      </c>
      <c r="F42" t="s">
        <v>9340</v>
      </c>
      <c r="G42">
        <v>55696</v>
      </c>
      <c r="H42" t="s">
        <v>8922</v>
      </c>
      <c r="I42" t="s">
        <v>9243</v>
      </c>
      <c r="J42" t="s">
        <v>9244</v>
      </c>
      <c r="L42">
        <v>22</v>
      </c>
      <c r="M42">
        <v>2</v>
      </c>
      <c r="N42" t="s">
        <v>9329</v>
      </c>
      <c r="O42" t="s">
        <v>9320</v>
      </c>
      <c r="P42" t="s">
        <v>9132</v>
      </c>
      <c r="Q42" t="s">
        <v>9132</v>
      </c>
      <c r="R42" t="s">
        <v>9248</v>
      </c>
      <c r="S42" t="s">
        <v>9270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70311</v>
      </c>
      <c r="BF42">
        <v>47925</v>
      </c>
      <c r="BG42">
        <v>53156</v>
      </c>
      <c r="BH42">
        <v>56922</v>
      </c>
      <c r="BI42">
        <v>52808</v>
      </c>
      <c r="BJ42">
        <v>36000</v>
      </c>
      <c r="BK42">
        <v>39828</v>
      </c>
      <c r="BL42">
        <v>40947</v>
      </c>
      <c r="BM42">
        <v>39839</v>
      </c>
      <c r="BN42">
        <v>67135</v>
      </c>
      <c r="BO42">
        <v>56626</v>
      </c>
      <c r="BP42">
        <v>58233</v>
      </c>
      <c r="BQ42">
        <v>70311</v>
      </c>
      <c r="BR42">
        <v>47925</v>
      </c>
      <c r="BS42">
        <v>53156</v>
      </c>
      <c r="BT42">
        <v>56922</v>
      </c>
      <c r="BU42">
        <v>52808</v>
      </c>
      <c r="BV42">
        <v>36000</v>
      </c>
      <c r="BW42">
        <v>39828</v>
      </c>
      <c r="BX42">
        <v>40947</v>
      </c>
      <c r="BY42">
        <v>39839</v>
      </c>
      <c r="BZ42">
        <v>67135</v>
      </c>
      <c r="CA42">
        <v>56626</v>
      </c>
      <c r="CB42">
        <v>58233</v>
      </c>
      <c r="CC42">
        <v>20607</v>
      </c>
      <c r="CD42">
        <v>14046</v>
      </c>
      <c r="CE42">
        <v>15579</v>
      </c>
      <c r="CF42">
        <v>16683</v>
      </c>
      <c r="CG42">
        <v>15477</v>
      </c>
      <c r="CH42">
        <v>10551</v>
      </c>
      <c r="CI42">
        <v>11673</v>
      </c>
      <c r="CJ42">
        <v>12001</v>
      </c>
      <c r="CK42">
        <v>11676</v>
      </c>
      <c r="CL42">
        <v>19676</v>
      </c>
      <c r="CM42">
        <v>16596</v>
      </c>
      <c r="CN42">
        <v>17067</v>
      </c>
      <c r="CO42">
        <v>0</v>
      </c>
      <c r="CP42">
        <v>0</v>
      </c>
      <c r="CQ42">
        <v>619730</v>
      </c>
      <c r="CR42">
        <v>619730</v>
      </c>
      <c r="CS42">
        <v>181632</v>
      </c>
      <c r="CT42">
        <v>2025</v>
      </c>
      <c r="CU42" t="str">
        <f>IF(ISNUMBER(MATCH(P42,'Peaker Keys'!$A$96:$A$99,0)),P42&amp;O42,P42)</f>
        <v>WNDWT</v>
      </c>
      <c r="CV42" t="str">
        <f>IFERROR(VLOOKUP(CU42,'Peaker Keys'!$A$35:$B$93,2,FALSE),"")</f>
        <v>onshore wind</v>
      </c>
    </row>
    <row r="43" spans="1:100" x14ac:dyDescent="0.25">
      <c r="A43" t="s">
        <v>9455</v>
      </c>
      <c r="B43">
        <v>56573</v>
      </c>
      <c r="C43" t="s">
        <v>9239</v>
      </c>
      <c r="D43" t="s">
        <v>9240</v>
      </c>
      <c r="E43" t="s">
        <v>9343</v>
      </c>
      <c r="F43" t="s">
        <v>9344</v>
      </c>
      <c r="G43">
        <v>54799</v>
      </c>
      <c r="H43" t="s">
        <v>8922</v>
      </c>
      <c r="I43" t="s">
        <v>9243</v>
      </c>
      <c r="J43" t="s">
        <v>9244</v>
      </c>
      <c r="L43">
        <v>22</v>
      </c>
      <c r="M43">
        <v>2</v>
      </c>
      <c r="N43" t="s">
        <v>9329</v>
      </c>
      <c r="O43" t="s">
        <v>9320</v>
      </c>
      <c r="P43" t="s">
        <v>9132</v>
      </c>
      <c r="Q43" t="s">
        <v>9132</v>
      </c>
      <c r="R43" t="s">
        <v>9248</v>
      </c>
      <c r="S43" t="s">
        <v>9270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75791</v>
      </c>
      <c r="BF43">
        <v>52818</v>
      </c>
      <c r="BG43">
        <v>55216</v>
      </c>
      <c r="BH43">
        <v>57847</v>
      </c>
      <c r="BI43">
        <v>52500</v>
      </c>
      <c r="BJ43">
        <v>35870</v>
      </c>
      <c r="BK43">
        <v>38832</v>
      </c>
      <c r="BL43">
        <v>43964</v>
      </c>
      <c r="BM43">
        <v>41790</v>
      </c>
      <c r="BN43">
        <v>68892</v>
      </c>
      <c r="BO43">
        <v>57151</v>
      </c>
      <c r="BP43">
        <v>65794</v>
      </c>
      <c r="BQ43">
        <v>75791</v>
      </c>
      <c r="BR43">
        <v>52818</v>
      </c>
      <c r="BS43">
        <v>55216</v>
      </c>
      <c r="BT43">
        <v>57847</v>
      </c>
      <c r="BU43">
        <v>52500</v>
      </c>
      <c r="BV43">
        <v>35870</v>
      </c>
      <c r="BW43">
        <v>38832</v>
      </c>
      <c r="BX43">
        <v>43964</v>
      </c>
      <c r="BY43">
        <v>41790</v>
      </c>
      <c r="BZ43">
        <v>68892</v>
      </c>
      <c r="CA43">
        <v>57151</v>
      </c>
      <c r="CB43">
        <v>65794</v>
      </c>
      <c r="CC43">
        <v>22213</v>
      </c>
      <c r="CD43">
        <v>15480</v>
      </c>
      <c r="CE43">
        <v>16183</v>
      </c>
      <c r="CF43">
        <v>16954</v>
      </c>
      <c r="CG43">
        <v>15387</v>
      </c>
      <c r="CH43">
        <v>10513</v>
      </c>
      <c r="CI43">
        <v>11381</v>
      </c>
      <c r="CJ43">
        <v>12885</v>
      </c>
      <c r="CK43">
        <v>12248</v>
      </c>
      <c r="CL43">
        <v>20191</v>
      </c>
      <c r="CM43">
        <v>16750</v>
      </c>
      <c r="CN43">
        <v>19283</v>
      </c>
      <c r="CO43">
        <v>0</v>
      </c>
      <c r="CP43">
        <v>0</v>
      </c>
      <c r="CQ43">
        <v>646465</v>
      </c>
      <c r="CR43">
        <v>646465</v>
      </c>
      <c r="CS43">
        <v>189468</v>
      </c>
      <c r="CT43">
        <v>2025</v>
      </c>
      <c r="CU43" t="str">
        <f>IF(ISNUMBER(MATCH(P43,'Peaker Keys'!$A$96:$A$99,0)),P43&amp;O43,P43)</f>
        <v>WNDWT</v>
      </c>
      <c r="CV43" t="str">
        <f>IFERROR(VLOOKUP(CU43,'Peaker Keys'!$A$35:$B$93,2,FALSE),"")</f>
        <v>onshore wind</v>
      </c>
    </row>
    <row r="44" spans="1:100" x14ac:dyDescent="0.25">
      <c r="A44" t="s">
        <v>9455</v>
      </c>
      <c r="B44">
        <v>56605</v>
      </c>
      <c r="C44" t="s">
        <v>9239</v>
      </c>
      <c r="D44" t="s">
        <v>9240</v>
      </c>
      <c r="E44" t="s">
        <v>9346</v>
      </c>
      <c r="F44" t="s">
        <v>9347</v>
      </c>
      <c r="G44">
        <v>55799</v>
      </c>
      <c r="H44" t="s">
        <v>8922</v>
      </c>
      <c r="I44" t="s">
        <v>9243</v>
      </c>
      <c r="J44" t="s">
        <v>9244</v>
      </c>
      <c r="L44">
        <v>22</v>
      </c>
      <c r="M44">
        <v>2</v>
      </c>
      <c r="N44" t="s">
        <v>9329</v>
      </c>
      <c r="O44" t="s">
        <v>9320</v>
      </c>
      <c r="P44" t="s">
        <v>9132</v>
      </c>
      <c r="Q44" t="s">
        <v>9132</v>
      </c>
      <c r="R44" t="s">
        <v>9248</v>
      </c>
      <c r="S44" t="s">
        <v>9270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185340</v>
      </c>
      <c r="BF44">
        <v>161214</v>
      </c>
      <c r="BG44">
        <v>139233</v>
      </c>
      <c r="BH44">
        <v>144805</v>
      </c>
      <c r="BI44">
        <v>154946</v>
      </c>
      <c r="BJ44">
        <v>112016</v>
      </c>
      <c r="BK44">
        <v>83048</v>
      </c>
      <c r="BL44">
        <v>103936</v>
      </c>
      <c r="BM44">
        <v>113156</v>
      </c>
      <c r="BN44">
        <v>167870</v>
      </c>
      <c r="BO44">
        <v>157880</v>
      </c>
      <c r="BP44">
        <v>146078</v>
      </c>
      <c r="BQ44">
        <v>185340</v>
      </c>
      <c r="BR44">
        <v>161214</v>
      </c>
      <c r="BS44">
        <v>139233</v>
      </c>
      <c r="BT44">
        <v>144805</v>
      </c>
      <c r="BU44">
        <v>154946</v>
      </c>
      <c r="BV44">
        <v>112016</v>
      </c>
      <c r="BW44">
        <v>83048</v>
      </c>
      <c r="BX44">
        <v>103936</v>
      </c>
      <c r="BY44">
        <v>113156</v>
      </c>
      <c r="BZ44">
        <v>167870</v>
      </c>
      <c r="CA44">
        <v>157880</v>
      </c>
      <c r="CB44">
        <v>146078</v>
      </c>
      <c r="CC44">
        <v>54320</v>
      </c>
      <c r="CD44">
        <v>47249</v>
      </c>
      <c r="CE44">
        <v>40807</v>
      </c>
      <c r="CF44">
        <v>42440</v>
      </c>
      <c r="CG44">
        <v>45412</v>
      </c>
      <c r="CH44">
        <v>32830</v>
      </c>
      <c r="CI44">
        <v>24340</v>
      </c>
      <c r="CJ44">
        <v>30462</v>
      </c>
      <c r="CK44">
        <v>33164</v>
      </c>
      <c r="CL44">
        <v>49200</v>
      </c>
      <c r="CM44">
        <v>46272</v>
      </c>
      <c r="CN44">
        <v>42813</v>
      </c>
      <c r="CO44">
        <v>0</v>
      </c>
      <c r="CP44">
        <v>0</v>
      </c>
      <c r="CQ44">
        <v>1669522</v>
      </c>
      <c r="CR44">
        <v>1669522</v>
      </c>
      <c r="CS44">
        <v>489309</v>
      </c>
      <c r="CT44">
        <v>2025</v>
      </c>
      <c r="CU44" t="str">
        <f>IF(ISNUMBER(MATCH(P44,'Peaker Keys'!$A$96:$A$99,0)),P44&amp;O44,P44)</f>
        <v>WNDWT</v>
      </c>
      <c r="CV44" t="str">
        <f>IFERROR(VLOOKUP(CU44,'Peaker Keys'!$A$35:$B$93,2,FALSE),"")</f>
        <v>onshore wind</v>
      </c>
    </row>
    <row r="45" spans="1:100" x14ac:dyDescent="0.25">
      <c r="A45" t="s">
        <v>9455</v>
      </c>
      <c r="B45">
        <v>56607</v>
      </c>
      <c r="C45" t="s">
        <v>9239</v>
      </c>
      <c r="D45" t="s">
        <v>9240</v>
      </c>
      <c r="E45" t="s">
        <v>9349</v>
      </c>
      <c r="F45" t="s">
        <v>9274</v>
      </c>
      <c r="G45">
        <v>1307</v>
      </c>
      <c r="H45" t="s">
        <v>8922</v>
      </c>
      <c r="I45" t="s">
        <v>9243</v>
      </c>
      <c r="J45" t="s">
        <v>9244</v>
      </c>
      <c r="L45">
        <v>22</v>
      </c>
      <c r="M45">
        <v>1</v>
      </c>
      <c r="N45" t="s">
        <v>9245</v>
      </c>
      <c r="O45" t="s">
        <v>9320</v>
      </c>
      <c r="P45" t="s">
        <v>9132</v>
      </c>
      <c r="Q45" t="s">
        <v>9132</v>
      </c>
      <c r="R45" t="s">
        <v>9269</v>
      </c>
      <c r="S45" t="s">
        <v>9270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162715</v>
      </c>
      <c r="BF45">
        <v>120263</v>
      </c>
      <c r="BG45">
        <v>83294</v>
      </c>
      <c r="BH45">
        <v>87071</v>
      </c>
      <c r="BI45">
        <v>102711</v>
      </c>
      <c r="BJ45">
        <v>70765</v>
      </c>
      <c r="BK45">
        <v>71945</v>
      </c>
      <c r="BL45">
        <v>87907</v>
      </c>
      <c r="BM45">
        <v>86501</v>
      </c>
      <c r="BN45">
        <v>126711</v>
      </c>
      <c r="BO45">
        <v>105748</v>
      </c>
      <c r="BP45">
        <v>101425</v>
      </c>
      <c r="BQ45">
        <v>162715</v>
      </c>
      <c r="BR45">
        <v>120263</v>
      </c>
      <c r="BS45">
        <v>83294</v>
      </c>
      <c r="BT45">
        <v>87071</v>
      </c>
      <c r="BU45">
        <v>102711</v>
      </c>
      <c r="BV45">
        <v>70765</v>
      </c>
      <c r="BW45">
        <v>71945</v>
      </c>
      <c r="BX45">
        <v>87907</v>
      </c>
      <c r="BY45">
        <v>86501</v>
      </c>
      <c r="BZ45">
        <v>126711</v>
      </c>
      <c r="CA45">
        <v>105748</v>
      </c>
      <c r="CB45">
        <v>101425</v>
      </c>
      <c r="CC45">
        <v>47689</v>
      </c>
      <c r="CD45">
        <v>35247</v>
      </c>
      <c r="CE45">
        <v>24412</v>
      </c>
      <c r="CF45">
        <v>25519</v>
      </c>
      <c r="CG45">
        <v>30103</v>
      </c>
      <c r="CH45">
        <v>20740</v>
      </c>
      <c r="CI45">
        <v>21086</v>
      </c>
      <c r="CJ45">
        <v>25764</v>
      </c>
      <c r="CK45">
        <v>25352</v>
      </c>
      <c r="CL45">
        <v>37137</v>
      </c>
      <c r="CM45">
        <v>30993</v>
      </c>
      <c r="CN45">
        <v>29726</v>
      </c>
      <c r="CO45">
        <v>0</v>
      </c>
      <c r="CP45">
        <v>0</v>
      </c>
      <c r="CQ45">
        <v>1207056</v>
      </c>
      <c r="CR45">
        <v>1207056</v>
      </c>
      <c r="CS45">
        <v>353768</v>
      </c>
      <c r="CT45">
        <v>2025</v>
      </c>
      <c r="CU45" t="str">
        <f>IF(ISNUMBER(MATCH(P45,'Peaker Keys'!$A$96:$A$99,0)),P45&amp;O45,P45)</f>
        <v>WNDWT</v>
      </c>
      <c r="CV45" t="str">
        <f>IFERROR(VLOOKUP(CU45,'Peaker Keys'!$A$35:$B$93,2,FALSE),"")</f>
        <v>onshore wind</v>
      </c>
    </row>
    <row r="46" spans="1:100" x14ac:dyDescent="0.25">
      <c r="A46" t="s">
        <v>9455</v>
      </c>
      <c r="B46">
        <v>56669</v>
      </c>
      <c r="C46" t="s">
        <v>9239</v>
      </c>
      <c r="D46" t="s">
        <v>9240</v>
      </c>
      <c r="E46" t="s">
        <v>9352</v>
      </c>
      <c r="F46" t="s">
        <v>9353</v>
      </c>
      <c r="G46">
        <v>55918</v>
      </c>
      <c r="H46" t="s">
        <v>8922</v>
      </c>
      <c r="I46" t="s">
        <v>9243</v>
      </c>
      <c r="J46" t="s">
        <v>9244</v>
      </c>
      <c r="L46">
        <v>22</v>
      </c>
      <c r="M46">
        <v>2</v>
      </c>
      <c r="N46" t="s">
        <v>9329</v>
      </c>
      <c r="O46" t="s">
        <v>9320</v>
      </c>
      <c r="P46" t="s">
        <v>9132</v>
      </c>
      <c r="Q46" t="s">
        <v>9132</v>
      </c>
      <c r="R46" t="s">
        <v>9248</v>
      </c>
      <c r="S46" t="s">
        <v>9249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221664</v>
      </c>
      <c r="BF46">
        <v>178243</v>
      </c>
      <c r="BG46">
        <v>191437</v>
      </c>
      <c r="BH46">
        <v>162275</v>
      </c>
      <c r="BI46">
        <v>136248</v>
      </c>
      <c r="BJ46">
        <v>107454</v>
      </c>
      <c r="BK46">
        <v>121413</v>
      </c>
      <c r="BL46">
        <v>100500</v>
      </c>
      <c r="BM46">
        <v>66490</v>
      </c>
      <c r="BN46">
        <v>118482</v>
      </c>
      <c r="BO46">
        <v>130434</v>
      </c>
      <c r="BP46">
        <v>89899</v>
      </c>
      <c r="BQ46">
        <v>221664</v>
      </c>
      <c r="BR46">
        <v>178243</v>
      </c>
      <c r="BS46">
        <v>191437</v>
      </c>
      <c r="BT46">
        <v>162275</v>
      </c>
      <c r="BU46">
        <v>136248</v>
      </c>
      <c r="BV46">
        <v>107454</v>
      </c>
      <c r="BW46">
        <v>121413</v>
      </c>
      <c r="BX46">
        <v>100500</v>
      </c>
      <c r="BY46">
        <v>66490</v>
      </c>
      <c r="BZ46">
        <v>118482</v>
      </c>
      <c r="CA46">
        <v>130434</v>
      </c>
      <c r="CB46">
        <v>89899</v>
      </c>
      <c r="CC46">
        <v>64966</v>
      </c>
      <c r="CD46">
        <v>52240</v>
      </c>
      <c r="CE46">
        <v>56107</v>
      </c>
      <c r="CF46">
        <v>47560</v>
      </c>
      <c r="CG46">
        <v>39932</v>
      </c>
      <c r="CH46">
        <v>31493</v>
      </c>
      <c r="CI46">
        <v>35584</v>
      </c>
      <c r="CJ46">
        <v>29455</v>
      </c>
      <c r="CK46">
        <v>19487</v>
      </c>
      <c r="CL46">
        <v>34725</v>
      </c>
      <c r="CM46">
        <v>38228</v>
      </c>
      <c r="CN46">
        <v>26348</v>
      </c>
      <c r="CO46">
        <v>0</v>
      </c>
      <c r="CP46">
        <v>0</v>
      </c>
      <c r="CQ46">
        <v>1624539</v>
      </c>
      <c r="CR46">
        <v>1624539</v>
      </c>
      <c r="CS46">
        <v>476125</v>
      </c>
      <c r="CT46">
        <v>2025</v>
      </c>
      <c r="CU46" t="str">
        <f>IF(ISNUMBER(MATCH(P46,'Peaker Keys'!$A$96:$A$99,0)),P46&amp;O46,P46)</f>
        <v>WNDWT</v>
      </c>
      <c r="CV46" t="str">
        <f>IFERROR(VLOOKUP(CU46,'Peaker Keys'!$A$35:$B$93,2,FALSE),"")</f>
        <v>onshore wind</v>
      </c>
    </row>
    <row r="47" spans="1:100" x14ac:dyDescent="0.25">
      <c r="A47" t="s">
        <v>9455</v>
      </c>
      <c r="B47">
        <v>56670</v>
      </c>
      <c r="C47" t="s">
        <v>9239</v>
      </c>
      <c r="D47" t="s">
        <v>9240</v>
      </c>
      <c r="E47" t="s">
        <v>9356</v>
      </c>
      <c r="F47" t="s">
        <v>9353</v>
      </c>
      <c r="G47">
        <v>55918</v>
      </c>
      <c r="H47" t="s">
        <v>8922</v>
      </c>
      <c r="I47" t="s">
        <v>9243</v>
      </c>
      <c r="J47" t="s">
        <v>9244</v>
      </c>
      <c r="L47">
        <v>22</v>
      </c>
      <c r="M47">
        <v>2</v>
      </c>
      <c r="N47" t="s">
        <v>9329</v>
      </c>
      <c r="O47" t="s">
        <v>9320</v>
      </c>
      <c r="P47" t="s">
        <v>9132</v>
      </c>
      <c r="Q47" t="s">
        <v>9132</v>
      </c>
      <c r="R47" t="s">
        <v>9248</v>
      </c>
      <c r="S47" t="s">
        <v>9270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10072</v>
      </c>
      <c r="BF47">
        <v>6851</v>
      </c>
      <c r="BG47">
        <v>6568</v>
      </c>
      <c r="BH47">
        <v>8127</v>
      </c>
      <c r="BI47">
        <v>5524</v>
      </c>
      <c r="BJ47">
        <v>5009</v>
      </c>
      <c r="BK47">
        <v>2989</v>
      </c>
      <c r="BL47">
        <v>3685</v>
      </c>
      <c r="BM47">
        <v>3521</v>
      </c>
      <c r="BN47">
        <v>6169</v>
      </c>
      <c r="BO47">
        <v>4964</v>
      </c>
      <c r="BP47">
        <v>5541</v>
      </c>
      <c r="BQ47">
        <v>10072</v>
      </c>
      <c r="BR47">
        <v>6851</v>
      </c>
      <c r="BS47">
        <v>6568</v>
      </c>
      <c r="BT47">
        <v>8127</v>
      </c>
      <c r="BU47">
        <v>5524</v>
      </c>
      <c r="BV47">
        <v>5009</v>
      </c>
      <c r="BW47">
        <v>2989</v>
      </c>
      <c r="BX47">
        <v>3685</v>
      </c>
      <c r="BY47">
        <v>3521</v>
      </c>
      <c r="BZ47">
        <v>6169</v>
      </c>
      <c r="CA47">
        <v>4964</v>
      </c>
      <c r="CB47">
        <v>5541</v>
      </c>
      <c r="CC47">
        <v>2952</v>
      </c>
      <c r="CD47">
        <v>2008</v>
      </c>
      <c r="CE47">
        <v>1925</v>
      </c>
      <c r="CF47">
        <v>2382</v>
      </c>
      <c r="CG47">
        <v>1619</v>
      </c>
      <c r="CH47">
        <v>1468</v>
      </c>
      <c r="CI47">
        <v>876</v>
      </c>
      <c r="CJ47">
        <v>1080</v>
      </c>
      <c r="CK47">
        <v>1032</v>
      </c>
      <c r="CL47">
        <v>1808</v>
      </c>
      <c r="CM47">
        <v>1455</v>
      </c>
      <c r="CN47">
        <v>1624</v>
      </c>
      <c r="CO47">
        <v>0</v>
      </c>
      <c r="CP47">
        <v>0</v>
      </c>
      <c r="CQ47">
        <v>69020</v>
      </c>
      <c r="CR47">
        <v>69020</v>
      </c>
      <c r="CS47">
        <v>20229</v>
      </c>
      <c r="CT47">
        <v>2025</v>
      </c>
      <c r="CU47" t="str">
        <f>IF(ISNUMBER(MATCH(P47,'Peaker Keys'!$A$96:$A$99,0)),P47&amp;O47,P47)</f>
        <v>WNDWT</v>
      </c>
      <c r="CV47" t="str">
        <f>IFERROR(VLOOKUP(CU47,'Peaker Keys'!$A$35:$B$93,2,FALSE),"")</f>
        <v>onshore wind</v>
      </c>
    </row>
    <row r="48" spans="1:100" x14ac:dyDescent="0.25">
      <c r="A48" t="s">
        <v>9455</v>
      </c>
      <c r="B48">
        <v>56786</v>
      </c>
      <c r="C48" t="s">
        <v>9282</v>
      </c>
      <c r="D48" t="s">
        <v>9240</v>
      </c>
      <c r="E48" t="s">
        <v>9359</v>
      </c>
      <c r="F48" t="s">
        <v>9360</v>
      </c>
      <c r="G48">
        <v>7570</v>
      </c>
      <c r="H48" t="s">
        <v>8922</v>
      </c>
      <c r="I48" t="s">
        <v>9243</v>
      </c>
      <c r="J48" t="s">
        <v>9244</v>
      </c>
      <c r="L48">
        <v>22</v>
      </c>
      <c r="M48">
        <v>1</v>
      </c>
      <c r="N48" t="s">
        <v>9245</v>
      </c>
      <c r="O48" t="s">
        <v>9275</v>
      </c>
      <c r="P48" t="s">
        <v>9080</v>
      </c>
      <c r="Q48" t="s">
        <v>9247</v>
      </c>
      <c r="R48" t="s">
        <v>9248</v>
      </c>
      <c r="S48" t="s">
        <v>9249</v>
      </c>
      <c r="T48" t="s">
        <v>9250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2025</v>
      </c>
      <c r="CU48" t="str">
        <f>IF(ISNUMBER(MATCH(P48,'Peaker Keys'!$A$96:$A$99,0)),P48&amp;O48,P48)</f>
        <v>LIG</v>
      </c>
      <c r="CV48" t="str">
        <f>IFERROR(VLOOKUP(CU48,'Peaker Keys'!$A$35:$B$93,2,FALSE),"")</f>
        <v>lignite</v>
      </c>
    </row>
    <row r="49" spans="1:100" x14ac:dyDescent="0.25">
      <c r="A49" t="s">
        <v>9455</v>
      </c>
      <c r="B49">
        <v>56786</v>
      </c>
      <c r="C49" t="s">
        <v>9282</v>
      </c>
      <c r="D49" t="s">
        <v>9240</v>
      </c>
      <c r="E49" t="s">
        <v>9359</v>
      </c>
      <c r="F49" t="s">
        <v>9360</v>
      </c>
      <c r="G49">
        <v>7570</v>
      </c>
      <c r="H49" t="s">
        <v>8922</v>
      </c>
      <c r="I49" t="s">
        <v>9243</v>
      </c>
      <c r="J49" t="s">
        <v>9244</v>
      </c>
      <c r="L49">
        <v>22</v>
      </c>
      <c r="M49">
        <v>1</v>
      </c>
      <c r="N49" t="s">
        <v>9245</v>
      </c>
      <c r="O49" t="s">
        <v>9275</v>
      </c>
      <c r="P49" t="s">
        <v>9129</v>
      </c>
      <c r="Q49" t="s">
        <v>9129</v>
      </c>
      <c r="R49" t="s">
        <v>9248</v>
      </c>
      <c r="S49" t="s">
        <v>9249</v>
      </c>
      <c r="T49" t="s">
        <v>9251</v>
      </c>
      <c r="U49">
        <v>216040</v>
      </c>
      <c r="V49">
        <v>185008</v>
      </c>
      <c r="W49">
        <v>196222</v>
      </c>
      <c r="X49">
        <v>313263</v>
      </c>
      <c r="Y49">
        <v>221633</v>
      </c>
      <c r="Z49">
        <v>205163</v>
      </c>
      <c r="AA49">
        <v>222813</v>
      </c>
      <c r="AB49">
        <v>216468</v>
      </c>
      <c r="AC49">
        <v>233847</v>
      </c>
      <c r="AD49">
        <v>332053</v>
      </c>
      <c r="AE49">
        <v>348135</v>
      </c>
      <c r="AF49">
        <v>239189</v>
      </c>
      <c r="AG49">
        <v>68916</v>
      </c>
      <c r="AH49">
        <v>60215</v>
      </c>
      <c r="AI49">
        <v>62844</v>
      </c>
      <c r="AJ49">
        <v>83863</v>
      </c>
      <c r="AK49">
        <v>32298</v>
      </c>
      <c r="AL49">
        <v>0</v>
      </c>
      <c r="AM49">
        <v>0</v>
      </c>
      <c r="AN49">
        <v>57834</v>
      </c>
      <c r="AO49">
        <v>85409</v>
      </c>
      <c r="AP49">
        <v>119199</v>
      </c>
      <c r="AQ49">
        <v>125942</v>
      </c>
      <c r="AR49">
        <v>92097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216040</v>
      </c>
      <c r="BF49">
        <v>185008</v>
      </c>
      <c r="BG49">
        <v>196222</v>
      </c>
      <c r="BH49">
        <v>313263</v>
      </c>
      <c r="BI49">
        <v>221633</v>
      </c>
      <c r="BJ49">
        <v>205163</v>
      </c>
      <c r="BK49">
        <v>222813</v>
      </c>
      <c r="BL49">
        <v>216468</v>
      </c>
      <c r="BM49">
        <v>233847</v>
      </c>
      <c r="BN49">
        <v>332053</v>
      </c>
      <c r="BO49">
        <v>348135</v>
      </c>
      <c r="BP49">
        <v>239189</v>
      </c>
      <c r="BQ49">
        <v>68916</v>
      </c>
      <c r="BR49">
        <v>60215</v>
      </c>
      <c r="BS49">
        <v>62844</v>
      </c>
      <c r="BT49">
        <v>83863</v>
      </c>
      <c r="BU49">
        <v>32298</v>
      </c>
      <c r="BV49">
        <v>0</v>
      </c>
      <c r="BW49">
        <v>0</v>
      </c>
      <c r="BX49">
        <v>57834</v>
      </c>
      <c r="BY49">
        <v>85409</v>
      </c>
      <c r="BZ49">
        <v>119199</v>
      </c>
      <c r="CA49">
        <v>125942</v>
      </c>
      <c r="CB49">
        <v>92097</v>
      </c>
      <c r="CC49">
        <v>8664.3520000000008</v>
      </c>
      <c r="CD49">
        <v>7567.9260000000004</v>
      </c>
      <c r="CE49">
        <v>7797.4440000000004</v>
      </c>
      <c r="CF49">
        <v>9881.0130000000008</v>
      </c>
      <c r="CG49">
        <v>2825.63</v>
      </c>
      <c r="CH49">
        <v>-2715.1559999999999</v>
      </c>
      <c r="CI49">
        <v>-2998.3270000000002</v>
      </c>
      <c r="CJ49">
        <v>6977.9690000000001</v>
      </c>
      <c r="CK49">
        <v>11275.162</v>
      </c>
      <c r="CL49">
        <v>15723.657999999999</v>
      </c>
      <c r="CM49">
        <v>16802.276000000002</v>
      </c>
      <c r="CN49">
        <v>12477.276</v>
      </c>
      <c r="CO49">
        <v>2929834</v>
      </c>
      <c r="CP49">
        <v>788617</v>
      </c>
      <c r="CQ49">
        <v>2929834</v>
      </c>
      <c r="CR49">
        <v>788617</v>
      </c>
      <c r="CS49">
        <v>94279.222999999998</v>
      </c>
      <c r="CT49">
        <v>2025</v>
      </c>
      <c r="CU49" t="str">
        <f>IF(ISNUMBER(MATCH(P49,'Peaker Keys'!$A$96:$A$99,0)),P49&amp;O49,P49)</f>
        <v>NGST</v>
      </c>
      <c r="CV49" t="str">
        <f>IFERROR(VLOOKUP(CU49,'Peaker Keys'!$A$35:$B$93,2,FALSE),"")</f>
        <v>natural gas steam turbine</v>
      </c>
    </row>
    <row r="50" spans="1:100" x14ac:dyDescent="0.25">
      <c r="A50" t="s">
        <v>9455</v>
      </c>
      <c r="B50">
        <v>56786</v>
      </c>
      <c r="C50" t="s">
        <v>9282</v>
      </c>
      <c r="D50" t="s">
        <v>9240</v>
      </c>
      <c r="E50" t="s">
        <v>9359</v>
      </c>
      <c r="F50" t="s">
        <v>9360</v>
      </c>
      <c r="G50">
        <v>7570</v>
      </c>
      <c r="H50" t="s">
        <v>8922</v>
      </c>
      <c r="I50" t="s">
        <v>9243</v>
      </c>
      <c r="J50" t="s">
        <v>9244</v>
      </c>
      <c r="L50">
        <v>22</v>
      </c>
      <c r="M50">
        <v>1</v>
      </c>
      <c r="N50" t="s">
        <v>9245</v>
      </c>
      <c r="O50" t="s">
        <v>9275</v>
      </c>
      <c r="P50" t="s">
        <v>9101</v>
      </c>
      <c r="Q50" t="s">
        <v>9101</v>
      </c>
      <c r="R50" t="s">
        <v>9248</v>
      </c>
      <c r="S50" t="s">
        <v>9249</v>
      </c>
      <c r="T50" t="s">
        <v>9250</v>
      </c>
      <c r="U50" t="s">
        <v>9240</v>
      </c>
      <c r="V50" t="s">
        <v>9240</v>
      </c>
      <c r="W50" t="s">
        <v>9240</v>
      </c>
      <c r="X50" t="s">
        <v>9240</v>
      </c>
      <c r="Y50" t="s">
        <v>9240</v>
      </c>
      <c r="Z50" t="s">
        <v>9240</v>
      </c>
      <c r="AA50" t="s">
        <v>9240</v>
      </c>
      <c r="AB50" t="s">
        <v>9240</v>
      </c>
      <c r="AC50" t="s">
        <v>9240</v>
      </c>
      <c r="AD50">
        <v>0</v>
      </c>
      <c r="AE50" t="s">
        <v>9240</v>
      </c>
      <c r="AF50" t="s">
        <v>9240</v>
      </c>
      <c r="AG50" t="s">
        <v>9240</v>
      </c>
      <c r="AH50" t="s">
        <v>9240</v>
      </c>
      <c r="AI50" t="s">
        <v>9240</v>
      </c>
      <c r="AJ50" t="s">
        <v>9240</v>
      </c>
      <c r="AK50" t="s">
        <v>9240</v>
      </c>
      <c r="AL50" t="s">
        <v>9240</v>
      </c>
      <c r="AM50" t="s">
        <v>9240</v>
      </c>
      <c r="AN50" t="s">
        <v>9240</v>
      </c>
      <c r="AO50" t="s">
        <v>9240</v>
      </c>
      <c r="AP50">
        <v>0</v>
      </c>
      <c r="AQ50" t="s">
        <v>9240</v>
      </c>
      <c r="AR50" t="s">
        <v>9240</v>
      </c>
      <c r="AS50" t="s">
        <v>9240</v>
      </c>
      <c r="AT50" t="s">
        <v>9240</v>
      </c>
      <c r="AU50" t="s">
        <v>9240</v>
      </c>
      <c r="AV50" t="s">
        <v>9240</v>
      </c>
      <c r="AW50" t="s">
        <v>9240</v>
      </c>
      <c r="AX50" t="s">
        <v>9240</v>
      </c>
      <c r="AY50" t="s">
        <v>9240</v>
      </c>
      <c r="AZ50" t="s">
        <v>9240</v>
      </c>
      <c r="BA50" t="s">
        <v>9240</v>
      </c>
      <c r="BB50">
        <v>0</v>
      </c>
      <c r="BC50" t="s">
        <v>9240</v>
      </c>
      <c r="BD50" t="s">
        <v>9240</v>
      </c>
      <c r="BE50" t="s">
        <v>9240</v>
      </c>
      <c r="BF50" t="s">
        <v>9240</v>
      </c>
      <c r="BG50" t="s">
        <v>9240</v>
      </c>
      <c r="BH50" t="s">
        <v>9240</v>
      </c>
      <c r="BI50" t="s">
        <v>9240</v>
      </c>
      <c r="BJ50" t="s">
        <v>9240</v>
      </c>
      <c r="BK50" t="s">
        <v>9240</v>
      </c>
      <c r="BL50" t="s">
        <v>9240</v>
      </c>
      <c r="BM50" t="s">
        <v>9240</v>
      </c>
      <c r="BN50">
        <v>0</v>
      </c>
      <c r="BO50" t="s">
        <v>9240</v>
      </c>
      <c r="BP50" t="s">
        <v>9240</v>
      </c>
      <c r="BQ50" t="s">
        <v>9240</v>
      </c>
      <c r="BR50" t="s">
        <v>9240</v>
      </c>
      <c r="BS50" t="s">
        <v>9240</v>
      </c>
      <c r="BT50" t="s">
        <v>9240</v>
      </c>
      <c r="BU50" t="s">
        <v>9240</v>
      </c>
      <c r="BV50" t="s">
        <v>9240</v>
      </c>
      <c r="BW50" t="s">
        <v>9240</v>
      </c>
      <c r="BX50" t="s">
        <v>9240</v>
      </c>
      <c r="BY50" t="s">
        <v>9240</v>
      </c>
      <c r="BZ50">
        <v>0</v>
      </c>
      <c r="CA50" t="s">
        <v>9240</v>
      </c>
      <c r="CB50" t="s">
        <v>9240</v>
      </c>
      <c r="CC50" t="s">
        <v>9240</v>
      </c>
      <c r="CD50" t="s">
        <v>9240</v>
      </c>
      <c r="CE50" t="s">
        <v>9240</v>
      </c>
      <c r="CF50" t="s">
        <v>9240</v>
      </c>
      <c r="CG50" t="s">
        <v>9240</v>
      </c>
      <c r="CH50" t="s">
        <v>9240</v>
      </c>
      <c r="CI50" t="s">
        <v>9240</v>
      </c>
      <c r="CJ50" t="s">
        <v>9240</v>
      </c>
      <c r="CK50" t="s">
        <v>9240</v>
      </c>
      <c r="CL50">
        <v>0</v>
      </c>
      <c r="CM50" t="s">
        <v>9240</v>
      </c>
      <c r="CN50" t="s">
        <v>9240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2025</v>
      </c>
      <c r="CU50" t="str">
        <f>IF(ISNUMBER(MATCH(P50,'Peaker Keys'!$A$96:$A$99,0)),P50&amp;O50,P50)</f>
        <v>PC</v>
      </c>
      <c r="CV50" t="str">
        <f>IFERROR(VLOOKUP(CU50,'Peaker Keys'!$A$35:$B$93,2,FALSE),"")</f>
        <v>petroleum</v>
      </c>
    </row>
    <row r="51" spans="1:100" x14ac:dyDescent="0.25">
      <c r="A51" t="s">
        <v>9455</v>
      </c>
      <c r="B51">
        <v>56786</v>
      </c>
      <c r="C51" t="s">
        <v>9282</v>
      </c>
      <c r="D51" t="s">
        <v>9240</v>
      </c>
      <c r="E51" t="s">
        <v>9359</v>
      </c>
      <c r="F51" t="s">
        <v>9360</v>
      </c>
      <c r="G51">
        <v>7570</v>
      </c>
      <c r="H51" t="s">
        <v>8922</v>
      </c>
      <c r="I51" t="s">
        <v>9243</v>
      </c>
      <c r="J51" t="s">
        <v>9244</v>
      </c>
      <c r="L51">
        <v>22</v>
      </c>
      <c r="M51">
        <v>1</v>
      </c>
      <c r="N51" t="s">
        <v>9245</v>
      </c>
      <c r="O51" t="s">
        <v>9275</v>
      </c>
      <c r="P51" t="s">
        <v>9102</v>
      </c>
      <c r="Q51" t="s">
        <v>9304</v>
      </c>
      <c r="R51" t="s">
        <v>9248</v>
      </c>
      <c r="S51" t="s">
        <v>9249</v>
      </c>
      <c r="T51" t="s">
        <v>9251</v>
      </c>
      <c r="U51">
        <v>26</v>
      </c>
      <c r="V51">
        <v>33</v>
      </c>
      <c r="W51">
        <v>43</v>
      </c>
      <c r="X51">
        <v>91</v>
      </c>
      <c r="Y51">
        <v>28</v>
      </c>
      <c r="Z51">
        <v>0</v>
      </c>
      <c r="AA51">
        <v>0</v>
      </c>
      <c r="AB51">
        <v>0</v>
      </c>
      <c r="AC51">
        <v>31</v>
      </c>
      <c r="AD51">
        <v>33</v>
      </c>
      <c r="AE51">
        <v>0</v>
      </c>
      <c r="AF51">
        <v>2</v>
      </c>
      <c r="AG51">
        <v>8</v>
      </c>
      <c r="AH51">
        <v>11</v>
      </c>
      <c r="AI51">
        <v>14</v>
      </c>
      <c r="AJ51">
        <v>24</v>
      </c>
      <c r="AK51">
        <v>4</v>
      </c>
      <c r="AL51">
        <v>0</v>
      </c>
      <c r="AM51">
        <v>0</v>
      </c>
      <c r="AN51">
        <v>0</v>
      </c>
      <c r="AO51">
        <v>11</v>
      </c>
      <c r="AP51">
        <v>12</v>
      </c>
      <c r="AQ51">
        <v>0</v>
      </c>
      <c r="AR51">
        <v>1</v>
      </c>
      <c r="AS51">
        <v>2.5</v>
      </c>
      <c r="AT51">
        <v>2.5</v>
      </c>
      <c r="AU51">
        <v>2.5</v>
      </c>
      <c r="AV51">
        <v>2.5</v>
      </c>
      <c r="AW51">
        <v>2.5</v>
      </c>
      <c r="AX51">
        <v>0</v>
      </c>
      <c r="AY51">
        <v>0</v>
      </c>
      <c r="AZ51">
        <v>0</v>
      </c>
      <c r="BA51">
        <v>2.5</v>
      </c>
      <c r="BB51">
        <v>2.5</v>
      </c>
      <c r="BC51">
        <v>0</v>
      </c>
      <c r="BD51">
        <v>2.5</v>
      </c>
      <c r="BE51">
        <v>65</v>
      </c>
      <c r="BF51">
        <v>83</v>
      </c>
      <c r="BG51">
        <v>108</v>
      </c>
      <c r="BH51">
        <v>228</v>
      </c>
      <c r="BI51">
        <v>70</v>
      </c>
      <c r="BJ51">
        <v>0</v>
      </c>
      <c r="BK51">
        <v>0</v>
      </c>
      <c r="BL51">
        <v>0</v>
      </c>
      <c r="BM51">
        <v>78</v>
      </c>
      <c r="BN51">
        <v>83</v>
      </c>
      <c r="BO51">
        <v>0</v>
      </c>
      <c r="BP51">
        <v>5</v>
      </c>
      <c r="BQ51">
        <v>21</v>
      </c>
      <c r="BR51">
        <v>27</v>
      </c>
      <c r="BS51">
        <v>34</v>
      </c>
      <c r="BT51">
        <v>61</v>
      </c>
      <c r="BU51">
        <v>10</v>
      </c>
      <c r="BV51">
        <v>0</v>
      </c>
      <c r="BW51">
        <v>0</v>
      </c>
      <c r="BX51">
        <v>0</v>
      </c>
      <c r="BY51">
        <v>28</v>
      </c>
      <c r="BZ51">
        <v>30</v>
      </c>
      <c r="CA51">
        <v>0</v>
      </c>
      <c r="CB51">
        <v>2</v>
      </c>
      <c r="CC51">
        <v>2.6070000000000002</v>
      </c>
      <c r="CD51">
        <v>3.375</v>
      </c>
      <c r="CE51">
        <v>4.2720000000000002</v>
      </c>
      <c r="CF51">
        <v>7.1760000000000002</v>
      </c>
      <c r="CG51">
        <v>0.89200000000000002</v>
      </c>
      <c r="CH51">
        <v>0</v>
      </c>
      <c r="CI51">
        <v>0</v>
      </c>
      <c r="CJ51">
        <v>0</v>
      </c>
      <c r="CK51">
        <v>3.7370000000000001</v>
      </c>
      <c r="CL51">
        <v>3.907</v>
      </c>
      <c r="CM51">
        <v>0</v>
      </c>
      <c r="CN51">
        <v>0.26100000000000001</v>
      </c>
      <c r="CO51">
        <v>287</v>
      </c>
      <c r="CP51">
        <v>85</v>
      </c>
      <c r="CQ51">
        <v>720</v>
      </c>
      <c r="CR51">
        <v>213</v>
      </c>
      <c r="CS51">
        <v>26.227</v>
      </c>
      <c r="CT51">
        <v>2025</v>
      </c>
      <c r="CU51" t="str">
        <f>IF(ISNUMBER(MATCH(P51,'Peaker Keys'!$A$96:$A$99,0)),P51&amp;O51,P51)</f>
        <v>PG</v>
      </c>
      <c r="CV51" t="str">
        <f>IFERROR(VLOOKUP(CU51,'Peaker Keys'!$A$35:$B$93,2,FALSE),"")</f>
        <v>other</v>
      </c>
    </row>
    <row r="52" spans="1:100" x14ac:dyDescent="0.25">
      <c r="A52" t="s">
        <v>9455</v>
      </c>
      <c r="B52">
        <v>56786</v>
      </c>
      <c r="C52" t="s">
        <v>9282</v>
      </c>
      <c r="D52" t="s">
        <v>9240</v>
      </c>
      <c r="E52" t="s">
        <v>9359</v>
      </c>
      <c r="F52" t="s">
        <v>9360</v>
      </c>
      <c r="G52">
        <v>7570</v>
      </c>
      <c r="H52" t="s">
        <v>8922</v>
      </c>
      <c r="I52" t="s">
        <v>9243</v>
      </c>
      <c r="J52" t="s">
        <v>9244</v>
      </c>
      <c r="L52">
        <v>22</v>
      </c>
      <c r="M52">
        <v>1</v>
      </c>
      <c r="N52" t="s">
        <v>9245</v>
      </c>
      <c r="O52" t="s">
        <v>9275</v>
      </c>
      <c r="P52" t="s">
        <v>9104</v>
      </c>
      <c r="Q52" t="s">
        <v>9247</v>
      </c>
      <c r="R52" t="s">
        <v>9248</v>
      </c>
      <c r="S52" t="s">
        <v>9249</v>
      </c>
      <c r="T52" t="s">
        <v>9250</v>
      </c>
      <c r="U52">
        <v>19340</v>
      </c>
      <c r="V52">
        <v>17209</v>
      </c>
      <c r="W52">
        <v>17529</v>
      </c>
      <c r="X52">
        <v>8211</v>
      </c>
      <c r="Y52">
        <v>2192</v>
      </c>
      <c r="Z52">
        <v>4096</v>
      </c>
      <c r="AA52">
        <v>4535</v>
      </c>
      <c r="AB52">
        <v>13201</v>
      </c>
      <c r="AC52">
        <v>18998</v>
      </c>
      <c r="AD52">
        <v>13393</v>
      </c>
      <c r="AE52">
        <v>14566</v>
      </c>
      <c r="AF52">
        <v>29076</v>
      </c>
      <c r="AG52">
        <v>6169</v>
      </c>
      <c r="AH52">
        <v>5601</v>
      </c>
      <c r="AI52">
        <v>5614</v>
      </c>
      <c r="AJ52">
        <v>2198</v>
      </c>
      <c r="AK52">
        <v>319</v>
      </c>
      <c r="AL52">
        <v>0</v>
      </c>
      <c r="AM52">
        <v>0</v>
      </c>
      <c r="AN52">
        <v>3527</v>
      </c>
      <c r="AO52">
        <v>6939</v>
      </c>
      <c r="AP52">
        <v>4808</v>
      </c>
      <c r="AQ52">
        <v>5269</v>
      </c>
      <c r="AR52">
        <v>11195</v>
      </c>
      <c r="AS52">
        <v>14.2</v>
      </c>
      <c r="AT52">
        <v>14.1</v>
      </c>
      <c r="AU52">
        <v>13.6</v>
      </c>
      <c r="AV52">
        <v>13.1</v>
      </c>
      <c r="AW52">
        <v>13.4</v>
      </c>
      <c r="AX52">
        <v>14.7</v>
      </c>
      <c r="AY52">
        <v>14.3</v>
      </c>
      <c r="AZ52">
        <v>13.9</v>
      </c>
      <c r="BA52">
        <v>14</v>
      </c>
      <c r="BB52">
        <v>14.4</v>
      </c>
      <c r="BC52">
        <v>14.2</v>
      </c>
      <c r="BD52">
        <v>14</v>
      </c>
      <c r="BE52">
        <v>274628</v>
      </c>
      <c r="BF52">
        <v>242647</v>
      </c>
      <c r="BG52">
        <v>238394</v>
      </c>
      <c r="BH52">
        <v>107564</v>
      </c>
      <c r="BI52">
        <v>29373</v>
      </c>
      <c r="BJ52">
        <v>60211</v>
      </c>
      <c r="BK52">
        <v>64851</v>
      </c>
      <c r="BL52">
        <v>183494</v>
      </c>
      <c r="BM52">
        <v>265972</v>
      </c>
      <c r="BN52">
        <v>192859</v>
      </c>
      <c r="BO52">
        <v>206837</v>
      </c>
      <c r="BP52">
        <v>407064</v>
      </c>
      <c r="BQ52">
        <v>87606</v>
      </c>
      <c r="BR52">
        <v>78974</v>
      </c>
      <c r="BS52">
        <v>76350</v>
      </c>
      <c r="BT52">
        <v>28796</v>
      </c>
      <c r="BU52">
        <v>4280</v>
      </c>
      <c r="BV52">
        <v>0</v>
      </c>
      <c r="BW52">
        <v>0</v>
      </c>
      <c r="BX52">
        <v>49024</v>
      </c>
      <c r="BY52">
        <v>97142</v>
      </c>
      <c r="BZ52">
        <v>69232</v>
      </c>
      <c r="CA52">
        <v>74826</v>
      </c>
      <c r="CB52">
        <v>156735</v>
      </c>
      <c r="CC52">
        <v>11014.040999999999</v>
      </c>
      <c r="CD52">
        <v>9925.6990000000005</v>
      </c>
      <c r="CE52">
        <v>9473.2839999999997</v>
      </c>
      <c r="CF52">
        <v>3392.8110000000001</v>
      </c>
      <c r="CG52">
        <v>374.47800000000001</v>
      </c>
      <c r="CH52">
        <v>-796.84400000000005</v>
      </c>
      <c r="CI52">
        <v>-872.673</v>
      </c>
      <c r="CJ52">
        <v>5915.0309999999999</v>
      </c>
      <c r="CK52">
        <v>12824.101000000001</v>
      </c>
      <c r="CL52">
        <v>9132.4349999999995</v>
      </c>
      <c r="CM52">
        <v>9982.7240000000002</v>
      </c>
      <c r="CN52">
        <v>21234.463</v>
      </c>
      <c r="CO52">
        <v>162346</v>
      </c>
      <c r="CP52">
        <v>51639</v>
      </c>
      <c r="CQ52">
        <v>2273894</v>
      </c>
      <c r="CR52">
        <v>722965</v>
      </c>
      <c r="CS52">
        <v>91599.55</v>
      </c>
      <c r="CT52">
        <v>2025</v>
      </c>
      <c r="CU52" t="str">
        <f>IF(ISNUMBER(MATCH(P52,'Peaker Keys'!$A$96:$A$99,0)),P52&amp;O52,P52)</f>
        <v>RC</v>
      </c>
      <c r="CV52" t="str">
        <f>IFERROR(VLOOKUP(CU52,'Peaker Keys'!$A$35:$B$93,2,FALSE),"")</f>
        <v>hard coal</v>
      </c>
    </row>
    <row r="53" spans="1:100" x14ac:dyDescent="0.25">
      <c r="A53" t="s">
        <v>9455</v>
      </c>
      <c r="B53">
        <v>56912</v>
      </c>
      <c r="C53" t="s">
        <v>9239</v>
      </c>
      <c r="D53" t="s">
        <v>9240</v>
      </c>
      <c r="E53" t="s">
        <v>9362</v>
      </c>
      <c r="F53" t="s">
        <v>9347</v>
      </c>
      <c r="G53">
        <v>55799</v>
      </c>
      <c r="H53" t="s">
        <v>8922</v>
      </c>
      <c r="I53" t="s">
        <v>9243</v>
      </c>
      <c r="J53" t="s">
        <v>9244</v>
      </c>
      <c r="L53">
        <v>22</v>
      </c>
      <c r="M53">
        <v>2</v>
      </c>
      <c r="N53" t="s">
        <v>9329</v>
      </c>
      <c r="O53" t="s">
        <v>9320</v>
      </c>
      <c r="P53" t="s">
        <v>9132</v>
      </c>
      <c r="Q53" t="s">
        <v>9132</v>
      </c>
      <c r="R53" t="s">
        <v>9248</v>
      </c>
      <c r="S53" t="s">
        <v>9270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65306</v>
      </c>
      <c r="BF53">
        <v>56823</v>
      </c>
      <c r="BG53">
        <v>48177</v>
      </c>
      <c r="BH53">
        <v>50412</v>
      </c>
      <c r="BI53">
        <v>54295</v>
      </c>
      <c r="BJ53">
        <v>41545</v>
      </c>
      <c r="BK53">
        <v>31271</v>
      </c>
      <c r="BL53">
        <v>38054</v>
      </c>
      <c r="BM53">
        <v>41869</v>
      </c>
      <c r="BN53">
        <v>60020</v>
      </c>
      <c r="BO53">
        <v>56660</v>
      </c>
      <c r="BP53">
        <v>51914</v>
      </c>
      <c r="BQ53">
        <v>65306</v>
      </c>
      <c r="BR53">
        <v>56823</v>
      </c>
      <c r="BS53">
        <v>48177</v>
      </c>
      <c r="BT53">
        <v>50412</v>
      </c>
      <c r="BU53">
        <v>54295</v>
      </c>
      <c r="BV53">
        <v>41545</v>
      </c>
      <c r="BW53">
        <v>31271</v>
      </c>
      <c r="BX53">
        <v>38054</v>
      </c>
      <c r="BY53">
        <v>41869</v>
      </c>
      <c r="BZ53">
        <v>60020</v>
      </c>
      <c r="CA53">
        <v>56660</v>
      </c>
      <c r="CB53">
        <v>51914</v>
      </c>
      <c r="CC53">
        <v>19140</v>
      </c>
      <c r="CD53">
        <v>16654</v>
      </c>
      <c r="CE53">
        <v>14120</v>
      </c>
      <c r="CF53">
        <v>14775</v>
      </c>
      <c r="CG53">
        <v>15913</v>
      </c>
      <c r="CH53">
        <v>12176</v>
      </c>
      <c r="CI53">
        <v>9165</v>
      </c>
      <c r="CJ53">
        <v>11153</v>
      </c>
      <c r="CK53">
        <v>12271</v>
      </c>
      <c r="CL53">
        <v>17591</v>
      </c>
      <c r="CM53">
        <v>16606</v>
      </c>
      <c r="CN53">
        <v>15215</v>
      </c>
      <c r="CO53">
        <v>0</v>
      </c>
      <c r="CP53">
        <v>0</v>
      </c>
      <c r="CQ53">
        <v>596346</v>
      </c>
      <c r="CR53">
        <v>596346</v>
      </c>
      <c r="CS53">
        <v>174779</v>
      </c>
      <c r="CT53">
        <v>2025</v>
      </c>
      <c r="CU53" t="str">
        <f>IF(ISNUMBER(MATCH(P53,'Peaker Keys'!$A$96:$A$99,0)),P53&amp;O53,P53)</f>
        <v>WNDWT</v>
      </c>
      <c r="CV53" t="str">
        <f>IFERROR(VLOOKUP(CU53,'Peaker Keys'!$A$35:$B$93,2,FALSE),"")</f>
        <v>onshore wind</v>
      </c>
    </row>
    <row r="54" spans="1:100" x14ac:dyDescent="0.25">
      <c r="A54" t="s">
        <v>9455</v>
      </c>
      <c r="B54">
        <v>56919</v>
      </c>
      <c r="C54" t="s">
        <v>9239</v>
      </c>
      <c r="D54" t="s">
        <v>9240</v>
      </c>
      <c r="E54" t="s">
        <v>9364</v>
      </c>
      <c r="F54" t="s">
        <v>9364</v>
      </c>
      <c r="G54">
        <v>56122</v>
      </c>
      <c r="H54" t="s">
        <v>8922</v>
      </c>
      <c r="I54" t="s">
        <v>9243</v>
      </c>
      <c r="J54" t="s">
        <v>9244</v>
      </c>
      <c r="L54">
        <v>22</v>
      </c>
      <c r="M54">
        <v>2</v>
      </c>
      <c r="N54" t="s">
        <v>9329</v>
      </c>
      <c r="O54" t="s">
        <v>9320</v>
      </c>
      <c r="P54" t="s">
        <v>9132</v>
      </c>
      <c r="Q54" t="s">
        <v>9132</v>
      </c>
      <c r="R54" t="s">
        <v>9248</v>
      </c>
      <c r="S54" t="s">
        <v>9270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224762</v>
      </c>
      <c r="BF54">
        <v>191707</v>
      </c>
      <c r="BG54">
        <v>180781</v>
      </c>
      <c r="BH54">
        <v>196784</v>
      </c>
      <c r="BI54">
        <v>187350</v>
      </c>
      <c r="BJ54">
        <v>57373</v>
      </c>
      <c r="BK54">
        <v>105369</v>
      </c>
      <c r="BL54">
        <v>118243</v>
      </c>
      <c r="BM54">
        <v>128844</v>
      </c>
      <c r="BN54">
        <v>222671</v>
      </c>
      <c r="BO54">
        <v>197067</v>
      </c>
      <c r="BP54">
        <v>178158</v>
      </c>
      <c r="BQ54">
        <v>224762</v>
      </c>
      <c r="BR54">
        <v>191707</v>
      </c>
      <c r="BS54">
        <v>180781</v>
      </c>
      <c r="BT54">
        <v>196784</v>
      </c>
      <c r="BU54">
        <v>187350</v>
      </c>
      <c r="BV54">
        <v>57373</v>
      </c>
      <c r="BW54">
        <v>105369</v>
      </c>
      <c r="BX54">
        <v>118243</v>
      </c>
      <c r="BY54">
        <v>128844</v>
      </c>
      <c r="BZ54">
        <v>222671</v>
      </c>
      <c r="CA54">
        <v>197067</v>
      </c>
      <c r="CB54">
        <v>178158</v>
      </c>
      <c r="CC54">
        <v>65874</v>
      </c>
      <c r="CD54">
        <v>56186</v>
      </c>
      <c r="CE54">
        <v>52984</v>
      </c>
      <c r="CF54">
        <v>57674</v>
      </c>
      <c r="CG54">
        <v>54909</v>
      </c>
      <c r="CH54">
        <v>16815</v>
      </c>
      <c r="CI54">
        <v>30882</v>
      </c>
      <c r="CJ54">
        <v>34655</v>
      </c>
      <c r="CK54">
        <v>37762</v>
      </c>
      <c r="CL54">
        <v>65261</v>
      </c>
      <c r="CM54">
        <v>57757</v>
      </c>
      <c r="CN54">
        <v>52215</v>
      </c>
      <c r="CO54">
        <v>0</v>
      </c>
      <c r="CP54">
        <v>0</v>
      </c>
      <c r="CQ54">
        <v>1989109</v>
      </c>
      <c r="CR54">
        <v>1989109</v>
      </c>
      <c r="CS54">
        <v>582974</v>
      </c>
      <c r="CT54">
        <v>2025</v>
      </c>
      <c r="CU54" t="str">
        <f>IF(ISNUMBER(MATCH(P54,'Peaker Keys'!$A$96:$A$99,0)),P54&amp;O54,P54)</f>
        <v>WNDWT</v>
      </c>
      <c r="CV54" t="str">
        <f>IFERROR(VLOOKUP(CU54,'Peaker Keys'!$A$35:$B$93,2,FALSE),"")</f>
        <v>onshore wind</v>
      </c>
    </row>
    <row r="55" spans="1:100" x14ac:dyDescent="0.25">
      <c r="A55" t="s">
        <v>9455</v>
      </c>
      <c r="B55">
        <v>57031</v>
      </c>
      <c r="C55" t="s">
        <v>9239</v>
      </c>
      <c r="D55" t="s">
        <v>9240</v>
      </c>
      <c r="E55" t="s">
        <v>9366</v>
      </c>
      <c r="F55" t="s">
        <v>9255</v>
      </c>
      <c r="G55">
        <v>14232</v>
      </c>
      <c r="H55" t="s">
        <v>8922</v>
      </c>
      <c r="I55" t="s">
        <v>9243</v>
      </c>
      <c r="J55" t="s">
        <v>9244</v>
      </c>
      <c r="L55">
        <v>22</v>
      </c>
      <c r="M55">
        <v>1</v>
      </c>
      <c r="N55" t="s">
        <v>9245</v>
      </c>
      <c r="O55" t="s">
        <v>9320</v>
      </c>
      <c r="P55" t="s">
        <v>9132</v>
      </c>
      <c r="Q55" t="s">
        <v>9132</v>
      </c>
      <c r="R55" t="s">
        <v>9248</v>
      </c>
      <c r="S55" t="s">
        <v>9270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54179</v>
      </c>
      <c r="BF55">
        <v>48843</v>
      </c>
      <c r="BG55">
        <v>48143</v>
      </c>
      <c r="BH55">
        <v>49194</v>
      </c>
      <c r="BI55">
        <v>45523</v>
      </c>
      <c r="BJ55">
        <v>13003</v>
      </c>
      <c r="BK55">
        <v>14238</v>
      </c>
      <c r="BL55">
        <v>24314</v>
      </c>
      <c r="BM55">
        <v>39767</v>
      </c>
      <c r="BN55">
        <v>67633</v>
      </c>
      <c r="BO55">
        <v>57779</v>
      </c>
      <c r="BP55">
        <v>53978</v>
      </c>
      <c r="BQ55">
        <v>54179</v>
      </c>
      <c r="BR55">
        <v>48843</v>
      </c>
      <c r="BS55">
        <v>48143</v>
      </c>
      <c r="BT55">
        <v>49194</v>
      </c>
      <c r="BU55">
        <v>45523</v>
      </c>
      <c r="BV55">
        <v>13003</v>
      </c>
      <c r="BW55">
        <v>14238</v>
      </c>
      <c r="BX55">
        <v>24314</v>
      </c>
      <c r="BY55">
        <v>39767</v>
      </c>
      <c r="BZ55">
        <v>67633</v>
      </c>
      <c r="CA55">
        <v>57779</v>
      </c>
      <c r="CB55">
        <v>53978</v>
      </c>
      <c r="CC55">
        <v>15879</v>
      </c>
      <c r="CD55">
        <v>14315</v>
      </c>
      <c r="CE55">
        <v>14110</v>
      </c>
      <c r="CF55">
        <v>14418</v>
      </c>
      <c r="CG55">
        <v>13342</v>
      </c>
      <c r="CH55">
        <v>3811</v>
      </c>
      <c r="CI55">
        <v>4173</v>
      </c>
      <c r="CJ55">
        <v>7126</v>
      </c>
      <c r="CK55">
        <v>11655</v>
      </c>
      <c r="CL55">
        <v>19822</v>
      </c>
      <c r="CM55">
        <v>16934</v>
      </c>
      <c r="CN55">
        <v>15820</v>
      </c>
      <c r="CO55">
        <v>0</v>
      </c>
      <c r="CP55">
        <v>0</v>
      </c>
      <c r="CQ55">
        <v>516594</v>
      </c>
      <c r="CR55">
        <v>516594</v>
      </c>
      <c r="CS55">
        <v>151405</v>
      </c>
      <c r="CT55">
        <v>2025</v>
      </c>
      <c r="CU55" t="str">
        <f>IF(ISNUMBER(MATCH(P55,'Peaker Keys'!$A$96:$A$99,0)),P55&amp;O55,P55)</f>
        <v>WNDWT</v>
      </c>
      <c r="CV55" t="str">
        <f>IFERROR(VLOOKUP(CU55,'Peaker Keys'!$A$35:$B$93,2,FALSE),"")</f>
        <v>onshore wind</v>
      </c>
    </row>
    <row r="56" spans="1:100" x14ac:dyDescent="0.25">
      <c r="A56" t="s">
        <v>9455</v>
      </c>
      <c r="B56">
        <v>57032</v>
      </c>
      <c r="C56" t="s">
        <v>9239</v>
      </c>
      <c r="D56" t="s">
        <v>9240</v>
      </c>
      <c r="E56" t="s">
        <v>9368</v>
      </c>
      <c r="F56" t="s">
        <v>9255</v>
      </c>
      <c r="G56">
        <v>14232</v>
      </c>
      <c r="H56" t="s">
        <v>8922</v>
      </c>
      <c r="I56" t="s">
        <v>9243</v>
      </c>
      <c r="J56" t="s">
        <v>9244</v>
      </c>
      <c r="L56">
        <v>22</v>
      </c>
      <c r="M56">
        <v>1</v>
      </c>
      <c r="N56" t="s">
        <v>9245</v>
      </c>
      <c r="O56" t="s">
        <v>9320</v>
      </c>
      <c r="P56" t="s">
        <v>9132</v>
      </c>
      <c r="Q56" t="s">
        <v>9132</v>
      </c>
      <c r="R56" t="s">
        <v>9248</v>
      </c>
      <c r="S56" t="s">
        <v>9270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42960</v>
      </c>
      <c r="BF56">
        <v>41026</v>
      </c>
      <c r="BG56">
        <v>36836</v>
      </c>
      <c r="BH56">
        <v>33117</v>
      </c>
      <c r="BI56">
        <v>25610</v>
      </c>
      <c r="BJ56">
        <v>10110</v>
      </c>
      <c r="BK56">
        <v>17231</v>
      </c>
      <c r="BL56">
        <v>21724</v>
      </c>
      <c r="BM56">
        <v>18783</v>
      </c>
      <c r="BN56">
        <v>16924</v>
      </c>
      <c r="BO56">
        <v>22130</v>
      </c>
      <c r="BP56">
        <v>15798</v>
      </c>
      <c r="BQ56">
        <v>42960</v>
      </c>
      <c r="BR56">
        <v>41026</v>
      </c>
      <c r="BS56">
        <v>36836</v>
      </c>
      <c r="BT56">
        <v>33117</v>
      </c>
      <c r="BU56">
        <v>25610</v>
      </c>
      <c r="BV56">
        <v>10110</v>
      </c>
      <c r="BW56">
        <v>17231</v>
      </c>
      <c r="BX56">
        <v>21724</v>
      </c>
      <c r="BY56">
        <v>18783</v>
      </c>
      <c r="BZ56">
        <v>16924</v>
      </c>
      <c r="CA56">
        <v>22130</v>
      </c>
      <c r="CB56">
        <v>15798</v>
      </c>
      <c r="CC56">
        <v>12591</v>
      </c>
      <c r="CD56">
        <v>12024</v>
      </c>
      <c r="CE56">
        <v>10796</v>
      </c>
      <c r="CF56">
        <v>9706</v>
      </c>
      <c r="CG56">
        <v>7506</v>
      </c>
      <c r="CH56">
        <v>2963</v>
      </c>
      <c r="CI56">
        <v>5050</v>
      </c>
      <c r="CJ56">
        <v>6367</v>
      </c>
      <c r="CK56">
        <v>5505</v>
      </c>
      <c r="CL56">
        <v>4960</v>
      </c>
      <c r="CM56">
        <v>6486</v>
      </c>
      <c r="CN56">
        <v>4630</v>
      </c>
      <c r="CO56">
        <v>0</v>
      </c>
      <c r="CP56">
        <v>0</v>
      </c>
      <c r="CQ56">
        <v>302249</v>
      </c>
      <c r="CR56">
        <v>302249</v>
      </c>
      <c r="CS56">
        <v>88584</v>
      </c>
      <c r="CT56">
        <v>2025</v>
      </c>
      <c r="CU56" t="str">
        <f>IF(ISNUMBER(MATCH(P56,'Peaker Keys'!$A$96:$A$99,0)),P56&amp;O56,P56)</f>
        <v>WNDWT</v>
      </c>
      <c r="CV56" t="str">
        <f>IFERROR(VLOOKUP(CU56,'Peaker Keys'!$A$35:$B$93,2,FALSE),"")</f>
        <v>onshore wind</v>
      </c>
    </row>
    <row r="57" spans="1:100" x14ac:dyDescent="0.25">
      <c r="A57" t="s">
        <v>9455</v>
      </c>
      <c r="B57">
        <v>57033</v>
      </c>
      <c r="C57" t="s">
        <v>9239</v>
      </c>
      <c r="D57" t="s">
        <v>9240</v>
      </c>
      <c r="E57" t="s">
        <v>9370</v>
      </c>
      <c r="F57" t="s">
        <v>9255</v>
      </c>
      <c r="G57">
        <v>14232</v>
      </c>
      <c r="H57" t="s">
        <v>8922</v>
      </c>
      <c r="I57" t="s">
        <v>9243</v>
      </c>
      <c r="J57" t="s">
        <v>9244</v>
      </c>
      <c r="L57">
        <v>22</v>
      </c>
      <c r="M57">
        <v>1</v>
      </c>
      <c r="N57" t="s">
        <v>9245</v>
      </c>
      <c r="O57" t="s">
        <v>9320</v>
      </c>
      <c r="P57" t="s">
        <v>9132</v>
      </c>
      <c r="Q57" t="s">
        <v>9132</v>
      </c>
      <c r="R57" t="s">
        <v>9248</v>
      </c>
      <c r="S57" t="s">
        <v>9270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58819</v>
      </c>
      <c r="BF57">
        <v>46905</v>
      </c>
      <c r="BG57">
        <v>49467</v>
      </c>
      <c r="BH57">
        <v>55578</v>
      </c>
      <c r="BI57">
        <v>57554</v>
      </c>
      <c r="BJ57">
        <v>43247</v>
      </c>
      <c r="BK57">
        <v>31193</v>
      </c>
      <c r="BL57">
        <v>39003</v>
      </c>
      <c r="BM57">
        <v>42967</v>
      </c>
      <c r="BN57">
        <v>58703</v>
      </c>
      <c r="BO57">
        <v>55851</v>
      </c>
      <c r="BP57">
        <v>49846</v>
      </c>
      <c r="BQ57">
        <v>58819</v>
      </c>
      <c r="BR57">
        <v>46905</v>
      </c>
      <c r="BS57">
        <v>49467</v>
      </c>
      <c r="BT57">
        <v>55578</v>
      </c>
      <c r="BU57">
        <v>57554</v>
      </c>
      <c r="BV57">
        <v>43247</v>
      </c>
      <c r="BW57">
        <v>31193</v>
      </c>
      <c r="BX57">
        <v>39003</v>
      </c>
      <c r="BY57">
        <v>42967</v>
      </c>
      <c r="BZ57">
        <v>58703</v>
      </c>
      <c r="CA57">
        <v>55851</v>
      </c>
      <c r="CB57">
        <v>49846</v>
      </c>
      <c r="CC57">
        <v>17239</v>
      </c>
      <c r="CD57">
        <v>13747</v>
      </c>
      <c r="CE57">
        <v>14498</v>
      </c>
      <c r="CF57">
        <v>16289</v>
      </c>
      <c r="CG57">
        <v>16868</v>
      </c>
      <c r="CH57">
        <v>12675</v>
      </c>
      <c r="CI57">
        <v>9142</v>
      </c>
      <c r="CJ57">
        <v>11431</v>
      </c>
      <c r="CK57">
        <v>12593</v>
      </c>
      <c r="CL57">
        <v>17205</v>
      </c>
      <c r="CM57">
        <v>16369</v>
      </c>
      <c r="CN57">
        <v>14609</v>
      </c>
      <c r="CO57">
        <v>0</v>
      </c>
      <c r="CP57">
        <v>0</v>
      </c>
      <c r="CQ57">
        <v>589133</v>
      </c>
      <c r="CR57">
        <v>589133</v>
      </c>
      <c r="CS57">
        <v>172665</v>
      </c>
      <c r="CT57">
        <v>2025</v>
      </c>
      <c r="CU57" t="str">
        <f>IF(ISNUMBER(MATCH(P57,'Peaker Keys'!$A$96:$A$99,0)),P57&amp;O57,P57)</f>
        <v>WNDWT</v>
      </c>
      <c r="CV57" t="str">
        <f>IFERROR(VLOOKUP(CU57,'Peaker Keys'!$A$35:$B$93,2,FALSE),"")</f>
        <v>onshore wind</v>
      </c>
    </row>
    <row r="58" spans="1:100" x14ac:dyDescent="0.25">
      <c r="A58" t="s">
        <v>9455</v>
      </c>
      <c r="B58">
        <v>57038</v>
      </c>
      <c r="C58" t="s">
        <v>9239</v>
      </c>
      <c r="D58" t="s">
        <v>9240</v>
      </c>
      <c r="E58" t="s">
        <v>9373</v>
      </c>
      <c r="F58" t="s">
        <v>9374</v>
      </c>
      <c r="G58">
        <v>12647</v>
      </c>
      <c r="H58" t="s">
        <v>8922</v>
      </c>
      <c r="I58" t="s">
        <v>9243</v>
      </c>
      <c r="J58" t="s">
        <v>9244</v>
      </c>
      <c r="L58">
        <v>22</v>
      </c>
      <c r="M58">
        <v>1</v>
      </c>
      <c r="N58" t="s">
        <v>9245</v>
      </c>
      <c r="O58" t="s">
        <v>9320</v>
      </c>
      <c r="P58" t="s">
        <v>9132</v>
      </c>
      <c r="Q58" t="s">
        <v>9132</v>
      </c>
      <c r="R58" t="s">
        <v>9248</v>
      </c>
      <c r="S58" t="s">
        <v>9270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98982</v>
      </c>
      <c r="BF58">
        <v>57990</v>
      </c>
      <c r="BG58">
        <v>59570</v>
      </c>
      <c r="BH58">
        <v>65244</v>
      </c>
      <c r="BI58">
        <v>60034</v>
      </c>
      <c r="BJ58">
        <v>31059</v>
      </c>
      <c r="BK58">
        <v>36280</v>
      </c>
      <c r="BL58">
        <v>24908</v>
      </c>
      <c r="BM58">
        <v>39456</v>
      </c>
      <c r="BN58">
        <v>77807</v>
      </c>
      <c r="BO58">
        <v>56561</v>
      </c>
      <c r="BP58">
        <v>62511</v>
      </c>
      <c r="BQ58">
        <v>98982</v>
      </c>
      <c r="BR58">
        <v>57990</v>
      </c>
      <c r="BS58">
        <v>59570</v>
      </c>
      <c r="BT58">
        <v>65244</v>
      </c>
      <c r="BU58">
        <v>60034</v>
      </c>
      <c r="BV58">
        <v>31059</v>
      </c>
      <c r="BW58">
        <v>36280</v>
      </c>
      <c r="BX58">
        <v>24908</v>
      </c>
      <c r="BY58">
        <v>39456</v>
      </c>
      <c r="BZ58">
        <v>77807</v>
      </c>
      <c r="CA58">
        <v>56561</v>
      </c>
      <c r="CB58">
        <v>62511</v>
      </c>
      <c r="CC58">
        <v>29010</v>
      </c>
      <c r="CD58">
        <v>16996</v>
      </c>
      <c r="CE58">
        <v>17459</v>
      </c>
      <c r="CF58">
        <v>19122</v>
      </c>
      <c r="CG58">
        <v>17595</v>
      </c>
      <c r="CH58">
        <v>9103</v>
      </c>
      <c r="CI58">
        <v>10633</v>
      </c>
      <c r="CJ58">
        <v>7300</v>
      </c>
      <c r="CK58">
        <v>11564</v>
      </c>
      <c r="CL58">
        <v>22804</v>
      </c>
      <c r="CM58">
        <v>16577</v>
      </c>
      <c r="CN58">
        <v>18321</v>
      </c>
      <c r="CO58">
        <v>0</v>
      </c>
      <c r="CP58">
        <v>0</v>
      </c>
      <c r="CQ58">
        <v>670402</v>
      </c>
      <c r="CR58">
        <v>670402</v>
      </c>
      <c r="CS58">
        <v>196484</v>
      </c>
      <c r="CT58">
        <v>2025</v>
      </c>
      <c r="CU58" t="str">
        <f>IF(ISNUMBER(MATCH(P58,'Peaker Keys'!$A$96:$A$99,0)),P58&amp;O58,P58)</f>
        <v>WNDWT</v>
      </c>
      <c r="CV58" t="str">
        <f>IFERROR(VLOOKUP(CU58,'Peaker Keys'!$A$35:$B$93,2,FALSE),"")</f>
        <v>onshore wind</v>
      </c>
    </row>
    <row r="59" spans="1:100" x14ac:dyDescent="0.25">
      <c r="A59" t="s">
        <v>9455</v>
      </c>
      <c r="B59">
        <v>57048</v>
      </c>
      <c r="C59" t="s">
        <v>9239</v>
      </c>
      <c r="D59" t="s">
        <v>9240</v>
      </c>
      <c r="E59" t="s">
        <v>9377</v>
      </c>
      <c r="F59" t="s">
        <v>9255</v>
      </c>
      <c r="G59">
        <v>14232</v>
      </c>
      <c r="H59" t="s">
        <v>8922</v>
      </c>
      <c r="I59" t="s">
        <v>9243</v>
      </c>
      <c r="J59" t="s">
        <v>9244</v>
      </c>
      <c r="L59">
        <v>22</v>
      </c>
      <c r="M59">
        <v>1</v>
      </c>
      <c r="N59" t="s">
        <v>9245</v>
      </c>
      <c r="O59" t="s">
        <v>9320</v>
      </c>
      <c r="P59" t="s">
        <v>9132</v>
      </c>
      <c r="Q59" t="s">
        <v>9132</v>
      </c>
      <c r="R59" t="s">
        <v>9248</v>
      </c>
      <c r="S59" t="s">
        <v>9249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252259</v>
      </c>
      <c r="BF59">
        <v>198476</v>
      </c>
      <c r="BG59">
        <v>207491</v>
      </c>
      <c r="BH59">
        <v>147566</v>
      </c>
      <c r="BI59">
        <v>182429</v>
      </c>
      <c r="BJ59">
        <v>128114</v>
      </c>
      <c r="BK59">
        <v>140496</v>
      </c>
      <c r="BL59">
        <v>131611</v>
      </c>
      <c r="BM59">
        <v>110716</v>
      </c>
      <c r="BN59">
        <v>166775</v>
      </c>
      <c r="BO59">
        <v>189038</v>
      </c>
      <c r="BP59">
        <v>136084</v>
      </c>
      <c r="BQ59">
        <v>252259</v>
      </c>
      <c r="BR59">
        <v>198476</v>
      </c>
      <c r="BS59">
        <v>207491</v>
      </c>
      <c r="BT59">
        <v>147566</v>
      </c>
      <c r="BU59">
        <v>182429</v>
      </c>
      <c r="BV59">
        <v>128114</v>
      </c>
      <c r="BW59">
        <v>140496</v>
      </c>
      <c r="BX59">
        <v>131611</v>
      </c>
      <c r="BY59">
        <v>110716</v>
      </c>
      <c r="BZ59">
        <v>166775</v>
      </c>
      <c r="CA59">
        <v>189038</v>
      </c>
      <c r="CB59">
        <v>136084</v>
      </c>
      <c r="CC59">
        <v>73933</v>
      </c>
      <c r="CD59">
        <v>58170</v>
      </c>
      <c r="CE59">
        <v>60812</v>
      </c>
      <c r="CF59">
        <v>43249</v>
      </c>
      <c r="CG59">
        <v>53467</v>
      </c>
      <c r="CH59">
        <v>37548</v>
      </c>
      <c r="CI59">
        <v>41177</v>
      </c>
      <c r="CJ59">
        <v>38573</v>
      </c>
      <c r="CK59">
        <v>32449</v>
      </c>
      <c r="CL59">
        <v>48879</v>
      </c>
      <c r="CM59">
        <v>55404</v>
      </c>
      <c r="CN59">
        <v>39884</v>
      </c>
      <c r="CO59">
        <v>0</v>
      </c>
      <c r="CP59">
        <v>0</v>
      </c>
      <c r="CQ59">
        <v>1991055</v>
      </c>
      <c r="CR59">
        <v>1991055</v>
      </c>
      <c r="CS59">
        <v>583545</v>
      </c>
      <c r="CT59">
        <v>2025</v>
      </c>
      <c r="CU59" t="str">
        <f>IF(ISNUMBER(MATCH(P59,'Peaker Keys'!$A$96:$A$99,0)),P59&amp;O59,P59)</f>
        <v>WNDWT</v>
      </c>
      <c r="CV59" t="str">
        <f>IFERROR(VLOOKUP(CU59,'Peaker Keys'!$A$35:$B$93,2,FALSE),"")</f>
        <v>onshore wind</v>
      </c>
    </row>
    <row r="60" spans="1:100" x14ac:dyDescent="0.25">
      <c r="A60" t="s">
        <v>9455</v>
      </c>
      <c r="B60">
        <v>57097</v>
      </c>
      <c r="C60" t="s">
        <v>9239</v>
      </c>
      <c r="D60" t="s">
        <v>9240</v>
      </c>
      <c r="E60" t="s">
        <v>9379</v>
      </c>
      <c r="F60" t="s">
        <v>9380</v>
      </c>
      <c r="G60">
        <v>15399</v>
      </c>
      <c r="H60" t="s">
        <v>8922</v>
      </c>
      <c r="I60" t="s">
        <v>9243</v>
      </c>
      <c r="J60" t="s">
        <v>9244</v>
      </c>
      <c r="L60">
        <v>22</v>
      </c>
      <c r="M60">
        <v>2</v>
      </c>
      <c r="N60" t="s">
        <v>9329</v>
      </c>
      <c r="O60" t="s">
        <v>9320</v>
      </c>
      <c r="P60" t="s">
        <v>9132</v>
      </c>
      <c r="Q60" t="s">
        <v>9132</v>
      </c>
      <c r="R60" t="s">
        <v>9248</v>
      </c>
      <c r="S60" t="s">
        <v>9270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134030</v>
      </c>
      <c r="BF60">
        <v>109344</v>
      </c>
      <c r="BG60">
        <v>101913</v>
      </c>
      <c r="BH60">
        <v>113729</v>
      </c>
      <c r="BI60">
        <v>106311</v>
      </c>
      <c r="BJ60">
        <v>82547</v>
      </c>
      <c r="BK60">
        <v>56407</v>
      </c>
      <c r="BL60">
        <v>75265</v>
      </c>
      <c r="BM60">
        <v>76340</v>
      </c>
      <c r="BN60">
        <v>123821</v>
      </c>
      <c r="BO60">
        <v>112132</v>
      </c>
      <c r="BP60">
        <v>95744</v>
      </c>
      <c r="BQ60">
        <v>134030</v>
      </c>
      <c r="BR60">
        <v>109344</v>
      </c>
      <c r="BS60">
        <v>101913</v>
      </c>
      <c r="BT60">
        <v>113729</v>
      </c>
      <c r="BU60">
        <v>106311</v>
      </c>
      <c r="BV60">
        <v>82547</v>
      </c>
      <c r="BW60">
        <v>56407</v>
      </c>
      <c r="BX60">
        <v>75265</v>
      </c>
      <c r="BY60">
        <v>76340</v>
      </c>
      <c r="BZ60">
        <v>123821</v>
      </c>
      <c r="CA60">
        <v>112132</v>
      </c>
      <c r="CB60">
        <v>95744</v>
      </c>
      <c r="CC60">
        <v>39282</v>
      </c>
      <c r="CD60">
        <v>32047</v>
      </c>
      <c r="CE60">
        <v>29869</v>
      </c>
      <c r="CF60">
        <v>33332</v>
      </c>
      <c r="CG60">
        <v>31158</v>
      </c>
      <c r="CH60">
        <v>24193</v>
      </c>
      <c r="CI60">
        <v>16532</v>
      </c>
      <c r="CJ60">
        <v>22059</v>
      </c>
      <c r="CK60">
        <v>22374</v>
      </c>
      <c r="CL60">
        <v>36290</v>
      </c>
      <c r="CM60">
        <v>32864</v>
      </c>
      <c r="CN60">
        <v>28061</v>
      </c>
      <c r="CO60">
        <v>0</v>
      </c>
      <c r="CP60">
        <v>0</v>
      </c>
      <c r="CQ60">
        <v>1187583</v>
      </c>
      <c r="CR60">
        <v>1187583</v>
      </c>
      <c r="CS60">
        <v>348061</v>
      </c>
      <c r="CT60">
        <v>2025</v>
      </c>
      <c r="CU60" t="str">
        <f>IF(ISNUMBER(MATCH(P60,'Peaker Keys'!$A$96:$A$99,0)),P60&amp;O60,P60)</f>
        <v>WNDWT</v>
      </c>
      <c r="CV60" t="str">
        <f>IFERROR(VLOOKUP(CU60,'Peaker Keys'!$A$35:$B$93,2,FALSE),"")</f>
        <v>onshore wind</v>
      </c>
    </row>
    <row r="61" spans="1:100" x14ac:dyDescent="0.25">
      <c r="A61" t="s">
        <v>9455</v>
      </c>
      <c r="B61">
        <v>57120</v>
      </c>
      <c r="C61" t="s">
        <v>9239</v>
      </c>
      <c r="D61" t="s">
        <v>9240</v>
      </c>
      <c r="E61" t="s">
        <v>9382</v>
      </c>
      <c r="F61" t="s">
        <v>9382</v>
      </c>
      <c r="G61">
        <v>56415</v>
      </c>
      <c r="H61" t="s">
        <v>8922</v>
      </c>
      <c r="I61" t="s">
        <v>9243</v>
      </c>
      <c r="J61" t="s">
        <v>9244</v>
      </c>
      <c r="L61">
        <v>22</v>
      </c>
      <c r="M61">
        <v>2</v>
      </c>
      <c r="N61" t="s">
        <v>9329</v>
      </c>
      <c r="O61" t="s">
        <v>9320</v>
      </c>
      <c r="P61" t="s">
        <v>9132</v>
      </c>
      <c r="Q61" t="s">
        <v>9132</v>
      </c>
      <c r="R61" t="s">
        <v>9248</v>
      </c>
      <c r="S61" t="s">
        <v>9270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78636</v>
      </c>
      <c r="BF61">
        <v>57025</v>
      </c>
      <c r="BG61">
        <v>59973</v>
      </c>
      <c r="BH61">
        <v>63303</v>
      </c>
      <c r="BI61">
        <v>59533</v>
      </c>
      <c r="BJ61">
        <v>42790</v>
      </c>
      <c r="BK61">
        <v>41019</v>
      </c>
      <c r="BL61">
        <v>45567</v>
      </c>
      <c r="BM61">
        <v>43547</v>
      </c>
      <c r="BN61">
        <v>75470</v>
      </c>
      <c r="BO61">
        <v>59290</v>
      </c>
      <c r="BP61">
        <v>59891</v>
      </c>
      <c r="BQ61">
        <v>78636</v>
      </c>
      <c r="BR61">
        <v>57025</v>
      </c>
      <c r="BS61">
        <v>59973</v>
      </c>
      <c r="BT61">
        <v>63303</v>
      </c>
      <c r="BU61">
        <v>59533</v>
      </c>
      <c r="BV61">
        <v>42790</v>
      </c>
      <c r="BW61">
        <v>41019</v>
      </c>
      <c r="BX61">
        <v>45567</v>
      </c>
      <c r="BY61">
        <v>43547</v>
      </c>
      <c r="BZ61">
        <v>75470</v>
      </c>
      <c r="CA61">
        <v>59290</v>
      </c>
      <c r="CB61">
        <v>59891</v>
      </c>
      <c r="CC61">
        <v>23047</v>
      </c>
      <c r="CD61">
        <v>16713</v>
      </c>
      <c r="CE61">
        <v>17577</v>
      </c>
      <c r="CF61">
        <v>18553</v>
      </c>
      <c r="CG61">
        <v>17448</v>
      </c>
      <c r="CH61">
        <v>12541</v>
      </c>
      <c r="CI61">
        <v>12022</v>
      </c>
      <c r="CJ61">
        <v>13355</v>
      </c>
      <c r="CK61">
        <v>12763</v>
      </c>
      <c r="CL61">
        <v>22119</v>
      </c>
      <c r="CM61">
        <v>17377</v>
      </c>
      <c r="CN61">
        <v>17553</v>
      </c>
      <c r="CO61">
        <v>0</v>
      </c>
      <c r="CP61">
        <v>0</v>
      </c>
      <c r="CQ61">
        <v>686044</v>
      </c>
      <c r="CR61">
        <v>686044</v>
      </c>
      <c r="CS61">
        <v>201068</v>
      </c>
      <c r="CT61">
        <v>2025</v>
      </c>
      <c r="CU61" t="str">
        <f>IF(ISNUMBER(MATCH(P61,'Peaker Keys'!$A$96:$A$99,0)),P61&amp;O61,P61)</f>
        <v>WNDWT</v>
      </c>
      <c r="CV61" t="str">
        <f>IFERROR(VLOOKUP(CU61,'Peaker Keys'!$A$35:$B$93,2,FALSE),"")</f>
        <v>onshore wind</v>
      </c>
    </row>
    <row r="62" spans="1:100" x14ac:dyDescent="0.25">
      <c r="A62" t="s">
        <v>9455</v>
      </c>
      <c r="B62">
        <v>57121</v>
      </c>
      <c r="C62" t="s">
        <v>9239</v>
      </c>
      <c r="D62" t="s">
        <v>9240</v>
      </c>
      <c r="E62" t="s">
        <v>9384</v>
      </c>
      <c r="F62" t="s">
        <v>9384</v>
      </c>
      <c r="G62">
        <v>56414</v>
      </c>
      <c r="H62" t="s">
        <v>8922</v>
      </c>
      <c r="I62" t="s">
        <v>9243</v>
      </c>
      <c r="J62" t="s">
        <v>9244</v>
      </c>
      <c r="L62">
        <v>22</v>
      </c>
      <c r="M62">
        <v>2</v>
      </c>
      <c r="N62" t="s">
        <v>9329</v>
      </c>
      <c r="O62" t="s">
        <v>9320</v>
      </c>
      <c r="P62" t="s">
        <v>9132</v>
      </c>
      <c r="Q62" t="s">
        <v>9132</v>
      </c>
      <c r="R62" t="s">
        <v>9248</v>
      </c>
      <c r="S62" t="s">
        <v>9270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132607</v>
      </c>
      <c r="BF62">
        <v>114957</v>
      </c>
      <c r="BG62">
        <v>116656</v>
      </c>
      <c r="BH62">
        <v>110726</v>
      </c>
      <c r="BI62">
        <v>111044</v>
      </c>
      <c r="BJ62">
        <v>62897</v>
      </c>
      <c r="BK62">
        <v>68837</v>
      </c>
      <c r="BL62">
        <v>74057</v>
      </c>
      <c r="BM62">
        <v>69994</v>
      </c>
      <c r="BN62">
        <v>128291</v>
      </c>
      <c r="BO62">
        <v>127698</v>
      </c>
      <c r="BP62">
        <v>124968</v>
      </c>
      <c r="BQ62">
        <v>132607</v>
      </c>
      <c r="BR62">
        <v>114957</v>
      </c>
      <c r="BS62">
        <v>116656</v>
      </c>
      <c r="BT62">
        <v>110726</v>
      </c>
      <c r="BU62">
        <v>111044</v>
      </c>
      <c r="BV62">
        <v>62897</v>
      </c>
      <c r="BW62">
        <v>68837</v>
      </c>
      <c r="BX62">
        <v>74057</v>
      </c>
      <c r="BY62">
        <v>69994</v>
      </c>
      <c r="BZ62">
        <v>128291</v>
      </c>
      <c r="CA62">
        <v>127698</v>
      </c>
      <c r="CB62">
        <v>124968</v>
      </c>
      <c r="CC62">
        <v>38865</v>
      </c>
      <c r="CD62">
        <v>33692</v>
      </c>
      <c r="CE62">
        <v>34190</v>
      </c>
      <c r="CF62">
        <v>32452</v>
      </c>
      <c r="CG62">
        <v>32545</v>
      </c>
      <c r="CH62">
        <v>18434</v>
      </c>
      <c r="CI62">
        <v>20175</v>
      </c>
      <c r="CJ62">
        <v>21705</v>
      </c>
      <c r="CK62">
        <v>20514</v>
      </c>
      <c r="CL62">
        <v>37600</v>
      </c>
      <c r="CM62">
        <v>37426</v>
      </c>
      <c r="CN62">
        <v>36626</v>
      </c>
      <c r="CO62">
        <v>0</v>
      </c>
      <c r="CP62">
        <v>0</v>
      </c>
      <c r="CQ62">
        <v>1242732</v>
      </c>
      <c r="CR62">
        <v>1242732</v>
      </c>
      <c r="CS62">
        <v>364224</v>
      </c>
      <c r="CT62">
        <v>2025</v>
      </c>
      <c r="CU62" t="str">
        <f>IF(ISNUMBER(MATCH(P62,'Peaker Keys'!$A$96:$A$99,0)),P62&amp;O62,P62)</f>
        <v>WNDWT</v>
      </c>
      <c r="CV62" t="str">
        <f>IFERROR(VLOOKUP(CU62,'Peaker Keys'!$A$35:$B$93,2,FALSE),"")</f>
        <v>onshore wind</v>
      </c>
    </row>
    <row r="63" spans="1:100" x14ac:dyDescent="0.25">
      <c r="A63" t="s">
        <v>9455</v>
      </c>
      <c r="B63">
        <v>57171</v>
      </c>
      <c r="C63" t="s">
        <v>9239</v>
      </c>
      <c r="D63" t="s">
        <v>9240</v>
      </c>
      <c r="E63" t="s">
        <v>9387</v>
      </c>
      <c r="F63" t="s">
        <v>9242</v>
      </c>
      <c r="G63">
        <v>12199</v>
      </c>
      <c r="H63" t="s">
        <v>8922</v>
      </c>
      <c r="I63" t="s">
        <v>9243</v>
      </c>
      <c r="J63" t="s">
        <v>9244</v>
      </c>
      <c r="L63">
        <v>22</v>
      </c>
      <c r="M63">
        <v>1</v>
      </c>
      <c r="N63" t="s">
        <v>9245</v>
      </c>
      <c r="O63" t="s">
        <v>9320</v>
      </c>
      <c r="P63" t="s">
        <v>9132</v>
      </c>
      <c r="Q63" t="s">
        <v>9132</v>
      </c>
      <c r="R63" t="s">
        <v>9248</v>
      </c>
      <c r="S63" t="s">
        <v>9270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24351</v>
      </c>
      <c r="BF63">
        <v>16968</v>
      </c>
      <c r="BG63">
        <v>17650</v>
      </c>
      <c r="BH63">
        <v>16855</v>
      </c>
      <c r="BI63">
        <v>21035</v>
      </c>
      <c r="BJ63">
        <v>6974</v>
      </c>
      <c r="BK63">
        <v>1488</v>
      </c>
      <c r="BL63">
        <v>5016</v>
      </c>
      <c r="BM63">
        <v>7609</v>
      </c>
      <c r="BN63">
        <v>15238</v>
      </c>
      <c r="BO63">
        <v>12914</v>
      </c>
      <c r="BP63">
        <v>16279</v>
      </c>
      <c r="BQ63">
        <v>24351</v>
      </c>
      <c r="BR63">
        <v>16968</v>
      </c>
      <c r="BS63">
        <v>17650</v>
      </c>
      <c r="BT63">
        <v>16855</v>
      </c>
      <c r="BU63">
        <v>21035</v>
      </c>
      <c r="BV63">
        <v>6974</v>
      </c>
      <c r="BW63">
        <v>1488</v>
      </c>
      <c r="BX63">
        <v>5016</v>
      </c>
      <c r="BY63">
        <v>7609</v>
      </c>
      <c r="BZ63">
        <v>15238</v>
      </c>
      <c r="CA63">
        <v>12914</v>
      </c>
      <c r="CB63">
        <v>16279</v>
      </c>
      <c r="CC63">
        <v>7137</v>
      </c>
      <c r="CD63">
        <v>4973</v>
      </c>
      <c r="CE63">
        <v>5173</v>
      </c>
      <c r="CF63">
        <v>4940</v>
      </c>
      <c r="CG63">
        <v>6165</v>
      </c>
      <c r="CH63">
        <v>2044</v>
      </c>
      <c r="CI63">
        <v>436</v>
      </c>
      <c r="CJ63">
        <v>1470</v>
      </c>
      <c r="CK63">
        <v>2230</v>
      </c>
      <c r="CL63">
        <v>4466</v>
      </c>
      <c r="CM63">
        <v>3785</v>
      </c>
      <c r="CN63">
        <v>4771</v>
      </c>
      <c r="CO63">
        <v>0</v>
      </c>
      <c r="CP63">
        <v>0</v>
      </c>
      <c r="CQ63">
        <v>162377</v>
      </c>
      <c r="CR63">
        <v>162377</v>
      </c>
      <c r="CS63">
        <v>47590</v>
      </c>
      <c r="CT63">
        <v>2025</v>
      </c>
      <c r="CU63" t="str">
        <f>IF(ISNUMBER(MATCH(P63,'Peaker Keys'!$A$96:$A$99,0)),P63&amp;O63,P63)</f>
        <v>WNDWT</v>
      </c>
      <c r="CV63" t="str">
        <f>IFERROR(VLOOKUP(CU63,'Peaker Keys'!$A$35:$B$93,2,FALSE),"")</f>
        <v>onshore wind</v>
      </c>
    </row>
    <row r="64" spans="1:100" x14ac:dyDescent="0.25">
      <c r="A64" t="s">
        <v>9455</v>
      </c>
      <c r="B64">
        <v>57172</v>
      </c>
      <c r="C64" t="s">
        <v>9239</v>
      </c>
      <c r="D64" t="s">
        <v>9240</v>
      </c>
      <c r="E64" t="s">
        <v>9389</v>
      </c>
      <c r="F64" t="s">
        <v>9242</v>
      </c>
      <c r="G64">
        <v>12199</v>
      </c>
      <c r="H64" t="s">
        <v>8922</v>
      </c>
      <c r="I64" t="s">
        <v>9243</v>
      </c>
      <c r="J64" t="s">
        <v>9244</v>
      </c>
      <c r="L64">
        <v>22</v>
      </c>
      <c r="M64">
        <v>1</v>
      </c>
      <c r="N64" t="s">
        <v>9245</v>
      </c>
      <c r="O64" t="s">
        <v>9275</v>
      </c>
      <c r="P64" t="s">
        <v>9123</v>
      </c>
      <c r="Q64" t="s">
        <v>9100</v>
      </c>
      <c r="R64" t="s">
        <v>9248</v>
      </c>
      <c r="S64" t="s">
        <v>9256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5245</v>
      </c>
      <c r="BF64">
        <v>8328</v>
      </c>
      <c r="BG64">
        <v>12947</v>
      </c>
      <c r="BH64">
        <v>9843</v>
      </c>
      <c r="BI64">
        <v>10339</v>
      </c>
      <c r="BJ64">
        <v>8505</v>
      </c>
      <c r="BK64">
        <v>7265</v>
      </c>
      <c r="BL64">
        <v>9770</v>
      </c>
      <c r="BM64">
        <v>8221</v>
      </c>
      <c r="BN64">
        <v>9327</v>
      </c>
      <c r="BO64">
        <v>10828</v>
      </c>
      <c r="BP64">
        <v>9735</v>
      </c>
      <c r="BQ64">
        <v>5245</v>
      </c>
      <c r="BR64">
        <v>8328</v>
      </c>
      <c r="BS64">
        <v>12947</v>
      </c>
      <c r="BT64">
        <v>9843</v>
      </c>
      <c r="BU64">
        <v>10339</v>
      </c>
      <c r="BV64">
        <v>8505</v>
      </c>
      <c r="BW64">
        <v>7265</v>
      </c>
      <c r="BX64">
        <v>9770</v>
      </c>
      <c r="BY64">
        <v>8221</v>
      </c>
      <c r="BZ64">
        <v>9327</v>
      </c>
      <c r="CA64">
        <v>10828</v>
      </c>
      <c r="CB64">
        <v>9735</v>
      </c>
      <c r="CC64">
        <v>1537.171</v>
      </c>
      <c r="CD64">
        <v>2440.8029999999999</v>
      </c>
      <c r="CE64">
        <v>3794.6860000000001</v>
      </c>
      <c r="CF64">
        <v>2884.9630000000002</v>
      </c>
      <c r="CG64">
        <v>3030.16</v>
      </c>
      <c r="CH64">
        <v>2492.7179999999998</v>
      </c>
      <c r="CI64">
        <v>2129.2330000000002</v>
      </c>
      <c r="CJ64">
        <v>2863.53</v>
      </c>
      <c r="CK64">
        <v>2409.569</v>
      </c>
      <c r="CL64">
        <v>2733.4879999999998</v>
      </c>
      <c r="CM64">
        <v>3173.5030000000002</v>
      </c>
      <c r="CN64">
        <v>2853.1759999999999</v>
      </c>
      <c r="CO64">
        <v>0</v>
      </c>
      <c r="CP64">
        <v>0</v>
      </c>
      <c r="CQ64">
        <v>110353</v>
      </c>
      <c r="CR64">
        <v>110353</v>
      </c>
      <c r="CS64">
        <v>32343</v>
      </c>
      <c r="CT64">
        <v>2025</v>
      </c>
      <c r="CU64" t="str">
        <f>IF(ISNUMBER(MATCH(P64,'Peaker Keys'!$A$96:$A$99,0)),P64&amp;O64,P64)</f>
        <v>WH</v>
      </c>
      <c r="CV64" t="str">
        <f>IFERROR(VLOOKUP(CU64,'Peaker Keys'!$A$35:$B$93,2,FALSE),"")</f>
        <v>other</v>
      </c>
    </row>
    <row r="65" spans="1:100" x14ac:dyDescent="0.25">
      <c r="A65" t="s">
        <v>9455</v>
      </c>
      <c r="B65">
        <v>57347</v>
      </c>
      <c r="C65" t="s">
        <v>9239</v>
      </c>
      <c r="D65" t="s">
        <v>9240</v>
      </c>
      <c r="E65" t="s">
        <v>9391</v>
      </c>
      <c r="F65" t="s">
        <v>9391</v>
      </c>
      <c r="G65">
        <v>56688</v>
      </c>
      <c r="H65" t="s">
        <v>8922</v>
      </c>
      <c r="I65" t="s">
        <v>9243</v>
      </c>
      <c r="J65" t="s">
        <v>9244</v>
      </c>
      <c r="L65">
        <v>22</v>
      </c>
      <c r="M65">
        <v>2</v>
      </c>
      <c r="N65" t="s">
        <v>9329</v>
      </c>
      <c r="O65" t="s">
        <v>9320</v>
      </c>
      <c r="P65" t="s">
        <v>9132</v>
      </c>
      <c r="Q65" t="s">
        <v>9132</v>
      </c>
      <c r="R65" t="s">
        <v>9248</v>
      </c>
      <c r="S65" t="s">
        <v>9270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159859</v>
      </c>
      <c r="BF65">
        <v>109703</v>
      </c>
      <c r="BG65">
        <v>111354</v>
      </c>
      <c r="BH65">
        <v>121477</v>
      </c>
      <c r="BI65">
        <v>118485</v>
      </c>
      <c r="BJ65">
        <v>84232</v>
      </c>
      <c r="BK65">
        <v>74638</v>
      </c>
      <c r="BL65">
        <v>87269</v>
      </c>
      <c r="BM65">
        <v>80124</v>
      </c>
      <c r="BN65">
        <v>141189</v>
      </c>
      <c r="BO65">
        <v>112023</v>
      </c>
      <c r="BP65">
        <v>110153</v>
      </c>
      <c r="BQ65">
        <v>159859</v>
      </c>
      <c r="BR65">
        <v>109703</v>
      </c>
      <c r="BS65">
        <v>111354</v>
      </c>
      <c r="BT65">
        <v>121477</v>
      </c>
      <c r="BU65">
        <v>118485</v>
      </c>
      <c r="BV65">
        <v>84232</v>
      </c>
      <c r="BW65">
        <v>74638</v>
      </c>
      <c r="BX65">
        <v>87269</v>
      </c>
      <c r="BY65">
        <v>80124</v>
      </c>
      <c r="BZ65">
        <v>141189</v>
      </c>
      <c r="CA65">
        <v>112023</v>
      </c>
      <c r="CB65">
        <v>110153</v>
      </c>
      <c r="CC65">
        <v>46852</v>
      </c>
      <c r="CD65">
        <v>32152</v>
      </c>
      <c r="CE65">
        <v>32636</v>
      </c>
      <c r="CF65">
        <v>35603</v>
      </c>
      <c r="CG65">
        <v>34726</v>
      </c>
      <c r="CH65">
        <v>24687</v>
      </c>
      <c r="CI65">
        <v>21875</v>
      </c>
      <c r="CJ65">
        <v>25577</v>
      </c>
      <c r="CK65">
        <v>23483</v>
      </c>
      <c r="CL65">
        <v>41380</v>
      </c>
      <c r="CM65">
        <v>32832</v>
      </c>
      <c r="CN65">
        <v>32284</v>
      </c>
      <c r="CO65">
        <v>0</v>
      </c>
      <c r="CP65">
        <v>0</v>
      </c>
      <c r="CQ65">
        <v>1310506</v>
      </c>
      <c r="CR65">
        <v>1310506</v>
      </c>
      <c r="CS65">
        <v>384087</v>
      </c>
      <c r="CT65">
        <v>2025</v>
      </c>
      <c r="CU65" t="str">
        <f>IF(ISNUMBER(MATCH(P65,'Peaker Keys'!$A$96:$A$99,0)),P65&amp;O65,P65)</f>
        <v>WNDWT</v>
      </c>
      <c r="CV65" t="str">
        <f>IFERROR(VLOOKUP(CU65,'Peaker Keys'!$A$35:$B$93,2,FALSE),"")</f>
        <v>onshore wind</v>
      </c>
    </row>
    <row r="66" spans="1:100" x14ac:dyDescent="0.25">
      <c r="A66" t="s">
        <v>9455</v>
      </c>
      <c r="B66">
        <v>57387</v>
      </c>
      <c r="C66" t="s">
        <v>9239</v>
      </c>
      <c r="D66" t="s">
        <v>9240</v>
      </c>
      <c r="E66" t="s">
        <v>9393</v>
      </c>
      <c r="F66" t="s">
        <v>9255</v>
      </c>
      <c r="G66">
        <v>14232</v>
      </c>
      <c r="H66" t="s">
        <v>8922</v>
      </c>
      <c r="I66" t="s">
        <v>9243</v>
      </c>
      <c r="J66" t="s">
        <v>9244</v>
      </c>
      <c r="L66">
        <v>22</v>
      </c>
      <c r="M66">
        <v>1</v>
      </c>
      <c r="N66" t="s">
        <v>9245</v>
      </c>
      <c r="O66" t="s">
        <v>9320</v>
      </c>
      <c r="P66" t="s">
        <v>9132</v>
      </c>
      <c r="Q66" t="s">
        <v>9132</v>
      </c>
      <c r="R66" t="s">
        <v>9248</v>
      </c>
      <c r="S66" t="s">
        <v>9270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55629</v>
      </c>
      <c r="BF66">
        <v>45642</v>
      </c>
      <c r="BG66">
        <v>47198</v>
      </c>
      <c r="BH66">
        <v>48276</v>
      </c>
      <c r="BI66">
        <v>46352</v>
      </c>
      <c r="BJ66">
        <v>14405</v>
      </c>
      <c r="BK66">
        <v>22335</v>
      </c>
      <c r="BL66">
        <v>19742</v>
      </c>
      <c r="BM66">
        <v>14405</v>
      </c>
      <c r="BN66">
        <v>34871</v>
      </c>
      <c r="BO66">
        <v>34311</v>
      </c>
      <c r="BP66">
        <v>25798</v>
      </c>
      <c r="BQ66">
        <v>55629</v>
      </c>
      <c r="BR66">
        <v>45642</v>
      </c>
      <c r="BS66">
        <v>47198</v>
      </c>
      <c r="BT66">
        <v>48276</v>
      </c>
      <c r="BU66">
        <v>46352</v>
      </c>
      <c r="BV66">
        <v>14405</v>
      </c>
      <c r="BW66">
        <v>22335</v>
      </c>
      <c r="BX66">
        <v>19742</v>
      </c>
      <c r="BY66">
        <v>14405</v>
      </c>
      <c r="BZ66">
        <v>34871</v>
      </c>
      <c r="CA66">
        <v>34311</v>
      </c>
      <c r="CB66">
        <v>25798</v>
      </c>
      <c r="CC66">
        <v>16304</v>
      </c>
      <c r="CD66">
        <v>13377</v>
      </c>
      <c r="CE66">
        <v>13833</v>
      </c>
      <c r="CF66">
        <v>14149</v>
      </c>
      <c r="CG66">
        <v>13585</v>
      </c>
      <c r="CH66">
        <v>4222</v>
      </c>
      <c r="CI66">
        <v>6546</v>
      </c>
      <c r="CJ66">
        <v>5786</v>
      </c>
      <c r="CK66">
        <v>4222</v>
      </c>
      <c r="CL66">
        <v>10220</v>
      </c>
      <c r="CM66">
        <v>10056</v>
      </c>
      <c r="CN66">
        <v>7561</v>
      </c>
      <c r="CO66">
        <v>0</v>
      </c>
      <c r="CP66">
        <v>0</v>
      </c>
      <c r="CQ66">
        <v>408964</v>
      </c>
      <c r="CR66">
        <v>408964</v>
      </c>
      <c r="CS66">
        <v>119861</v>
      </c>
      <c r="CT66">
        <v>2025</v>
      </c>
      <c r="CU66" t="str">
        <f>IF(ISNUMBER(MATCH(P66,'Peaker Keys'!$A$96:$A$99,0)),P66&amp;O66,P66)</f>
        <v>WNDWT</v>
      </c>
      <c r="CV66" t="str">
        <f>IFERROR(VLOOKUP(CU66,'Peaker Keys'!$A$35:$B$93,2,FALSE),"")</f>
        <v>onshore wind</v>
      </c>
    </row>
    <row r="67" spans="1:100" x14ac:dyDescent="0.25">
      <c r="A67" t="s">
        <v>9455</v>
      </c>
      <c r="B67">
        <v>57800</v>
      </c>
      <c r="C67" t="s">
        <v>9239</v>
      </c>
      <c r="D67" t="s">
        <v>9240</v>
      </c>
      <c r="E67" t="s">
        <v>9395</v>
      </c>
      <c r="F67" t="s">
        <v>9374</v>
      </c>
      <c r="G67">
        <v>12647</v>
      </c>
      <c r="H67" t="s">
        <v>8922</v>
      </c>
      <c r="I67" t="s">
        <v>9243</v>
      </c>
      <c r="J67" t="s">
        <v>9244</v>
      </c>
      <c r="L67">
        <v>22</v>
      </c>
      <c r="M67">
        <v>1</v>
      </c>
      <c r="N67" t="s">
        <v>9245</v>
      </c>
      <c r="O67" t="s">
        <v>9320</v>
      </c>
      <c r="P67" t="s">
        <v>9132</v>
      </c>
      <c r="Q67" t="s">
        <v>9132</v>
      </c>
      <c r="R67" t="s">
        <v>9248</v>
      </c>
      <c r="S67" t="s">
        <v>9270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123668</v>
      </c>
      <c r="BF67">
        <v>73297</v>
      </c>
      <c r="BG67">
        <v>78073</v>
      </c>
      <c r="BH67">
        <v>87937</v>
      </c>
      <c r="BI67">
        <v>89388</v>
      </c>
      <c r="BJ67">
        <v>50365</v>
      </c>
      <c r="BK67">
        <v>55595</v>
      </c>
      <c r="BL67">
        <v>32663</v>
      </c>
      <c r="BM67">
        <v>52088</v>
      </c>
      <c r="BN67">
        <v>109187</v>
      </c>
      <c r="BO67">
        <v>80926</v>
      </c>
      <c r="BP67">
        <v>87378</v>
      </c>
      <c r="BQ67">
        <v>123668</v>
      </c>
      <c r="BR67">
        <v>73297</v>
      </c>
      <c r="BS67">
        <v>78073</v>
      </c>
      <c r="BT67">
        <v>87937</v>
      </c>
      <c r="BU67">
        <v>89388</v>
      </c>
      <c r="BV67">
        <v>50365</v>
      </c>
      <c r="BW67">
        <v>55595</v>
      </c>
      <c r="BX67">
        <v>32663</v>
      </c>
      <c r="BY67">
        <v>52088</v>
      </c>
      <c r="BZ67">
        <v>109187</v>
      </c>
      <c r="CA67">
        <v>80926</v>
      </c>
      <c r="CB67">
        <v>87378</v>
      </c>
      <c r="CC67">
        <v>36245</v>
      </c>
      <c r="CD67">
        <v>21482</v>
      </c>
      <c r="CE67">
        <v>22882</v>
      </c>
      <c r="CF67">
        <v>25773</v>
      </c>
      <c r="CG67">
        <v>26198</v>
      </c>
      <c r="CH67">
        <v>14761</v>
      </c>
      <c r="CI67">
        <v>16294</v>
      </c>
      <c r="CJ67">
        <v>9573</v>
      </c>
      <c r="CK67">
        <v>15266</v>
      </c>
      <c r="CL67">
        <v>32001</v>
      </c>
      <c r="CM67">
        <v>23718</v>
      </c>
      <c r="CN67">
        <v>25609</v>
      </c>
      <c r="CO67">
        <v>0</v>
      </c>
      <c r="CP67">
        <v>0</v>
      </c>
      <c r="CQ67">
        <v>920565</v>
      </c>
      <c r="CR67">
        <v>920565</v>
      </c>
      <c r="CS67">
        <v>269802</v>
      </c>
      <c r="CT67">
        <v>2025</v>
      </c>
      <c r="CU67" t="str">
        <f>IF(ISNUMBER(MATCH(P67,'Peaker Keys'!$A$96:$A$99,0)),P67&amp;O67,P67)</f>
        <v>WNDWT</v>
      </c>
      <c r="CV67" t="str">
        <f>IFERROR(VLOOKUP(CU67,'Peaker Keys'!$A$35:$B$93,2,FALSE),"")</f>
        <v>onshore wind</v>
      </c>
    </row>
    <row r="68" spans="1:100" x14ac:dyDescent="0.25">
      <c r="A68" t="s">
        <v>9455</v>
      </c>
      <c r="B68">
        <v>57801</v>
      </c>
      <c r="C68" t="s">
        <v>9239</v>
      </c>
      <c r="D68" t="s">
        <v>9240</v>
      </c>
      <c r="E68" t="s">
        <v>9397</v>
      </c>
      <c r="F68" t="s">
        <v>9374</v>
      </c>
      <c r="G68">
        <v>12647</v>
      </c>
      <c r="H68" t="s">
        <v>8922</v>
      </c>
      <c r="I68" t="s">
        <v>9243</v>
      </c>
      <c r="J68" t="s">
        <v>9244</v>
      </c>
      <c r="L68">
        <v>22</v>
      </c>
      <c r="M68">
        <v>1</v>
      </c>
      <c r="N68" t="s">
        <v>9245</v>
      </c>
      <c r="O68" t="s">
        <v>9320</v>
      </c>
      <c r="P68" t="s">
        <v>9132</v>
      </c>
      <c r="Q68" t="s">
        <v>9132</v>
      </c>
      <c r="R68" t="s">
        <v>9248</v>
      </c>
      <c r="S68" t="s">
        <v>9270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124825</v>
      </c>
      <c r="BF68">
        <v>75173</v>
      </c>
      <c r="BG68">
        <v>80547</v>
      </c>
      <c r="BH68">
        <v>86491</v>
      </c>
      <c r="BI68">
        <v>86409</v>
      </c>
      <c r="BJ68">
        <v>45758</v>
      </c>
      <c r="BK68">
        <v>55404</v>
      </c>
      <c r="BL68">
        <v>32759</v>
      </c>
      <c r="BM68">
        <v>51392</v>
      </c>
      <c r="BN68">
        <v>108065</v>
      </c>
      <c r="BO68">
        <v>79414</v>
      </c>
      <c r="BP68">
        <v>87989</v>
      </c>
      <c r="BQ68">
        <v>124825</v>
      </c>
      <c r="BR68">
        <v>75173</v>
      </c>
      <c r="BS68">
        <v>80547</v>
      </c>
      <c r="BT68">
        <v>86491</v>
      </c>
      <c r="BU68">
        <v>86409</v>
      </c>
      <c r="BV68">
        <v>45758</v>
      </c>
      <c r="BW68">
        <v>55404</v>
      </c>
      <c r="BX68">
        <v>32759</v>
      </c>
      <c r="BY68">
        <v>51392</v>
      </c>
      <c r="BZ68">
        <v>108065</v>
      </c>
      <c r="CA68">
        <v>79414</v>
      </c>
      <c r="CB68">
        <v>87989</v>
      </c>
      <c r="CC68">
        <v>36584</v>
      </c>
      <c r="CD68">
        <v>22032</v>
      </c>
      <c r="CE68">
        <v>23607</v>
      </c>
      <c r="CF68">
        <v>25349</v>
      </c>
      <c r="CG68">
        <v>25325</v>
      </c>
      <c r="CH68">
        <v>13411</v>
      </c>
      <c r="CI68">
        <v>16238</v>
      </c>
      <c r="CJ68">
        <v>9601</v>
      </c>
      <c r="CK68">
        <v>15062</v>
      </c>
      <c r="CL68">
        <v>31672</v>
      </c>
      <c r="CM68">
        <v>23275</v>
      </c>
      <c r="CN68">
        <v>25788</v>
      </c>
      <c r="CO68">
        <v>0</v>
      </c>
      <c r="CP68">
        <v>0</v>
      </c>
      <c r="CQ68">
        <v>914226</v>
      </c>
      <c r="CR68">
        <v>914226</v>
      </c>
      <c r="CS68">
        <v>267944</v>
      </c>
      <c r="CT68">
        <v>2025</v>
      </c>
      <c r="CU68" t="str">
        <f>IF(ISNUMBER(MATCH(P68,'Peaker Keys'!$A$96:$A$99,0)),P68&amp;O68,P68)</f>
        <v>WNDWT</v>
      </c>
      <c r="CV68" t="str">
        <f>IFERROR(VLOOKUP(CU68,'Peaker Keys'!$A$35:$B$93,2,FALSE),"")</f>
        <v>onshore wind</v>
      </c>
    </row>
    <row r="69" spans="1:100" x14ac:dyDescent="0.25">
      <c r="A69" t="s">
        <v>9455</v>
      </c>
      <c r="B69">
        <v>57881</v>
      </c>
      <c r="C69" t="s">
        <v>9239</v>
      </c>
      <c r="D69" t="s">
        <v>9240</v>
      </c>
      <c r="E69" t="s">
        <v>9399</v>
      </c>
      <c r="F69" t="s">
        <v>9274</v>
      </c>
      <c r="G69">
        <v>1307</v>
      </c>
      <c r="H69" t="s">
        <v>8922</v>
      </c>
      <c r="I69" t="s">
        <v>9243</v>
      </c>
      <c r="J69" t="s">
        <v>9244</v>
      </c>
      <c r="L69">
        <v>22</v>
      </c>
      <c r="M69">
        <v>1</v>
      </c>
      <c r="N69" t="s">
        <v>9245</v>
      </c>
      <c r="O69" t="s">
        <v>9246</v>
      </c>
      <c r="P69" t="s">
        <v>9129</v>
      </c>
      <c r="Q69" t="s">
        <v>9129</v>
      </c>
      <c r="R69" t="s">
        <v>9269</v>
      </c>
      <c r="S69" t="s">
        <v>9256</v>
      </c>
      <c r="T69" t="s">
        <v>9251</v>
      </c>
      <c r="U69">
        <v>859401</v>
      </c>
      <c r="V69">
        <v>681946</v>
      </c>
      <c r="W69">
        <v>540512</v>
      </c>
      <c r="X69">
        <v>614135</v>
      </c>
      <c r="Y69">
        <v>902050</v>
      </c>
      <c r="Z69">
        <v>1159988</v>
      </c>
      <c r="AA69">
        <v>1472887</v>
      </c>
      <c r="AB69">
        <v>1419429</v>
      </c>
      <c r="AC69">
        <v>1052057</v>
      </c>
      <c r="AD69">
        <v>733880</v>
      </c>
      <c r="AE69">
        <v>698832</v>
      </c>
      <c r="AF69">
        <v>730796</v>
      </c>
      <c r="AG69">
        <v>859401</v>
      </c>
      <c r="AH69">
        <v>681946</v>
      </c>
      <c r="AI69">
        <v>540512</v>
      </c>
      <c r="AJ69">
        <v>614135</v>
      </c>
      <c r="AK69">
        <v>902050</v>
      </c>
      <c r="AL69">
        <v>1159988</v>
      </c>
      <c r="AM69">
        <v>1472887</v>
      </c>
      <c r="AN69">
        <v>1419429</v>
      </c>
      <c r="AO69">
        <v>1052057</v>
      </c>
      <c r="AP69">
        <v>733880</v>
      </c>
      <c r="AQ69">
        <v>698832</v>
      </c>
      <c r="AR69">
        <v>730796</v>
      </c>
      <c r="AS69">
        <v>1.032</v>
      </c>
      <c r="AT69">
        <v>1.032</v>
      </c>
      <c r="AU69">
        <v>1.032</v>
      </c>
      <c r="AV69">
        <v>1.032</v>
      </c>
      <c r="AW69">
        <v>1.032</v>
      </c>
      <c r="AX69">
        <v>1.032</v>
      </c>
      <c r="AY69">
        <v>1.032</v>
      </c>
      <c r="AZ69">
        <v>1.032</v>
      </c>
      <c r="BA69">
        <v>1.032</v>
      </c>
      <c r="BB69">
        <v>1.032</v>
      </c>
      <c r="BC69">
        <v>1.032</v>
      </c>
      <c r="BD69">
        <v>1.032</v>
      </c>
      <c r="BE69">
        <v>886902</v>
      </c>
      <c r="BF69">
        <v>703768</v>
      </c>
      <c r="BG69">
        <v>557808</v>
      </c>
      <c r="BH69">
        <v>633787</v>
      </c>
      <c r="BI69">
        <v>930916</v>
      </c>
      <c r="BJ69">
        <v>1197108</v>
      </c>
      <c r="BK69">
        <v>1520019</v>
      </c>
      <c r="BL69">
        <v>1464851</v>
      </c>
      <c r="BM69">
        <v>1085723</v>
      </c>
      <c r="BN69">
        <v>757364</v>
      </c>
      <c r="BO69">
        <v>721195</v>
      </c>
      <c r="BP69">
        <v>754181</v>
      </c>
      <c r="BQ69">
        <v>886902</v>
      </c>
      <c r="BR69">
        <v>703768</v>
      </c>
      <c r="BS69">
        <v>557808</v>
      </c>
      <c r="BT69">
        <v>633787</v>
      </c>
      <c r="BU69">
        <v>930916</v>
      </c>
      <c r="BV69">
        <v>1197108</v>
      </c>
      <c r="BW69">
        <v>1520019</v>
      </c>
      <c r="BX69">
        <v>1464851</v>
      </c>
      <c r="BY69">
        <v>1085723</v>
      </c>
      <c r="BZ69">
        <v>757364</v>
      </c>
      <c r="CA69">
        <v>721195</v>
      </c>
      <c r="CB69">
        <v>754181</v>
      </c>
      <c r="CC69">
        <v>85902.967999999993</v>
      </c>
      <c r="CD69">
        <v>68165.186000000002</v>
      </c>
      <c r="CE69">
        <v>54027.845999999998</v>
      </c>
      <c r="CF69">
        <v>61387.017999999996</v>
      </c>
      <c r="CG69">
        <v>90166.035999999993</v>
      </c>
      <c r="CH69">
        <v>115948.7</v>
      </c>
      <c r="CI69">
        <v>147225.12</v>
      </c>
      <c r="CJ69">
        <v>141881.57</v>
      </c>
      <c r="CK69">
        <v>105160.26</v>
      </c>
      <c r="CL69">
        <v>73356.255000000005</v>
      </c>
      <c r="CM69">
        <v>69853.002999999997</v>
      </c>
      <c r="CN69">
        <v>73048.032000000007</v>
      </c>
      <c r="CO69">
        <v>10865913</v>
      </c>
      <c r="CP69">
        <v>10865913</v>
      </c>
      <c r="CQ69">
        <v>11213622</v>
      </c>
      <c r="CR69">
        <v>11213622</v>
      </c>
      <c r="CS69">
        <v>1086122</v>
      </c>
      <c r="CT69">
        <v>2025</v>
      </c>
      <c r="CU69" t="str">
        <f>IF(ISNUMBER(MATCH(P69,'Peaker Keys'!$A$96:$A$99,0)),P69&amp;O69,P69)</f>
        <v>NGGT</v>
      </c>
      <c r="CV69" t="str">
        <f>IFERROR(VLOOKUP(CU69,'Peaker Keys'!$A$35:$B$93,2,FALSE),"")</f>
        <v>natural gas peaker</v>
      </c>
    </row>
    <row r="70" spans="1:100" x14ac:dyDescent="0.25">
      <c r="A70" t="s">
        <v>9455</v>
      </c>
      <c r="B70">
        <v>57881</v>
      </c>
      <c r="C70" t="s">
        <v>9239</v>
      </c>
      <c r="D70" t="s">
        <v>9240</v>
      </c>
      <c r="E70" t="s">
        <v>9399</v>
      </c>
      <c r="F70" t="s">
        <v>9274</v>
      </c>
      <c r="G70">
        <v>1307</v>
      </c>
      <c r="H70" t="s">
        <v>8922</v>
      </c>
      <c r="I70" t="s">
        <v>9243</v>
      </c>
      <c r="J70" t="s">
        <v>9244</v>
      </c>
      <c r="L70">
        <v>22</v>
      </c>
      <c r="M70">
        <v>1</v>
      </c>
      <c r="N70" t="s">
        <v>9245</v>
      </c>
      <c r="O70" t="s">
        <v>9262</v>
      </c>
      <c r="P70" t="s">
        <v>9129</v>
      </c>
      <c r="Q70" t="s">
        <v>9129</v>
      </c>
      <c r="R70" t="s">
        <v>9269</v>
      </c>
      <c r="S70" t="s">
        <v>9256</v>
      </c>
      <c r="T70" t="s">
        <v>9251</v>
      </c>
      <c r="U70">
        <v>416511</v>
      </c>
      <c r="V70">
        <v>330508</v>
      </c>
      <c r="W70">
        <v>261961</v>
      </c>
      <c r="X70">
        <v>297643</v>
      </c>
      <c r="Y70">
        <v>437182</v>
      </c>
      <c r="Z70">
        <v>562193</v>
      </c>
      <c r="AA70">
        <v>713841</v>
      </c>
      <c r="AB70">
        <v>687932</v>
      </c>
      <c r="AC70">
        <v>509884</v>
      </c>
      <c r="AD70">
        <v>355678</v>
      </c>
      <c r="AE70">
        <v>338692</v>
      </c>
      <c r="AF70">
        <v>354183</v>
      </c>
      <c r="AG70">
        <v>416511</v>
      </c>
      <c r="AH70">
        <v>330508</v>
      </c>
      <c r="AI70">
        <v>261961</v>
      </c>
      <c r="AJ70">
        <v>297643</v>
      </c>
      <c r="AK70">
        <v>437182</v>
      </c>
      <c r="AL70">
        <v>562193</v>
      </c>
      <c r="AM70">
        <v>713841</v>
      </c>
      <c r="AN70">
        <v>687932</v>
      </c>
      <c r="AO70">
        <v>509884</v>
      </c>
      <c r="AP70">
        <v>355678</v>
      </c>
      <c r="AQ70">
        <v>338692</v>
      </c>
      <c r="AR70">
        <v>354183</v>
      </c>
      <c r="AS70">
        <v>1.0309999999999999</v>
      </c>
      <c r="AT70">
        <v>1.0309999999999999</v>
      </c>
      <c r="AU70">
        <v>1.0309999999999999</v>
      </c>
      <c r="AV70">
        <v>1.0309999999999999</v>
      </c>
      <c r="AW70">
        <v>1.0309999999999999</v>
      </c>
      <c r="AX70">
        <v>1.0309999999999999</v>
      </c>
      <c r="AY70">
        <v>1.0309999999999999</v>
      </c>
      <c r="AZ70">
        <v>1.0309999999999999</v>
      </c>
      <c r="BA70">
        <v>1.0309999999999999</v>
      </c>
      <c r="BB70">
        <v>1.0309999999999999</v>
      </c>
      <c r="BC70">
        <v>1.0309999999999999</v>
      </c>
      <c r="BD70">
        <v>1.0309999999999999</v>
      </c>
      <c r="BE70">
        <v>429423</v>
      </c>
      <c r="BF70">
        <v>340754</v>
      </c>
      <c r="BG70">
        <v>270082</v>
      </c>
      <c r="BH70">
        <v>306870</v>
      </c>
      <c r="BI70">
        <v>450735</v>
      </c>
      <c r="BJ70">
        <v>579621</v>
      </c>
      <c r="BK70">
        <v>735970</v>
      </c>
      <c r="BL70">
        <v>709258</v>
      </c>
      <c r="BM70">
        <v>525690</v>
      </c>
      <c r="BN70">
        <v>366704</v>
      </c>
      <c r="BO70">
        <v>349191</v>
      </c>
      <c r="BP70">
        <v>365163</v>
      </c>
      <c r="BQ70">
        <v>429423</v>
      </c>
      <c r="BR70">
        <v>340754</v>
      </c>
      <c r="BS70">
        <v>270082</v>
      </c>
      <c r="BT70">
        <v>306870</v>
      </c>
      <c r="BU70">
        <v>450735</v>
      </c>
      <c r="BV70">
        <v>579621</v>
      </c>
      <c r="BW70">
        <v>735970</v>
      </c>
      <c r="BX70">
        <v>709258</v>
      </c>
      <c r="BY70">
        <v>525690</v>
      </c>
      <c r="BZ70">
        <v>366704</v>
      </c>
      <c r="CA70">
        <v>349191</v>
      </c>
      <c r="CB70">
        <v>365163</v>
      </c>
      <c r="CC70">
        <v>51023.321000000004</v>
      </c>
      <c r="CD70">
        <v>40487.705999999998</v>
      </c>
      <c r="CE70">
        <v>32090.627</v>
      </c>
      <c r="CF70">
        <v>36461.714999999997</v>
      </c>
      <c r="CG70">
        <v>53555.432000000001</v>
      </c>
      <c r="CH70">
        <v>68869.421000000002</v>
      </c>
      <c r="CI70">
        <v>87446.506999999998</v>
      </c>
      <c r="CJ70">
        <v>84272.627999999997</v>
      </c>
      <c r="CK70">
        <v>62461.472000000002</v>
      </c>
      <c r="CL70">
        <v>43571.017</v>
      </c>
      <c r="CM70">
        <v>41490.21</v>
      </c>
      <c r="CN70">
        <v>43387.944000000003</v>
      </c>
      <c r="CO70">
        <v>5266208</v>
      </c>
      <c r="CP70">
        <v>5266208</v>
      </c>
      <c r="CQ70">
        <v>5429461</v>
      </c>
      <c r="CR70">
        <v>5429461</v>
      </c>
      <c r="CS70">
        <v>645118</v>
      </c>
      <c r="CT70">
        <v>2025</v>
      </c>
      <c r="CU70" t="str">
        <f>IF(ISNUMBER(MATCH(P70,'Peaker Keys'!$A$96:$A$99,0)),P70&amp;O70,P70)</f>
        <v>NGIC</v>
      </c>
      <c r="CV70" t="str">
        <f>IFERROR(VLOOKUP(CU70,'Peaker Keys'!$A$35:$B$93,2,FALSE),"")</f>
        <v>natural gas peaker</v>
      </c>
    </row>
    <row r="71" spans="1:100" x14ac:dyDescent="0.25">
      <c r="A71" t="s">
        <v>9455</v>
      </c>
      <c r="B71">
        <v>57943</v>
      </c>
      <c r="C71" t="s">
        <v>9239</v>
      </c>
      <c r="D71" t="s">
        <v>9240</v>
      </c>
      <c r="E71" t="s">
        <v>9404</v>
      </c>
      <c r="F71" t="s">
        <v>9274</v>
      </c>
      <c r="G71">
        <v>1307</v>
      </c>
      <c r="H71" t="s">
        <v>8922</v>
      </c>
      <c r="I71" t="s">
        <v>9243</v>
      </c>
      <c r="J71" t="s">
        <v>9244</v>
      </c>
      <c r="L71">
        <v>22</v>
      </c>
      <c r="M71">
        <v>1</v>
      </c>
      <c r="N71" t="s">
        <v>9245</v>
      </c>
      <c r="O71" t="s">
        <v>9246</v>
      </c>
      <c r="P71" t="s">
        <v>9129</v>
      </c>
      <c r="Q71" t="s">
        <v>9129</v>
      </c>
      <c r="R71" t="s">
        <v>9269</v>
      </c>
      <c r="S71" t="s">
        <v>9256</v>
      </c>
      <c r="T71" t="s">
        <v>9251</v>
      </c>
      <c r="U71">
        <v>611213</v>
      </c>
      <c r="V71">
        <v>485008</v>
      </c>
      <c r="W71">
        <v>384418</v>
      </c>
      <c r="X71">
        <v>436780</v>
      </c>
      <c r="Y71">
        <v>641548</v>
      </c>
      <c r="Z71">
        <v>824996</v>
      </c>
      <c r="AA71">
        <v>1047533</v>
      </c>
      <c r="AB71">
        <v>1009513</v>
      </c>
      <c r="AC71">
        <v>748234</v>
      </c>
      <c r="AD71">
        <v>521943</v>
      </c>
      <c r="AE71">
        <v>497017</v>
      </c>
      <c r="AF71">
        <v>519750</v>
      </c>
      <c r="AG71">
        <v>611213</v>
      </c>
      <c r="AH71">
        <v>485008</v>
      </c>
      <c r="AI71">
        <v>384418</v>
      </c>
      <c r="AJ71">
        <v>436780</v>
      </c>
      <c r="AK71">
        <v>641548</v>
      </c>
      <c r="AL71">
        <v>824996</v>
      </c>
      <c r="AM71">
        <v>1047533</v>
      </c>
      <c r="AN71">
        <v>1009513</v>
      </c>
      <c r="AO71">
        <v>748234</v>
      </c>
      <c r="AP71">
        <v>521943</v>
      </c>
      <c r="AQ71">
        <v>497017</v>
      </c>
      <c r="AR71">
        <v>519750</v>
      </c>
      <c r="AS71">
        <v>1.077</v>
      </c>
      <c r="AT71">
        <v>1.077</v>
      </c>
      <c r="AU71">
        <v>1.077</v>
      </c>
      <c r="AV71">
        <v>1.077</v>
      </c>
      <c r="AW71">
        <v>1.077</v>
      </c>
      <c r="AX71">
        <v>1.077</v>
      </c>
      <c r="AY71">
        <v>1.077</v>
      </c>
      <c r="AZ71">
        <v>1.077</v>
      </c>
      <c r="BA71">
        <v>1.077</v>
      </c>
      <c r="BB71">
        <v>1.077</v>
      </c>
      <c r="BC71">
        <v>1.077</v>
      </c>
      <c r="BD71">
        <v>1.077</v>
      </c>
      <c r="BE71">
        <v>658276</v>
      </c>
      <c r="BF71">
        <v>522354</v>
      </c>
      <c r="BG71">
        <v>414018</v>
      </c>
      <c r="BH71">
        <v>470412</v>
      </c>
      <c r="BI71">
        <v>690947</v>
      </c>
      <c r="BJ71">
        <v>888521</v>
      </c>
      <c r="BK71">
        <v>1128193</v>
      </c>
      <c r="BL71">
        <v>1087246</v>
      </c>
      <c r="BM71">
        <v>805848</v>
      </c>
      <c r="BN71">
        <v>562133</v>
      </c>
      <c r="BO71">
        <v>535287</v>
      </c>
      <c r="BP71">
        <v>559771</v>
      </c>
      <c r="BQ71">
        <v>658276</v>
      </c>
      <c r="BR71">
        <v>522354</v>
      </c>
      <c r="BS71">
        <v>414018</v>
      </c>
      <c r="BT71">
        <v>470412</v>
      </c>
      <c r="BU71">
        <v>690947</v>
      </c>
      <c r="BV71">
        <v>888521</v>
      </c>
      <c r="BW71">
        <v>1128193</v>
      </c>
      <c r="BX71">
        <v>1087246</v>
      </c>
      <c r="BY71">
        <v>805848</v>
      </c>
      <c r="BZ71">
        <v>562133</v>
      </c>
      <c r="CA71">
        <v>535287</v>
      </c>
      <c r="CB71">
        <v>559771</v>
      </c>
      <c r="CC71">
        <v>66570.406000000003</v>
      </c>
      <c r="CD71">
        <v>52824.533000000003</v>
      </c>
      <c r="CE71">
        <v>41868.817999999999</v>
      </c>
      <c r="CF71">
        <v>47571.8</v>
      </c>
      <c r="CG71">
        <v>69874.066000000006</v>
      </c>
      <c r="CH71">
        <v>89854.312000000005</v>
      </c>
      <c r="CI71">
        <v>114091.94</v>
      </c>
      <c r="CJ71">
        <v>109950.96</v>
      </c>
      <c r="CK71">
        <v>81493.826000000001</v>
      </c>
      <c r="CL71">
        <v>56847.345999999998</v>
      </c>
      <c r="CM71">
        <v>54132.504999999997</v>
      </c>
      <c r="CN71">
        <v>56608.489000000001</v>
      </c>
      <c r="CO71">
        <v>7727953</v>
      </c>
      <c r="CP71">
        <v>7727953</v>
      </c>
      <c r="CQ71">
        <v>8323006</v>
      </c>
      <c r="CR71">
        <v>8323006</v>
      </c>
      <c r="CS71">
        <v>841689</v>
      </c>
      <c r="CT71">
        <v>2025</v>
      </c>
      <c r="CU71" t="str">
        <f>IF(ISNUMBER(MATCH(P71,'Peaker Keys'!$A$96:$A$99,0)),P71&amp;O71,P71)</f>
        <v>NGGT</v>
      </c>
      <c r="CV71" t="str">
        <f>IFERROR(VLOOKUP(CU71,'Peaker Keys'!$A$35:$B$93,2,FALSE),"")</f>
        <v>natural gas peaker</v>
      </c>
    </row>
    <row r="72" spans="1:100" x14ac:dyDescent="0.25">
      <c r="A72" t="s">
        <v>9455</v>
      </c>
      <c r="B72">
        <v>58658</v>
      </c>
      <c r="C72" t="s">
        <v>9239</v>
      </c>
      <c r="D72" t="s">
        <v>9240</v>
      </c>
      <c r="E72" t="s">
        <v>9406</v>
      </c>
      <c r="F72" t="s">
        <v>9407</v>
      </c>
      <c r="G72">
        <v>13781</v>
      </c>
      <c r="H72" t="s">
        <v>8922</v>
      </c>
      <c r="I72" t="s">
        <v>9243</v>
      </c>
      <c r="J72" t="s">
        <v>9244</v>
      </c>
      <c r="L72">
        <v>22</v>
      </c>
      <c r="M72">
        <v>1</v>
      </c>
      <c r="N72" t="s">
        <v>9245</v>
      </c>
      <c r="O72" t="s">
        <v>9320</v>
      </c>
      <c r="P72" t="s">
        <v>9132</v>
      </c>
      <c r="Q72" t="s">
        <v>9132</v>
      </c>
      <c r="R72" t="s">
        <v>9248</v>
      </c>
      <c r="S72" t="s">
        <v>9249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279098</v>
      </c>
      <c r="BF72">
        <v>222561</v>
      </c>
      <c r="BG72">
        <v>222561</v>
      </c>
      <c r="BH72">
        <v>242368</v>
      </c>
      <c r="BI72">
        <v>221927</v>
      </c>
      <c r="BJ72">
        <v>106424</v>
      </c>
      <c r="BK72">
        <v>9305</v>
      </c>
      <c r="BL72">
        <v>14999</v>
      </c>
      <c r="BM72">
        <v>25372</v>
      </c>
      <c r="BN72">
        <v>40975</v>
      </c>
      <c r="BO72">
        <v>32786</v>
      </c>
      <c r="BP72">
        <v>24737</v>
      </c>
      <c r="BQ72">
        <v>279098</v>
      </c>
      <c r="BR72">
        <v>222561</v>
      </c>
      <c r="BS72">
        <v>222561</v>
      </c>
      <c r="BT72">
        <v>242368</v>
      </c>
      <c r="BU72">
        <v>221927</v>
      </c>
      <c r="BV72">
        <v>106424</v>
      </c>
      <c r="BW72">
        <v>9305</v>
      </c>
      <c r="BX72">
        <v>14999</v>
      </c>
      <c r="BY72">
        <v>25372</v>
      </c>
      <c r="BZ72">
        <v>40975</v>
      </c>
      <c r="CA72">
        <v>32786</v>
      </c>
      <c r="CB72">
        <v>24737</v>
      </c>
      <c r="CC72">
        <v>81799</v>
      </c>
      <c r="CD72">
        <v>65229</v>
      </c>
      <c r="CE72">
        <v>65229</v>
      </c>
      <c r="CF72">
        <v>71034</v>
      </c>
      <c r="CG72">
        <v>65043</v>
      </c>
      <c r="CH72">
        <v>31191</v>
      </c>
      <c r="CI72">
        <v>2727</v>
      </c>
      <c r="CJ72">
        <v>4396</v>
      </c>
      <c r="CK72">
        <v>7436</v>
      </c>
      <c r="CL72">
        <v>12009</v>
      </c>
      <c r="CM72">
        <v>9609</v>
      </c>
      <c r="CN72">
        <v>7250</v>
      </c>
      <c r="CO72">
        <v>0</v>
      </c>
      <c r="CP72">
        <v>0</v>
      </c>
      <c r="CQ72">
        <v>1443113</v>
      </c>
      <c r="CR72">
        <v>1443113</v>
      </c>
      <c r="CS72">
        <v>422952</v>
      </c>
      <c r="CT72">
        <v>2025</v>
      </c>
      <c r="CU72" t="str">
        <f>IF(ISNUMBER(MATCH(P72,'Peaker Keys'!$A$96:$A$99,0)),P72&amp;O72,P72)</f>
        <v>WNDWT</v>
      </c>
      <c r="CV72" t="str">
        <f>IFERROR(VLOOKUP(CU72,'Peaker Keys'!$A$35:$B$93,2,FALSE),"")</f>
        <v>onshore wind</v>
      </c>
    </row>
    <row r="73" spans="1:100" x14ac:dyDescent="0.25">
      <c r="A73" t="s">
        <v>9455</v>
      </c>
      <c r="B73">
        <v>58872</v>
      </c>
      <c r="C73" t="s">
        <v>9239</v>
      </c>
      <c r="D73" t="s">
        <v>9240</v>
      </c>
      <c r="E73" t="s">
        <v>9410</v>
      </c>
      <c r="F73" t="s">
        <v>9374</v>
      </c>
      <c r="G73">
        <v>12647</v>
      </c>
      <c r="H73" t="s">
        <v>8922</v>
      </c>
      <c r="I73" t="s">
        <v>9243</v>
      </c>
      <c r="J73" t="s">
        <v>9244</v>
      </c>
      <c r="L73">
        <v>22</v>
      </c>
      <c r="M73">
        <v>1</v>
      </c>
      <c r="N73" t="s">
        <v>9245</v>
      </c>
      <c r="O73" t="s">
        <v>9320</v>
      </c>
      <c r="P73" t="s">
        <v>9132</v>
      </c>
      <c r="Q73" t="s">
        <v>9132</v>
      </c>
      <c r="R73" t="s">
        <v>9248</v>
      </c>
      <c r="S73" t="s">
        <v>9270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280603</v>
      </c>
      <c r="BF73">
        <v>177618</v>
      </c>
      <c r="BG73">
        <v>179386</v>
      </c>
      <c r="BH73">
        <v>150438</v>
      </c>
      <c r="BI73">
        <v>186183</v>
      </c>
      <c r="BJ73">
        <v>101415</v>
      </c>
      <c r="BK73">
        <v>129134</v>
      </c>
      <c r="BL73">
        <v>69410</v>
      </c>
      <c r="BM73">
        <v>119185</v>
      </c>
      <c r="BN73">
        <v>218361</v>
      </c>
      <c r="BO73">
        <v>178390</v>
      </c>
      <c r="BP73">
        <v>164677</v>
      </c>
      <c r="BQ73">
        <v>280603</v>
      </c>
      <c r="BR73">
        <v>177618</v>
      </c>
      <c r="BS73">
        <v>179386</v>
      </c>
      <c r="BT73">
        <v>150438</v>
      </c>
      <c r="BU73">
        <v>186183</v>
      </c>
      <c r="BV73">
        <v>101415</v>
      </c>
      <c r="BW73">
        <v>129134</v>
      </c>
      <c r="BX73">
        <v>69410</v>
      </c>
      <c r="BY73">
        <v>119185</v>
      </c>
      <c r="BZ73">
        <v>218361</v>
      </c>
      <c r="CA73">
        <v>178390</v>
      </c>
      <c r="CB73">
        <v>164677</v>
      </c>
      <c r="CC73">
        <v>82240</v>
      </c>
      <c r="CD73">
        <v>52057</v>
      </c>
      <c r="CE73">
        <v>52575</v>
      </c>
      <c r="CF73">
        <v>44091</v>
      </c>
      <c r="CG73">
        <v>54567</v>
      </c>
      <c r="CH73">
        <v>29723</v>
      </c>
      <c r="CI73">
        <v>37847</v>
      </c>
      <c r="CJ73">
        <v>20343</v>
      </c>
      <c r="CK73">
        <v>34931</v>
      </c>
      <c r="CL73">
        <v>63998</v>
      </c>
      <c r="CM73">
        <v>52283</v>
      </c>
      <c r="CN73">
        <v>48264</v>
      </c>
      <c r="CO73">
        <v>0</v>
      </c>
      <c r="CP73">
        <v>0</v>
      </c>
      <c r="CQ73">
        <v>1954800</v>
      </c>
      <c r="CR73">
        <v>1954800</v>
      </c>
      <c r="CS73">
        <v>572919</v>
      </c>
      <c r="CT73">
        <v>2025</v>
      </c>
      <c r="CU73" t="str">
        <f>IF(ISNUMBER(MATCH(P73,'Peaker Keys'!$A$96:$A$99,0)),P73&amp;O73,P73)</f>
        <v>WNDWT</v>
      </c>
      <c r="CV73" t="str">
        <f>IFERROR(VLOOKUP(CU73,'Peaker Keys'!$A$35:$B$93,2,FALSE),"")</f>
        <v>onshore wind</v>
      </c>
    </row>
    <row r="74" spans="1:100" x14ac:dyDescent="0.25">
      <c r="A74" t="s">
        <v>9455</v>
      </c>
      <c r="B74">
        <v>58965</v>
      </c>
      <c r="C74" t="s">
        <v>9239</v>
      </c>
      <c r="D74" t="s">
        <v>9240</v>
      </c>
      <c r="E74" t="s">
        <v>9413</v>
      </c>
      <c r="F74" t="s">
        <v>9242</v>
      </c>
      <c r="G74">
        <v>12199</v>
      </c>
      <c r="H74" t="s">
        <v>8922</v>
      </c>
      <c r="I74" t="s">
        <v>9243</v>
      </c>
      <c r="J74" t="s">
        <v>9244</v>
      </c>
      <c r="L74">
        <v>22</v>
      </c>
      <c r="M74">
        <v>1</v>
      </c>
      <c r="N74" t="s">
        <v>9245</v>
      </c>
      <c r="O74" t="s">
        <v>9320</v>
      </c>
      <c r="P74" t="s">
        <v>9132</v>
      </c>
      <c r="Q74" t="s">
        <v>9132</v>
      </c>
      <c r="R74" t="s">
        <v>9248</v>
      </c>
      <c r="S74" t="s">
        <v>9270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239120</v>
      </c>
      <c r="BF74">
        <v>184593</v>
      </c>
      <c r="BG74">
        <v>177612</v>
      </c>
      <c r="BH74">
        <v>167615</v>
      </c>
      <c r="BI74">
        <v>178100</v>
      </c>
      <c r="BJ74">
        <v>120201</v>
      </c>
      <c r="BK74">
        <v>112900</v>
      </c>
      <c r="BL74">
        <v>107222</v>
      </c>
      <c r="BM74">
        <v>112773</v>
      </c>
      <c r="BN74">
        <v>188609</v>
      </c>
      <c r="BO74">
        <v>149415</v>
      </c>
      <c r="BP74">
        <v>200871</v>
      </c>
      <c r="BQ74">
        <v>239120</v>
      </c>
      <c r="BR74">
        <v>184593</v>
      </c>
      <c r="BS74">
        <v>177612</v>
      </c>
      <c r="BT74">
        <v>167615</v>
      </c>
      <c r="BU74">
        <v>178100</v>
      </c>
      <c r="BV74">
        <v>120201</v>
      </c>
      <c r="BW74">
        <v>112900</v>
      </c>
      <c r="BX74">
        <v>107222</v>
      </c>
      <c r="BY74">
        <v>112773</v>
      </c>
      <c r="BZ74">
        <v>188609</v>
      </c>
      <c r="CA74">
        <v>149415</v>
      </c>
      <c r="CB74">
        <v>200871</v>
      </c>
      <c r="CC74">
        <v>70082</v>
      </c>
      <c r="CD74">
        <v>54101</v>
      </c>
      <c r="CE74">
        <v>52055</v>
      </c>
      <c r="CF74">
        <v>49125</v>
      </c>
      <c r="CG74">
        <v>52198</v>
      </c>
      <c r="CH74">
        <v>35229</v>
      </c>
      <c r="CI74">
        <v>33089</v>
      </c>
      <c r="CJ74">
        <v>31425</v>
      </c>
      <c r="CK74">
        <v>33052</v>
      </c>
      <c r="CL74">
        <v>55278</v>
      </c>
      <c r="CM74">
        <v>43791</v>
      </c>
      <c r="CN74">
        <v>58872</v>
      </c>
      <c r="CO74">
        <v>0</v>
      </c>
      <c r="CP74">
        <v>0</v>
      </c>
      <c r="CQ74">
        <v>1939031</v>
      </c>
      <c r="CR74">
        <v>1939031</v>
      </c>
      <c r="CS74">
        <v>568297</v>
      </c>
      <c r="CT74">
        <v>2025</v>
      </c>
      <c r="CU74" t="str">
        <f>IF(ISNUMBER(MATCH(P74,'Peaker Keys'!$A$96:$A$99,0)),P74&amp;O74,P74)</f>
        <v>WNDWT</v>
      </c>
      <c r="CV74" t="str">
        <f>IFERROR(VLOOKUP(CU74,'Peaker Keys'!$A$35:$B$93,2,FALSE),"")</f>
        <v>onshore wind</v>
      </c>
    </row>
    <row r="75" spans="1:100" x14ac:dyDescent="0.25">
      <c r="A75" t="s">
        <v>9455</v>
      </c>
      <c r="B75">
        <v>59200</v>
      </c>
      <c r="C75" t="s">
        <v>9239</v>
      </c>
      <c r="D75" t="s">
        <v>9240</v>
      </c>
      <c r="E75" t="s">
        <v>9415</v>
      </c>
      <c r="F75" t="s">
        <v>9407</v>
      </c>
      <c r="G75">
        <v>13781</v>
      </c>
      <c r="H75" t="s">
        <v>8922</v>
      </c>
      <c r="I75" t="s">
        <v>9243</v>
      </c>
      <c r="J75" t="s">
        <v>9244</v>
      </c>
      <c r="L75">
        <v>22</v>
      </c>
      <c r="M75">
        <v>1</v>
      </c>
      <c r="N75" t="s">
        <v>9245</v>
      </c>
      <c r="O75" t="s">
        <v>9320</v>
      </c>
      <c r="P75" t="s">
        <v>9132</v>
      </c>
      <c r="Q75" t="s">
        <v>9132</v>
      </c>
      <c r="R75" t="s">
        <v>9248</v>
      </c>
      <c r="S75" t="s">
        <v>9270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212353</v>
      </c>
      <c r="BF75">
        <v>179908</v>
      </c>
      <c r="BG75">
        <v>157256</v>
      </c>
      <c r="BH75">
        <v>186923</v>
      </c>
      <c r="BI75">
        <v>172101</v>
      </c>
      <c r="BJ75">
        <v>157935</v>
      </c>
      <c r="BK75">
        <v>54128</v>
      </c>
      <c r="BL75">
        <v>36655</v>
      </c>
      <c r="BM75">
        <v>19373</v>
      </c>
      <c r="BN75">
        <v>0</v>
      </c>
      <c r="BO75">
        <v>0</v>
      </c>
      <c r="BP75">
        <v>0</v>
      </c>
      <c r="BQ75">
        <v>212353</v>
      </c>
      <c r="BR75">
        <v>179908</v>
      </c>
      <c r="BS75">
        <v>157256</v>
      </c>
      <c r="BT75">
        <v>186923</v>
      </c>
      <c r="BU75">
        <v>172101</v>
      </c>
      <c r="BV75">
        <v>157935</v>
      </c>
      <c r="BW75">
        <v>54128</v>
      </c>
      <c r="BX75">
        <v>36655</v>
      </c>
      <c r="BY75">
        <v>19373</v>
      </c>
      <c r="BZ75">
        <v>0</v>
      </c>
      <c r="CA75">
        <v>0</v>
      </c>
      <c r="CB75">
        <v>0</v>
      </c>
      <c r="CC75">
        <v>62237</v>
      </c>
      <c r="CD75">
        <v>52728</v>
      </c>
      <c r="CE75">
        <v>46089</v>
      </c>
      <c r="CF75">
        <v>54784</v>
      </c>
      <c r="CG75">
        <v>50440</v>
      </c>
      <c r="CH75">
        <v>46288</v>
      </c>
      <c r="CI75">
        <v>15864</v>
      </c>
      <c r="CJ75">
        <v>10743</v>
      </c>
      <c r="CK75">
        <v>5678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1176632</v>
      </c>
      <c r="CR75">
        <v>1176632</v>
      </c>
      <c r="CS75">
        <v>344851</v>
      </c>
      <c r="CT75">
        <v>2025</v>
      </c>
      <c r="CU75" t="str">
        <f>IF(ISNUMBER(MATCH(P75,'Peaker Keys'!$A$96:$A$99,0)),P75&amp;O75,P75)</f>
        <v>WNDWT</v>
      </c>
      <c r="CV75" t="str">
        <f>IFERROR(VLOOKUP(CU75,'Peaker Keys'!$A$35:$B$93,2,FALSE),"")</f>
        <v>onshore wind</v>
      </c>
    </row>
    <row r="76" spans="1:100" x14ac:dyDescent="0.25">
      <c r="A76" t="s">
        <v>9455</v>
      </c>
      <c r="B76">
        <v>59684</v>
      </c>
      <c r="C76" t="s">
        <v>9239</v>
      </c>
      <c r="D76" t="s">
        <v>9240</v>
      </c>
      <c r="E76" t="s">
        <v>9417</v>
      </c>
      <c r="F76" t="s">
        <v>9458</v>
      </c>
      <c r="G76">
        <v>67479</v>
      </c>
      <c r="H76" t="s">
        <v>8922</v>
      </c>
      <c r="I76" t="s">
        <v>9243</v>
      </c>
      <c r="J76" t="s">
        <v>9244</v>
      </c>
      <c r="L76">
        <v>22</v>
      </c>
      <c r="M76">
        <v>2</v>
      </c>
      <c r="N76" t="s">
        <v>9329</v>
      </c>
      <c r="O76" t="s">
        <v>9320</v>
      </c>
      <c r="P76" t="s">
        <v>9132</v>
      </c>
      <c r="Q76" t="s">
        <v>9132</v>
      </c>
      <c r="R76" t="s">
        <v>9269</v>
      </c>
      <c r="S76" t="s">
        <v>9249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198913</v>
      </c>
      <c r="BF76">
        <v>125910</v>
      </c>
      <c r="BG76">
        <v>134716</v>
      </c>
      <c r="BH76">
        <v>162196</v>
      </c>
      <c r="BI76">
        <v>152994</v>
      </c>
      <c r="BJ76">
        <v>119045</v>
      </c>
      <c r="BK76">
        <v>104206</v>
      </c>
      <c r="BL76">
        <v>120181</v>
      </c>
      <c r="BM76">
        <v>118710</v>
      </c>
      <c r="BN76">
        <v>178744</v>
      </c>
      <c r="BO76">
        <v>143731</v>
      </c>
      <c r="BP76">
        <v>94512</v>
      </c>
      <c r="BQ76">
        <v>198913</v>
      </c>
      <c r="BR76">
        <v>125910</v>
      </c>
      <c r="BS76">
        <v>134716</v>
      </c>
      <c r="BT76">
        <v>162196</v>
      </c>
      <c r="BU76">
        <v>152994</v>
      </c>
      <c r="BV76">
        <v>119045</v>
      </c>
      <c r="BW76">
        <v>104206</v>
      </c>
      <c r="BX76">
        <v>120181</v>
      </c>
      <c r="BY76">
        <v>118710</v>
      </c>
      <c r="BZ76">
        <v>178744</v>
      </c>
      <c r="CA76">
        <v>143731</v>
      </c>
      <c r="CB76">
        <v>94512</v>
      </c>
      <c r="CC76">
        <v>58298</v>
      </c>
      <c r="CD76">
        <v>36902</v>
      </c>
      <c r="CE76">
        <v>39483</v>
      </c>
      <c r="CF76">
        <v>47537</v>
      </c>
      <c r="CG76">
        <v>44840</v>
      </c>
      <c r="CH76">
        <v>34890</v>
      </c>
      <c r="CI76">
        <v>30541</v>
      </c>
      <c r="CJ76">
        <v>35223</v>
      </c>
      <c r="CK76">
        <v>34792</v>
      </c>
      <c r="CL76">
        <v>52387</v>
      </c>
      <c r="CM76">
        <v>42125</v>
      </c>
      <c r="CN76">
        <v>27700</v>
      </c>
      <c r="CO76">
        <v>0</v>
      </c>
      <c r="CP76">
        <v>0</v>
      </c>
      <c r="CQ76">
        <v>1653858</v>
      </c>
      <c r="CR76">
        <v>1653858</v>
      </c>
      <c r="CS76">
        <v>484718</v>
      </c>
      <c r="CT76">
        <v>2025</v>
      </c>
      <c r="CU76" t="str">
        <f>IF(ISNUMBER(MATCH(P76,'Peaker Keys'!$A$96:$A$99,0)),P76&amp;O76,P76)</f>
        <v>WNDWT</v>
      </c>
      <c r="CV76" t="str">
        <f>IFERROR(VLOOKUP(CU76,'Peaker Keys'!$A$35:$B$93,2,FALSE),"")</f>
        <v>onshore wind</v>
      </c>
    </row>
    <row r="77" spans="1:100" x14ac:dyDescent="0.25">
      <c r="A77" t="s">
        <v>9455</v>
      </c>
      <c r="B77">
        <v>59903</v>
      </c>
      <c r="C77" t="s">
        <v>9239</v>
      </c>
      <c r="D77" t="s">
        <v>9240</v>
      </c>
      <c r="E77" t="s">
        <v>9420</v>
      </c>
      <c r="F77" t="s">
        <v>9421</v>
      </c>
      <c r="G77">
        <v>64799</v>
      </c>
      <c r="H77" t="s">
        <v>8922</v>
      </c>
      <c r="I77" t="s">
        <v>9243</v>
      </c>
      <c r="J77" t="s">
        <v>9244</v>
      </c>
      <c r="L77">
        <v>22</v>
      </c>
      <c r="M77">
        <v>2</v>
      </c>
      <c r="N77" t="s">
        <v>9329</v>
      </c>
      <c r="O77" t="s">
        <v>9320</v>
      </c>
      <c r="P77" t="s">
        <v>9132</v>
      </c>
      <c r="Q77" t="s">
        <v>9132</v>
      </c>
      <c r="R77" t="s">
        <v>9248</v>
      </c>
      <c r="S77" t="s">
        <v>9249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170446</v>
      </c>
      <c r="BF77">
        <v>122972</v>
      </c>
      <c r="BG77">
        <v>105472</v>
      </c>
      <c r="BH77">
        <v>110484</v>
      </c>
      <c r="BI77">
        <v>109372</v>
      </c>
      <c r="BJ77">
        <v>86576</v>
      </c>
      <c r="BK77">
        <v>65773</v>
      </c>
      <c r="BL77">
        <v>80864</v>
      </c>
      <c r="BM77">
        <v>92114</v>
      </c>
      <c r="BN77">
        <v>136606</v>
      </c>
      <c r="BO77">
        <v>116933</v>
      </c>
      <c r="BP77">
        <v>122204</v>
      </c>
      <c r="BQ77">
        <v>170446</v>
      </c>
      <c r="BR77">
        <v>122972</v>
      </c>
      <c r="BS77">
        <v>105472</v>
      </c>
      <c r="BT77">
        <v>110484</v>
      </c>
      <c r="BU77">
        <v>109372</v>
      </c>
      <c r="BV77">
        <v>86576</v>
      </c>
      <c r="BW77">
        <v>65773</v>
      </c>
      <c r="BX77">
        <v>80864</v>
      </c>
      <c r="BY77">
        <v>92114</v>
      </c>
      <c r="BZ77">
        <v>136606</v>
      </c>
      <c r="CA77">
        <v>116933</v>
      </c>
      <c r="CB77">
        <v>122204</v>
      </c>
      <c r="CC77">
        <v>49955</v>
      </c>
      <c r="CD77">
        <v>36041</v>
      </c>
      <c r="CE77">
        <v>30912</v>
      </c>
      <c r="CF77">
        <v>32381</v>
      </c>
      <c r="CG77">
        <v>32055</v>
      </c>
      <c r="CH77">
        <v>25374</v>
      </c>
      <c r="CI77">
        <v>19277</v>
      </c>
      <c r="CJ77">
        <v>23700</v>
      </c>
      <c r="CK77">
        <v>26997</v>
      </c>
      <c r="CL77">
        <v>40037</v>
      </c>
      <c r="CM77">
        <v>34271</v>
      </c>
      <c r="CN77">
        <v>35816</v>
      </c>
      <c r="CO77">
        <v>0</v>
      </c>
      <c r="CP77">
        <v>0</v>
      </c>
      <c r="CQ77">
        <v>1319816</v>
      </c>
      <c r="CR77">
        <v>1319816</v>
      </c>
      <c r="CS77">
        <v>386816</v>
      </c>
      <c r="CT77">
        <v>2025</v>
      </c>
      <c r="CU77" t="str">
        <f>IF(ISNUMBER(MATCH(P77,'Peaker Keys'!$A$96:$A$99,0)),P77&amp;O77,P77)</f>
        <v>WNDWT</v>
      </c>
      <c r="CV77" t="str">
        <f>IFERROR(VLOOKUP(CU77,'Peaker Keys'!$A$35:$B$93,2,FALSE),"")</f>
        <v>onshore wind</v>
      </c>
    </row>
    <row r="78" spans="1:100" x14ac:dyDescent="0.25">
      <c r="A78" t="s">
        <v>9455</v>
      </c>
      <c r="B78">
        <v>60088</v>
      </c>
      <c r="C78" t="s">
        <v>9239</v>
      </c>
      <c r="D78" t="s">
        <v>9240</v>
      </c>
      <c r="E78" t="s">
        <v>9423</v>
      </c>
      <c r="F78" t="s">
        <v>9424</v>
      </c>
      <c r="G78">
        <v>60453</v>
      </c>
      <c r="H78" t="s">
        <v>8922</v>
      </c>
      <c r="I78" t="s">
        <v>9243</v>
      </c>
      <c r="J78" t="s">
        <v>9244</v>
      </c>
      <c r="L78">
        <v>22</v>
      </c>
      <c r="M78">
        <v>2</v>
      </c>
      <c r="N78" t="s">
        <v>9329</v>
      </c>
      <c r="O78" t="s">
        <v>9320</v>
      </c>
      <c r="P78" t="s">
        <v>9132</v>
      </c>
      <c r="Q78" t="s">
        <v>9132</v>
      </c>
      <c r="R78" t="s">
        <v>9425</v>
      </c>
      <c r="S78" t="s">
        <v>9249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172118</v>
      </c>
      <c r="BF78">
        <v>125937</v>
      </c>
      <c r="BG78">
        <v>131140</v>
      </c>
      <c r="BH78">
        <v>132553</v>
      </c>
      <c r="BI78">
        <v>129656</v>
      </c>
      <c r="BJ78">
        <v>92939</v>
      </c>
      <c r="BK78">
        <v>89050</v>
      </c>
      <c r="BL78">
        <v>97484</v>
      </c>
      <c r="BM78">
        <v>89954</v>
      </c>
      <c r="BN78">
        <v>142471</v>
      </c>
      <c r="BO78">
        <v>123654</v>
      </c>
      <c r="BP78">
        <v>145730</v>
      </c>
      <c r="BQ78">
        <v>172118</v>
      </c>
      <c r="BR78">
        <v>125937</v>
      </c>
      <c r="BS78">
        <v>131140</v>
      </c>
      <c r="BT78">
        <v>132553</v>
      </c>
      <c r="BU78">
        <v>129656</v>
      </c>
      <c r="BV78">
        <v>92939</v>
      </c>
      <c r="BW78">
        <v>89050</v>
      </c>
      <c r="BX78">
        <v>97484</v>
      </c>
      <c r="BY78">
        <v>89954</v>
      </c>
      <c r="BZ78">
        <v>142471</v>
      </c>
      <c r="CA78">
        <v>123654</v>
      </c>
      <c r="CB78">
        <v>145730</v>
      </c>
      <c r="CC78">
        <v>50445</v>
      </c>
      <c r="CD78">
        <v>36910</v>
      </c>
      <c r="CE78">
        <v>38435</v>
      </c>
      <c r="CF78">
        <v>38849</v>
      </c>
      <c r="CG78">
        <v>38000</v>
      </c>
      <c r="CH78">
        <v>27239</v>
      </c>
      <c r="CI78">
        <v>26099</v>
      </c>
      <c r="CJ78">
        <v>28571</v>
      </c>
      <c r="CK78">
        <v>26364</v>
      </c>
      <c r="CL78">
        <v>41756</v>
      </c>
      <c r="CM78">
        <v>36241</v>
      </c>
      <c r="CN78">
        <v>42711</v>
      </c>
      <c r="CO78">
        <v>0</v>
      </c>
      <c r="CP78">
        <v>0</v>
      </c>
      <c r="CQ78">
        <v>1472686</v>
      </c>
      <c r="CR78">
        <v>1472686</v>
      </c>
      <c r="CS78">
        <v>431620</v>
      </c>
      <c r="CT78">
        <v>2025</v>
      </c>
      <c r="CU78" t="str">
        <f>IF(ISNUMBER(MATCH(P78,'Peaker Keys'!$A$96:$A$99,0)),P78&amp;O78,P78)</f>
        <v>WNDWT</v>
      </c>
      <c r="CV78" t="str">
        <f>IFERROR(VLOOKUP(CU78,'Peaker Keys'!$A$35:$B$93,2,FALSE),"")</f>
        <v>onshore wind</v>
      </c>
    </row>
    <row r="79" spans="1:100" x14ac:dyDescent="0.25">
      <c r="A79" t="s">
        <v>9455</v>
      </c>
      <c r="B79">
        <v>60354</v>
      </c>
      <c r="C79" t="s">
        <v>9239</v>
      </c>
      <c r="D79" t="s">
        <v>9240</v>
      </c>
      <c r="E79" t="s">
        <v>9427</v>
      </c>
      <c r="F79" t="s">
        <v>9428</v>
      </c>
      <c r="G79">
        <v>60149</v>
      </c>
      <c r="H79" t="s">
        <v>8922</v>
      </c>
      <c r="I79" t="s">
        <v>9243</v>
      </c>
      <c r="J79" t="s">
        <v>9244</v>
      </c>
      <c r="L79">
        <v>22</v>
      </c>
      <c r="M79">
        <v>2</v>
      </c>
      <c r="N79" t="s">
        <v>9329</v>
      </c>
      <c r="O79" t="s">
        <v>9320</v>
      </c>
      <c r="P79" t="s">
        <v>9132</v>
      </c>
      <c r="Q79" t="s">
        <v>9132</v>
      </c>
      <c r="R79" t="s">
        <v>9269</v>
      </c>
      <c r="S79" t="s">
        <v>9249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251836</v>
      </c>
      <c r="BF79">
        <v>197613</v>
      </c>
      <c r="BG79">
        <v>196275</v>
      </c>
      <c r="BH79">
        <v>188861</v>
      </c>
      <c r="BI79">
        <v>197756</v>
      </c>
      <c r="BJ79">
        <v>144921</v>
      </c>
      <c r="BK79">
        <v>137313</v>
      </c>
      <c r="BL79">
        <v>139022</v>
      </c>
      <c r="BM79">
        <v>137275</v>
      </c>
      <c r="BN79">
        <v>200377</v>
      </c>
      <c r="BO79">
        <v>170685</v>
      </c>
      <c r="BP79">
        <v>223442</v>
      </c>
      <c r="BQ79">
        <v>251836</v>
      </c>
      <c r="BR79">
        <v>197613</v>
      </c>
      <c r="BS79">
        <v>196275</v>
      </c>
      <c r="BT79">
        <v>188861</v>
      </c>
      <c r="BU79">
        <v>197756</v>
      </c>
      <c r="BV79">
        <v>144921</v>
      </c>
      <c r="BW79">
        <v>137313</v>
      </c>
      <c r="BX79">
        <v>139022</v>
      </c>
      <c r="BY79">
        <v>137275</v>
      </c>
      <c r="BZ79">
        <v>200377</v>
      </c>
      <c r="CA79">
        <v>170685</v>
      </c>
      <c r="CB79">
        <v>223442</v>
      </c>
      <c r="CC79">
        <v>73809</v>
      </c>
      <c r="CD79">
        <v>57917</v>
      </c>
      <c r="CE79">
        <v>57525</v>
      </c>
      <c r="CF79">
        <v>55352</v>
      </c>
      <c r="CG79">
        <v>57959</v>
      </c>
      <c r="CH79">
        <v>42474</v>
      </c>
      <c r="CI79">
        <v>40244</v>
      </c>
      <c r="CJ79">
        <v>40745</v>
      </c>
      <c r="CK79">
        <v>40233</v>
      </c>
      <c r="CL79">
        <v>58727</v>
      </c>
      <c r="CM79">
        <v>50025</v>
      </c>
      <c r="CN79">
        <v>65487</v>
      </c>
      <c r="CO79">
        <v>0</v>
      </c>
      <c r="CP79">
        <v>0</v>
      </c>
      <c r="CQ79">
        <v>2185376</v>
      </c>
      <c r="CR79">
        <v>2185376</v>
      </c>
      <c r="CS79">
        <v>640497</v>
      </c>
      <c r="CT79">
        <v>2025</v>
      </c>
      <c r="CU79" t="str">
        <f>IF(ISNUMBER(MATCH(P79,'Peaker Keys'!$A$96:$A$99,0)),P79&amp;O79,P79)</f>
        <v>WNDWT</v>
      </c>
      <c r="CV79" t="str">
        <f>IFERROR(VLOOKUP(CU79,'Peaker Keys'!$A$35:$B$93,2,FALSE),"")</f>
        <v>onshore wind</v>
      </c>
    </row>
    <row r="80" spans="1:100" x14ac:dyDescent="0.25">
      <c r="A80" t="s">
        <v>9455</v>
      </c>
      <c r="B80">
        <v>60355</v>
      </c>
      <c r="C80" t="s">
        <v>9239</v>
      </c>
      <c r="D80" t="s">
        <v>9240</v>
      </c>
      <c r="E80" t="s">
        <v>9430</v>
      </c>
      <c r="F80" t="s">
        <v>9431</v>
      </c>
      <c r="G80">
        <v>60148</v>
      </c>
      <c r="H80" t="s">
        <v>8922</v>
      </c>
      <c r="I80" t="s">
        <v>9243</v>
      </c>
      <c r="J80" t="s">
        <v>9244</v>
      </c>
      <c r="L80">
        <v>22</v>
      </c>
      <c r="M80">
        <v>2</v>
      </c>
      <c r="N80" t="s">
        <v>9329</v>
      </c>
      <c r="O80" t="s">
        <v>9320</v>
      </c>
      <c r="P80" t="s">
        <v>9132</v>
      </c>
      <c r="Q80" t="s">
        <v>9132</v>
      </c>
      <c r="R80" t="s">
        <v>9269</v>
      </c>
      <c r="S80" t="s">
        <v>9270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233108</v>
      </c>
      <c r="BF80">
        <v>199742</v>
      </c>
      <c r="BG80">
        <v>191850</v>
      </c>
      <c r="BH80">
        <v>191116</v>
      </c>
      <c r="BI80">
        <v>199950</v>
      </c>
      <c r="BJ80">
        <v>142018</v>
      </c>
      <c r="BK80">
        <v>133242</v>
      </c>
      <c r="BL80">
        <v>144621</v>
      </c>
      <c r="BM80">
        <v>135999</v>
      </c>
      <c r="BN80">
        <v>203898</v>
      </c>
      <c r="BO80">
        <v>174425</v>
      </c>
      <c r="BP80">
        <v>229884</v>
      </c>
      <c r="BQ80">
        <v>233108</v>
      </c>
      <c r="BR80">
        <v>199742</v>
      </c>
      <c r="BS80">
        <v>191850</v>
      </c>
      <c r="BT80">
        <v>191116</v>
      </c>
      <c r="BU80">
        <v>199950</v>
      </c>
      <c r="BV80">
        <v>142018</v>
      </c>
      <c r="BW80">
        <v>133242</v>
      </c>
      <c r="BX80">
        <v>144621</v>
      </c>
      <c r="BY80">
        <v>135999</v>
      </c>
      <c r="BZ80">
        <v>203898</v>
      </c>
      <c r="CA80">
        <v>174425</v>
      </c>
      <c r="CB80">
        <v>229884</v>
      </c>
      <c r="CC80">
        <v>68320</v>
      </c>
      <c r="CD80">
        <v>58541</v>
      </c>
      <c r="CE80">
        <v>56228</v>
      </c>
      <c r="CF80">
        <v>56013</v>
      </c>
      <c r="CG80">
        <v>58602</v>
      </c>
      <c r="CH80">
        <v>41623</v>
      </c>
      <c r="CI80">
        <v>39051</v>
      </c>
      <c r="CJ80">
        <v>42386</v>
      </c>
      <c r="CK80">
        <v>39859</v>
      </c>
      <c r="CL80">
        <v>59759</v>
      </c>
      <c r="CM80">
        <v>51121</v>
      </c>
      <c r="CN80">
        <v>67375</v>
      </c>
      <c r="CO80">
        <v>0</v>
      </c>
      <c r="CP80">
        <v>0</v>
      </c>
      <c r="CQ80">
        <v>2179853</v>
      </c>
      <c r="CR80">
        <v>2179853</v>
      </c>
      <c r="CS80">
        <v>638878</v>
      </c>
      <c r="CT80">
        <v>2025</v>
      </c>
      <c r="CU80" t="str">
        <f>IF(ISNUMBER(MATCH(P80,'Peaker Keys'!$A$96:$A$99,0)),P80&amp;O80,P80)</f>
        <v>WNDWT</v>
      </c>
      <c r="CV80" t="str">
        <f>IFERROR(VLOOKUP(CU80,'Peaker Keys'!$A$35:$B$93,2,FALSE),"")</f>
        <v>onshore wind</v>
      </c>
    </row>
    <row r="81" spans="1:100" x14ac:dyDescent="0.25">
      <c r="A81" t="s">
        <v>9455</v>
      </c>
      <c r="B81">
        <v>60905</v>
      </c>
      <c r="C81" t="s">
        <v>9239</v>
      </c>
      <c r="D81" t="s">
        <v>9240</v>
      </c>
      <c r="E81" t="s">
        <v>9433</v>
      </c>
      <c r="F81" t="s">
        <v>9433</v>
      </c>
      <c r="G81">
        <v>60562</v>
      </c>
      <c r="H81" t="s">
        <v>8922</v>
      </c>
      <c r="I81" t="s">
        <v>9243</v>
      </c>
      <c r="J81" t="s">
        <v>9244</v>
      </c>
      <c r="L81">
        <v>22</v>
      </c>
      <c r="M81">
        <v>2</v>
      </c>
      <c r="N81" t="s">
        <v>9329</v>
      </c>
      <c r="O81" t="s">
        <v>9320</v>
      </c>
      <c r="P81" t="s">
        <v>9132</v>
      </c>
      <c r="Q81" t="s">
        <v>9132</v>
      </c>
      <c r="R81" t="s">
        <v>9248</v>
      </c>
      <c r="S81" t="s">
        <v>9249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162015</v>
      </c>
      <c r="BF81">
        <v>113736</v>
      </c>
      <c r="BG81">
        <v>115701</v>
      </c>
      <c r="BH81">
        <v>128039</v>
      </c>
      <c r="BI81">
        <v>117680</v>
      </c>
      <c r="BJ81">
        <v>66094</v>
      </c>
      <c r="BK81">
        <v>67875</v>
      </c>
      <c r="BL81">
        <v>82833</v>
      </c>
      <c r="BM81">
        <v>71945</v>
      </c>
      <c r="BN81">
        <v>135405</v>
      </c>
      <c r="BO81">
        <v>107819</v>
      </c>
      <c r="BP81">
        <v>127773</v>
      </c>
      <c r="BQ81">
        <v>162015</v>
      </c>
      <c r="BR81">
        <v>113736</v>
      </c>
      <c r="BS81">
        <v>115701</v>
      </c>
      <c r="BT81">
        <v>128039</v>
      </c>
      <c r="BU81">
        <v>117680</v>
      </c>
      <c r="BV81">
        <v>66094</v>
      </c>
      <c r="BW81">
        <v>67875</v>
      </c>
      <c r="BX81">
        <v>82833</v>
      </c>
      <c r="BY81">
        <v>71945</v>
      </c>
      <c r="BZ81">
        <v>135405</v>
      </c>
      <c r="CA81">
        <v>107819</v>
      </c>
      <c r="CB81">
        <v>127773</v>
      </c>
      <c r="CC81">
        <v>47484</v>
      </c>
      <c r="CD81">
        <v>33334</v>
      </c>
      <c r="CE81">
        <v>33910</v>
      </c>
      <c r="CF81">
        <v>37526</v>
      </c>
      <c r="CG81">
        <v>34490</v>
      </c>
      <c r="CH81">
        <v>19371</v>
      </c>
      <c r="CI81">
        <v>19893</v>
      </c>
      <c r="CJ81">
        <v>24277</v>
      </c>
      <c r="CK81">
        <v>21086</v>
      </c>
      <c r="CL81">
        <v>39685</v>
      </c>
      <c r="CM81">
        <v>31600</v>
      </c>
      <c r="CN81">
        <v>37448</v>
      </c>
      <c r="CO81">
        <v>0</v>
      </c>
      <c r="CP81">
        <v>0</v>
      </c>
      <c r="CQ81">
        <v>1296915</v>
      </c>
      <c r="CR81">
        <v>1296915</v>
      </c>
      <c r="CS81">
        <v>380104</v>
      </c>
      <c r="CT81">
        <v>2025</v>
      </c>
      <c r="CU81" t="str">
        <f>IF(ISNUMBER(MATCH(P81,'Peaker Keys'!$A$96:$A$99,0)),P81&amp;O81,P81)</f>
        <v>WNDWT</v>
      </c>
      <c r="CV81" t="str">
        <f>IFERROR(VLOOKUP(CU81,'Peaker Keys'!$A$35:$B$93,2,FALSE),"")</f>
        <v>onshore wind</v>
      </c>
    </row>
    <row r="82" spans="1:100" x14ac:dyDescent="0.25">
      <c r="A82" t="s">
        <v>9455</v>
      </c>
      <c r="B82">
        <v>61100</v>
      </c>
      <c r="C82" t="s">
        <v>9239</v>
      </c>
      <c r="D82" t="s">
        <v>9240</v>
      </c>
      <c r="E82" t="s">
        <v>9435</v>
      </c>
      <c r="F82" t="s">
        <v>9436</v>
      </c>
      <c r="G82">
        <v>60714</v>
      </c>
      <c r="H82" t="s">
        <v>8922</v>
      </c>
      <c r="I82" t="s">
        <v>9243</v>
      </c>
      <c r="J82" t="s">
        <v>9244</v>
      </c>
      <c r="L82">
        <v>22</v>
      </c>
      <c r="M82">
        <v>2</v>
      </c>
      <c r="N82" t="s">
        <v>9329</v>
      </c>
      <c r="O82" t="s">
        <v>9320</v>
      </c>
      <c r="P82" t="s">
        <v>9132</v>
      </c>
      <c r="Q82" t="s">
        <v>9132</v>
      </c>
      <c r="R82" t="s">
        <v>9269</v>
      </c>
      <c r="S82" t="s">
        <v>9249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325501</v>
      </c>
      <c r="BF82">
        <v>223165</v>
      </c>
      <c r="BG82">
        <v>187517</v>
      </c>
      <c r="BH82">
        <v>214277</v>
      </c>
      <c r="BI82">
        <v>225315</v>
      </c>
      <c r="BJ82">
        <v>201741</v>
      </c>
      <c r="BK82">
        <v>133573</v>
      </c>
      <c r="BL82">
        <v>194719</v>
      </c>
      <c r="BM82">
        <v>189492</v>
      </c>
      <c r="BN82">
        <v>269487</v>
      </c>
      <c r="BO82">
        <v>223315</v>
      </c>
      <c r="BP82">
        <v>281435</v>
      </c>
      <c r="BQ82">
        <v>325501</v>
      </c>
      <c r="BR82">
        <v>223165</v>
      </c>
      <c r="BS82">
        <v>187517</v>
      </c>
      <c r="BT82">
        <v>214277</v>
      </c>
      <c r="BU82">
        <v>225315</v>
      </c>
      <c r="BV82">
        <v>201741</v>
      </c>
      <c r="BW82">
        <v>133573</v>
      </c>
      <c r="BX82">
        <v>194719</v>
      </c>
      <c r="BY82">
        <v>189492</v>
      </c>
      <c r="BZ82">
        <v>269487</v>
      </c>
      <c r="CA82">
        <v>223315</v>
      </c>
      <c r="CB82">
        <v>281435</v>
      </c>
      <c r="CC82">
        <v>95399</v>
      </c>
      <c r="CD82">
        <v>65406</v>
      </c>
      <c r="CE82">
        <v>54958</v>
      </c>
      <c r="CF82">
        <v>62801</v>
      </c>
      <c r="CG82">
        <v>66036</v>
      </c>
      <c r="CH82">
        <v>59127</v>
      </c>
      <c r="CI82">
        <v>39148</v>
      </c>
      <c r="CJ82">
        <v>57069</v>
      </c>
      <c r="CK82">
        <v>55537</v>
      </c>
      <c r="CL82">
        <v>78982</v>
      </c>
      <c r="CM82">
        <v>65450</v>
      </c>
      <c r="CN82">
        <v>82484</v>
      </c>
      <c r="CO82">
        <v>0</v>
      </c>
      <c r="CP82">
        <v>0</v>
      </c>
      <c r="CQ82">
        <v>2669537</v>
      </c>
      <c r="CR82">
        <v>2669537</v>
      </c>
      <c r="CS82">
        <v>782397</v>
      </c>
      <c r="CT82">
        <v>2025</v>
      </c>
      <c r="CU82" t="str">
        <f>IF(ISNUMBER(MATCH(P82,'Peaker Keys'!$A$96:$A$99,0)),P82&amp;O82,P82)</f>
        <v>WNDWT</v>
      </c>
      <c r="CV82" t="str">
        <f>IFERROR(VLOOKUP(CU82,'Peaker Keys'!$A$35:$B$93,2,FALSE),"")</f>
        <v>onshore wind</v>
      </c>
    </row>
    <row r="83" spans="1:100" x14ac:dyDescent="0.25">
      <c r="A83" t="s">
        <v>9455</v>
      </c>
      <c r="B83">
        <v>61747</v>
      </c>
      <c r="C83" t="s">
        <v>9239</v>
      </c>
      <c r="D83" t="s">
        <v>9240</v>
      </c>
      <c r="E83" t="s">
        <v>9438</v>
      </c>
      <c r="F83" t="s">
        <v>9438</v>
      </c>
      <c r="G83">
        <v>61374</v>
      </c>
      <c r="H83" t="s">
        <v>8922</v>
      </c>
      <c r="I83" t="s">
        <v>9243</v>
      </c>
      <c r="J83" t="s">
        <v>9244</v>
      </c>
      <c r="L83">
        <v>22</v>
      </c>
      <c r="M83">
        <v>1</v>
      </c>
      <c r="N83" t="s">
        <v>9245</v>
      </c>
      <c r="O83" t="s">
        <v>9320</v>
      </c>
      <c r="P83" t="s">
        <v>9132</v>
      </c>
      <c r="Q83" t="s">
        <v>9132</v>
      </c>
      <c r="R83" t="s">
        <v>9248</v>
      </c>
      <c r="S83" t="s">
        <v>9249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242487</v>
      </c>
      <c r="BF83">
        <v>210619</v>
      </c>
      <c r="BG83">
        <v>211605</v>
      </c>
      <c r="BH83">
        <v>206692</v>
      </c>
      <c r="BI83">
        <v>177526</v>
      </c>
      <c r="BJ83">
        <v>126084</v>
      </c>
      <c r="BK83">
        <v>133597</v>
      </c>
      <c r="BL83">
        <v>119700</v>
      </c>
      <c r="BM83">
        <v>136555</v>
      </c>
      <c r="BN83">
        <v>212264</v>
      </c>
      <c r="BO83">
        <v>192150</v>
      </c>
      <c r="BP83">
        <v>156526</v>
      </c>
      <c r="BQ83">
        <v>242487</v>
      </c>
      <c r="BR83">
        <v>210619</v>
      </c>
      <c r="BS83">
        <v>211605</v>
      </c>
      <c r="BT83">
        <v>206692</v>
      </c>
      <c r="BU83">
        <v>177526</v>
      </c>
      <c r="BV83">
        <v>126084</v>
      </c>
      <c r="BW83">
        <v>133597</v>
      </c>
      <c r="BX83">
        <v>119700</v>
      </c>
      <c r="BY83">
        <v>136555</v>
      </c>
      <c r="BZ83">
        <v>212264</v>
      </c>
      <c r="CA83">
        <v>192150</v>
      </c>
      <c r="CB83">
        <v>156526</v>
      </c>
      <c r="CC83">
        <v>71069</v>
      </c>
      <c r="CD83">
        <v>61729</v>
      </c>
      <c r="CE83">
        <v>62018</v>
      </c>
      <c r="CF83">
        <v>60578</v>
      </c>
      <c r="CG83">
        <v>52030</v>
      </c>
      <c r="CH83">
        <v>36953</v>
      </c>
      <c r="CI83">
        <v>39155</v>
      </c>
      <c r="CJ83">
        <v>35082</v>
      </c>
      <c r="CK83">
        <v>40022</v>
      </c>
      <c r="CL83">
        <v>62211</v>
      </c>
      <c r="CM83">
        <v>56316</v>
      </c>
      <c r="CN83">
        <v>45875</v>
      </c>
      <c r="CO83">
        <v>0</v>
      </c>
      <c r="CP83">
        <v>0</v>
      </c>
      <c r="CQ83">
        <v>2125805</v>
      </c>
      <c r="CR83">
        <v>2125805</v>
      </c>
      <c r="CS83">
        <v>623038</v>
      </c>
      <c r="CT83">
        <v>2025</v>
      </c>
      <c r="CU83" t="str">
        <f>IF(ISNUMBER(MATCH(P83,'Peaker Keys'!$A$96:$A$99,0)),P83&amp;O83,P83)</f>
        <v>WNDWT</v>
      </c>
      <c r="CV83" t="str">
        <f>IFERROR(VLOOKUP(CU83,'Peaker Keys'!$A$35:$B$93,2,FALSE),"")</f>
        <v>onshore wind</v>
      </c>
    </row>
    <row r="84" spans="1:100" x14ac:dyDescent="0.25">
      <c r="A84" t="s">
        <v>9455</v>
      </c>
      <c r="B84">
        <v>62380</v>
      </c>
      <c r="C84" t="s">
        <v>9239</v>
      </c>
      <c r="D84" t="s">
        <v>9240</v>
      </c>
      <c r="E84" t="s">
        <v>9441</v>
      </c>
      <c r="F84" t="s">
        <v>9441</v>
      </c>
      <c r="G84">
        <v>61915</v>
      </c>
      <c r="H84" t="s">
        <v>8922</v>
      </c>
      <c r="I84" t="s">
        <v>9243</v>
      </c>
      <c r="J84" t="s">
        <v>9244</v>
      </c>
      <c r="L84">
        <v>22</v>
      </c>
      <c r="M84">
        <v>2</v>
      </c>
      <c r="N84" t="s">
        <v>9329</v>
      </c>
      <c r="O84" t="s">
        <v>9320</v>
      </c>
      <c r="P84" t="s">
        <v>9132</v>
      </c>
      <c r="Q84" t="s">
        <v>9132</v>
      </c>
      <c r="R84" t="s">
        <v>9248</v>
      </c>
      <c r="S84" t="s">
        <v>9249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326150</v>
      </c>
      <c r="BF84">
        <v>238345</v>
      </c>
      <c r="BG84">
        <v>276532</v>
      </c>
      <c r="BH84">
        <v>293081</v>
      </c>
      <c r="BI84">
        <v>273721</v>
      </c>
      <c r="BJ84">
        <v>198865</v>
      </c>
      <c r="BK84">
        <v>191557</v>
      </c>
      <c r="BL84">
        <v>195405</v>
      </c>
      <c r="BM84">
        <v>206436</v>
      </c>
      <c r="BN84">
        <v>281186</v>
      </c>
      <c r="BO84">
        <v>242000</v>
      </c>
      <c r="BP84">
        <v>269889</v>
      </c>
      <c r="BQ84">
        <v>326150</v>
      </c>
      <c r="BR84">
        <v>238345</v>
      </c>
      <c r="BS84">
        <v>276532</v>
      </c>
      <c r="BT84">
        <v>293081</v>
      </c>
      <c r="BU84">
        <v>273721</v>
      </c>
      <c r="BV84">
        <v>198865</v>
      </c>
      <c r="BW84">
        <v>191557</v>
      </c>
      <c r="BX84">
        <v>195405</v>
      </c>
      <c r="BY84">
        <v>206436</v>
      </c>
      <c r="BZ84">
        <v>281186</v>
      </c>
      <c r="CA84">
        <v>242000</v>
      </c>
      <c r="CB84">
        <v>269889</v>
      </c>
      <c r="CC84">
        <v>95589</v>
      </c>
      <c r="CD84">
        <v>69855</v>
      </c>
      <c r="CE84">
        <v>81047</v>
      </c>
      <c r="CF84">
        <v>85897</v>
      </c>
      <c r="CG84">
        <v>80223</v>
      </c>
      <c r="CH84">
        <v>58284</v>
      </c>
      <c r="CI84">
        <v>56142</v>
      </c>
      <c r="CJ84">
        <v>57270</v>
      </c>
      <c r="CK84">
        <v>60503</v>
      </c>
      <c r="CL84">
        <v>82411</v>
      </c>
      <c r="CM84">
        <v>70926</v>
      </c>
      <c r="CN84">
        <v>79100</v>
      </c>
      <c r="CO84">
        <v>0</v>
      </c>
      <c r="CP84">
        <v>0</v>
      </c>
      <c r="CQ84">
        <v>2993167</v>
      </c>
      <c r="CR84">
        <v>2993167</v>
      </c>
      <c r="CS84">
        <v>877247</v>
      </c>
      <c r="CT84">
        <v>2025</v>
      </c>
      <c r="CU84" t="str">
        <f>IF(ISNUMBER(MATCH(P84,'Peaker Keys'!$A$96:$A$99,0)),P84&amp;O84,P84)</f>
        <v>WNDWT</v>
      </c>
      <c r="CV84" t="str">
        <f>IFERROR(VLOOKUP(CU84,'Peaker Keys'!$A$35:$B$93,2,FALSE),"")</f>
        <v>onshore wind</v>
      </c>
    </row>
    <row r="85" spans="1:100" x14ac:dyDescent="0.25">
      <c r="A85" t="s">
        <v>9455</v>
      </c>
      <c r="B85">
        <v>62938</v>
      </c>
      <c r="C85" t="s">
        <v>9239</v>
      </c>
      <c r="D85" t="s">
        <v>9240</v>
      </c>
      <c r="E85" t="s">
        <v>9443</v>
      </c>
      <c r="F85" t="s">
        <v>9444</v>
      </c>
      <c r="G85">
        <v>59496</v>
      </c>
      <c r="H85" t="s">
        <v>8922</v>
      </c>
      <c r="I85" t="s">
        <v>9243</v>
      </c>
      <c r="J85" t="s">
        <v>9244</v>
      </c>
      <c r="L85">
        <v>22</v>
      </c>
      <c r="M85">
        <v>2</v>
      </c>
      <c r="N85" t="s">
        <v>9329</v>
      </c>
      <c r="O85" t="s">
        <v>9320</v>
      </c>
      <c r="P85" t="s">
        <v>9132</v>
      </c>
      <c r="Q85" t="s">
        <v>9132</v>
      </c>
      <c r="R85" t="s">
        <v>9248</v>
      </c>
      <c r="S85" t="s">
        <v>9249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165373</v>
      </c>
      <c r="BF85">
        <v>118976</v>
      </c>
      <c r="BG85">
        <v>130284</v>
      </c>
      <c r="BH85">
        <v>139885</v>
      </c>
      <c r="BI85">
        <v>132174</v>
      </c>
      <c r="BJ85">
        <v>91053</v>
      </c>
      <c r="BK85">
        <v>98040</v>
      </c>
      <c r="BL85">
        <v>103216</v>
      </c>
      <c r="BM85">
        <v>92329</v>
      </c>
      <c r="BN85">
        <v>155505</v>
      </c>
      <c r="BO85">
        <v>123566</v>
      </c>
      <c r="BP85">
        <v>148354</v>
      </c>
      <c r="BQ85">
        <v>165373</v>
      </c>
      <c r="BR85">
        <v>118976</v>
      </c>
      <c r="BS85">
        <v>130284</v>
      </c>
      <c r="BT85">
        <v>139885</v>
      </c>
      <c r="BU85">
        <v>132174</v>
      </c>
      <c r="BV85">
        <v>91053</v>
      </c>
      <c r="BW85">
        <v>98040</v>
      </c>
      <c r="BX85">
        <v>103216</v>
      </c>
      <c r="BY85">
        <v>92329</v>
      </c>
      <c r="BZ85">
        <v>155505</v>
      </c>
      <c r="CA85">
        <v>123566</v>
      </c>
      <c r="CB85">
        <v>148354</v>
      </c>
      <c r="CC85">
        <v>48468</v>
      </c>
      <c r="CD85">
        <v>34870</v>
      </c>
      <c r="CE85">
        <v>38184</v>
      </c>
      <c r="CF85">
        <v>40998</v>
      </c>
      <c r="CG85">
        <v>38738</v>
      </c>
      <c r="CH85">
        <v>26686</v>
      </c>
      <c r="CI85">
        <v>28734</v>
      </c>
      <c r="CJ85">
        <v>30251</v>
      </c>
      <c r="CK85">
        <v>27060</v>
      </c>
      <c r="CL85">
        <v>45576</v>
      </c>
      <c r="CM85">
        <v>36215</v>
      </c>
      <c r="CN85">
        <v>43480</v>
      </c>
      <c r="CO85">
        <v>0</v>
      </c>
      <c r="CP85">
        <v>0</v>
      </c>
      <c r="CQ85">
        <v>1498755</v>
      </c>
      <c r="CR85">
        <v>1498755</v>
      </c>
      <c r="CS85">
        <v>439260</v>
      </c>
      <c r="CT85">
        <v>2025</v>
      </c>
      <c r="CU85" t="str">
        <f>IF(ISNUMBER(MATCH(P85,'Peaker Keys'!$A$96:$A$99,0)),P85&amp;O85,P85)</f>
        <v>WNDWT</v>
      </c>
      <c r="CV85" t="str">
        <f>IFERROR(VLOOKUP(CU85,'Peaker Keys'!$A$35:$B$93,2,FALSE),"")</f>
        <v>onshore wind</v>
      </c>
    </row>
    <row r="86" spans="1:100" x14ac:dyDescent="0.25">
      <c r="A86" t="s">
        <v>9455</v>
      </c>
      <c r="B86">
        <v>63258</v>
      </c>
      <c r="C86" t="s">
        <v>9239</v>
      </c>
      <c r="D86" t="s">
        <v>9240</v>
      </c>
      <c r="E86" t="s">
        <v>9446</v>
      </c>
      <c r="F86" t="s">
        <v>9447</v>
      </c>
      <c r="G86">
        <v>63021</v>
      </c>
      <c r="H86" t="s">
        <v>8922</v>
      </c>
      <c r="I86" t="s">
        <v>9243</v>
      </c>
      <c r="J86" t="s">
        <v>9244</v>
      </c>
      <c r="L86">
        <v>22</v>
      </c>
      <c r="M86">
        <v>2</v>
      </c>
      <c r="N86" t="s">
        <v>9329</v>
      </c>
      <c r="O86" t="s">
        <v>9320</v>
      </c>
      <c r="P86" t="s">
        <v>9132</v>
      </c>
      <c r="Q86" t="s">
        <v>9132</v>
      </c>
      <c r="R86" t="s">
        <v>9269</v>
      </c>
      <c r="S86" t="s">
        <v>9249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383011</v>
      </c>
      <c r="BF86">
        <v>240676</v>
      </c>
      <c r="BG86">
        <v>232429</v>
      </c>
      <c r="BH86">
        <v>279245</v>
      </c>
      <c r="BI86">
        <v>253235</v>
      </c>
      <c r="BJ86">
        <v>231317</v>
      </c>
      <c r="BK86">
        <v>178523</v>
      </c>
      <c r="BL86">
        <v>200619</v>
      </c>
      <c r="BM86">
        <v>214632</v>
      </c>
      <c r="BN86">
        <v>326764</v>
      </c>
      <c r="BO86">
        <v>262042</v>
      </c>
      <c r="BP86">
        <v>311816</v>
      </c>
      <c r="BQ86">
        <v>383011</v>
      </c>
      <c r="BR86">
        <v>240676</v>
      </c>
      <c r="BS86">
        <v>232429</v>
      </c>
      <c r="BT86">
        <v>279245</v>
      </c>
      <c r="BU86">
        <v>253235</v>
      </c>
      <c r="BV86">
        <v>231317</v>
      </c>
      <c r="BW86">
        <v>178523</v>
      </c>
      <c r="BX86">
        <v>200619</v>
      </c>
      <c r="BY86">
        <v>214632</v>
      </c>
      <c r="BZ86">
        <v>326764</v>
      </c>
      <c r="CA86">
        <v>262042</v>
      </c>
      <c r="CB86">
        <v>311816</v>
      </c>
      <c r="CC86">
        <v>112254</v>
      </c>
      <c r="CD86">
        <v>70538</v>
      </c>
      <c r="CE86">
        <v>68121</v>
      </c>
      <c r="CF86">
        <v>81842</v>
      </c>
      <c r="CG86">
        <v>74219</v>
      </c>
      <c r="CH86">
        <v>67795</v>
      </c>
      <c r="CI86">
        <v>52322</v>
      </c>
      <c r="CJ86">
        <v>58798</v>
      </c>
      <c r="CK86">
        <v>62905</v>
      </c>
      <c r="CL86">
        <v>95769</v>
      </c>
      <c r="CM86">
        <v>76800</v>
      </c>
      <c r="CN86">
        <v>91388</v>
      </c>
      <c r="CO86">
        <v>0</v>
      </c>
      <c r="CP86">
        <v>0</v>
      </c>
      <c r="CQ86">
        <v>3114309</v>
      </c>
      <c r="CR86">
        <v>3114309</v>
      </c>
      <c r="CS86">
        <v>912751</v>
      </c>
      <c r="CT86">
        <v>2025</v>
      </c>
      <c r="CU86" t="str">
        <f>IF(ISNUMBER(MATCH(P86,'Peaker Keys'!$A$96:$A$99,0)),P86&amp;O86,P86)</f>
        <v>WNDWT</v>
      </c>
      <c r="CV86" t="str">
        <f>IFERROR(VLOOKUP(CU86,'Peaker Keys'!$A$35:$B$93,2,FALSE),"")</f>
        <v>onshore wind</v>
      </c>
    </row>
    <row r="87" spans="1:100" x14ac:dyDescent="0.25">
      <c r="A87" t="s">
        <v>9455</v>
      </c>
      <c r="B87">
        <v>67502</v>
      </c>
      <c r="C87" t="s">
        <v>9239</v>
      </c>
      <c r="D87" t="s">
        <v>9240</v>
      </c>
      <c r="E87" t="s">
        <v>9449</v>
      </c>
      <c r="F87" t="s">
        <v>9450</v>
      </c>
      <c r="G87">
        <v>66233</v>
      </c>
      <c r="H87" t="s">
        <v>8922</v>
      </c>
      <c r="I87" t="s">
        <v>9243</v>
      </c>
      <c r="J87" t="s">
        <v>9244</v>
      </c>
      <c r="L87">
        <v>22</v>
      </c>
      <c r="M87">
        <v>2</v>
      </c>
      <c r="N87" t="s">
        <v>9329</v>
      </c>
      <c r="O87" t="s">
        <v>9320</v>
      </c>
      <c r="P87" t="s">
        <v>9132</v>
      </c>
      <c r="Q87" t="s">
        <v>9132</v>
      </c>
      <c r="R87" t="s">
        <v>9269</v>
      </c>
      <c r="S87" t="s">
        <v>9249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315777</v>
      </c>
      <c r="BF87">
        <v>198398</v>
      </c>
      <c r="BG87">
        <v>197456</v>
      </c>
      <c r="BH87">
        <v>253860</v>
      </c>
      <c r="BI87">
        <v>237526</v>
      </c>
      <c r="BJ87">
        <v>178860</v>
      </c>
      <c r="BK87">
        <v>171641</v>
      </c>
      <c r="BL87">
        <v>197664</v>
      </c>
      <c r="BM87">
        <v>177018</v>
      </c>
      <c r="BN87">
        <v>292831</v>
      </c>
      <c r="BO87">
        <v>226949</v>
      </c>
      <c r="BP87">
        <v>279815</v>
      </c>
      <c r="BQ87">
        <v>315777</v>
      </c>
      <c r="BR87">
        <v>198398</v>
      </c>
      <c r="BS87">
        <v>197456</v>
      </c>
      <c r="BT87">
        <v>253860</v>
      </c>
      <c r="BU87">
        <v>237526</v>
      </c>
      <c r="BV87">
        <v>178860</v>
      </c>
      <c r="BW87">
        <v>171641</v>
      </c>
      <c r="BX87">
        <v>197664</v>
      </c>
      <c r="BY87">
        <v>177018</v>
      </c>
      <c r="BZ87">
        <v>292831</v>
      </c>
      <c r="CA87">
        <v>226949</v>
      </c>
      <c r="CB87">
        <v>279815</v>
      </c>
      <c r="CC87">
        <v>92549</v>
      </c>
      <c r="CD87">
        <v>58147</v>
      </c>
      <c r="CE87">
        <v>57871</v>
      </c>
      <c r="CF87">
        <v>74402</v>
      </c>
      <c r="CG87">
        <v>69615</v>
      </c>
      <c r="CH87">
        <v>52421</v>
      </c>
      <c r="CI87">
        <v>50305</v>
      </c>
      <c r="CJ87">
        <v>57932</v>
      </c>
      <c r="CK87">
        <v>51881</v>
      </c>
      <c r="CL87">
        <v>85824</v>
      </c>
      <c r="CM87">
        <v>66515</v>
      </c>
      <c r="CN87">
        <v>82009</v>
      </c>
      <c r="CO87">
        <v>0</v>
      </c>
      <c r="CP87">
        <v>0</v>
      </c>
      <c r="CQ87">
        <v>2727795</v>
      </c>
      <c r="CR87">
        <v>2727795</v>
      </c>
      <c r="CS87">
        <v>799471</v>
      </c>
      <c r="CT87">
        <v>2025</v>
      </c>
      <c r="CU87" t="str">
        <f>IF(ISNUMBER(MATCH(P87,'Peaker Keys'!$A$96:$A$99,0)),P87&amp;O87,P87)</f>
        <v>WNDWT</v>
      </c>
      <c r="CV87" t="str">
        <f>IFERROR(VLOOKUP(CU87,'Peaker Keys'!$A$35:$B$93,2,FALSE),"")</f>
        <v>onshore wind</v>
      </c>
    </row>
    <row r="88" spans="1:100" x14ac:dyDescent="0.25">
      <c r="A88" t="s">
        <v>9455</v>
      </c>
      <c r="B88">
        <v>68182</v>
      </c>
      <c r="C88" t="s">
        <v>9239</v>
      </c>
      <c r="D88" t="s">
        <v>9240</v>
      </c>
      <c r="E88" t="s">
        <v>9459</v>
      </c>
      <c r="F88" t="s">
        <v>9460</v>
      </c>
      <c r="G88">
        <v>66618</v>
      </c>
      <c r="H88" t="s">
        <v>8922</v>
      </c>
      <c r="I88" t="s">
        <v>9243</v>
      </c>
      <c r="J88" t="s">
        <v>9244</v>
      </c>
      <c r="L88">
        <v>22</v>
      </c>
      <c r="M88">
        <v>2</v>
      </c>
      <c r="N88" t="s">
        <v>9329</v>
      </c>
      <c r="O88" t="s">
        <v>9320</v>
      </c>
      <c r="P88" t="s">
        <v>9132</v>
      </c>
      <c r="Q88" t="s">
        <v>9132</v>
      </c>
      <c r="R88" t="s">
        <v>9269</v>
      </c>
      <c r="S88" t="s">
        <v>9249</v>
      </c>
      <c r="U88" t="s">
        <v>9240</v>
      </c>
      <c r="V88" t="s">
        <v>9240</v>
      </c>
      <c r="W88" t="s">
        <v>9240</v>
      </c>
      <c r="X88" t="s">
        <v>9240</v>
      </c>
      <c r="Y88" t="s">
        <v>9240</v>
      </c>
      <c r="Z88" t="s">
        <v>9240</v>
      </c>
      <c r="AA88" t="s">
        <v>9240</v>
      </c>
      <c r="AB88" t="s">
        <v>9240</v>
      </c>
      <c r="AC88" t="s">
        <v>9240</v>
      </c>
      <c r="AD88" t="s">
        <v>9240</v>
      </c>
      <c r="AE88">
        <v>0</v>
      </c>
      <c r="AF88">
        <v>0</v>
      </c>
      <c r="AG88" t="s">
        <v>9240</v>
      </c>
      <c r="AH88" t="s">
        <v>9240</v>
      </c>
      <c r="AI88" t="s">
        <v>9240</v>
      </c>
      <c r="AJ88" t="s">
        <v>9240</v>
      </c>
      <c r="AK88" t="s">
        <v>9240</v>
      </c>
      <c r="AL88" t="s">
        <v>9240</v>
      </c>
      <c r="AM88" t="s">
        <v>9240</v>
      </c>
      <c r="AN88" t="s">
        <v>9240</v>
      </c>
      <c r="AO88" t="s">
        <v>9240</v>
      </c>
      <c r="AP88" t="s">
        <v>9240</v>
      </c>
      <c r="AQ88">
        <v>0</v>
      </c>
      <c r="AR88">
        <v>0</v>
      </c>
      <c r="AS88" t="s">
        <v>9240</v>
      </c>
      <c r="AT88" t="s">
        <v>9240</v>
      </c>
      <c r="AU88" t="s">
        <v>9240</v>
      </c>
      <c r="AV88" t="s">
        <v>9240</v>
      </c>
      <c r="AW88" t="s">
        <v>9240</v>
      </c>
      <c r="AX88" t="s">
        <v>9240</v>
      </c>
      <c r="AY88" t="s">
        <v>9240</v>
      </c>
      <c r="AZ88" t="s">
        <v>9240</v>
      </c>
      <c r="BA88" t="s">
        <v>9240</v>
      </c>
      <c r="BB88" t="s">
        <v>9240</v>
      </c>
      <c r="BC88">
        <v>0</v>
      </c>
      <c r="BD88">
        <v>0</v>
      </c>
      <c r="BE88" t="s">
        <v>9240</v>
      </c>
      <c r="BF88" t="s">
        <v>9240</v>
      </c>
      <c r="BG88" t="s">
        <v>9240</v>
      </c>
      <c r="BH88" t="s">
        <v>9240</v>
      </c>
      <c r="BI88" t="s">
        <v>9240</v>
      </c>
      <c r="BJ88" t="s">
        <v>9240</v>
      </c>
      <c r="BK88" t="s">
        <v>9240</v>
      </c>
      <c r="BL88" t="s">
        <v>9240</v>
      </c>
      <c r="BM88" t="s">
        <v>9240</v>
      </c>
      <c r="BN88" t="s">
        <v>9240</v>
      </c>
      <c r="BO88">
        <v>118482</v>
      </c>
      <c r="BP88">
        <v>285277</v>
      </c>
      <c r="BQ88" t="s">
        <v>9240</v>
      </c>
      <c r="BR88" t="s">
        <v>9240</v>
      </c>
      <c r="BS88" t="s">
        <v>9240</v>
      </c>
      <c r="BT88" t="s">
        <v>9240</v>
      </c>
      <c r="BU88" t="s">
        <v>9240</v>
      </c>
      <c r="BV88" t="s">
        <v>9240</v>
      </c>
      <c r="BW88" t="s">
        <v>9240</v>
      </c>
      <c r="BX88" t="s">
        <v>9240</v>
      </c>
      <c r="BY88" t="s">
        <v>9240</v>
      </c>
      <c r="BZ88" t="s">
        <v>9240</v>
      </c>
      <c r="CA88">
        <v>118482</v>
      </c>
      <c r="CB88">
        <v>285277</v>
      </c>
      <c r="CC88" t="s">
        <v>9240</v>
      </c>
      <c r="CD88" t="s">
        <v>9240</v>
      </c>
      <c r="CE88" t="s">
        <v>9240</v>
      </c>
      <c r="CF88" t="s">
        <v>9240</v>
      </c>
      <c r="CG88" t="s">
        <v>9240</v>
      </c>
      <c r="CH88" t="s">
        <v>9240</v>
      </c>
      <c r="CI88" t="s">
        <v>9240</v>
      </c>
      <c r="CJ88" t="s">
        <v>9240</v>
      </c>
      <c r="CK88" t="s">
        <v>9240</v>
      </c>
      <c r="CL88" t="s">
        <v>9240</v>
      </c>
      <c r="CM88">
        <v>34725</v>
      </c>
      <c r="CN88">
        <v>83610</v>
      </c>
      <c r="CO88">
        <v>0</v>
      </c>
      <c r="CP88">
        <v>0</v>
      </c>
      <c r="CQ88">
        <v>403759</v>
      </c>
      <c r="CR88">
        <v>403759</v>
      </c>
      <c r="CS88">
        <v>118335</v>
      </c>
      <c r="CT88">
        <v>2025</v>
      </c>
      <c r="CU88" t="str">
        <f>IF(ISNUMBER(MATCH(P88,'Peaker Keys'!$A$96:$A$99,0)),P88&amp;O88,P88)</f>
        <v>WNDWT</v>
      </c>
      <c r="CV88" t="str">
        <f>IFERROR(VLOOKUP(CU88,'Peaker Keys'!$A$35:$B$93,2,FALSE),"")</f>
        <v>onshore wind</v>
      </c>
    </row>
    <row r="89" spans="1:100" x14ac:dyDescent="0.25">
      <c r="A89" t="s">
        <v>9455</v>
      </c>
      <c r="B89">
        <v>99999</v>
      </c>
      <c r="C89" t="s">
        <v>9239</v>
      </c>
      <c r="D89" t="s">
        <v>9240</v>
      </c>
      <c r="E89" t="s">
        <v>9461</v>
      </c>
      <c r="F89" t="s">
        <v>9461</v>
      </c>
      <c r="G89">
        <v>99999</v>
      </c>
      <c r="H89" t="s">
        <v>8922</v>
      </c>
      <c r="I89" t="s">
        <v>9243</v>
      </c>
      <c r="L89">
        <v>99999</v>
      </c>
      <c r="M89">
        <v>6</v>
      </c>
      <c r="N89" t="s">
        <v>9462</v>
      </c>
      <c r="O89" t="s">
        <v>9262</v>
      </c>
      <c r="P89" t="s">
        <v>9075</v>
      </c>
      <c r="Q89" t="s">
        <v>9075</v>
      </c>
      <c r="R89" t="s">
        <v>9461</v>
      </c>
      <c r="T89" t="s">
        <v>9257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2025</v>
      </c>
      <c r="CU89" t="str">
        <f>IF(ISNUMBER(MATCH(P89,'Peaker Keys'!$A$96:$A$99,0)),P89&amp;O89,P89)</f>
        <v>DFO</v>
      </c>
      <c r="CV89" t="str">
        <f>IFERROR(VLOOKUP(CU89,'Peaker Keys'!$A$35:$B$93,2,FALSE),"")</f>
        <v>petroleum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F82"/>
  <sheetViews>
    <sheetView workbookViewId="0"/>
  </sheetViews>
  <sheetFormatPr defaultRowHeight="15" x14ac:dyDescent="0.25"/>
  <sheetData>
    <row r="1" spans="1:214" x14ac:dyDescent="0.25">
      <c r="A1" s="7" t="s">
        <v>9463</v>
      </c>
    </row>
    <row r="2" spans="1:214" x14ac:dyDescent="0.25">
      <c r="A2" s="8" t="s">
        <v>9464</v>
      </c>
    </row>
    <row r="3" spans="1:214" x14ac:dyDescent="0.25">
      <c r="A3" s="8" t="s">
        <v>9465</v>
      </c>
    </row>
    <row r="5" spans="1:214" x14ac:dyDescent="0.25">
      <c r="A5" s="6" t="s">
        <v>9466</v>
      </c>
      <c r="B5" s="6" t="s">
        <v>9467</v>
      </c>
      <c r="C5" s="6" t="s">
        <v>9468</v>
      </c>
      <c r="D5" s="6" t="s">
        <v>9469</v>
      </c>
      <c r="E5" s="6" t="s">
        <v>9470</v>
      </c>
      <c r="F5" s="6" t="s">
        <v>9471</v>
      </c>
      <c r="G5" s="6" t="s">
        <v>9472</v>
      </c>
      <c r="H5" s="6" t="s">
        <v>9473</v>
      </c>
      <c r="I5" s="6" t="s">
        <v>9474</v>
      </c>
      <c r="J5" s="6" t="s">
        <v>9475</v>
      </c>
      <c r="K5" s="6" t="s">
        <v>9476</v>
      </c>
      <c r="L5" s="6" t="s">
        <v>9477</v>
      </c>
      <c r="M5" s="6" t="s">
        <v>9478</v>
      </c>
      <c r="N5" s="6" t="s">
        <v>9479</v>
      </c>
      <c r="O5" s="6" t="s">
        <v>9480</v>
      </c>
      <c r="P5" s="6" t="s">
        <v>9481</v>
      </c>
      <c r="Q5" s="6" t="s">
        <v>9482</v>
      </c>
      <c r="R5" s="6" t="s">
        <v>9483</v>
      </c>
      <c r="S5" s="6" t="s">
        <v>9484</v>
      </c>
      <c r="T5" s="6" t="s">
        <v>9485</v>
      </c>
      <c r="U5" s="6" t="s">
        <v>9486</v>
      </c>
      <c r="V5" s="6" t="s">
        <v>9487</v>
      </c>
      <c r="W5" s="6" t="s">
        <v>9488</v>
      </c>
      <c r="X5" s="6" t="s">
        <v>9489</v>
      </c>
      <c r="Y5" s="6" t="s">
        <v>9490</v>
      </c>
      <c r="Z5" s="6" t="s">
        <v>9491</v>
      </c>
      <c r="AA5" s="6" t="s">
        <v>9492</v>
      </c>
      <c r="AB5" s="6" t="s">
        <v>9493</v>
      </c>
      <c r="AC5" s="6" t="s">
        <v>9494</v>
      </c>
      <c r="AD5" s="6" t="s">
        <v>9495</v>
      </c>
      <c r="AE5" s="6" t="s">
        <v>9496</v>
      </c>
      <c r="AF5" s="6" t="s">
        <v>9497</v>
      </c>
      <c r="AG5" s="6" t="s">
        <v>9498</v>
      </c>
      <c r="AH5" s="6" t="s">
        <v>9499</v>
      </c>
      <c r="AI5" s="6" t="s">
        <v>9500</v>
      </c>
      <c r="AJ5" s="6" t="s">
        <v>9501</v>
      </c>
      <c r="AK5" s="6" t="s">
        <v>9502</v>
      </c>
      <c r="AL5" s="6" t="s">
        <v>9503</v>
      </c>
      <c r="AM5" s="6" t="s">
        <v>9504</v>
      </c>
      <c r="AN5" s="6" t="s">
        <v>9505</v>
      </c>
      <c r="AO5" s="6" t="s">
        <v>9506</v>
      </c>
      <c r="AP5" s="6" t="s">
        <v>9507</v>
      </c>
      <c r="AQ5" s="6" t="s">
        <v>9508</v>
      </c>
      <c r="AR5" s="6" t="s">
        <v>9509</v>
      </c>
      <c r="AS5" s="6" t="s">
        <v>9510</v>
      </c>
      <c r="AT5" s="6" t="s">
        <v>9511</v>
      </c>
      <c r="AU5" s="6" t="s">
        <v>9512</v>
      </c>
      <c r="AV5" s="6" t="s">
        <v>9513</v>
      </c>
      <c r="AW5" s="6" t="s">
        <v>9514</v>
      </c>
      <c r="AX5" s="6" t="s">
        <v>9515</v>
      </c>
      <c r="AY5" s="6" t="s">
        <v>9516</v>
      </c>
      <c r="AZ5" s="6" t="s">
        <v>9517</v>
      </c>
      <c r="BA5" s="6" t="s">
        <v>9518</v>
      </c>
      <c r="BB5" s="6" t="s">
        <v>9519</v>
      </c>
      <c r="BC5" s="6" t="s">
        <v>9520</v>
      </c>
      <c r="BD5" s="6" t="s">
        <v>9521</v>
      </c>
      <c r="BE5" s="6" t="s">
        <v>9522</v>
      </c>
      <c r="BF5" s="6" t="s">
        <v>9523</v>
      </c>
      <c r="BG5" s="6" t="s">
        <v>9524</v>
      </c>
      <c r="BH5" s="6" t="s">
        <v>9525</v>
      </c>
      <c r="BI5" s="6" t="s">
        <v>9526</v>
      </c>
      <c r="BJ5" s="6" t="s">
        <v>9527</v>
      </c>
      <c r="BK5" s="6" t="s">
        <v>9528</v>
      </c>
      <c r="BL5" s="6" t="s">
        <v>9529</v>
      </c>
      <c r="BM5" s="6" t="s">
        <v>9530</v>
      </c>
      <c r="BN5" s="6" t="s">
        <v>9531</v>
      </c>
      <c r="BO5" s="6" t="s">
        <v>9258</v>
      </c>
      <c r="BP5" s="6" t="s">
        <v>9532</v>
      </c>
      <c r="BQ5" s="6" t="s">
        <v>9298</v>
      </c>
      <c r="BR5" s="6" t="s">
        <v>9533</v>
      </c>
      <c r="BS5" s="6" t="s">
        <v>9263</v>
      </c>
      <c r="BT5" s="6" t="s">
        <v>9534</v>
      </c>
      <c r="BU5" s="6" t="s">
        <v>9535</v>
      </c>
      <c r="BV5" s="6" t="s">
        <v>9536</v>
      </c>
      <c r="BW5" s="6" t="s">
        <v>9537</v>
      </c>
      <c r="BX5" s="6" t="s">
        <v>9309</v>
      </c>
      <c r="BY5" s="6" t="s">
        <v>9538</v>
      </c>
      <c r="BZ5" s="6" t="s">
        <v>9539</v>
      </c>
      <c r="CA5" s="6" t="s">
        <v>9540</v>
      </c>
      <c r="CB5" s="6" t="s">
        <v>9541</v>
      </c>
      <c r="CC5" s="6" t="s">
        <v>9542</v>
      </c>
      <c r="CD5" s="6" t="s">
        <v>9543</v>
      </c>
      <c r="CE5" s="6" t="s">
        <v>9544</v>
      </c>
      <c r="CF5" s="6" t="s">
        <v>9545</v>
      </c>
      <c r="CG5" s="6" t="s">
        <v>9546</v>
      </c>
      <c r="CH5" s="6" t="s">
        <v>9271</v>
      </c>
      <c r="CI5" s="6" t="s">
        <v>9547</v>
      </c>
      <c r="CJ5" s="6" t="s">
        <v>9276</v>
      </c>
      <c r="CK5" s="6" t="s">
        <v>9252</v>
      </c>
      <c r="CL5" s="6" t="s">
        <v>9548</v>
      </c>
      <c r="CM5" s="6" t="s">
        <v>9285</v>
      </c>
      <c r="CN5" s="6" t="s">
        <v>9295</v>
      </c>
      <c r="CO5" s="6" t="s">
        <v>9549</v>
      </c>
      <c r="CP5" s="6" t="s">
        <v>9312</v>
      </c>
      <c r="CQ5" s="6" t="s">
        <v>9550</v>
      </c>
      <c r="CR5" s="6" t="s">
        <v>9551</v>
      </c>
      <c r="CS5" s="6" t="s">
        <v>9287</v>
      </c>
      <c r="CT5" s="6" t="s">
        <v>9552</v>
      </c>
      <c r="CU5" s="6" t="s">
        <v>9553</v>
      </c>
      <c r="CV5" s="6" t="s">
        <v>9554</v>
      </c>
      <c r="CW5" s="6" t="s">
        <v>9305</v>
      </c>
      <c r="CX5" s="6" t="s">
        <v>9555</v>
      </c>
      <c r="CY5" s="6" t="s">
        <v>9556</v>
      </c>
      <c r="CZ5" s="6" t="s">
        <v>9557</v>
      </c>
      <c r="DA5" s="6" t="s">
        <v>9558</v>
      </c>
      <c r="DB5" s="6" t="s">
        <v>9559</v>
      </c>
      <c r="DC5" s="6" t="s">
        <v>9560</v>
      </c>
      <c r="DD5" s="6" t="s">
        <v>9561</v>
      </c>
      <c r="DE5" s="6" t="s">
        <v>9562</v>
      </c>
      <c r="DF5" s="6" t="s">
        <v>9563</v>
      </c>
      <c r="DG5" s="6" t="s">
        <v>9290</v>
      </c>
      <c r="DH5" s="6" t="s">
        <v>9330</v>
      </c>
      <c r="DI5" s="6" t="s">
        <v>9321</v>
      </c>
      <c r="DJ5" s="6" t="s">
        <v>9325</v>
      </c>
      <c r="DK5" s="6" t="s">
        <v>9564</v>
      </c>
      <c r="DL5" s="6" t="s">
        <v>9354</v>
      </c>
      <c r="DM5" s="6" t="s">
        <v>9334</v>
      </c>
      <c r="DN5" s="6" t="s">
        <v>9341</v>
      </c>
      <c r="DO5" s="6" t="s">
        <v>9350</v>
      </c>
      <c r="DP5" s="6" t="s">
        <v>9317</v>
      </c>
      <c r="DQ5" s="6" t="s">
        <v>9385</v>
      </c>
      <c r="DR5" s="6" t="s">
        <v>9565</v>
      </c>
      <c r="DS5" s="6" t="s">
        <v>9371</v>
      </c>
      <c r="DT5" s="6" t="s">
        <v>9566</v>
      </c>
      <c r="DU5" s="6" t="s">
        <v>9357</v>
      </c>
      <c r="DV5" s="6" t="s">
        <v>9408</v>
      </c>
      <c r="DW5" s="6" t="s">
        <v>9280</v>
      </c>
      <c r="DX5" s="6" t="s">
        <v>9400</v>
      </c>
      <c r="DY5" s="6" t="s">
        <v>9411</v>
      </c>
      <c r="DZ5" s="6" t="s">
        <v>9439</v>
      </c>
      <c r="EA5" s="6" t="s">
        <v>9375</v>
      </c>
      <c r="EB5" s="6" t="s">
        <v>9402</v>
      </c>
      <c r="EC5" s="6" t="s">
        <v>9567</v>
      </c>
      <c r="ED5" s="6" t="s">
        <v>9568</v>
      </c>
      <c r="EE5" s="6" t="s">
        <v>9237</v>
      </c>
      <c r="EF5" s="6" t="s">
        <v>9569</v>
      </c>
      <c r="EG5" s="6" t="s">
        <v>9570</v>
      </c>
      <c r="EH5" s="6" t="s">
        <v>9571</v>
      </c>
      <c r="EI5" s="6" t="s">
        <v>9572</v>
      </c>
      <c r="EJ5" s="6" t="s">
        <v>9573</v>
      </c>
      <c r="EK5" s="6" t="s">
        <v>9574</v>
      </c>
      <c r="EL5" s="6" t="s">
        <v>9575</v>
      </c>
      <c r="EM5" s="6" t="s">
        <v>9576</v>
      </c>
      <c r="EN5" s="6" t="s">
        <v>9577</v>
      </c>
      <c r="EO5" s="6" t="s">
        <v>9578</v>
      </c>
      <c r="EP5" s="6" t="s">
        <v>9579</v>
      </c>
      <c r="EQ5" s="6" t="s">
        <v>9580</v>
      </c>
      <c r="ER5" s="6" t="s">
        <v>9581</v>
      </c>
      <c r="ES5" s="6" t="s">
        <v>9582</v>
      </c>
      <c r="ET5" s="6" t="s">
        <v>9583</v>
      </c>
      <c r="EU5" s="6" t="s">
        <v>9584</v>
      </c>
      <c r="EV5" s="6" t="s">
        <v>9585</v>
      </c>
      <c r="EW5" s="6" t="s">
        <v>9586</v>
      </c>
      <c r="EX5" s="6" t="s">
        <v>9587</v>
      </c>
      <c r="EY5" s="6" t="s">
        <v>9588</v>
      </c>
      <c r="EZ5" s="6" t="s">
        <v>9589</v>
      </c>
      <c r="FA5" s="6" t="s">
        <v>9590</v>
      </c>
      <c r="FB5" s="6" t="s">
        <v>9591</v>
      </c>
      <c r="FC5" s="6" t="s">
        <v>9592</v>
      </c>
      <c r="FD5" s="6" t="s">
        <v>9593</v>
      </c>
      <c r="FE5" s="6" t="s">
        <v>9594</v>
      </c>
      <c r="FF5" s="6" t="s">
        <v>9595</v>
      </c>
      <c r="FG5" s="6" t="s">
        <v>9596</v>
      </c>
      <c r="FH5" s="6" t="s">
        <v>9597</v>
      </c>
      <c r="FI5" s="6" t="s">
        <v>9598</v>
      </c>
      <c r="FJ5" s="6" t="s">
        <v>9599</v>
      </c>
      <c r="FK5" s="6" t="s">
        <v>9600</v>
      </c>
      <c r="FL5" s="6" t="s">
        <v>9601</v>
      </c>
      <c r="FM5" s="6" t="s">
        <v>9602</v>
      </c>
      <c r="FN5" s="6" t="s">
        <v>9603</v>
      </c>
      <c r="FO5" s="6" t="s">
        <v>9604</v>
      </c>
      <c r="FP5" s="6" t="s">
        <v>9605</v>
      </c>
      <c r="FQ5" s="6" t="s">
        <v>9606</v>
      </c>
      <c r="FR5" s="6" t="s">
        <v>9607</v>
      </c>
      <c r="FS5" s="6" t="s">
        <v>9608</v>
      </c>
      <c r="FT5" s="6" t="s">
        <v>9609</v>
      </c>
      <c r="FU5" s="6" t="s">
        <v>9610</v>
      </c>
      <c r="FV5" s="6" t="s">
        <v>9611</v>
      </c>
      <c r="FW5" s="6" t="s">
        <v>9612</v>
      </c>
      <c r="FX5" s="6" t="s">
        <v>9613</v>
      </c>
      <c r="FY5" s="6" t="s">
        <v>9614</v>
      </c>
      <c r="FZ5" s="6" t="s">
        <v>9615</v>
      </c>
      <c r="GA5" s="6" t="s">
        <v>9616</v>
      </c>
      <c r="GB5" s="6" t="s">
        <v>9617</v>
      </c>
      <c r="GC5" s="6" t="s">
        <v>9618</v>
      </c>
      <c r="GD5" s="6" t="s">
        <v>9619</v>
      </c>
      <c r="GE5" s="6" t="s">
        <v>9620</v>
      </c>
      <c r="GF5" s="6" t="s">
        <v>9621</v>
      </c>
      <c r="GG5" s="6" t="s">
        <v>9622</v>
      </c>
      <c r="GH5" s="6" t="s">
        <v>9623</v>
      </c>
      <c r="GI5" s="6" t="s">
        <v>9624</v>
      </c>
      <c r="GJ5" s="6" t="s">
        <v>9625</v>
      </c>
      <c r="GK5" s="6" t="s">
        <v>9626</v>
      </c>
      <c r="GL5" s="6" t="s">
        <v>9627</v>
      </c>
      <c r="GM5" s="6" t="s">
        <v>9628</v>
      </c>
      <c r="GN5" s="6" t="s">
        <v>9629</v>
      </c>
      <c r="GO5" s="6" t="s">
        <v>9630</v>
      </c>
      <c r="GP5" s="6" t="s">
        <v>9631</v>
      </c>
      <c r="GQ5" s="6" t="s">
        <v>9632</v>
      </c>
      <c r="GR5" s="6" t="s">
        <v>9633</v>
      </c>
      <c r="GS5" s="6" t="s">
        <v>9634</v>
      </c>
      <c r="GT5" s="6" t="s">
        <v>9635</v>
      </c>
      <c r="GU5" s="6" t="s">
        <v>9636</v>
      </c>
      <c r="GV5" s="6" t="s">
        <v>9637</v>
      </c>
      <c r="GW5" s="6" t="s">
        <v>9638</v>
      </c>
      <c r="GX5" s="6" t="s">
        <v>9639</v>
      </c>
      <c r="GY5" s="6" t="s">
        <v>9640</v>
      </c>
      <c r="GZ5" s="6" t="s">
        <v>9641</v>
      </c>
      <c r="HA5" s="6" t="s">
        <v>9642</v>
      </c>
      <c r="HB5" s="6" t="s">
        <v>9643</v>
      </c>
      <c r="HC5" s="6" t="s">
        <v>9644</v>
      </c>
      <c r="HD5" s="6"/>
      <c r="HE5" s="6"/>
      <c r="HF5" s="6" t="s">
        <v>9645</v>
      </c>
    </row>
    <row r="6" spans="1:214" x14ac:dyDescent="0.25">
      <c r="A6" t="s">
        <v>8806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568.29999999999995</v>
      </c>
      <c r="CM6">
        <v>573.9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F6">
        <f t="shared" ref="HF6:HF37" si="0">SUM(B6:HE6)</f>
        <v>1142.1999999999998</v>
      </c>
    </row>
    <row r="7" spans="1:214" x14ac:dyDescent="0.25">
      <c r="A7" t="s">
        <v>8837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96.9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F7">
        <f t="shared" si="0"/>
        <v>96.9</v>
      </c>
    </row>
    <row r="8" spans="1:214" x14ac:dyDescent="0.25">
      <c r="A8" t="s">
        <v>8838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F8">
        <f t="shared" si="0"/>
        <v>0</v>
      </c>
    </row>
    <row r="9" spans="1:214" x14ac:dyDescent="0.2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F9">
        <f t="shared" si="0"/>
        <v>0</v>
      </c>
    </row>
    <row r="10" spans="1:214" x14ac:dyDescent="0.25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306</v>
      </c>
      <c r="BP10">
        <v>0</v>
      </c>
      <c r="BQ10">
        <v>0</v>
      </c>
      <c r="BR10">
        <v>0</v>
      </c>
      <c r="BS10">
        <v>204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F10">
        <f t="shared" si="0"/>
        <v>510</v>
      </c>
    </row>
    <row r="11" spans="1:214" x14ac:dyDescent="0.25">
      <c r="A11" t="s">
        <v>8840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61.5</v>
      </c>
      <c r="DK11">
        <v>0</v>
      </c>
      <c r="DL11">
        <v>43.4</v>
      </c>
      <c r="DM11">
        <v>68.599999999999994</v>
      </c>
      <c r="DN11">
        <v>207</v>
      </c>
      <c r="DO11">
        <v>417</v>
      </c>
      <c r="DP11">
        <v>488</v>
      </c>
      <c r="DQ11">
        <v>221.1</v>
      </c>
      <c r="DR11">
        <v>0</v>
      </c>
      <c r="DS11">
        <v>255</v>
      </c>
      <c r="DT11">
        <v>0</v>
      </c>
      <c r="DU11">
        <v>0</v>
      </c>
      <c r="DV11">
        <v>457.2</v>
      </c>
      <c r="DW11">
        <v>594.20000000000005</v>
      </c>
      <c r="DX11">
        <v>249.3</v>
      </c>
      <c r="DY11">
        <v>148</v>
      </c>
      <c r="DZ11">
        <v>306.7</v>
      </c>
      <c r="EA11">
        <v>499.4</v>
      </c>
      <c r="EB11">
        <v>298.8</v>
      </c>
      <c r="EC11">
        <v>0</v>
      </c>
      <c r="ED11">
        <v>0</v>
      </c>
      <c r="EE11">
        <v>198.8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F11">
        <f t="shared" si="0"/>
        <v>4514</v>
      </c>
    </row>
    <row r="12" spans="1:214" x14ac:dyDescent="0.25">
      <c r="A12" t="s">
        <v>9646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F12">
        <f t="shared" si="0"/>
        <v>0</v>
      </c>
    </row>
    <row r="13" spans="1:214" x14ac:dyDescent="0.25">
      <c r="A13" t="s">
        <v>8842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F13">
        <f t="shared" si="0"/>
        <v>0</v>
      </c>
    </row>
    <row r="14" spans="1:214" x14ac:dyDescent="0.25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F14">
        <f t="shared" si="0"/>
        <v>0</v>
      </c>
    </row>
    <row r="15" spans="1:214" x14ac:dyDescent="0.25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F15">
        <f t="shared" si="0"/>
        <v>0</v>
      </c>
    </row>
    <row r="16" spans="1:214" x14ac:dyDescent="0.25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2.6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20.23</v>
      </c>
      <c r="CJ16">
        <v>0</v>
      </c>
      <c r="CK16">
        <v>20.38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6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F16">
        <f t="shared" si="0"/>
        <v>54.61</v>
      </c>
    </row>
    <row r="17" spans="1:214" x14ac:dyDescent="0.25">
      <c r="A17" t="s">
        <v>8844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82</v>
      </c>
      <c r="DU17">
        <v>172</v>
      </c>
      <c r="DV17">
        <v>80</v>
      </c>
      <c r="DW17">
        <v>0</v>
      </c>
      <c r="DX17">
        <v>186.8</v>
      </c>
      <c r="DY17">
        <v>0</v>
      </c>
      <c r="DZ17">
        <v>0</v>
      </c>
      <c r="EA17">
        <v>0</v>
      </c>
      <c r="EB17">
        <v>40</v>
      </c>
      <c r="EC17">
        <v>0</v>
      </c>
      <c r="ED17">
        <v>0</v>
      </c>
      <c r="EE17">
        <v>88.4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F17">
        <f t="shared" si="0"/>
        <v>649.19999999999993</v>
      </c>
    </row>
    <row r="18" spans="1:214" x14ac:dyDescent="0.25">
      <c r="A18" t="s">
        <v>8882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220</v>
      </c>
      <c r="BZ18">
        <v>0</v>
      </c>
      <c r="CA18">
        <v>0</v>
      </c>
      <c r="CB18">
        <v>0</v>
      </c>
      <c r="CC18">
        <v>237</v>
      </c>
      <c r="CD18">
        <v>0</v>
      </c>
      <c r="CE18">
        <v>0</v>
      </c>
      <c r="CF18">
        <v>0</v>
      </c>
      <c r="CG18">
        <v>0</v>
      </c>
      <c r="CH18">
        <v>440</v>
      </c>
      <c r="CI18">
        <v>0</v>
      </c>
      <c r="CJ18">
        <v>447</v>
      </c>
      <c r="CK18">
        <v>0</v>
      </c>
      <c r="CL18">
        <v>0</v>
      </c>
      <c r="CM18">
        <v>0</v>
      </c>
      <c r="CN18">
        <v>426.4</v>
      </c>
      <c r="CO18">
        <v>0</v>
      </c>
      <c r="CP18">
        <v>0</v>
      </c>
      <c r="CQ18">
        <v>450</v>
      </c>
      <c r="CR18">
        <v>0</v>
      </c>
      <c r="CS18">
        <v>450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F18">
        <f t="shared" si="0"/>
        <v>2670.4</v>
      </c>
    </row>
    <row r="19" spans="1:214" x14ac:dyDescent="0.25">
      <c r="A19" t="s">
        <v>8883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F19">
        <f t="shared" si="0"/>
        <v>0</v>
      </c>
    </row>
    <row r="20" spans="1:214" x14ac:dyDescent="0.25">
      <c r="A20" t="s">
        <v>8884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5.6</v>
      </c>
      <c r="BN20">
        <v>0</v>
      </c>
      <c r="BO20">
        <v>0</v>
      </c>
      <c r="BP20">
        <v>0</v>
      </c>
      <c r="BQ20">
        <v>2.8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9.8000000000000007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13.3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1.5</v>
      </c>
      <c r="DH20">
        <v>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F20">
        <f t="shared" si="0"/>
        <v>41</v>
      </c>
    </row>
    <row r="21" spans="1:214" x14ac:dyDescent="0.25">
      <c r="A21" t="s">
        <v>8885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F21">
        <f t="shared" si="0"/>
        <v>0</v>
      </c>
    </row>
    <row r="22" spans="1:214" x14ac:dyDescent="0.25">
      <c r="A22" t="s">
        <v>9082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F22">
        <f t="shared" si="0"/>
        <v>0</v>
      </c>
    </row>
    <row r="23" spans="1:214" x14ac:dyDescent="0.25">
      <c r="A23" t="s">
        <v>9647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F23">
        <f t="shared" si="0"/>
        <v>0</v>
      </c>
    </row>
    <row r="24" spans="1:214" x14ac:dyDescent="0.25">
      <c r="A24" t="s">
        <v>9648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F24">
        <f t="shared" si="0"/>
        <v>0</v>
      </c>
    </row>
    <row r="25" spans="1:214" x14ac:dyDescent="0.25">
      <c r="A25" t="s">
        <v>9649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F25">
        <f t="shared" si="0"/>
        <v>0</v>
      </c>
    </row>
    <row r="26" spans="1:214" x14ac:dyDescent="0.25">
      <c r="A26" t="s">
        <v>9650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F26">
        <f t="shared" si="0"/>
        <v>0</v>
      </c>
    </row>
    <row r="27" spans="1:214" x14ac:dyDescent="0.25">
      <c r="A27" t="s">
        <v>9651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F27">
        <f t="shared" si="0"/>
        <v>0</v>
      </c>
    </row>
    <row r="28" spans="1:214" x14ac:dyDescent="0.25">
      <c r="A28" t="s">
        <v>9652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F28">
        <f t="shared" si="0"/>
        <v>0</v>
      </c>
    </row>
    <row r="29" spans="1:214" x14ac:dyDescent="0.25">
      <c r="A29" t="s">
        <v>8893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F29">
        <f t="shared" si="0"/>
        <v>0</v>
      </c>
    </row>
    <row r="30" spans="1:214" x14ac:dyDescent="0.25">
      <c r="HF30">
        <f t="shared" si="0"/>
        <v>0</v>
      </c>
    </row>
    <row r="31" spans="1:214" x14ac:dyDescent="0.25">
      <c r="HF31">
        <f t="shared" si="0"/>
        <v>0</v>
      </c>
    </row>
    <row r="32" spans="1:214" x14ac:dyDescent="0.25">
      <c r="HF32">
        <f t="shared" si="0"/>
        <v>0</v>
      </c>
    </row>
    <row r="33" spans="214:214" x14ac:dyDescent="0.25">
      <c r="HF33">
        <f t="shared" si="0"/>
        <v>0</v>
      </c>
    </row>
    <row r="34" spans="214:214" x14ac:dyDescent="0.25">
      <c r="HF34">
        <f t="shared" si="0"/>
        <v>0</v>
      </c>
    </row>
    <row r="35" spans="214:214" x14ac:dyDescent="0.25">
      <c r="HF35">
        <f t="shared" si="0"/>
        <v>0</v>
      </c>
    </row>
    <row r="36" spans="214:214" x14ac:dyDescent="0.25">
      <c r="HF36">
        <f t="shared" si="0"/>
        <v>0</v>
      </c>
    </row>
    <row r="37" spans="214:214" x14ac:dyDescent="0.25">
      <c r="HF37">
        <f t="shared" si="0"/>
        <v>0</v>
      </c>
    </row>
    <row r="38" spans="214:214" x14ac:dyDescent="0.25">
      <c r="HF38">
        <f t="shared" ref="HF38:HF69" si="1">SUM(B38:HE38)</f>
        <v>0</v>
      </c>
    </row>
    <row r="39" spans="214:214" x14ac:dyDescent="0.25">
      <c r="HF39">
        <f t="shared" si="1"/>
        <v>0</v>
      </c>
    </row>
    <row r="40" spans="214:214" x14ac:dyDescent="0.25">
      <c r="HF40">
        <f t="shared" si="1"/>
        <v>0</v>
      </c>
    </row>
    <row r="41" spans="214:214" x14ac:dyDescent="0.25">
      <c r="HF41">
        <f t="shared" si="1"/>
        <v>0</v>
      </c>
    </row>
    <row r="42" spans="214:214" x14ac:dyDescent="0.25">
      <c r="HF42">
        <f t="shared" si="1"/>
        <v>0</v>
      </c>
    </row>
    <row r="43" spans="214:214" x14ac:dyDescent="0.25">
      <c r="HF43">
        <f t="shared" si="1"/>
        <v>0</v>
      </c>
    </row>
    <row r="44" spans="214:214" x14ac:dyDescent="0.25">
      <c r="HF44">
        <f t="shared" si="1"/>
        <v>0</v>
      </c>
    </row>
    <row r="45" spans="214:214" x14ac:dyDescent="0.25">
      <c r="HF45">
        <f t="shared" si="1"/>
        <v>0</v>
      </c>
    </row>
    <row r="46" spans="214:214" x14ac:dyDescent="0.25">
      <c r="HF46">
        <f t="shared" si="1"/>
        <v>0</v>
      </c>
    </row>
    <row r="47" spans="214:214" x14ac:dyDescent="0.25">
      <c r="HF47">
        <f t="shared" si="1"/>
        <v>0</v>
      </c>
    </row>
    <row r="48" spans="214:214" x14ac:dyDescent="0.25">
      <c r="HF48">
        <f t="shared" si="1"/>
        <v>0</v>
      </c>
    </row>
    <row r="49" spans="214:214" x14ac:dyDescent="0.25">
      <c r="HF49">
        <f t="shared" si="1"/>
        <v>0</v>
      </c>
    </row>
    <row r="50" spans="214:214" x14ac:dyDescent="0.25">
      <c r="HF50">
        <f t="shared" si="1"/>
        <v>0</v>
      </c>
    </row>
    <row r="51" spans="214:214" x14ac:dyDescent="0.25">
      <c r="HF51">
        <f t="shared" si="1"/>
        <v>0</v>
      </c>
    </row>
    <row r="52" spans="214:214" x14ac:dyDescent="0.25">
      <c r="HF52">
        <f t="shared" si="1"/>
        <v>0</v>
      </c>
    </row>
    <row r="53" spans="214:214" x14ac:dyDescent="0.25">
      <c r="HF53">
        <f t="shared" si="1"/>
        <v>0</v>
      </c>
    </row>
    <row r="54" spans="214:214" x14ac:dyDescent="0.25">
      <c r="HF54">
        <f t="shared" si="1"/>
        <v>0</v>
      </c>
    </row>
    <row r="55" spans="214:214" x14ac:dyDescent="0.25">
      <c r="HF55">
        <f t="shared" si="1"/>
        <v>0</v>
      </c>
    </row>
    <row r="56" spans="214:214" x14ac:dyDescent="0.25">
      <c r="HF56">
        <f t="shared" si="1"/>
        <v>0</v>
      </c>
    </row>
    <row r="57" spans="214:214" x14ac:dyDescent="0.25">
      <c r="HF57">
        <f t="shared" si="1"/>
        <v>0</v>
      </c>
    </row>
    <row r="58" spans="214:214" x14ac:dyDescent="0.25">
      <c r="HF58">
        <f t="shared" si="1"/>
        <v>0</v>
      </c>
    </row>
    <row r="59" spans="214:214" x14ac:dyDescent="0.25">
      <c r="HF59">
        <f t="shared" si="1"/>
        <v>0</v>
      </c>
    </row>
    <row r="60" spans="214:214" x14ac:dyDescent="0.25">
      <c r="HF60">
        <f t="shared" si="1"/>
        <v>0</v>
      </c>
    </row>
    <row r="61" spans="214:214" x14ac:dyDescent="0.25">
      <c r="HF61">
        <f t="shared" si="1"/>
        <v>0</v>
      </c>
    </row>
    <row r="62" spans="214:214" x14ac:dyDescent="0.25">
      <c r="HF62">
        <f t="shared" si="1"/>
        <v>0</v>
      </c>
    </row>
    <row r="63" spans="214:214" x14ac:dyDescent="0.25">
      <c r="HF63">
        <f t="shared" si="1"/>
        <v>0</v>
      </c>
    </row>
    <row r="64" spans="214:214" x14ac:dyDescent="0.25">
      <c r="HF64">
        <f t="shared" si="1"/>
        <v>0</v>
      </c>
    </row>
    <row r="65" spans="214:214" x14ac:dyDescent="0.25">
      <c r="HF65">
        <f t="shared" si="1"/>
        <v>0</v>
      </c>
    </row>
    <row r="66" spans="214:214" x14ac:dyDescent="0.25">
      <c r="HF66">
        <f t="shared" si="1"/>
        <v>0</v>
      </c>
    </row>
    <row r="67" spans="214:214" x14ac:dyDescent="0.25">
      <c r="HF67">
        <f t="shared" si="1"/>
        <v>0</v>
      </c>
    </row>
    <row r="68" spans="214:214" x14ac:dyDescent="0.25">
      <c r="HF68">
        <f t="shared" si="1"/>
        <v>0</v>
      </c>
    </row>
    <row r="69" spans="214:214" x14ac:dyDescent="0.25">
      <c r="HF69">
        <f t="shared" si="1"/>
        <v>0</v>
      </c>
    </row>
    <row r="70" spans="214:214" x14ac:dyDescent="0.25">
      <c r="HF70">
        <f t="shared" ref="HF70:HF101" si="2">SUM(B70:HE70)</f>
        <v>0</v>
      </c>
    </row>
    <row r="71" spans="214:214" x14ac:dyDescent="0.25">
      <c r="HF71">
        <f t="shared" si="2"/>
        <v>0</v>
      </c>
    </row>
    <row r="72" spans="214:214" x14ac:dyDescent="0.25">
      <c r="HF72">
        <f t="shared" si="2"/>
        <v>0</v>
      </c>
    </row>
    <row r="73" spans="214:214" x14ac:dyDescent="0.25">
      <c r="HF73">
        <f t="shared" si="2"/>
        <v>0</v>
      </c>
    </row>
    <row r="74" spans="214:214" x14ac:dyDescent="0.25">
      <c r="HF74">
        <f t="shared" si="2"/>
        <v>0</v>
      </c>
    </row>
    <row r="75" spans="214:214" x14ac:dyDescent="0.25">
      <c r="HF75">
        <f t="shared" si="2"/>
        <v>0</v>
      </c>
    </row>
    <row r="76" spans="214:214" x14ac:dyDescent="0.25">
      <c r="HF76">
        <f t="shared" si="2"/>
        <v>0</v>
      </c>
    </row>
    <row r="77" spans="214:214" x14ac:dyDescent="0.25">
      <c r="HF77">
        <f t="shared" si="2"/>
        <v>0</v>
      </c>
    </row>
    <row r="78" spans="214:214" x14ac:dyDescent="0.25">
      <c r="HF78">
        <f t="shared" si="2"/>
        <v>0</v>
      </c>
    </row>
    <row r="79" spans="214:214" x14ac:dyDescent="0.25">
      <c r="HF79">
        <f t="shared" si="2"/>
        <v>0</v>
      </c>
    </row>
    <row r="80" spans="214:214" x14ac:dyDescent="0.25">
      <c r="HF80">
        <f t="shared" si="2"/>
        <v>0</v>
      </c>
    </row>
    <row r="81" spans="214:214" x14ac:dyDescent="0.25">
      <c r="HF81">
        <f t="shared" si="2"/>
        <v>0</v>
      </c>
    </row>
    <row r="82" spans="214:214" x14ac:dyDescent="0.25">
      <c r="HF82">
        <f t="shared" si="2"/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8766"/>
  <sheetViews>
    <sheetView workbookViewId="0"/>
  </sheetViews>
  <sheetFormatPr defaultRowHeight="15" x14ac:dyDescent="0.25"/>
  <sheetData>
    <row r="1" spans="1:10" x14ac:dyDescent="0.25">
      <c r="A1" s="7" t="s">
        <v>9653</v>
      </c>
    </row>
    <row r="2" spans="1:10" x14ac:dyDescent="0.25">
      <c r="A2" s="8" t="s">
        <v>9654</v>
      </c>
    </row>
    <row r="3" spans="1:10" x14ac:dyDescent="0.25">
      <c r="A3" s="8" t="s">
        <v>9655</v>
      </c>
    </row>
    <row r="4" spans="1:10" x14ac:dyDescent="0.25">
      <c r="A4" s="8" t="s">
        <v>9656</v>
      </c>
    </row>
    <row r="6" spans="1:10" x14ac:dyDescent="0.25">
      <c r="A6" s="6" t="s">
        <v>9657</v>
      </c>
      <c r="B6" s="6" t="s">
        <v>9658</v>
      </c>
      <c r="C6" s="6" t="s">
        <v>9659</v>
      </c>
      <c r="D6" s="6" t="s">
        <v>9660</v>
      </c>
      <c r="E6" s="6" t="s">
        <v>9661</v>
      </c>
      <c r="F6" s="6" t="s">
        <v>9662</v>
      </c>
      <c r="G6" s="6" t="s">
        <v>9663</v>
      </c>
      <c r="H6" s="6" t="s">
        <v>9664</v>
      </c>
      <c r="I6" s="6" t="s">
        <v>9665</v>
      </c>
      <c r="J6" s="6" t="s">
        <v>9666</v>
      </c>
    </row>
    <row r="7" spans="1:10" x14ac:dyDescent="0.25">
      <c r="A7">
        <v>1</v>
      </c>
      <c r="B7">
        <v>0</v>
      </c>
      <c r="C7">
        <v>159.1</v>
      </c>
      <c r="D7">
        <f>MOD(A7-1+'Peaker Keys'!$B$7,'Peaker Keys'!$B$5)</f>
        <v>24</v>
      </c>
      <c r="E7">
        <f>INT(D7/'Peaker Keys'!$B$6)+1</f>
        <v>2</v>
      </c>
      <c r="F7">
        <f>MOD(D7,'Peaker Keys'!$B$6)</f>
        <v>0</v>
      </c>
      <c r="G7" t="str">
        <f>VLOOKUP(E7,Clustering!$A$6:$B$370,2,FALSE)</f>
        <v>Winter</v>
      </c>
      <c r="H7">
        <f>IF('Peaker Keys'!$B$29&gt;0,MAX(0,MIN('Peaker Keys'!$B$10,B7/'Peaker Keys'!$B$29)),0)</f>
        <v>0</v>
      </c>
      <c r="I7">
        <f>MAX(0,MIN('Peaker Keys'!$B$10,C7/'Peaker Keys'!$B$30))</f>
        <v>1.3327570059793962E-3</v>
      </c>
      <c r="J7">
        <f>IF('Peaker Keys'!$B$31=1,H7,I7)</f>
        <v>0</v>
      </c>
    </row>
    <row r="8" spans="1:10" x14ac:dyDescent="0.25">
      <c r="A8">
        <v>2</v>
      </c>
      <c r="B8">
        <v>0</v>
      </c>
      <c r="C8">
        <v>159.1</v>
      </c>
      <c r="D8">
        <f>MOD(A8-1+'Peaker Keys'!$B$7,'Peaker Keys'!$B$5)</f>
        <v>25</v>
      </c>
      <c r="E8">
        <f>INT(D8/'Peaker Keys'!$B$6)+1</f>
        <v>2</v>
      </c>
      <c r="F8">
        <f>MOD(D8,'Peaker Keys'!$B$6)</f>
        <v>1</v>
      </c>
      <c r="G8" t="str">
        <f>VLOOKUP(E8,Clustering!$A$6:$B$370,2,FALSE)</f>
        <v>Winter</v>
      </c>
      <c r="H8">
        <f>IF('Peaker Keys'!$B$29&gt;0,MAX(0,MIN('Peaker Keys'!$B$10,B8/'Peaker Keys'!$B$29)),0)</f>
        <v>0</v>
      </c>
      <c r="I8">
        <f>MAX(0,MIN('Peaker Keys'!$B$10,C8/'Peaker Keys'!$B$30))</f>
        <v>1.3327570059793962E-3</v>
      </c>
      <c r="J8">
        <f>IF('Peaker Keys'!$B$31=1,H8,I8)</f>
        <v>0</v>
      </c>
    </row>
    <row r="9" spans="1:10" x14ac:dyDescent="0.25">
      <c r="A9">
        <v>3</v>
      </c>
      <c r="B9">
        <v>0</v>
      </c>
      <c r="C9">
        <v>159.1</v>
      </c>
      <c r="D9">
        <f>MOD(A9-1+'Peaker Keys'!$B$7,'Peaker Keys'!$B$5)</f>
        <v>26</v>
      </c>
      <c r="E9">
        <f>INT(D9/'Peaker Keys'!$B$6)+1</f>
        <v>2</v>
      </c>
      <c r="F9">
        <f>MOD(D9,'Peaker Keys'!$B$6)</f>
        <v>2</v>
      </c>
      <c r="G9" t="str">
        <f>VLOOKUP(E9,Clustering!$A$6:$B$370,2,FALSE)</f>
        <v>Winter</v>
      </c>
      <c r="H9">
        <f>IF('Peaker Keys'!$B$29&gt;0,MAX(0,MIN('Peaker Keys'!$B$10,B9/'Peaker Keys'!$B$29)),0)</f>
        <v>0</v>
      </c>
      <c r="I9">
        <f>MAX(0,MIN('Peaker Keys'!$B$10,C9/'Peaker Keys'!$B$30))</f>
        <v>1.3327570059793962E-3</v>
      </c>
      <c r="J9">
        <f>IF('Peaker Keys'!$B$31=1,H9,I9)</f>
        <v>0</v>
      </c>
    </row>
    <row r="10" spans="1:10" x14ac:dyDescent="0.25">
      <c r="A10">
        <v>4</v>
      </c>
      <c r="B10">
        <v>0</v>
      </c>
      <c r="C10">
        <v>128</v>
      </c>
      <c r="D10">
        <f>MOD(A10-1+'Peaker Keys'!$B$7,'Peaker Keys'!$B$5)</f>
        <v>27</v>
      </c>
      <c r="E10">
        <f>INT(D10/'Peaker Keys'!$B$6)+1</f>
        <v>2</v>
      </c>
      <c r="F10">
        <f>MOD(D10,'Peaker Keys'!$B$6)</f>
        <v>3</v>
      </c>
      <c r="G10" t="str">
        <f>VLOOKUP(E10,Clustering!$A$6:$B$370,2,FALSE)</f>
        <v>Winter</v>
      </c>
      <c r="H10">
        <f>IF('Peaker Keys'!$B$29&gt;0,MAX(0,MIN('Peaker Keys'!$B$10,B10/'Peaker Keys'!$B$29)),0)</f>
        <v>0</v>
      </c>
      <c r="I10">
        <f>MAX(0,MIN('Peaker Keys'!$B$10,C10/'Peaker Keys'!$B$30))</f>
        <v>1.0722369375572767E-3</v>
      </c>
      <c r="J10">
        <f>IF('Peaker Keys'!$B$31=1,H10,I10)</f>
        <v>0</v>
      </c>
    </row>
    <row r="11" spans="1:10" x14ac:dyDescent="0.25">
      <c r="A11">
        <v>5</v>
      </c>
      <c r="B11">
        <v>0</v>
      </c>
      <c r="C11">
        <v>95.5</v>
      </c>
      <c r="D11">
        <f>MOD(A11-1+'Peaker Keys'!$B$7,'Peaker Keys'!$B$5)</f>
        <v>28</v>
      </c>
      <c r="E11">
        <f>INT(D11/'Peaker Keys'!$B$6)+1</f>
        <v>2</v>
      </c>
      <c r="F11">
        <f>MOD(D11,'Peaker Keys'!$B$6)</f>
        <v>4</v>
      </c>
      <c r="G11" t="str">
        <f>VLOOKUP(E11,Clustering!$A$6:$B$370,2,FALSE)</f>
        <v>Winter</v>
      </c>
      <c r="H11">
        <f>IF('Peaker Keys'!$B$29&gt;0,MAX(0,MIN('Peaker Keys'!$B$10,B11/'Peaker Keys'!$B$29)),0)</f>
        <v>0</v>
      </c>
      <c r="I11">
        <f>MAX(0,MIN('Peaker Keys'!$B$10,C11/'Peaker Keys'!$B$30))</f>
        <v>7.9998927763062441E-4</v>
      </c>
      <c r="J11">
        <f>IF('Peaker Keys'!$B$31=1,H11,I11)</f>
        <v>0</v>
      </c>
    </row>
    <row r="12" spans="1:10" x14ac:dyDescent="0.25">
      <c r="A12">
        <v>6</v>
      </c>
      <c r="B12">
        <v>0</v>
      </c>
      <c r="C12">
        <v>95.5</v>
      </c>
      <c r="D12">
        <f>MOD(A12-1+'Peaker Keys'!$B$7,'Peaker Keys'!$B$5)</f>
        <v>29</v>
      </c>
      <c r="E12">
        <f>INT(D12/'Peaker Keys'!$B$6)+1</f>
        <v>2</v>
      </c>
      <c r="F12">
        <f>MOD(D12,'Peaker Keys'!$B$6)</f>
        <v>5</v>
      </c>
      <c r="G12" t="str">
        <f>VLOOKUP(E12,Clustering!$A$6:$B$370,2,FALSE)</f>
        <v>Winter</v>
      </c>
      <c r="H12">
        <f>IF('Peaker Keys'!$B$29&gt;0,MAX(0,MIN('Peaker Keys'!$B$10,B12/'Peaker Keys'!$B$29)),0)</f>
        <v>0</v>
      </c>
      <c r="I12">
        <f>MAX(0,MIN('Peaker Keys'!$B$10,C12/'Peaker Keys'!$B$30))</f>
        <v>7.9998927763062441E-4</v>
      </c>
      <c r="J12">
        <f>IF('Peaker Keys'!$B$31=1,H12,I12)</f>
        <v>0</v>
      </c>
    </row>
    <row r="13" spans="1:10" x14ac:dyDescent="0.25">
      <c r="A13">
        <v>7</v>
      </c>
      <c r="B13">
        <v>0</v>
      </c>
      <c r="C13">
        <v>95.5</v>
      </c>
      <c r="D13">
        <f>MOD(A13-1+'Peaker Keys'!$B$7,'Peaker Keys'!$B$5)</f>
        <v>30</v>
      </c>
      <c r="E13">
        <f>INT(D13/'Peaker Keys'!$B$6)+1</f>
        <v>2</v>
      </c>
      <c r="F13">
        <f>MOD(D13,'Peaker Keys'!$B$6)</f>
        <v>6</v>
      </c>
      <c r="G13" t="str">
        <f>VLOOKUP(E13,Clustering!$A$6:$B$370,2,FALSE)</f>
        <v>Winter</v>
      </c>
      <c r="H13">
        <f>IF('Peaker Keys'!$B$29&gt;0,MAX(0,MIN('Peaker Keys'!$B$10,B13/'Peaker Keys'!$B$29)),0)</f>
        <v>0</v>
      </c>
      <c r="I13">
        <f>MAX(0,MIN('Peaker Keys'!$B$10,C13/'Peaker Keys'!$B$30))</f>
        <v>7.9998927763062441E-4</v>
      </c>
      <c r="J13">
        <f>IF('Peaker Keys'!$B$31=1,H13,I13)</f>
        <v>0</v>
      </c>
    </row>
    <row r="14" spans="1:10" x14ac:dyDescent="0.25">
      <c r="A14">
        <v>8</v>
      </c>
      <c r="B14">
        <v>0</v>
      </c>
      <c r="C14">
        <v>95.5</v>
      </c>
      <c r="D14">
        <f>MOD(A14-1+'Peaker Keys'!$B$7,'Peaker Keys'!$B$5)</f>
        <v>31</v>
      </c>
      <c r="E14">
        <f>INT(D14/'Peaker Keys'!$B$6)+1</f>
        <v>2</v>
      </c>
      <c r="F14">
        <f>MOD(D14,'Peaker Keys'!$B$6)</f>
        <v>7</v>
      </c>
      <c r="G14" t="str">
        <f>VLOOKUP(E14,Clustering!$A$6:$B$370,2,FALSE)</f>
        <v>Winter</v>
      </c>
      <c r="H14">
        <f>IF('Peaker Keys'!$B$29&gt;0,MAX(0,MIN('Peaker Keys'!$B$10,B14/'Peaker Keys'!$B$29)),0)</f>
        <v>0</v>
      </c>
      <c r="I14">
        <f>MAX(0,MIN('Peaker Keys'!$B$10,C14/'Peaker Keys'!$B$30))</f>
        <v>7.9998927763062441E-4</v>
      </c>
      <c r="J14">
        <f>IF('Peaker Keys'!$B$31=1,H14,I14)</f>
        <v>0</v>
      </c>
    </row>
    <row r="15" spans="1:10" x14ac:dyDescent="0.25">
      <c r="A15">
        <v>9</v>
      </c>
      <c r="B15">
        <v>0</v>
      </c>
      <c r="C15">
        <v>95.5</v>
      </c>
      <c r="D15">
        <f>MOD(A15-1+'Peaker Keys'!$B$7,'Peaker Keys'!$B$5)</f>
        <v>32</v>
      </c>
      <c r="E15">
        <f>INT(D15/'Peaker Keys'!$B$6)+1</f>
        <v>2</v>
      </c>
      <c r="F15">
        <f>MOD(D15,'Peaker Keys'!$B$6)</f>
        <v>8</v>
      </c>
      <c r="G15" t="str">
        <f>VLOOKUP(E15,Clustering!$A$6:$B$370,2,FALSE)</f>
        <v>Winter</v>
      </c>
      <c r="H15">
        <f>IF('Peaker Keys'!$B$29&gt;0,MAX(0,MIN('Peaker Keys'!$B$10,B15/'Peaker Keys'!$B$29)),0)</f>
        <v>0</v>
      </c>
      <c r="I15">
        <f>MAX(0,MIN('Peaker Keys'!$B$10,C15/'Peaker Keys'!$B$30))</f>
        <v>7.9998927763062441E-4</v>
      </c>
      <c r="J15">
        <f>IF('Peaker Keys'!$B$31=1,H15,I15)</f>
        <v>0</v>
      </c>
    </row>
    <row r="16" spans="1:10" x14ac:dyDescent="0.25">
      <c r="A16">
        <v>10</v>
      </c>
      <c r="B16">
        <v>0</v>
      </c>
      <c r="C16">
        <v>95.5</v>
      </c>
      <c r="D16">
        <f>MOD(A16-1+'Peaker Keys'!$B$7,'Peaker Keys'!$B$5)</f>
        <v>33</v>
      </c>
      <c r="E16">
        <f>INT(D16/'Peaker Keys'!$B$6)+1</f>
        <v>2</v>
      </c>
      <c r="F16">
        <f>MOD(D16,'Peaker Keys'!$B$6)</f>
        <v>9</v>
      </c>
      <c r="G16" t="str">
        <f>VLOOKUP(E16,Clustering!$A$6:$B$370,2,FALSE)</f>
        <v>Winter</v>
      </c>
      <c r="H16">
        <f>IF('Peaker Keys'!$B$29&gt;0,MAX(0,MIN('Peaker Keys'!$B$10,B16/'Peaker Keys'!$B$29)),0)</f>
        <v>0</v>
      </c>
      <c r="I16">
        <f>MAX(0,MIN('Peaker Keys'!$B$10,C16/'Peaker Keys'!$B$30))</f>
        <v>7.9998927763062441E-4</v>
      </c>
      <c r="J16">
        <f>IF('Peaker Keys'!$B$31=1,H16,I16)</f>
        <v>0</v>
      </c>
    </row>
    <row r="17" spans="1:10" x14ac:dyDescent="0.25">
      <c r="A17">
        <v>11</v>
      </c>
      <c r="B17">
        <v>0</v>
      </c>
      <c r="C17">
        <v>95.5</v>
      </c>
      <c r="D17">
        <f>MOD(A17-1+'Peaker Keys'!$B$7,'Peaker Keys'!$B$5)</f>
        <v>34</v>
      </c>
      <c r="E17">
        <f>INT(D17/'Peaker Keys'!$B$6)+1</f>
        <v>2</v>
      </c>
      <c r="F17">
        <f>MOD(D17,'Peaker Keys'!$B$6)</f>
        <v>10</v>
      </c>
      <c r="G17" t="str">
        <f>VLOOKUP(E17,Clustering!$A$6:$B$370,2,FALSE)</f>
        <v>Winter</v>
      </c>
      <c r="H17">
        <f>IF('Peaker Keys'!$B$29&gt;0,MAX(0,MIN('Peaker Keys'!$B$10,B17/'Peaker Keys'!$B$29)),0)</f>
        <v>0</v>
      </c>
      <c r="I17">
        <f>MAX(0,MIN('Peaker Keys'!$B$10,C17/'Peaker Keys'!$B$30))</f>
        <v>7.9998927763062441E-4</v>
      </c>
      <c r="J17">
        <f>IF('Peaker Keys'!$B$31=1,H17,I17)</f>
        <v>0</v>
      </c>
    </row>
    <row r="18" spans="1:10" x14ac:dyDescent="0.25">
      <c r="A18">
        <v>12</v>
      </c>
      <c r="B18">
        <v>0</v>
      </c>
      <c r="C18">
        <v>95.5</v>
      </c>
      <c r="D18">
        <f>MOD(A18-1+'Peaker Keys'!$B$7,'Peaker Keys'!$B$5)</f>
        <v>35</v>
      </c>
      <c r="E18">
        <f>INT(D18/'Peaker Keys'!$B$6)+1</f>
        <v>2</v>
      </c>
      <c r="F18">
        <f>MOD(D18,'Peaker Keys'!$B$6)</f>
        <v>11</v>
      </c>
      <c r="G18" t="str">
        <f>VLOOKUP(E18,Clustering!$A$6:$B$370,2,FALSE)</f>
        <v>Winter</v>
      </c>
      <c r="H18">
        <f>IF('Peaker Keys'!$B$29&gt;0,MAX(0,MIN('Peaker Keys'!$B$10,B18/'Peaker Keys'!$B$29)),0)</f>
        <v>0</v>
      </c>
      <c r="I18">
        <f>MAX(0,MIN('Peaker Keys'!$B$10,C18/'Peaker Keys'!$B$30))</f>
        <v>7.9998927763062441E-4</v>
      </c>
      <c r="J18">
        <f>IF('Peaker Keys'!$B$31=1,H18,I18)</f>
        <v>0</v>
      </c>
    </row>
    <row r="19" spans="1:10" x14ac:dyDescent="0.25">
      <c r="A19">
        <v>13</v>
      </c>
      <c r="B19">
        <v>0</v>
      </c>
      <c r="C19">
        <v>95.5</v>
      </c>
      <c r="D19">
        <f>MOD(A19-1+'Peaker Keys'!$B$7,'Peaker Keys'!$B$5)</f>
        <v>36</v>
      </c>
      <c r="E19">
        <f>INT(D19/'Peaker Keys'!$B$6)+1</f>
        <v>2</v>
      </c>
      <c r="F19">
        <f>MOD(D19,'Peaker Keys'!$B$6)</f>
        <v>12</v>
      </c>
      <c r="G19" t="str">
        <f>VLOOKUP(E19,Clustering!$A$6:$B$370,2,FALSE)</f>
        <v>Winter</v>
      </c>
      <c r="H19">
        <f>IF('Peaker Keys'!$B$29&gt;0,MAX(0,MIN('Peaker Keys'!$B$10,B19/'Peaker Keys'!$B$29)),0)</f>
        <v>0</v>
      </c>
      <c r="I19">
        <f>MAX(0,MIN('Peaker Keys'!$B$10,C19/'Peaker Keys'!$B$30))</f>
        <v>7.9998927763062441E-4</v>
      </c>
      <c r="J19">
        <f>IF('Peaker Keys'!$B$31=1,H19,I19)</f>
        <v>0</v>
      </c>
    </row>
    <row r="20" spans="1:10" x14ac:dyDescent="0.25">
      <c r="A20">
        <v>14</v>
      </c>
      <c r="B20">
        <v>0</v>
      </c>
      <c r="C20">
        <v>95.5</v>
      </c>
      <c r="D20">
        <f>MOD(A20-1+'Peaker Keys'!$B$7,'Peaker Keys'!$B$5)</f>
        <v>37</v>
      </c>
      <c r="E20">
        <f>INT(D20/'Peaker Keys'!$B$6)+1</f>
        <v>2</v>
      </c>
      <c r="F20">
        <f>MOD(D20,'Peaker Keys'!$B$6)</f>
        <v>13</v>
      </c>
      <c r="G20" t="str">
        <f>VLOOKUP(E20,Clustering!$A$6:$B$370,2,FALSE)</f>
        <v>Winter</v>
      </c>
      <c r="H20">
        <f>IF('Peaker Keys'!$B$29&gt;0,MAX(0,MIN('Peaker Keys'!$B$10,B20/'Peaker Keys'!$B$29)),0)</f>
        <v>0</v>
      </c>
      <c r="I20">
        <f>MAX(0,MIN('Peaker Keys'!$B$10,C20/'Peaker Keys'!$B$30))</f>
        <v>7.9998927763062441E-4</v>
      </c>
      <c r="J20">
        <f>IF('Peaker Keys'!$B$31=1,H20,I20)</f>
        <v>0</v>
      </c>
    </row>
    <row r="21" spans="1:10" x14ac:dyDescent="0.25">
      <c r="A21">
        <v>15</v>
      </c>
      <c r="B21">
        <v>0</v>
      </c>
      <c r="C21">
        <v>95.5</v>
      </c>
      <c r="D21">
        <f>MOD(A21-1+'Peaker Keys'!$B$7,'Peaker Keys'!$B$5)</f>
        <v>38</v>
      </c>
      <c r="E21">
        <f>INT(D21/'Peaker Keys'!$B$6)+1</f>
        <v>2</v>
      </c>
      <c r="F21">
        <f>MOD(D21,'Peaker Keys'!$B$6)</f>
        <v>14</v>
      </c>
      <c r="G21" t="str">
        <f>VLOOKUP(E21,Clustering!$A$6:$B$370,2,FALSE)</f>
        <v>Winter</v>
      </c>
      <c r="H21">
        <f>IF('Peaker Keys'!$B$29&gt;0,MAX(0,MIN('Peaker Keys'!$B$10,B21/'Peaker Keys'!$B$29)),0)</f>
        <v>0</v>
      </c>
      <c r="I21">
        <f>MAX(0,MIN('Peaker Keys'!$B$10,C21/'Peaker Keys'!$B$30))</f>
        <v>7.9998927763062441E-4</v>
      </c>
      <c r="J21">
        <f>IF('Peaker Keys'!$B$31=1,H21,I21)</f>
        <v>0</v>
      </c>
    </row>
    <row r="22" spans="1:10" x14ac:dyDescent="0.25">
      <c r="A22">
        <v>16</v>
      </c>
      <c r="B22">
        <v>0</v>
      </c>
      <c r="C22">
        <v>159.1</v>
      </c>
      <c r="D22">
        <f>MOD(A22-1+'Peaker Keys'!$B$7,'Peaker Keys'!$B$5)</f>
        <v>39</v>
      </c>
      <c r="E22">
        <f>INT(D22/'Peaker Keys'!$B$6)+1</f>
        <v>2</v>
      </c>
      <c r="F22">
        <f>MOD(D22,'Peaker Keys'!$B$6)</f>
        <v>15</v>
      </c>
      <c r="G22" t="str">
        <f>VLOOKUP(E22,Clustering!$A$6:$B$370,2,FALSE)</f>
        <v>Winter</v>
      </c>
      <c r="H22">
        <f>IF('Peaker Keys'!$B$29&gt;0,MAX(0,MIN('Peaker Keys'!$B$10,B22/'Peaker Keys'!$B$29)),0)</f>
        <v>0</v>
      </c>
      <c r="I22">
        <f>MAX(0,MIN('Peaker Keys'!$B$10,C22/'Peaker Keys'!$B$30))</f>
        <v>1.3327570059793962E-3</v>
      </c>
      <c r="J22">
        <f>IF('Peaker Keys'!$B$31=1,H22,I22)</f>
        <v>0</v>
      </c>
    </row>
    <row r="23" spans="1:10" x14ac:dyDescent="0.25">
      <c r="A23">
        <v>17</v>
      </c>
      <c r="B23">
        <v>0</v>
      </c>
      <c r="C23">
        <v>159.1</v>
      </c>
      <c r="D23">
        <f>MOD(A23-1+'Peaker Keys'!$B$7,'Peaker Keys'!$B$5)</f>
        <v>40</v>
      </c>
      <c r="E23">
        <f>INT(D23/'Peaker Keys'!$B$6)+1</f>
        <v>2</v>
      </c>
      <c r="F23">
        <f>MOD(D23,'Peaker Keys'!$B$6)</f>
        <v>16</v>
      </c>
      <c r="G23" t="str">
        <f>VLOOKUP(E23,Clustering!$A$6:$B$370,2,FALSE)</f>
        <v>Winter</v>
      </c>
      <c r="H23">
        <f>IF('Peaker Keys'!$B$29&gt;0,MAX(0,MIN('Peaker Keys'!$B$10,B23/'Peaker Keys'!$B$29)),0)</f>
        <v>0</v>
      </c>
      <c r="I23">
        <f>MAX(0,MIN('Peaker Keys'!$B$10,C23/'Peaker Keys'!$B$30))</f>
        <v>1.3327570059793962E-3</v>
      </c>
      <c r="J23">
        <f>IF('Peaker Keys'!$B$31=1,H23,I23)</f>
        <v>0</v>
      </c>
    </row>
    <row r="24" spans="1:10" x14ac:dyDescent="0.25">
      <c r="A24">
        <v>18</v>
      </c>
      <c r="B24">
        <v>0</v>
      </c>
      <c r="C24">
        <v>159.1</v>
      </c>
      <c r="D24">
        <f>MOD(A24-1+'Peaker Keys'!$B$7,'Peaker Keys'!$B$5)</f>
        <v>41</v>
      </c>
      <c r="E24">
        <f>INT(D24/'Peaker Keys'!$B$6)+1</f>
        <v>2</v>
      </c>
      <c r="F24">
        <f>MOD(D24,'Peaker Keys'!$B$6)</f>
        <v>17</v>
      </c>
      <c r="G24" t="str">
        <f>VLOOKUP(E24,Clustering!$A$6:$B$370,2,FALSE)</f>
        <v>Winter</v>
      </c>
      <c r="H24">
        <f>IF('Peaker Keys'!$B$29&gt;0,MAX(0,MIN('Peaker Keys'!$B$10,B24/'Peaker Keys'!$B$29)),0)</f>
        <v>0</v>
      </c>
      <c r="I24">
        <f>MAX(0,MIN('Peaker Keys'!$B$10,C24/'Peaker Keys'!$B$30))</f>
        <v>1.3327570059793962E-3</v>
      </c>
      <c r="J24">
        <f>IF('Peaker Keys'!$B$31=1,H24,I24)</f>
        <v>0</v>
      </c>
    </row>
    <row r="25" spans="1:10" x14ac:dyDescent="0.25">
      <c r="A25">
        <v>19</v>
      </c>
      <c r="B25">
        <v>0</v>
      </c>
      <c r="C25">
        <v>159.1</v>
      </c>
      <c r="D25">
        <f>MOD(A25-1+'Peaker Keys'!$B$7,'Peaker Keys'!$B$5)</f>
        <v>42</v>
      </c>
      <c r="E25">
        <f>INT(D25/'Peaker Keys'!$B$6)+1</f>
        <v>2</v>
      </c>
      <c r="F25">
        <f>MOD(D25,'Peaker Keys'!$B$6)</f>
        <v>18</v>
      </c>
      <c r="G25" t="str">
        <f>VLOOKUP(E25,Clustering!$A$6:$B$370,2,FALSE)</f>
        <v>Winter</v>
      </c>
      <c r="H25">
        <f>IF('Peaker Keys'!$B$29&gt;0,MAX(0,MIN('Peaker Keys'!$B$10,B25/'Peaker Keys'!$B$29)),0)</f>
        <v>0</v>
      </c>
      <c r="I25">
        <f>MAX(0,MIN('Peaker Keys'!$B$10,C25/'Peaker Keys'!$B$30))</f>
        <v>1.3327570059793962E-3</v>
      </c>
      <c r="J25">
        <f>IF('Peaker Keys'!$B$31=1,H25,I25)</f>
        <v>0</v>
      </c>
    </row>
    <row r="26" spans="1:10" x14ac:dyDescent="0.25">
      <c r="A26">
        <v>20</v>
      </c>
      <c r="B26">
        <v>0</v>
      </c>
      <c r="C26">
        <v>159.1</v>
      </c>
      <c r="D26">
        <f>MOD(A26-1+'Peaker Keys'!$B$7,'Peaker Keys'!$B$5)</f>
        <v>43</v>
      </c>
      <c r="E26">
        <f>INT(D26/'Peaker Keys'!$B$6)+1</f>
        <v>2</v>
      </c>
      <c r="F26">
        <f>MOD(D26,'Peaker Keys'!$B$6)</f>
        <v>19</v>
      </c>
      <c r="G26" t="str">
        <f>VLOOKUP(E26,Clustering!$A$6:$B$370,2,FALSE)</f>
        <v>Winter</v>
      </c>
      <c r="H26">
        <f>IF('Peaker Keys'!$B$29&gt;0,MAX(0,MIN('Peaker Keys'!$B$10,B26/'Peaker Keys'!$B$29)),0)</f>
        <v>0</v>
      </c>
      <c r="I26">
        <f>MAX(0,MIN('Peaker Keys'!$B$10,C26/'Peaker Keys'!$B$30))</f>
        <v>1.3327570059793962E-3</v>
      </c>
      <c r="J26">
        <f>IF('Peaker Keys'!$B$31=1,H26,I26)</f>
        <v>0</v>
      </c>
    </row>
    <row r="27" spans="1:10" x14ac:dyDescent="0.25">
      <c r="A27">
        <v>21</v>
      </c>
      <c r="B27">
        <v>0</v>
      </c>
      <c r="C27">
        <v>159.1</v>
      </c>
      <c r="D27">
        <f>MOD(A27-1+'Peaker Keys'!$B$7,'Peaker Keys'!$B$5)</f>
        <v>44</v>
      </c>
      <c r="E27">
        <f>INT(D27/'Peaker Keys'!$B$6)+1</f>
        <v>2</v>
      </c>
      <c r="F27">
        <f>MOD(D27,'Peaker Keys'!$B$6)</f>
        <v>20</v>
      </c>
      <c r="G27" t="str">
        <f>VLOOKUP(E27,Clustering!$A$6:$B$370,2,FALSE)</f>
        <v>Winter</v>
      </c>
      <c r="H27">
        <f>IF('Peaker Keys'!$B$29&gt;0,MAX(0,MIN('Peaker Keys'!$B$10,B27/'Peaker Keys'!$B$29)),0)</f>
        <v>0</v>
      </c>
      <c r="I27">
        <f>MAX(0,MIN('Peaker Keys'!$B$10,C27/'Peaker Keys'!$B$30))</f>
        <v>1.3327570059793962E-3</v>
      </c>
      <c r="J27">
        <f>IF('Peaker Keys'!$B$31=1,H27,I27)</f>
        <v>0</v>
      </c>
    </row>
    <row r="28" spans="1:10" x14ac:dyDescent="0.25">
      <c r="A28">
        <v>22</v>
      </c>
      <c r="B28">
        <v>0</v>
      </c>
      <c r="C28">
        <v>159.1</v>
      </c>
      <c r="D28">
        <f>MOD(A28-1+'Peaker Keys'!$B$7,'Peaker Keys'!$B$5)</f>
        <v>45</v>
      </c>
      <c r="E28">
        <f>INT(D28/'Peaker Keys'!$B$6)+1</f>
        <v>2</v>
      </c>
      <c r="F28">
        <f>MOD(D28,'Peaker Keys'!$B$6)</f>
        <v>21</v>
      </c>
      <c r="G28" t="str">
        <f>VLOOKUP(E28,Clustering!$A$6:$B$370,2,FALSE)</f>
        <v>Winter</v>
      </c>
      <c r="H28">
        <f>IF('Peaker Keys'!$B$29&gt;0,MAX(0,MIN('Peaker Keys'!$B$10,B28/'Peaker Keys'!$B$29)),0)</f>
        <v>0</v>
      </c>
      <c r="I28">
        <f>MAX(0,MIN('Peaker Keys'!$B$10,C28/'Peaker Keys'!$B$30))</f>
        <v>1.3327570059793962E-3</v>
      </c>
      <c r="J28">
        <f>IF('Peaker Keys'!$B$31=1,H28,I28)</f>
        <v>0</v>
      </c>
    </row>
    <row r="29" spans="1:10" x14ac:dyDescent="0.25">
      <c r="A29">
        <v>23</v>
      </c>
      <c r="B29">
        <v>0</v>
      </c>
      <c r="C29">
        <v>159.1</v>
      </c>
      <c r="D29">
        <f>MOD(A29-1+'Peaker Keys'!$B$7,'Peaker Keys'!$B$5)</f>
        <v>46</v>
      </c>
      <c r="E29">
        <f>INT(D29/'Peaker Keys'!$B$6)+1</f>
        <v>2</v>
      </c>
      <c r="F29">
        <f>MOD(D29,'Peaker Keys'!$B$6)</f>
        <v>22</v>
      </c>
      <c r="G29" t="str">
        <f>VLOOKUP(E29,Clustering!$A$6:$B$370,2,FALSE)</f>
        <v>Winter</v>
      </c>
      <c r="H29">
        <f>IF('Peaker Keys'!$B$29&gt;0,MAX(0,MIN('Peaker Keys'!$B$10,B29/'Peaker Keys'!$B$29)),0)</f>
        <v>0</v>
      </c>
      <c r="I29">
        <f>MAX(0,MIN('Peaker Keys'!$B$10,C29/'Peaker Keys'!$B$30))</f>
        <v>1.3327570059793962E-3</v>
      </c>
      <c r="J29">
        <f>IF('Peaker Keys'!$B$31=1,H29,I29)</f>
        <v>0</v>
      </c>
    </row>
    <row r="30" spans="1:10" x14ac:dyDescent="0.25">
      <c r="A30">
        <v>24</v>
      </c>
      <c r="B30">
        <v>0</v>
      </c>
      <c r="C30">
        <v>159.1</v>
      </c>
      <c r="D30">
        <f>MOD(A30-1+'Peaker Keys'!$B$7,'Peaker Keys'!$B$5)</f>
        <v>47</v>
      </c>
      <c r="E30">
        <f>INT(D30/'Peaker Keys'!$B$6)+1</f>
        <v>2</v>
      </c>
      <c r="F30">
        <f>MOD(D30,'Peaker Keys'!$B$6)</f>
        <v>23</v>
      </c>
      <c r="G30" t="str">
        <f>VLOOKUP(E30,Clustering!$A$6:$B$370,2,FALSE)</f>
        <v>Winter</v>
      </c>
      <c r="H30">
        <f>IF('Peaker Keys'!$B$29&gt;0,MAX(0,MIN('Peaker Keys'!$B$10,B30/'Peaker Keys'!$B$29)),0)</f>
        <v>0</v>
      </c>
      <c r="I30">
        <f>MAX(0,MIN('Peaker Keys'!$B$10,C30/'Peaker Keys'!$B$30))</f>
        <v>1.3327570059793962E-3</v>
      </c>
      <c r="J30">
        <f>IF('Peaker Keys'!$B$31=1,H30,I30)</f>
        <v>0</v>
      </c>
    </row>
    <row r="31" spans="1:10" x14ac:dyDescent="0.25">
      <c r="A31">
        <v>25</v>
      </c>
      <c r="B31">
        <v>0</v>
      </c>
      <c r="C31">
        <v>159.1</v>
      </c>
      <c r="D31">
        <f>MOD(A31-1+'Peaker Keys'!$B$7,'Peaker Keys'!$B$5)</f>
        <v>48</v>
      </c>
      <c r="E31">
        <f>INT(D31/'Peaker Keys'!$B$6)+1</f>
        <v>3</v>
      </c>
      <c r="F31">
        <f>MOD(D31,'Peaker Keys'!$B$6)</f>
        <v>0</v>
      </c>
      <c r="G31" t="str">
        <f>VLOOKUP(E31,Clustering!$A$6:$B$370,2,FALSE)</f>
        <v>Summer</v>
      </c>
      <c r="H31">
        <f>IF('Peaker Keys'!$B$29&gt;0,MAX(0,MIN('Peaker Keys'!$B$10,B31/'Peaker Keys'!$B$29)),0)</f>
        <v>0</v>
      </c>
      <c r="I31">
        <f>MAX(0,MIN('Peaker Keys'!$B$10,C31/'Peaker Keys'!$B$30))</f>
        <v>1.3327570059793962E-3</v>
      </c>
      <c r="J31">
        <f>IF('Peaker Keys'!$B$31=1,H31,I31)</f>
        <v>0</v>
      </c>
    </row>
    <row r="32" spans="1:10" x14ac:dyDescent="0.25">
      <c r="A32">
        <v>26</v>
      </c>
      <c r="B32">
        <v>0</v>
      </c>
      <c r="C32">
        <v>159.1</v>
      </c>
      <c r="D32">
        <f>MOD(A32-1+'Peaker Keys'!$B$7,'Peaker Keys'!$B$5)</f>
        <v>49</v>
      </c>
      <c r="E32">
        <f>INT(D32/'Peaker Keys'!$B$6)+1</f>
        <v>3</v>
      </c>
      <c r="F32">
        <f>MOD(D32,'Peaker Keys'!$B$6)</f>
        <v>1</v>
      </c>
      <c r="G32" t="str">
        <f>VLOOKUP(E32,Clustering!$A$6:$B$370,2,FALSE)</f>
        <v>Summer</v>
      </c>
      <c r="H32">
        <f>IF('Peaker Keys'!$B$29&gt;0,MAX(0,MIN('Peaker Keys'!$B$10,B32/'Peaker Keys'!$B$29)),0)</f>
        <v>0</v>
      </c>
      <c r="I32">
        <f>MAX(0,MIN('Peaker Keys'!$B$10,C32/'Peaker Keys'!$B$30))</f>
        <v>1.3327570059793962E-3</v>
      </c>
      <c r="J32">
        <f>IF('Peaker Keys'!$B$31=1,H32,I32)</f>
        <v>0</v>
      </c>
    </row>
    <row r="33" spans="1:10" x14ac:dyDescent="0.25">
      <c r="A33">
        <v>27</v>
      </c>
      <c r="B33">
        <v>0</v>
      </c>
      <c r="C33">
        <v>95.5</v>
      </c>
      <c r="D33">
        <f>MOD(A33-1+'Peaker Keys'!$B$7,'Peaker Keys'!$B$5)</f>
        <v>50</v>
      </c>
      <c r="E33">
        <f>INT(D33/'Peaker Keys'!$B$6)+1</f>
        <v>3</v>
      </c>
      <c r="F33">
        <f>MOD(D33,'Peaker Keys'!$B$6)</f>
        <v>2</v>
      </c>
      <c r="G33" t="str">
        <f>VLOOKUP(E33,Clustering!$A$6:$B$370,2,FALSE)</f>
        <v>Summer</v>
      </c>
      <c r="H33">
        <f>IF('Peaker Keys'!$B$29&gt;0,MAX(0,MIN('Peaker Keys'!$B$10,B33/'Peaker Keys'!$B$29)),0)</f>
        <v>0</v>
      </c>
      <c r="I33">
        <f>MAX(0,MIN('Peaker Keys'!$B$10,C33/'Peaker Keys'!$B$30))</f>
        <v>7.9998927763062441E-4</v>
      </c>
      <c r="J33">
        <f>IF('Peaker Keys'!$B$31=1,H33,I33)</f>
        <v>0</v>
      </c>
    </row>
    <row r="34" spans="1:10" x14ac:dyDescent="0.25">
      <c r="A34">
        <v>28</v>
      </c>
      <c r="B34">
        <v>0</v>
      </c>
      <c r="C34">
        <v>95.5</v>
      </c>
      <c r="D34">
        <f>MOD(A34-1+'Peaker Keys'!$B$7,'Peaker Keys'!$B$5)</f>
        <v>51</v>
      </c>
      <c r="E34">
        <f>INT(D34/'Peaker Keys'!$B$6)+1</f>
        <v>3</v>
      </c>
      <c r="F34">
        <f>MOD(D34,'Peaker Keys'!$B$6)</f>
        <v>3</v>
      </c>
      <c r="G34" t="str">
        <f>VLOOKUP(E34,Clustering!$A$6:$B$370,2,FALSE)</f>
        <v>Summer</v>
      </c>
      <c r="H34">
        <f>IF('Peaker Keys'!$B$29&gt;0,MAX(0,MIN('Peaker Keys'!$B$10,B34/'Peaker Keys'!$B$29)),0)</f>
        <v>0</v>
      </c>
      <c r="I34">
        <f>MAX(0,MIN('Peaker Keys'!$B$10,C34/'Peaker Keys'!$B$30))</f>
        <v>7.9998927763062441E-4</v>
      </c>
      <c r="J34">
        <f>IF('Peaker Keys'!$B$31=1,H34,I34)</f>
        <v>0</v>
      </c>
    </row>
    <row r="35" spans="1:10" x14ac:dyDescent="0.25">
      <c r="A35">
        <v>29</v>
      </c>
      <c r="B35">
        <v>0</v>
      </c>
      <c r="C35">
        <v>95.5</v>
      </c>
      <c r="D35">
        <f>MOD(A35-1+'Peaker Keys'!$B$7,'Peaker Keys'!$B$5)</f>
        <v>52</v>
      </c>
      <c r="E35">
        <f>INT(D35/'Peaker Keys'!$B$6)+1</f>
        <v>3</v>
      </c>
      <c r="F35">
        <f>MOD(D35,'Peaker Keys'!$B$6)</f>
        <v>4</v>
      </c>
      <c r="G35" t="str">
        <f>VLOOKUP(E35,Clustering!$A$6:$B$370,2,FALSE)</f>
        <v>Summer</v>
      </c>
      <c r="H35">
        <f>IF('Peaker Keys'!$B$29&gt;0,MAX(0,MIN('Peaker Keys'!$B$10,B35/'Peaker Keys'!$B$29)),0)</f>
        <v>0</v>
      </c>
      <c r="I35">
        <f>MAX(0,MIN('Peaker Keys'!$B$10,C35/'Peaker Keys'!$B$30))</f>
        <v>7.9998927763062441E-4</v>
      </c>
      <c r="J35">
        <f>IF('Peaker Keys'!$B$31=1,H35,I35)</f>
        <v>0</v>
      </c>
    </row>
    <row r="36" spans="1:10" x14ac:dyDescent="0.25">
      <c r="A36">
        <v>30</v>
      </c>
      <c r="B36">
        <v>0</v>
      </c>
      <c r="C36">
        <v>95.5</v>
      </c>
      <c r="D36">
        <f>MOD(A36-1+'Peaker Keys'!$B$7,'Peaker Keys'!$B$5)</f>
        <v>53</v>
      </c>
      <c r="E36">
        <f>INT(D36/'Peaker Keys'!$B$6)+1</f>
        <v>3</v>
      </c>
      <c r="F36">
        <f>MOD(D36,'Peaker Keys'!$B$6)</f>
        <v>5</v>
      </c>
      <c r="G36" t="str">
        <f>VLOOKUP(E36,Clustering!$A$6:$B$370,2,FALSE)</f>
        <v>Summer</v>
      </c>
      <c r="H36">
        <f>IF('Peaker Keys'!$B$29&gt;0,MAX(0,MIN('Peaker Keys'!$B$10,B36/'Peaker Keys'!$B$29)),0)</f>
        <v>0</v>
      </c>
      <c r="I36">
        <f>MAX(0,MIN('Peaker Keys'!$B$10,C36/'Peaker Keys'!$B$30))</f>
        <v>7.9998927763062441E-4</v>
      </c>
      <c r="J36">
        <f>IF('Peaker Keys'!$B$31=1,H36,I36)</f>
        <v>0</v>
      </c>
    </row>
    <row r="37" spans="1:10" x14ac:dyDescent="0.25">
      <c r="A37">
        <v>31</v>
      </c>
      <c r="B37">
        <v>0</v>
      </c>
      <c r="C37">
        <v>95.5</v>
      </c>
      <c r="D37">
        <f>MOD(A37-1+'Peaker Keys'!$B$7,'Peaker Keys'!$B$5)</f>
        <v>54</v>
      </c>
      <c r="E37">
        <f>INT(D37/'Peaker Keys'!$B$6)+1</f>
        <v>3</v>
      </c>
      <c r="F37">
        <f>MOD(D37,'Peaker Keys'!$B$6)</f>
        <v>6</v>
      </c>
      <c r="G37" t="str">
        <f>VLOOKUP(E37,Clustering!$A$6:$B$370,2,FALSE)</f>
        <v>Summer</v>
      </c>
      <c r="H37">
        <f>IF('Peaker Keys'!$B$29&gt;0,MAX(0,MIN('Peaker Keys'!$B$10,B37/'Peaker Keys'!$B$29)),0)</f>
        <v>0</v>
      </c>
      <c r="I37">
        <f>MAX(0,MIN('Peaker Keys'!$B$10,C37/'Peaker Keys'!$B$30))</f>
        <v>7.9998927763062441E-4</v>
      </c>
      <c r="J37">
        <f>IF('Peaker Keys'!$B$31=1,H37,I37)</f>
        <v>0</v>
      </c>
    </row>
    <row r="38" spans="1:10" x14ac:dyDescent="0.25">
      <c r="A38">
        <v>32</v>
      </c>
      <c r="B38">
        <v>0</v>
      </c>
      <c r="C38">
        <v>95.5</v>
      </c>
      <c r="D38">
        <f>MOD(A38-1+'Peaker Keys'!$B$7,'Peaker Keys'!$B$5)</f>
        <v>55</v>
      </c>
      <c r="E38">
        <f>INT(D38/'Peaker Keys'!$B$6)+1</f>
        <v>3</v>
      </c>
      <c r="F38">
        <f>MOD(D38,'Peaker Keys'!$B$6)</f>
        <v>7</v>
      </c>
      <c r="G38" t="str">
        <f>VLOOKUP(E38,Clustering!$A$6:$B$370,2,FALSE)</f>
        <v>Summer</v>
      </c>
      <c r="H38">
        <f>IF('Peaker Keys'!$B$29&gt;0,MAX(0,MIN('Peaker Keys'!$B$10,B38/'Peaker Keys'!$B$29)),0)</f>
        <v>0</v>
      </c>
      <c r="I38">
        <f>MAX(0,MIN('Peaker Keys'!$B$10,C38/'Peaker Keys'!$B$30))</f>
        <v>7.9998927763062441E-4</v>
      </c>
      <c r="J38">
        <f>IF('Peaker Keys'!$B$31=1,H38,I38)</f>
        <v>0</v>
      </c>
    </row>
    <row r="39" spans="1:10" x14ac:dyDescent="0.25">
      <c r="A39">
        <v>33</v>
      </c>
      <c r="B39">
        <v>0</v>
      </c>
      <c r="C39">
        <v>241.5</v>
      </c>
      <c r="D39">
        <f>MOD(A39-1+'Peaker Keys'!$B$7,'Peaker Keys'!$B$5)</f>
        <v>56</v>
      </c>
      <c r="E39">
        <f>INT(D39/'Peaker Keys'!$B$6)+1</f>
        <v>3</v>
      </c>
      <c r="F39">
        <f>MOD(D39,'Peaker Keys'!$B$6)</f>
        <v>8</v>
      </c>
      <c r="G39" t="str">
        <f>VLOOKUP(E39,Clustering!$A$6:$B$370,2,FALSE)</f>
        <v>Summer</v>
      </c>
      <c r="H39">
        <f>IF('Peaker Keys'!$B$29&gt;0,MAX(0,MIN('Peaker Keys'!$B$10,B39/'Peaker Keys'!$B$29)),0)</f>
        <v>0</v>
      </c>
      <c r="I39">
        <f>MAX(0,MIN('Peaker Keys'!$B$10,C39/'Peaker Keys'!$B$30))</f>
        <v>2.0230095345318932E-3</v>
      </c>
      <c r="J39">
        <f>IF('Peaker Keys'!$B$31=1,H39,I39)</f>
        <v>0</v>
      </c>
    </row>
    <row r="40" spans="1:10" x14ac:dyDescent="0.25">
      <c r="A40">
        <v>34</v>
      </c>
      <c r="B40">
        <v>0</v>
      </c>
      <c r="C40">
        <v>95.5</v>
      </c>
      <c r="D40">
        <f>MOD(A40-1+'Peaker Keys'!$B$7,'Peaker Keys'!$B$5)</f>
        <v>57</v>
      </c>
      <c r="E40">
        <f>INT(D40/'Peaker Keys'!$B$6)+1</f>
        <v>3</v>
      </c>
      <c r="F40">
        <f>MOD(D40,'Peaker Keys'!$B$6)</f>
        <v>9</v>
      </c>
      <c r="G40" t="str">
        <f>VLOOKUP(E40,Clustering!$A$6:$B$370,2,FALSE)</f>
        <v>Summer</v>
      </c>
      <c r="H40">
        <f>IF('Peaker Keys'!$B$29&gt;0,MAX(0,MIN('Peaker Keys'!$B$10,B40/'Peaker Keys'!$B$29)),0)</f>
        <v>0</v>
      </c>
      <c r="I40">
        <f>MAX(0,MIN('Peaker Keys'!$B$10,C40/'Peaker Keys'!$B$30))</f>
        <v>7.9998927763062441E-4</v>
      </c>
      <c r="J40">
        <f>IF('Peaker Keys'!$B$31=1,H40,I40)</f>
        <v>0</v>
      </c>
    </row>
    <row r="41" spans="1:10" x14ac:dyDescent="0.25">
      <c r="A41">
        <v>35</v>
      </c>
      <c r="B41">
        <v>0</v>
      </c>
      <c r="C41">
        <v>95.5</v>
      </c>
      <c r="D41">
        <f>MOD(A41-1+'Peaker Keys'!$B$7,'Peaker Keys'!$B$5)</f>
        <v>58</v>
      </c>
      <c r="E41">
        <f>INT(D41/'Peaker Keys'!$B$6)+1</f>
        <v>3</v>
      </c>
      <c r="F41">
        <f>MOD(D41,'Peaker Keys'!$B$6)</f>
        <v>10</v>
      </c>
      <c r="G41" t="str">
        <f>VLOOKUP(E41,Clustering!$A$6:$B$370,2,FALSE)</f>
        <v>Summer</v>
      </c>
      <c r="H41">
        <f>IF('Peaker Keys'!$B$29&gt;0,MAX(0,MIN('Peaker Keys'!$B$10,B41/'Peaker Keys'!$B$29)),0)</f>
        <v>0</v>
      </c>
      <c r="I41">
        <f>MAX(0,MIN('Peaker Keys'!$B$10,C41/'Peaker Keys'!$B$30))</f>
        <v>7.9998927763062441E-4</v>
      </c>
      <c r="J41">
        <f>IF('Peaker Keys'!$B$31=1,H41,I41)</f>
        <v>0</v>
      </c>
    </row>
    <row r="42" spans="1:10" x14ac:dyDescent="0.25">
      <c r="A42">
        <v>36</v>
      </c>
      <c r="B42">
        <v>0</v>
      </c>
      <c r="C42">
        <v>95.5</v>
      </c>
      <c r="D42">
        <f>MOD(A42-1+'Peaker Keys'!$B$7,'Peaker Keys'!$B$5)</f>
        <v>59</v>
      </c>
      <c r="E42">
        <f>INT(D42/'Peaker Keys'!$B$6)+1</f>
        <v>3</v>
      </c>
      <c r="F42">
        <f>MOD(D42,'Peaker Keys'!$B$6)</f>
        <v>11</v>
      </c>
      <c r="G42" t="str">
        <f>VLOOKUP(E42,Clustering!$A$6:$B$370,2,FALSE)</f>
        <v>Summer</v>
      </c>
      <c r="H42">
        <f>IF('Peaker Keys'!$B$29&gt;0,MAX(0,MIN('Peaker Keys'!$B$10,B42/'Peaker Keys'!$B$29)),0)</f>
        <v>0</v>
      </c>
      <c r="I42">
        <f>MAX(0,MIN('Peaker Keys'!$B$10,C42/'Peaker Keys'!$B$30))</f>
        <v>7.9998927763062441E-4</v>
      </c>
      <c r="J42">
        <f>IF('Peaker Keys'!$B$31=1,H42,I42)</f>
        <v>0</v>
      </c>
    </row>
    <row r="43" spans="1:10" x14ac:dyDescent="0.25">
      <c r="A43">
        <v>37</v>
      </c>
      <c r="B43">
        <v>0</v>
      </c>
      <c r="C43">
        <v>95.5</v>
      </c>
      <c r="D43">
        <f>MOD(A43-1+'Peaker Keys'!$B$7,'Peaker Keys'!$B$5)</f>
        <v>60</v>
      </c>
      <c r="E43">
        <f>INT(D43/'Peaker Keys'!$B$6)+1</f>
        <v>3</v>
      </c>
      <c r="F43">
        <f>MOD(D43,'Peaker Keys'!$B$6)</f>
        <v>12</v>
      </c>
      <c r="G43" t="str">
        <f>VLOOKUP(E43,Clustering!$A$6:$B$370,2,FALSE)</f>
        <v>Summer</v>
      </c>
      <c r="H43">
        <f>IF('Peaker Keys'!$B$29&gt;0,MAX(0,MIN('Peaker Keys'!$B$10,B43/'Peaker Keys'!$B$29)),0)</f>
        <v>0</v>
      </c>
      <c r="I43">
        <f>MAX(0,MIN('Peaker Keys'!$B$10,C43/'Peaker Keys'!$B$30))</f>
        <v>7.9998927763062441E-4</v>
      </c>
      <c r="J43">
        <f>IF('Peaker Keys'!$B$31=1,H43,I43)</f>
        <v>0</v>
      </c>
    </row>
    <row r="44" spans="1:10" x14ac:dyDescent="0.25">
      <c r="A44">
        <v>38</v>
      </c>
      <c r="B44">
        <v>0</v>
      </c>
      <c r="C44">
        <v>95.5</v>
      </c>
      <c r="D44">
        <f>MOD(A44-1+'Peaker Keys'!$B$7,'Peaker Keys'!$B$5)</f>
        <v>61</v>
      </c>
      <c r="E44">
        <f>INT(D44/'Peaker Keys'!$B$6)+1</f>
        <v>3</v>
      </c>
      <c r="F44">
        <f>MOD(D44,'Peaker Keys'!$B$6)</f>
        <v>13</v>
      </c>
      <c r="G44" t="str">
        <f>VLOOKUP(E44,Clustering!$A$6:$B$370,2,FALSE)</f>
        <v>Summer</v>
      </c>
      <c r="H44">
        <f>IF('Peaker Keys'!$B$29&gt;0,MAX(0,MIN('Peaker Keys'!$B$10,B44/'Peaker Keys'!$B$29)),0)</f>
        <v>0</v>
      </c>
      <c r="I44">
        <f>MAX(0,MIN('Peaker Keys'!$B$10,C44/'Peaker Keys'!$B$30))</f>
        <v>7.9998927763062441E-4</v>
      </c>
      <c r="J44">
        <f>IF('Peaker Keys'!$B$31=1,H44,I44)</f>
        <v>0</v>
      </c>
    </row>
    <row r="45" spans="1:10" x14ac:dyDescent="0.25">
      <c r="A45">
        <v>39</v>
      </c>
      <c r="B45">
        <v>0</v>
      </c>
      <c r="C45">
        <v>100.2</v>
      </c>
      <c r="D45">
        <f>MOD(A45-1+'Peaker Keys'!$B$7,'Peaker Keys'!$B$5)</f>
        <v>62</v>
      </c>
      <c r="E45">
        <f>INT(D45/'Peaker Keys'!$B$6)+1</f>
        <v>3</v>
      </c>
      <c r="F45">
        <f>MOD(D45,'Peaker Keys'!$B$6)</f>
        <v>14</v>
      </c>
      <c r="G45" t="str">
        <f>VLOOKUP(E45,Clustering!$A$6:$B$370,2,FALSE)</f>
        <v>Summer</v>
      </c>
      <c r="H45">
        <f>IF('Peaker Keys'!$B$29&gt;0,MAX(0,MIN('Peaker Keys'!$B$10,B45/'Peaker Keys'!$B$29)),0)</f>
        <v>0</v>
      </c>
      <c r="I45">
        <f>MAX(0,MIN('Peaker Keys'!$B$10,C45/'Peaker Keys'!$B$30))</f>
        <v>8.393604776815557E-4</v>
      </c>
      <c r="J45">
        <f>IF('Peaker Keys'!$B$31=1,H45,I45)</f>
        <v>0</v>
      </c>
    </row>
    <row r="46" spans="1:10" x14ac:dyDescent="0.25">
      <c r="A46">
        <v>40</v>
      </c>
      <c r="B46">
        <v>0</v>
      </c>
      <c r="C46">
        <v>159.1</v>
      </c>
      <c r="D46">
        <f>MOD(A46-1+'Peaker Keys'!$B$7,'Peaker Keys'!$B$5)</f>
        <v>63</v>
      </c>
      <c r="E46">
        <f>INT(D46/'Peaker Keys'!$B$6)+1</f>
        <v>3</v>
      </c>
      <c r="F46">
        <f>MOD(D46,'Peaker Keys'!$B$6)</f>
        <v>15</v>
      </c>
      <c r="G46" t="str">
        <f>VLOOKUP(E46,Clustering!$A$6:$B$370,2,FALSE)</f>
        <v>Summer</v>
      </c>
      <c r="H46">
        <f>IF('Peaker Keys'!$B$29&gt;0,MAX(0,MIN('Peaker Keys'!$B$10,B46/'Peaker Keys'!$B$29)),0)</f>
        <v>0</v>
      </c>
      <c r="I46">
        <f>MAX(0,MIN('Peaker Keys'!$B$10,C46/'Peaker Keys'!$B$30))</f>
        <v>1.3327570059793962E-3</v>
      </c>
      <c r="J46">
        <f>IF('Peaker Keys'!$B$31=1,H46,I46)</f>
        <v>0</v>
      </c>
    </row>
    <row r="47" spans="1:10" x14ac:dyDescent="0.25">
      <c r="A47">
        <v>41</v>
      </c>
      <c r="B47">
        <v>0</v>
      </c>
      <c r="C47">
        <v>159.1</v>
      </c>
      <c r="D47">
        <f>MOD(A47-1+'Peaker Keys'!$B$7,'Peaker Keys'!$B$5)</f>
        <v>64</v>
      </c>
      <c r="E47">
        <f>INT(D47/'Peaker Keys'!$B$6)+1</f>
        <v>3</v>
      </c>
      <c r="F47">
        <f>MOD(D47,'Peaker Keys'!$B$6)</f>
        <v>16</v>
      </c>
      <c r="G47" t="str">
        <f>VLOOKUP(E47,Clustering!$A$6:$B$370,2,FALSE)</f>
        <v>Summer</v>
      </c>
      <c r="H47">
        <f>IF('Peaker Keys'!$B$29&gt;0,MAX(0,MIN('Peaker Keys'!$B$10,B47/'Peaker Keys'!$B$29)),0)</f>
        <v>0</v>
      </c>
      <c r="I47">
        <f>MAX(0,MIN('Peaker Keys'!$B$10,C47/'Peaker Keys'!$B$30))</f>
        <v>1.3327570059793962E-3</v>
      </c>
      <c r="J47">
        <f>IF('Peaker Keys'!$B$31=1,H47,I47)</f>
        <v>0</v>
      </c>
    </row>
    <row r="48" spans="1:10" x14ac:dyDescent="0.25">
      <c r="A48">
        <v>42</v>
      </c>
      <c r="B48">
        <v>0</v>
      </c>
      <c r="C48">
        <v>159.1</v>
      </c>
      <c r="D48">
        <f>MOD(A48-1+'Peaker Keys'!$B$7,'Peaker Keys'!$B$5)</f>
        <v>65</v>
      </c>
      <c r="E48">
        <f>INT(D48/'Peaker Keys'!$B$6)+1</f>
        <v>3</v>
      </c>
      <c r="F48">
        <f>MOD(D48,'Peaker Keys'!$B$6)</f>
        <v>17</v>
      </c>
      <c r="G48" t="str">
        <f>VLOOKUP(E48,Clustering!$A$6:$B$370,2,FALSE)</f>
        <v>Summer</v>
      </c>
      <c r="H48">
        <f>IF('Peaker Keys'!$B$29&gt;0,MAX(0,MIN('Peaker Keys'!$B$10,B48/'Peaker Keys'!$B$29)),0)</f>
        <v>0</v>
      </c>
      <c r="I48">
        <f>MAX(0,MIN('Peaker Keys'!$B$10,C48/'Peaker Keys'!$B$30))</f>
        <v>1.3327570059793962E-3</v>
      </c>
      <c r="J48">
        <f>IF('Peaker Keys'!$B$31=1,H48,I48)</f>
        <v>0</v>
      </c>
    </row>
    <row r="49" spans="1:10" x14ac:dyDescent="0.25">
      <c r="A49">
        <v>43</v>
      </c>
      <c r="B49">
        <v>0</v>
      </c>
      <c r="C49">
        <v>900.3</v>
      </c>
      <c r="D49">
        <f>MOD(A49-1+'Peaker Keys'!$B$7,'Peaker Keys'!$B$5)</f>
        <v>66</v>
      </c>
      <c r="E49">
        <f>INT(D49/'Peaker Keys'!$B$6)+1</f>
        <v>3</v>
      </c>
      <c r="F49">
        <f>MOD(D49,'Peaker Keys'!$B$6)</f>
        <v>18</v>
      </c>
      <c r="G49" t="str">
        <f>VLOOKUP(E49,Clustering!$A$6:$B$370,2,FALSE)</f>
        <v>Summer</v>
      </c>
      <c r="H49">
        <f>IF('Peaker Keys'!$B$29&gt;0,MAX(0,MIN('Peaker Keys'!$B$10,B49/'Peaker Keys'!$B$29)),0)</f>
        <v>0</v>
      </c>
      <c r="I49">
        <f>MAX(0,MIN('Peaker Keys'!$B$10,C49/'Peaker Keys'!$B$30))</f>
        <v>7.5416790225220007E-3</v>
      </c>
      <c r="J49">
        <f>IF('Peaker Keys'!$B$31=1,H49,I49)</f>
        <v>0</v>
      </c>
    </row>
    <row r="50" spans="1:10" x14ac:dyDescent="0.25">
      <c r="A50">
        <v>44</v>
      </c>
      <c r="B50">
        <v>0</v>
      </c>
      <c r="C50">
        <v>1536.5</v>
      </c>
      <c r="D50">
        <f>MOD(A50-1+'Peaker Keys'!$B$7,'Peaker Keys'!$B$5)</f>
        <v>67</v>
      </c>
      <c r="E50">
        <f>INT(D50/'Peaker Keys'!$B$6)+1</f>
        <v>3</v>
      </c>
      <c r="F50">
        <f>MOD(D50,'Peaker Keys'!$B$6)</f>
        <v>19</v>
      </c>
      <c r="G50" t="str">
        <f>VLOOKUP(E50,Clustering!$A$6:$B$370,2,FALSE)</f>
        <v>Summer</v>
      </c>
      <c r="H50">
        <f>IF('Peaker Keys'!$B$29&gt;0,MAX(0,MIN('Peaker Keys'!$B$10,B50/'Peaker Keys'!$B$29)),0)</f>
        <v>0</v>
      </c>
      <c r="I50">
        <f>MAX(0,MIN('Peaker Keys'!$B$10,C50/'Peaker Keys'!$B$30))</f>
        <v>1.2871031676224652E-2</v>
      </c>
      <c r="J50">
        <f>IF('Peaker Keys'!$B$31=1,H50,I50)</f>
        <v>0</v>
      </c>
    </row>
    <row r="51" spans="1:10" x14ac:dyDescent="0.25">
      <c r="A51">
        <v>45</v>
      </c>
      <c r="B51">
        <v>0</v>
      </c>
      <c r="C51">
        <v>1536.5</v>
      </c>
      <c r="D51">
        <f>MOD(A51-1+'Peaker Keys'!$B$7,'Peaker Keys'!$B$5)</f>
        <v>68</v>
      </c>
      <c r="E51">
        <f>INT(D51/'Peaker Keys'!$B$6)+1</f>
        <v>3</v>
      </c>
      <c r="F51">
        <f>MOD(D51,'Peaker Keys'!$B$6)</f>
        <v>20</v>
      </c>
      <c r="G51" t="str">
        <f>VLOOKUP(E51,Clustering!$A$6:$B$370,2,FALSE)</f>
        <v>Summer</v>
      </c>
      <c r="H51">
        <f>IF('Peaker Keys'!$B$29&gt;0,MAX(0,MIN('Peaker Keys'!$B$10,B51/'Peaker Keys'!$B$29)),0)</f>
        <v>0</v>
      </c>
      <c r="I51">
        <f>MAX(0,MIN('Peaker Keys'!$B$10,C51/'Peaker Keys'!$B$30))</f>
        <v>1.2871031676224652E-2</v>
      </c>
      <c r="J51">
        <f>IF('Peaker Keys'!$B$31=1,H51,I51)</f>
        <v>0</v>
      </c>
    </row>
    <row r="52" spans="1:10" x14ac:dyDescent="0.25">
      <c r="A52">
        <v>46</v>
      </c>
      <c r="B52">
        <v>0</v>
      </c>
      <c r="C52">
        <v>1145.2</v>
      </c>
      <c r="D52">
        <f>MOD(A52-1+'Peaker Keys'!$B$7,'Peaker Keys'!$B$5)</f>
        <v>69</v>
      </c>
      <c r="E52">
        <f>INT(D52/'Peaker Keys'!$B$6)+1</f>
        <v>3</v>
      </c>
      <c r="F52">
        <f>MOD(D52,'Peaker Keys'!$B$6)</f>
        <v>21</v>
      </c>
      <c r="G52" t="str">
        <f>VLOOKUP(E52,Clustering!$A$6:$B$370,2,FALSE)</f>
        <v>Summer</v>
      </c>
      <c r="H52">
        <f>IF('Peaker Keys'!$B$29&gt;0,MAX(0,MIN('Peaker Keys'!$B$10,B52/'Peaker Keys'!$B$29)),0)</f>
        <v>0</v>
      </c>
      <c r="I52">
        <f>MAX(0,MIN('Peaker Keys'!$B$10,C52/'Peaker Keys'!$B$30))</f>
        <v>9.5931698507077598E-3</v>
      </c>
      <c r="J52">
        <f>IF('Peaker Keys'!$B$31=1,H52,I52)</f>
        <v>0</v>
      </c>
    </row>
    <row r="53" spans="1:10" x14ac:dyDescent="0.25">
      <c r="A53">
        <v>47</v>
      </c>
      <c r="B53">
        <v>0</v>
      </c>
      <c r="C53">
        <v>185.8</v>
      </c>
      <c r="D53">
        <f>MOD(A53-1+'Peaker Keys'!$B$7,'Peaker Keys'!$B$5)</f>
        <v>70</v>
      </c>
      <c r="E53">
        <f>INT(D53/'Peaker Keys'!$B$6)+1</f>
        <v>3</v>
      </c>
      <c r="F53">
        <f>MOD(D53,'Peaker Keys'!$B$6)</f>
        <v>22</v>
      </c>
      <c r="G53" t="str">
        <f>VLOOKUP(E53,Clustering!$A$6:$B$370,2,FALSE)</f>
        <v>Summer</v>
      </c>
      <c r="H53">
        <f>IF('Peaker Keys'!$B$29&gt;0,MAX(0,MIN('Peaker Keys'!$B$10,B53/'Peaker Keys'!$B$29)),0)</f>
        <v>0</v>
      </c>
      <c r="I53">
        <f>MAX(0,MIN('Peaker Keys'!$B$10,C53/'Peaker Keys'!$B$30))</f>
        <v>1.5564189296729846E-3</v>
      </c>
      <c r="J53">
        <f>IF('Peaker Keys'!$B$31=1,H53,I53)</f>
        <v>0</v>
      </c>
    </row>
    <row r="54" spans="1:10" x14ac:dyDescent="0.25">
      <c r="A54">
        <v>48</v>
      </c>
      <c r="B54">
        <v>0</v>
      </c>
      <c r="C54">
        <v>185.8</v>
      </c>
      <c r="D54">
        <f>MOD(A54-1+'Peaker Keys'!$B$7,'Peaker Keys'!$B$5)</f>
        <v>71</v>
      </c>
      <c r="E54">
        <f>INT(D54/'Peaker Keys'!$B$6)+1</f>
        <v>3</v>
      </c>
      <c r="F54">
        <f>MOD(D54,'Peaker Keys'!$B$6)</f>
        <v>23</v>
      </c>
      <c r="G54" t="str">
        <f>VLOOKUP(E54,Clustering!$A$6:$B$370,2,FALSE)</f>
        <v>Summer</v>
      </c>
      <c r="H54">
        <f>IF('Peaker Keys'!$B$29&gt;0,MAX(0,MIN('Peaker Keys'!$B$10,B54/'Peaker Keys'!$B$29)),0)</f>
        <v>0</v>
      </c>
      <c r="I54">
        <f>MAX(0,MIN('Peaker Keys'!$B$10,C54/'Peaker Keys'!$B$30))</f>
        <v>1.5564189296729846E-3</v>
      </c>
      <c r="J54">
        <f>IF('Peaker Keys'!$B$31=1,H54,I54)</f>
        <v>0</v>
      </c>
    </row>
    <row r="55" spans="1:10" x14ac:dyDescent="0.25">
      <c r="A55">
        <v>49</v>
      </c>
      <c r="B55">
        <v>0</v>
      </c>
      <c r="C55">
        <v>153.6</v>
      </c>
      <c r="D55">
        <f>MOD(A55-1+'Peaker Keys'!$B$7,'Peaker Keys'!$B$5)</f>
        <v>72</v>
      </c>
      <c r="E55">
        <f>INT(D55/'Peaker Keys'!$B$6)+1</f>
        <v>4</v>
      </c>
      <c r="F55">
        <f>MOD(D55,'Peaker Keys'!$B$6)</f>
        <v>0</v>
      </c>
      <c r="G55" t="str">
        <f>VLOOKUP(E55,Clustering!$A$6:$B$370,2,FALSE)</f>
        <v>Winter</v>
      </c>
      <c r="H55">
        <f>IF('Peaker Keys'!$B$29&gt;0,MAX(0,MIN('Peaker Keys'!$B$10,B55/'Peaker Keys'!$B$29)),0)</f>
        <v>0</v>
      </c>
      <c r="I55">
        <f>MAX(0,MIN('Peaker Keys'!$B$10,C55/'Peaker Keys'!$B$30))</f>
        <v>1.2866843250687319E-3</v>
      </c>
      <c r="J55">
        <f>IF('Peaker Keys'!$B$31=1,H55,I55)</f>
        <v>0</v>
      </c>
    </row>
    <row r="56" spans="1:10" x14ac:dyDescent="0.25">
      <c r="A56">
        <v>50</v>
      </c>
      <c r="B56">
        <v>0</v>
      </c>
      <c r="C56">
        <v>122.1</v>
      </c>
      <c r="D56">
        <f>MOD(A56-1+'Peaker Keys'!$B$7,'Peaker Keys'!$B$5)</f>
        <v>73</v>
      </c>
      <c r="E56">
        <f>INT(D56/'Peaker Keys'!$B$6)+1</f>
        <v>4</v>
      </c>
      <c r="F56">
        <f>MOD(D56,'Peaker Keys'!$B$6)</f>
        <v>1</v>
      </c>
      <c r="G56" t="str">
        <f>VLOOKUP(E56,Clustering!$A$6:$B$370,2,FALSE)</f>
        <v>Winter</v>
      </c>
      <c r="H56">
        <f>IF('Peaker Keys'!$B$29&gt;0,MAX(0,MIN('Peaker Keys'!$B$10,B56/'Peaker Keys'!$B$29)),0)</f>
        <v>0</v>
      </c>
      <c r="I56">
        <f>MAX(0,MIN('Peaker Keys'!$B$10,C56/'Peaker Keys'!$B$30))</f>
        <v>1.0228135162167458E-3</v>
      </c>
      <c r="J56">
        <f>IF('Peaker Keys'!$B$31=1,H56,I56)</f>
        <v>0</v>
      </c>
    </row>
    <row r="57" spans="1:10" x14ac:dyDescent="0.25">
      <c r="A57">
        <v>51</v>
      </c>
      <c r="B57">
        <v>0</v>
      </c>
      <c r="C57">
        <v>122.1</v>
      </c>
      <c r="D57">
        <f>MOD(A57-1+'Peaker Keys'!$B$7,'Peaker Keys'!$B$5)</f>
        <v>74</v>
      </c>
      <c r="E57">
        <f>INT(D57/'Peaker Keys'!$B$6)+1</f>
        <v>4</v>
      </c>
      <c r="F57">
        <f>MOD(D57,'Peaker Keys'!$B$6)</f>
        <v>2</v>
      </c>
      <c r="G57" t="str">
        <f>VLOOKUP(E57,Clustering!$A$6:$B$370,2,FALSE)</f>
        <v>Winter</v>
      </c>
      <c r="H57">
        <f>IF('Peaker Keys'!$B$29&gt;0,MAX(0,MIN('Peaker Keys'!$B$10,B57/'Peaker Keys'!$B$29)),0)</f>
        <v>0</v>
      </c>
      <c r="I57">
        <f>MAX(0,MIN('Peaker Keys'!$B$10,C57/'Peaker Keys'!$B$30))</f>
        <v>1.0228135162167458E-3</v>
      </c>
      <c r="J57">
        <f>IF('Peaker Keys'!$B$31=1,H57,I57)</f>
        <v>0</v>
      </c>
    </row>
    <row r="58" spans="1:10" x14ac:dyDescent="0.25">
      <c r="A58">
        <v>52</v>
      </c>
      <c r="B58">
        <v>0</v>
      </c>
      <c r="C58">
        <v>122.1</v>
      </c>
      <c r="D58">
        <f>MOD(A58-1+'Peaker Keys'!$B$7,'Peaker Keys'!$B$5)</f>
        <v>75</v>
      </c>
      <c r="E58">
        <f>INT(D58/'Peaker Keys'!$B$6)+1</f>
        <v>4</v>
      </c>
      <c r="F58">
        <f>MOD(D58,'Peaker Keys'!$B$6)</f>
        <v>3</v>
      </c>
      <c r="G58" t="str">
        <f>VLOOKUP(E58,Clustering!$A$6:$B$370,2,FALSE)</f>
        <v>Winter</v>
      </c>
      <c r="H58">
        <f>IF('Peaker Keys'!$B$29&gt;0,MAX(0,MIN('Peaker Keys'!$B$10,B58/'Peaker Keys'!$B$29)),0)</f>
        <v>0</v>
      </c>
      <c r="I58">
        <f>MAX(0,MIN('Peaker Keys'!$B$10,C58/'Peaker Keys'!$B$30))</f>
        <v>1.0228135162167458E-3</v>
      </c>
      <c r="J58">
        <f>IF('Peaker Keys'!$B$31=1,H58,I58)</f>
        <v>0</v>
      </c>
    </row>
    <row r="59" spans="1:10" x14ac:dyDescent="0.25">
      <c r="A59">
        <v>53</v>
      </c>
      <c r="B59">
        <v>0</v>
      </c>
      <c r="C59">
        <v>122.1</v>
      </c>
      <c r="D59">
        <f>MOD(A59-1+'Peaker Keys'!$B$7,'Peaker Keys'!$B$5)</f>
        <v>76</v>
      </c>
      <c r="E59">
        <f>INT(D59/'Peaker Keys'!$B$6)+1</f>
        <v>4</v>
      </c>
      <c r="F59">
        <f>MOD(D59,'Peaker Keys'!$B$6)</f>
        <v>4</v>
      </c>
      <c r="G59" t="str">
        <f>VLOOKUP(E59,Clustering!$A$6:$B$370,2,FALSE)</f>
        <v>Winter</v>
      </c>
      <c r="H59">
        <f>IF('Peaker Keys'!$B$29&gt;0,MAX(0,MIN('Peaker Keys'!$B$10,B59/'Peaker Keys'!$B$29)),0)</f>
        <v>0</v>
      </c>
      <c r="I59">
        <f>MAX(0,MIN('Peaker Keys'!$B$10,C59/'Peaker Keys'!$B$30))</f>
        <v>1.0228135162167458E-3</v>
      </c>
      <c r="J59">
        <f>IF('Peaker Keys'!$B$31=1,H59,I59)</f>
        <v>0</v>
      </c>
    </row>
    <row r="60" spans="1:10" x14ac:dyDescent="0.25">
      <c r="A60">
        <v>54</v>
      </c>
      <c r="B60">
        <v>0</v>
      </c>
      <c r="C60">
        <v>122.1</v>
      </c>
      <c r="D60">
        <f>MOD(A60-1+'Peaker Keys'!$B$7,'Peaker Keys'!$B$5)</f>
        <v>77</v>
      </c>
      <c r="E60">
        <f>INT(D60/'Peaker Keys'!$B$6)+1</f>
        <v>4</v>
      </c>
      <c r="F60">
        <f>MOD(D60,'Peaker Keys'!$B$6)</f>
        <v>5</v>
      </c>
      <c r="G60" t="str">
        <f>VLOOKUP(E60,Clustering!$A$6:$B$370,2,FALSE)</f>
        <v>Winter</v>
      </c>
      <c r="H60">
        <f>IF('Peaker Keys'!$B$29&gt;0,MAX(0,MIN('Peaker Keys'!$B$10,B60/'Peaker Keys'!$B$29)),0)</f>
        <v>0</v>
      </c>
      <c r="I60">
        <f>MAX(0,MIN('Peaker Keys'!$B$10,C60/'Peaker Keys'!$B$30))</f>
        <v>1.0228135162167458E-3</v>
      </c>
      <c r="J60">
        <f>IF('Peaker Keys'!$B$31=1,H60,I60)</f>
        <v>0</v>
      </c>
    </row>
    <row r="61" spans="1:10" x14ac:dyDescent="0.25">
      <c r="A61">
        <v>55</v>
      </c>
      <c r="B61">
        <v>0</v>
      </c>
      <c r="C61">
        <v>122.1</v>
      </c>
      <c r="D61">
        <f>MOD(A61-1+'Peaker Keys'!$B$7,'Peaker Keys'!$B$5)</f>
        <v>78</v>
      </c>
      <c r="E61">
        <f>INT(D61/'Peaker Keys'!$B$6)+1</f>
        <v>4</v>
      </c>
      <c r="F61">
        <f>MOD(D61,'Peaker Keys'!$B$6)</f>
        <v>6</v>
      </c>
      <c r="G61" t="str">
        <f>VLOOKUP(E61,Clustering!$A$6:$B$370,2,FALSE)</f>
        <v>Winter</v>
      </c>
      <c r="H61">
        <f>IF('Peaker Keys'!$B$29&gt;0,MAX(0,MIN('Peaker Keys'!$B$10,B61/'Peaker Keys'!$B$29)),0)</f>
        <v>0</v>
      </c>
      <c r="I61">
        <f>MAX(0,MIN('Peaker Keys'!$B$10,C61/'Peaker Keys'!$B$30))</f>
        <v>1.0228135162167458E-3</v>
      </c>
      <c r="J61">
        <f>IF('Peaker Keys'!$B$31=1,H61,I61)</f>
        <v>0</v>
      </c>
    </row>
    <row r="62" spans="1:10" x14ac:dyDescent="0.25">
      <c r="A62">
        <v>56</v>
      </c>
      <c r="B62">
        <v>0</v>
      </c>
      <c r="C62">
        <v>122.1</v>
      </c>
      <c r="D62">
        <f>MOD(A62-1+'Peaker Keys'!$B$7,'Peaker Keys'!$B$5)</f>
        <v>79</v>
      </c>
      <c r="E62">
        <f>INT(D62/'Peaker Keys'!$B$6)+1</f>
        <v>4</v>
      </c>
      <c r="F62">
        <f>MOD(D62,'Peaker Keys'!$B$6)</f>
        <v>7</v>
      </c>
      <c r="G62" t="str">
        <f>VLOOKUP(E62,Clustering!$A$6:$B$370,2,FALSE)</f>
        <v>Winter</v>
      </c>
      <c r="H62">
        <f>IF('Peaker Keys'!$B$29&gt;0,MAX(0,MIN('Peaker Keys'!$B$10,B62/'Peaker Keys'!$B$29)),0)</f>
        <v>0</v>
      </c>
      <c r="I62">
        <f>MAX(0,MIN('Peaker Keys'!$B$10,C62/'Peaker Keys'!$B$30))</f>
        <v>1.0228135162167458E-3</v>
      </c>
      <c r="J62">
        <f>IF('Peaker Keys'!$B$31=1,H62,I62)</f>
        <v>0</v>
      </c>
    </row>
    <row r="63" spans="1:10" x14ac:dyDescent="0.25">
      <c r="A63">
        <v>57</v>
      </c>
      <c r="B63">
        <v>0</v>
      </c>
      <c r="C63">
        <v>122.1</v>
      </c>
      <c r="D63">
        <f>MOD(A63-1+'Peaker Keys'!$B$7,'Peaker Keys'!$B$5)</f>
        <v>80</v>
      </c>
      <c r="E63">
        <f>INT(D63/'Peaker Keys'!$B$6)+1</f>
        <v>4</v>
      </c>
      <c r="F63">
        <f>MOD(D63,'Peaker Keys'!$B$6)</f>
        <v>8</v>
      </c>
      <c r="G63" t="str">
        <f>VLOOKUP(E63,Clustering!$A$6:$B$370,2,FALSE)</f>
        <v>Winter</v>
      </c>
      <c r="H63">
        <f>IF('Peaker Keys'!$B$29&gt;0,MAX(0,MIN('Peaker Keys'!$B$10,B63/'Peaker Keys'!$B$29)),0)</f>
        <v>0</v>
      </c>
      <c r="I63">
        <f>MAX(0,MIN('Peaker Keys'!$B$10,C63/'Peaker Keys'!$B$30))</f>
        <v>1.0228135162167458E-3</v>
      </c>
      <c r="J63">
        <f>IF('Peaker Keys'!$B$31=1,H63,I63)</f>
        <v>0</v>
      </c>
    </row>
    <row r="64" spans="1:10" x14ac:dyDescent="0.25">
      <c r="A64">
        <v>58</v>
      </c>
      <c r="B64">
        <v>0</v>
      </c>
      <c r="C64">
        <v>122.1</v>
      </c>
      <c r="D64">
        <f>MOD(A64-1+'Peaker Keys'!$B$7,'Peaker Keys'!$B$5)</f>
        <v>81</v>
      </c>
      <c r="E64">
        <f>INT(D64/'Peaker Keys'!$B$6)+1</f>
        <v>4</v>
      </c>
      <c r="F64">
        <f>MOD(D64,'Peaker Keys'!$B$6)</f>
        <v>9</v>
      </c>
      <c r="G64" t="str">
        <f>VLOOKUP(E64,Clustering!$A$6:$B$370,2,FALSE)</f>
        <v>Winter</v>
      </c>
      <c r="H64">
        <f>IF('Peaker Keys'!$B$29&gt;0,MAX(0,MIN('Peaker Keys'!$B$10,B64/'Peaker Keys'!$B$29)),0)</f>
        <v>0</v>
      </c>
      <c r="I64">
        <f>MAX(0,MIN('Peaker Keys'!$B$10,C64/'Peaker Keys'!$B$30))</f>
        <v>1.0228135162167458E-3</v>
      </c>
      <c r="J64">
        <f>IF('Peaker Keys'!$B$31=1,H64,I64)</f>
        <v>0</v>
      </c>
    </row>
    <row r="65" spans="1:10" x14ac:dyDescent="0.25">
      <c r="A65">
        <v>59</v>
      </c>
      <c r="B65">
        <v>0</v>
      </c>
      <c r="C65">
        <v>122.1</v>
      </c>
      <c r="D65">
        <f>MOD(A65-1+'Peaker Keys'!$B$7,'Peaker Keys'!$B$5)</f>
        <v>82</v>
      </c>
      <c r="E65">
        <f>INT(D65/'Peaker Keys'!$B$6)+1</f>
        <v>4</v>
      </c>
      <c r="F65">
        <f>MOD(D65,'Peaker Keys'!$B$6)</f>
        <v>10</v>
      </c>
      <c r="G65" t="str">
        <f>VLOOKUP(E65,Clustering!$A$6:$B$370,2,FALSE)</f>
        <v>Winter</v>
      </c>
      <c r="H65">
        <f>IF('Peaker Keys'!$B$29&gt;0,MAX(0,MIN('Peaker Keys'!$B$10,B65/'Peaker Keys'!$B$29)),0)</f>
        <v>0</v>
      </c>
      <c r="I65">
        <f>MAX(0,MIN('Peaker Keys'!$B$10,C65/'Peaker Keys'!$B$30))</f>
        <v>1.0228135162167458E-3</v>
      </c>
      <c r="J65">
        <f>IF('Peaker Keys'!$B$31=1,H65,I65)</f>
        <v>0</v>
      </c>
    </row>
    <row r="66" spans="1:10" x14ac:dyDescent="0.25">
      <c r="A66">
        <v>60</v>
      </c>
      <c r="B66">
        <v>0</v>
      </c>
      <c r="C66">
        <v>122.1</v>
      </c>
      <c r="D66">
        <f>MOD(A66-1+'Peaker Keys'!$B$7,'Peaker Keys'!$B$5)</f>
        <v>83</v>
      </c>
      <c r="E66">
        <f>INT(D66/'Peaker Keys'!$B$6)+1</f>
        <v>4</v>
      </c>
      <c r="F66">
        <f>MOD(D66,'Peaker Keys'!$B$6)</f>
        <v>11</v>
      </c>
      <c r="G66" t="str">
        <f>VLOOKUP(E66,Clustering!$A$6:$B$370,2,FALSE)</f>
        <v>Winter</v>
      </c>
      <c r="H66">
        <f>IF('Peaker Keys'!$B$29&gt;0,MAX(0,MIN('Peaker Keys'!$B$10,B66/'Peaker Keys'!$B$29)),0)</f>
        <v>0</v>
      </c>
      <c r="I66">
        <f>MAX(0,MIN('Peaker Keys'!$B$10,C66/'Peaker Keys'!$B$30))</f>
        <v>1.0228135162167458E-3</v>
      </c>
      <c r="J66">
        <f>IF('Peaker Keys'!$B$31=1,H66,I66)</f>
        <v>0</v>
      </c>
    </row>
    <row r="67" spans="1:10" x14ac:dyDescent="0.25">
      <c r="A67">
        <v>61</v>
      </c>
      <c r="B67">
        <v>0</v>
      </c>
      <c r="C67">
        <v>122.1</v>
      </c>
      <c r="D67">
        <f>MOD(A67-1+'Peaker Keys'!$B$7,'Peaker Keys'!$B$5)</f>
        <v>84</v>
      </c>
      <c r="E67">
        <f>INT(D67/'Peaker Keys'!$B$6)+1</f>
        <v>4</v>
      </c>
      <c r="F67">
        <f>MOD(D67,'Peaker Keys'!$B$6)</f>
        <v>12</v>
      </c>
      <c r="G67" t="str">
        <f>VLOOKUP(E67,Clustering!$A$6:$B$370,2,FALSE)</f>
        <v>Winter</v>
      </c>
      <c r="H67">
        <f>IF('Peaker Keys'!$B$29&gt;0,MAX(0,MIN('Peaker Keys'!$B$10,B67/'Peaker Keys'!$B$29)),0)</f>
        <v>0</v>
      </c>
      <c r="I67">
        <f>MAX(0,MIN('Peaker Keys'!$B$10,C67/'Peaker Keys'!$B$30))</f>
        <v>1.0228135162167458E-3</v>
      </c>
      <c r="J67">
        <f>IF('Peaker Keys'!$B$31=1,H67,I67)</f>
        <v>0</v>
      </c>
    </row>
    <row r="68" spans="1:10" x14ac:dyDescent="0.25">
      <c r="A68">
        <v>62</v>
      </c>
      <c r="B68">
        <v>0</v>
      </c>
      <c r="C68">
        <v>122.1</v>
      </c>
      <c r="D68">
        <f>MOD(A68-1+'Peaker Keys'!$B$7,'Peaker Keys'!$B$5)</f>
        <v>85</v>
      </c>
      <c r="E68">
        <f>INT(D68/'Peaker Keys'!$B$6)+1</f>
        <v>4</v>
      </c>
      <c r="F68">
        <f>MOD(D68,'Peaker Keys'!$B$6)</f>
        <v>13</v>
      </c>
      <c r="G68" t="str">
        <f>VLOOKUP(E68,Clustering!$A$6:$B$370,2,FALSE)</f>
        <v>Winter</v>
      </c>
      <c r="H68">
        <f>IF('Peaker Keys'!$B$29&gt;0,MAX(0,MIN('Peaker Keys'!$B$10,B68/'Peaker Keys'!$B$29)),0)</f>
        <v>0</v>
      </c>
      <c r="I68">
        <f>MAX(0,MIN('Peaker Keys'!$B$10,C68/'Peaker Keys'!$B$30))</f>
        <v>1.0228135162167458E-3</v>
      </c>
      <c r="J68">
        <f>IF('Peaker Keys'!$B$31=1,H68,I68)</f>
        <v>0</v>
      </c>
    </row>
    <row r="69" spans="1:10" x14ac:dyDescent="0.25">
      <c r="A69">
        <v>63</v>
      </c>
      <c r="B69">
        <v>0</v>
      </c>
      <c r="C69">
        <v>122.1</v>
      </c>
      <c r="D69">
        <f>MOD(A69-1+'Peaker Keys'!$B$7,'Peaker Keys'!$B$5)</f>
        <v>86</v>
      </c>
      <c r="E69">
        <f>INT(D69/'Peaker Keys'!$B$6)+1</f>
        <v>4</v>
      </c>
      <c r="F69">
        <f>MOD(D69,'Peaker Keys'!$B$6)</f>
        <v>14</v>
      </c>
      <c r="G69" t="str">
        <f>VLOOKUP(E69,Clustering!$A$6:$B$370,2,FALSE)</f>
        <v>Winter</v>
      </c>
      <c r="H69">
        <f>IF('Peaker Keys'!$B$29&gt;0,MAX(0,MIN('Peaker Keys'!$B$10,B69/'Peaker Keys'!$B$29)),0)</f>
        <v>0</v>
      </c>
      <c r="I69">
        <f>MAX(0,MIN('Peaker Keys'!$B$10,C69/'Peaker Keys'!$B$30))</f>
        <v>1.0228135162167458E-3</v>
      </c>
      <c r="J69">
        <f>IF('Peaker Keys'!$B$31=1,H69,I69)</f>
        <v>0</v>
      </c>
    </row>
    <row r="70" spans="1:10" x14ac:dyDescent="0.25">
      <c r="A70">
        <v>64</v>
      </c>
      <c r="B70">
        <v>0</v>
      </c>
      <c r="C70">
        <v>185.8</v>
      </c>
      <c r="D70">
        <f>MOD(A70-1+'Peaker Keys'!$B$7,'Peaker Keys'!$B$5)</f>
        <v>87</v>
      </c>
      <c r="E70">
        <f>INT(D70/'Peaker Keys'!$B$6)+1</f>
        <v>4</v>
      </c>
      <c r="F70">
        <f>MOD(D70,'Peaker Keys'!$B$6)</f>
        <v>15</v>
      </c>
      <c r="G70" t="str">
        <f>VLOOKUP(E70,Clustering!$A$6:$B$370,2,FALSE)</f>
        <v>Winter</v>
      </c>
      <c r="H70">
        <f>IF('Peaker Keys'!$B$29&gt;0,MAX(0,MIN('Peaker Keys'!$B$10,B70/'Peaker Keys'!$B$29)),0)</f>
        <v>0</v>
      </c>
      <c r="I70">
        <f>MAX(0,MIN('Peaker Keys'!$B$10,C70/'Peaker Keys'!$B$30))</f>
        <v>1.5564189296729846E-3</v>
      </c>
      <c r="J70">
        <f>IF('Peaker Keys'!$B$31=1,H70,I70)</f>
        <v>0</v>
      </c>
    </row>
    <row r="71" spans="1:10" x14ac:dyDescent="0.25">
      <c r="A71">
        <v>65</v>
      </c>
      <c r="B71">
        <v>0</v>
      </c>
      <c r="C71">
        <v>185.8</v>
      </c>
      <c r="D71">
        <f>MOD(A71-1+'Peaker Keys'!$B$7,'Peaker Keys'!$B$5)</f>
        <v>88</v>
      </c>
      <c r="E71">
        <f>INT(D71/'Peaker Keys'!$B$6)+1</f>
        <v>4</v>
      </c>
      <c r="F71">
        <f>MOD(D71,'Peaker Keys'!$B$6)</f>
        <v>16</v>
      </c>
      <c r="G71" t="str">
        <f>VLOOKUP(E71,Clustering!$A$6:$B$370,2,FALSE)</f>
        <v>Winter</v>
      </c>
      <c r="H71">
        <f>IF('Peaker Keys'!$B$29&gt;0,MAX(0,MIN('Peaker Keys'!$B$10,B71/'Peaker Keys'!$B$29)),0)</f>
        <v>0</v>
      </c>
      <c r="I71">
        <f>MAX(0,MIN('Peaker Keys'!$B$10,C71/'Peaker Keys'!$B$30))</f>
        <v>1.5564189296729846E-3</v>
      </c>
      <c r="J71">
        <f>IF('Peaker Keys'!$B$31=1,H71,I71)</f>
        <v>0</v>
      </c>
    </row>
    <row r="72" spans="1:10" x14ac:dyDescent="0.25">
      <c r="A72">
        <v>66</v>
      </c>
      <c r="B72">
        <v>0</v>
      </c>
      <c r="C72">
        <v>4044</v>
      </c>
      <c r="D72">
        <f>MOD(A72-1+'Peaker Keys'!$B$7,'Peaker Keys'!$B$5)</f>
        <v>89</v>
      </c>
      <c r="E72">
        <f>INT(D72/'Peaker Keys'!$B$6)+1</f>
        <v>4</v>
      </c>
      <c r="F72">
        <f>MOD(D72,'Peaker Keys'!$B$6)</f>
        <v>17</v>
      </c>
      <c r="G72" t="str">
        <f>VLOOKUP(E72,Clustering!$A$6:$B$370,2,FALSE)</f>
        <v>Winter</v>
      </c>
      <c r="H72">
        <f>IF('Peaker Keys'!$B$29&gt;0,MAX(0,MIN('Peaker Keys'!$B$10,B72/'Peaker Keys'!$B$29)),0)</f>
        <v>0</v>
      </c>
      <c r="I72">
        <f>MAX(0,MIN('Peaker Keys'!$B$10,C72/'Peaker Keys'!$B$30))</f>
        <v>3.3875985745950209E-2</v>
      </c>
      <c r="J72">
        <f>IF('Peaker Keys'!$B$31=1,H72,I72)</f>
        <v>0</v>
      </c>
    </row>
    <row r="73" spans="1:10" x14ac:dyDescent="0.25">
      <c r="A73">
        <v>67</v>
      </c>
      <c r="B73">
        <v>0</v>
      </c>
      <c r="C73">
        <v>9113.5</v>
      </c>
      <c r="D73">
        <f>MOD(A73-1+'Peaker Keys'!$B$7,'Peaker Keys'!$B$5)</f>
        <v>90</v>
      </c>
      <c r="E73">
        <f>INT(D73/'Peaker Keys'!$B$6)+1</f>
        <v>4</v>
      </c>
      <c r="F73">
        <f>MOD(D73,'Peaker Keys'!$B$6)</f>
        <v>18</v>
      </c>
      <c r="G73" t="str">
        <f>VLOOKUP(E73,Clustering!$A$6:$B$370,2,FALSE)</f>
        <v>Winter</v>
      </c>
      <c r="H73">
        <f>IF('Peaker Keys'!$B$29&gt;0,MAX(0,MIN('Peaker Keys'!$B$10,B73/'Peaker Keys'!$B$29)),0)</f>
        <v>0</v>
      </c>
      <c r="I73">
        <f>MAX(0,MIN('Peaker Keys'!$B$10,C73/'Peaker Keys'!$B$30))</f>
        <v>7.6342432268970625E-2</v>
      </c>
      <c r="J73">
        <f>IF('Peaker Keys'!$B$31=1,H73,I73)</f>
        <v>0</v>
      </c>
    </row>
    <row r="74" spans="1:10" x14ac:dyDescent="0.25">
      <c r="A74">
        <v>68</v>
      </c>
      <c r="B74">
        <v>0</v>
      </c>
      <c r="C74">
        <v>8979.1</v>
      </c>
      <c r="D74">
        <f>MOD(A74-1+'Peaker Keys'!$B$7,'Peaker Keys'!$B$5)</f>
        <v>91</v>
      </c>
      <c r="E74">
        <f>INT(D74/'Peaker Keys'!$B$6)+1</f>
        <v>4</v>
      </c>
      <c r="F74">
        <f>MOD(D74,'Peaker Keys'!$B$6)</f>
        <v>19</v>
      </c>
      <c r="G74" t="str">
        <f>VLOOKUP(E74,Clustering!$A$6:$B$370,2,FALSE)</f>
        <v>Winter</v>
      </c>
      <c r="H74">
        <f>IF('Peaker Keys'!$B$29&gt;0,MAX(0,MIN('Peaker Keys'!$B$10,B74/'Peaker Keys'!$B$29)),0)</f>
        <v>0</v>
      </c>
      <c r="I74">
        <f>MAX(0,MIN('Peaker Keys'!$B$10,C74/'Peaker Keys'!$B$30))</f>
        <v>7.5216583484535499E-2</v>
      </c>
      <c r="J74">
        <f>IF('Peaker Keys'!$B$31=1,H74,I74)</f>
        <v>0</v>
      </c>
    </row>
    <row r="75" spans="1:10" x14ac:dyDescent="0.25">
      <c r="A75">
        <v>69</v>
      </c>
      <c r="B75">
        <v>0</v>
      </c>
      <c r="C75">
        <v>6964.3</v>
      </c>
      <c r="D75">
        <f>MOD(A75-1+'Peaker Keys'!$B$7,'Peaker Keys'!$B$5)</f>
        <v>92</v>
      </c>
      <c r="E75">
        <f>INT(D75/'Peaker Keys'!$B$6)+1</f>
        <v>4</v>
      </c>
      <c r="F75">
        <f>MOD(D75,'Peaker Keys'!$B$6)</f>
        <v>20</v>
      </c>
      <c r="G75" t="str">
        <f>VLOOKUP(E75,Clustering!$A$6:$B$370,2,FALSE)</f>
        <v>Winter</v>
      </c>
      <c r="H75">
        <f>IF('Peaker Keys'!$B$29&gt;0,MAX(0,MIN('Peaker Keys'!$B$10,B75/'Peaker Keys'!$B$29)),0)</f>
        <v>0</v>
      </c>
      <c r="I75">
        <f>MAX(0,MIN('Peaker Keys'!$B$10,C75/'Peaker Keys'!$B$30))</f>
        <v>5.8338903939297984E-2</v>
      </c>
      <c r="J75">
        <f>IF('Peaker Keys'!$B$31=1,H75,I75)</f>
        <v>0</v>
      </c>
    </row>
    <row r="76" spans="1:10" x14ac:dyDescent="0.25">
      <c r="A76">
        <v>70</v>
      </c>
      <c r="B76">
        <v>0</v>
      </c>
      <c r="C76">
        <v>1992</v>
      </c>
      <c r="D76">
        <f>MOD(A76-1+'Peaker Keys'!$B$7,'Peaker Keys'!$B$5)</f>
        <v>93</v>
      </c>
      <c r="E76">
        <f>INT(D76/'Peaker Keys'!$B$6)+1</f>
        <v>4</v>
      </c>
      <c r="F76">
        <f>MOD(D76,'Peaker Keys'!$B$6)</f>
        <v>21</v>
      </c>
      <c r="G76" t="str">
        <f>VLOOKUP(E76,Clustering!$A$6:$B$370,2,FALSE)</f>
        <v>Winter</v>
      </c>
      <c r="H76">
        <f>IF('Peaker Keys'!$B$29&gt;0,MAX(0,MIN('Peaker Keys'!$B$10,B76/'Peaker Keys'!$B$29)),0)</f>
        <v>0</v>
      </c>
      <c r="I76">
        <f>MAX(0,MIN('Peaker Keys'!$B$10,C76/'Peaker Keys'!$B$30))</f>
        <v>1.6686687340735119E-2</v>
      </c>
      <c r="J76">
        <f>IF('Peaker Keys'!$B$31=1,H76,I76)</f>
        <v>0</v>
      </c>
    </row>
    <row r="77" spans="1:10" x14ac:dyDescent="0.25">
      <c r="A77">
        <v>71</v>
      </c>
      <c r="B77">
        <v>0</v>
      </c>
      <c r="C77">
        <v>491.6</v>
      </c>
      <c r="D77">
        <f>MOD(A77-1+'Peaker Keys'!$B$7,'Peaker Keys'!$B$5)</f>
        <v>94</v>
      </c>
      <c r="E77">
        <f>INT(D77/'Peaker Keys'!$B$6)+1</f>
        <v>4</v>
      </c>
      <c r="F77">
        <f>MOD(D77,'Peaker Keys'!$B$6)</f>
        <v>22</v>
      </c>
      <c r="G77" t="str">
        <f>VLOOKUP(E77,Clustering!$A$6:$B$370,2,FALSE)</f>
        <v>Winter</v>
      </c>
      <c r="H77">
        <f>IF('Peaker Keys'!$B$29&gt;0,MAX(0,MIN('Peaker Keys'!$B$10,B77/'Peaker Keys'!$B$29)),0)</f>
        <v>0</v>
      </c>
      <c r="I77">
        <f>MAX(0,MIN('Peaker Keys'!$B$10,C77/'Peaker Keys'!$B$30))</f>
        <v>4.1180599883059157E-3</v>
      </c>
      <c r="J77">
        <f>IF('Peaker Keys'!$B$31=1,H77,I77)</f>
        <v>0</v>
      </c>
    </row>
    <row r="78" spans="1:10" x14ac:dyDescent="0.25">
      <c r="A78">
        <v>72</v>
      </c>
      <c r="B78">
        <v>0</v>
      </c>
      <c r="C78">
        <v>491.6</v>
      </c>
      <c r="D78">
        <f>MOD(A78-1+'Peaker Keys'!$B$7,'Peaker Keys'!$B$5)</f>
        <v>95</v>
      </c>
      <c r="E78">
        <f>INT(D78/'Peaker Keys'!$B$6)+1</f>
        <v>4</v>
      </c>
      <c r="F78">
        <f>MOD(D78,'Peaker Keys'!$B$6)</f>
        <v>23</v>
      </c>
      <c r="G78" t="str">
        <f>VLOOKUP(E78,Clustering!$A$6:$B$370,2,FALSE)</f>
        <v>Winter</v>
      </c>
      <c r="H78">
        <f>IF('Peaker Keys'!$B$29&gt;0,MAX(0,MIN('Peaker Keys'!$B$10,B78/'Peaker Keys'!$B$29)),0)</f>
        <v>0</v>
      </c>
      <c r="I78">
        <f>MAX(0,MIN('Peaker Keys'!$B$10,C78/'Peaker Keys'!$B$30))</f>
        <v>4.1180599883059157E-3</v>
      </c>
      <c r="J78">
        <f>IF('Peaker Keys'!$B$31=1,H78,I78)</f>
        <v>0</v>
      </c>
    </row>
    <row r="79" spans="1:10" x14ac:dyDescent="0.25">
      <c r="A79">
        <v>73</v>
      </c>
      <c r="B79">
        <v>0</v>
      </c>
      <c r="C79">
        <v>491.6</v>
      </c>
      <c r="D79">
        <f>MOD(A79-1+'Peaker Keys'!$B$7,'Peaker Keys'!$B$5)</f>
        <v>96</v>
      </c>
      <c r="E79">
        <f>INT(D79/'Peaker Keys'!$B$6)+1</f>
        <v>5</v>
      </c>
      <c r="F79">
        <f>MOD(D79,'Peaker Keys'!$B$6)</f>
        <v>0</v>
      </c>
      <c r="G79" t="str">
        <f>VLOOKUP(E79,Clustering!$A$6:$B$370,2,FALSE)</f>
        <v>Winter</v>
      </c>
      <c r="H79">
        <f>IF('Peaker Keys'!$B$29&gt;0,MAX(0,MIN('Peaker Keys'!$B$10,B79/'Peaker Keys'!$B$29)),0)</f>
        <v>0</v>
      </c>
      <c r="I79">
        <f>MAX(0,MIN('Peaker Keys'!$B$10,C79/'Peaker Keys'!$B$30))</f>
        <v>4.1180599883059157E-3</v>
      </c>
      <c r="J79">
        <f>IF('Peaker Keys'!$B$31=1,H79,I79)</f>
        <v>0</v>
      </c>
    </row>
    <row r="80" spans="1:10" x14ac:dyDescent="0.25">
      <c r="A80">
        <v>74</v>
      </c>
      <c r="B80">
        <v>0</v>
      </c>
      <c r="C80">
        <v>428</v>
      </c>
      <c r="D80">
        <f>MOD(A80-1+'Peaker Keys'!$B$7,'Peaker Keys'!$B$5)</f>
        <v>97</v>
      </c>
      <c r="E80">
        <f>INT(D80/'Peaker Keys'!$B$6)+1</f>
        <v>5</v>
      </c>
      <c r="F80">
        <f>MOD(D80,'Peaker Keys'!$B$6)</f>
        <v>1</v>
      </c>
      <c r="G80" t="str">
        <f>VLOOKUP(E80,Clustering!$A$6:$B$370,2,FALSE)</f>
        <v>Winter</v>
      </c>
      <c r="H80">
        <f>IF('Peaker Keys'!$B$29&gt;0,MAX(0,MIN('Peaker Keys'!$B$10,B80/'Peaker Keys'!$B$29)),0)</f>
        <v>0</v>
      </c>
      <c r="I80">
        <f>MAX(0,MIN('Peaker Keys'!$B$10,C80/'Peaker Keys'!$B$30))</f>
        <v>3.5852922599571438E-3</v>
      </c>
      <c r="J80">
        <f>IF('Peaker Keys'!$B$31=1,H80,I80)</f>
        <v>0</v>
      </c>
    </row>
    <row r="81" spans="1:10" x14ac:dyDescent="0.25">
      <c r="A81">
        <v>75</v>
      </c>
      <c r="B81">
        <v>0</v>
      </c>
      <c r="C81">
        <v>428</v>
      </c>
      <c r="D81">
        <f>MOD(A81-1+'Peaker Keys'!$B$7,'Peaker Keys'!$B$5)</f>
        <v>98</v>
      </c>
      <c r="E81">
        <f>INT(D81/'Peaker Keys'!$B$6)+1</f>
        <v>5</v>
      </c>
      <c r="F81">
        <f>MOD(D81,'Peaker Keys'!$B$6)</f>
        <v>2</v>
      </c>
      <c r="G81" t="str">
        <f>VLOOKUP(E81,Clustering!$A$6:$B$370,2,FALSE)</f>
        <v>Winter</v>
      </c>
      <c r="H81">
        <f>IF('Peaker Keys'!$B$29&gt;0,MAX(0,MIN('Peaker Keys'!$B$10,B81/'Peaker Keys'!$B$29)),0)</f>
        <v>0</v>
      </c>
      <c r="I81">
        <f>MAX(0,MIN('Peaker Keys'!$B$10,C81/'Peaker Keys'!$B$30))</f>
        <v>3.5852922599571438E-3</v>
      </c>
      <c r="J81">
        <f>IF('Peaker Keys'!$B$31=1,H81,I81)</f>
        <v>0</v>
      </c>
    </row>
    <row r="82" spans="1:10" x14ac:dyDescent="0.25">
      <c r="A82">
        <v>76</v>
      </c>
      <c r="B82">
        <v>0</v>
      </c>
      <c r="C82">
        <v>428</v>
      </c>
      <c r="D82">
        <f>MOD(A82-1+'Peaker Keys'!$B$7,'Peaker Keys'!$B$5)</f>
        <v>99</v>
      </c>
      <c r="E82">
        <f>INT(D82/'Peaker Keys'!$B$6)+1</f>
        <v>5</v>
      </c>
      <c r="F82">
        <f>MOD(D82,'Peaker Keys'!$B$6)</f>
        <v>3</v>
      </c>
      <c r="G82" t="str">
        <f>VLOOKUP(E82,Clustering!$A$6:$B$370,2,FALSE)</f>
        <v>Winter</v>
      </c>
      <c r="H82">
        <f>IF('Peaker Keys'!$B$29&gt;0,MAX(0,MIN('Peaker Keys'!$B$10,B82/'Peaker Keys'!$B$29)),0)</f>
        <v>0</v>
      </c>
      <c r="I82">
        <f>MAX(0,MIN('Peaker Keys'!$B$10,C82/'Peaker Keys'!$B$30))</f>
        <v>3.5852922599571438E-3</v>
      </c>
      <c r="J82">
        <f>IF('Peaker Keys'!$B$31=1,H82,I82)</f>
        <v>0</v>
      </c>
    </row>
    <row r="83" spans="1:10" x14ac:dyDescent="0.25">
      <c r="A83">
        <v>77</v>
      </c>
      <c r="B83">
        <v>0</v>
      </c>
      <c r="C83">
        <v>428</v>
      </c>
      <c r="D83">
        <f>MOD(A83-1+'Peaker Keys'!$B$7,'Peaker Keys'!$B$5)</f>
        <v>100</v>
      </c>
      <c r="E83">
        <f>INT(D83/'Peaker Keys'!$B$6)+1</f>
        <v>5</v>
      </c>
      <c r="F83">
        <f>MOD(D83,'Peaker Keys'!$B$6)</f>
        <v>4</v>
      </c>
      <c r="G83" t="str">
        <f>VLOOKUP(E83,Clustering!$A$6:$B$370,2,FALSE)</f>
        <v>Winter</v>
      </c>
      <c r="H83">
        <f>IF('Peaker Keys'!$B$29&gt;0,MAX(0,MIN('Peaker Keys'!$B$10,B83/'Peaker Keys'!$B$29)),0)</f>
        <v>0</v>
      </c>
      <c r="I83">
        <f>MAX(0,MIN('Peaker Keys'!$B$10,C83/'Peaker Keys'!$B$30))</f>
        <v>3.5852922599571438E-3</v>
      </c>
      <c r="J83">
        <f>IF('Peaker Keys'!$B$31=1,H83,I83)</f>
        <v>0</v>
      </c>
    </row>
    <row r="84" spans="1:10" x14ac:dyDescent="0.25">
      <c r="A84">
        <v>78</v>
      </c>
      <c r="B84">
        <v>0</v>
      </c>
      <c r="C84">
        <v>1549.3</v>
      </c>
      <c r="D84">
        <f>MOD(A84-1+'Peaker Keys'!$B$7,'Peaker Keys'!$B$5)</f>
        <v>101</v>
      </c>
      <c r="E84">
        <f>INT(D84/'Peaker Keys'!$B$6)+1</f>
        <v>5</v>
      </c>
      <c r="F84">
        <f>MOD(D84,'Peaker Keys'!$B$6)</f>
        <v>5</v>
      </c>
      <c r="G84" t="str">
        <f>VLOOKUP(E84,Clustering!$A$6:$B$370,2,FALSE)</f>
        <v>Winter</v>
      </c>
      <c r="H84">
        <f>IF('Peaker Keys'!$B$29&gt;0,MAX(0,MIN('Peaker Keys'!$B$10,B84/'Peaker Keys'!$B$29)),0)</f>
        <v>0</v>
      </c>
      <c r="I84">
        <f>MAX(0,MIN('Peaker Keys'!$B$10,C84/'Peaker Keys'!$B$30))</f>
        <v>1.2978255369980381E-2</v>
      </c>
      <c r="J84">
        <f>IF('Peaker Keys'!$B$31=1,H84,I84)</f>
        <v>0</v>
      </c>
    </row>
    <row r="85" spans="1:10" x14ac:dyDescent="0.25">
      <c r="A85">
        <v>79</v>
      </c>
      <c r="B85">
        <v>0</v>
      </c>
      <c r="C85">
        <v>6953.8</v>
      </c>
      <c r="D85">
        <f>MOD(A85-1+'Peaker Keys'!$B$7,'Peaker Keys'!$B$5)</f>
        <v>102</v>
      </c>
      <c r="E85">
        <f>INT(D85/'Peaker Keys'!$B$6)+1</f>
        <v>5</v>
      </c>
      <c r="F85">
        <f>MOD(D85,'Peaker Keys'!$B$6)</f>
        <v>6</v>
      </c>
      <c r="G85" t="str">
        <f>VLOOKUP(E85,Clustering!$A$6:$B$370,2,FALSE)</f>
        <v>Winter</v>
      </c>
      <c r="H85">
        <f>IF('Peaker Keys'!$B$29&gt;0,MAX(0,MIN('Peaker Keys'!$B$10,B85/'Peaker Keys'!$B$29)),0)</f>
        <v>0</v>
      </c>
      <c r="I85">
        <f>MAX(0,MIN('Peaker Keys'!$B$10,C85/'Peaker Keys'!$B$30))</f>
        <v>5.8250947003013989E-2</v>
      </c>
      <c r="J85">
        <f>IF('Peaker Keys'!$B$31=1,H85,I85)</f>
        <v>0</v>
      </c>
    </row>
    <row r="86" spans="1:10" x14ac:dyDescent="0.25">
      <c r="A86">
        <v>80</v>
      </c>
      <c r="B86">
        <v>0</v>
      </c>
      <c r="C86">
        <v>5462.6</v>
      </c>
      <c r="D86">
        <f>MOD(A86-1+'Peaker Keys'!$B$7,'Peaker Keys'!$B$5)</f>
        <v>103</v>
      </c>
      <c r="E86">
        <f>INT(D86/'Peaker Keys'!$B$6)+1</f>
        <v>5</v>
      </c>
      <c r="F86">
        <f>MOD(D86,'Peaker Keys'!$B$6)</f>
        <v>7</v>
      </c>
      <c r="G86" t="str">
        <f>VLOOKUP(E86,Clustering!$A$6:$B$370,2,FALSE)</f>
        <v>Winter</v>
      </c>
      <c r="H86">
        <f>IF('Peaker Keys'!$B$29&gt;0,MAX(0,MIN('Peaker Keys'!$B$10,B86/'Peaker Keys'!$B$29)),0)</f>
        <v>0</v>
      </c>
      <c r="I86">
        <f>MAX(0,MIN('Peaker Keys'!$B$10,C86/'Peaker Keys'!$B$30))</f>
        <v>4.575938668047172E-2</v>
      </c>
      <c r="J86">
        <f>IF('Peaker Keys'!$B$31=1,H86,I86)</f>
        <v>0</v>
      </c>
    </row>
    <row r="87" spans="1:10" x14ac:dyDescent="0.25">
      <c r="A87">
        <v>81</v>
      </c>
      <c r="B87">
        <v>0</v>
      </c>
      <c r="C87">
        <v>684.1</v>
      </c>
      <c r="D87">
        <f>MOD(A87-1+'Peaker Keys'!$B$7,'Peaker Keys'!$B$5)</f>
        <v>104</v>
      </c>
      <c r="E87">
        <f>INT(D87/'Peaker Keys'!$B$6)+1</f>
        <v>5</v>
      </c>
      <c r="F87">
        <f>MOD(D87,'Peaker Keys'!$B$6)</f>
        <v>8</v>
      </c>
      <c r="G87" t="str">
        <f>VLOOKUP(E87,Clustering!$A$6:$B$370,2,FALSE)</f>
        <v>Winter</v>
      </c>
      <c r="H87">
        <f>IF('Peaker Keys'!$B$29&gt;0,MAX(0,MIN('Peaker Keys'!$B$10,B87/'Peaker Keys'!$B$29)),0)</f>
        <v>0</v>
      </c>
      <c r="I87">
        <f>MAX(0,MIN('Peaker Keys'!$B$10,C87/'Peaker Keys'!$B$30))</f>
        <v>5.7306038201791641E-3</v>
      </c>
      <c r="J87">
        <f>IF('Peaker Keys'!$B$31=1,H87,I87)</f>
        <v>0</v>
      </c>
    </row>
    <row r="88" spans="1:10" x14ac:dyDescent="0.25">
      <c r="A88">
        <v>82</v>
      </c>
      <c r="B88">
        <v>0</v>
      </c>
      <c r="C88">
        <v>684.1</v>
      </c>
      <c r="D88">
        <f>MOD(A88-1+'Peaker Keys'!$B$7,'Peaker Keys'!$B$5)</f>
        <v>105</v>
      </c>
      <c r="E88">
        <f>INT(D88/'Peaker Keys'!$B$6)+1</f>
        <v>5</v>
      </c>
      <c r="F88">
        <f>MOD(D88,'Peaker Keys'!$B$6)</f>
        <v>9</v>
      </c>
      <c r="G88" t="str">
        <f>VLOOKUP(E88,Clustering!$A$6:$B$370,2,FALSE)</f>
        <v>Winter</v>
      </c>
      <c r="H88">
        <f>IF('Peaker Keys'!$B$29&gt;0,MAX(0,MIN('Peaker Keys'!$B$10,B88/'Peaker Keys'!$B$29)),0)</f>
        <v>0</v>
      </c>
      <c r="I88">
        <f>MAX(0,MIN('Peaker Keys'!$B$10,C88/'Peaker Keys'!$B$30))</f>
        <v>5.7306038201791641E-3</v>
      </c>
      <c r="J88">
        <f>IF('Peaker Keys'!$B$31=1,H88,I88)</f>
        <v>0</v>
      </c>
    </row>
    <row r="89" spans="1:10" x14ac:dyDescent="0.25">
      <c r="A89">
        <v>83</v>
      </c>
      <c r="B89">
        <v>0</v>
      </c>
      <c r="C89">
        <v>684.1</v>
      </c>
      <c r="D89">
        <f>MOD(A89-1+'Peaker Keys'!$B$7,'Peaker Keys'!$B$5)</f>
        <v>106</v>
      </c>
      <c r="E89">
        <f>INT(D89/'Peaker Keys'!$B$6)+1</f>
        <v>5</v>
      </c>
      <c r="F89">
        <f>MOD(D89,'Peaker Keys'!$B$6)</f>
        <v>10</v>
      </c>
      <c r="G89" t="str">
        <f>VLOOKUP(E89,Clustering!$A$6:$B$370,2,FALSE)</f>
        <v>Winter</v>
      </c>
      <c r="H89">
        <f>IF('Peaker Keys'!$B$29&gt;0,MAX(0,MIN('Peaker Keys'!$B$10,B89/'Peaker Keys'!$B$29)),0)</f>
        <v>0</v>
      </c>
      <c r="I89">
        <f>MAX(0,MIN('Peaker Keys'!$B$10,C89/'Peaker Keys'!$B$30))</f>
        <v>5.7306038201791641E-3</v>
      </c>
      <c r="J89">
        <f>IF('Peaker Keys'!$B$31=1,H89,I89)</f>
        <v>0</v>
      </c>
    </row>
    <row r="90" spans="1:10" x14ac:dyDescent="0.25">
      <c r="A90">
        <v>84</v>
      </c>
      <c r="B90">
        <v>0</v>
      </c>
      <c r="C90">
        <v>684.1</v>
      </c>
      <c r="D90">
        <f>MOD(A90-1+'Peaker Keys'!$B$7,'Peaker Keys'!$B$5)</f>
        <v>107</v>
      </c>
      <c r="E90">
        <f>INT(D90/'Peaker Keys'!$B$6)+1</f>
        <v>5</v>
      </c>
      <c r="F90">
        <f>MOD(D90,'Peaker Keys'!$B$6)</f>
        <v>11</v>
      </c>
      <c r="G90" t="str">
        <f>VLOOKUP(E90,Clustering!$A$6:$B$370,2,FALSE)</f>
        <v>Winter</v>
      </c>
      <c r="H90">
        <f>IF('Peaker Keys'!$B$29&gt;0,MAX(0,MIN('Peaker Keys'!$B$10,B90/'Peaker Keys'!$B$29)),0)</f>
        <v>0</v>
      </c>
      <c r="I90">
        <f>MAX(0,MIN('Peaker Keys'!$B$10,C90/'Peaker Keys'!$B$30))</f>
        <v>5.7306038201791641E-3</v>
      </c>
      <c r="J90">
        <f>IF('Peaker Keys'!$B$31=1,H90,I90)</f>
        <v>0</v>
      </c>
    </row>
    <row r="91" spans="1:10" x14ac:dyDescent="0.25">
      <c r="A91">
        <v>85</v>
      </c>
      <c r="B91">
        <v>0</v>
      </c>
      <c r="C91">
        <v>684.1</v>
      </c>
      <c r="D91">
        <f>MOD(A91-1+'Peaker Keys'!$B$7,'Peaker Keys'!$B$5)</f>
        <v>108</v>
      </c>
      <c r="E91">
        <f>INT(D91/'Peaker Keys'!$B$6)+1</f>
        <v>5</v>
      </c>
      <c r="F91">
        <f>MOD(D91,'Peaker Keys'!$B$6)</f>
        <v>12</v>
      </c>
      <c r="G91" t="str">
        <f>VLOOKUP(E91,Clustering!$A$6:$B$370,2,FALSE)</f>
        <v>Winter</v>
      </c>
      <c r="H91">
        <f>IF('Peaker Keys'!$B$29&gt;0,MAX(0,MIN('Peaker Keys'!$B$10,B91/'Peaker Keys'!$B$29)),0)</f>
        <v>0</v>
      </c>
      <c r="I91">
        <f>MAX(0,MIN('Peaker Keys'!$B$10,C91/'Peaker Keys'!$B$30))</f>
        <v>5.7306038201791641E-3</v>
      </c>
      <c r="J91">
        <f>IF('Peaker Keys'!$B$31=1,H91,I91)</f>
        <v>0</v>
      </c>
    </row>
    <row r="92" spans="1:10" x14ac:dyDescent="0.25">
      <c r="A92">
        <v>86</v>
      </c>
      <c r="B92">
        <v>0</v>
      </c>
      <c r="C92">
        <v>684.1</v>
      </c>
      <c r="D92">
        <f>MOD(A92-1+'Peaker Keys'!$B$7,'Peaker Keys'!$B$5)</f>
        <v>109</v>
      </c>
      <c r="E92">
        <f>INT(D92/'Peaker Keys'!$B$6)+1</f>
        <v>5</v>
      </c>
      <c r="F92">
        <f>MOD(D92,'Peaker Keys'!$B$6)</f>
        <v>13</v>
      </c>
      <c r="G92" t="str">
        <f>VLOOKUP(E92,Clustering!$A$6:$B$370,2,FALSE)</f>
        <v>Winter</v>
      </c>
      <c r="H92">
        <f>IF('Peaker Keys'!$B$29&gt;0,MAX(0,MIN('Peaker Keys'!$B$10,B92/'Peaker Keys'!$B$29)),0)</f>
        <v>0</v>
      </c>
      <c r="I92">
        <f>MAX(0,MIN('Peaker Keys'!$B$10,C92/'Peaker Keys'!$B$30))</f>
        <v>5.7306038201791641E-3</v>
      </c>
      <c r="J92">
        <f>IF('Peaker Keys'!$B$31=1,H92,I92)</f>
        <v>0</v>
      </c>
    </row>
    <row r="93" spans="1:10" x14ac:dyDescent="0.25">
      <c r="A93">
        <v>87</v>
      </c>
      <c r="B93">
        <v>0</v>
      </c>
      <c r="C93">
        <v>703.2</v>
      </c>
      <c r="D93">
        <f>MOD(A93-1+'Peaker Keys'!$B$7,'Peaker Keys'!$B$5)</f>
        <v>110</v>
      </c>
      <c r="E93">
        <f>INT(D93/'Peaker Keys'!$B$6)+1</f>
        <v>5</v>
      </c>
      <c r="F93">
        <f>MOD(D93,'Peaker Keys'!$B$6)</f>
        <v>14</v>
      </c>
      <c r="G93" t="str">
        <f>VLOOKUP(E93,Clustering!$A$6:$B$370,2,FALSE)</f>
        <v>Winter</v>
      </c>
      <c r="H93">
        <f>IF('Peaker Keys'!$B$29&gt;0,MAX(0,MIN('Peaker Keys'!$B$10,B93/'Peaker Keys'!$B$29)),0)</f>
        <v>0</v>
      </c>
      <c r="I93">
        <f>MAX(0,MIN('Peaker Keys'!$B$10,C93/'Peaker Keys'!$B$30))</f>
        <v>5.8906016757052891E-3</v>
      </c>
      <c r="J93">
        <f>IF('Peaker Keys'!$B$31=1,H93,I93)</f>
        <v>0</v>
      </c>
    </row>
    <row r="94" spans="1:10" x14ac:dyDescent="0.25">
      <c r="A94">
        <v>88</v>
      </c>
      <c r="B94">
        <v>0</v>
      </c>
      <c r="C94">
        <v>747.7</v>
      </c>
      <c r="D94">
        <f>MOD(A94-1+'Peaker Keys'!$B$7,'Peaker Keys'!$B$5)</f>
        <v>111</v>
      </c>
      <c r="E94">
        <f>INT(D94/'Peaker Keys'!$B$6)+1</f>
        <v>5</v>
      </c>
      <c r="F94">
        <f>MOD(D94,'Peaker Keys'!$B$6)</f>
        <v>15</v>
      </c>
      <c r="G94" t="str">
        <f>VLOOKUP(E94,Clustering!$A$6:$B$370,2,FALSE)</f>
        <v>Winter</v>
      </c>
      <c r="H94">
        <f>IF('Peaker Keys'!$B$29&gt;0,MAX(0,MIN('Peaker Keys'!$B$10,B94/'Peaker Keys'!$B$29)),0)</f>
        <v>0</v>
      </c>
      <c r="I94">
        <f>MAX(0,MIN('Peaker Keys'!$B$10,C94/'Peaker Keys'!$B$30))</f>
        <v>6.263371548527936E-3</v>
      </c>
      <c r="J94">
        <f>IF('Peaker Keys'!$B$31=1,H94,I94)</f>
        <v>0</v>
      </c>
    </row>
    <row r="95" spans="1:10" x14ac:dyDescent="0.25">
      <c r="A95">
        <v>89</v>
      </c>
      <c r="B95">
        <v>0</v>
      </c>
      <c r="C95">
        <v>747.7</v>
      </c>
      <c r="D95">
        <f>MOD(A95-1+'Peaker Keys'!$B$7,'Peaker Keys'!$B$5)</f>
        <v>112</v>
      </c>
      <c r="E95">
        <f>INT(D95/'Peaker Keys'!$B$6)+1</f>
        <v>5</v>
      </c>
      <c r="F95">
        <f>MOD(D95,'Peaker Keys'!$B$6)</f>
        <v>16</v>
      </c>
      <c r="G95" t="str">
        <f>VLOOKUP(E95,Clustering!$A$6:$B$370,2,FALSE)</f>
        <v>Winter</v>
      </c>
      <c r="H95">
        <f>IF('Peaker Keys'!$B$29&gt;0,MAX(0,MIN('Peaker Keys'!$B$10,B95/'Peaker Keys'!$B$29)),0)</f>
        <v>0</v>
      </c>
      <c r="I95">
        <f>MAX(0,MIN('Peaker Keys'!$B$10,C95/'Peaker Keys'!$B$30))</f>
        <v>6.263371548527936E-3</v>
      </c>
      <c r="J95">
        <f>IF('Peaker Keys'!$B$31=1,H95,I95)</f>
        <v>0</v>
      </c>
    </row>
    <row r="96" spans="1:10" x14ac:dyDescent="0.25">
      <c r="A96">
        <v>90</v>
      </c>
      <c r="B96">
        <v>0</v>
      </c>
      <c r="C96">
        <v>747.7</v>
      </c>
      <c r="D96">
        <f>MOD(A96-1+'Peaker Keys'!$B$7,'Peaker Keys'!$B$5)</f>
        <v>113</v>
      </c>
      <c r="E96">
        <f>INT(D96/'Peaker Keys'!$B$6)+1</f>
        <v>5</v>
      </c>
      <c r="F96">
        <f>MOD(D96,'Peaker Keys'!$B$6)</f>
        <v>17</v>
      </c>
      <c r="G96" t="str">
        <f>VLOOKUP(E96,Clustering!$A$6:$B$370,2,FALSE)</f>
        <v>Winter</v>
      </c>
      <c r="H96">
        <f>IF('Peaker Keys'!$B$29&gt;0,MAX(0,MIN('Peaker Keys'!$B$10,B96/'Peaker Keys'!$B$29)),0)</f>
        <v>0</v>
      </c>
      <c r="I96">
        <f>MAX(0,MIN('Peaker Keys'!$B$10,C96/'Peaker Keys'!$B$30))</f>
        <v>6.263371548527936E-3</v>
      </c>
      <c r="J96">
        <f>IF('Peaker Keys'!$B$31=1,H96,I96)</f>
        <v>0</v>
      </c>
    </row>
    <row r="97" spans="1:10" x14ac:dyDescent="0.25">
      <c r="A97">
        <v>91</v>
      </c>
      <c r="B97">
        <v>0</v>
      </c>
      <c r="C97">
        <v>806.2</v>
      </c>
      <c r="D97">
        <f>MOD(A97-1+'Peaker Keys'!$B$7,'Peaker Keys'!$B$5)</f>
        <v>114</v>
      </c>
      <c r="E97">
        <f>INT(D97/'Peaker Keys'!$B$6)+1</f>
        <v>5</v>
      </c>
      <c r="F97">
        <f>MOD(D97,'Peaker Keys'!$B$6)</f>
        <v>18</v>
      </c>
      <c r="G97" t="str">
        <f>VLOOKUP(E97,Clustering!$A$6:$B$370,2,FALSE)</f>
        <v>Winter</v>
      </c>
      <c r="H97">
        <f>IF('Peaker Keys'!$B$29&gt;0,MAX(0,MIN('Peaker Keys'!$B$10,B97/'Peaker Keys'!$B$29)),0)</f>
        <v>0</v>
      </c>
      <c r="I97">
        <f>MAX(0,MIN('Peaker Keys'!$B$10,C97/'Peaker Keys'!$B$30))</f>
        <v>6.7534173363959105E-3</v>
      </c>
      <c r="J97">
        <f>IF('Peaker Keys'!$B$31=1,H97,I97)</f>
        <v>0</v>
      </c>
    </row>
    <row r="98" spans="1:10" x14ac:dyDescent="0.25">
      <c r="A98">
        <v>92</v>
      </c>
      <c r="B98">
        <v>0</v>
      </c>
      <c r="C98">
        <v>602.6</v>
      </c>
      <c r="D98">
        <f>MOD(A98-1+'Peaker Keys'!$B$7,'Peaker Keys'!$B$5)</f>
        <v>115</v>
      </c>
      <c r="E98">
        <f>INT(D98/'Peaker Keys'!$B$6)+1</f>
        <v>5</v>
      </c>
      <c r="F98">
        <f>MOD(D98,'Peaker Keys'!$B$6)</f>
        <v>19</v>
      </c>
      <c r="G98" t="str">
        <f>VLOOKUP(E98,Clustering!$A$6:$B$370,2,FALSE)</f>
        <v>Winter</v>
      </c>
      <c r="H98">
        <f>IF('Peaker Keys'!$B$29&gt;0,MAX(0,MIN('Peaker Keys'!$B$10,B98/'Peaker Keys'!$B$29)),0)</f>
        <v>0</v>
      </c>
      <c r="I98">
        <f>MAX(0,MIN('Peaker Keys'!$B$10,C98/'Peaker Keys'!$B$30))</f>
        <v>5.0478904575938666E-3</v>
      </c>
      <c r="J98">
        <f>IF('Peaker Keys'!$B$31=1,H98,I98)</f>
        <v>0</v>
      </c>
    </row>
    <row r="99" spans="1:10" x14ac:dyDescent="0.25">
      <c r="A99">
        <v>93</v>
      </c>
      <c r="B99">
        <v>0</v>
      </c>
      <c r="C99">
        <v>217.6</v>
      </c>
      <c r="D99">
        <f>MOD(A99-1+'Peaker Keys'!$B$7,'Peaker Keys'!$B$5)</f>
        <v>116</v>
      </c>
      <c r="E99">
        <f>INT(D99/'Peaker Keys'!$B$6)+1</f>
        <v>5</v>
      </c>
      <c r="F99">
        <f>MOD(D99,'Peaker Keys'!$B$6)</f>
        <v>20</v>
      </c>
      <c r="G99" t="str">
        <f>VLOOKUP(E99,Clustering!$A$6:$B$370,2,FALSE)</f>
        <v>Winter</v>
      </c>
      <c r="H99">
        <f>IF('Peaker Keys'!$B$29&gt;0,MAX(0,MIN('Peaker Keys'!$B$10,B99/'Peaker Keys'!$B$29)),0)</f>
        <v>0</v>
      </c>
      <c r="I99">
        <f>MAX(0,MIN('Peaker Keys'!$B$10,C99/'Peaker Keys'!$B$30))</f>
        <v>1.8228027938473703E-3</v>
      </c>
      <c r="J99">
        <f>IF('Peaker Keys'!$B$31=1,H99,I99)</f>
        <v>0</v>
      </c>
    </row>
    <row r="100" spans="1:10" x14ac:dyDescent="0.25">
      <c r="A100">
        <v>94</v>
      </c>
      <c r="B100">
        <v>0</v>
      </c>
      <c r="C100">
        <v>159.1</v>
      </c>
      <c r="D100">
        <f>MOD(A100-1+'Peaker Keys'!$B$7,'Peaker Keys'!$B$5)</f>
        <v>117</v>
      </c>
      <c r="E100">
        <f>INT(D100/'Peaker Keys'!$B$6)+1</f>
        <v>5</v>
      </c>
      <c r="F100">
        <f>MOD(D100,'Peaker Keys'!$B$6)</f>
        <v>21</v>
      </c>
      <c r="G100" t="str">
        <f>VLOOKUP(E100,Clustering!$A$6:$B$370,2,FALSE)</f>
        <v>Winter</v>
      </c>
      <c r="H100">
        <f>IF('Peaker Keys'!$B$29&gt;0,MAX(0,MIN('Peaker Keys'!$B$10,B100/'Peaker Keys'!$B$29)),0)</f>
        <v>0</v>
      </c>
      <c r="I100">
        <f>MAX(0,MIN('Peaker Keys'!$B$10,C100/'Peaker Keys'!$B$30))</f>
        <v>1.3327570059793962E-3</v>
      </c>
      <c r="J100">
        <f>IF('Peaker Keys'!$B$31=1,H100,I100)</f>
        <v>0</v>
      </c>
    </row>
    <row r="101" spans="1:10" x14ac:dyDescent="0.25">
      <c r="A101">
        <v>95</v>
      </c>
      <c r="B101">
        <v>0</v>
      </c>
      <c r="C101">
        <v>159.1</v>
      </c>
      <c r="D101">
        <f>MOD(A101-1+'Peaker Keys'!$B$7,'Peaker Keys'!$B$5)</f>
        <v>118</v>
      </c>
      <c r="E101">
        <f>INT(D101/'Peaker Keys'!$B$6)+1</f>
        <v>5</v>
      </c>
      <c r="F101">
        <f>MOD(D101,'Peaker Keys'!$B$6)</f>
        <v>22</v>
      </c>
      <c r="G101" t="str">
        <f>VLOOKUP(E101,Clustering!$A$6:$B$370,2,FALSE)</f>
        <v>Winter</v>
      </c>
      <c r="H101">
        <f>IF('Peaker Keys'!$B$29&gt;0,MAX(0,MIN('Peaker Keys'!$B$10,B101/'Peaker Keys'!$B$29)),0)</f>
        <v>0</v>
      </c>
      <c r="I101">
        <f>MAX(0,MIN('Peaker Keys'!$B$10,C101/'Peaker Keys'!$B$30))</f>
        <v>1.3327570059793962E-3</v>
      </c>
      <c r="J101">
        <f>IF('Peaker Keys'!$B$31=1,H101,I101)</f>
        <v>0</v>
      </c>
    </row>
    <row r="102" spans="1:10" x14ac:dyDescent="0.25">
      <c r="A102">
        <v>96</v>
      </c>
      <c r="B102">
        <v>0</v>
      </c>
      <c r="C102">
        <v>159.1</v>
      </c>
      <c r="D102">
        <f>MOD(A102-1+'Peaker Keys'!$B$7,'Peaker Keys'!$B$5)</f>
        <v>119</v>
      </c>
      <c r="E102">
        <f>INT(D102/'Peaker Keys'!$B$6)+1</f>
        <v>5</v>
      </c>
      <c r="F102">
        <f>MOD(D102,'Peaker Keys'!$B$6)</f>
        <v>23</v>
      </c>
      <c r="G102" t="str">
        <f>VLOOKUP(E102,Clustering!$A$6:$B$370,2,FALSE)</f>
        <v>Winter</v>
      </c>
      <c r="H102">
        <f>IF('Peaker Keys'!$B$29&gt;0,MAX(0,MIN('Peaker Keys'!$B$10,B102/'Peaker Keys'!$B$29)),0)</f>
        <v>0</v>
      </c>
      <c r="I102">
        <f>MAX(0,MIN('Peaker Keys'!$B$10,C102/'Peaker Keys'!$B$30))</f>
        <v>1.3327570059793962E-3</v>
      </c>
      <c r="J102">
        <f>IF('Peaker Keys'!$B$31=1,H102,I102)</f>
        <v>0</v>
      </c>
    </row>
    <row r="103" spans="1:10" x14ac:dyDescent="0.25">
      <c r="A103">
        <v>97</v>
      </c>
      <c r="B103">
        <v>0</v>
      </c>
      <c r="C103">
        <v>159.1</v>
      </c>
      <c r="D103">
        <f>MOD(A103-1+'Peaker Keys'!$B$7,'Peaker Keys'!$B$5)</f>
        <v>120</v>
      </c>
      <c r="E103">
        <f>INT(D103/'Peaker Keys'!$B$6)+1</f>
        <v>6</v>
      </c>
      <c r="F103">
        <f>MOD(D103,'Peaker Keys'!$B$6)</f>
        <v>0</v>
      </c>
      <c r="G103" t="str">
        <f>VLOOKUP(E103,Clustering!$A$6:$B$370,2,FALSE)</f>
        <v>Winter</v>
      </c>
      <c r="H103">
        <f>IF('Peaker Keys'!$B$29&gt;0,MAX(0,MIN('Peaker Keys'!$B$10,B103/'Peaker Keys'!$B$29)),0)</f>
        <v>0</v>
      </c>
      <c r="I103">
        <f>MAX(0,MIN('Peaker Keys'!$B$10,C103/'Peaker Keys'!$B$30))</f>
        <v>1.3327570059793962E-3</v>
      </c>
      <c r="J103">
        <f>IF('Peaker Keys'!$B$31=1,H103,I103)</f>
        <v>0</v>
      </c>
    </row>
    <row r="104" spans="1:10" x14ac:dyDescent="0.25">
      <c r="A104">
        <v>98</v>
      </c>
      <c r="B104">
        <v>0</v>
      </c>
      <c r="C104">
        <v>95.5</v>
      </c>
      <c r="D104">
        <f>MOD(A104-1+'Peaker Keys'!$B$7,'Peaker Keys'!$B$5)</f>
        <v>121</v>
      </c>
      <c r="E104">
        <f>INT(D104/'Peaker Keys'!$B$6)+1</f>
        <v>6</v>
      </c>
      <c r="F104">
        <f>MOD(D104,'Peaker Keys'!$B$6)</f>
        <v>1</v>
      </c>
      <c r="G104" t="str">
        <f>VLOOKUP(E104,Clustering!$A$6:$B$370,2,FALSE)</f>
        <v>Winter</v>
      </c>
      <c r="H104">
        <f>IF('Peaker Keys'!$B$29&gt;0,MAX(0,MIN('Peaker Keys'!$B$10,B104/'Peaker Keys'!$B$29)),0)</f>
        <v>0</v>
      </c>
      <c r="I104">
        <f>MAX(0,MIN('Peaker Keys'!$B$10,C104/'Peaker Keys'!$B$30))</f>
        <v>7.9998927763062441E-4</v>
      </c>
      <c r="J104">
        <f>IF('Peaker Keys'!$B$31=1,H104,I104)</f>
        <v>0</v>
      </c>
    </row>
    <row r="105" spans="1:10" x14ac:dyDescent="0.25">
      <c r="A105">
        <v>99</v>
      </c>
      <c r="B105">
        <v>0</v>
      </c>
      <c r="C105">
        <v>95.5</v>
      </c>
      <c r="D105">
        <f>MOD(A105-1+'Peaker Keys'!$B$7,'Peaker Keys'!$B$5)</f>
        <v>122</v>
      </c>
      <c r="E105">
        <f>INT(D105/'Peaker Keys'!$B$6)+1</f>
        <v>6</v>
      </c>
      <c r="F105">
        <f>MOD(D105,'Peaker Keys'!$B$6)</f>
        <v>2</v>
      </c>
      <c r="G105" t="str">
        <f>VLOOKUP(E105,Clustering!$A$6:$B$370,2,FALSE)</f>
        <v>Winter</v>
      </c>
      <c r="H105">
        <f>IF('Peaker Keys'!$B$29&gt;0,MAX(0,MIN('Peaker Keys'!$B$10,B105/'Peaker Keys'!$B$29)),0)</f>
        <v>0</v>
      </c>
      <c r="I105">
        <f>MAX(0,MIN('Peaker Keys'!$B$10,C105/'Peaker Keys'!$B$30))</f>
        <v>7.9998927763062441E-4</v>
      </c>
      <c r="J105">
        <f>IF('Peaker Keys'!$B$31=1,H105,I105)</f>
        <v>0</v>
      </c>
    </row>
    <row r="106" spans="1:10" x14ac:dyDescent="0.25">
      <c r="A106">
        <v>100</v>
      </c>
      <c r="B106">
        <v>0</v>
      </c>
      <c r="C106">
        <v>95.5</v>
      </c>
      <c r="D106">
        <f>MOD(A106-1+'Peaker Keys'!$B$7,'Peaker Keys'!$B$5)</f>
        <v>123</v>
      </c>
      <c r="E106">
        <f>INT(D106/'Peaker Keys'!$B$6)+1</f>
        <v>6</v>
      </c>
      <c r="F106">
        <f>MOD(D106,'Peaker Keys'!$B$6)</f>
        <v>3</v>
      </c>
      <c r="G106" t="str">
        <f>VLOOKUP(E106,Clustering!$A$6:$B$370,2,FALSE)</f>
        <v>Winter</v>
      </c>
      <c r="H106">
        <f>IF('Peaker Keys'!$B$29&gt;0,MAX(0,MIN('Peaker Keys'!$B$10,B106/'Peaker Keys'!$B$29)),0)</f>
        <v>0</v>
      </c>
      <c r="I106">
        <f>MAX(0,MIN('Peaker Keys'!$B$10,C106/'Peaker Keys'!$B$30))</f>
        <v>7.9998927763062441E-4</v>
      </c>
      <c r="J106">
        <f>IF('Peaker Keys'!$B$31=1,H106,I106)</f>
        <v>0</v>
      </c>
    </row>
    <row r="107" spans="1:10" x14ac:dyDescent="0.25">
      <c r="A107">
        <v>101</v>
      </c>
      <c r="B107">
        <v>0</v>
      </c>
      <c r="C107">
        <v>95.5</v>
      </c>
      <c r="D107">
        <f>MOD(A107-1+'Peaker Keys'!$B$7,'Peaker Keys'!$B$5)</f>
        <v>124</v>
      </c>
      <c r="E107">
        <f>INT(D107/'Peaker Keys'!$B$6)+1</f>
        <v>6</v>
      </c>
      <c r="F107">
        <f>MOD(D107,'Peaker Keys'!$B$6)</f>
        <v>4</v>
      </c>
      <c r="G107" t="str">
        <f>VLOOKUP(E107,Clustering!$A$6:$B$370,2,FALSE)</f>
        <v>Winter</v>
      </c>
      <c r="H107">
        <f>IF('Peaker Keys'!$B$29&gt;0,MAX(0,MIN('Peaker Keys'!$B$10,B107/'Peaker Keys'!$B$29)),0)</f>
        <v>0</v>
      </c>
      <c r="I107">
        <f>MAX(0,MIN('Peaker Keys'!$B$10,C107/'Peaker Keys'!$B$30))</f>
        <v>7.9998927763062441E-4</v>
      </c>
      <c r="J107">
        <f>IF('Peaker Keys'!$B$31=1,H107,I107)</f>
        <v>0</v>
      </c>
    </row>
    <row r="108" spans="1:10" x14ac:dyDescent="0.25">
      <c r="A108">
        <v>102</v>
      </c>
      <c r="B108">
        <v>0</v>
      </c>
      <c r="C108">
        <v>95.5</v>
      </c>
      <c r="D108">
        <f>MOD(A108-1+'Peaker Keys'!$B$7,'Peaker Keys'!$B$5)</f>
        <v>125</v>
      </c>
      <c r="E108">
        <f>INT(D108/'Peaker Keys'!$B$6)+1</f>
        <v>6</v>
      </c>
      <c r="F108">
        <f>MOD(D108,'Peaker Keys'!$B$6)</f>
        <v>5</v>
      </c>
      <c r="G108" t="str">
        <f>VLOOKUP(E108,Clustering!$A$6:$B$370,2,FALSE)</f>
        <v>Winter</v>
      </c>
      <c r="H108">
        <f>IF('Peaker Keys'!$B$29&gt;0,MAX(0,MIN('Peaker Keys'!$B$10,B108/'Peaker Keys'!$B$29)),0)</f>
        <v>0</v>
      </c>
      <c r="I108">
        <f>MAX(0,MIN('Peaker Keys'!$B$10,C108/'Peaker Keys'!$B$30))</f>
        <v>7.9998927763062441E-4</v>
      </c>
      <c r="J108">
        <f>IF('Peaker Keys'!$B$31=1,H108,I108)</f>
        <v>0</v>
      </c>
    </row>
    <row r="109" spans="1:10" x14ac:dyDescent="0.25">
      <c r="A109">
        <v>103</v>
      </c>
      <c r="B109">
        <v>0</v>
      </c>
      <c r="C109">
        <v>2284.4</v>
      </c>
      <c r="D109">
        <f>MOD(A109-1+'Peaker Keys'!$B$7,'Peaker Keys'!$B$5)</f>
        <v>126</v>
      </c>
      <c r="E109">
        <f>INT(D109/'Peaker Keys'!$B$6)+1</f>
        <v>6</v>
      </c>
      <c r="F109">
        <f>MOD(D109,'Peaker Keys'!$B$6)</f>
        <v>6</v>
      </c>
      <c r="G109" t="str">
        <f>VLOOKUP(E109,Clustering!$A$6:$B$370,2,FALSE)</f>
        <v>Winter</v>
      </c>
      <c r="H109">
        <f>IF('Peaker Keys'!$B$29&gt;0,MAX(0,MIN('Peaker Keys'!$B$10,B109/'Peaker Keys'!$B$29)),0)</f>
        <v>0</v>
      </c>
      <c r="I109">
        <f>MAX(0,MIN('Peaker Keys'!$B$10,C109/'Peaker Keys'!$B$30))</f>
        <v>1.9136078594967524E-2</v>
      </c>
      <c r="J109">
        <f>IF('Peaker Keys'!$B$31=1,H109,I109)</f>
        <v>0</v>
      </c>
    </row>
    <row r="110" spans="1:10" x14ac:dyDescent="0.25">
      <c r="A110">
        <v>104</v>
      </c>
      <c r="B110">
        <v>0</v>
      </c>
      <c r="C110">
        <v>3887</v>
      </c>
      <c r="D110">
        <f>MOD(A110-1+'Peaker Keys'!$B$7,'Peaker Keys'!$B$5)</f>
        <v>127</v>
      </c>
      <c r="E110">
        <f>INT(D110/'Peaker Keys'!$B$6)+1</f>
        <v>6</v>
      </c>
      <c r="F110">
        <f>MOD(D110,'Peaker Keys'!$B$6)</f>
        <v>7</v>
      </c>
      <c r="G110" t="str">
        <f>VLOOKUP(E110,Clustering!$A$6:$B$370,2,FALSE)</f>
        <v>Winter</v>
      </c>
      <c r="H110">
        <f>IF('Peaker Keys'!$B$29&gt;0,MAX(0,MIN('Peaker Keys'!$B$10,B110/'Peaker Keys'!$B$29)),0)</f>
        <v>0</v>
      </c>
      <c r="I110">
        <f>MAX(0,MIN('Peaker Keys'!$B$10,C110/'Peaker Keys'!$B$30))</f>
        <v>3.2560820127227615E-2</v>
      </c>
      <c r="J110">
        <f>IF('Peaker Keys'!$B$31=1,H110,I110)</f>
        <v>0</v>
      </c>
    </row>
    <row r="111" spans="1:10" x14ac:dyDescent="0.25">
      <c r="A111">
        <v>105</v>
      </c>
      <c r="B111">
        <v>0</v>
      </c>
      <c r="C111">
        <v>1931.8</v>
      </c>
      <c r="D111">
        <f>MOD(A111-1+'Peaker Keys'!$B$7,'Peaker Keys'!$B$5)</f>
        <v>128</v>
      </c>
      <c r="E111">
        <f>INT(D111/'Peaker Keys'!$B$6)+1</f>
        <v>6</v>
      </c>
      <c r="F111">
        <f>MOD(D111,'Peaker Keys'!$B$6)</f>
        <v>8</v>
      </c>
      <c r="G111" t="str">
        <f>VLOOKUP(E111,Clustering!$A$6:$B$370,2,FALSE)</f>
        <v>Winter</v>
      </c>
      <c r="H111">
        <f>IF('Peaker Keys'!$B$29&gt;0,MAX(0,MIN('Peaker Keys'!$B$10,B111/'Peaker Keys'!$B$29)),0)</f>
        <v>0</v>
      </c>
      <c r="I111">
        <f>MAX(0,MIN('Peaker Keys'!$B$10,C111/'Peaker Keys'!$B$30))</f>
        <v>1.6182400906040211E-2</v>
      </c>
      <c r="J111">
        <f>IF('Peaker Keys'!$B$31=1,H111,I111)</f>
        <v>0</v>
      </c>
    </row>
    <row r="112" spans="1:10" x14ac:dyDescent="0.25">
      <c r="A112">
        <v>106</v>
      </c>
      <c r="B112">
        <v>0</v>
      </c>
      <c r="C112">
        <v>95.5</v>
      </c>
      <c r="D112">
        <f>MOD(A112-1+'Peaker Keys'!$B$7,'Peaker Keys'!$B$5)</f>
        <v>129</v>
      </c>
      <c r="E112">
        <f>INT(D112/'Peaker Keys'!$B$6)+1</f>
        <v>6</v>
      </c>
      <c r="F112">
        <f>MOD(D112,'Peaker Keys'!$B$6)</f>
        <v>9</v>
      </c>
      <c r="G112" t="str">
        <f>VLOOKUP(E112,Clustering!$A$6:$B$370,2,FALSE)</f>
        <v>Winter</v>
      </c>
      <c r="H112">
        <f>IF('Peaker Keys'!$B$29&gt;0,MAX(0,MIN('Peaker Keys'!$B$10,B112/'Peaker Keys'!$B$29)),0)</f>
        <v>0</v>
      </c>
      <c r="I112">
        <f>MAX(0,MIN('Peaker Keys'!$B$10,C112/'Peaker Keys'!$B$30))</f>
        <v>7.9998927763062441E-4</v>
      </c>
      <c r="J112">
        <f>IF('Peaker Keys'!$B$31=1,H112,I112)</f>
        <v>0</v>
      </c>
    </row>
    <row r="113" spans="1:10" x14ac:dyDescent="0.25">
      <c r="A113">
        <v>107</v>
      </c>
      <c r="B113">
        <v>0</v>
      </c>
      <c r="C113">
        <v>95.5</v>
      </c>
      <c r="D113">
        <f>MOD(A113-1+'Peaker Keys'!$B$7,'Peaker Keys'!$B$5)</f>
        <v>130</v>
      </c>
      <c r="E113">
        <f>INT(D113/'Peaker Keys'!$B$6)+1</f>
        <v>6</v>
      </c>
      <c r="F113">
        <f>MOD(D113,'Peaker Keys'!$B$6)</f>
        <v>10</v>
      </c>
      <c r="G113" t="str">
        <f>VLOOKUP(E113,Clustering!$A$6:$B$370,2,FALSE)</f>
        <v>Winter</v>
      </c>
      <c r="H113">
        <f>IF('Peaker Keys'!$B$29&gt;0,MAX(0,MIN('Peaker Keys'!$B$10,B113/'Peaker Keys'!$B$29)),0)</f>
        <v>0</v>
      </c>
      <c r="I113">
        <f>MAX(0,MIN('Peaker Keys'!$B$10,C113/'Peaker Keys'!$B$30))</f>
        <v>7.9998927763062441E-4</v>
      </c>
      <c r="J113">
        <f>IF('Peaker Keys'!$B$31=1,H113,I113)</f>
        <v>0</v>
      </c>
    </row>
    <row r="114" spans="1:10" x14ac:dyDescent="0.25">
      <c r="A114">
        <v>108</v>
      </c>
      <c r="B114">
        <v>0</v>
      </c>
      <c r="C114">
        <v>95.5</v>
      </c>
      <c r="D114">
        <f>MOD(A114-1+'Peaker Keys'!$B$7,'Peaker Keys'!$B$5)</f>
        <v>131</v>
      </c>
      <c r="E114">
        <f>INT(D114/'Peaker Keys'!$B$6)+1</f>
        <v>6</v>
      </c>
      <c r="F114">
        <f>MOD(D114,'Peaker Keys'!$B$6)</f>
        <v>11</v>
      </c>
      <c r="G114" t="str">
        <f>VLOOKUP(E114,Clustering!$A$6:$B$370,2,FALSE)</f>
        <v>Winter</v>
      </c>
      <c r="H114">
        <f>IF('Peaker Keys'!$B$29&gt;0,MAX(0,MIN('Peaker Keys'!$B$10,B114/'Peaker Keys'!$B$29)),0)</f>
        <v>0</v>
      </c>
      <c r="I114">
        <f>MAX(0,MIN('Peaker Keys'!$B$10,C114/'Peaker Keys'!$B$30))</f>
        <v>7.9998927763062441E-4</v>
      </c>
      <c r="J114">
        <f>IF('Peaker Keys'!$B$31=1,H114,I114)</f>
        <v>0</v>
      </c>
    </row>
    <row r="115" spans="1:10" x14ac:dyDescent="0.25">
      <c r="A115">
        <v>109</v>
      </c>
      <c r="B115">
        <v>0</v>
      </c>
      <c r="C115">
        <v>95.5</v>
      </c>
      <c r="D115">
        <f>MOD(A115-1+'Peaker Keys'!$B$7,'Peaker Keys'!$B$5)</f>
        <v>132</v>
      </c>
      <c r="E115">
        <f>INT(D115/'Peaker Keys'!$B$6)+1</f>
        <v>6</v>
      </c>
      <c r="F115">
        <f>MOD(D115,'Peaker Keys'!$B$6)</f>
        <v>12</v>
      </c>
      <c r="G115" t="str">
        <f>VLOOKUP(E115,Clustering!$A$6:$B$370,2,FALSE)</f>
        <v>Winter</v>
      </c>
      <c r="H115">
        <f>IF('Peaker Keys'!$B$29&gt;0,MAX(0,MIN('Peaker Keys'!$B$10,B115/'Peaker Keys'!$B$29)),0)</f>
        <v>0</v>
      </c>
      <c r="I115">
        <f>MAX(0,MIN('Peaker Keys'!$B$10,C115/'Peaker Keys'!$B$30))</f>
        <v>7.9998927763062441E-4</v>
      </c>
      <c r="J115">
        <f>IF('Peaker Keys'!$B$31=1,H115,I115)</f>
        <v>0</v>
      </c>
    </row>
    <row r="116" spans="1:10" x14ac:dyDescent="0.25">
      <c r="A116">
        <v>110</v>
      </c>
      <c r="B116">
        <v>0</v>
      </c>
      <c r="C116">
        <v>95.5</v>
      </c>
      <c r="D116">
        <f>MOD(A116-1+'Peaker Keys'!$B$7,'Peaker Keys'!$B$5)</f>
        <v>133</v>
      </c>
      <c r="E116">
        <f>INT(D116/'Peaker Keys'!$B$6)+1</f>
        <v>6</v>
      </c>
      <c r="F116">
        <f>MOD(D116,'Peaker Keys'!$B$6)</f>
        <v>13</v>
      </c>
      <c r="G116" t="str">
        <f>VLOOKUP(E116,Clustering!$A$6:$B$370,2,FALSE)</f>
        <v>Winter</v>
      </c>
      <c r="H116">
        <f>IF('Peaker Keys'!$B$29&gt;0,MAX(0,MIN('Peaker Keys'!$B$10,B116/'Peaker Keys'!$B$29)),0)</f>
        <v>0</v>
      </c>
      <c r="I116">
        <f>MAX(0,MIN('Peaker Keys'!$B$10,C116/'Peaker Keys'!$B$30))</f>
        <v>7.9998927763062441E-4</v>
      </c>
      <c r="J116">
        <f>IF('Peaker Keys'!$B$31=1,H116,I116)</f>
        <v>0</v>
      </c>
    </row>
    <row r="117" spans="1:10" x14ac:dyDescent="0.25">
      <c r="A117">
        <v>111</v>
      </c>
      <c r="B117">
        <v>0</v>
      </c>
      <c r="C117">
        <v>95.5</v>
      </c>
      <c r="D117">
        <f>MOD(A117-1+'Peaker Keys'!$B$7,'Peaker Keys'!$B$5)</f>
        <v>134</v>
      </c>
      <c r="E117">
        <f>INT(D117/'Peaker Keys'!$B$6)+1</f>
        <v>6</v>
      </c>
      <c r="F117">
        <f>MOD(D117,'Peaker Keys'!$B$6)</f>
        <v>14</v>
      </c>
      <c r="G117" t="str">
        <f>VLOOKUP(E117,Clustering!$A$6:$B$370,2,FALSE)</f>
        <v>Winter</v>
      </c>
      <c r="H117">
        <f>IF('Peaker Keys'!$B$29&gt;0,MAX(0,MIN('Peaker Keys'!$B$10,B117/'Peaker Keys'!$B$29)),0)</f>
        <v>0</v>
      </c>
      <c r="I117">
        <f>MAX(0,MIN('Peaker Keys'!$B$10,C117/'Peaker Keys'!$B$30))</f>
        <v>7.9998927763062441E-4</v>
      </c>
      <c r="J117">
        <f>IF('Peaker Keys'!$B$31=1,H117,I117)</f>
        <v>0</v>
      </c>
    </row>
    <row r="118" spans="1:10" x14ac:dyDescent="0.25">
      <c r="A118">
        <v>112</v>
      </c>
      <c r="B118">
        <v>0</v>
      </c>
      <c r="C118">
        <v>159.1</v>
      </c>
      <c r="D118">
        <f>MOD(A118-1+'Peaker Keys'!$B$7,'Peaker Keys'!$B$5)</f>
        <v>135</v>
      </c>
      <c r="E118">
        <f>INT(D118/'Peaker Keys'!$B$6)+1</f>
        <v>6</v>
      </c>
      <c r="F118">
        <f>MOD(D118,'Peaker Keys'!$B$6)</f>
        <v>15</v>
      </c>
      <c r="G118" t="str">
        <f>VLOOKUP(E118,Clustering!$A$6:$B$370,2,FALSE)</f>
        <v>Winter</v>
      </c>
      <c r="H118">
        <f>IF('Peaker Keys'!$B$29&gt;0,MAX(0,MIN('Peaker Keys'!$B$10,B118/'Peaker Keys'!$B$29)),0)</f>
        <v>0</v>
      </c>
      <c r="I118">
        <f>MAX(0,MIN('Peaker Keys'!$B$10,C118/'Peaker Keys'!$B$30))</f>
        <v>1.3327570059793962E-3</v>
      </c>
      <c r="J118">
        <f>IF('Peaker Keys'!$B$31=1,H118,I118)</f>
        <v>0</v>
      </c>
    </row>
    <row r="119" spans="1:10" x14ac:dyDescent="0.25">
      <c r="A119">
        <v>113</v>
      </c>
      <c r="B119">
        <v>0</v>
      </c>
      <c r="C119">
        <v>159.1</v>
      </c>
      <c r="D119">
        <f>MOD(A119-1+'Peaker Keys'!$B$7,'Peaker Keys'!$B$5)</f>
        <v>136</v>
      </c>
      <c r="E119">
        <f>INT(D119/'Peaker Keys'!$B$6)+1</f>
        <v>6</v>
      </c>
      <c r="F119">
        <f>MOD(D119,'Peaker Keys'!$B$6)</f>
        <v>16</v>
      </c>
      <c r="G119" t="str">
        <f>VLOOKUP(E119,Clustering!$A$6:$B$370,2,FALSE)</f>
        <v>Winter</v>
      </c>
      <c r="H119">
        <f>IF('Peaker Keys'!$B$29&gt;0,MAX(0,MIN('Peaker Keys'!$B$10,B119/'Peaker Keys'!$B$29)),0)</f>
        <v>0</v>
      </c>
      <c r="I119">
        <f>MAX(0,MIN('Peaker Keys'!$B$10,C119/'Peaker Keys'!$B$30))</f>
        <v>1.3327570059793962E-3</v>
      </c>
      <c r="J119">
        <f>IF('Peaker Keys'!$B$31=1,H119,I119)</f>
        <v>0</v>
      </c>
    </row>
    <row r="120" spans="1:10" x14ac:dyDescent="0.25">
      <c r="A120">
        <v>114</v>
      </c>
      <c r="B120">
        <v>0</v>
      </c>
      <c r="C120">
        <v>159.1</v>
      </c>
      <c r="D120">
        <f>MOD(A120-1+'Peaker Keys'!$B$7,'Peaker Keys'!$B$5)</f>
        <v>137</v>
      </c>
      <c r="E120">
        <f>INT(D120/'Peaker Keys'!$B$6)+1</f>
        <v>6</v>
      </c>
      <c r="F120">
        <f>MOD(D120,'Peaker Keys'!$B$6)</f>
        <v>17</v>
      </c>
      <c r="G120" t="str">
        <f>VLOOKUP(E120,Clustering!$A$6:$B$370,2,FALSE)</f>
        <v>Winter</v>
      </c>
      <c r="H120">
        <f>IF('Peaker Keys'!$B$29&gt;0,MAX(0,MIN('Peaker Keys'!$B$10,B120/'Peaker Keys'!$B$29)),0)</f>
        <v>0</v>
      </c>
      <c r="I120">
        <f>MAX(0,MIN('Peaker Keys'!$B$10,C120/'Peaker Keys'!$B$30))</f>
        <v>1.3327570059793962E-3</v>
      </c>
      <c r="J120">
        <f>IF('Peaker Keys'!$B$31=1,H120,I120)</f>
        <v>0</v>
      </c>
    </row>
    <row r="121" spans="1:10" x14ac:dyDescent="0.25">
      <c r="A121">
        <v>115</v>
      </c>
      <c r="B121">
        <v>0</v>
      </c>
      <c r="C121">
        <v>159.1</v>
      </c>
      <c r="D121">
        <f>MOD(A121-1+'Peaker Keys'!$B$7,'Peaker Keys'!$B$5)</f>
        <v>138</v>
      </c>
      <c r="E121">
        <f>INT(D121/'Peaker Keys'!$B$6)+1</f>
        <v>6</v>
      </c>
      <c r="F121">
        <f>MOD(D121,'Peaker Keys'!$B$6)</f>
        <v>18</v>
      </c>
      <c r="G121" t="str">
        <f>VLOOKUP(E121,Clustering!$A$6:$B$370,2,FALSE)</f>
        <v>Winter</v>
      </c>
      <c r="H121">
        <f>IF('Peaker Keys'!$B$29&gt;0,MAX(0,MIN('Peaker Keys'!$B$10,B121/'Peaker Keys'!$B$29)),0)</f>
        <v>0</v>
      </c>
      <c r="I121">
        <f>MAX(0,MIN('Peaker Keys'!$B$10,C121/'Peaker Keys'!$B$30))</f>
        <v>1.3327570059793962E-3</v>
      </c>
      <c r="J121">
        <f>IF('Peaker Keys'!$B$31=1,H121,I121)</f>
        <v>0</v>
      </c>
    </row>
    <row r="122" spans="1:10" x14ac:dyDescent="0.25">
      <c r="A122">
        <v>116</v>
      </c>
      <c r="B122">
        <v>0</v>
      </c>
      <c r="C122">
        <v>159.1</v>
      </c>
      <c r="D122">
        <f>MOD(A122-1+'Peaker Keys'!$B$7,'Peaker Keys'!$B$5)</f>
        <v>139</v>
      </c>
      <c r="E122">
        <f>INT(D122/'Peaker Keys'!$B$6)+1</f>
        <v>6</v>
      </c>
      <c r="F122">
        <f>MOD(D122,'Peaker Keys'!$B$6)</f>
        <v>19</v>
      </c>
      <c r="G122" t="str">
        <f>VLOOKUP(E122,Clustering!$A$6:$B$370,2,FALSE)</f>
        <v>Winter</v>
      </c>
      <c r="H122">
        <f>IF('Peaker Keys'!$B$29&gt;0,MAX(0,MIN('Peaker Keys'!$B$10,B122/'Peaker Keys'!$B$29)),0)</f>
        <v>0</v>
      </c>
      <c r="I122">
        <f>MAX(0,MIN('Peaker Keys'!$B$10,C122/'Peaker Keys'!$B$30))</f>
        <v>1.3327570059793962E-3</v>
      </c>
      <c r="J122">
        <f>IF('Peaker Keys'!$B$31=1,H122,I122)</f>
        <v>0</v>
      </c>
    </row>
    <row r="123" spans="1:10" x14ac:dyDescent="0.25">
      <c r="A123">
        <v>117</v>
      </c>
      <c r="B123">
        <v>0</v>
      </c>
      <c r="C123">
        <v>159.1</v>
      </c>
      <c r="D123">
        <f>MOD(A123-1+'Peaker Keys'!$B$7,'Peaker Keys'!$B$5)</f>
        <v>140</v>
      </c>
      <c r="E123">
        <f>INT(D123/'Peaker Keys'!$B$6)+1</f>
        <v>6</v>
      </c>
      <c r="F123">
        <f>MOD(D123,'Peaker Keys'!$B$6)</f>
        <v>20</v>
      </c>
      <c r="G123" t="str">
        <f>VLOOKUP(E123,Clustering!$A$6:$B$370,2,FALSE)</f>
        <v>Winter</v>
      </c>
      <c r="H123">
        <f>IF('Peaker Keys'!$B$29&gt;0,MAX(0,MIN('Peaker Keys'!$B$10,B123/'Peaker Keys'!$B$29)),0)</f>
        <v>0</v>
      </c>
      <c r="I123">
        <f>MAX(0,MIN('Peaker Keys'!$B$10,C123/'Peaker Keys'!$B$30))</f>
        <v>1.3327570059793962E-3</v>
      </c>
      <c r="J123">
        <f>IF('Peaker Keys'!$B$31=1,H123,I123)</f>
        <v>0</v>
      </c>
    </row>
    <row r="124" spans="1:10" x14ac:dyDescent="0.25">
      <c r="A124">
        <v>118</v>
      </c>
      <c r="B124">
        <v>0</v>
      </c>
      <c r="C124">
        <v>159.1</v>
      </c>
      <c r="D124">
        <f>MOD(A124-1+'Peaker Keys'!$B$7,'Peaker Keys'!$B$5)</f>
        <v>141</v>
      </c>
      <c r="E124">
        <f>INT(D124/'Peaker Keys'!$B$6)+1</f>
        <v>6</v>
      </c>
      <c r="F124">
        <f>MOD(D124,'Peaker Keys'!$B$6)</f>
        <v>21</v>
      </c>
      <c r="G124" t="str">
        <f>VLOOKUP(E124,Clustering!$A$6:$B$370,2,FALSE)</f>
        <v>Winter</v>
      </c>
      <c r="H124">
        <f>IF('Peaker Keys'!$B$29&gt;0,MAX(0,MIN('Peaker Keys'!$B$10,B124/'Peaker Keys'!$B$29)),0)</f>
        <v>0</v>
      </c>
      <c r="I124">
        <f>MAX(0,MIN('Peaker Keys'!$B$10,C124/'Peaker Keys'!$B$30))</f>
        <v>1.3327570059793962E-3</v>
      </c>
      <c r="J124">
        <f>IF('Peaker Keys'!$B$31=1,H124,I124)</f>
        <v>0</v>
      </c>
    </row>
    <row r="125" spans="1:10" x14ac:dyDescent="0.25">
      <c r="A125">
        <v>119</v>
      </c>
      <c r="B125">
        <v>0</v>
      </c>
      <c r="C125">
        <v>159.1</v>
      </c>
      <c r="D125">
        <f>MOD(A125-1+'Peaker Keys'!$B$7,'Peaker Keys'!$B$5)</f>
        <v>142</v>
      </c>
      <c r="E125">
        <f>INT(D125/'Peaker Keys'!$B$6)+1</f>
        <v>6</v>
      </c>
      <c r="F125">
        <f>MOD(D125,'Peaker Keys'!$B$6)</f>
        <v>22</v>
      </c>
      <c r="G125" t="str">
        <f>VLOOKUP(E125,Clustering!$A$6:$B$370,2,FALSE)</f>
        <v>Winter</v>
      </c>
      <c r="H125">
        <f>IF('Peaker Keys'!$B$29&gt;0,MAX(0,MIN('Peaker Keys'!$B$10,B125/'Peaker Keys'!$B$29)),0)</f>
        <v>0</v>
      </c>
      <c r="I125">
        <f>MAX(0,MIN('Peaker Keys'!$B$10,C125/'Peaker Keys'!$B$30))</f>
        <v>1.3327570059793962E-3</v>
      </c>
      <c r="J125">
        <f>IF('Peaker Keys'!$B$31=1,H125,I125)</f>
        <v>0</v>
      </c>
    </row>
    <row r="126" spans="1:10" x14ac:dyDescent="0.25">
      <c r="A126">
        <v>120</v>
      </c>
      <c r="B126">
        <v>0</v>
      </c>
      <c r="C126">
        <v>159.1</v>
      </c>
      <c r="D126">
        <f>MOD(A126-1+'Peaker Keys'!$B$7,'Peaker Keys'!$B$5)</f>
        <v>143</v>
      </c>
      <c r="E126">
        <f>INT(D126/'Peaker Keys'!$B$6)+1</f>
        <v>6</v>
      </c>
      <c r="F126">
        <f>MOD(D126,'Peaker Keys'!$B$6)</f>
        <v>23</v>
      </c>
      <c r="G126" t="str">
        <f>VLOOKUP(E126,Clustering!$A$6:$B$370,2,FALSE)</f>
        <v>Winter</v>
      </c>
      <c r="H126">
        <f>IF('Peaker Keys'!$B$29&gt;0,MAX(0,MIN('Peaker Keys'!$B$10,B126/'Peaker Keys'!$B$29)),0)</f>
        <v>0</v>
      </c>
      <c r="I126">
        <f>MAX(0,MIN('Peaker Keys'!$B$10,C126/'Peaker Keys'!$B$30))</f>
        <v>1.3327570059793962E-3</v>
      </c>
      <c r="J126">
        <f>IF('Peaker Keys'!$B$31=1,H126,I126)</f>
        <v>0</v>
      </c>
    </row>
    <row r="127" spans="1:10" x14ac:dyDescent="0.25">
      <c r="A127">
        <v>121</v>
      </c>
      <c r="B127">
        <v>0</v>
      </c>
      <c r="C127">
        <v>159.1</v>
      </c>
      <c r="D127">
        <f>MOD(A127-1+'Peaker Keys'!$B$7,'Peaker Keys'!$B$5)</f>
        <v>144</v>
      </c>
      <c r="E127">
        <f>INT(D127/'Peaker Keys'!$B$6)+1</f>
        <v>7</v>
      </c>
      <c r="F127">
        <f>MOD(D127,'Peaker Keys'!$B$6)</f>
        <v>0</v>
      </c>
      <c r="G127" t="str">
        <f>VLOOKUP(E127,Clustering!$A$6:$B$370,2,FALSE)</f>
        <v>Winter</v>
      </c>
      <c r="H127">
        <f>IF('Peaker Keys'!$B$29&gt;0,MAX(0,MIN('Peaker Keys'!$B$10,B127/'Peaker Keys'!$B$29)),0)</f>
        <v>0</v>
      </c>
      <c r="I127">
        <f>MAX(0,MIN('Peaker Keys'!$B$10,C127/'Peaker Keys'!$B$30))</f>
        <v>1.3327570059793962E-3</v>
      </c>
      <c r="J127">
        <f>IF('Peaker Keys'!$B$31=1,H127,I127)</f>
        <v>0</v>
      </c>
    </row>
    <row r="128" spans="1:10" x14ac:dyDescent="0.25">
      <c r="A128">
        <v>122</v>
      </c>
      <c r="B128">
        <v>0</v>
      </c>
      <c r="C128">
        <v>159.1</v>
      </c>
      <c r="D128">
        <f>MOD(A128-1+'Peaker Keys'!$B$7,'Peaker Keys'!$B$5)</f>
        <v>145</v>
      </c>
      <c r="E128">
        <f>INT(D128/'Peaker Keys'!$B$6)+1</f>
        <v>7</v>
      </c>
      <c r="F128">
        <f>MOD(D128,'Peaker Keys'!$B$6)</f>
        <v>1</v>
      </c>
      <c r="G128" t="str">
        <f>VLOOKUP(E128,Clustering!$A$6:$B$370,2,FALSE)</f>
        <v>Winter</v>
      </c>
      <c r="H128">
        <f>IF('Peaker Keys'!$B$29&gt;0,MAX(0,MIN('Peaker Keys'!$B$10,B128/'Peaker Keys'!$B$29)),0)</f>
        <v>0</v>
      </c>
      <c r="I128">
        <f>MAX(0,MIN('Peaker Keys'!$B$10,C128/'Peaker Keys'!$B$30))</f>
        <v>1.3327570059793962E-3</v>
      </c>
      <c r="J128">
        <f>IF('Peaker Keys'!$B$31=1,H128,I128)</f>
        <v>0</v>
      </c>
    </row>
    <row r="129" spans="1:10" x14ac:dyDescent="0.25">
      <c r="A129">
        <v>123</v>
      </c>
      <c r="B129">
        <v>0</v>
      </c>
      <c r="C129">
        <v>95.5</v>
      </c>
      <c r="D129">
        <f>MOD(A129-1+'Peaker Keys'!$B$7,'Peaker Keys'!$B$5)</f>
        <v>146</v>
      </c>
      <c r="E129">
        <f>INT(D129/'Peaker Keys'!$B$6)+1</f>
        <v>7</v>
      </c>
      <c r="F129">
        <f>MOD(D129,'Peaker Keys'!$B$6)</f>
        <v>2</v>
      </c>
      <c r="G129" t="str">
        <f>VLOOKUP(E129,Clustering!$A$6:$B$370,2,FALSE)</f>
        <v>Winter</v>
      </c>
      <c r="H129">
        <f>IF('Peaker Keys'!$B$29&gt;0,MAX(0,MIN('Peaker Keys'!$B$10,B129/'Peaker Keys'!$B$29)),0)</f>
        <v>0</v>
      </c>
      <c r="I129">
        <f>MAX(0,MIN('Peaker Keys'!$B$10,C129/'Peaker Keys'!$B$30))</f>
        <v>7.9998927763062441E-4</v>
      </c>
      <c r="J129">
        <f>IF('Peaker Keys'!$B$31=1,H129,I129)</f>
        <v>0</v>
      </c>
    </row>
    <row r="130" spans="1:10" x14ac:dyDescent="0.25">
      <c r="A130">
        <v>124</v>
      </c>
      <c r="B130">
        <v>0</v>
      </c>
      <c r="C130">
        <v>95.5</v>
      </c>
      <c r="D130">
        <f>MOD(A130-1+'Peaker Keys'!$B$7,'Peaker Keys'!$B$5)</f>
        <v>147</v>
      </c>
      <c r="E130">
        <f>INT(D130/'Peaker Keys'!$B$6)+1</f>
        <v>7</v>
      </c>
      <c r="F130">
        <f>MOD(D130,'Peaker Keys'!$B$6)</f>
        <v>3</v>
      </c>
      <c r="G130" t="str">
        <f>VLOOKUP(E130,Clustering!$A$6:$B$370,2,FALSE)</f>
        <v>Winter</v>
      </c>
      <c r="H130">
        <f>IF('Peaker Keys'!$B$29&gt;0,MAX(0,MIN('Peaker Keys'!$B$10,B130/'Peaker Keys'!$B$29)),0)</f>
        <v>0</v>
      </c>
      <c r="I130">
        <f>MAX(0,MIN('Peaker Keys'!$B$10,C130/'Peaker Keys'!$B$30))</f>
        <v>7.9998927763062441E-4</v>
      </c>
      <c r="J130">
        <f>IF('Peaker Keys'!$B$31=1,H130,I130)</f>
        <v>0</v>
      </c>
    </row>
    <row r="131" spans="1:10" x14ac:dyDescent="0.25">
      <c r="A131">
        <v>125</v>
      </c>
      <c r="B131">
        <v>0</v>
      </c>
      <c r="C131">
        <v>95.5</v>
      </c>
      <c r="D131">
        <f>MOD(A131-1+'Peaker Keys'!$B$7,'Peaker Keys'!$B$5)</f>
        <v>148</v>
      </c>
      <c r="E131">
        <f>INT(D131/'Peaker Keys'!$B$6)+1</f>
        <v>7</v>
      </c>
      <c r="F131">
        <f>MOD(D131,'Peaker Keys'!$B$6)</f>
        <v>4</v>
      </c>
      <c r="G131" t="str">
        <f>VLOOKUP(E131,Clustering!$A$6:$B$370,2,FALSE)</f>
        <v>Winter</v>
      </c>
      <c r="H131">
        <f>IF('Peaker Keys'!$B$29&gt;0,MAX(0,MIN('Peaker Keys'!$B$10,B131/'Peaker Keys'!$B$29)),0)</f>
        <v>0</v>
      </c>
      <c r="I131">
        <f>MAX(0,MIN('Peaker Keys'!$B$10,C131/'Peaker Keys'!$B$30))</f>
        <v>7.9998927763062441E-4</v>
      </c>
      <c r="J131">
        <f>IF('Peaker Keys'!$B$31=1,H131,I131)</f>
        <v>0</v>
      </c>
    </row>
    <row r="132" spans="1:10" x14ac:dyDescent="0.25">
      <c r="A132">
        <v>126</v>
      </c>
      <c r="B132">
        <v>0</v>
      </c>
      <c r="C132">
        <v>95.5</v>
      </c>
      <c r="D132">
        <f>MOD(A132-1+'Peaker Keys'!$B$7,'Peaker Keys'!$B$5)</f>
        <v>149</v>
      </c>
      <c r="E132">
        <f>INT(D132/'Peaker Keys'!$B$6)+1</f>
        <v>7</v>
      </c>
      <c r="F132">
        <f>MOD(D132,'Peaker Keys'!$B$6)</f>
        <v>5</v>
      </c>
      <c r="G132" t="str">
        <f>VLOOKUP(E132,Clustering!$A$6:$B$370,2,FALSE)</f>
        <v>Winter</v>
      </c>
      <c r="H132">
        <f>IF('Peaker Keys'!$B$29&gt;0,MAX(0,MIN('Peaker Keys'!$B$10,B132/'Peaker Keys'!$B$29)),0)</f>
        <v>0</v>
      </c>
      <c r="I132">
        <f>MAX(0,MIN('Peaker Keys'!$B$10,C132/'Peaker Keys'!$B$30))</f>
        <v>7.9998927763062441E-4</v>
      </c>
      <c r="J132">
        <f>IF('Peaker Keys'!$B$31=1,H132,I132)</f>
        <v>0</v>
      </c>
    </row>
    <row r="133" spans="1:10" x14ac:dyDescent="0.25">
      <c r="A133">
        <v>127</v>
      </c>
      <c r="B133">
        <v>0</v>
      </c>
      <c r="C133">
        <v>1252.4000000000001</v>
      </c>
      <c r="D133">
        <f>MOD(A133-1+'Peaker Keys'!$B$7,'Peaker Keys'!$B$5)</f>
        <v>150</v>
      </c>
      <c r="E133">
        <f>INT(D133/'Peaker Keys'!$B$6)+1</f>
        <v>7</v>
      </c>
      <c r="F133">
        <f>MOD(D133,'Peaker Keys'!$B$6)</f>
        <v>6</v>
      </c>
      <c r="G133" t="str">
        <f>VLOOKUP(E133,Clustering!$A$6:$B$370,2,FALSE)</f>
        <v>Winter</v>
      </c>
      <c r="H133">
        <f>IF('Peaker Keys'!$B$29&gt;0,MAX(0,MIN('Peaker Keys'!$B$10,B133/'Peaker Keys'!$B$29)),0)</f>
        <v>0</v>
      </c>
      <c r="I133">
        <f>MAX(0,MIN('Peaker Keys'!$B$10,C133/'Peaker Keys'!$B$30))</f>
        <v>1.049116828591198E-2</v>
      </c>
      <c r="J133">
        <f>IF('Peaker Keys'!$B$31=1,H133,I133)</f>
        <v>0</v>
      </c>
    </row>
    <row r="134" spans="1:10" x14ac:dyDescent="0.25">
      <c r="A134">
        <v>128</v>
      </c>
      <c r="B134">
        <v>0</v>
      </c>
      <c r="C134">
        <v>356.5</v>
      </c>
      <c r="D134">
        <f>MOD(A134-1+'Peaker Keys'!$B$7,'Peaker Keys'!$B$5)</f>
        <v>151</v>
      </c>
      <c r="E134">
        <f>INT(D134/'Peaker Keys'!$B$6)+1</f>
        <v>7</v>
      </c>
      <c r="F134">
        <f>MOD(D134,'Peaker Keys'!$B$6)</f>
        <v>7</v>
      </c>
      <c r="G134" t="str">
        <f>VLOOKUP(E134,Clustering!$A$6:$B$370,2,FALSE)</f>
        <v>Winter</v>
      </c>
      <c r="H134">
        <f>IF('Peaker Keys'!$B$29&gt;0,MAX(0,MIN('Peaker Keys'!$B$10,B134/'Peaker Keys'!$B$29)),0)</f>
        <v>0</v>
      </c>
      <c r="I134">
        <f>MAX(0,MIN('Peaker Keys'!$B$10,C134/'Peaker Keys'!$B$30))</f>
        <v>2.9863474081185089E-3</v>
      </c>
      <c r="J134">
        <f>IF('Peaker Keys'!$B$31=1,H134,I134)</f>
        <v>0</v>
      </c>
    </row>
    <row r="135" spans="1:10" x14ac:dyDescent="0.25">
      <c r="A135">
        <v>129</v>
      </c>
      <c r="B135">
        <v>0</v>
      </c>
      <c r="C135">
        <v>95.5</v>
      </c>
      <c r="D135">
        <f>MOD(A135-1+'Peaker Keys'!$B$7,'Peaker Keys'!$B$5)</f>
        <v>152</v>
      </c>
      <c r="E135">
        <f>INT(D135/'Peaker Keys'!$B$6)+1</f>
        <v>7</v>
      </c>
      <c r="F135">
        <f>MOD(D135,'Peaker Keys'!$B$6)</f>
        <v>8</v>
      </c>
      <c r="G135" t="str">
        <f>VLOOKUP(E135,Clustering!$A$6:$B$370,2,FALSE)</f>
        <v>Winter</v>
      </c>
      <c r="H135">
        <f>IF('Peaker Keys'!$B$29&gt;0,MAX(0,MIN('Peaker Keys'!$B$10,B135/'Peaker Keys'!$B$29)),0)</f>
        <v>0</v>
      </c>
      <c r="I135">
        <f>MAX(0,MIN('Peaker Keys'!$B$10,C135/'Peaker Keys'!$B$30))</f>
        <v>7.9998927763062441E-4</v>
      </c>
      <c r="J135">
        <f>IF('Peaker Keys'!$B$31=1,H135,I135)</f>
        <v>0</v>
      </c>
    </row>
    <row r="136" spans="1:10" x14ac:dyDescent="0.25">
      <c r="A136">
        <v>130</v>
      </c>
      <c r="B136">
        <v>0</v>
      </c>
      <c r="C136">
        <v>95.5</v>
      </c>
      <c r="D136">
        <f>MOD(A136-1+'Peaker Keys'!$B$7,'Peaker Keys'!$B$5)</f>
        <v>153</v>
      </c>
      <c r="E136">
        <f>INT(D136/'Peaker Keys'!$B$6)+1</f>
        <v>7</v>
      </c>
      <c r="F136">
        <f>MOD(D136,'Peaker Keys'!$B$6)</f>
        <v>9</v>
      </c>
      <c r="G136" t="str">
        <f>VLOOKUP(E136,Clustering!$A$6:$B$370,2,FALSE)</f>
        <v>Winter</v>
      </c>
      <c r="H136">
        <f>IF('Peaker Keys'!$B$29&gt;0,MAX(0,MIN('Peaker Keys'!$B$10,B136/'Peaker Keys'!$B$29)),0)</f>
        <v>0</v>
      </c>
      <c r="I136">
        <f>MAX(0,MIN('Peaker Keys'!$B$10,C136/'Peaker Keys'!$B$30))</f>
        <v>7.9998927763062441E-4</v>
      </c>
      <c r="J136">
        <f>IF('Peaker Keys'!$B$31=1,H136,I136)</f>
        <v>0</v>
      </c>
    </row>
    <row r="137" spans="1:10" x14ac:dyDescent="0.25">
      <c r="A137">
        <v>131</v>
      </c>
      <c r="B137">
        <v>0</v>
      </c>
      <c r="C137">
        <v>95.5</v>
      </c>
      <c r="D137">
        <f>MOD(A137-1+'Peaker Keys'!$B$7,'Peaker Keys'!$B$5)</f>
        <v>154</v>
      </c>
      <c r="E137">
        <f>INT(D137/'Peaker Keys'!$B$6)+1</f>
        <v>7</v>
      </c>
      <c r="F137">
        <f>MOD(D137,'Peaker Keys'!$B$6)</f>
        <v>10</v>
      </c>
      <c r="G137" t="str">
        <f>VLOOKUP(E137,Clustering!$A$6:$B$370,2,FALSE)</f>
        <v>Winter</v>
      </c>
      <c r="H137">
        <f>IF('Peaker Keys'!$B$29&gt;0,MAX(0,MIN('Peaker Keys'!$B$10,B137/'Peaker Keys'!$B$29)),0)</f>
        <v>0</v>
      </c>
      <c r="I137">
        <f>MAX(0,MIN('Peaker Keys'!$B$10,C137/'Peaker Keys'!$B$30))</f>
        <v>7.9998927763062441E-4</v>
      </c>
      <c r="J137">
        <f>IF('Peaker Keys'!$B$31=1,H137,I137)</f>
        <v>0</v>
      </c>
    </row>
    <row r="138" spans="1:10" x14ac:dyDescent="0.25">
      <c r="A138">
        <v>132</v>
      </c>
      <c r="B138">
        <v>0</v>
      </c>
      <c r="C138">
        <v>95.5</v>
      </c>
      <c r="D138">
        <f>MOD(A138-1+'Peaker Keys'!$B$7,'Peaker Keys'!$B$5)</f>
        <v>155</v>
      </c>
      <c r="E138">
        <f>INT(D138/'Peaker Keys'!$B$6)+1</f>
        <v>7</v>
      </c>
      <c r="F138">
        <f>MOD(D138,'Peaker Keys'!$B$6)</f>
        <v>11</v>
      </c>
      <c r="G138" t="str">
        <f>VLOOKUP(E138,Clustering!$A$6:$B$370,2,FALSE)</f>
        <v>Winter</v>
      </c>
      <c r="H138">
        <f>IF('Peaker Keys'!$B$29&gt;0,MAX(0,MIN('Peaker Keys'!$B$10,B138/'Peaker Keys'!$B$29)),0)</f>
        <v>0</v>
      </c>
      <c r="I138">
        <f>MAX(0,MIN('Peaker Keys'!$B$10,C138/'Peaker Keys'!$B$30))</f>
        <v>7.9998927763062441E-4</v>
      </c>
      <c r="J138">
        <f>IF('Peaker Keys'!$B$31=1,H138,I138)</f>
        <v>0</v>
      </c>
    </row>
    <row r="139" spans="1:10" x14ac:dyDescent="0.25">
      <c r="A139">
        <v>133</v>
      </c>
      <c r="B139">
        <v>0</v>
      </c>
      <c r="C139">
        <v>95.5</v>
      </c>
      <c r="D139">
        <f>MOD(A139-1+'Peaker Keys'!$B$7,'Peaker Keys'!$B$5)</f>
        <v>156</v>
      </c>
      <c r="E139">
        <f>INT(D139/'Peaker Keys'!$B$6)+1</f>
        <v>7</v>
      </c>
      <c r="F139">
        <f>MOD(D139,'Peaker Keys'!$B$6)</f>
        <v>12</v>
      </c>
      <c r="G139" t="str">
        <f>VLOOKUP(E139,Clustering!$A$6:$B$370,2,FALSE)</f>
        <v>Winter</v>
      </c>
      <c r="H139">
        <f>IF('Peaker Keys'!$B$29&gt;0,MAX(0,MIN('Peaker Keys'!$B$10,B139/'Peaker Keys'!$B$29)),0)</f>
        <v>0</v>
      </c>
      <c r="I139">
        <f>MAX(0,MIN('Peaker Keys'!$B$10,C139/'Peaker Keys'!$B$30))</f>
        <v>7.9998927763062441E-4</v>
      </c>
      <c r="J139">
        <f>IF('Peaker Keys'!$B$31=1,H139,I139)</f>
        <v>0</v>
      </c>
    </row>
    <row r="140" spans="1:10" x14ac:dyDescent="0.25">
      <c r="A140">
        <v>134</v>
      </c>
      <c r="B140">
        <v>0</v>
      </c>
      <c r="C140">
        <v>95.5</v>
      </c>
      <c r="D140">
        <f>MOD(A140-1+'Peaker Keys'!$B$7,'Peaker Keys'!$B$5)</f>
        <v>157</v>
      </c>
      <c r="E140">
        <f>INT(D140/'Peaker Keys'!$B$6)+1</f>
        <v>7</v>
      </c>
      <c r="F140">
        <f>MOD(D140,'Peaker Keys'!$B$6)</f>
        <v>13</v>
      </c>
      <c r="G140" t="str">
        <f>VLOOKUP(E140,Clustering!$A$6:$B$370,2,FALSE)</f>
        <v>Winter</v>
      </c>
      <c r="H140">
        <f>IF('Peaker Keys'!$B$29&gt;0,MAX(0,MIN('Peaker Keys'!$B$10,B140/'Peaker Keys'!$B$29)),0)</f>
        <v>0</v>
      </c>
      <c r="I140">
        <f>MAX(0,MIN('Peaker Keys'!$B$10,C140/'Peaker Keys'!$B$30))</f>
        <v>7.9998927763062441E-4</v>
      </c>
      <c r="J140">
        <f>IF('Peaker Keys'!$B$31=1,H140,I140)</f>
        <v>0</v>
      </c>
    </row>
    <row r="141" spans="1:10" x14ac:dyDescent="0.25">
      <c r="A141">
        <v>135</v>
      </c>
      <c r="B141">
        <v>0</v>
      </c>
      <c r="C141">
        <v>95.5</v>
      </c>
      <c r="D141">
        <f>MOD(A141-1+'Peaker Keys'!$B$7,'Peaker Keys'!$B$5)</f>
        <v>158</v>
      </c>
      <c r="E141">
        <f>INT(D141/'Peaker Keys'!$B$6)+1</f>
        <v>7</v>
      </c>
      <c r="F141">
        <f>MOD(D141,'Peaker Keys'!$B$6)</f>
        <v>14</v>
      </c>
      <c r="G141" t="str">
        <f>VLOOKUP(E141,Clustering!$A$6:$B$370,2,FALSE)</f>
        <v>Winter</v>
      </c>
      <c r="H141">
        <f>IF('Peaker Keys'!$B$29&gt;0,MAX(0,MIN('Peaker Keys'!$B$10,B141/'Peaker Keys'!$B$29)),0)</f>
        <v>0</v>
      </c>
      <c r="I141">
        <f>MAX(0,MIN('Peaker Keys'!$B$10,C141/'Peaker Keys'!$B$30))</f>
        <v>7.9998927763062441E-4</v>
      </c>
      <c r="J141">
        <f>IF('Peaker Keys'!$B$31=1,H141,I141)</f>
        <v>0</v>
      </c>
    </row>
    <row r="142" spans="1:10" x14ac:dyDescent="0.25">
      <c r="A142">
        <v>136</v>
      </c>
      <c r="B142">
        <v>0</v>
      </c>
      <c r="C142">
        <v>96</v>
      </c>
      <c r="D142">
        <f>MOD(A142-1+'Peaker Keys'!$B$7,'Peaker Keys'!$B$5)</f>
        <v>159</v>
      </c>
      <c r="E142">
        <f>INT(D142/'Peaker Keys'!$B$6)+1</f>
        <v>7</v>
      </c>
      <c r="F142">
        <f>MOD(D142,'Peaker Keys'!$B$6)</f>
        <v>15</v>
      </c>
      <c r="G142" t="str">
        <f>VLOOKUP(E142,Clustering!$A$6:$B$370,2,FALSE)</f>
        <v>Winter</v>
      </c>
      <c r="H142">
        <f>IF('Peaker Keys'!$B$29&gt;0,MAX(0,MIN('Peaker Keys'!$B$10,B142/'Peaker Keys'!$B$29)),0)</f>
        <v>0</v>
      </c>
      <c r="I142">
        <f>MAX(0,MIN('Peaker Keys'!$B$10,C142/'Peaker Keys'!$B$30))</f>
        <v>8.0417770316795745E-4</v>
      </c>
      <c r="J142">
        <f>IF('Peaker Keys'!$B$31=1,H142,I142)</f>
        <v>0</v>
      </c>
    </row>
    <row r="143" spans="1:10" x14ac:dyDescent="0.25">
      <c r="A143">
        <v>137</v>
      </c>
      <c r="B143">
        <v>0</v>
      </c>
      <c r="C143">
        <v>159.1</v>
      </c>
      <c r="D143">
        <f>MOD(A143-1+'Peaker Keys'!$B$7,'Peaker Keys'!$B$5)</f>
        <v>160</v>
      </c>
      <c r="E143">
        <f>INT(D143/'Peaker Keys'!$B$6)+1</f>
        <v>7</v>
      </c>
      <c r="F143">
        <f>MOD(D143,'Peaker Keys'!$B$6)</f>
        <v>16</v>
      </c>
      <c r="G143" t="str">
        <f>VLOOKUP(E143,Clustering!$A$6:$B$370,2,FALSE)</f>
        <v>Winter</v>
      </c>
      <c r="H143">
        <f>IF('Peaker Keys'!$B$29&gt;0,MAX(0,MIN('Peaker Keys'!$B$10,B143/'Peaker Keys'!$B$29)),0)</f>
        <v>0</v>
      </c>
      <c r="I143">
        <f>MAX(0,MIN('Peaker Keys'!$B$10,C143/'Peaker Keys'!$B$30))</f>
        <v>1.3327570059793962E-3</v>
      </c>
      <c r="J143">
        <f>IF('Peaker Keys'!$B$31=1,H143,I143)</f>
        <v>0</v>
      </c>
    </row>
    <row r="144" spans="1:10" x14ac:dyDescent="0.25">
      <c r="A144">
        <v>138</v>
      </c>
      <c r="B144">
        <v>0</v>
      </c>
      <c r="C144">
        <v>159.1</v>
      </c>
      <c r="D144">
        <f>MOD(A144-1+'Peaker Keys'!$B$7,'Peaker Keys'!$B$5)</f>
        <v>161</v>
      </c>
      <c r="E144">
        <f>INT(D144/'Peaker Keys'!$B$6)+1</f>
        <v>7</v>
      </c>
      <c r="F144">
        <f>MOD(D144,'Peaker Keys'!$B$6)</f>
        <v>17</v>
      </c>
      <c r="G144" t="str">
        <f>VLOOKUP(E144,Clustering!$A$6:$B$370,2,FALSE)</f>
        <v>Winter</v>
      </c>
      <c r="H144">
        <f>IF('Peaker Keys'!$B$29&gt;0,MAX(0,MIN('Peaker Keys'!$B$10,B144/'Peaker Keys'!$B$29)),0)</f>
        <v>0</v>
      </c>
      <c r="I144">
        <f>MAX(0,MIN('Peaker Keys'!$B$10,C144/'Peaker Keys'!$B$30))</f>
        <v>1.3327570059793962E-3</v>
      </c>
      <c r="J144">
        <f>IF('Peaker Keys'!$B$31=1,H144,I144)</f>
        <v>0</v>
      </c>
    </row>
    <row r="145" spans="1:10" x14ac:dyDescent="0.25">
      <c r="A145">
        <v>139</v>
      </c>
      <c r="B145">
        <v>0</v>
      </c>
      <c r="C145">
        <v>159.1</v>
      </c>
      <c r="D145">
        <f>MOD(A145-1+'Peaker Keys'!$B$7,'Peaker Keys'!$B$5)</f>
        <v>162</v>
      </c>
      <c r="E145">
        <f>INT(D145/'Peaker Keys'!$B$6)+1</f>
        <v>7</v>
      </c>
      <c r="F145">
        <f>MOD(D145,'Peaker Keys'!$B$6)</f>
        <v>18</v>
      </c>
      <c r="G145" t="str">
        <f>VLOOKUP(E145,Clustering!$A$6:$B$370,2,FALSE)</f>
        <v>Winter</v>
      </c>
      <c r="H145">
        <f>IF('Peaker Keys'!$B$29&gt;0,MAX(0,MIN('Peaker Keys'!$B$10,B145/'Peaker Keys'!$B$29)),0)</f>
        <v>0</v>
      </c>
      <c r="I145">
        <f>MAX(0,MIN('Peaker Keys'!$B$10,C145/'Peaker Keys'!$B$30))</f>
        <v>1.3327570059793962E-3</v>
      </c>
      <c r="J145">
        <f>IF('Peaker Keys'!$B$31=1,H145,I145)</f>
        <v>0</v>
      </c>
    </row>
    <row r="146" spans="1:10" x14ac:dyDescent="0.25">
      <c r="A146">
        <v>140</v>
      </c>
      <c r="B146">
        <v>0</v>
      </c>
      <c r="C146">
        <v>159.1</v>
      </c>
      <c r="D146">
        <f>MOD(A146-1+'Peaker Keys'!$B$7,'Peaker Keys'!$B$5)</f>
        <v>163</v>
      </c>
      <c r="E146">
        <f>INT(D146/'Peaker Keys'!$B$6)+1</f>
        <v>7</v>
      </c>
      <c r="F146">
        <f>MOD(D146,'Peaker Keys'!$B$6)</f>
        <v>19</v>
      </c>
      <c r="G146" t="str">
        <f>VLOOKUP(E146,Clustering!$A$6:$B$370,2,FALSE)</f>
        <v>Winter</v>
      </c>
      <c r="H146">
        <f>IF('Peaker Keys'!$B$29&gt;0,MAX(0,MIN('Peaker Keys'!$B$10,B146/'Peaker Keys'!$B$29)),0)</f>
        <v>0</v>
      </c>
      <c r="I146">
        <f>MAX(0,MIN('Peaker Keys'!$B$10,C146/'Peaker Keys'!$B$30))</f>
        <v>1.3327570059793962E-3</v>
      </c>
      <c r="J146">
        <f>IF('Peaker Keys'!$B$31=1,H146,I146)</f>
        <v>0</v>
      </c>
    </row>
    <row r="147" spans="1:10" x14ac:dyDescent="0.25">
      <c r="A147">
        <v>141</v>
      </c>
      <c r="B147">
        <v>0</v>
      </c>
      <c r="C147">
        <v>742.4</v>
      </c>
      <c r="D147">
        <f>MOD(A147-1+'Peaker Keys'!$B$7,'Peaker Keys'!$B$5)</f>
        <v>164</v>
      </c>
      <c r="E147">
        <f>INT(D147/'Peaker Keys'!$B$6)+1</f>
        <v>7</v>
      </c>
      <c r="F147">
        <f>MOD(D147,'Peaker Keys'!$B$6)</f>
        <v>20</v>
      </c>
      <c r="G147" t="str">
        <f>VLOOKUP(E147,Clustering!$A$6:$B$370,2,FALSE)</f>
        <v>Winter</v>
      </c>
      <c r="H147">
        <f>IF('Peaker Keys'!$B$29&gt;0,MAX(0,MIN('Peaker Keys'!$B$10,B147/'Peaker Keys'!$B$29)),0)</f>
        <v>0</v>
      </c>
      <c r="I147">
        <f>MAX(0,MIN('Peaker Keys'!$B$10,C147/'Peaker Keys'!$B$30))</f>
        <v>6.2189742378322048E-3</v>
      </c>
      <c r="J147">
        <f>IF('Peaker Keys'!$B$31=1,H147,I147)</f>
        <v>0</v>
      </c>
    </row>
    <row r="148" spans="1:10" x14ac:dyDescent="0.25">
      <c r="A148">
        <v>142</v>
      </c>
      <c r="B148">
        <v>0</v>
      </c>
      <c r="C148">
        <v>159.1</v>
      </c>
      <c r="D148">
        <f>MOD(A148-1+'Peaker Keys'!$B$7,'Peaker Keys'!$B$5)</f>
        <v>165</v>
      </c>
      <c r="E148">
        <f>INT(D148/'Peaker Keys'!$B$6)+1</f>
        <v>7</v>
      </c>
      <c r="F148">
        <f>MOD(D148,'Peaker Keys'!$B$6)</f>
        <v>21</v>
      </c>
      <c r="G148" t="str">
        <f>VLOOKUP(E148,Clustering!$A$6:$B$370,2,FALSE)</f>
        <v>Winter</v>
      </c>
      <c r="H148">
        <f>IF('Peaker Keys'!$B$29&gt;0,MAX(0,MIN('Peaker Keys'!$B$10,B148/'Peaker Keys'!$B$29)),0)</f>
        <v>0</v>
      </c>
      <c r="I148">
        <f>MAX(0,MIN('Peaker Keys'!$B$10,C148/'Peaker Keys'!$B$30))</f>
        <v>1.3327570059793962E-3</v>
      </c>
      <c r="J148">
        <f>IF('Peaker Keys'!$B$31=1,H148,I148)</f>
        <v>0</v>
      </c>
    </row>
    <row r="149" spans="1:10" x14ac:dyDescent="0.25">
      <c r="A149">
        <v>143</v>
      </c>
      <c r="B149">
        <v>0</v>
      </c>
      <c r="C149">
        <v>159.1</v>
      </c>
      <c r="D149">
        <f>MOD(A149-1+'Peaker Keys'!$B$7,'Peaker Keys'!$B$5)</f>
        <v>166</v>
      </c>
      <c r="E149">
        <f>INT(D149/'Peaker Keys'!$B$6)+1</f>
        <v>7</v>
      </c>
      <c r="F149">
        <f>MOD(D149,'Peaker Keys'!$B$6)</f>
        <v>22</v>
      </c>
      <c r="G149" t="str">
        <f>VLOOKUP(E149,Clustering!$A$6:$B$370,2,FALSE)</f>
        <v>Winter</v>
      </c>
      <c r="H149">
        <f>IF('Peaker Keys'!$B$29&gt;0,MAX(0,MIN('Peaker Keys'!$B$10,B149/'Peaker Keys'!$B$29)),0)</f>
        <v>0</v>
      </c>
      <c r="I149">
        <f>MAX(0,MIN('Peaker Keys'!$B$10,C149/'Peaker Keys'!$B$30))</f>
        <v>1.3327570059793962E-3</v>
      </c>
      <c r="J149">
        <f>IF('Peaker Keys'!$B$31=1,H149,I149)</f>
        <v>0</v>
      </c>
    </row>
    <row r="150" spans="1:10" x14ac:dyDescent="0.25">
      <c r="A150">
        <v>144</v>
      </c>
      <c r="B150">
        <v>0</v>
      </c>
      <c r="C150">
        <v>159.1</v>
      </c>
      <c r="D150">
        <f>MOD(A150-1+'Peaker Keys'!$B$7,'Peaker Keys'!$B$5)</f>
        <v>167</v>
      </c>
      <c r="E150">
        <f>INT(D150/'Peaker Keys'!$B$6)+1</f>
        <v>7</v>
      </c>
      <c r="F150">
        <f>MOD(D150,'Peaker Keys'!$B$6)</f>
        <v>23</v>
      </c>
      <c r="G150" t="str">
        <f>VLOOKUP(E150,Clustering!$A$6:$B$370,2,FALSE)</f>
        <v>Winter</v>
      </c>
      <c r="H150">
        <f>IF('Peaker Keys'!$B$29&gt;0,MAX(0,MIN('Peaker Keys'!$B$10,B150/'Peaker Keys'!$B$29)),0)</f>
        <v>0</v>
      </c>
      <c r="I150">
        <f>MAX(0,MIN('Peaker Keys'!$B$10,C150/'Peaker Keys'!$B$30))</f>
        <v>1.3327570059793962E-3</v>
      </c>
      <c r="J150">
        <f>IF('Peaker Keys'!$B$31=1,H150,I150)</f>
        <v>0</v>
      </c>
    </row>
    <row r="151" spans="1:10" x14ac:dyDescent="0.25">
      <c r="A151">
        <v>145</v>
      </c>
      <c r="B151">
        <v>0</v>
      </c>
      <c r="C151">
        <v>159.1</v>
      </c>
      <c r="D151">
        <f>MOD(A151-1+'Peaker Keys'!$B$7,'Peaker Keys'!$B$5)</f>
        <v>168</v>
      </c>
      <c r="E151">
        <f>INT(D151/'Peaker Keys'!$B$6)+1</f>
        <v>8</v>
      </c>
      <c r="F151">
        <f>MOD(D151,'Peaker Keys'!$B$6)</f>
        <v>0</v>
      </c>
      <c r="G151" t="str">
        <f>VLOOKUP(E151,Clustering!$A$6:$B$370,2,FALSE)</f>
        <v>Summer</v>
      </c>
      <c r="H151">
        <f>IF('Peaker Keys'!$B$29&gt;0,MAX(0,MIN('Peaker Keys'!$B$10,B151/'Peaker Keys'!$B$29)),0)</f>
        <v>0</v>
      </c>
      <c r="I151">
        <f>MAX(0,MIN('Peaker Keys'!$B$10,C151/'Peaker Keys'!$B$30))</f>
        <v>1.3327570059793962E-3</v>
      </c>
      <c r="J151">
        <f>IF('Peaker Keys'!$B$31=1,H151,I151)</f>
        <v>0</v>
      </c>
    </row>
    <row r="152" spans="1:10" x14ac:dyDescent="0.25">
      <c r="A152">
        <v>146</v>
      </c>
      <c r="B152">
        <v>0</v>
      </c>
      <c r="C152">
        <v>159.1</v>
      </c>
      <c r="D152">
        <f>MOD(A152-1+'Peaker Keys'!$B$7,'Peaker Keys'!$B$5)</f>
        <v>169</v>
      </c>
      <c r="E152">
        <f>INT(D152/'Peaker Keys'!$B$6)+1</f>
        <v>8</v>
      </c>
      <c r="F152">
        <f>MOD(D152,'Peaker Keys'!$B$6)</f>
        <v>1</v>
      </c>
      <c r="G152" t="str">
        <f>VLOOKUP(E152,Clustering!$A$6:$B$370,2,FALSE)</f>
        <v>Summer</v>
      </c>
      <c r="H152">
        <f>IF('Peaker Keys'!$B$29&gt;0,MAX(0,MIN('Peaker Keys'!$B$10,B152/'Peaker Keys'!$B$29)),0)</f>
        <v>0</v>
      </c>
      <c r="I152">
        <f>MAX(0,MIN('Peaker Keys'!$B$10,C152/'Peaker Keys'!$B$30))</f>
        <v>1.3327570059793962E-3</v>
      </c>
      <c r="J152">
        <f>IF('Peaker Keys'!$B$31=1,H152,I152)</f>
        <v>0</v>
      </c>
    </row>
    <row r="153" spans="1:10" x14ac:dyDescent="0.25">
      <c r="A153">
        <v>147</v>
      </c>
      <c r="B153">
        <v>0</v>
      </c>
      <c r="C153">
        <v>95.5</v>
      </c>
      <c r="D153">
        <f>MOD(A153-1+'Peaker Keys'!$B$7,'Peaker Keys'!$B$5)</f>
        <v>170</v>
      </c>
      <c r="E153">
        <f>INT(D153/'Peaker Keys'!$B$6)+1</f>
        <v>8</v>
      </c>
      <c r="F153">
        <f>MOD(D153,'Peaker Keys'!$B$6)</f>
        <v>2</v>
      </c>
      <c r="G153" t="str">
        <f>VLOOKUP(E153,Clustering!$A$6:$B$370,2,FALSE)</f>
        <v>Summer</v>
      </c>
      <c r="H153">
        <f>IF('Peaker Keys'!$B$29&gt;0,MAX(0,MIN('Peaker Keys'!$B$10,B153/'Peaker Keys'!$B$29)),0)</f>
        <v>0</v>
      </c>
      <c r="I153">
        <f>MAX(0,MIN('Peaker Keys'!$B$10,C153/'Peaker Keys'!$B$30))</f>
        <v>7.9998927763062441E-4</v>
      </c>
      <c r="J153">
        <f>IF('Peaker Keys'!$B$31=1,H153,I153)</f>
        <v>0</v>
      </c>
    </row>
    <row r="154" spans="1:10" x14ac:dyDescent="0.25">
      <c r="A154">
        <v>148</v>
      </c>
      <c r="B154">
        <v>0</v>
      </c>
      <c r="C154">
        <v>95.5</v>
      </c>
      <c r="D154">
        <f>MOD(A154-1+'Peaker Keys'!$B$7,'Peaker Keys'!$B$5)</f>
        <v>171</v>
      </c>
      <c r="E154">
        <f>INT(D154/'Peaker Keys'!$B$6)+1</f>
        <v>8</v>
      </c>
      <c r="F154">
        <f>MOD(D154,'Peaker Keys'!$B$6)</f>
        <v>3</v>
      </c>
      <c r="G154" t="str">
        <f>VLOOKUP(E154,Clustering!$A$6:$B$370,2,FALSE)</f>
        <v>Summer</v>
      </c>
      <c r="H154">
        <f>IF('Peaker Keys'!$B$29&gt;0,MAX(0,MIN('Peaker Keys'!$B$10,B154/'Peaker Keys'!$B$29)),0)</f>
        <v>0</v>
      </c>
      <c r="I154">
        <f>MAX(0,MIN('Peaker Keys'!$B$10,C154/'Peaker Keys'!$B$30))</f>
        <v>7.9998927763062441E-4</v>
      </c>
      <c r="J154">
        <f>IF('Peaker Keys'!$B$31=1,H154,I154)</f>
        <v>0</v>
      </c>
    </row>
    <row r="155" spans="1:10" x14ac:dyDescent="0.25">
      <c r="A155">
        <v>149</v>
      </c>
      <c r="B155">
        <v>0</v>
      </c>
      <c r="C155">
        <v>95.5</v>
      </c>
      <c r="D155">
        <f>MOD(A155-1+'Peaker Keys'!$B$7,'Peaker Keys'!$B$5)</f>
        <v>172</v>
      </c>
      <c r="E155">
        <f>INT(D155/'Peaker Keys'!$B$6)+1</f>
        <v>8</v>
      </c>
      <c r="F155">
        <f>MOD(D155,'Peaker Keys'!$B$6)</f>
        <v>4</v>
      </c>
      <c r="G155" t="str">
        <f>VLOOKUP(E155,Clustering!$A$6:$B$370,2,FALSE)</f>
        <v>Summer</v>
      </c>
      <c r="H155">
        <f>IF('Peaker Keys'!$B$29&gt;0,MAX(0,MIN('Peaker Keys'!$B$10,B155/'Peaker Keys'!$B$29)),0)</f>
        <v>0</v>
      </c>
      <c r="I155">
        <f>MAX(0,MIN('Peaker Keys'!$B$10,C155/'Peaker Keys'!$B$30))</f>
        <v>7.9998927763062441E-4</v>
      </c>
      <c r="J155">
        <f>IF('Peaker Keys'!$B$31=1,H155,I155)</f>
        <v>0</v>
      </c>
    </row>
    <row r="156" spans="1:10" x14ac:dyDescent="0.25">
      <c r="A156">
        <v>150</v>
      </c>
      <c r="B156">
        <v>0</v>
      </c>
      <c r="C156">
        <v>95.5</v>
      </c>
      <c r="D156">
        <f>MOD(A156-1+'Peaker Keys'!$B$7,'Peaker Keys'!$B$5)</f>
        <v>173</v>
      </c>
      <c r="E156">
        <f>INT(D156/'Peaker Keys'!$B$6)+1</f>
        <v>8</v>
      </c>
      <c r="F156">
        <f>MOD(D156,'Peaker Keys'!$B$6)</f>
        <v>5</v>
      </c>
      <c r="G156" t="str">
        <f>VLOOKUP(E156,Clustering!$A$6:$B$370,2,FALSE)</f>
        <v>Summer</v>
      </c>
      <c r="H156">
        <f>IF('Peaker Keys'!$B$29&gt;0,MAX(0,MIN('Peaker Keys'!$B$10,B156/'Peaker Keys'!$B$29)),0)</f>
        <v>0</v>
      </c>
      <c r="I156">
        <f>MAX(0,MIN('Peaker Keys'!$B$10,C156/'Peaker Keys'!$B$30))</f>
        <v>7.9998927763062441E-4</v>
      </c>
      <c r="J156">
        <f>IF('Peaker Keys'!$B$31=1,H156,I156)</f>
        <v>0</v>
      </c>
    </row>
    <row r="157" spans="1:10" x14ac:dyDescent="0.25">
      <c r="A157">
        <v>151</v>
      </c>
      <c r="B157">
        <v>0</v>
      </c>
      <c r="C157">
        <v>95.5</v>
      </c>
      <c r="D157">
        <f>MOD(A157-1+'Peaker Keys'!$B$7,'Peaker Keys'!$B$5)</f>
        <v>174</v>
      </c>
      <c r="E157">
        <f>INT(D157/'Peaker Keys'!$B$6)+1</f>
        <v>8</v>
      </c>
      <c r="F157">
        <f>MOD(D157,'Peaker Keys'!$B$6)</f>
        <v>6</v>
      </c>
      <c r="G157" t="str">
        <f>VLOOKUP(E157,Clustering!$A$6:$B$370,2,FALSE)</f>
        <v>Summer</v>
      </c>
      <c r="H157">
        <f>IF('Peaker Keys'!$B$29&gt;0,MAX(0,MIN('Peaker Keys'!$B$10,B157/'Peaker Keys'!$B$29)),0)</f>
        <v>0</v>
      </c>
      <c r="I157">
        <f>MAX(0,MIN('Peaker Keys'!$B$10,C157/'Peaker Keys'!$B$30))</f>
        <v>7.9998927763062441E-4</v>
      </c>
      <c r="J157">
        <f>IF('Peaker Keys'!$B$31=1,H157,I157)</f>
        <v>0</v>
      </c>
    </row>
    <row r="158" spans="1:10" x14ac:dyDescent="0.25">
      <c r="A158">
        <v>152</v>
      </c>
      <c r="B158">
        <v>0</v>
      </c>
      <c r="C158">
        <v>95.5</v>
      </c>
      <c r="D158">
        <f>MOD(A158-1+'Peaker Keys'!$B$7,'Peaker Keys'!$B$5)</f>
        <v>175</v>
      </c>
      <c r="E158">
        <f>INT(D158/'Peaker Keys'!$B$6)+1</f>
        <v>8</v>
      </c>
      <c r="F158">
        <f>MOD(D158,'Peaker Keys'!$B$6)</f>
        <v>7</v>
      </c>
      <c r="G158" t="str">
        <f>VLOOKUP(E158,Clustering!$A$6:$B$370,2,FALSE)</f>
        <v>Summer</v>
      </c>
      <c r="H158">
        <f>IF('Peaker Keys'!$B$29&gt;0,MAX(0,MIN('Peaker Keys'!$B$10,B158/'Peaker Keys'!$B$29)),0)</f>
        <v>0</v>
      </c>
      <c r="I158">
        <f>MAX(0,MIN('Peaker Keys'!$B$10,C158/'Peaker Keys'!$B$30))</f>
        <v>7.9998927763062441E-4</v>
      </c>
      <c r="J158">
        <f>IF('Peaker Keys'!$B$31=1,H158,I158)</f>
        <v>0</v>
      </c>
    </row>
    <row r="159" spans="1:10" x14ac:dyDescent="0.25">
      <c r="A159">
        <v>153</v>
      </c>
      <c r="B159">
        <v>0</v>
      </c>
      <c r="C159">
        <v>95.5</v>
      </c>
      <c r="D159">
        <f>MOD(A159-1+'Peaker Keys'!$B$7,'Peaker Keys'!$B$5)</f>
        <v>176</v>
      </c>
      <c r="E159">
        <f>INT(D159/'Peaker Keys'!$B$6)+1</f>
        <v>8</v>
      </c>
      <c r="F159">
        <f>MOD(D159,'Peaker Keys'!$B$6)</f>
        <v>8</v>
      </c>
      <c r="G159" t="str">
        <f>VLOOKUP(E159,Clustering!$A$6:$B$370,2,FALSE)</f>
        <v>Summer</v>
      </c>
      <c r="H159">
        <f>IF('Peaker Keys'!$B$29&gt;0,MAX(0,MIN('Peaker Keys'!$B$10,B159/'Peaker Keys'!$B$29)),0)</f>
        <v>0</v>
      </c>
      <c r="I159">
        <f>MAX(0,MIN('Peaker Keys'!$B$10,C159/'Peaker Keys'!$B$30))</f>
        <v>7.9998927763062441E-4</v>
      </c>
      <c r="J159">
        <f>IF('Peaker Keys'!$B$31=1,H159,I159)</f>
        <v>0</v>
      </c>
    </row>
    <row r="160" spans="1:10" x14ac:dyDescent="0.25">
      <c r="A160">
        <v>154</v>
      </c>
      <c r="B160">
        <v>0</v>
      </c>
      <c r="C160">
        <v>95.5</v>
      </c>
      <c r="D160">
        <f>MOD(A160-1+'Peaker Keys'!$B$7,'Peaker Keys'!$B$5)</f>
        <v>177</v>
      </c>
      <c r="E160">
        <f>INT(D160/'Peaker Keys'!$B$6)+1</f>
        <v>8</v>
      </c>
      <c r="F160">
        <f>MOD(D160,'Peaker Keys'!$B$6)</f>
        <v>9</v>
      </c>
      <c r="G160" t="str">
        <f>VLOOKUP(E160,Clustering!$A$6:$B$370,2,FALSE)</f>
        <v>Summer</v>
      </c>
      <c r="H160">
        <f>IF('Peaker Keys'!$B$29&gt;0,MAX(0,MIN('Peaker Keys'!$B$10,B160/'Peaker Keys'!$B$29)),0)</f>
        <v>0</v>
      </c>
      <c r="I160">
        <f>MAX(0,MIN('Peaker Keys'!$B$10,C160/'Peaker Keys'!$B$30))</f>
        <v>7.9998927763062441E-4</v>
      </c>
      <c r="J160">
        <f>IF('Peaker Keys'!$B$31=1,H160,I160)</f>
        <v>0</v>
      </c>
    </row>
    <row r="161" spans="1:10" x14ac:dyDescent="0.25">
      <c r="A161">
        <v>155</v>
      </c>
      <c r="B161">
        <v>0</v>
      </c>
      <c r="C161">
        <v>95.5</v>
      </c>
      <c r="D161">
        <f>MOD(A161-1+'Peaker Keys'!$B$7,'Peaker Keys'!$B$5)</f>
        <v>178</v>
      </c>
      <c r="E161">
        <f>INT(D161/'Peaker Keys'!$B$6)+1</f>
        <v>8</v>
      </c>
      <c r="F161">
        <f>MOD(D161,'Peaker Keys'!$B$6)</f>
        <v>10</v>
      </c>
      <c r="G161" t="str">
        <f>VLOOKUP(E161,Clustering!$A$6:$B$370,2,FALSE)</f>
        <v>Summer</v>
      </c>
      <c r="H161">
        <f>IF('Peaker Keys'!$B$29&gt;0,MAX(0,MIN('Peaker Keys'!$B$10,B161/'Peaker Keys'!$B$29)),0)</f>
        <v>0</v>
      </c>
      <c r="I161">
        <f>MAX(0,MIN('Peaker Keys'!$B$10,C161/'Peaker Keys'!$B$30))</f>
        <v>7.9998927763062441E-4</v>
      </c>
      <c r="J161">
        <f>IF('Peaker Keys'!$B$31=1,H161,I161)</f>
        <v>0</v>
      </c>
    </row>
    <row r="162" spans="1:10" x14ac:dyDescent="0.25">
      <c r="A162">
        <v>156</v>
      </c>
      <c r="B162">
        <v>0</v>
      </c>
      <c r="C162">
        <v>95.5</v>
      </c>
      <c r="D162">
        <f>MOD(A162-1+'Peaker Keys'!$B$7,'Peaker Keys'!$B$5)</f>
        <v>179</v>
      </c>
      <c r="E162">
        <f>INT(D162/'Peaker Keys'!$B$6)+1</f>
        <v>8</v>
      </c>
      <c r="F162">
        <f>MOD(D162,'Peaker Keys'!$B$6)</f>
        <v>11</v>
      </c>
      <c r="G162" t="str">
        <f>VLOOKUP(E162,Clustering!$A$6:$B$370,2,FALSE)</f>
        <v>Summer</v>
      </c>
      <c r="H162">
        <f>IF('Peaker Keys'!$B$29&gt;0,MAX(0,MIN('Peaker Keys'!$B$10,B162/'Peaker Keys'!$B$29)),0)</f>
        <v>0</v>
      </c>
      <c r="I162">
        <f>MAX(0,MIN('Peaker Keys'!$B$10,C162/'Peaker Keys'!$B$30))</f>
        <v>7.9998927763062441E-4</v>
      </c>
      <c r="J162">
        <f>IF('Peaker Keys'!$B$31=1,H162,I162)</f>
        <v>0</v>
      </c>
    </row>
    <row r="163" spans="1:10" x14ac:dyDescent="0.25">
      <c r="A163">
        <v>157</v>
      </c>
      <c r="B163">
        <v>0</v>
      </c>
      <c r="C163">
        <v>95.5</v>
      </c>
      <c r="D163">
        <f>MOD(A163-1+'Peaker Keys'!$B$7,'Peaker Keys'!$B$5)</f>
        <v>180</v>
      </c>
      <c r="E163">
        <f>INT(D163/'Peaker Keys'!$B$6)+1</f>
        <v>8</v>
      </c>
      <c r="F163">
        <f>MOD(D163,'Peaker Keys'!$B$6)</f>
        <v>12</v>
      </c>
      <c r="G163" t="str">
        <f>VLOOKUP(E163,Clustering!$A$6:$B$370,2,FALSE)</f>
        <v>Summer</v>
      </c>
      <c r="H163">
        <f>IF('Peaker Keys'!$B$29&gt;0,MAX(0,MIN('Peaker Keys'!$B$10,B163/'Peaker Keys'!$B$29)),0)</f>
        <v>0</v>
      </c>
      <c r="I163">
        <f>MAX(0,MIN('Peaker Keys'!$B$10,C163/'Peaker Keys'!$B$30))</f>
        <v>7.9998927763062441E-4</v>
      </c>
      <c r="J163">
        <f>IF('Peaker Keys'!$B$31=1,H163,I163)</f>
        <v>0</v>
      </c>
    </row>
    <row r="164" spans="1:10" x14ac:dyDescent="0.25">
      <c r="A164">
        <v>158</v>
      </c>
      <c r="B164">
        <v>0</v>
      </c>
      <c r="C164">
        <v>95.5</v>
      </c>
      <c r="D164">
        <f>MOD(A164-1+'Peaker Keys'!$B$7,'Peaker Keys'!$B$5)</f>
        <v>181</v>
      </c>
      <c r="E164">
        <f>INT(D164/'Peaker Keys'!$B$6)+1</f>
        <v>8</v>
      </c>
      <c r="F164">
        <f>MOD(D164,'Peaker Keys'!$B$6)</f>
        <v>13</v>
      </c>
      <c r="G164" t="str">
        <f>VLOOKUP(E164,Clustering!$A$6:$B$370,2,FALSE)</f>
        <v>Summer</v>
      </c>
      <c r="H164">
        <f>IF('Peaker Keys'!$B$29&gt;0,MAX(0,MIN('Peaker Keys'!$B$10,B164/'Peaker Keys'!$B$29)),0)</f>
        <v>0</v>
      </c>
      <c r="I164">
        <f>MAX(0,MIN('Peaker Keys'!$B$10,C164/'Peaker Keys'!$B$30))</f>
        <v>7.9998927763062441E-4</v>
      </c>
      <c r="J164">
        <f>IF('Peaker Keys'!$B$31=1,H164,I164)</f>
        <v>0</v>
      </c>
    </row>
    <row r="165" spans="1:10" x14ac:dyDescent="0.25">
      <c r="A165">
        <v>159</v>
      </c>
      <c r="B165">
        <v>0</v>
      </c>
      <c r="C165">
        <v>95.5</v>
      </c>
      <c r="D165">
        <f>MOD(A165-1+'Peaker Keys'!$B$7,'Peaker Keys'!$B$5)</f>
        <v>182</v>
      </c>
      <c r="E165">
        <f>INT(D165/'Peaker Keys'!$B$6)+1</f>
        <v>8</v>
      </c>
      <c r="F165">
        <f>MOD(D165,'Peaker Keys'!$B$6)</f>
        <v>14</v>
      </c>
      <c r="G165" t="str">
        <f>VLOOKUP(E165,Clustering!$A$6:$B$370,2,FALSE)</f>
        <v>Summer</v>
      </c>
      <c r="H165">
        <f>IF('Peaker Keys'!$B$29&gt;0,MAX(0,MIN('Peaker Keys'!$B$10,B165/'Peaker Keys'!$B$29)),0)</f>
        <v>0</v>
      </c>
      <c r="I165">
        <f>MAX(0,MIN('Peaker Keys'!$B$10,C165/'Peaker Keys'!$B$30))</f>
        <v>7.9998927763062441E-4</v>
      </c>
      <c r="J165">
        <f>IF('Peaker Keys'!$B$31=1,H165,I165)</f>
        <v>0</v>
      </c>
    </row>
    <row r="166" spans="1:10" x14ac:dyDescent="0.25">
      <c r="A166">
        <v>160</v>
      </c>
      <c r="B166">
        <v>0</v>
      </c>
      <c r="C166">
        <v>95.5</v>
      </c>
      <c r="D166">
        <f>MOD(A166-1+'Peaker Keys'!$B$7,'Peaker Keys'!$B$5)</f>
        <v>183</v>
      </c>
      <c r="E166">
        <f>INT(D166/'Peaker Keys'!$B$6)+1</f>
        <v>8</v>
      </c>
      <c r="F166">
        <f>MOD(D166,'Peaker Keys'!$B$6)</f>
        <v>15</v>
      </c>
      <c r="G166" t="str">
        <f>VLOOKUP(E166,Clustering!$A$6:$B$370,2,FALSE)</f>
        <v>Summer</v>
      </c>
      <c r="H166">
        <f>IF('Peaker Keys'!$B$29&gt;0,MAX(0,MIN('Peaker Keys'!$B$10,B166/'Peaker Keys'!$B$29)),0)</f>
        <v>0</v>
      </c>
      <c r="I166">
        <f>MAX(0,MIN('Peaker Keys'!$B$10,C166/'Peaker Keys'!$B$30))</f>
        <v>7.9998927763062441E-4</v>
      </c>
      <c r="J166">
        <f>IF('Peaker Keys'!$B$31=1,H166,I166)</f>
        <v>0</v>
      </c>
    </row>
    <row r="167" spans="1:10" x14ac:dyDescent="0.25">
      <c r="A167">
        <v>161</v>
      </c>
      <c r="B167">
        <v>0</v>
      </c>
      <c r="C167">
        <v>159.1</v>
      </c>
      <c r="D167">
        <f>MOD(A167-1+'Peaker Keys'!$B$7,'Peaker Keys'!$B$5)</f>
        <v>184</v>
      </c>
      <c r="E167">
        <f>INT(D167/'Peaker Keys'!$B$6)+1</f>
        <v>8</v>
      </c>
      <c r="F167">
        <f>MOD(D167,'Peaker Keys'!$B$6)</f>
        <v>16</v>
      </c>
      <c r="G167" t="str">
        <f>VLOOKUP(E167,Clustering!$A$6:$B$370,2,FALSE)</f>
        <v>Summer</v>
      </c>
      <c r="H167">
        <f>IF('Peaker Keys'!$B$29&gt;0,MAX(0,MIN('Peaker Keys'!$B$10,B167/'Peaker Keys'!$B$29)),0)</f>
        <v>0</v>
      </c>
      <c r="I167">
        <f>MAX(0,MIN('Peaker Keys'!$B$10,C167/'Peaker Keys'!$B$30))</f>
        <v>1.3327570059793962E-3</v>
      </c>
      <c r="J167">
        <f>IF('Peaker Keys'!$B$31=1,H167,I167)</f>
        <v>0</v>
      </c>
    </row>
    <row r="168" spans="1:10" x14ac:dyDescent="0.25">
      <c r="A168">
        <v>162</v>
      </c>
      <c r="B168">
        <v>0</v>
      </c>
      <c r="C168">
        <v>159.1</v>
      </c>
      <c r="D168">
        <f>MOD(A168-1+'Peaker Keys'!$B$7,'Peaker Keys'!$B$5)</f>
        <v>185</v>
      </c>
      <c r="E168">
        <f>INT(D168/'Peaker Keys'!$B$6)+1</f>
        <v>8</v>
      </c>
      <c r="F168">
        <f>MOD(D168,'Peaker Keys'!$B$6)</f>
        <v>17</v>
      </c>
      <c r="G168" t="str">
        <f>VLOOKUP(E168,Clustering!$A$6:$B$370,2,FALSE)</f>
        <v>Summer</v>
      </c>
      <c r="H168">
        <f>IF('Peaker Keys'!$B$29&gt;0,MAX(0,MIN('Peaker Keys'!$B$10,B168/'Peaker Keys'!$B$29)),0)</f>
        <v>0</v>
      </c>
      <c r="I168">
        <f>MAX(0,MIN('Peaker Keys'!$B$10,C168/'Peaker Keys'!$B$30))</f>
        <v>1.3327570059793962E-3</v>
      </c>
      <c r="J168">
        <f>IF('Peaker Keys'!$B$31=1,H168,I168)</f>
        <v>0</v>
      </c>
    </row>
    <row r="169" spans="1:10" x14ac:dyDescent="0.25">
      <c r="A169">
        <v>163</v>
      </c>
      <c r="B169">
        <v>0</v>
      </c>
      <c r="C169">
        <v>159.1</v>
      </c>
      <c r="D169">
        <f>MOD(A169-1+'Peaker Keys'!$B$7,'Peaker Keys'!$B$5)</f>
        <v>186</v>
      </c>
      <c r="E169">
        <f>INT(D169/'Peaker Keys'!$B$6)+1</f>
        <v>8</v>
      </c>
      <c r="F169">
        <f>MOD(D169,'Peaker Keys'!$B$6)</f>
        <v>18</v>
      </c>
      <c r="G169" t="str">
        <f>VLOOKUP(E169,Clustering!$A$6:$B$370,2,FALSE)</f>
        <v>Summer</v>
      </c>
      <c r="H169">
        <f>IF('Peaker Keys'!$B$29&gt;0,MAX(0,MIN('Peaker Keys'!$B$10,B169/'Peaker Keys'!$B$29)),0)</f>
        <v>0</v>
      </c>
      <c r="I169">
        <f>MAX(0,MIN('Peaker Keys'!$B$10,C169/'Peaker Keys'!$B$30))</f>
        <v>1.3327570059793962E-3</v>
      </c>
      <c r="J169">
        <f>IF('Peaker Keys'!$B$31=1,H169,I169)</f>
        <v>0</v>
      </c>
    </row>
    <row r="170" spans="1:10" x14ac:dyDescent="0.25">
      <c r="A170">
        <v>164</v>
      </c>
      <c r="B170">
        <v>0</v>
      </c>
      <c r="C170">
        <v>1268.5999999999999</v>
      </c>
      <c r="D170">
        <f>MOD(A170-1+'Peaker Keys'!$B$7,'Peaker Keys'!$B$5)</f>
        <v>187</v>
      </c>
      <c r="E170">
        <f>INT(D170/'Peaker Keys'!$B$6)+1</f>
        <v>8</v>
      </c>
      <c r="F170">
        <f>MOD(D170,'Peaker Keys'!$B$6)</f>
        <v>19</v>
      </c>
      <c r="G170" t="str">
        <f>VLOOKUP(E170,Clustering!$A$6:$B$370,2,FALSE)</f>
        <v>Summer</v>
      </c>
      <c r="H170">
        <f>IF('Peaker Keys'!$B$29&gt;0,MAX(0,MIN('Peaker Keys'!$B$10,B170/'Peaker Keys'!$B$29)),0)</f>
        <v>0</v>
      </c>
      <c r="I170">
        <f>MAX(0,MIN('Peaker Keys'!$B$10,C170/'Peaker Keys'!$B$30))</f>
        <v>1.062687327332157E-2</v>
      </c>
      <c r="J170">
        <f>IF('Peaker Keys'!$B$31=1,H170,I170)</f>
        <v>0</v>
      </c>
    </row>
    <row r="171" spans="1:10" x14ac:dyDescent="0.25">
      <c r="A171">
        <v>165</v>
      </c>
      <c r="B171">
        <v>0</v>
      </c>
      <c r="C171">
        <v>1268.5999999999999</v>
      </c>
      <c r="D171">
        <f>MOD(A171-1+'Peaker Keys'!$B$7,'Peaker Keys'!$B$5)</f>
        <v>188</v>
      </c>
      <c r="E171">
        <f>INT(D171/'Peaker Keys'!$B$6)+1</f>
        <v>8</v>
      </c>
      <c r="F171">
        <f>MOD(D171,'Peaker Keys'!$B$6)</f>
        <v>20</v>
      </c>
      <c r="G171" t="str">
        <f>VLOOKUP(E171,Clustering!$A$6:$B$370,2,FALSE)</f>
        <v>Summer</v>
      </c>
      <c r="H171">
        <f>IF('Peaker Keys'!$B$29&gt;0,MAX(0,MIN('Peaker Keys'!$B$10,B171/'Peaker Keys'!$B$29)),0)</f>
        <v>0</v>
      </c>
      <c r="I171">
        <f>MAX(0,MIN('Peaker Keys'!$B$10,C171/'Peaker Keys'!$B$30))</f>
        <v>1.062687327332157E-2</v>
      </c>
      <c r="J171">
        <f>IF('Peaker Keys'!$B$31=1,H171,I171)</f>
        <v>0</v>
      </c>
    </row>
    <row r="172" spans="1:10" x14ac:dyDescent="0.25">
      <c r="A172">
        <v>166</v>
      </c>
      <c r="B172">
        <v>0</v>
      </c>
      <c r="C172">
        <v>159.1</v>
      </c>
      <c r="D172">
        <f>MOD(A172-1+'Peaker Keys'!$B$7,'Peaker Keys'!$B$5)</f>
        <v>189</v>
      </c>
      <c r="E172">
        <f>INT(D172/'Peaker Keys'!$B$6)+1</f>
        <v>8</v>
      </c>
      <c r="F172">
        <f>MOD(D172,'Peaker Keys'!$B$6)</f>
        <v>21</v>
      </c>
      <c r="G172" t="str">
        <f>VLOOKUP(E172,Clustering!$A$6:$B$370,2,FALSE)</f>
        <v>Summer</v>
      </c>
      <c r="H172">
        <f>IF('Peaker Keys'!$B$29&gt;0,MAX(0,MIN('Peaker Keys'!$B$10,B172/'Peaker Keys'!$B$29)),0)</f>
        <v>0</v>
      </c>
      <c r="I172">
        <f>MAX(0,MIN('Peaker Keys'!$B$10,C172/'Peaker Keys'!$B$30))</f>
        <v>1.3327570059793962E-3</v>
      </c>
      <c r="J172">
        <f>IF('Peaker Keys'!$B$31=1,H172,I172)</f>
        <v>0</v>
      </c>
    </row>
    <row r="173" spans="1:10" x14ac:dyDescent="0.25">
      <c r="A173">
        <v>167</v>
      </c>
      <c r="B173">
        <v>0</v>
      </c>
      <c r="C173">
        <v>159.1</v>
      </c>
      <c r="D173">
        <f>MOD(A173-1+'Peaker Keys'!$B$7,'Peaker Keys'!$B$5)</f>
        <v>190</v>
      </c>
      <c r="E173">
        <f>INT(D173/'Peaker Keys'!$B$6)+1</f>
        <v>8</v>
      </c>
      <c r="F173">
        <f>MOD(D173,'Peaker Keys'!$B$6)</f>
        <v>22</v>
      </c>
      <c r="G173" t="str">
        <f>VLOOKUP(E173,Clustering!$A$6:$B$370,2,FALSE)</f>
        <v>Summer</v>
      </c>
      <c r="H173">
        <f>IF('Peaker Keys'!$B$29&gt;0,MAX(0,MIN('Peaker Keys'!$B$10,B173/'Peaker Keys'!$B$29)),0)</f>
        <v>0</v>
      </c>
      <c r="I173">
        <f>MAX(0,MIN('Peaker Keys'!$B$10,C173/'Peaker Keys'!$B$30))</f>
        <v>1.3327570059793962E-3</v>
      </c>
      <c r="J173">
        <f>IF('Peaker Keys'!$B$31=1,H173,I173)</f>
        <v>0</v>
      </c>
    </row>
    <row r="174" spans="1:10" x14ac:dyDescent="0.25">
      <c r="A174">
        <v>168</v>
      </c>
      <c r="B174">
        <v>0</v>
      </c>
      <c r="C174">
        <v>159.1</v>
      </c>
      <c r="D174">
        <f>MOD(A174-1+'Peaker Keys'!$B$7,'Peaker Keys'!$B$5)</f>
        <v>191</v>
      </c>
      <c r="E174">
        <f>INT(D174/'Peaker Keys'!$B$6)+1</f>
        <v>8</v>
      </c>
      <c r="F174">
        <f>MOD(D174,'Peaker Keys'!$B$6)</f>
        <v>23</v>
      </c>
      <c r="G174" t="str">
        <f>VLOOKUP(E174,Clustering!$A$6:$B$370,2,FALSE)</f>
        <v>Summer</v>
      </c>
      <c r="H174">
        <f>IF('Peaker Keys'!$B$29&gt;0,MAX(0,MIN('Peaker Keys'!$B$10,B174/'Peaker Keys'!$B$29)),0)</f>
        <v>0</v>
      </c>
      <c r="I174">
        <f>MAX(0,MIN('Peaker Keys'!$B$10,C174/'Peaker Keys'!$B$30))</f>
        <v>1.3327570059793962E-3</v>
      </c>
      <c r="J174">
        <f>IF('Peaker Keys'!$B$31=1,H174,I174)</f>
        <v>0</v>
      </c>
    </row>
    <row r="175" spans="1:10" x14ac:dyDescent="0.25">
      <c r="A175">
        <v>169</v>
      </c>
      <c r="B175">
        <v>0</v>
      </c>
      <c r="C175">
        <v>159.1</v>
      </c>
      <c r="D175">
        <f>MOD(A175-1+'Peaker Keys'!$B$7,'Peaker Keys'!$B$5)</f>
        <v>192</v>
      </c>
      <c r="E175">
        <f>INT(D175/'Peaker Keys'!$B$6)+1</f>
        <v>9</v>
      </c>
      <c r="F175">
        <f>MOD(D175,'Peaker Keys'!$B$6)</f>
        <v>0</v>
      </c>
      <c r="G175" t="str">
        <f>VLOOKUP(E175,Clustering!$A$6:$B$370,2,FALSE)</f>
        <v>Summer</v>
      </c>
      <c r="H175">
        <f>IF('Peaker Keys'!$B$29&gt;0,MAX(0,MIN('Peaker Keys'!$B$10,B175/'Peaker Keys'!$B$29)),0)</f>
        <v>0</v>
      </c>
      <c r="I175">
        <f>MAX(0,MIN('Peaker Keys'!$B$10,C175/'Peaker Keys'!$B$30))</f>
        <v>1.3327570059793962E-3</v>
      </c>
      <c r="J175">
        <f>IF('Peaker Keys'!$B$31=1,H175,I175)</f>
        <v>0</v>
      </c>
    </row>
    <row r="176" spans="1:10" x14ac:dyDescent="0.25">
      <c r="A176">
        <v>170</v>
      </c>
      <c r="B176">
        <v>0</v>
      </c>
      <c r="C176">
        <v>128</v>
      </c>
      <c r="D176">
        <f>MOD(A176-1+'Peaker Keys'!$B$7,'Peaker Keys'!$B$5)</f>
        <v>193</v>
      </c>
      <c r="E176">
        <f>INT(D176/'Peaker Keys'!$B$6)+1</f>
        <v>9</v>
      </c>
      <c r="F176">
        <f>MOD(D176,'Peaker Keys'!$B$6)</f>
        <v>1</v>
      </c>
      <c r="G176" t="str">
        <f>VLOOKUP(E176,Clustering!$A$6:$B$370,2,FALSE)</f>
        <v>Summer</v>
      </c>
      <c r="H176">
        <f>IF('Peaker Keys'!$B$29&gt;0,MAX(0,MIN('Peaker Keys'!$B$10,B176/'Peaker Keys'!$B$29)),0)</f>
        <v>0</v>
      </c>
      <c r="I176">
        <f>MAX(0,MIN('Peaker Keys'!$B$10,C176/'Peaker Keys'!$B$30))</f>
        <v>1.0722369375572767E-3</v>
      </c>
      <c r="J176">
        <f>IF('Peaker Keys'!$B$31=1,H176,I176)</f>
        <v>0</v>
      </c>
    </row>
    <row r="177" spans="1:10" x14ac:dyDescent="0.25">
      <c r="A177">
        <v>171</v>
      </c>
      <c r="B177">
        <v>0</v>
      </c>
      <c r="C177">
        <v>95.5</v>
      </c>
      <c r="D177">
        <f>MOD(A177-1+'Peaker Keys'!$B$7,'Peaker Keys'!$B$5)</f>
        <v>194</v>
      </c>
      <c r="E177">
        <f>INT(D177/'Peaker Keys'!$B$6)+1</f>
        <v>9</v>
      </c>
      <c r="F177">
        <f>MOD(D177,'Peaker Keys'!$B$6)</f>
        <v>2</v>
      </c>
      <c r="G177" t="str">
        <f>VLOOKUP(E177,Clustering!$A$6:$B$370,2,FALSE)</f>
        <v>Summer</v>
      </c>
      <c r="H177">
        <f>IF('Peaker Keys'!$B$29&gt;0,MAX(0,MIN('Peaker Keys'!$B$10,B177/'Peaker Keys'!$B$29)),0)</f>
        <v>0</v>
      </c>
      <c r="I177">
        <f>MAX(0,MIN('Peaker Keys'!$B$10,C177/'Peaker Keys'!$B$30))</f>
        <v>7.9998927763062441E-4</v>
      </c>
      <c r="J177">
        <f>IF('Peaker Keys'!$B$31=1,H177,I177)</f>
        <v>0</v>
      </c>
    </row>
    <row r="178" spans="1:10" x14ac:dyDescent="0.25">
      <c r="A178">
        <v>172</v>
      </c>
      <c r="B178">
        <v>0</v>
      </c>
      <c r="C178">
        <v>95.5</v>
      </c>
      <c r="D178">
        <f>MOD(A178-1+'Peaker Keys'!$B$7,'Peaker Keys'!$B$5)</f>
        <v>195</v>
      </c>
      <c r="E178">
        <f>INT(D178/'Peaker Keys'!$B$6)+1</f>
        <v>9</v>
      </c>
      <c r="F178">
        <f>MOD(D178,'Peaker Keys'!$B$6)</f>
        <v>3</v>
      </c>
      <c r="G178" t="str">
        <f>VLOOKUP(E178,Clustering!$A$6:$B$370,2,FALSE)</f>
        <v>Summer</v>
      </c>
      <c r="H178">
        <f>IF('Peaker Keys'!$B$29&gt;0,MAX(0,MIN('Peaker Keys'!$B$10,B178/'Peaker Keys'!$B$29)),0)</f>
        <v>0</v>
      </c>
      <c r="I178">
        <f>MAX(0,MIN('Peaker Keys'!$B$10,C178/'Peaker Keys'!$B$30))</f>
        <v>7.9998927763062441E-4</v>
      </c>
      <c r="J178">
        <f>IF('Peaker Keys'!$B$31=1,H178,I178)</f>
        <v>0</v>
      </c>
    </row>
    <row r="179" spans="1:10" x14ac:dyDescent="0.25">
      <c r="A179">
        <v>173</v>
      </c>
      <c r="B179">
        <v>0</v>
      </c>
      <c r="C179">
        <v>95.5</v>
      </c>
      <c r="D179">
        <f>MOD(A179-1+'Peaker Keys'!$B$7,'Peaker Keys'!$B$5)</f>
        <v>196</v>
      </c>
      <c r="E179">
        <f>INT(D179/'Peaker Keys'!$B$6)+1</f>
        <v>9</v>
      </c>
      <c r="F179">
        <f>MOD(D179,'Peaker Keys'!$B$6)</f>
        <v>4</v>
      </c>
      <c r="G179" t="str">
        <f>VLOOKUP(E179,Clustering!$A$6:$B$370,2,FALSE)</f>
        <v>Summer</v>
      </c>
      <c r="H179">
        <f>IF('Peaker Keys'!$B$29&gt;0,MAX(0,MIN('Peaker Keys'!$B$10,B179/'Peaker Keys'!$B$29)),0)</f>
        <v>0</v>
      </c>
      <c r="I179">
        <f>MAX(0,MIN('Peaker Keys'!$B$10,C179/'Peaker Keys'!$B$30))</f>
        <v>7.9998927763062441E-4</v>
      </c>
      <c r="J179">
        <f>IF('Peaker Keys'!$B$31=1,H179,I179)</f>
        <v>0</v>
      </c>
    </row>
    <row r="180" spans="1:10" x14ac:dyDescent="0.25">
      <c r="A180">
        <v>174</v>
      </c>
      <c r="B180">
        <v>0</v>
      </c>
      <c r="C180">
        <v>95.5</v>
      </c>
      <c r="D180">
        <f>MOD(A180-1+'Peaker Keys'!$B$7,'Peaker Keys'!$B$5)</f>
        <v>197</v>
      </c>
      <c r="E180">
        <f>INT(D180/'Peaker Keys'!$B$6)+1</f>
        <v>9</v>
      </c>
      <c r="F180">
        <f>MOD(D180,'Peaker Keys'!$B$6)</f>
        <v>5</v>
      </c>
      <c r="G180" t="str">
        <f>VLOOKUP(E180,Clustering!$A$6:$B$370,2,FALSE)</f>
        <v>Summer</v>
      </c>
      <c r="H180">
        <f>IF('Peaker Keys'!$B$29&gt;0,MAX(0,MIN('Peaker Keys'!$B$10,B180/'Peaker Keys'!$B$29)),0)</f>
        <v>0</v>
      </c>
      <c r="I180">
        <f>MAX(0,MIN('Peaker Keys'!$B$10,C180/'Peaker Keys'!$B$30))</f>
        <v>7.9998927763062441E-4</v>
      </c>
      <c r="J180">
        <f>IF('Peaker Keys'!$B$31=1,H180,I180)</f>
        <v>0</v>
      </c>
    </row>
    <row r="181" spans="1:10" x14ac:dyDescent="0.25">
      <c r="A181">
        <v>175</v>
      </c>
      <c r="B181">
        <v>0</v>
      </c>
      <c r="C181">
        <v>95.5</v>
      </c>
      <c r="D181">
        <f>MOD(A181-1+'Peaker Keys'!$B$7,'Peaker Keys'!$B$5)</f>
        <v>198</v>
      </c>
      <c r="E181">
        <f>INT(D181/'Peaker Keys'!$B$6)+1</f>
        <v>9</v>
      </c>
      <c r="F181">
        <f>MOD(D181,'Peaker Keys'!$B$6)</f>
        <v>6</v>
      </c>
      <c r="G181" t="str">
        <f>VLOOKUP(E181,Clustering!$A$6:$B$370,2,FALSE)</f>
        <v>Summer</v>
      </c>
      <c r="H181">
        <f>IF('Peaker Keys'!$B$29&gt;0,MAX(0,MIN('Peaker Keys'!$B$10,B181/'Peaker Keys'!$B$29)),0)</f>
        <v>0</v>
      </c>
      <c r="I181">
        <f>MAX(0,MIN('Peaker Keys'!$B$10,C181/'Peaker Keys'!$B$30))</f>
        <v>7.9998927763062441E-4</v>
      </c>
      <c r="J181">
        <f>IF('Peaker Keys'!$B$31=1,H181,I181)</f>
        <v>0</v>
      </c>
    </row>
    <row r="182" spans="1:10" x14ac:dyDescent="0.25">
      <c r="A182">
        <v>176</v>
      </c>
      <c r="B182">
        <v>0</v>
      </c>
      <c r="C182">
        <v>95.5</v>
      </c>
      <c r="D182">
        <f>MOD(A182-1+'Peaker Keys'!$B$7,'Peaker Keys'!$B$5)</f>
        <v>199</v>
      </c>
      <c r="E182">
        <f>INT(D182/'Peaker Keys'!$B$6)+1</f>
        <v>9</v>
      </c>
      <c r="F182">
        <f>MOD(D182,'Peaker Keys'!$B$6)</f>
        <v>7</v>
      </c>
      <c r="G182" t="str">
        <f>VLOOKUP(E182,Clustering!$A$6:$B$370,2,FALSE)</f>
        <v>Summer</v>
      </c>
      <c r="H182">
        <f>IF('Peaker Keys'!$B$29&gt;0,MAX(0,MIN('Peaker Keys'!$B$10,B182/'Peaker Keys'!$B$29)),0)</f>
        <v>0</v>
      </c>
      <c r="I182">
        <f>MAX(0,MIN('Peaker Keys'!$B$10,C182/'Peaker Keys'!$B$30))</f>
        <v>7.9998927763062441E-4</v>
      </c>
      <c r="J182">
        <f>IF('Peaker Keys'!$B$31=1,H182,I182)</f>
        <v>0</v>
      </c>
    </row>
    <row r="183" spans="1:10" x14ac:dyDescent="0.25">
      <c r="A183">
        <v>177</v>
      </c>
      <c r="B183">
        <v>0</v>
      </c>
      <c r="C183">
        <v>95.5</v>
      </c>
      <c r="D183">
        <f>MOD(A183-1+'Peaker Keys'!$B$7,'Peaker Keys'!$B$5)</f>
        <v>200</v>
      </c>
      <c r="E183">
        <f>INT(D183/'Peaker Keys'!$B$6)+1</f>
        <v>9</v>
      </c>
      <c r="F183">
        <f>MOD(D183,'Peaker Keys'!$B$6)</f>
        <v>8</v>
      </c>
      <c r="G183" t="str">
        <f>VLOOKUP(E183,Clustering!$A$6:$B$370,2,FALSE)</f>
        <v>Summer</v>
      </c>
      <c r="H183">
        <f>IF('Peaker Keys'!$B$29&gt;0,MAX(0,MIN('Peaker Keys'!$B$10,B183/'Peaker Keys'!$B$29)),0)</f>
        <v>0</v>
      </c>
      <c r="I183">
        <f>MAX(0,MIN('Peaker Keys'!$B$10,C183/'Peaker Keys'!$B$30))</f>
        <v>7.9998927763062441E-4</v>
      </c>
      <c r="J183">
        <f>IF('Peaker Keys'!$B$31=1,H183,I183)</f>
        <v>0</v>
      </c>
    </row>
    <row r="184" spans="1:10" x14ac:dyDescent="0.25">
      <c r="A184">
        <v>178</v>
      </c>
      <c r="B184">
        <v>0</v>
      </c>
      <c r="C184">
        <v>95.5</v>
      </c>
      <c r="D184">
        <f>MOD(A184-1+'Peaker Keys'!$B$7,'Peaker Keys'!$B$5)</f>
        <v>201</v>
      </c>
      <c r="E184">
        <f>INT(D184/'Peaker Keys'!$B$6)+1</f>
        <v>9</v>
      </c>
      <c r="F184">
        <f>MOD(D184,'Peaker Keys'!$B$6)</f>
        <v>9</v>
      </c>
      <c r="G184" t="str">
        <f>VLOOKUP(E184,Clustering!$A$6:$B$370,2,FALSE)</f>
        <v>Summer</v>
      </c>
      <c r="H184">
        <f>IF('Peaker Keys'!$B$29&gt;0,MAX(0,MIN('Peaker Keys'!$B$10,B184/'Peaker Keys'!$B$29)),0)</f>
        <v>0</v>
      </c>
      <c r="I184">
        <f>MAX(0,MIN('Peaker Keys'!$B$10,C184/'Peaker Keys'!$B$30))</f>
        <v>7.9998927763062441E-4</v>
      </c>
      <c r="J184">
        <f>IF('Peaker Keys'!$B$31=1,H184,I184)</f>
        <v>0</v>
      </c>
    </row>
    <row r="185" spans="1:10" x14ac:dyDescent="0.25">
      <c r="A185">
        <v>179</v>
      </c>
      <c r="B185">
        <v>0</v>
      </c>
      <c r="C185">
        <v>95.5</v>
      </c>
      <c r="D185">
        <f>MOD(A185-1+'Peaker Keys'!$B$7,'Peaker Keys'!$B$5)</f>
        <v>202</v>
      </c>
      <c r="E185">
        <f>INT(D185/'Peaker Keys'!$B$6)+1</f>
        <v>9</v>
      </c>
      <c r="F185">
        <f>MOD(D185,'Peaker Keys'!$B$6)</f>
        <v>10</v>
      </c>
      <c r="G185" t="str">
        <f>VLOOKUP(E185,Clustering!$A$6:$B$370,2,FALSE)</f>
        <v>Summer</v>
      </c>
      <c r="H185">
        <f>IF('Peaker Keys'!$B$29&gt;0,MAX(0,MIN('Peaker Keys'!$B$10,B185/'Peaker Keys'!$B$29)),0)</f>
        <v>0</v>
      </c>
      <c r="I185">
        <f>MAX(0,MIN('Peaker Keys'!$B$10,C185/'Peaker Keys'!$B$30))</f>
        <v>7.9998927763062441E-4</v>
      </c>
      <c r="J185">
        <f>IF('Peaker Keys'!$B$31=1,H185,I185)</f>
        <v>0</v>
      </c>
    </row>
    <row r="186" spans="1:10" x14ac:dyDescent="0.25">
      <c r="A186">
        <v>180</v>
      </c>
      <c r="B186">
        <v>0</v>
      </c>
      <c r="C186">
        <v>95.5</v>
      </c>
      <c r="D186">
        <f>MOD(A186-1+'Peaker Keys'!$B$7,'Peaker Keys'!$B$5)</f>
        <v>203</v>
      </c>
      <c r="E186">
        <f>INT(D186/'Peaker Keys'!$B$6)+1</f>
        <v>9</v>
      </c>
      <c r="F186">
        <f>MOD(D186,'Peaker Keys'!$B$6)</f>
        <v>11</v>
      </c>
      <c r="G186" t="str">
        <f>VLOOKUP(E186,Clustering!$A$6:$B$370,2,FALSE)</f>
        <v>Summer</v>
      </c>
      <c r="H186">
        <f>IF('Peaker Keys'!$B$29&gt;0,MAX(0,MIN('Peaker Keys'!$B$10,B186/'Peaker Keys'!$B$29)),0)</f>
        <v>0</v>
      </c>
      <c r="I186">
        <f>MAX(0,MIN('Peaker Keys'!$B$10,C186/'Peaker Keys'!$B$30))</f>
        <v>7.9998927763062441E-4</v>
      </c>
      <c r="J186">
        <f>IF('Peaker Keys'!$B$31=1,H186,I186)</f>
        <v>0</v>
      </c>
    </row>
    <row r="187" spans="1:10" x14ac:dyDescent="0.25">
      <c r="A187">
        <v>181</v>
      </c>
      <c r="B187">
        <v>0</v>
      </c>
      <c r="C187">
        <v>95.5</v>
      </c>
      <c r="D187">
        <f>MOD(A187-1+'Peaker Keys'!$B$7,'Peaker Keys'!$B$5)</f>
        <v>204</v>
      </c>
      <c r="E187">
        <f>INT(D187/'Peaker Keys'!$B$6)+1</f>
        <v>9</v>
      </c>
      <c r="F187">
        <f>MOD(D187,'Peaker Keys'!$B$6)</f>
        <v>12</v>
      </c>
      <c r="G187" t="str">
        <f>VLOOKUP(E187,Clustering!$A$6:$B$370,2,FALSE)</f>
        <v>Summer</v>
      </c>
      <c r="H187">
        <f>IF('Peaker Keys'!$B$29&gt;0,MAX(0,MIN('Peaker Keys'!$B$10,B187/'Peaker Keys'!$B$29)),0)</f>
        <v>0</v>
      </c>
      <c r="I187">
        <f>MAX(0,MIN('Peaker Keys'!$B$10,C187/'Peaker Keys'!$B$30))</f>
        <v>7.9998927763062441E-4</v>
      </c>
      <c r="J187">
        <f>IF('Peaker Keys'!$B$31=1,H187,I187)</f>
        <v>0</v>
      </c>
    </row>
    <row r="188" spans="1:10" x14ac:dyDescent="0.25">
      <c r="A188">
        <v>182</v>
      </c>
      <c r="B188">
        <v>0</v>
      </c>
      <c r="C188">
        <v>95.5</v>
      </c>
      <c r="D188">
        <f>MOD(A188-1+'Peaker Keys'!$B$7,'Peaker Keys'!$B$5)</f>
        <v>205</v>
      </c>
      <c r="E188">
        <f>INT(D188/'Peaker Keys'!$B$6)+1</f>
        <v>9</v>
      </c>
      <c r="F188">
        <f>MOD(D188,'Peaker Keys'!$B$6)</f>
        <v>13</v>
      </c>
      <c r="G188" t="str">
        <f>VLOOKUP(E188,Clustering!$A$6:$B$370,2,FALSE)</f>
        <v>Summer</v>
      </c>
      <c r="H188">
        <f>IF('Peaker Keys'!$B$29&gt;0,MAX(0,MIN('Peaker Keys'!$B$10,B188/'Peaker Keys'!$B$29)),0)</f>
        <v>0</v>
      </c>
      <c r="I188">
        <f>MAX(0,MIN('Peaker Keys'!$B$10,C188/'Peaker Keys'!$B$30))</f>
        <v>7.9998927763062441E-4</v>
      </c>
      <c r="J188">
        <f>IF('Peaker Keys'!$B$31=1,H188,I188)</f>
        <v>0</v>
      </c>
    </row>
    <row r="189" spans="1:10" x14ac:dyDescent="0.25">
      <c r="A189">
        <v>183</v>
      </c>
      <c r="B189">
        <v>0</v>
      </c>
      <c r="C189">
        <v>95.5</v>
      </c>
      <c r="D189">
        <f>MOD(A189-1+'Peaker Keys'!$B$7,'Peaker Keys'!$B$5)</f>
        <v>206</v>
      </c>
      <c r="E189">
        <f>INT(D189/'Peaker Keys'!$B$6)+1</f>
        <v>9</v>
      </c>
      <c r="F189">
        <f>MOD(D189,'Peaker Keys'!$B$6)</f>
        <v>14</v>
      </c>
      <c r="G189" t="str">
        <f>VLOOKUP(E189,Clustering!$A$6:$B$370,2,FALSE)</f>
        <v>Summer</v>
      </c>
      <c r="H189">
        <f>IF('Peaker Keys'!$B$29&gt;0,MAX(0,MIN('Peaker Keys'!$B$10,B189/'Peaker Keys'!$B$29)),0)</f>
        <v>0</v>
      </c>
      <c r="I189">
        <f>MAX(0,MIN('Peaker Keys'!$B$10,C189/'Peaker Keys'!$B$30))</f>
        <v>7.9998927763062441E-4</v>
      </c>
      <c r="J189">
        <f>IF('Peaker Keys'!$B$31=1,H189,I189)</f>
        <v>0</v>
      </c>
    </row>
    <row r="190" spans="1:10" x14ac:dyDescent="0.25">
      <c r="A190">
        <v>184</v>
      </c>
      <c r="B190">
        <v>0</v>
      </c>
      <c r="C190">
        <v>159.1</v>
      </c>
      <c r="D190">
        <f>MOD(A190-1+'Peaker Keys'!$B$7,'Peaker Keys'!$B$5)</f>
        <v>207</v>
      </c>
      <c r="E190">
        <f>INT(D190/'Peaker Keys'!$B$6)+1</f>
        <v>9</v>
      </c>
      <c r="F190">
        <f>MOD(D190,'Peaker Keys'!$B$6)</f>
        <v>15</v>
      </c>
      <c r="G190" t="str">
        <f>VLOOKUP(E190,Clustering!$A$6:$B$370,2,FALSE)</f>
        <v>Summer</v>
      </c>
      <c r="H190">
        <f>IF('Peaker Keys'!$B$29&gt;0,MAX(0,MIN('Peaker Keys'!$B$10,B190/'Peaker Keys'!$B$29)),0)</f>
        <v>0</v>
      </c>
      <c r="I190">
        <f>MAX(0,MIN('Peaker Keys'!$B$10,C190/'Peaker Keys'!$B$30))</f>
        <v>1.3327570059793962E-3</v>
      </c>
      <c r="J190">
        <f>IF('Peaker Keys'!$B$31=1,H190,I190)</f>
        <v>0</v>
      </c>
    </row>
    <row r="191" spans="1:10" x14ac:dyDescent="0.25">
      <c r="A191">
        <v>185</v>
      </c>
      <c r="B191">
        <v>0</v>
      </c>
      <c r="C191">
        <v>159.1</v>
      </c>
      <c r="D191">
        <f>MOD(A191-1+'Peaker Keys'!$B$7,'Peaker Keys'!$B$5)</f>
        <v>208</v>
      </c>
      <c r="E191">
        <f>INT(D191/'Peaker Keys'!$B$6)+1</f>
        <v>9</v>
      </c>
      <c r="F191">
        <f>MOD(D191,'Peaker Keys'!$B$6)</f>
        <v>16</v>
      </c>
      <c r="G191" t="str">
        <f>VLOOKUP(E191,Clustering!$A$6:$B$370,2,FALSE)</f>
        <v>Summer</v>
      </c>
      <c r="H191">
        <f>IF('Peaker Keys'!$B$29&gt;0,MAX(0,MIN('Peaker Keys'!$B$10,B191/'Peaker Keys'!$B$29)),0)</f>
        <v>0</v>
      </c>
      <c r="I191">
        <f>MAX(0,MIN('Peaker Keys'!$B$10,C191/'Peaker Keys'!$B$30))</f>
        <v>1.3327570059793962E-3</v>
      </c>
      <c r="J191">
        <f>IF('Peaker Keys'!$B$31=1,H191,I191)</f>
        <v>0</v>
      </c>
    </row>
    <row r="192" spans="1:10" x14ac:dyDescent="0.25">
      <c r="A192">
        <v>186</v>
      </c>
      <c r="B192">
        <v>0</v>
      </c>
      <c r="C192">
        <v>159.1</v>
      </c>
      <c r="D192">
        <f>MOD(A192-1+'Peaker Keys'!$B$7,'Peaker Keys'!$B$5)</f>
        <v>209</v>
      </c>
      <c r="E192">
        <f>INT(D192/'Peaker Keys'!$B$6)+1</f>
        <v>9</v>
      </c>
      <c r="F192">
        <f>MOD(D192,'Peaker Keys'!$B$6)</f>
        <v>17</v>
      </c>
      <c r="G192" t="str">
        <f>VLOOKUP(E192,Clustering!$A$6:$B$370,2,FALSE)</f>
        <v>Summer</v>
      </c>
      <c r="H192">
        <f>IF('Peaker Keys'!$B$29&gt;0,MAX(0,MIN('Peaker Keys'!$B$10,B192/'Peaker Keys'!$B$29)),0)</f>
        <v>0</v>
      </c>
      <c r="I192">
        <f>MAX(0,MIN('Peaker Keys'!$B$10,C192/'Peaker Keys'!$B$30))</f>
        <v>1.3327570059793962E-3</v>
      </c>
      <c r="J192">
        <f>IF('Peaker Keys'!$B$31=1,H192,I192)</f>
        <v>0</v>
      </c>
    </row>
    <row r="193" spans="1:10" x14ac:dyDescent="0.25">
      <c r="A193">
        <v>187</v>
      </c>
      <c r="B193">
        <v>0</v>
      </c>
      <c r="C193">
        <v>159.1</v>
      </c>
      <c r="D193">
        <f>MOD(A193-1+'Peaker Keys'!$B$7,'Peaker Keys'!$B$5)</f>
        <v>210</v>
      </c>
      <c r="E193">
        <f>INT(D193/'Peaker Keys'!$B$6)+1</f>
        <v>9</v>
      </c>
      <c r="F193">
        <f>MOD(D193,'Peaker Keys'!$B$6)</f>
        <v>18</v>
      </c>
      <c r="G193" t="str">
        <f>VLOOKUP(E193,Clustering!$A$6:$B$370,2,FALSE)</f>
        <v>Summer</v>
      </c>
      <c r="H193">
        <f>IF('Peaker Keys'!$B$29&gt;0,MAX(0,MIN('Peaker Keys'!$B$10,B193/'Peaker Keys'!$B$29)),0)</f>
        <v>0</v>
      </c>
      <c r="I193">
        <f>MAX(0,MIN('Peaker Keys'!$B$10,C193/'Peaker Keys'!$B$30))</f>
        <v>1.3327570059793962E-3</v>
      </c>
      <c r="J193">
        <f>IF('Peaker Keys'!$B$31=1,H193,I193)</f>
        <v>0</v>
      </c>
    </row>
    <row r="194" spans="1:10" x14ac:dyDescent="0.25">
      <c r="A194">
        <v>188</v>
      </c>
      <c r="B194">
        <v>0</v>
      </c>
      <c r="C194">
        <v>159.1</v>
      </c>
      <c r="D194">
        <f>MOD(A194-1+'Peaker Keys'!$B$7,'Peaker Keys'!$B$5)</f>
        <v>211</v>
      </c>
      <c r="E194">
        <f>INT(D194/'Peaker Keys'!$B$6)+1</f>
        <v>9</v>
      </c>
      <c r="F194">
        <f>MOD(D194,'Peaker Keys'!$B$6)</f>
        <v>19</v>
      </c>
      <c r="G194" t="str">
        <f>VLOOKUP(E194,Clustering!$A$6:$B$370,2,FALSE)</f>
        <v>Summer</v>
      </c>
      <c r="H194">
        <f>IF('Peaker Keys'!$B$29&gt;0,MAX(0,MIN('Peaker Keys'!$B$10,B194/'Peaker Keys'!$B$29)),0)</f>
        <v>0</v>
      </c>
      <c r="I194">
        <f>MAX(0,MIN('Peaker Keys'!$B$10,C194/'Peaker Keys'!$B$30))</f>
        <v>1.3327570059793962E-3</v>
      </c>
      <c r="J194">
        <f>IF('Peaker Keys'!$B$31=1,H194,I194)</f>
        <v>0</v>
      </c>
    </row>
    <row r="195" spans="1:10" x14ac:dyDescent="0.25">
      <c r="A195">
        <v>189</v>
      </c>
      <c r="B195">
        <v>0</v>
      </c>
      <c r="C195">
        <v>159.1</v>
      </c>
      <c r="D195">
        <f>MOD(A195-1+'Peaker Keys'!$B$7,'Peaker Keys'!$B$5)</f>
        <v>212</v>
      </c>
      <c r="E195">
        <f>INT(D195/'Peaker Keys'!$B$6)+1</f>
        <v>9</v>
      </c>
      <c r="F195">
        <f>MOD(D195,'Peaker Keys'!$B$6)</f>
        <v>20</v>
      </c>
      <c r="G195" t="str">
        <f>VLOOKUP(E195,Clustering!$A$6:$B$370,2,FALSE)</f>
        <v>Summer</v>
      </c>
      <c r="H195">
        <f>IF('Peaker Keys'!$B$29&gt;0,MAX(0,MIN('Peaker Keys'!$B$10,B195/'Peaker Keys'!$B$29)),0)</f>
        <v>0</v>
      </c>
      <c r="I195">
        <f>MAX(0,MIN('Peaker Keys'!$B$10,C195/'Peaker Keys'!$B$30))</f>
        <v>1.3327570059793962E-3</v>
      </c>
      <c r="J195">
        <f>IF('Peaker Keys'!$B$31=1,H195,I195)</f>
        <v>0</v>
      </c>
    </row>
    <row r="196" spans="1:10" x14ac:dyDescent="0.25">
      <c r="A196">
        <v>190</v>
      </c>
      <c r="B196">
        <v>0</v>
      </c>
      <c r="C196">
        <v>159.1</v>
      </c>
      <c r="D196">
        <f>MOD(A196-1+'Peaker Keys'!$B$7,'Peaker Keys'!$B$5)</f>
        <v>213</v>
      </c>
      <c r="E196">
        <f>INT(D196/'Peaker Keys'!$B$6)+1</f>
        <v>9</v>
      </c>
      <c r="F196">
        <f>MOD(D196,'Peaker Keys'!$B$6)</f>
        <v>21</v>
      </c>
      <c r="G196" t="str">
        <f>VLOOKUP(E196,Clustering!$A$6:$B$370,2,FALSE)</f>
        <v>Summer</v>
      </c>
      <c r="H196">
        <f>IF('Peaker Keys'!$B$29&gt;0,MAX(0,MIN('Peaker Keys'!$B$10,B196/'Peaker Keys'!$B$29)),0)</f>
        <v>0</v>
      </c>
      <c r="I196">
        <f>MAX(0,MIN('Peaker Keys'!$B$10,C196/'Peaker Keys'!$B$30))</f>
        <v>1.3327570059793962E-3</v>
      </c>
      <c r="J196">
        <f>IF('Peaker Keys'!$B$31=1,H196,I196)</f>
        <v>0</v>
      </c>
    </row>
    <row r="197" spans="1:10" x14ac:dyDescent="0.25">
      <c r="A197">
        <v>191</v>
      </c>
      <c r="B197">
        <v>0</v>
      </c>
      <c r="C197">
        <v>159.1</v>
      </c>
      <c r="D197">
        <f>MOD(A197-1+'Peaker Keys'!$B$7,'Peaker Keys'!$B$5)</f>
        <v>214</v>
      </c>
      <c r="E197">
        <f>INT(D197/'Peaker Keys'!$B$6)+1</f>
        <v>9</v>
      </c>
      <c r="F197">
        <f>MOD(D197,'Peaker Keys'!$B$6)</f>
        <v>22</v>
      </c>
      <c r="G197" t="str">
        <f>VLOOKUP(E197,Clustering!$A$6:$B$370,2,FALSE)</f>
        <v>Summer</v>
      </c>
      <c r="H197">
        <f>IF('Peaker Keys'!$B$29&gt;0,MAX(0,MIN('Peaker Keys'!$B$10,B197/'Peaker Keys'!$B$29)),0)</f>
        <v>0</v>
      </c>
      <c r="I197">
        <f>MAX(0,MIN('Peaker Keys'!$B$10,C197/'Peaker Keys'!$B$30))</f>
        <v>1.3327570059793962E-3</v>
      </c>
      <c r="J197">
        <f>IF('Peaker Keys'!$B$31=1,H197,I197)</f>
        <v>0</v>
      </c>
    </row>
    <row r="198" spans="1:10" x14ac:dyDescent="0.25">
      <c r="A198">
        <v>192</v>
      </c>
      <c r="B198">
        <v>0</v>
      </c>
      <c r="C198">
        <v>159.1</v>
      </c>
      <c r="D198">
        <f>MOD(A198-1+'Peaker Keys'!$B$7,'Peaker Keys'!$B$5)</f>
        <v>215</v>
      </c>
      <c r="E198">
        <f>INT(D198/'Peaker Keys'!$B$6)+1</f>
        <v>9</v>
      </c>
      <c r="F198">
        <f>MOD(D198,'Peaker Keys'!$B$6)</f>
        <v>23</v>
      </c>
      <c r="G198" t="str">
        <f>VLOOKUP(E198,Clustering!$A$6:$B$370,2,FALSE)</f>
        <v>Summer</v>
      </c>
      <c r="H198">
        <f>IF('Peaker Keys'!$B$29&gt;0,MAX(0,MIN('Peaker Keys'!$B$10,B198/'Peaker Keys'!$B$29)),0)</f>
        <v>0</v>
      </c>
      <c r="I198">
        <f>MAX(0,MIN('Peaker Keys'!$B$10,C198/'Peaker Keys'!$B$30))</f>
        <v>1.3327570059793962E-3</v>
      </c>
      <c r="J198">
        <f>IF('Peaker Keys'!$B$31=1,H198,I198)</f>
        <v>0</v>
      </c>
    </row>
    <row r="199" spans="1:10" x14ac:dyDescent="0.25">
      <c r="A199">
        <v>193</v>
      </c>
      <c r="B199">
        <v>0</v>
      </c>
      <c r="C199">
        <v>159.1</v>
      </c>
      <c r="D199">
        <f>MOD(A199-1+'Peaker Keys'!$B$7,'Peaker Keys'!$B$5)</f>
        <v>216</v>
      </c>
      <c r="E199">
        <f>INT(D199/'Peaker Keys'!$B$6)+1</f>
        <v>10</v>
      </c>
      <c r="F199">
        <f>MOD(D199,'Peaker Keys'!$B$6)</f>
        <v>0</v>
      </c>
      <c r="G199" t="str">
        <f>VLOOKUP(E199,Clustering!$A$6:$B$370,2,FALSE)</f>
        <v>Winter</v>
      </c>
      <c r="H199">
        <f>IF('Peaker Keys'!$B$29&gt;0,MAX(0,MIN('Peaker Keys'!$B$10,B199/'Peaker Keys'!$B$29)),0)</f>
        <v>0</v>
      </c>
      <c r="I199">
        <f>MAX(0,MIN('Peaker Keys'!$B$10,C199/'Peaker Keys'!$B$30))</f>
        <v>1.3327570059793962E-3</v>
      </c>
      <c r="J199">
        <f>IF('Peaker Keys'!$B$31=1,H199,I199)</f>
        <v>0</v>
      </c>
    </row>
    <row r="200" spans="1:10" x14ac:dyDescent="0.25">
      <c r="A200">
        <v>194</v>
      </c>
      <c r="B200">
        <v>0</v>
      </c>
      <c r="C200">
        <v>95.5</v>
      </c>
      <c r="D200">
        <f>MOD(A200-1+'Peaker Keys'!$B$7,'Peaker Keys'!$B$5)</f>
        <v>217</v>
      </c>
      <c r="E200">
        <f>INT(D200/'Peaker Keys'!$B$6)+1</f>
        <v>10</v>
      </c>
      <c r="F200">
        <f>MOD(D200,'Peaker Keys'!$B$6)</f>
        <v>1</v>
      </c>
      <c r="G200" t="str">
        <f>VLOOKUP(E200,Clustering!$A$6:$B$370,2,FALSE)</f>
        <v>Winter</v>
      </c>
      <c r="H200">
        <f>IF('Peaker Keys'!$B$29&gt;0,MAX(0,MIN('Peaker Keys'!$B$10,B200/'Peaker Keys'!$B$29)),0)</f>
        <v>0</v>
      </c>
      <c r="I200">
        <f>MAX(0,MIN('Peaker Keys'!$B$10,C200/'Peaker Keys'!$B$30))</f>
        <v>7.9998927763062441E-4</v>
      </c>
      <c r="J200">
        <f>IF('Peaker Keys'!$B$31=1,H200,I200)</f>
        <v>0</v>
      </c>
    </row>
    <row r="201" spans="1:10" x14ac:dyDescent="0.25">
      <c r="A201">
        <v>195</v>
      </c>
      <c r="B201">
        <v>0</v>
      </c>
      <c r="C201">
        <v>95.5</v>
      </c>
      <c r="D201">
        <f>MOD(A201-1+'Peaker Keys'!$B$7,'Peaker Keys'!$B$5)</f>
        <v>218</v>
      </c>
      <c r="E201">
        <f>INT(D201/'Peaker Keys'!$B$6)+1</f>
        <v>10</v>
      </c>
      <c r="F201">
        <f>MOD(D201,'Peaker Keys'!$B$6)</f>
        <v>2</v>
      </c>
      <c r="G201" t="str">
        <f>VLOOKUP(E201,Clustering!$A$6:$B$370,2,FALSE)</f>
        <v>Winter</v>
      </c>
      <c r="H201">
        <f>IF('Peaker Keys'!$B$29&gt;0,MAX(0,MIN('Peaker Keys'!$B$10,B201/'Peaker Keys'!$B$29)),0)</f>
        <v>0</v>
      </c>
      <c r="I201">
        <f>MAX(0,MIN('Peaker Keys'!$B$10,C201/'Peaker Keys'!$B$30))</f>
        <v>7.9998927763062441E-4</v>
      </c>
      <c r="J201">
        <f>IF('Peaker Keys'!$B$31=1,H201,I201)</f>
        <v>0</v>
      </c>
    </row>
    <row r="202" spans="1:10" x14ac:dyDescent="0.25">
      <c r="A202">
        <v>196</v>
      </c>
      <c r="B202">
        <v>0</v>
      </c>
      <c r="C202">
        <v>95.5</v>
      </c>
      <c r="D202">
        <f>MOD(A202-1+'Peaker Keys'!$B$7,'Peaker Keys'!$B$5)</f>
        <v>219</v>
      </c>
      <c r="E202">
        <f>INT(D202/'Peaker Keys'!$B$6)+1</f>
        <v>10</v>
      </c>
      <c r="F202">
        <f>MOD(D202,'Peaker Keys'!$B$6)</f>
        <v>3</v>
      </c>
      <c r="G202" t="str">
        <f>VLOOKUP(E202,Clustering!$A$6:$B$370,2,FALSE)</f>
        <v>Winter</v>
      </c>
      <c r="H202">
        <f>IF('Peaker Keys'!$B$29&gt;0,MAX(0,MIN('Peaker Keys'!$B$10,B202/'Peaker Keys'!$B$29)),0)</f>
        <v>0</v>
      </c>
      <c r="I202">
        <f>MAX(0,MIN('Peaker Keys'!$B$10,C202/'Peaker Keys'!$B$30))</f>
        <v>7.9998927763062441E-4</v>
      </c>
      <c r="J202">
        <f>IF('Peaker Keys'!$B$31=1,H202,I202)</f>
        <v>0</v>
      </c>
    </row>
    <row r="203" spans="1:10" x14ac:dyDescent="0.25">
      <c r="A203">
        <v>197</v>
      </c>
      <c r="B203">
        <v>0</v>
      </c>
      <c r="C203">
        <v>95.5</v>
      </c>
      <c r="D203">
        <f>MOD(A203-1+'Peaker Keys'!$B$7,'Peaker Keys'!$B$5)</f>
        <v>220</v>
      </c>
      <c r="E203">
        <f>INT(D203/'Peaker Keys'!$B$6)+1</f>
        <v>10</v>
      </c>
      <c r="F203">
        <f>MOD(D203,'Peaker Keys'!$B$6)</f>
        <v>4</v>
      </c>
      <c r="G203" t="str">
        <f>VLOOKUP(E203,Clustering!$A$6:$B$370,2,FALSE)</f>
        <v>Winter</v>
      </c>
      <c r="H203">
        <f>IF('Peaker Keys'!$B$29&gt;0,MAX(0,MIN('Peaker Keys'!$B$10,B203/'Peaker Keys'!$B$29)),0)</f>
        <v>0</v>
      </c>
      <c r="I203">
        <f>MAX(0,MIN('Peaker Keys'!$B$10,C203/'Peaker Keys'!$B$30))</f>
        <v>7.9998927763062441E-4</v>
      </c>
      <c r="J203">
        <f>IF('Peaker Keys'!$B$31=1,H203,I203)</f>
        <v>0</v>
      </c>
    </row>
    <row r="204" spans="1:10" x14ac:dyDescent="0.25">
      <c r="A204">
        <v>198</v>
      </c>
      <c r="B204">
        <v>0</v>
      </c>
      <c r="C204">
        <v>95.5</v>
      </c>
      <c r="D204">
        <f>MOD(A204-1+'Peaker Keys'!$B$7,'Peaker Keys'!$B$5)</f>
        <v>221</v>
      </c>
      <c r="E204">
        <f>INT(D204/'Peaker Keys'!$B$6)+1</f>
        <v>10</v>
      </c>
      <c r="F204">
        <f>MOD(D204,'Peaker Keys'!$B$6)</f>
        <v>5</v>
      </c>
      <c r="G204" t="str">
        <f>VLOOKUP(E204,Clustering!$A$6:$B$370,2,FALSE)</f>
        <v>Winter</v>
      </c>
      <c r="H204">
        <f>IF('Peaker Keys'!$B$29&gt;0,MAX(0,MIN('Peaker Keys'!$B$10,B204/'Peaker Keys'!$B$29)),0)</f>
        <v>0</v>
      </c>
      <c r="I204">
        <f>MAX(0,MIN('Peaker Keys'!$B$10,C204/'Peaker Keys'!$B$30))</f>
        <v>7.9998927763062441E-4</v>
      </c>
      <c r="J204">
        <f>IF('Peaker Keys'!$B$31=1,H204,I204)</f>
        <v>0</v>
      </c>
    </row>
    <row r="205" spans="1:10" x14ac:dyDescent="0.25">
      <c r="A205">
        <v>199</v>
      </c>
      <c r="B205">
        <v>0</v>
      </c>
      <c r="C205">
        <v>95.5</v>
      </c>
      <c r="D205">
        <f>MOD(A205-1+'Peaker Keys'!$B$7,'Peaker Keys'!$B$5)</f>
        <v>222</v>
      </c>
      <c r="E205">
        <f>INT(D205/'Peaker Keys'!$B$6)+1</f>
        <v>10</v>
      </c>
      <c r="F205">
        <f>MOD(D205,'Peaker Keys'!$B$6)</f>
        <v>6</v>
      </c>
      <c r="G205" t="str">
        <f>VLOOKUP(E205,Clustering!$A$6:$B$370,2,FALSE)</f>
        <v>Winter</v>
      </c>
      <c r="H205">
        <f>IF('Peaker Keys'!$B$29&gt;0,MAX(0,MIN('Peaker Keys'!$B$10,B205/'Peaker Keys'!$B$29)),0)</f>
        <v>0</v>
      </c>
      <c r="I205">
        <f>MAX(0,MIN('Peaker Keys'!$B$10,C205/'Peaker Keys'!$B$30))</f>
        <v>7.9998927763062441E-4</v>
      </c>
      <c r="J205">
        <f>IF('Peaker Keys'!$B$31=1,H205,I205)</f>
        <v>0</v>
      </c>
    </row>
    <row r="206" spans="1:10" x14ac:dyDescent="0.25">
      <c r="A206">
        <v>200</v>
      </c>
      <c r="B206">
        <v>0</v>
      </c>
      <c r="C206">
        <v>95.5</v>
      </c>
      <c r="D206">
        <f>MOD(A206-1+'Peaker Keys'!$B$7,'Peaker Keys'!$B$5)</f>
        <v>223</v>
      </c>
      <c r="E206">
        <f>INT(D206/'Peaker Keys'!$B$6)+1</f>
        <v>10</v>
      </c>
      <c r="F206">
        <f>MOD(D206,'Peaker Keys'!$B$6)</f>
        <v>7</v>
      </c>
      <c r="G206" t="str">
        <f>VLOOKUP(E206,Clustering!$A$6:$B$370,2,FALSE)</f>
        <v>Winter</v>
      </c>
      <c r="H206">
        <f>IF('Peaker Keys'!$B$29&gt;0,MAX(0,MIN('Peaker Keys'!$B$10,B206/'Peaker Keys'!$B$29)),0)</f>
        <v>0</v>
      </c>
      <c r="I206">
        <f>MAX(0,MIN('Peaker Keys'!$B$10,C206/'Peaker Keys'!$B$30))</f>
        <v>7.9998927763062441E-4</v>
      </c>
      <c r="J206">
        <f>IF('Peaker Keys'!$B$31=1,H206,I206)</f>
        <v>0</v>
      </c>
    </row>
    <row r="207" spans="1:10" x14ac:dyDescent="0.25">
      <c r="A207">
        <v>201</v>
      </c>
      <c r="B207">
        <v>0</v>
      </c>
      <c r="C207">
        <v>95.5</v>
      </c>
      <c r="D207">
        <f>MOD(A207-1+'Peaker Keys'!$B$7,'Peaker Keys'!$B$5)</f>
        <v>224</v>
      </c>
      <c r="E207">
        <f>INT(D207/'Peaker Keys'!$B$6)+1</f>
        <v>10</v>
      </c>
      <c r="F207">
        <f>MOD(D207,'Peaker Keys'!$B$6)</f>
        <v>8</v>
      </c>
      <c r="G207" t="str">
        <f>VLOOKUP(E207,Clustering!$A$6:$B$370,2,FALSE)</f>
        <v>Winter</v>
      </c>
      <c r="H207">
        <f>IF('Peaker Keys'!$B$29&gt;0,MAX(0,MIN('Peaker Keys'!$B$10,B207/'Peaker Keys'!$B$29)),0)</f>
        <v>0</v>
      </c>
      <c r="I207">
        <f>MAX(0,MIN('Peaker Keys'!$B$10,C207/'Peaker Keys'!$B$30))</f>
        <v>7.9998927763062441E-4</v>
      </c>
      <c r="J207">
        <f>IF('Peaker Keys'!$B$31=1,H207,I207)</f>
        <v>0</v>
      </c>
    </row>
    <row r="208" spans="1:10" x14ac:dyDescent="0.25">
      <c r="A208">
        <v>202</v>
      </c>
      <c r="B208">
        <v>0</v>
      </c>
      <c r="C208">
        <v>95.5</v>
      </c>
      <c r="D208">
        <f>MOD(A208-1+'Peaker Keys'!$B$7,'Peaker Keys'!$B$5)</f>
        <v>225</v>
      </c>
      <c r="E208">
        <f>INT(D208/'Peaker Keys'!$B$6)+1</f>
        <v>10</v>
      </c>
      <c r="F208">
        <f>MOD(D208,'Peaker Keys'!$B$6)</f>
        <v>9</v>
      </c>
      <c r="G208" t="str">
        <f>VLOOKUP(E208,Clustering!$A$6:$B$370,2,FALSE)</f>
        <v>Winter</v>
      </c>
      <c r="H208">
        <f>IF('Peaker Keys'!$B$29&gt;0,MAX(0,MIN('Peaker Keys'!$B$10,B208/'Peaker Keys'!$B$29)),0)</f>
        <v>0</v>
      </c>
      <c r="I208">
        <f>MAX(0,MIN('Peaker Keys'!$B$10,C208/'Peaker Keys'!$B$30))</f>
        <v>7.9998927763062441E-4</v>
      </c>
      <c r="J208">
        <f>IF('Peaker Keys'!$B$31=1,H208,I208)</f>
        <v>0</v>
      </c>
    </row>
    <row r="209" spans="1:10" x14ac:dyDescent="0.25">
      <c r="A209">
        <v>203</v>
      </c>
      <c r="B209">
        <v>0</v>
      </c>
      <c r="C209">
        <v>95.5</v>
      </c>
      <c r="D209">
        <f>MOD(A209-1+'Peaker Keys'!$B$7,'Peaker Keys'!$B$5)</f>
        <v>226</v>
      </c>
      <c r="E209">
        <f>INT(D209/'Peaker Keys'!$B$6)+1</f>
        <v>10</v>
      </c>
      <c r="F209">
        <f>MOD(D209,'Peaker Keys'!$B$6)</f>
        <v>10</v>
      </c>
      <c r="G209" t="str">
        <f>VLOOKUP(E209,Clustering!$A$6:$B$370,2,FALSE)</f>
        <v>Winter</v>
      </c>
      <c r="H209">
        <f>IF('Peaker Keys'!$B$29&gt;0,MAX(0,MIN('Peaker Keys'!$B$10,B209/'Peaker Keys'!$B$29)),0)</f>
        <v>0</v>
      </c>
      <c r="I209">
        <f>MAX(0,MIN('Peaker Keys'!$B$10,C209/'Peaker Keys'!$B$30))</f>
        <v>7.9998927763062441E-4</v>
      </c>
      <c r="J209">
        <f>IF('Peaker Keys'!$B$31=1,H209,I209)</f>
        <v>0</v>
      </c>
    </row>
    <row r="210" spans="1:10" x14ac:dyDescent="0.25">
      <c r="A210">
        <v>204</v>
      </c>
      <c r="B210">
        <v>0</v>
      </c>
      <c r="C210">
        <v>95.5</v>
      </c>
      <c r="D210">
        <f>MOD(A210-1+'Peaker Keys'!$B$7,'Peaker Keys'!$B$5)</f>
        <v>227</v>
      </c>
      <c r="E210">
        <f>INT(D210/'Peaker Keys'!$B$6)+1</f>
        <v>10</v>
      </c>
      <c r="F210">
        <f>MOD(D210,'Peaker Keys'!$B$6)</f>
        <v>11</v>
      </c>
      <c r="G210" t="str">
        <f>VLOOKUP(E210,Clustering!$A$6:$B$370,2,FALSE)</f>
        <v>Winter</v>
      </c>
      <c r="H210">
        <f>IF('Peaker Keys'!$B$29&gt;0,MAX(0,MIN('Peaker Keys'!$B$10,B210/'Peaker Keys'!$B$29)),0)</f>
        <v>0</v>
      </c>
      <c r="I210">
        <f>MAX(0,MIN('Peaker Keys'!$B$10,C210/'Peaker Keys'!$B$30))</f>
        <v>7.9998927763062441E-4</v>
      </c>
      <c r="J210">
        <f>IF('Peaker Keys'!$B$31=1,H210,I210)</f>
        <v>0</v>
      </c>
    </row>
    <row r="211" spans="1:10" x14ac:dyDescent="0.25">
      <c r="A211">
        <v>205</v>
      </c>
      <c r="B211">
        <v>0</v>
      </c>
      <c r="C211">
        <v>95.5</v>
      </c>
      <c r="D211">
        <f>MOD(A211-1+'Peaker Keys'!$B$7,'Peaker Keys'!$B$5)</f>
        <v>228</v>
      </c>
      <c r="E211">
        <f>INT(D211/'Peaker Keys'!$B$6)+1</f>
        <v>10</v>
      </c>
      <c r="F211">
        <f>MOD(D211,'Peaker Keys'!$B$6)</f>
        <v>12</v>
      </c>
      <c r="G211" t="str">
        <f>VLOOKUP(E211,Clustering!$A$6:$B$370,2,FALSE)</f>
        <v>Winter</v>
      </c>
      <c r="H211">
        <f>IF('Peaker Keys'!$B$29&gt;0,MAX(0,MIN('Peaker Keys'!$B$10,B211/'Peaker Keys'!$B$29)),0)</f>
        <v>0</v>
      </c>
      <c r="I211">
        <f>MAX(0,MIN('Peaker Keys'!$B$10,C211/'Peaker Keys'!$B$30))</f>
        <v>7.9998927763062441E-4</v>
      </c>
      <c r="J211">
        <f>IF('Peaker Keys'!$B$31=1,H211,I211)</f>
        <v>0</v>
      </c>
    </row>
    <row r="212" spans="1:10" x14ac:dyDescent="0.25">
      <c r="A212">
        <v>206</v>
      </c>
      <c r="B212">
        <v>0</v>
      </c>
      <c r="C212">
        <v>95.5</v>
      </c>
      <c r="D212">
        <f>MOD(A212-1+'Peaker Keys'!$B$7,'Peaker Keys'!$B$5)</f>
        <v>229</v>
      </c>
      <c r="E212">
        <f>INT(D212/'Peaker Keys'!$B$6)+1</f>
        <v>10</v>
      </c>
      <c r="F212">
        <f>MOD(D212,'Peaker Keys'!$B$6)</f>
        <v>13</v>
      </c>
      <c r="G212" t="str">
        <f>VLOOKUP(E212,Clustering!$A$6:$B$370,2,FALSE)</f>
        <v>Winter</v>
      </c>
      <c r="H212">
        <f>IF('Peaker Keys'!$B$29&gt;0,MAX(0,MIN('Peaker Keys'!$B$10,B212/'Peaker Keys'!$B$29)),0)</f>
        <v>0</v>
      </c>
      <c r="I212">
        <f>MAX(0,MIN('Peaker Keys'!$B$10,C212/'Peaker Keys'!$B$30))</f>
        <v>7.9998927763062441E-4</v>
      </c>
      <c r="J212">
        <f>IF('Peaker Keys'!$B$31=1,H212,I212)</f>
        <v>0</v>
      </c>
    </row>
    <row r="213" spans="1:10" x14ac:dyDescent="0.25">
      <c r="A213">
        <v>207</v>
      </c>
      <c r="B213">
        <v>0</v>
      </c>
      <c r="C213">
        <v>95.5</v>
      </c>
      <c r="D213">
        <f>MOD(A213-1+'Peaker Keys'!$B$7,'Peaker Keys'!$B$5)</f>
        <v>230</v>
      </c>
      <c r="E213">
        <f>INT(D213/'Peaker Keys'!$B$6)+1</f>
        <v>10</v>
      </c>
      <c r="F213">
        <f>MOD(D213,'Peaker Keys'!$B$6)</f>
        <v>14</v>
      </c>
      <c r="G213" t="str">
        <f>VLOOKUP(E213,Clustering!$A$6:$B$370,2,FALSE)</f>
        <v>Winter</v>
      </c>
      <c r="H213">
        <f>IF('Peaker Keys'!$B$29&gt;0,MAX(0,MIN('Peaker Keys'!$B$10,B213/'Peaker Keys'!$B$29)),0)</f>
        <v>0</v>
      </c>
      <c r="I213">
        <f>MAX(0,MIN('Peaker Keys'!$B$10,C213/'Peaker Keys'!$B$30))</f>
        <v>7.9998927763062441E-4</v>
      </c>
      <c r="J213">
        <f>IF('Peaker Keys'!$B$31=1,H213,I213)</f>
        <v>0</v>
      </c>
    </row>
    <row r="214" spans="1:10" x14ac:dyDescent="0.25">
      <c r="A214">
        <v>208</v>
      </c>
      <c r="B214">
        <v>0</v>
      </c>
      <c r="C214">
        <v>153.69999999999999</v>
      </c>
      <c r="D214">
        <f>MOD(A214-1+'Peaker Keys'!$B$7,'Peaker Keys'!$B$5)</f>
        <v>231</v>
      </c>
      <c r="E214">
        <f>INT(D214/'Peaker Keys'!$B$6)+1</f>
        <v>10</v>
      </c>
      <c r="F214">
        <f>MOD(D214,'Peaker Keys'!$B$6)</f>
        <v>15</v>
      </c>
      <c r="G214" t="str">
        <f>VLOOKUP(E214,Clustering!$A$6:$B$370,2,FALSE)</f>
        <v>Winter</v>
      </c>
      <c r="H214">
        <f>IF('Peaker Keys'!$B$29&gt;0,MAX(0,MIN('Peaker Keys'!$B$10,B214/'Peaker Keys'!$B$29)),0)</f>
        <v>0</v>
      </c>
      <c r="I214">
        <f>MAX(0,MIN('Peaker Keys'!$B$10,C214/'Peaker Keys'!$B$30))</f>
        <v>1.2875220101761986E-3</v>
      </c>
      <c r="J214">
        <f>IF('Peaker Keys'!$B$31=1,H214,I214)</f>
        <v>0</v>
      </c>
    </row>
    <row r="215" spans="1:10" x14ac:dyDescent="0.25">
      <c r="A215">
        <v>209</v>
      </c>
      <c r="B215">
        <v>0</v>
      </c>
      <c r="C215">
        <v>159.1</v>
      </c>
      <c r="D215">
        <f>MOD(A215-1+'Peaker Keys'!$B$7,'Peaker Keys'!$B$5)</f>
        <v>232</v>
      </c>
      <c r="E215">
        <f>INT(D215/'Peaker Keys'!$B$6)+1</f>
        <v>10</v>
      </c>
      <c r="F215">
        <f>MOD(D215,'Peaker Keys'!$B$6)</f>
        <v>16</v>
      </c>
      <c r="G215" t="str">
        <f>VLOOKUP(E215,Clustering!$A$6:$B$370,2,FALSE)</f>
        <v>Winter</v>
      </c>
      <c r="H215">
        <f>IF('Peaker Keys'!$B$29&gt;0,MAX(0,MIN('Peaker Keys'!$B$10,B215/'Peaker Keys'!$B$29)),0)</f>
        <v>0</v>
      </c>
      <c r="I215">
        <f>MAX(0,MIN('Peaker Keys'!$B$10,C215/'Peaker Keys'!$B$30))</f>
        <v>1.3327570059793962E-3</v>
      </c>
      <c r="J215">
        <f>IF('Peaker Keys'!$B$31=1,H215,I215)</f>
        <v>0</v>
      </c>
    </row>
    <row r="216" spans="1:10" x14ac:dyDescent="0.25">
      <c r="A216">
        <v>210</v>
      </c>
      <c r="B216">
        <v>0</v>
      </c>
      <c r="C216">
        <v>170.8</v>
      </c>
      <c r="D216">
        <f>MOD(A216-1+'Peaker Keys'!$B$7,'Peaker Keys'!$B$5)</f>
        <v>233</v>
      </c>
      <c r="E216">
        <f>INT(D216/'Peaker Keys'!$B$6)+1</f>
        <v>10</v>
      </c>
      <c r="F216">
        <f>MOD(D216,'Peaker Keys'!$B$6)</f>
        <v>17</v>
      </c>
      <c r="G216" t="str">
        <f>VLOOKUP(E216,Clustering!$A$6:$B$370,2,FALSE)</f>
        <v>Winter</v>
      </c>
      <c r="H216">
        <f>IF('Peaker Keys'!$B$29&gt;0,MAX(0,MIN('Peaker Keys'!$B$10,B216/'Peaker Keys'!$B$29)),0)</f>
        <v>0</v>
      </c>
      <c r="I216">
        <f>MAX(0,MIN('Peaker Keys'!$B$10,C216/'Peaker Keys'!$B$30))</f>
        <v>1.4307661635529912E-3</v>
      </c>
      <c r="J216">
        <f>IF('Peaker Keys'!$B$31=1,H216,I216)</f>
        <v>0</v>
      </c>
    </row>
    <row r="217" spans="1:10" x14ac:dyDescent="0.25">
      <c r="A217">
        <v>211</v>
      </c>
      <c r="B217">
        <v>0</v>
      </c>
      <c r="C217">
        <v>1417.1</v>
      </c>
      <c r="D217">
        <f>MOD(A217-1+'Peaker Keys'!$B$7,'Peaker Keys'!$B$5)</f>
        <v>234</v>
      </c>
      <c r="E217">
        <f>INT(D217/'Peaker Keys'!$B$6)+1</f>
        <v>10</v>
      </c>
      <c r="F217">
        <f>MOD(D217,'Peaker Keys'!$B$6)</f>
        <v>18</v>
      </c>
      <c r="G217" t="str">
        <f>VLOOKUP(E217,Clustering!$A$6:$B$370,2,FALSE)</f>
        <v>Winter</v>
      </c>
      <c r="H217">
        <f>IF('Peaker Keys'!$B$29&gt;0,MAX(0,MIN('Peaker Keys'!$B$10,B217/'Peaker Keys'!$B$29)),0)</f>
        <v>0</v>
      </c>
      <c r="I217">
        <f>MAX(0,MIN('Peaker Keys'!$B$10,C217/'Peaker Keys'!$B$30))</f>
        <v>1.1870835657909504E-2</v>
      </c>
      <c r="J217">
        <f>IF('Peaker Keys'!$B$31=1,H217,I217)</f>
        <v>0</v>
      </c>
    </row>
    <row r="218" spans="1:10" x14ac:dyDescent="0.25">
      <c r="A218">
        <v>212</v>
      </c>
      <c r="B218">
        <v>0</v>
      </c>
      <c r="C218">
        <v>1152.5999999999999</v>
      </c>
      <c r="D218">
        <f>MOD(A218-1+'Peaker Keys'!$B$7,'Peaker Keys'!$B$5)</f>
        <v>235</v>
      </c>
      <c r="E218">
        <f>INT(D218/'Peaker Keys'!$B$6)+1</f>
        <v>10</v>
      </c>
      <c r="F218">
        <f>MOD(D218,'Peaker Keys'!$B$6)</f>
        <v>19</v>
      </c>
      <c r="G218" t="str">
        <f>VLOOKUP(E218,Clustering!$A$6:$B$370,2,FALSE)</f>
        <v>Winter</v>
      </c>
      <c r="H218">
        <f>IF('Peaker Keys'!$B$29&gt;0,MAX(0,MIN('Peaker Keys'!$B$10,B218/'Peaker Keys'!$B$29)),0)</f>
        <v>0</v>
      </c>
      <c r="I218">
        <f>MAX(0,MIN('Peaker Keys'!$B$10,C218/'Peaker Keys'!$B$30))</f>
        <v>9.6551585486602896E-3</v>
      </c>
      <c r="J218">
        <f>IF('Peaker Keys'!$B$31=1,H218,I218)</f>
        <v>0</v>
      </c>
    </row>
    <row r="219" spans="1:10" x14ac:dyDescent="0.25">
      <c r="A219">
        <v>213</v>
      </c>
      <c r="B219">
        <v>0</v>
      </c>
      <c r="C219">
        <v>981.4</v>
      </c>
      <c r="D219">
        <f>MOD(A219-1+'Peaker Keys'!$B$7,'Peaker Keys'!$B$5)</f>
        <v>236</v>
      </c>
      <c r="E219">
        <f>INT(D219/'Peaker Keys'!$B$6)+1</f>
        <v>10</v>
      </c>
      <c r="F219">
        <f>MOD(D219,'Peaker Keys'!$B$6)</f>
        <v>20</v>
      </c>
      <c r="G219" t="str">
        <f>VLOOKUP(E219,Clustering!$A$6:$B$370,2,FALSE)</f>
        <v>Winter</v>
      </c>
      <c r="H219">
        <f>IF('Peaker Keys'!$B$29&gt;0,MAX(0,MIN('Peaker Keys'!$B$10,B219/'Peaker Keys'!$B$29)),0)</f>
        <v>0</v>
      </c>
      <c r="I219">
        <f>MAX(0,MIN('Peaker Keys'!$B$10,C219/'Peaker Keys'!$B$30))</f>
        <v>8.2210416446774313E-3</v>
      </c>
      <c r="J219">
        <f>IF('Peaker Keys'!$B$31=1,H219,I219)</f>
        <v>0</v>
      </c>
    </row>
    <row r="220" spans="1:10" x14ac:dyDescent="0.25">
      <c r="A220">
        <v>214</v>
      </c>
      <c r="B220">
        <v>0</v>
      </c>
      <c r="C220">
        <v>527.20000000000005</v>
      </c>
      <c r="D220">
        <f>MOD(A220-1+'Peaker Keys'!$B$7,'Peaker Keys'!$B$5)</f>
        <v>237</v>
      </c>
      <c r="E220">
        <f>INT(D220/'Peaker Keys'!$B$6)+1</f>
        <v>10</v>
      </c>
      <c r="F220">
        <f>MOD(D220,'Peaker Keys'!$B$6)</f>
        <v>21</v>
      </c>
      <c r="G220" t="str">
        <f>VLOOKUP(E220,Clustering!$A$6:$B$370,2,FALSE)</f>
        <v>Winter</v>
      </c>
      <c r="H220">
        <f>IF('Peaker Keys'!$B$29&gt;0,MAX(0,MIN('Peaker Keys'!$B$10,B220/'Peaker Keys'!$B$29)),0)</f>
        <v>0</v>
      </c>
      <c r="I220">
        <f>MAX(0,MIN('Peaker Keys'!$B$10,C220/'Peaker Keys'!$B$30))</f>
        <v>4.4162758865640339E-3</v>
      </c>
      <c r="J220">
        <f>IF('Peaker Keys'!$B$31=1,H220,I220)</f>
        <v>0</v>
      </c>
    </row>
    <row r="221" spans="1:10" x14ac:dyDescent="0.25">
      <c r="A221">
        <v>215</v>
      </c>
      <c r="B221">
        <v>0</v>
      </c>
      <c r="C221">
        <v>159.1</v>
      </c>
      <c r="D221">
        <f>MOD(A221-1+'Peaker Keys'!$B$7,'Peaker Keys'!$B$5)</f>
        <v>238</v>
      </c>
      <c r="E221">
        <f>INT(D221/'Peaker Keys'!$B$6)+1</f>
        <v>10</v>
      </c>
      <c r="F221">
        <f>MOD(D221,'Peaker Keys'!$B$6)</f>
        <v>22</v>
      </c>
      <c r="G221" t="str">
        <f>VLOOKUP(E221,Clustering!$A$6:$B$370,2,FALSE)</f>
        <v>Winter</v>
      </c>
      <c r="H221">
        <f>IF('Peaker Keys'!$B$29&gt;0,MAX(0,MIN('Peaker Keys'!$B$10,B221/'Peaker Keys'!$B$29)),0)</f>
        <v>0</v>
      </c>
      <c r="I221">
        <f>MAX(0,MIN('Peaker Keys'!$B$10,C221/'Peaker Keys'!$B$30))</f>
        <v>1.3327570059793962E-3</v>
      </c>
      <c r="J221">
        <f>IF('Peaker Keys'!$B$31=1,H221,I221)</f>
        <v>0</v>
      </c>
    </row>
    <row r="222" spans="1:10" x14ac:dyDescent="0.25">
      <c r="A222">
        <v>216</v>
      </c>
      <c r="B222">
        <v>0</v>
      </c>
      <c r="C222">
        <v>159.1</v>
      </c>
      <c r="D222">
        <f>MOD(A222-1+'Peaker Keys'!$B$7,'Peaker Keys'!$B$5)</f>
        <v>239</v>
      </c>
      <c r="E222">
        <f>INT(D222/'Peaker Keys'!$B$6)+1</f>
        <v>10</v>
      </c>
      <c r="F222">
        <f>MOD(D222,'Peaker Keys'!$B$6)</f>
        <v>23</v>
      </c>
      <c r="G222" t="str">
        <f>VLOOKUP(E222,Clustering!$A$6:$B$370,2,FALSE)</f>
        <v>Winter</v>
      </c>
      <c r="H222">
        <f>IF('Peaker Keys'!$B$29&gt;0,MAX(0,MIN('Peaker Keys'!$B$10,B222/'Peaker Keys'!$B$29)),0)</f>
        <v>0</v>
      </c>
      <c r="I222">
        <f>MAX(0,MIN('Peaker Keys'!$B$10,C222/'Peaker Keys'!$B$30))</f>
        <v>1.3327570059793962E-3</v>
      </c>
      <c r="J222">
        <f>IF('Peaker Keys'!$B$31=1,H222,I222)</f>
        <v>0</v>
      </c>
    </row>
    <row r="223" spans="1:10" x14ac:dyDescent="0.25">
      <c r="A223">
        <v>217</v>
      </c>
      <c r="B223">
        <v>0</v>
      </c>
      <c r="C223">
        <v>159.1</v>
      </c>
      <c r="D223">
        <f>MOD(A223-1+'Peaker Keys'!$B$7,'Peaker Keys'!$B$5)</f>
        <v>240</v>
      </c>
      <c r="E223">
        <f>INT(D223/'Peaker Keys'!$B$6)+1</f>
        <v>11</v>
      </c>
      <c r="F223">
        <f>MOD(D223,'Peaker Keys'!$B$6)</f>
        <v>0</v>
      </c>
      <c r="G223" t="str">
        <f>VLOOKUP(E223,Clustering!$A$6:$B$370,2,FALSE)</f>
        <v>Spring</v>
      </c>
      <c r="H223">
        <f>IF('Peaker Keys'!$B$29&gt;0,MAX(0,MIN('Peaker Keys'!$B$10,B223/'Peaker Keys'!$B$29)),0)</f>
        <v>0</v>
      </c>
      <c r="I223">
        <f>MAX(0,MIN('Peaker Keys'!$B$10,C223/'Peaker Keys'!$B$30))</f>
        <v>1.3327570059793962E-3</v>
      </c>
      <c r="J223">
        <f>IF('Peaker Keys'!$B$31=1,H223,I223)</f>
        <v>0</v>
      </c>
    </row>
    <row r="224" spans="1:10" x14ac:dyDescent="0.25">
      <c r="A224">
        <v>218</v>
      </c>
      <c r="B224">
        <v>0</v>
      </c>
      <c r="C224">
        <v>100.2</v>
      </c>
      <c r="D224">
        <f>MOD(A224-1+'Peaker Keys'!$B$7,'Peaker Keys'!$B$5)</f>
        <v>241</v>
      </c>
      <c r="E224">
        <f>INT(D224/'Peaker Keys'!$B$6)+1</f>
        <v>11</v>
      </c>
      <c r="F224">
        <f>MOD(D224,'Peaker Keys'!$B$6)</f>
        <v>1</v>
      </c>
      <c r="G224" t="str">
        <f>VLOOKUP(E224,Clustering!$A$6:$B$370,2,FALSE)</f>
        <v>Spring</v>
      </c>
      <c r="H224">
        <f>IF('Peaker Keys'!$B$29&gt;0,MAX(0,MIN('Peaker Keys'!$B$10,B224/'Peaker Keys'!$B$29)),0)</f>
        <v>0</v>
      </c>
      <c r="I224">
        <f>MAX(0,MIN('Peaker Keys'!$B$10,C224/'Peaker Keys'!$B$30))</f>
        <v>8.393604776815557E-4</v>
      </c>
      <c r="J224">
        <f>IF('Peaker Keys'!$B$31=1,H224,I224)</f>
        <v>0</v>
      </c>
    </row>
    <row r="225" spans="1:10" x14ac:dyDescent="0.25">
      <c r="A225">
        <v>219</v>
      </c>
      <c r="B225">
        <v>0</v>
      </c>
      <c r="C225">
        <v>95.5</v>
      </c>
      <c r="D225">
        <f>MOD(A225-1+'Peaker Keys'!$B$7,'Peaker Keys'!$B$5)</f>
        <v>242</v>
      </c>
      <c r="E225">
        <f>INT(D225/'Peaker Keys'!$B$6)+1</f>
        <v>11</v>
      </c>
      <c r="F225">
        <f>MOD(D225,'Peaker Keys'!$B$6)</f>
        <v>2</v>
      </c>
      <c r="G225" t="str">
        <f>VLOOKUP(E225,Clustering!$A$6:$B$370,2,FALSE)</f>
        <v>Spring</v>
      </c>
      <c r="H225">
        <f>IF('Peaker Keys'!$B$29&gt;0,MAX(0,MIN('Peaker Keys'!$B$10,B225/'Peaker Keys'!$B$29)),0)</f>
        <v>0</v>
      </c>
      <c r="I225">
        <f>MAX(0,MIN('Peaker Keys'!$B$10,C225/'Peaker Keys'!$B$30))</f>
        <v>7.9998927763062441E-4</v>
      </c>
      <c r="J225">
        <f>IF('Peaker Keys'!$B$31=1,H225,I225)</f>
        <v>0</v>
      </c>
    </row>
    <row r="226" spans="1:10" x14ac:dyDescent="0.25">
      <c r="A226">
        <v>220</v>
      </c>
      <c r="B226">
        <v>0</v>
      </c>
      <c r="C226">
        <v>95.5</v>
      </c>
      <c r="D226">
        <f>MOD(A226-1+'Peaker Keys'!$B$7,'Peaker Keys'!$B$5)</f>
        <v>243</v>
      </c>
      <c r="E226">
        <f>INT(D226/'Peaker Keys'!$B$6)+1</f>
        <v>11</v>
      </c>
      <c r="F226">
        <f>MOD(D226,'Peaker Keys'!$B$6)</f>
        <v>3</v>
      </c>
      <c r="G226" t="str">
        <f>VLOOKUP(E226,Clustering!$A$6:$B$370,2,FALSE)</f>
        <v>Spring</v>
      </c>
      <c r="H226">
        <f>IF('Peaker Keys'!$B$29&gt;0,MAX(0,MIN('Peaker Keys'!$B$10,B226/'Peaker Keys'!$B$29)),0)</f>
        <v>0</v>
      </c>
      <c r="I226">
        <f>MAX(0,MIN('Peaker Keys'!$B$10,C226/'Peaker Keys'!$B$30))</f>
        <v>7.9998927763062441E-4</v>
      </c>
      <c r="J226">
        <f>IF('Peaker Keys'!$B$31=1,H226,I226)</f>
        <v>0</v>
      </c>
    </row>
    <row r="227" spans="1:10" x14ac:dyDescent="0.25">
      <c r="A227">
        <v>221</v>
      </c>
      <c r="B227">
        <v>0</v>
      </c>
      <c r="C227">
        <v>95.5</v>
      </c>
      <c r="D227">
        <f>MOD(A227-1+'Peaker Keys'!$B$7,'Peaker Keys'!$B$5)</f>
        <v>244</v>
      </c>
      <c r="E227">
        <f>INT(D227/'Peaker Keys'!$B$6)+1</f>
        <v>11</v>
      </c>
      <c r="F227">
        <f>MOD(D227,'Peaker Keys'!$B$6)</f>
        <v>4</v>
      </c>
      <c r="G227" t="str">
        <f>VLOOKUP(E227,Clustering!$A$6:$B$370,2,FALSE)</f>
        <v>Spring</v>
      </c>
      <c r="H227">
        <f>IF('Peaker Keys'!$B$29&gt;0,MAX(0,MIN('Peaker Keys'!$B$10,B227/'Peaker Keys'!$B$29)),0)</f>
        <v>0</v>
      </c>
      <c r="I227">
        <f>MAX(0,MIN('Peaker Keys'!$B$10,C227/'Peaker Keys'!$B$30))</f>
        <v>7.9998927763062441E-4</v>
      </c>
      <c r="J227">
        <f>IF('Peaker Keys'!$B$31=1,H227,I227)</f>
        <v>0</v>
      </c>
    </row>
    <row r="228" spans="1:10" x14ac:dyDescent="0.25">
      <c r="A228">
        <v>222</v>
      </c>
      <c r="B228">
        <v>0</v>
      </c>
      <c r="C228">
        <v>95.5</v>
      </c>
      <c r="D228">
        <f>MOD(A228-1+'Peaker Keys'!$B$7,'Peaker Keys'!$B$5)</f>
        <v>245</v>
      </c>
      <c r="E228">
        <f>INT(D228/'Peaker Keys'!$B$6)+1</f>
        <v>11</v>
      </c>
      <c r="F228">
        <f>MOD(D228,'Peaker Keys'!$B$6)</f>
        <v>5</v>
      </c>
      <c r="G228" t="str">
        <f>VLOOKUP(E228,Clustering!$A$6:$B$370,2,FALSE)</f>
        <v>Spring</v>
      </c>
      <c r="H228">
        <f>IF('Peaker Keys'!$B$29&gt;0,MAX(0,MIN('Peaker Keys'!$B$10,B228/'Peaker Keys'!$B$29)),0)</f>
        <v>0</v>
      </c>
      <c r="I228">
        <f>MAX(0,MIN('Peaker Keys'!$B$10,C228/'Peaker Keys'!$B$30))</f>
        <v>7.9998927763062441E-4</v>
      </c>
      <c r="J228">
        <f>IF('Peaker Keys'!$B$31=1,H228,I228)</f>
        <v>0</v>
      </c>
    </row>
    <row r="229" spans="1:10" x14ac:dyDescent="0.25">
      <c r="A229">
        <v>223</v>
      </c>
      <c r="B229">
        <v>0</v>
      </c>
      <c r="C229">
        <v>95.5</v>
      </c>
      <c r="D229">
        <f>MOD(A229-1+'Peaker Keys'!$B$7,'Peaker Keys'!$B$5)</f>
        <v>246</v>
      </c>
      <c r="E229">
        <f>INT(D229/'Peaker Keys'!$B$6)+1</f>
        <v>11</v>
      </c>
      <c r="F229">
        <f>MOD(D229,'Peaker Keys'!$B$6)</f>
        <v>6</v>
      </c>
      <c r="G229" t="str">
        <f>VLOOKUP(E229,Clustering!$A$6:$B$370,2,FALSE)</f>
        <v>Spring</v>
      </c>
      <c r="H229">
        <f>IF('Peaker Keys'!$B$29&gt;0,MAX(0,MIN('Peaker Keys'!$B$10,B229/'Peaker Keys'!$B$29)),0)</f>
        <v>0</v>
      </c>
      <c r="I229">
        <f>MAX(0,MIN('Peaker Keys'!$B$10,C229/'Peaker Keys'!$B$30))</f>
        <v>7.9998927763062441E-4</v>
      </c>
      <c r="J229">
        <f>IF('Peaker Keys'!$B$31=1,H229,I229)</f>
        <v>0</v>
      </c>
    </row>
    <row r="230" spans="1:10" x14ac:dyDescent="0.25">
      <c r="A230">
        <v>224</v>
      </c>
      <c r="B230">
        <v>0</v>
      </c>
      <c r="C230">
        <v>95.5</v>
      </c>
      <c r="D230">
        <f>MOD(A230-1+'Peaker Keys'!$B$7,'Peaker Keys'!$B$5)</f>
        <v>247</v>
      </c>
      <c r="E230">
        <f>INT(D230/'Peaker Keys'!$B$6)+1</f>
        <v>11</v>
      </c>
      <c r="F230">
        <f>MOD(D230,'Peaker Keys'!$B$6)</f>
        <v>7</v>
      </c>
      <c r="G230" t="str">
        <f>VLOOKUP(E230,Clustering!$A$6:$B$370,2,FALSE)</f>
        <v>Spring</v>
      </c>
      <c r="H230">
        <f>IF('Peaker Keys'!$B$29&gt;0,MAX(0,MIN('Peaker Keys'!$B$10,B230/'Peaker Keys'!$B$29)),0)</f>
        <v>0</v>
      </c>
      <c r="I230">
        <f>MAX(0,MIN('Peaker Keys'!$B$10,C230/'Peaker Keys'!$B$30))</f>
        <v>7.9998927763062441E-4</v>
      </c>
      <c r="J230">
        <f>IF('Peaker Keys'!$B$31=1,H230,I230)</f>
        <v>0</v>
      </c>
    </row>
    <row r="231" spans="1:10" x14ac:dyDescent="0.25">
      <c r="A231">
        <v>225</v>
      </c>
      <c r="B231">
        <v>0</v>
      </c>
      <c r="C231">
        <v>95.5</v>
      </c>
      <c r="D231">
        <f>MOD(A231-1+'Peaker Keys'!$B$7,'Peaker Keys'!$B$5)</f>
        <v>248</v>
      </c>
      <c r="E231">
        <f>INT(D231/'Peaker Keys'!$B$6)+1</f>
        <v>11</v>
      </c>
      <c r="F231">
        <f>MOD(D231,'Peaker Keys'!$B$6)</f>
        <v>8</v>
      </c>
      <c r="G231" t="str">
        <f>VLOOKUP(E231,Clustering!$A$6:$B$370,2,FALSE)</f>
        <v>Spring</v>
      </c>
      <c r="H231">
        <f>IF('Peaker Keys'!$B$29&gt;0,MAX(0,MIN('Peaker Keys'!$B$10,B231/'Peaker Keys'!$B$29)),0)</f>
        <v>0</v>
      </c>
      <c r="I231">
        <f>MAX(0,MIN('Peaker Keys'!$B$10,C231/'Peaker Keys'!$B$30))</f>
        <v>7.9998927763062441E-4</v>
      </c>
      <c r="J231">
        <f>IF('Peaker Keys'!$B$31=1,H231,I231)</f>
        <v>0</v>
      </c>
    </row>
    <row r="232" spans="1:10" x14ac:dyDescent="0.25">
      <c r="A232">
        <v>226</v>
      </c>
      <c r="B232">
        <v>0</v>
      </c>
      <c r="C232">
        <v>95.5</v>
      </c>
      <c r="D232">
        <f>MOD(A232-1+'Peaker Keys'!$B$7,'Peaker Keys'!$B$5)</f>
        <v>249</v>
      </c>
      <c r="E232">
        <f>INT(D232/'Peaker Keys'!$B$6)+1</f>
        <v>11</v>
      </c>
      <c r="F232">
        <f>MOD(D232,'Peaker Keys'!$B$6)</f>
        <v>9</v>
      </c>
      <c r="G232" t="str">
        <f>VLOOKUP(E232,Clustering!$A$6:$B$370,2,FALSE)</f>
        <v>Spring</v>
      </c>
      <c r="H232">
        <f>IF('Peaker Keys'!$B$29&gt;0,MAX(0,MIN('Peaker Keys'!$B$10,B232/'Peaker Keys'!$B$29)),0)</f>
        <v>0</v>
      </c>
      <c r="I232">
        <f>MAX(0,MIN('Peaker Keys'!$B$10,C232/'Peaker Keys'!$B$30))</f>
        <v>7.9998927763062441E-4</v>
      </c>
      <c r="J232">
        <f>IF('Peaker Keys'!$B$31=1,H232,I232)</f>
        <v>0</v>
      </c>
    </row>
    <row r="233" spans="1:10" x14ac:dyDescent="0.25">
      <c r="A233">
        <v>227</v>
      </c>
      <c r="B233">
        <v>0</v>
      </c>
      <c r="C233">
        <v>95.5</v>
      </c>
      <c r="D233">
        <f>MOD(A233-1+'Peaker Keys'!$B$7,'Peaker Keys'!$B$5)</f>
        <v>250</v>
      </c>
      <c r="E233">
        <f>INT(D233/'Peaker Keys'!$B$6)+1</f>
        <v>11</v>
      </c>
      <c r="F233">
        <f>MOD(D233,'Peaker Keys'!$B$6)</f>
        <v>10</v>
      </c>
      <c r="G233" t="str">
        <f>VLOOKUP(E233,Clustering!$A$6:$B$370,2,FALSE)</f>
        <v>Spring</v>
      </c>
      <c r="H233">
        <f>IF('Peaker Keys'!$B$29&gt;0,MAX(0,MIN('Peaker Keys'!$B$10,B233/'Peaker Keys'!$B$29)),0)</f>
        <v>0</v>
      </c>
      <c r="I233">
        <f>MAX(0,MIN('Peaker Keys'!$B$10,C233/'Peaker Keys'!$B$30))</f>
        <v>7.9998927763062441E-4</v>
      </c>
      <c r="J233">
        <f>IF('Peaker Keys'!$B$31=1,H233,I233)</f>
        <v>0</v>
      </c>
    </row>
    <row r="234" spans="1:10" x14ac:dyDescent="0.25">
      <c r="A234">
        <v>228</v>
      </c>
      <c r="B234">
        <v>0</v>
      </c>
      <c r="C234">
        <v>95.5</v>
      </c>
      <c r="D234">
        <f>MOD(A234-1+'Peaker Keys'!$B$7,'Peaker Keys'!$B$5)</f>
        <v>251</v>
      </c>
      <c r="E234">
        <f>INT(D234/'Peaker Keys'!$B$6)+1</f>
        <v>11</v>
      </c>
      <c r="F234">
        <f>MOD(D234,'Peaker Keys'!$B$6)</f>
        <v>11</v>
      </c>
      <c r="G234" t="str">
        <f>VLOOKUP(E234,Clustering!$A$6:$B$370,2,FALSE)</f>
        <v>Spring</v>
      </c>
      <c r="H234">
        <f>IF('Peaker Keys'!$B$29&gt;0,MAX(0,MIN('Peaker Keys'!$B$10,B234/'Peaker Keys'!$B$29)),0)</f>
        <v>0</v>
      </c>
      <c r="I234">
        <f>MAX(0,MIN('Peaker Keys'!$B$10,C234/'Peaker Keys'!$B$30))</f>
        <v>7.9998927763062441E-4</v>
      </c>
      <c r="J234">
        <f>IF('Peaker Keys'!$B$31=1,H234,I234)</f>
        <v>0</v>
      </c>
    </row>
    <row r="235" spans="1:10" x14ac:dyDescent="0.25">
      <c r="A235">
        <v>229</v>
      </c>
      <c r="B235">
        <v>0</v>
      </c>
      <c r="C235">
        <v>95.5</v>
      </c>
      <c r="D235">
        <f>MOD(A235-1+'Peaker Keys'!$B$7,'Peaker Keys'!$B$5)</f>
        <v>252</v>
      </c>
      <c r="E235">
        <f>INT(D235/'Peaker Keys'!$B$6)+1</f>
        <v>11</v>
      </c>
      <c r="F235">
        <f>MOD(D235,'Peaker Keys'!$B$6)</f>
        <v>12</v>
      </c>
      <c r="G235" t="str">
        <f>VLOOKUP(E235,Clustering!$A$6:$B$370,2,FALSE)</f>
        <v>Spring</v>
      </c>
      <c r="H235">
        <f>IF('Peaker Keys'!$B$29&gt;0,MAX(0,MIN('Peaker Keys'!$B$10,B235/'Peaker Keys'!$B$29)),0)</f>
        <v>0</v>
      </c>
      <c r="I235">
        <f>MAX(0,MIN('Peaker Keys'!$B$10,C235/'Peaker Keys'!$B$30))</f>
        <v>7.9998927763062441E-4</v>
      </c>
      <c r="J235">
        <f>IF('Peaker Keys'!$B$31=1,H235,I235)</f>
        <v>0</v>
      </c>
    </row>
    <row r="236" spans="1:10" x14ac:dyDescent="0.25">
      <c r="A236">
        <v>230</v>
      </c>
      <c r="B236">
        <v>0</v>
      </c>
      <c r="C236">
        <v>95.5</v>
      </c>
      <c r="D236">
        <f>MOD(A236-1+'Peaker Keys'!$B$7,'Peaker Keys'!$B$5)</f>
        <v>253</v>
      </c>
      <c r="E236">
        <f>INT(D236/'Peaker Keys'!$B$6)+1</f>
        <v>11</v>
      </c>
      <c r="F236">
        <f>MOD(D236,'Peaker Keys'!$B$6)</f>
        <v>13</v>
      </c>
      <c r="G236" t="str">
        <f>VLOOKUP(E236,Clustering!$A$6:$B$370,2,FALSE)</f>
        <v>Spring</v>
      </c>
      <c r="H236">
        <f>IF('Peaker Keys'!$B$29&gt;0,MAX(0,MIN('Peaker Keys'!$B$10,B236/'Peaker Keys'!$B$29)),0)</f>
        <v>0</v>
      </c>
      <c r="I236">
        <f>MAX(0,MIN('Peaker Keys'!$B$10,C236/'Peaker Keys'!$B$30))</f>
        <v>7.9998927763062441E-4</v>
      </c>
      <c r="J236">
        <f>IF('Peaker Keys'!$B$31=1,H236,I236)</f>
        <v>0</v>
      </c>
    </row>
    <row r="237" spans="1:10" x14ac:dyDescent="0.25">
      <c r="A237">
        <v>231</v>
      </c>
      <c r="B237">
        <v>0</v>
      </c>
      <c r="C237">
        <v>95.5</v>
      </c>
      <c r="D237">
        <f>MOD(A237-1+'Peaker Keys'!$B$7,'Peaker Keys'!$B$5)</f>
        <v>254</v>
      </c>
      <c r="E237">
        <f>INT(D237/'Peaker Keys'!$B$6)+1</f>
        <v>11</v>
      </c>
      <c r="F237">
        <f>MOD(D237,'Peaker Keys'!$B$6)</f>
        <v>14</v>
      </c>
      <c r="G237" t="str">
        <f>VLOOKUP(E237,Clustering!$A$6:$B$370,2,FALSE)</f>
        <v>Spring</v>
      </c>
      <c r="H237">
        <f>IF('Peaker Keys'!$B$29&gt;0,MAX(0,MIN('Peaker Keys'!$B$10,B237/'Peaker Keys'!$B$29)),0)</f>
        <v>0</v>
      </c>
      <c r="I237">
        <f>MAX(0,MIN('Peaker Keys'!$B$10,C237/'Peaker Keys'!$B$30))</f>
        <v>7.9998927763062441E-4</v>
      </c>
      <c r="J237">
        <f>IF('Peaker Keys'!$B$31=1,H237,I237)</f>
        <v>0</v>
      </c>
    </row>
    <row r="238" spans="1:10" x14ac:dyDescent="0.25">
      <c r="A238">
        <v>232</v>
      </c>
      <c r="B238">
        <v>0</v>
      </c>
      <c r="C238">
        <v>110</v>
      </c>
      <c r="D238">
        <f>MOD(A238-1+'Peaker Keys'!$B$7,'Peaker Keys'!$B$5)</f>
        <v>255</v>
      </c>
      <c r="E238">
        <f>INT(D238/'Peaker Keys'!$B$6)+1</f>
        <v>11</v>
      </c>
      <c r="F238">
        <f>MOD(D238,'Peaker Keys'!$B$6)</f>
        <v>15</v>
      </c>
      <c r="G238" t="str">
        <f>VLOOKUP(E238,Clustering!$A$6:$B$370,2,FALSE)</f>
        <v>Spring</v>
      </c>
      <c r="H238">
        <f>IF('Peaker Keys'!$B$29&gt;0,MAX(0,MIN('Peaker Keys'!$B$10,B238/'Peaker Keys'!$B$29)),0)</f>
        <v>0</v>
      </c>
      <c r="I238">
        <f>MAX(0,MIN('Peaker Keys'!$B$10,C238/'Peaker Keys'!$B$30))</f>
        <v>9.2145361821328463E-4</v>
      </c>
      <c r="J238">
        <f>IF('Peaker Keys'!$B$31=1,H238,I238)</f>
        <v>0</v>
      </c>
    </row>
    <row r="239" spans="1:10" x14ac:dyDescent="0.25">
      <c r="A239">
        <v>233</v>
      </c>
      <c r="B239">
        <v>0</v>
      </c>
      <c r="C239">
        <v>159.1</v>
      </c>
      <c r="D239">
        <f>MOD(A239-1+'Peaker Keys'!$B$7,'Peaker Keys'!$B$5)</f>
        <v>256</v>
      </c>
      <c r="E239">
        <f>INT(D239/'Peaker Keys'!$B$6)+1</f>
        <v>11</v>
      </c>
      <c r="F239">
        <f>MOD(D239,'Peaker Keys'!$B$6)</f>
        <v>16</v>
      </c>
      <c r="G239" t="str">
        <f>VLOOKUP(E239,Clustering!$A$6:$B$370,2,FALSE)</f>
        <v>Spring</v>
      </c>
      <c r="H239">
        <f>IF('Peaker Keys'!$B$29&gt;0,MAX(0,MIN('Peaker Keys'!$B$10,B239/'Peaker Keys'!$B$29)),0)</f>
        <v>0</v>
      </c>
      <c r="I239">
        <f>MAX(0,MIN('Peaker Keys'!$B$10,C239/'Peaker Keys'!$B$30))</f>
        <v>1.3327570059793962E-3</v>
      </c>
      <c r="J239">
        <f>IF('Peaker Keys'!$B$31=1,H239,I239)</f>
        <v>0</v>
      </c>
    </row>
    <row r="240" spans="1:10" x14ac:dyDescent="0.25">
      <c r="A240">
        <v>234</v>
      </c>
      <c r="B240">
        <v>0</v>
      </c>
      <c r="C240">
        <v>159.1</v>
      </c>
      <c r="D240">
        <f>MOD(A240-1+'Peaker Keys'!$B$7,'Peaker Keys'!$B$5)</f>
        <v>257</v>
      </c>
      <c r="E240">
        <f>INT(D240/'Peaker Keys'!$B$6)+1</f>
        <v>11</v>
      </c>
      <c r="F240">
        <f>MOD(D240,'Peaker Keys'!$B$6)</f>
        <v>17</v>
      </c>
      <c r="G240" t="str">
        <f>VLOOKUP(E240,Clustering!$A$6:$B$370,2,FALSE)</f>
        <v>Spring</v>
      </c>
      <c r="H240">
        <f>IF('Peaker Keys'!$B$29&gt;0,MAX(0,MIN('Peaker Keys'!$B$10,B240/'Peaker Keys'!$B$29)),0)</f>
        <v>0</v>
      </c>
      <c r="I240">
        <f>MAX(0,MIN('Peaker Keys'!$B$10,C240/'Peaker Keys'!$B$30))</f>
        <v>1.3327570059793962E-3</v>
      </c>
      <c r="J240">
        <f>IF('Peaker Keys'!$B$31=1,H240,I240)</f>
        <v>0</v>
      </c>
    </row>
    <row r="241" spans="1:10" x14ac:dyDescent="0.25">
      <c r="A241">
        <v>235</v>
      </c>
      <c r="B241">
        <v>0</v>
      </c>
      <c r="C241">
        <v>3983.3</v>
      </c>
      <c r="D241">
        <f>MOD(A241-1+'Peaker Keys'!$B$7,'Peaker Keys'!$B$5)</f>
        <v>258</v>
      </c>
      <c r="E241">
        <f>INT(D241/'Peaker Keys'!$B$6)+1</f>
        <v>11</v>
      </c>
      <c r="F241">
        <f>MOD(D241,'Peaker Keys'!$B$6)</f>
        <v>18</v>
      </c>
      <c r="G241" t="str">
        <f>VLOOKUP(E241,Clustering!$A$6:$B$370,2,FALSE)</f>
        <v>Spring</v>
      </c>
      <c r="H241">
        <f>IF('Peaker Keys'!$B$29&gt;0,MAX(0,MIN('Peaker Keys'!$B$10,B241/'Peaker Keys'!$B$29)),0)</f>
        <v>0</v>
      </c>
      <c r="I241">
        <f>MAX(0,MIN('Peaker Keys'!$B$10,C241/'Peaker Keys'!$B$30))</f>
        <v>3.3367510885717974E-2</v>
      </c>
      <c r="J241">
        <f>IF('Peaker Keys'!$B$31=1,H241,I241)</f>
        <v>0</v>
      </c>
    </row>
    <row r="242" spans="1:10" x14ac:dyDescent="0.25">
      <c r="A242">
        <v>236</v>
      </c>
      <c r="B242">
        <v>0</v>
      </c>
      <c r="C242">
        <v>3399.6</v>
      </c>
      <c r="D242">
        <f>MOD(A242-1+'Peaker Keys'!$B$7,'Peaker Keys'!$B$5)</f>
        <v>259</v>
      </c>
      <c r="E242">
        <f>INT(D242/'Peaker Keys'!$B$6)+1</f>
        <v>11</v>
      </c>
      <c r="F242">
        <f>MOD(D242,'Peaker Keys'!$B$6)</f>
        <v>19</v>
      </c>
      <c r="G242" t="str">
        <f>VLOOKUP(E242,Clustering!$A$6:$B$370,2,FALSE)</f>
        <v>Spring</v>
      </c>
      <c r="H242">
        <f>IF('Peaker Keys'!$B$29&gt;0,MAX(0,MIN('Peaker Keys'!$B$10,B242/'Peaker Keys'!$B$29)),0)</f>
        <v>0</v>
      </c>
      <c r="I242">
        <f>MAX(0,MIN('Peaker Keys'!$B$10,C242/'Peaker Keys'!$B$30))</f>
        <v>2.8477942913435295E-2</v>
      </c>
      <c r="J242">
        <f>IF('Peaker Keys'!$B$31=1,H242,I242)</f>
        <v>0</v>
      </c>
    </row>
    <row r="243" spans="1:10" x14ac:dyDescent="0.25">
      <c r="A243">
        <v>237</v>
      </c>
      <c r="B243">
        <v>0</v>
      </c>
      <c r="C243">
        <v>500.3</v>
      </c>
      <c r="D243">
        <f>MOD(A243-1+'Peaker Keys'!$B$7,'Peaker Keys'!$B$5)</f>
        <v>260</v>
      </c>
      <c r="E243">
        <f>INT(D243/'Peaker Keys'!$B$6)+1</f>
        <v>11</v>
      </c>
      <c r="F243">
        <f>MOD(D243,'Peaker Keys'!$B$6)</f>
        <v>20</v>
      </c>
      <c r="G243" t="str">
        <f>VLOOKUP(E243,Clustering!$A$6:$B$370,2,FALSE)</f>
        <v>Spring</v>
      </c>
      <c r="H243">
        <f>IF('Peaker Keys'!$B$29&gt;0,MAX(0,MIN('Peaker Keys'!$B$10,B243/'Peaker Keys'!$B$29)),0)</f>
        <v>0</v>
      </c>
      <c r="I243">
        <f>MAX(0,MIN('Peaker Keys'!$B$10,C243/'Peaker Keys'!$B$30))</f>
        <v>4.1909385926555123E-3</v>
      </c>
      <c r="J243">
        <f>IF('Peaker Keys'!$B$31=1,H243,I243)</f>
        <v>0</v>
      </c>
    </row>
    <row r="244" spans="1:10" x14ac:dyDescent="0.25">
      <c r="A244">
        <v>238</v>
      </c>
      <c r="B244">
        <v>0</v>
      </c>
      <c r="C244">
        <v>159.1</v>
      </c>
      <c r="D244">
        <f>MOD(A244-1+'Peaker Keys'!$B$7,'Peaker Keys'!$B$5)</f>
        <v>261</v>
      </c>
      <c r="E244">
        <f>INT(D244/'Peaker Keys'!$B$6)+1</f>
        <v>11</v>
      </c>
      <c r="F244">
        <f>MOD(D244,'Peaker Keys'!$B$6)</f>
        <v>21</v>
      </c>
      <c r="G244" t="str">
        <f>VLOOKUP(E244,Clustering!$A$6:$B$370,2,FALSE)</f>
        <v>Spring</v>
      </c>
      <c r="H244">
        <f>IF('Peaker Keys'!$B$29&gt;0,MAX(0,MIN('Peaker Keys'!$B$10,B244/'Peaker Keys'!$B$29)),0)</f>
        <v>0</v>
      </c>
      <c r="I244">
        <f>MAX(0,MIN('Peaker Keys'!$B$10,C244/'Peaker Keys'!$B$30))</f>
        <v>1.3327570059793962E-3</v>
      </c>
      <c r="J244">
        <f>IF('Peaker Keys'!$B$31=1,H244,I244)</f>
        <v>0</v>
      </c>
    </row>
    <row r="245" spans="1:10" x14ac:dyDescent="0.25">
      <c r="A245">
        <v>239</v>
      </c>
      <c r="B245">
        <v>0</v>
      </c>
      <c r="C245">
        <v>159.1</v>
      </c>
      <c r="D245">
        <f>MOD(A245-1+'Peaker Keys'!$B$7,'Peaker Keys'!$B$5)</f>
        <v>262</v>
      </c>
      <c r="E245">
        <f>INT(D245/'Peaker Keys'!$B$6)+1</f>
        <v>11</v>
      </c>
      <c r="F245">
        <f>MOD(D245,'Peaker Keys'!$B$6)</f>
        <v>22</v>
      </c>
      <c r="G245" t="str">
        <f>VLOOKUP(E245,Clustering!$A$6:$B$370,2,FALSE)</f>
        <v>Spring</v>
      </c>
      <c r="H245">
        <f>IF('Peaker Keys'!$B$29&gt;0,MAX(0,MIN('Peaker Keys'!$B$10,B245/'Peaker Keys'!$B$29)),0)</f>
        <v>0</v>
      </c>
      <c r="I245">
        <f>MAX(0,MIN('Peaker Keys'!$B$10,C245/'Peaker Keys'!$B$30))</f>
        <v>1.3327570059793962E-3</v>
      </c>
      <c r="J245">
        <f>IF('Peaker Keys'!$B$31=1,H245,I245)</f>
        <v>0</v>
      </c>
    </row>
    <row r="246" spans="1:10" x14ac:dyDescent="0.25">
      <c r="A246">
        <v>240</v>
      </c>
      <c r="B246">
        <v>0</v>
      </c>
      <c r="C246">
        <v>159.1</v>
      </c>
      <c r="D246">
        <f>MOD(A246-1+'Peaker Keys'!$B$7,'Peaker Keys'!$B$5)</f>
        <v>263</v>
      </c>
      <c r="E246">
        <f>INT(D246/'Peaker Keys'!$B$6)+1</f>
        <v>11</v>
      </c>
      <c r="F246">
        <f>MOD(D246,'Peaker Keys'!$B$6)</f>
        <v>23</v>
      </c>
      <c r="G246" t="str">
        <f>VLOOKUP(E246,Clustering!$A$6:$B$370,2,FALSE)</f>
        <v>Spring</v>
      </c>
      <c r="H246">
        <f>IF('Peaker Keys'!$B$29&gt;0,MAX(0,MIN('Peaker Keys'!$B$10,B246/'Peaker Keys'!$B$29)),0)</f>
        <v>0</v>
      </c>
      <c r="I246">
        <f>MAX(0,MIN('Peaker Keys'!$B$10,C246/'Peaker Keys'!$B$30))</f>
        <v>1.3327570059793962E-3</v>
      </c>
      <c r="J246">
        <f>IF('Peaker Keys'!$B$31=1,H246,I246)</f>
        <v>0</v>
      </c>
    </row>
    <row r="247" spans="1:10" x14ac:dyDescent="0.25">
      <c r="A247">
        <v>241</v>
      </c>
      <c r="B247">
        <v>0</v>
      </c>
      <c r="C247">
        <v>159.1</v>
      </c>
      <c r="D247">
        <f>MOD(A247-1+'Peaker Keys'!$B$7,'Peaker Keys'!$B$5)</f>
        <v>264</v>
      </c>
      <c r="E247">
        <f>INT(D247/'Peaker Keys'!$B$6)+1</f>
        <v>12</v>
      </c>
      <c r="F247">
        <f>MOD(D247,'Peaker Keys'!$B$6)</f>
        <v>0</v>
      </c>
      <c r="G247" t="str">
        <f>VLOOKUP(E247,Clustering!$A$6:$B$370,2,FALSE)</f>
        <v>Winter</v>
      </c>
      <c r="H247">
        <f>IF('Peaker Keys'!$B$29&gt;0,MAX(0,MIN('Peaker Keys'!$B$10,B247/'Peaker Keys'!$B$29)),0)</f>
        <v>0</v>
      </c>
      <c r="I247">
        <f>MAX(0,MIN('Peaker Keys'!$B$10,C247/'Peaker Keys'!$B$30))</f>
        <v>1.3327570059793962E-3</v>
      </c>
      <c r="J247">
        <f>IF('Peaker Keys'!$B$31=1,H247,I247)</f>
        <v>0</v>
      </c>
    </row>
    <row r="248" spans="1:10" x14ac:dyDescent="0.25">
      <c r="A248">
        <v>242</v>
      </c>
      <c r="B248">
        <v>0</v>
      </c>
      <c r="C248">
        <v>95.5</v>
      </c>
      <c r="D248">
        <f>MOD(A248-1+'Peaker Keys'!$B$7,'Peaker Keys'!$B$5)</f>
        <v>265</v>
      </c>
      <c r="E248">
        <f>INT(D248/'Peaker Keys'!$B$6)+1</f>
        <v>12</v>
      </c>
      <c r="F248">
        <f>MOD(D248,'Peaker Keys'!$B$6)</f>
        <v>1</v>
      </c>
      <c r="G248" t="str">
        <f>VLOOKUP(E248,Clustering!$A$6:$B$370,2,FALSE)</f>
        <v>Winter</v>
      </c>
      <c r="H248">
        <f>IF('Peaker Keys'!$B$29&gt;0,MAX(0,MIN('Peaker Keys'!$B$10,B248/'Peaker Keys'!$B$29)),0)</f>
        <v>0</v>
      </c>
      <c r="I248">
        <f>MAX(0,MIN('Peaker Keys'!$B$10,C248/'Peaker Keys'!$B$30))</f>
        <v>7.9998927763062441E-4</v>
      </c>
      <c r="J248">
        <f>IF('Peaker Keys'!$B$31=1,H248,I248)</f>
        <v>0</v>
      </c>
    </row>
    <row r="249" spans="1:10" x14ac:dyDescent="0.25">
      <c r="A249">
        <v>243</v>
      </c>
      <c r="B249">
        <v>0</v>
      </c>
      <c r="C249">
        <v>95.5</v>
      </c>
      <c r="D249">
        <f>MOD(A249-1+'Peaker Keys'!$B$7,'Peaker Keys'!$B$5)</f>
        <v>266</v>
      </c>
      <c r="E249">
        <f>INT(D249/'Peaker Keys'!$B$6)+1</f>
        <v>12</v>
      </c>
      <c r="F249">
        <f>MOD(D249,'Peaker Keys'!$B$6)</f>
        <v>2</v>
      </c>
      <c r="G249" t="str">
        <f>VLOOKUP(E249,Clustering!$A$6:$B$370,2,FALSE)</f>
        <v>Winter</v>
      </c>
      <c r="H249">
        <f>IF('Peaker Keys'!$B$29&gt;0,MAX(0,MIN('Peaker Keys'!$B$10,B249/'Peaker Keys'!$B$29)),0)</f>
        <v>0</v>
      </c>
      <c r="I249">
        <f>MAX(0,MIN('Peaker Keys'!$B$10,C249/'Peaker Keys'!$B$30))</f>
        <v>7.9998927763062441E-4</v>
      </c>
      <c r="J249">
        <f>IF('Peaker Keys'!$B$31=1,H249,I249)</f>
        <v>0</v>
      </c>
    </row>
    <row r="250" spans="1:10" x14ac:dyDescent="0.25">
      <c r="A250">
        <v>244</v>
      </c>
      <c r="B250">
        <v>0</v>
      </c>
      <c r="C250">
        <v>95.5</v>
      </c>
      <c r="D250">
        <f>MOD(A250-1+'Peaker Keys'!$B$7,'Peaker Keys'!$B$5)</f>
        <v>267</v>
      </c>
      <c r="E250">
        <f>INT(D250/'Peaker Keys'!$B$6)+1</f>
        <v>12</v>
      </c>
      <c r="F250">
        <f>MOD(D250,'Peaker Keys'!$B$6)</f>
        <v>3</v>
      </c>
      <c r="G250" t="str">
        <f>VLOOKUP(E250,Clustering!$A$6:$B$370,2,FALSE)</f>
        <v>Winter</v>
      </c>
      <c r="H250">
        <f>IF('Peaker Keys'!$B$29&gt;0,MAX(0,MIN('Peaker Keys'!$B$10,B250/'Peaker Keys'!$B$29)),0)</f>
        <v>0</v>
      </c>
      <c r="I250">
        <f>MAX(0,MIN('Peaker Keys'!$B$10,C250/'Peaker Keys'!$B$30))</f>
        <v>7.9998927763062441E-4</v>
      </c>
      <c r="J250">
        <f>IF('Peaker Keys'!$B$31=1,H250,I250)</f>
        <v>0</v>
      </c>
    </row>
    <row r="251" spans="1:10" x14ac:dyDescent="0.25">
      <c r="A251">
        <v>245</v>
      </c>
      <c r="B251">
        <v>0</v>
      </c>
      <c r="C251">
        <v>95.5</v>
      </c>
      <c r="D251">
        <f>MOD(A251-1+'Peaker Keys'!$B$7,'Peaker Keys'!$B$5)</f>
        <v>268</v>
      </c>
      <c r="E251">
        <f>INT(D251/'Peaker Keys'!$B$6)+1</f>
        <v>12</v>
      </c>
      <c r="F251">
        <f>MOD(D251,'Peaker Keys'!$B$6)</f>
        <v>4</v>
      </c>
      <c r="G251" t="str">
        <f>VLOOKUP(E251,Clustering!$A$6:$B$370,2,FALSE)</f>
        <v>Winter</v>
      </c>
      <c r="H251">
        <f>IF('Peaker Keys'!$B$29&gt;0,MAX(0,MIN('Peaker Keys'!$B$10,B251/'Peaker Keys'!$B$29)),0)</f>
        <v>0</v>
      </c>
      <c r="I251">
        <f>MAX(0,MIN('Peaker Keys'!$B$10,C251/'Peaker Keys'!$B$30))</f>
        <v>7.9998927763062441E-4</v>
      </c>
      <c r="J251">
        <f>IF('Peaker Keys'!$B$31=1,H251,I251)</f>
        <v>0</v>
      </c>
    </row>
    <row r="252" spans="1:10" x14ac:dyDescent="0.25">
      <c r="A252">
        <v>246</v>
      </c>
      <c r="B252">
        <v>0</v>
      </c>
      <c r="C252">
        <v>95.5</v>
      </c>
      <c r="D252">
        <f>MOD(A252-1+'Peaker Keys'!$B$7,'Peaker Keys'!$B$5)</f>
        <v>269</v>
      </c>
      <c r="E252">
        <f>INT(D252/'Peaker Keys'!$B$6)+1</f>
        <v>12</v>
      </c>
      <c r="F252">
        <f>MOD(D252,'Peaker Keys'!$B$6)</f>
        <v>5</v>
      </c>
      <c r="G252" t="str">
        <f>VLOOKUP(E252,Clustering!$A$6:$B$370,2,FALSE)</f>
        <v>Winter</v>
      </c>
      <c r="H252">
        <f>IF('Peaker Keys'!$B$29&gt;0,MAX(0,MIN('Peaker Keys'!$B$10,B252/'Peaker Keys'!$B$29)),0)</f>
        <v>0</v>
      </c>
      <c r="I252">
        <f>MAX(0,MIN('Peaker Keys'!$B$10,C252/'Peaker Keys'!$B$30))</f>
        <v>7.9998927763062441E-4</v>
      </c>
      <c r="J252">
        <f>IF('Peaker Keys'!$B$31=1,H252,I252)</f>
        <v>0</v>
      </c>
    </row>
    <row r="253" spans="1:10" x14ac:dyDescent="0.25">
      <c r="A253">
        <v>247</v>
      </c>
      <c r="B253">
        <v>0</v>
      </c>
      <c r="C253">
        <v>95.5</v>
      </c>
      <c r="D253">
        <f>MOD(A253-1+'Peaker Keys'!$B$7,'Peaker Keys'!$B$5)</f>
        <v>270</v>
      </c>
      <c r="E253">
        <f>INT(D253/'Peaker Keys'!$B$6)+1</f>
        <v>12</v>
      </c>
      <c r="F253">
        <f>MOD(D253,'Peaker Keys'!$B$6)</f>
        <v>6</v>
      </c>
      <c r="G253" t="str">
        <f>VLOOKUP(E253,Clustering!$A$6:$B$370,2,FALSE)</f>
        <v>Winter</v>
      </c>
      <c r="H253">
        <f>IF('Peaker Keys'!$B$29&gt;0,MAX(0,MIN('Peaker Keys'!$B$10,B253/'Peaker Keys'!$B$29)),0)</f>
        <v>0</v>
      </c>
      <c r="I253">
        <f>MAX(0,MIN('Peaker Keys'!$B$10,C253/'Peaker Keys'!$B$30))</f>
        <v>7.9998927763062441E-4</v>
      </c>
      <c r="J253">
        <f>IF('Peaker Keys'!$B$31=1,H253,I253)</f>
        <v>0</v>
      </c>
    </row>
    <row r="254" spans="1:10" x14ac:dyDescent="0.25">
      <c r="A254">
        <v>248</v>
      </c>
      <c r="B254">
        <v>0</v>
      </c>
      <c r="C254">
        <v>350.3</v>
      </c>
      <c r="D254">
        <f>MOD(A254-1+'Peaker Keys'!$B$7,'Peaker Keys'!$B$5)</f>
        <v>271</v>
      </c>
      <c r="E254">
        <f>INT(D254/'Peaker Keys'!$B$6)+1</f>
        <v>12</v>
      </c>
      <c r="F254">
        <f>MOD(D254,'Peaker Keys'!$B$6)</f>
        <v>7</v>
      </c>
      <c r="G254" t="str">
        <f>VLOOKUP(E254,Clustering!$A$6:$B$370,2,FALSE)</f>
        <v>Winter</v>
      </c>
      <c r="H254">
        <f>IF('Peaker Keys'!$B$29&gt;0,MAX(0,MIN('Peaker Keys'!$B$10,B254/'Peaker Keys'!$B$29)),0)</f>
        <v>0</v>
      </c>
      <c r="I254">
        <f>MAX(0,MIN('Peaker Keys'!$B$10,C254/'Peaker Keys'!$B$30))</f>
        <v>2.9344109314555782E-3</v>
      </c>
      <c r="J254">
        <f>IF('Peaker Keys'!$B$31=1,H254,I254)</f>
        <v>0</v>
      </c>
    </row>
    <row r="255" spans="1:10" x14ac:dyDescent="0.25">
      <c r="A255">
        <v>249</v>
      </c>
      <c r="B255">
        <v>0</v>
      </c>
      <c r="C255">
        <v>153.9</v>
      </c>
      <c r="D255">
        <f>MOD(A255-1+'Peaker Keys'!$B$7,'Peaker Keys'!$B$5)</f>
        <v>272</v>
      </c>
      <c r="E255">
        <f>INT(D255/'Peaker Keys'!$B$6)+1</f>
        <v>12</v>
      </c>
      <c r="F255">
        <f>MOD(D255,'Peaker Keys'!$B$6)</f>
        <v>8</v>
      </c>
      <c r="G255" t="str">
        <f>VLOOKUP(E255,Clustering!$A$6:$B$370,2,FALSE)</f>
        <v>Winter</v>
      </c>
      <c r="H255">
        <f>IF('Peaker Keys'!$B$29&gt;0,MAX(0,MIN('Peaker Keys'!$B$10,B255/'Peaker Keys'!$B$29)),0)</f>
        <v>0</v>
      </c>
      <c r="I255">
        <f>MAX(0,MIN('Peaker Keys'!$B$10,C255/'Peaker Keys'!$B$30))</f>
        <v>1.289197380391132E-3</v>
      </c>
      <c r="J255">
        <f>IF('Peaker Keys'!$B$31=1,H255,I255)</f>
        <v>0</v>
      </c>
    </row>
    <row r="256" spans="1:10" x14ac:dyDescent="0.25">
      <c r="A256">
        <v>250</v>
      </c>
      <c r="B256">
        <v>0</v>
      </c>
      <c r="C256">
        <v>95.5</v>
      </c>
      <c r="D256">
        <f>MOD(A256-1+'Peaker Keys'!$B$7,'Peaker Keys'!$B$5)</f>
        <v>273</v>
      </c>
      <c r="E256">
        <f>INT(D256/'Peaker Keys'!$B$6)+1</f>
        <v>12</v>
      </c>
      <c r="F256">
        <f>MOD(D256,'Peaker Keys'!$B$6)</f>
        <v>9</v>
      </c>
      <c r="G256" t="str">
        <f>VLOOKUP(E256,Clustering!$A$6:$B$370,2,FALSE)</f>
        <v>Winter</v>
      </c>
      <c r="H256">
        <f>IF('Peaker Keys'!$B$29&gt;0,MAX(0,MIN('Peaker Keys'!$B$10,B256/'Peaker Keys'!$B$29)),0)</f>
        <v>0</v>
      </c>
      <c r="I256">
        <f>MAX(0,MIN('Peaker Keys'!$B$10,C256/'Peaker Keys'!$B$30))</f>
        <v>7.9998927763062441E-4</v>
      </c>
      <c r="J256">
        <f>IF('Peaker Keys'!$B$31=1,H256,I256)</f>
        <v>0</v>
      </c>
    </row>
    <row r="257" spans="1:10" x14ac:dyDescent="0.25">
      <c r="A257">
        <v>251</v>
      </c>
      <c r="B257">
        <v>0</v>
      </c>
      <c r="C257">
        <v>95.5</v>
      </c>
      <c r="D257">
        <f>MOD(A257-1+'Peaker Keys'!$B$7,'Peaker Keys'!$B$5)</f>
        <v>274</v>
      </c>
      <c r="E257">
        <f>INT(D257/'Peaker Keys'!$B$6)+1</f>
        <v>12</v>
      </c>
      <c r="F257">
        <f>MOD(D257,'Peaker Keys'!$B$6)</f>
        <v>10</v>
      </c>
      <c r="G257" t="str">
        <f>VLOOKUP(E257,Clustering!$A$6:$B$370,2,FALSE)</f>
        <v>Winter</v>
      </c>
      <c r="H257">
        <f>IF('Peaker Keys'!$B$29&gt;0,MAX(0,MIN('Peaker Keys'!$B$10,B257/'Peaker Keys'!$B$29)),0)</f>
        <v>0</v>
      </c>
      <c r="I257">
        <f>MAX(0,MIN('Peaker Keys'!$B$10,C257/'Peaker Keys'!$B$30))</f>
        <v>7.9998927763062441E-4</v>
      </c>
      <c r="J257">
        <f>IF('Peaker Keys'!$B$31=1,H257,I257)</f>
        <v>0</v>
      </c>
    </row>
    <row r="258" spans="1:10" x14ac:dyDescent="0.25">
      <c r="A258">
        <v>252</v>
      </c>
      <c r="B258">
        <v>0</v>
      </c>
      <c r="C258">
        <v>95.5</v>
      </c>
      <c r="D258">
        <f>MOD(A258-1+'Peaker Keys'!$B$7,'Peaker Keys'!$B$5)</f>
        <v>275</v>
      </c>
      <c r="E258">
        <f>INT(D258/'Peaker Keys'!$B$6)+1</f>
        <v>12</v>
      </c>
      <c r="F258">
        <f>MOD(D258,'Peaker Keys'!$B$6)</f>
        <v>11</v>
      </c>
      <c r="G258" t="str">
        <f>VLOOKUP(E258,Clustering!$A$6:$B$370,2,FALSE)</f>
        <v>Winter</v>
      </c>
      <c r="H258">
        <f>IF('Peaker Keys'!$B$29&gt;0,MAX(0,MIN('Peaker Keys'!$B$10,B258/'Peaker Keys'!$B$29)),0)</f>
        <v>0</v>
      </c>
      <c r="I258">
        <f>MAX(0,MIN('Peaker Keys'!$B$10,C258/'Peaker Keys'!$B$30))</f>
        <v>7.9998927763062441E-4</v>
      </c>
      <c r="J258">
        <f>IF('Peaker Keys'!$B$31=1,H258,I258)</f>
        <v>0</v>
      </c>
    </row>
    <row r="259" spans="1:10" x14ac:dyDescent="0.25">
      <c r="A259">
        <v>253</v>
      </c>
      <c r="B259">
        <v>0</v>
      </c>
      <c r="C259">
        <v>95.5</v>
      </c>
      <c r="D259">
        <f>MOD(A259-1+'Peaker Keys'!$B$7,'Peaker Keys'!$B$5)</f>
        <v>276</v>
      </c>
      <c r="E259">
        <f>INT(D259/'Peaker Keys'!$B$6)+1</f>
        <v>12</v>
      </c>
      <c r="F259">
        <f>MOD(D259,'Peaker Keys'!$B$6)</f>
        <v>12</v>
      </c>
      <c r="G259" t="str">
        <f>VLOOKUP(E259,Clustering!$A$6:$B$370,2,FALSE)</f>
        <v>Winter</v>
      </c>
      <c r="H259">
        <f>IF('Peaker Keys'!$B$29&gt;0,MAX(0,MIN('Peaker Keys'!$B$10,B259/'Peaker Keys'!$B$29)),0)</f>
        <v>0</v>
      </c>
      <c r="I259">
        <f>MAX(0,MIN('Peaker Keys'!$B$10,C259/'Peaker Keys'!$B$30))</f>
        <v>7.9998927763062441E-4</v>
      </c>
      <c r="J259">
        <f>IF('Peaker Keys'!$B$31=1,H259,I259)</f>
        <v>0</v>
      </c>
    </row>
    <row r="260" spans="1:10" x14ac:dyDescent="0.25">
      <c r="A260">
        <v>254</v>
      </c>
      <c r="B260">
        <v>0</v>
      </c>
      <c r="C260">
        <v>95.5</v>
      </c>
      <c r="D260">
        <f>MOD(A260-1+'Peaker Keys'!$B$7,'Peaker Keys'!$B$5)</f>
        <v>277</v>
      </c>
      <c r="E260">
        <f>INT(D260/'Peaker Keys'!$B$6)+1</f>
        <v>12</v>
      </c>
      <c r="F260">
        <f>MOD(D260,'Peaker Keys'!$B$6)</f>
        <v>13</v>
      </c>
      <c r="G260" t="str">
        <f>VLOOKUP(E260,Clustering!$A$6:$B$370,2,FALSE)</f>
        <v>Winter</v>
      </c>
      <c r="H260">
        <f>IF('Peaker Keys'!$B$29&gt;0,MAX(0,MIN('Peaker Keys'!$B$10,B260/'Peaker Keys'!$B$29)),0)</f>
        <v>0</v>
      </c>
      <c r="I260">
        <f>MAX(0,MIN('Peaker Keys'!$B$10,C260/'Peaker Keys'!$B$30))</f>
        <v>7.9998927763062441E-4</v>
      </c>
      <c r="J260">
        <f>IF('Peaker Keys'!$B$31=1,H260,I260)</f>
        <v>0</v>
      </c>
    </row>
    <row r="261" spans="1:10" x14ac:dyDescent="0.25">
      <c r="A261">
        <v>255</v>
      </c>
      <c r="B261">
        <v>0</v>
      </c>
      <c r="C261">
        <v>95.5</v>
      </c>
      <c r="D261">
        <f>MOD(A261-1+'Peaker Keys'!$B$7,'Peaker Keys'!$B$5)</f>
        <v>278</v>
      </c>
      <c r="E261">
        <f>INT(D261/'Peaker Keys'!$B$6)+1</f>
        <v>12</v>
      </c>
      <c r="F261">
        <f>MOD(D261,'Peaker Keys'!$B$6)</f>
        <v>14</v>
      </c>
      <c r="G261" t="str">
        <f>VLOOKUP(E261,Clustering!$A$6:$B$370,2,FALSE)</f>
        <v>Winter</v>
      </c>
      <c r="H261">
        <f>IF('Peaker Keys'!$B$29&gt;0,MAX(0,MIN('Peaker Keys'!$B$10,B261/'Peaker Keys'!$B$29)),0)</f>
        <v>0</v>
      </c>
      <c r="I261">
        <f>MAX(0,MIN('Peaker Keys'!$B$10,C261/'Peaker Keys'!$B$30))</f>
        <v>7.9998927763062441E-4</v>
      </c>
      <c r="J261">
        <f>IF('Peaker Keys'!$B$31=1,H261,I261)</f>
        <v>0</v>
      </c>
    </row>
    <row r="262" spans="1:10" x14ac:dyDescent="0.25">
      <c r="A262">
        <v>256</v>
      </c>
      <c r="B262">
        <v>0</v>
      </c>
      <c r="C262">
        <v>159.1</v>
      </c>
      <c r="D262">
        <f>MOD(A262-1+'Peaker Keys'!$B$7,'Peaker Keys'!$B$5)</f>
        <v>279</v>
      </c>
      <c r="E262">
        <f>INT(D262/'Peaker Keys'!$B$6)+1</f>
        <v>12</v>
      </c>
      <c r="F262">
        <f>MOD(D262,'Peaker Keys'!$B$6)</f>
        <v>15</v>
      </c>
      <c r="G262" t="str">
        <f>VLOOKUP(E262,Clustering!$A$6:$B$370,2,FALSE)</f>
        <v>Winter</v>
      </c>
      <c r="H262">
        <f>IF('Peaker Keys'!$B$29&gt;0,MAX(0,MIN('Peaker Keys'!$B$10,B262/'Peaker Keys'!$B$29)),0)</f>
        <v>0</v>
      </c>
      <c r="I262">
        <f>MAX(0,MIN('Peaker Keys'!$B$10,C262/'Peaker Keys'!$B$30))</f>
        <v>1.3327570059793962E-3</v>
      </c>
      <c r="J262">
        <f>IF('Peaker Keys'!$B$31=1,H262,I262)</f>
        <v>0</v>
      </c>
    </row>
    <row r="263" spans="1:10" x14ac:dyDescent="0.25">
      <c r="A263">
        <v>257</v>
      </c>
      <c r="B263">
        <v>0</v>
      </c>
      <c r="C263">
        <v>159.1</v>
      </c>
      <c r="D263">
        <f>MOD(A263-1+'Peaker Keys'!$B$7,'Peaker Keys'!$B$5)</f>
        <v>280</v>
      </c>
      <c r="E263">
        <f>INT(D263/'Peaker Keys'!$B$6)+1</f>
        <v>12</v>
      </c>
      <c r="F263">
        <f>MOD(D263,'Peaker Keys'!$B$6)</f>
        <v>16</v>
      </c>
      <c r="G263" t="str">
        <f>VLOOKUP(E263,Clustering!$A$6:$B$370,2,FALSE)</f>
        <v>Winter</v>
      </c>
      <c r="H263">
        <f>IF('Peaker Keys'!$B$29&gt;0,MAX(0,MIN('Peaker Keys'!$B$10,B263/'Peaker Keys'!$B$29)),0)</f>
        <v>0</v>
      </c>
      <c r="I263">
        <f>MAX(0,MIN('Peaker Keys'!$B$10,C263/'Peaker Keys'!$B$30))</f>
        <v>1.3327570059793962E-3</v>
      </c>
      <c r="J263">
        <f>IF('Peaker Keys'!$B$31=1,H263,I263)</f>
        <v>0</v>
      </c>
    </row>
    <row r="264" spans="1:10" x14ac:dyDescent="0.25">
      <c r="A264">
        <v>258</v>
      </c>
      <c r="B264">
        <v>0</v>
      </c>
      <c r="C264">
        <v>159.1</v>
      </c>
      <c r="D264">
        <f>MOD(A264-1+'Peaker Keys'!$B$7,'Peaker Keys'!$B$5)</f>
        <v>281</v>
      </c>
      <c r="E264">
        <f>INT(D264/'Peaker Keys'!$B$6)+1</f>
        <v>12</v>
      </c>
      <c r="F264">
        <f>MOD(D264,'Peaker Keys'!$B$6)</f>
        <v>17</v>
      </c>
      <c r="G264" t="str">
        <f>VLOOKUP(E264,Clustering!$A$6:$B$370,2,FALSE)</f>
        <v>Winter</v>
      </c>
      <c r="H264">
        <f>IF('Peaker Keys'!$B$29&gt;0,MAX(0,MIN('Peaker Keys'!$B$10,B264/'Peaker Keys'!$B$29)),0)</f>
        <v>0</v>
      </c>
      <c r="I264">
        <f>MAX(0,MIN('Peaker Keys'!$B$10,C264/'Peaker Keys'!$B$30))</f>
        <v>1.3327570059793962E-3</v>
      </c>
      <c r="J264">
        <f>IF('Peaker Keys'!$B$31=1,H264,I264)</f>
        <v>0</v>
      </c>
    </row>
    <row r="265" spans="1:10" x14ac:dyDescent="0.25">
      <c r="A265">
        <v>259</v>
      </c>
      <c r="B265">
        <v>0</v>
      </c>
      <c r="C265">
        <v>159.1</v>
      </c>
      <c r="D265">
        <f>MOD(A265-1+'Peaker Keys'!$B$7,'Peaker Keys'!$B$5)</f>
        <v>282</v>
      </c>
      <c r="E265">
        <f>INT(D265/'Peaker Keys'!$B$6)+1</f>
        <v>12</v>
      </c>
      <c r="F265">
        <f>MOD(D265,'Peaker Keys'!$B$6)</f>
        <v>18</v>
      </c>
      <c r="G265" t="str">
        <f>VLOOKUP(E265,Clustering!$A$6:$B$370,2,FALSE)</f>
        <v>Winter</v>
      </c>
      <c r="H265">
        <f>IF('Peaker Keys'!$B$29&gt;0,MAX(0,MIN('Peaker Keys'!$B$10,B265/'Peaker Keys'!$B$29)),0)</f>
        <v>0</v>
      </c>
      <c r="I265">
        <f>MAX(0,MIN('Peaker Keys'!$B$10,C265/'Peaker Keys'!$B$30))</f>
        <v>1.3327570059793962E-3</v>
      </c>
      <c r="J265">
        <f>IF('Peaker Keys'!$B$31=1,H265,I265)</f>
        <v>0</v>
      </c>
    </row>
    <row r="266" spans="1:10" x14ac:dyDescent="0.25">
      <c r="A266">
        <v>260</v>
      </c>
      <c r="B266">
        <v>0</v>
      </c>
      <c r="C266">
        <v>159.1</v>
      </c>
      <c r="D266">
        <f>MOD(A266-1+'Peaker Keys'!$B$7,'Peaker Keys'!$B$5)</f>
        <v>283</v>
      </c>
      <c r="E266">
        <f>INT(D266/'Peaker Keys'!$B$6)+1</f>
        <v>12</v>
      </c>
      <c r="F266">
        <f>MOD(D266,'Peaker Keys'!$B$6)</f>
        <v>19</v>
      </c>
      <c r="G266" t="str">
        <f>VLOOKUP(E266,Clustering!$A$6:$B$370,2,FALSE)</f>
        <v>Winter</v>
      </c>
      <c r="H266">
        <f>IF('Peaker Keys'!$B$29&gt;0,MAX(0,MIN('Peaker Keys'!$B$10,B266/'Peaker Keys'!$B$29)),0)</f>
        <v>0</v>
      </c>
      <c r="I266">
        <f>MAX(0,MIN('Peaker Keys'!$B$10,C266/'Peaker Keys'!$B$30))</f>
        <v>1.3327570059793962E-3</v>
      </c>
      <c r="J266">
        <f>IF('Peaker Keys'!$B$31=1,H266,I266)</f>
        <v>0</v>
      </c>
    </row>
    <row r="267" spans="1:10" x14ac:dyDescent="0.25">
      <c r="A267">
        <v>261</v>
      </c>
      <c r="B267">
        <v>0</v>
      </c>
      <c r="C267">
        <v>159.1</v>
      </c>
      <c r="D267">
        <f>MOD(A267-1+'Peaker Keys'!$B$7,'Peaker Keys'!$B$5)</f>
        <v>284</v>
      </c>
      <c r="E267">
        <f>INT(D267/'Peaker Keys'!$B$6)+1</f>
        <v>12</v>
      </c>
      <c r="F267">
        <f>MOD(D267,'Peaker Keys'!$B$6)</f>
        <v>20</v>
      </c>
      <c r="G267" t="str">
        <f>VLOOKUP(E267,Clustering!$A$6:$B$370,2,FALSE)</f>
        <v>Winter</v>
      </c>
      <c r="H267">
        <f>IF('Peaker Keys'!$B$29&gt;0,MAX(0,MIN('Peaker Keys'!$B$10,B267/'Peaker Keys'!$B$29)),0)</f>
        <v>0</v>
      </c>
      <c r="I267">
        <f>MAX(0,MIN('Peaker Keys'!$B$10,C267/'Peaker Keys'!$B$30))</f>
        <v>1.3327570059793962E-3</v>
      </c>
      <c r="J267">
        <f>IF('Peaker Keys'!$B$31=1,H267,I267)</f>
        <v>0</v>
      </c>
    </row>
    <row r="268" spans="1:10" x14ac:dyDescent="0.25">
      <c r="A268">
        <v>262</v>
      </c>
      <c r="B268">
        <v>0</v>
      </c>
      <c r="C268">
        <v>159.1</v>
      </c>
      <c r="D268">
        <f>MOD(A268-1+'Peaker Keys'!$B$7,'Peaker Keys'!$B$5)</f>
        <v>285</v>
      </c>
      <c r="E268">
        <f>INT(D268/'Peaker Keys'!$B$6)+1</f>
        <v>12</v>
      </c>
      <c r="F268">
        <f>MOD(D268,'Peaker Keys'!$B$6)</f>
        <v>21</v>
      </c>
      <c r="G268" t="str">
        <f>VLOOKUP(E268,Clustering!$A$6:$B$370,2,FALSE)</f>
        <v>Winter</v>
      </c>
      <c r="H268">
        <f>IF('Peaker Keys'!$B$29&gt;0,MAX(0,MIN('Peaker Keys'!$B$10,B268/'Peaker Keys'!$B$29)),0)</f>
        <v>0</v>
      </c>
      <c r="I268">
        <f>MAX(0,MIN('Peaker Keys'!$B$10,C268/'Peaker Keys'!$B$30))</f>
        <v>1.3327570059793962E-3</v>
      </c>
      <c r="J268">
        <f>IF('Peaker Keys'!$B$31=1,H268,I268)</f>
        <v>0</v>
      </c>
    </row>
    <row r="269" spans="1:10" x14ac:dyDescent="0.25">
      <c r="A269">
        <v>263</v>
      </c>
      <c r="B269">
        <v>0</v>
      </c>
      <c r="C269">
        <v>159.1</v>
      </c>
      <c r="D269">
        <f>MOD(A269-1+'Peaker Keys'!$B$7,'Peaker Keys'!$B$5)</f>
        <v>286</v>
      </c>
      <c r="E269">
        <f>INT(D269/'Peaker Keys'!$B$6)+1</f>
        <v>12</v>
      </c>
      <c r="F269">
        <f>MOD(D269,'Peaker Keys'!$B$6)</f>
        <v>22</v>
      </c>
      <c r="G269" t="str">
        <f>VLOOKUP(E269,Clustering!$A$6:$B$370,2,FALSE)</f>
        <v>Winter</v>
      </c>
      <c r="H269">
        <f>IF('Peaker Keys'!$B$29&gt;0,MAX(0,MIN('Peaker Keys'!$B$10,B269/'Peaker Keys'!$B$29)),0)</f>
        <v>0</v>
      </c>
      <c r="I269">
        <f>MAX(0,MIN('Peaker Keys'!$B$10,C269/'Peaker Keys'!$B$30))</f>
        <v>1.3327570059793962E-3</v>
      </c>
      <c r="J269">
        <f>IF('Peaker Keys'!$B$31=1,H269,I269)</f>
        <v>0</v>
      </c>
    </row>
    <row r="270" spans="1:10" x14ac:dyDescent="0.25">
      <c r="A270">
        <v>264</v>
      </c>
      <c r="B270">
        <v>0</v>
      </c>
      <c r="C270">
        <v>159.1</v>
      </c>
      <c r="D270">
        <f>MOD(A270-1+'Peaker Keys'!$B$7,'Peaker Keys'!$B$5)</f>
        <v>287</v>
      </c>
      <c r="E270">
        <f>INT(D270/'Peaker Keys'!$B$6)+1</f>
        <v>12</v>
      </c>
      <c r="F270">
        <f>MOD(D270,'Peaker Keys'!$B$6)</f>
        <v>23</v>
      </c>
      <c r="G270" t="str">
        <f>VLOOKUP(E270,Clustering!$A$6:$B$370,2,FALSE)</f>
        <v>Winter</v>
      </c>
      <c r="H270">
        <f>IF('Peaker Keys'!$B$29&gt;0,MAX(0,MIN('Peaker Keys'!$B$10,B270/'Peaker Keys'!$B$29)),0)</f>
        <v>0</v>
      </c>
      <c r="I270">
        <f>MAX(0,MIN('Peaker Keys'!$B$10,C270/'Peaker Keys'!$B$30))</f>
        <v>1.3327570059793962E-3</v>
      </c>
      <c r="J270">
        <f>IF('Peaker Keys'!$B$31=1,H270,I270)</f>
        <v>0</v>
      </c>
    </row>
    <row r="271" spans="1:10" x14ac:dyDescent="0.25">
      <c r="A271">
        <v>265</v>
      </c>
      <c r="B271">
        <v>0</v>
      </c>
      <c r="C271">
        <v>95.5</v>
      </c>
      <c r="D271">
        <f>MOD(A271-1+'Peaker Keys'!$B$7,'Peaker Keys'!$B$5)</f>
        <v>288</v>
      </c>
      <c r="E271">
        <f>INT(D271/'Peaker Keys'!$B$6)+1</f>
        <v>13</v>
      </c>
      <c r="F271">
        <f>MOD(D271,'Peaker Keys'!$B$6)</f>
        <v>0</v>
      </c>
      <c r="G271" t="str">
        <f>VLOOKUP(E271,Clustering!$A$6:$B$370,2,FALSE)</f>
        <v>Winter Peak</v>
      </c>
      <c r="H271">
        <f>IF('Peaker Keys'!$B$29&gt;0,MAX(0,MIN('Peaker Keys'!$B$10,B271/'Peaker Keys'!$B$29)),0)</f>
        <v>0</v>
      </c>
      <c r="I271">
        <f>MAX(0,MIN('Peaker Keys'!$B$10,C271/'Peaker Keys'!$B$30))</f>
        <v>7.9998927763062441E-4</v>
      </c>
      <c r="J271">
        <f>IF('Peaker Keys'!$B$31=1,H271,I271)</f>
        <v>0</v>
      </c>
    </row>
    <row r="272" spans="1:10" x14ac:dyDescent="0.25">
      <c r="A272">
        <v>266</v>
      </c>
      <c r="B272">
        <v>0</v>
      </c>
      <c r="C272">
        <v>95.5</v>
      </c>
      <c r="D272">
        <f>MOD(A272-1+'Peaker Keys'!$B$7,'Peaker Keys'!$B$5)</f>
        <v>289</v>
      </c>
      <c r="E272">
        <f>INT(D272/'Peaker Keys'!$B$6)+1</f>
        <v>13</v>
      </c>
      <c r="F272">
        <f>MOD(D272,'Peaker Keys'!$B$6)</f>
        <v>1</v>
      </c>
      <c r="G272" t="str">
        <f>VLOOKUP(E272,Clustering!$A$6:$B$370,2,FALSE)</f>
        <v>Winter Peak</v>
      </c>
      <c r="H272">
        <f>IF('Peaker Keys'!$B$29&gt;0,MAX(0,MIN('Peaker Keys'!$B$10,B272/'Peaker Keys'!$B$29)),0)</f>
        <v>0</v>
      </c>
      <c r="I272">
        <f>MAX(0,MIN('Peaker Keys'!$B$10,C272/'Peaker Keys'!$B$30))</f>
        <v>7.9998927763062441E-4</v>
      </c>
      <c r="J272">
        <f>IF('Peaker Keys'!$B$31=1,H272,I272)</f>
        <v>0</v>
      </c>
    </row>
    <row r="273" spans="1:10" x14ac:dyDescent="0.25">
      <c r="A273">
        <v>267</v>
      </c>
      <c r="B273">
        <v>0</v>
      </c>
      <c r="C273">
        <v>95.5</v>
      </c>
      <c r="D273">
        <f>MOD(A273-1+'Peaker Keys'!$B$7,'Peaker Keys'!$B$5)</f>
        <v>290</v>
      </c>
      <c r="E273">
        <f>INT(D273/'Peaker Keys'!$B$6)+1</f>
        <v>13</v>
      </c>
      <c r="F273">
        <f>MOD(D273,'Peaker Keys'!$B$6)</f>
        <v>2</v>
      </c>
      <c r="G273" t="str">
        <f>VLOOKUP(E273,Clustering!$A$6:$B$370,2,FALSE)</f>
        <v>Winter Peak</v>
      </c>
      <c r="H273">
        <f>IF('Peaker Keys'!$B$29&gt;0,MAX(0,MIN('Peaker Keys'!$B$10,B273/'Peaker Keys'!$B$29)),0)</f>
        <v>0</v>
      </c>
      <c r="I273">
        <f>MAX(0,MIN('Peaker Keys'!$B$10,C273/'Peaker Keys'!$B$30))</f>
        <v>7.9998927763062441E-4</v>
      </c>
      <c r="J273">
        <f>IF('Peaker Keys'!$B$31=1,H273,I273)</f>
        <v>0</v>
      </c>
    </row>
    <row r="274" spans="1:10" x14ac:dyDescent="0.25">
      <c r="A274">
        <v>268</v>
      </c>
      <c r="B274">
        <v>0</v>
      </c>
      <c r="C274">
        <v>95.5</v>
      </c>
      <c r="D274">
        <f>MOD(A274-1+'Peaker Keys'!$B$7,'Peaker Keys'!$B$5)</f>
        <v>291</v>
      </c>
      <c r="E274">
        <f>INT(D274/'Peaker Keys'!$B$6)+1</f>
        <v>13</v>
      </c>
      <c r="F274">
        <f>MOD(D274,'Peaker Keys'!$B$6)</f>
        <v>3</v>
      </c>
      <c r="G274" t="str">
        <f>VLOOKUP(E274,Clustering!$A$6:$B$370,2,FALSE)</f>
        <v>Winter Peak</v>
      </c>
      <c r="H274">
        <f>IF('Peaker Keys'!$B$29&gt;0,MAX(0,MIN('Peaker Keys'!$B$10,B274/'Peaker Keys'!$B$29)),0)</f>
        <v>0</v>
      </c>
      <c r="I274">
        <f>MAX(0,MIN('Peaker Keys'!$B$10,C274/'Peaker Keys'!$B$30))</f>
        <v>7.9998927763062441E-4</v>
      </c>
      <c r="J274">
        <f>IF('Peaker Keys'!$B$31=1,H274,I274)</f>
        <v>0</v>
      </c>
    </row>
    <row r="275" spans="1:10" x14ac:dyDescent="0.25">
      <c r="A275">
        <v>269</v>
      </c>
      <c r="B275">
        <v>0</v>
      </c>
      <c r="C275">
        <v>95.5</v>
      </c>
      <c r="D275">
        <f>MOD(A275-1+'Peaker Keys'!$B$7,'Peaker Keys'!$B$5)</f>
        <v>292</v>
      </c>
      <c r="E275">
        <f>INT(D275/'Peaker Keys'!$B$6)+1</f>
        <v>13</v>
      </c>
      <c r="F275">
        <f>MOD(D275,'Peaker Keys'!$B$6)</f>
        <v>4</v>
      </c>
      <c r="G275" t="str">
        <f>VLOOKUP(E275,Clustering!$A$6:$B$370,2,FALSE)</f>
        <v>Winter Peak</v>
      </c>
      <c r="H275">
        <f>IF('Peaker Keys'!$B$29&gt;0,MAX(0,MIN('Peaker Keys'!$B$10,B275/'Peaker Keys'!$B$29)),0)</f>
        <v>0</v>
      </c>
      <c r="I275">
        <f>MAX(0,MIN('Peaker Keys'!$B$10,C275/'Peaker Keys'!$B$30))</f>
        <v>7.9998927763062441E-4</v>
      </c>
      <c r="J275">
        <f>IF('Peaker Keys'!$B$31=1,H275,I275)</f>
        <v>0</v>
      </c>
    </row>
    <row r="276" spans="1:10" x14ac:dyDescent="0.25">
      <c r="A276">
        <v>270</v>
      </c>
      <c r="B276">
        <v>0</v>
      </c>
      <c r="C276">
        <v>95.5</v>
      </c>
      <c r="D276">
        <f>MOD(A276-1+'Peaker Keys'!$B$7,'Peaker Keys'!$B$5)</f>
        <v>293</v>
      </c>
      <c r="E276">
        <f>INT(D276/'Peaker Keys'!$B$6)+1</f>
        <v>13</v>
      </c>
      <c r="F276">
        <f>MOD(D276,'Peaker Keys'!$B$6)</f>
        <v>5</v>
      </c>
      <c r="G276" t="str">
        <f>VLOOKUP(E276,Clustering!$A$6:$B$370,2,FALSE)</f>
        <v>Winter Peak</v>
      </c>
      <c r="H276">
        <f>IF('Peaker Keys'!$B$29&gt;0,MAX(0,MIN('Peaker Keys'!$B$10,B276/'Peaker Keys'!$B$29)),0)</f>
        <v>0</v>
      </c>
      <c r="I276">
        <f>MAX(0,MIN('Peaker Keys'!$B$10,C276/'Peaker Keys'!$B$30))</f>
        <v>7.9998927763062441E-4</v>
      </c>
      <c r="J276">
        <f>IF('Peaker Keys'!$B$31=1,H276,I276)</f>
        <v>0</v>
      </c>
    </row>
    <row r="277" spans="1:10" x14ac:dyDescent="0.25">
      <c r="A277">
        <v>271</v>
      </c>
      <c r="B277">
        <v>0</v>
      </c>
      <c r="C277">
        <v>95.5</v>
      </c>
      <c r="D277">
        <f>MOD(A277-1+'Peaker Keys'!$B$7,'Peaker Keys'!$B$5)</f>
        <v>294</v>
      </c>
      <c r="E277">
        <f>INT(D277/'Peaker Keys'!$B$6)+1</f>
        <v>13</v>
      </c>
      <c r="F277">
        <f>MOD(D277,'Peaker Keys'!$B$6)</f>
        <v>6</v>
      </c>
      <c r="G277" t="str">
        <f>VLOOKUP(E277,Clustering!$A$6:$B$370,2,FALSE)</f>
        <v>Winter Peak</v>
      </c>
      <c r="H277">
        <f>IF('Peaker Keys'!$B$29&gt;0,MAX(0,MIN('Peaker Keys'!$B$10,B277/'Peaker Keys'!$B$29)),0)</f>
        <v>0</v>
      </c>
      <c r="I277">
        <f>MAX(0,MIN('Peaker Keys'!$B$10,C277/'Peaker Keys'!$B$30))</f>
        <v>7.9998927763062441E-4</v>
      </c>
      <c r="J277">
        <f>IF('Peaker Keys'!$B$31=1,H277,I277)</f>
        <v>0</v>
      </c>
    </row>
    <row r="278" spans="1:10" x14ac:dyDescent="0.25">
      <c r="A278">
        <v>272</v>
      </c>
      <c r="B278">
        <v>0</v>
      </c>
      <c r="C278">
        <v>95.5</v>
      </c>
      <c r="D278">
        <f>MOD(A278-1+'Peaker Keys'!$B$7,'Peaker Keys'!$B$5)</f>
        <v>295</v>
      </c>
      <c r="E278">
        <f>INT(D278/'Peaker Keys'!$B$6)+1</f>
        <v>13</v>
      </c>
      <c r="F278">
        <f>MOD(D278,'Peaker Keys'!$B$6)</f>
        <v>7</v>
      </c>
      <c r="G278" t="str">
        <f>VLOOKUP(E278,Clustering!$A$6:$B$370,2,FALSE)</f>
        <v>Winter Peak</v>
      </c>
      <c r="H278">
        <f>IF('Peaker Keys'!$B$29&gt;0,MAX(0,MIN('Peaker Keys'!$B$10,B278/'Peaker Keys'!$B$29)),0)</f>
        <v>0</v>
      </c>
      <c r="I278">
        <f>MAX(0,MIN('Peaker Keys'!$B$10,C278/'Peaker Keys'!$B$30))</f>
        <v>7.9998927763062441E-4</v>
      </c>
      <c r="J278">
        <f>IF('Peaker Keys'!$B$31=1,H278,I278)</f>
        <v>0</v>
      </c>
    </row>
    <row r="279" spans="1:10" x14ac:dyDescent="0.25">
      <c r="A279">
        <v>273</v>
      </c>
      <c r="B279">
        <v>0</v>
      </c>
      <c r="C279">
        <v>690.5</v>
      </c>
      <c r="D279">
        <f>MOD(A279-1+'Peaker Keys'!$B$7,'Peaker Keys'!$B$5)</f>
        <v>296</v>
      </c>
      <c r="E279">
        <f>INT(D279/'Peaker Keys'!$B$6)+1</f>
        <v>13</v>
      </c>
      <c r="F279">
        <f>MOD(D279,'Peaker Keys'!$B$6)</f>
        <v>8</v>
      </c>
      <c r="G279" t="str">
        <f>VLOOKUP(E279,Clustering!$A$6:$B$370,2,FALSE)</f>
        <v>Winter Peak</v>
      </c>
      <c r="H279">
        <f>IF('Peaker Keys'!$B$29&gt;0,MAX(0,MIN('Peaker Keys'!$B$10,B279/'Peaker Keys'!$B$29)),0)</f>
        <v>0</v>
      </c>
      <c r="I279">
        <f>MAX(0,MIN('Peaker Keys'!$B$10,C279/'Peaker Keys'!$B$30))</f>
        <v>5.7842156670570273E-3</v>
      </c>
      <c r="J279">
        <f>IF('Peaker Keys'!$B$31=1,H279,I279)</f>
        <v>0</v>
      </c>
    </row>
    <row r="280" spans="1:10" x14ac:dyDescent="0.25">
      <c r="A280">
        <v>274</v>
      </c>
      <c r="B280">
        <v>0</v>
      </c>
      <c r="C280">
        <v>159.1</v>
      </c>
      <c r="D280">
        <f>MOD(A280-1+'Peaker Keys'!$B$7,'Peaker Keys'!$B$5)</f>
        <v>297</v>
      </c>
      <c r="E280">
        <f>INT(D280/'Peaker Keys'!$B$6)+1</f>
        <v>13</v>
      </c>
      <c r="F280">
        <f>MOD(D280,'Peaker Keys'!$B$6)</f>
        <v>9</v>
      </c>
      <c r="G280" t="str">
        <f>VLOOKUP(E280,Clustering!$A$6:$B$370,2,FALSE)</f>
        <v>Winter Peak</v>
      </c>
      <c r="H280">
        <f>IF('Peaker Keys'!$B$29&gt;0,MAX(0,MIN('Peaker Keys'!$B$10,B280/'Peaker Keys'!$B$29)),0)</f>
        <v>0</v>
      </c>
      <c r="I280">
        <f>MAX(0,MIN('Peaker Keys'!$B$10,C280/'Peaker Keys'!$B$30))</f>
        <v>1.3327570059793962E-3</v>
      </c>
      <c r="J280">
        <f>IF('Peaker Keys'!$B$31=1,H280,I280)</f>
        <v>0</v>
      </c>
    </row>
    <row r="281" spans="1:10" x14ac:dyDescent="0.25">
      <c r="A281">
        <v>275</v>
      </c>
      <c r="B281">
        <v>0</v>
      </c>
      <c r="C281">
        <v>159.1</v>
      </c>
      <c r="D281">
        <f>MOD(A281-1+'Peaker Keys'!$B$7,'Peaker Keys'!$B$5)</f>
        <v>298</v>
      </c>
      <c r="E281">
        <f>INT(D281/'Peaker Keys'!$B$6)+1</f>
        <v>13</v>
      </c>
      <c r="F281">
        <f>MOD(D281,'Peaker Keys'!$B$6)</f>
        <v>10</v>
      </c>
      <c r="G281" t="str">
        <f>VLOOKUP(E281,Clustering!$A$6:$B$370,2,FALSE)</f>
        <v>Winter Peak</v>
      </c>
      <c r="H281">
        <f>IF('Peaker Keys'!$B$29&gt;0,MAX(0,MIN('Peaker Keys'!$B$10,B281/'Peaker Keys'!$B$29)),0)</f>
        <v>0</v>
      </c>
      <c r="I281">
        <f>MAX(0,MIN('Peaker Keys'!$B$10,C281/'Peaker Keys'!$B$30))</f>
        <v>1.3327570059793962E-3</v>
      </c>
      <c r="J281">
        <f>IF('Peaker Keys'!$B$31=1,H281,I281)</f>
        <v>0</v>
      </c>
    </row>
    <row r="282" spans="1:10" x14ac:dyDescent="0.25">
      <c r="A282">
        <v>276</v>
      </c>
      <c r="B282">
        <v>0</v>
      </c>
      <c r="C282">
        <v>159.1</v>
      </c>
      <c r="D282">
        <f>MOD(A282-1+'Peaker Keys'!$B$7,'Peaker Keys'!$B$5)</f>
        <v>299</v>
      </c>
      <c r="E282">
        <f>INT(D282/'Peaker Keys'!$B$6)+1</f>
        <v>13</v>
      </c>
      <c r="F282">
        <f>MOD(D282,'Peaker Keys'!$B$6)</f>
        <v>11</v>
      </c>
      <c r="G282" t="str">
        <f>VLOOKUP(E282,Clustering!$A$6:$B$370,2,FALSE)</f>
        <v>Winter Peak</v>
      </c>
      <c r="H282">
        <f>IF('Peaker Keys'!$B$29&gt;0,MAX(0,MIN('Peaker Keys'!$B$10,B282/'Peaker Keys'!$B$29)),0)</f>
        <v>0</v>
      </c>
      <c r="I282">
        <f>MAX(0,MIN('Peaker Keys'!$B$10,C282/'Peaker Keys'!$B$30))</f>
        <v>1.3327570059793962E-3</v>
      </c>
      <c r="J282">
        <f>IF('Peaker Keys'!$B$31=1,H282,I282)</f>
        <v>0</v>
      </c>
    </row>
    <row r="283" spans="1:10" x14ac:dyDescent="0.25">
      <c r="A283">
        <v>277</v>
      </c>
      <c r="B283">
        <v>0</v>
      </c>
      <c r="C283">
        <v>159.1</v>
      </c>
      <c r="D283">
        <f>MOD(A283-1+'Peaker Keys'!$B$7,'Peaker Keys'!$B$5)</f>
        <v>300</v>
      </c>
      <c r="E283">
        <f>INT(D283/'Peaker Keys'!$B$6)+1</f>
        <v>13</v>
      </c>
      <c r="F283">
        <f>MOD(D283,'Peaker Keys'!$B$6)</f>
        <v>12</v>
      </c>
      <c r="G283" t="str">
        <f>VLOOKUP(E283,Clustering!$A$6:$B$370,2,FALSE)</f>
        <v>Winter Peak</v>
      </c>
      <c r="H283">
        <f>IF('Peaker Keys'!$B$29&gt;0,MAX(0,MIN('Peaker Keys'!$B$10,B283/'Peaker Keys'!$B$29)),0)</f>
        <v>0</v>
      </c>
      <c r="I283">
        <f>MAX(0,MIN('Peaker Keys'!$B$10,C283/'Peaker Keys'!$B$30))</f>
        <v>1.3327570059793962E-3</v>
      </c>
      <c r="J283">
        <f>IF('Peaker Keys'!$B$31=1,H283,I283)</f>
        <v>0</v>
      </c>
    </row>
    <row r="284" spans="1:10" x14ac:dyDescent="0.25">
      <c r="A284">
        <v>278</v>
      </c>
      <c r="B284">
        <v>0</v>
      </c>
      <c r="C284">
        <v>159.1</v>
      </c>
      <c r="D284">
        <f>MOD(A284-1+'Peaker Keys'!$B$7,'Peaker Keys'!$B$5)</f>
        <v>301</v>
      </c>
      <c r="E284">
        <f>INT(D284/'Peaker Keys'!$B$6)+1</f>
        <v>13</v>
      </c>
      <c r="F284">
        <f>MOD(D284,'Peaker Keys'!$B$6)</f>
        <v>13</v>
      </c>
      <c r="G284" t="str">
        <f>VLOOKUP(E284,Clustering!$A$6:$B$370,2,FALSE)</f>
        <v>Winter Peak</v>
      </c>
      <c r="H284">
        <f>IF('Peaker Keys'!$B$29&gt;0,MAX(0,MIN('Peaker Keys'!$B$10,B284/'Peaker Keys'!$B$29)),0)</f>
        <v>0</v>
      </c>
      <c r="I284">
        <f>MAX(0,MIN('Peaker Keys'!$B$10,C284/'Peaker Keys'!$B$30))</f>
        <v>1.3327570059793962E-3</v>
      </c>
      <c r="J284">
        <f>IF('Peaker Keys'!$B$31=1,H284,I284)</f>
        <v>0</v>
      </c>
    </row>
    <row r="285" spans="1:10" x14ac:dyDescent="0.25">
      <c r="A285">
        <v>279</v>
      </c>
      <c r="B285">
        <v>0</v>
      </c>
      <c r="C285">
        <v>95.5</v>
      </c>
      <c r="D285">
        <f>MOD(A285-1+'Peaker Keys'!$B$7,'Peaker Keys'!$B$5)</f>
        <v>302</v>
      </c>
      <c r="E285">
        <f>INT(D285/'Peaker Keys'!$B$6)+1</f>
        <v>13</v>
      </c>
      <c r="F285">
        <f>MOD(D285,'Peaker Keys'!$B$6)</f>
        <v>14</v>
      </c>
      <c r="G285" t="str">
        <f>VLOOKUP(E285,Clustering!$A$6:$B$370,2,FALSE)</f>
        <v>Winter Peak</v>
      </c>
      <c r="H285">
        <f>IF('Peaker Keys'!$B$29&gt;0,MAX(0,MIN('Peaker Keys'!$B$10,B285/'Peaker Keys'!$B$29)),0)</f>
        <v>0</v>
      </c>
      <c r="I285">
        <f>MAX(0,MIN('Peaker Keys'!$B$10,C285/'Peaker Keys'!$B$30))</f>
        <v>7.9998927763062441E-4</v>
      </c>
      <c r="J285">
        <f>IF('Peaker Keys'!$B$31=1,H285,I285)</f>
        <v>0</v>
      </c>
    </row>
    <row r="286" spans="1:10" x14ac:dyDescent="0.25">
      <c r="A286">
        <v>280</v>
      </c>
      <c r="B286">
        <v>0</v>
      </c>
      <c r="C286">
        <v>159.1</v>
      </c>
      <c r="D286">
        <f>MOD(A286-1+'Peaker Keys'!$B$7,'Peaker Keys'!$B$5)</f>
        <v>303</v>
      </c>
      <c r="E286">
        <f>INT(D286/'Peaker Keys'!$B$6)+1</f>
        <v>13</v>
      </c>
      <c r="F286">
        <f>MOD(D286,'Peaker Keys'!$B$6)</f>
        <v>15</v>
      </c>
      <c r="G286" t="str">
        <f>VLOOKUP(E286,Clustering!$A$6:$B$370,2,FALSE)</f>
        <v>Winter Peak</v>
      </c>
      <c r="H286">
        <f>IF('Peaker Keys'!$B$29&gt;0,MAX(0,MIN('Peaker Keys'!$B$10,B286/'Peaker Keys'!$B$29)),0)</f>
        <v>0</v>
      </c>
      <c r="I286">
        <f>MAX(0,MIN('Peaker Keys'!$B$10,C286/'Peaker Keys'!$B$30))</f>
        <v>1.3327570059793962E-3</v>
      </c>
      <c r="J286">
        <f>IF('Peaker Keys'!$B$31=1,H286,I286)</f>
        <v>0</v>
      </c>
    </row>
    <row r="287" spans="1:10" x14ac:dyDescent="0.25">
      <c r="A287">
        <v>281</v>
      </c>
      <c r="B287">
        <v>0</v>
      </c>
      <c r="C287">
        <v>159.1</v>
      </c>
      <c r="D287">
        <f>MOD(A287-1+'Peaker Keys'!$B$7,'Peaker Keys'!$B$5)</f>
        <v>304</v>
      </c>
      <c r="E287">
        <f>INT(D287/'Peaker Keys'!$B$6)+1</f>
        <v>13</v>
      </c>
      <c r="F287">
        <f>MOD(D287,'Peaker Keys'!$B$6)</f>
        <v>16</v>
      </c>
      <c r="G287" t="str">
        <f>VLOOKUP(E287,Clustering!$A$6:$B$370,2,FALSE)</f>
        <v>Winter Peak</v>
      </c>
      <c r="H287">
        <f>IF('Peaker Keys'!$B$29&gt;0,MAX(0,MIN('Peaker Keys'!$B$10,B287/'Peaker Keys'!$B$29)),0)</f>
        <v>0</v>
      </c>
      <c r="I287">
        <f>MAX(0,MIN('Peaker Keys'!$B$10,C287/'Peaker Keys'!$B$30))</f>
        <v>1.3327570059793962E-3</v>
      </c>
      <c r="J287">
        <f>IF('Peaker Keys'!$B$31=1,H287,I287)</f>
        <v>0</v>
      </c>
    </row>
    <row r="288" spans="1:10" x14ac:dyDescent="0.25">
      <c r="A288">
        <v>282</v>
      </c>
      <c r="B288">
        <v>0</v>
      </c>
      <c r="C288">
        <v>159.1</v>
      </c>
      <c r="D288">
        <f>MOD(A288-1+'Peaker Keys'!$B$7,'Peaker Keys'!$B$5)</f>
        <v>305</v>
      </c>
      <c r="E288">
        <f>INT(D288/'Peaker Keys'!$B$6)+1</f>
        <v>13</v>
      </c>
      <c r="F288">
        <f>MOD(D288,'Peaker Keys'!$B$6)</f>
        <v>17</v>
      </c>
      <c r="G288" t="str">
        <f>VLOOKUP(E288,Clustering!$A$6:$B$370,2,FALSE)</f>
        <v>Winter Peak</v>
      </c>
      <c r="H288">
        <f>IF('Peaker Keys'!$B$29&gt;0,MAX(0,MIN('Peaker Keys'!$B$10,B288/'Peaker Keys'!$B$29)),0)</f>
        <v>0</v>
      </c>
      <c r="I288">
        <f>MAX(0,MIN('Peaker Keys'!$B$10,C288/'Peaker Keys'!$B$30))</f>
        <v>1.3327570059793962E-3</v>
      </c>
      <c r="J288">
        <f>IF('Peaker Keys'!$B$31=1,H288,I288)</f>
        <v>0</v>
      </c>
    </row>
    <row r="289" spans="1:10" x14ac:dyDescent="0.25">
      <c r="A289">
        <v>283</v>
      </c>
      <c r="B289">
        <v>0</v>
      </c>
      <c r="C289">
        <v>1197.2</v>
      </c>
      <c r="D289">
        <f>MOD(A289-1+'Peaker Keys'!$B$7,'Peaker Keys'!$B$5)</f>
        <v>306</v>
      </c>
      <c r="E289">
        <f>INT(D289/'Peaker Keys'!$B$6)+1</f>
        <v>13</v>
      </c>
      <c r="F289">
        <f>MOD(D289,'Peaker Keys'!$B$6)</f>
        <v>18</v>
      </c>
      <c r="G289" t="str">
        <f>VLOOKUP(E289,Clustering!$A$6:$B$370,2,FALSE)</f>
        <v>Winter Peak</v>
      </c>
      <c r="H289">
        <f>IF('Peaker Keys'!$B$29&gt;0,MAX(0,MIN('Peaker Keys'!$B$10,B289/'Peaker Keys'!$B$29)),0)</f>
        <v>0</v>
      </c>
      <c r="I289">
        <f>MAX(0,MIN('Peaker Keys'!$B$10,C289/'Peaker Keys'!$B$30))</f>
        <v>1.0028766106590403E-2</v>
      </c>
      <c r="J289">
        <f>IF('Peaker Keys'!$B$31=1,H289,I289)</f>
        <v>0</v>
      </c>
    </row>
    <row r="290" spans="1:10" x14ac:dyDescent="0.25">
      <c r="A290">
        <v>284</v>
      </c>
      <c r="B290">
        <v>0</v>
      </c>
      <c r="C290">
        <v>1197.2</v>
      </c>
      <c r="D290">
        <f>MOD(A290-1+'Peaker Keys'!$B$7,'Peaker Keys'!$B$5)</f>
        <v>307</v>
      </c>
      <c r="E290">
        <f>INT(D290/'Peaker Keys'!$B$6)+1</f>
        <v>13</v>
      </c>
      <c r="F290">
        <f>MOD(D290,'Peaker Keys'!$B$6)</f>
        <v>19</v>
      </c>
      <c r="G290" t="str">
        <f>VLOOKUP(E290,Clustering!$A$6:$B$370,2,FALSE)</f>
        <v>Winter Peak</v>
      </c>
      <c r="H290">
        <f>IF('Peaker Keys'!$B$29&gt;0,MAX(0,MIN('Peaker Keys'!$B$10,B290/'Peaker Keys'!$B$29)),0)</f>
        <v>0</v>
      </c>
      <c r="I290">
        <f>MAX(0,MIN('Peaker Keys'!$B$10,C290/'Peaker Keys'!$B$30))</f>
        <v>1.0028766106590403E-2</v>
      </c>
      <c r="J290">
        <f>IF('Peaker Keys'!$B$31=1,H290,I290)</f>
        <v>0</v>
      </c>
    </row>
    <row r="291" spans="1:10" x14ac:dyDescent="0.25">
      <c r="A291">
        <v>285</v>
      </c>
      <c r="B291">
        <v>0</v>
      </c>
      <c r="C291">
        <v>2415.3000000000002</v>
      </c>
      <c r="D291">
        <f>MOD(A291-1+'Peaker Keys'!$B$7,'Peaker Keys'!$B$5)</f>
        <v>308</v>
      </c>
      <c r="E291">
        <f>INT(D291/'Peaker Keys'!$B$6)+1</f>
        <v>13</v>
      </c>
      <c r="F291">
        <f>MOD(D291,'Peaker Keys'!$B$6)</f>
        <v>20</v>
      </c>
      <c r="G291" t="str">
        <f>VLOOKUP(E291,Clustering!$A$6:$B$370,2,FALSE)</f>
        <v>Winter Peak</v>
      </c>
      <c r="H291">
        <f>IF('Peaker Keys'!$B$29&gt;0,MAX(0,MIN('Peaker Keys'!$B$10,B291/'Peaker Keys'!$B$29)),0)</f>
        <v>0</v>
      </c>
      <c r="I291">
        <f>MAX(0,MIN('Peaker Keys'!$B$10,C291/'Peaker Keys'!$B$30))</f>
        <v>2.0232608400641332E-2</v>
      </c>
      <c r="J291">
        <f>IF('Peaker Keys'!$B$31=1,H291,I291)</f>
        <v>0</v>
      </c>
    </row>
    <row r="292" spans="1:10" x14ac:dyDescent="0.25">
      <c r="A292">
        <v>286</v>
      </c>
      <c r="B292">
        <v>0</v>
      </c>
      <c r="C292">
        <v>1979.9</v>
      </c>
      <c r="D292">
        <f>MOD(A292-1+'Peaker Keys'!$B$7,'Peaker Keys'!$B$5)</f>
        <v>309</v>
      </c>
      <c r="E292">
        <f>INT(D292/'Peaker Keys'!$B$6)+1</f>
        <v>13</v>
      </c>
      <c r="F292">
        <f>MOD(D292,'Peaker Keys'!$B$6)</f>
        <v>21</v>
      </c>
      <c r="G292" t="str">
        <f>VLOOKUP(E292,Clustering!$A$6:$B$370,2,FALSE)</f>
        <v>Winter Peak</v>
      </c>
      <c r="H292">
        <f>IF('Peaker Keys'!$B$29&gt;0,MAX(0,MIN('Peaker Keys'!$B$10,B292/'Peaker Keys'!$B$29)),0)</f>
        <v>0</v>
      </c>
      <c r="I292">
        <f>MAX(0,MIN('Peaker Keys'!$B$10,C292/'Peaker Keys'!$B$30))</f>
        <v>1.6585327442731657E-2</v>
      </c>
      <c r="J292">
        <f>IF('Peaker Keys'!$B$31=1,H292,I292)</f>
        <v>0</v>
      </c>
    </row>
    <row r="293" spans="1:10" x14ac:dyDescent="0.25">
      <c r="A293">
        <v>287</v>
      </c>
      <c r="B293">
        <v>0</v>
      </c>
      <c r="C293">
        <v>159.1</v>
      </c>
      <c r="D293">
        <f>MOD(A293-1+'Peaker Keys'!$B$7,'Peaker Keys'!$B$5)</f>
        <v>310</v>
      </c>
      <c r="E293">
        <f>INT(D293/'Peaker Keys'!$B$6)+1</f>
        <v>13</v>
      </c>
      <c r="F293">
        <f>MOD(D293,'Peaker Keys'!$B$6)</f>
        <v>22</v>
      </c>
      <c r="G293" t="str">
        <f>VLOOKUP(E293,Clustering!$A$6:$B$370,2,FALSE)</f>
        <v>Winter Peak</v>
      </c>
      <c r="H293">
        <f>IF('Peaker Keys'!$B$29&gt;0,MAX(0,MIN('Peaker Keys'!$B$10,B293/'Peaker Keys'!$B$29)),0)</f>
        <v>0</v>
      </c>
      <c r="I293">
        <f>MAX(0,MIN('Peaker Keys'!$B$10,C293/'Peaker Keys'!$B$30))</f>
        <v>1.3327570059793962E-3</v>
      </c>
      <c r="J293">
        <f>IF('Peaker Keys'!$B$31=1,H293,I293)</f>
        <v>0</v>
      </c>
    </row>
    <row r="294" spans="1:10" x14ac:dyDescent="0.25">
      <c r="A294">
        <v>288</v>
      </c>
      <c r="B294">
        <v>0</v>
      </c>
      <c r="C294">
        <v>159.1</v>
      </c>
      <c r="D294">
        <f>MOD(A294-1+'Peaker Keys'!$B$7,'Peaker Keys'!$B$5)</f>
        <v>311</v>
      </c>
      <c r="E294">
        <f>INT(D294/'Peaker Keys'!$B$6)+1</f>
        <v>13</v>
      </c>
      <c r="F294">
        <f>MOD(D294,'Peaker Keys'!$B$6)</f>
        <v>23</v>
      </c>
      <c r="G294" t="str">
        <f>VLOOKUP(E294,Clustering!$A$6:$B$370,2,FALSE)</f>
        <v>Winter Peak</v>
      </c>
      <c r="H294">
        <f>IF('Peaker Keys'!$B$29&gt;0,MAX(0,MIN('Peaker Keys'!$B$10,B294/'Peaker Keys'!$B$29)),0)</f>
        <v>0</v>
      </c>
      <c r="I294">
        <f>MAX(0,MIN('Peaker Keys'!$B$10,C294/'Peaker Keys'!$B$30))</f>
        <v>1.3327570059793962E-3</v>
      </c>
      <c r="J294">
        <f>IF('Peaker Keys'!$B$31=1,H294,I294)</f>
        <v>0</v>
      </c>
    </row>
    <row r="295" spans="1:10" x14ac:dyDescent="0.25">
      <c r="A295">
        <v>289</v>
      </c>
      <c r="B295">
        <v>0</v>
      </c>
      <c r="C295">
        <v>95.5</v>
      </c>
      <c r="D295">
        <f>MOD(A295-1+'Peaker Keys'!$B$7,'Peaker Keys'!$B$5)</f>
        <v>312</v>
      </c>
      <c r="E295">
        <f>INT(D295/'Peaker Keys'!$B$6)+1</f>
        <v>14</v>
      </c>
      <c r="F295">
        <f>MOD(D295,'Peaker Keys'!$B$6)</f>
        <v>0</v>
      </c>
      <c r="G295" t="str">
        <f>VLOOKUP(E295,Clustering!$A$6:$B$370,2,FALSE)</f>
        <v>Summer</v>
      </c>
      <c r="H295">
        <f>IF('Peaker Keys'!$B$29&gt;0,MAX(0,MIN('Peaker Keys'!$B$10,B295/'Peaker Keys'!$B$29)),0)</f>
        <v>0</v>
      </c>
      <c r="I295">
        <f>MAX(0,MIN('Peaker Keys'!$B$10,C295/'Peaker Keys'!$B$30))</f>
        <v>7.9998927763062441E-4</v>
      </c>
      <c r="J295">
        <f>IF('Peaker Keys'!$B$31=1,H295,I295)</f>
        <v>0</v>
      </c>
    </row>
    <row r="296" spans="1:10" x14ac:dyDescent="0.25">
      <c r="A296">
        <v>290</v>
      </c>
      <c r="B296">
        <v>0</v>
      </c>
      <c r="C296">
        <v>95.5</v>
      </c>
      <c r="D296">
        <f>MOD(A296-1+'Peaker Keys'!$B$7,'Peaker Keys'!$B$5)</f>
        <v>313</v>
      </c>
      <c r="E296">
        <f>INT(D296/'Peaker Keys'!$B$6)+1</f>
        <v>14</v>
      </c>
      <c r="F296">
        <f>MOD(D296,'Peaker Keys'!$B$6)</f>
        <v>1</v>
      </c>
      <c r="G296" t="str">
        <f>VLOOKUP(E296,Clustering!$A$6:$B$370,2,FALSE)</f>
        <v>Summer</v>
      </c>
      <c r="H296">
        <f>IF('Peaker Keys'!$B$29&gt;0,MAX(0,MIN('Peaker Keys'!$B$10,B296/'Peaker Keys'!$B$29)),0)</f>
        <v>0</v>
      </c>
      <c r="I296">
        <f>MAX(0,MIN('Peaker Keys'!$B$10,C296/'Peaker Keys'!$B$30))</f>
        <v>7.9998927763062441E-4</v>
      </c>
      <c r="J296">
        <f>IF('Peaker Keys'!$B$31=1,H296,I296)</f>
        <v>0</v>
      </c>
    </row>
    <row r="297" spans="1:10" x14ac:dyDescent="0.25">
      <c r="A297">
        <v>291</v>
      </c>
      <c r="B297">
        <v>0</v>
      </c>
      <c r="C297">
        <v>95.5</v>
      </c>
      <c r="D297">
        <f>MOD(A297-1+'Peaker Keys'!$B$7,'Peaker Keys'!$B$5)</f>
        <v>314</v>
      </c>
      <c r="E297">
        <f>INT(D297/'Peaker Keys'!$B$6)+1</f>
        <v>14</v>
      </c>
      <c r="F297">
        <f>MOD(D297,'Peaker Keys'!$B$6)</f>
        <v>2</v>
      </c>
      <c r="G297" t="str">
        <f>VLOOKUP(E297,Clustering!$A$6:$B$370,2,FALSE)</f>
        <v>Summer</v>
      </c>
      <c r="H297">
        <f>IF('Peaker Keys'!$B$29&gt;0,MAX(0,MIN('Peaker Keys'!$B$10,B297/'Peaker Keys'!$B$29)),0)</f>
        <v>0</v>
      </c>
      <c r="I297">
        <f>MAX(0,MIN('Peaker Keys'!$B$10,C297/'Peaker Keys'!$B$30))</f>
        <v>7.9998927763062441E-4</v>
      </c>
      <c r="J297">
        <f>IF('Peaker Keys'!$B$31=1,H297,I297)</f>
        <v>0</v>
      </c>
    </row>
    <row r="298" spans="1:10" x14ac:dyDescent="0.25">
      <c r="A298">
        <v>292</v>
      </c>
      <c r="B298">
        <v>0</v>
      </c>
      <c r="C298">
        <v>95.5</v>
      </c>
      <c r="D298">
        <f>MOD(A298-1+'Peaker Keys'!$B$7,'Peaker Keys'!$B$5)</f>
        <v>315</v>
      </c>
      <c r="E298">
        <f>INT(D298/'Peaker Keys'!$B$6)+1</f>
        <v>14</v>
      </c>
      <c r="F298">
        <f>MOD(D298,'Peaker Keys'!$B$6)</f>
        <v>3</v>
      </c>
      <c r="G298" t="str">
        <f>VLOOKUP(E298,Clustering!$A$6:$B$370,2,FALSE)</f>
        <v>Summer</v>
      </c>
      <c r="H298">
        <f>IF('Peaker Keys'!$B$29&gt;0,MAX(0,MIN('Peaker Keys'!$B$10,B298/'Peaker Keys'!$B$29)),0)</f>
        <v>0</v>
      </c>
      <c r="I298">
        <f>MAX(0,MIN('Peaker Keys'!$B$10,C298/'Peaker Keys'!$B$30))</f>
        <v>7.9998927763062441E-4</v>
      </c>
      <c r="J298">
        <f>IF('Peaker Keys'!$B$31=1,H298,I298)</f>
        <v>0</v>
      </c>
    </row>
    <row r="299" spans="1:10" x14ac:dyDescent="0.25">
      <c r="A299">
        <v>293</v>
      </c>
      <c r="B299">
        <v>0</v>
      </c>
      <c r="C299">
        <v>95.5</v>
      </c>
      <c r="D299">
        <f>MOD(A299-1+'Peaker Keys'!$B$7,'Peaker Keys'!$B$5)</f>
        <v>316</v>
      </c>
      <c r="E299">
        <f>INT(D299/'Peaker Keys'!$B$6)+1</f>
        <v>14</v>
      </c>
      <c r="F299">
        <f>MOD(D299,'Peaker Keys'!$B$6)</f>
        <v>4</v>
      </c>
      <c r="G299" t="str">
        <f>VLOOKUP(E299,Clustering!$A$6:$B$370,2,FALSE)</f>
        <v>Summer</v>
      </c>
      <c r="H299">
        <f>IF('Peaker Keys'!$B$29&gt;0,MAX(0,MIN('Peaker Keys'!$B$10,B299/'Peaker Keys'!$B$29)),0)</f>
        <v>0</v>
      </c>
      <c r="I299">
        <f>MAX(0,MIN('Peaker Keys'!$B$10,C299/'Peaker Keys'!$B$30))</f>
        <v>7.9998927763062441E-4</v>
      </c>
      <c r="J299">
        <f>IF('Peaker Keys'!$B$31=1,H299,I299)</f>
        <v>0</v>
      </c>
    </row>
    <row r="300" spans="1:10" x14ac:dyDescent="0.25">
      <c r="A300">
        <v>294</v>
      </c>
      <c r="B300">
        <v>0</v>
      </c>
      <c r="C300">
        <v>95.5</v>
      </c>
      <c r="D300">
        <f>MOD(A300-1+'Peaker Keys'!$B$7,'Peaker Keys'!$B$5)</f>
        <v>317</v>
      </c>
      <c r="E300">
        <f>INT(D300/'Peaker Keys'!$B$6)+1</f>
        <v>14</v>
      </c>
      <c r="F300">
        <f>MOD(D300,'Peaker Keys'!$B$6)</f>
        <v>5</v>
      </c>
      <c r="G300" t="str">
        <f>VLOOKUP(E300,Clustering!$A$6:$B$370,2,FALSE)</f>
        <v>Summer</v>
      </c>
      <c r="H300">
        <f>IF('Peaker Keys'!$B$29&gt;0,MAX(0,MIN('Peaker Keys'!$B$10,B300/'Peaker Keys'!$B$29)),0)</f>
        <v>0</v>
      </c>
      <c r="I300">
        <f>MAX(0,MIN('Peaker Keys'!$B$10,C300/'Peaker Keys'!$B$30))</f>
        <v>7.9998927763062441E-4</v>
      </c>
      <c r="J300">
        <f>IF('Peaker Keys'!$B$31=1,H300,I300)</f>
        <v>0</v>
      </c>
    </row>
    <row r="301" spans="1:10" x14ac:dyDescent="0.25">
      <c r="A301">
        <v>295</v>
      </c>
      <c r="B301">
        <v>0</v>
      </c>
      <c r="C301">
        <v>414.3</v>
      </c>
      <c r="D301">
        <f>MOD(A301-1+'Peaker Keys'!$B$7,'Peaker Keys'!$B$5)</f>
        <v>318</v>
      </c>
      <c r="E301">
        <f>INT(D301/'Peaker Keys'!$B$6)+1</f>
        <v>14</v>
      </c>
      <c r="F301">
        <f>MOD(D301,'Peaker Keys'!$B$6)</f>
        <v>6</v>
      </c>
      <c r="G301" t="str">
        <f>VLOOKUP(E301,Clustering!$A$6:$B$370,2,FALSE)</f>
        <v>Summer</v>
      </c>
      <c r="H301">
        <f>IF('Peaker Keys'!$B$29&gt;0,MAX(0,MIN('Peaker Keys'!$B$10,B301/'Peaker Keys'!$B$29)),0)</f>
        <v>0</v>
      </c>
      <c r="I301">
        <f>MAX(0,MIN('Peaker Keys'!$B$10,C301/'Peaker Keys'!$B$30))</f>
        <v>3.4705294002342168E-3</v>
      </c>
      <c r="J301">
        <f>IF('Peaker Keys'!$B$31=1,H301,I301)</f>
        <v>0</v>
      </c>
    </row>
    <row r="302" spans="1:10" x14ac:dyDescent="0.25">
      <c r="A302">
        <v>296</v>
      </c>
      <c r="B302">
        <v>0</v>
      </c>
      <c r="C302">
        <v>2513.5</v>
      </c>
      <c r="D302">
        <f>MOD(A302-1+'Peaker Keys'!$B$7,'Peaker Keys'!$B$5)</f>
        <v>319</v>
      </c>
      <c r="E302">
        <f>INT(D302/'Peaker Keys'!$B$6)+1</f>
        <v>14</v>
      </c>
      <c r="F302">
        <f>MOD(D302,'Peaker Keys'!$B$6)</f>
        <v>7</v>
      </c>
      <c r="G302" t="str">
        <f>VLOOKUP(E302,Clustering!$A$6:$B$370,2,FALSE)</f>
        <v>Summer</v>
      </c>
      <c r="H302">
        <f>IF('Peaker Keys'!$B$29&gt;0,MAX(0,MIN('Peaker Keys'!$B$10,B302/'Peaker Keys'!$B$29)),0)</f>
        <v>0</v>
      </c>
      <c r="I302">
        <f>MAX(0,MIN('Peaker Keys'!$B$10,C302/'Peaker Keys'!$B$30))</f>
        <v>2.1055215176173554E-2</v>
      </c>
      <c r="J302">
        <f>IF('Peaker Keys'!$B$31=1,H302,I302)</f>
        <v>0</v>
      </c>
    </row>
    <row r="303" spans="1:10" x14ac:dyDescent="0.25">
      <c r="A303">
        <v>297</v>
      </c>
      <c r="B303">
        <v>0</v>
      </c>
      <c r="C303">
        <v>2513.5</v>
      </c>
      <c r="D303">
        <f>MOD(A303-1+'Peaker Keys'!$B$7,'Peaker Keys'!$B$5)</f>
        <v>320</v>
      </c>
      <c r="E303">
        <f>INT(D303/'Peaker Keys'!$B$6)+1</f>
        <v>14</v>
      </c>
      <c r="F303">
        <f>MOD(D303,'Peaker Keys'!$B$6)</f>
        <v>8</v>
      </c>
      <c r="G303" t="str">
        <f>VLOOKUP(E303,Clustering!$A$6:$B$370,2,FALSE)</f>
        <v>Summer</v>
      </c>
      <c r="H303">
        <f>IF('Peaker Keys'!$B$29&gt;0,MAX(0,MIN('Peaker Keys'!$B$10,B303/'Peaker Keys'!$B$29)),0)</f>
        <v>0</v>
      </c>
      <c r="I303">
        <f>MAX(0,MIN('Peaker Keys'!$B$10,C303/'Peaker Keys'!$B$30))</f>
        <v>2.1055215176173554E-2</v>
      </c>
      <c r="J303">
        <f>IF('Peaker Keys'!$B$31=1,H303,I303)</f>
        <v>0</v>
      </c>
    </row>
    <row r="304" spans="1:10" x14ac:dyDescent="0.25">
      <c r="A304">
        <v>298</v>
      </c>
      <c r="B304">
        <v>0</v>
      </c>
      <c r="C304">
        <v>402.3</v>
      </c>
      <c r="D304">
        <f>MOD(A304-1+'Peaker Keys'!$B$7,'Peaker Keys'!$B$5)</f>
        <v>321</v>
      </c>
      <c r="E304">
        <f>INT(D304/'Peaker Keys'!$B$6)+1</f>
        <v>14</v>
      </c>
      <c r="F304">
        <f>MOD(D304,'Peaker Keys'!$B$6)</f>
        <v>9</v>
      </c>
      <c r="G304" t="str">
        <f>VLOOKUP(E304,Clustering!$A$6:$B$370,2,FALSE)</f>
        <v>Summer</v>
      </c>
      <c r="H304">
        <f>IF('Peaker Keys'!$B$29&gt;0,MAX(0,MIN('Peaker Keys'!$B$10,B304/'Peaker Keys'!$B$29)),0)</f>
        <v>0</v>
      </c>
      <c r="I304">
        <f>MAX(0,MIN('Peaker Keys'!$B$10,C304/'Peaker Keys'!$B$30))</f>
        <v>3.3700071873382221E-3</v>
      </c>
      <c r="J304">
        <f>IF('Peaker Keys'!$B$31=1,H304,I304)</f>
        <v>0</v>
      </c>
    </row>
    <row r="305" spans="1:10" x14ac:dyDescent="0.25">
      <c r="A305">
        <v>299</v>
      </c>
      <c r="B305">
        <v>0</v>
      </c>
      <c r="C305">
        <v>402.3</v>
      </c>
      <c r="D305">
        <f>MOD(A305-1+'Peaker Keys'!$B$7,'Peaker Keys'!$B$5)</f>
        <v>322</v>
      </c>
      <c r="E305">
        <f>INT(D305/'Peaker Keys'!$B$6)+1</f>
        <v>14</v>
      </c>
      <c r="F305">
        <f>MOD(D305,'Peaker Keys'!$B$6)</f>
        <v>10</v>
      </c>
      <c r="G305" t="str">
        <f>VLOOKUP(E305,Clustering!$A$6:$B$370,2,FALSE)</f>
        <v>Summer</v>
      </c>
      <c r="H305">
        <f>IF('Peaker Keys'!$B$29&gt;0,MAX(0,MIN('Peaker Keys'!$B$10,B305/'Peaker Keys'!$B$29)),0)</f>
        <v>0</v>
      </c>
      <c r="I305">
        <f>MAX(0,MIN('Peaker Keys'!$B$10,C305/'Peaker Keys'!$B$30))</f>
        <v>3.3700071873382221E-3</v>
      </c>
      <c r="J305">
        <f>IF('Peaker Keys'!$B$31=1,H305,I305)</f>
        <v>0</v>
      </c>
    </row>
    <row r="306" spans="1:10" x14ac:dyDescent="0.25">
      <c r="A306">
        <v>300</v>
      </c>
      <c r="B306">
        <v>0</v>
      </c>
      <c r="C306">
        <v>402.3</v>
      </c>
      <c r="D306">
        <f>MOD(A306-1+'Peaker Keys'!$B$7,'Peaker Keys'!$B$5)</f>
        <v>323</v>
      </c>
      <c r="E306">
        <f>INT(D306/'Peaker Keys'!$B$6)+1</f>
        <v>14</v>
      </c>
      <c r="F306">
        <f>MOD(D306,'Peaker Keys'!$B$6)</f>
        <v>11</v>
      </c>
      <c r="G306" t="str">
        <f>VLOOKUP(E306,Clustering!$A$6:$B$370,2,FALSE)</f>
        <v>Summer</v>
      </c>
      <c r="H306">
        <f>IF('Peaker Keys'!$B$29&gt;0,MAX(0,MIN('Peaker Keys'!$B$10,B306/'Peaker Keys'!$B$29)),0)</f>
        <v>0</v>
      </c>
      <c r="I306">
        <f>MAX(0,MIN('Peaker Keys'!$B$10,C306/'Peaker Keys'!$B$30))</f>
        <v>3.3700071873382221E-3</v>
      </c>
      <c r="J306">
        <f>IF('Peaker Keys'!$B$31=1,H306,I306)</f>
        <v>0</v>
      </c>
    </row>
    <row r="307" spans="1:10" x14ac:dyDescent="0.25">
      <c r="A307">
        <v>301</v>
      </c>
      <c r="B307">
        <v>0</v>
      </c>
      <c r="C307">
        <v>402.3</v>
      </c>
      <c r="D307">
        <f>MOD(A307-1+'Peaker Keys'!$B$7,'Peaker Keys'!$B$5)</f>
        <v>324</v>
      </c>
      <c r="E307">
        <f>INT(D307/'Peaker Keys'!$B$6)+1</f>
        <v>14</v>
      </c>
      <c r="F307">
        <f>MOD(D307,'Peaker Keys'!$B$6)</f>
        <v>12</v>
      </c>
      <c r="G307" t="str">
        <f>VLOOKUP(E307,Clustering!$A$6:$B$370,2,FALSE)</f>
        <v>Summer</v>
      </c>
      <c r="H307">
        <f>IF('Peaker Keys'!$B$29&gt;0,MAX(0,MIN('Peaker Keys'!$B$10,B307/'Peaker Keys'!$B$29)),0)</f>
        <v>0</v>
      </c>
      <c r="I307">
        <f>MAX(0,MIN('Peaker Keys'!$B$10,C307/'Peaker Keys'!$B$30))</f>
        <v>3.3700071873382221E-3</v>
      </c>
      <c r="J307">
        <f>IF('Peaker Keys'!$B$31=1,H307,I307)</f>
        <v>0</v>
      </c>
    </row>
    <row r="308" spans="1:10" x14ac:dyDescent="0.25">
      <c r="A308">
        <v>302</v>
      </c>
      <c r="B308">
        <v>0</v>
      </c>
      <c r="C308">
        <v>402.3</v>
      </c>
      <c r="D308">
        <f>MOD(A308-1+'Peaker Keys'!$B$7,'Peaker Keys'!$B$5)</f>
        <v>325</v>
      </c>
      <c r="E308">
        <f>INT(D308/'Peaker Keys'!$B$6)+1</f>
        <v>14</v>
      </c>
      <c r="F308">
        <f>MOD(D308,'Peaker Keys'!$B$6)</f>
        <v>13</v>
      </c>
      <c r="G308" t="str">
        <f>VLOOKUP(E308,Clustering!$A$6:$B$370,2,FALSE)</f>
        <v>Summer</v>
      </c>
      <c r="H308">
        <f>IF('Peaker Keys'!$B$29&gt;0,MAX(0,MIN('Peaker Keys'!$B$10,B308/'Peaker Keys'!$B$29)),0)</f>
        <v>0</v>
      </c>
      <c r="I308">
        <f>MAX(0,MIN('Peaker Keys'!$B$10,C308/'Peaker Keys'!$B$30))</f>
        <v>3.3700071873382221E-3</v>
      </c>
      <c r="J308">
        <f>IF('Peaker Keys'!$B$31=1,H308,I308)</f>
        <v>0</v>
      </c>
    </row>
    <row r="309" spans="1:10" x14ac:dyDescent="0.25">
      <c r="A309">
        <v>303</v>
      </c>
      <c r="B309">
        <v>0</v>
      </c>
      <c r="C309">
        <v>463.1</v>
      </c>
      <c r="D309">
        <f>MOD(A309-1+'Peaker Keys'!$B$7,'Peaker Keys'!$B$5)</f>
        <v>326</v>
      </c>
      <c r="E309">
        <f>INT(D309/'Peaker Keys'!$B$6)+1</f>
        <v>14</v>
      </c>
      <c r="F309">
        <f>MOD(D309,'Peaker Keys'!$B$6)</f>
        <v>14</v>
      </c>
      <c r="G309" t="str">
        <f>VLOOKUP(E309,Clustering!$A$6:$B$370,2,FALSE)</f>
        <v>Summer</v>
      </c>
      <c r="H309">
        <f>IF('Peaker Keys'!$B$29&gt;0,MAX(0,MIN('Peaker Keys'!$B$10,B309/'Peaker Keys'!$B$29)),0)</f>
        <v>0</v>
      </c>
      <c r="I309">
        <f>MAX(0,MIN('Peaker Keys'!$B$10,C309/'Peaker Keys'!$B$30))</f>
        <v>3.8793197326779283E-3</v>
      </c>
      <c r="J309">
        <f>IF('Peaker Keys'!$B$31=1,H309,I309)</f>
        <v>0</v>
      </c>
    </row>
    <row r="310" spans="1:10" x14ac:dyDescent="0.25">
      <c r="A310">
        <v>304</v>
      </c>
      <c r="B310">
        <v>0</v>
      </c>
      <c r="C310">
        <v>465.9</v>
      </c>
      <c r="D310">
        <f>MOD(A310-1+'Peaker Keys'!$B$7,'Peaker Keys'!$B$5)</f>
        <v>327</v>
      </c>
      <c r="E310">
        <f>INT(D310/'Peaker Keys'!$B$6)+1</f>
        <v>14</v>
      </c>
      <c r="F310">
        <f>MOD(D310,'Peaker Keys'!$B$6)</f>
        <v>15</v>
      </c>
      <c r="G310" t="str">
        <f>VLOOKUP(E310,Clustering!$A$6:$B$370,2,FALSE)</f>
        <v>Summer</v>
      </c>
      <c r="H310">
        <f>IF('Peaker Keys'!$B$29&gt;0,MAX(0,MIN('Peaker Keys'!$B$10,B310/'Peaker Keys'!$B$29)),0)</f>
        <v>0</v>
      </c>
      <c r="I310">
        <f>MAX(0,MIN('Peaker Keys'!$B$10,C310/'Peaker Keys'!$B$30))</f>
        <v>3.9027749156869936E-3</v>
      </c>
      <c r="J310">
        <f>IF('Peaker Keys'!$B$31=1,H310,I310)</f>
        <v>0</v>
      </c>
    </row>
    <row r="311" spans="1:10" x14ac:dyDescent="0.25">
      <c r="A311">
        <v>305</v>
      </c>
      <c r="B311">
        <v>0</v>
      </c>
      <c r="C311">
        <v>465.9</v>
      </c>
      <c r="D311">
        <f>MOD(A311-1+'Peaker Keys'!$B$7,'Peaker Keys'!$B$5)</f>
        <v>328</v>
      </c>
      <c r="E311">
        <f>INT(D311/'Peaker Keys'!$B$6)+1</f>
        <v>14</v>
      </c>
      <c r="F311">
        <f>MOD(D311,'Peaker Keys'!$B$6)</f>
        <v>16</v>
      </c>
      <c r="G311" t="str">
        <f>VLOOKUP(E311,Clustering!$A$6:$B$370,2,FALSE)</f>
        <v>Summer</v>
      </c>
      <c r="H311">
        <f>IF('Peaker Keys'!$B$29&gt;0,MAX(0,MIN('Peaker Keys'!$B$10,B311/'Peaker Keys'!$B$29)),0)</f>
        <v>0</v>
      </c>
      <c r="I311">
        <f>MAX(0,MIN('Peaker Keys'!$B$10,C311/'Peaker Keys'!$B$30))</f>
        <v>3.9027749156869936E-3</v>
      </c>
      <c r="J311">
        <f>IF('Peaker Keys'!$B$31=1,H311,I311)</f>
        <v>0</v>
      </c>
    </row>
    <row r="312" spans="1:10" x14ac:dyDescent="0.25">
      <c r="A312">
        <v>306</v>
      </c>
      <c r="B312">
        <v>0</v>
      </c>
      <c r="C312">
        <v>7020.4</v>
      </c>
      <c r="D312">
        <f>MOD(A312-1+'Peaker Keys'!$B$7,'Peaker Keys'!$B$5)</f>
        <v>329</v>
      </c>
      <c r="E312">
        <f>INT(D312/'Peaker Keys'!$B$6)+1</f>
        <v>14</v>
      </c>
      <c r="F312">
        <f>MOD(D312,'Peaker Keys'!$B$6)</f>
        <v>17</v>
      </c>
      <c r="G312" t="str">
        <f>VLOOKUP(E312,Clustering!$A$6:$B$370,2,FALSE)</f>
        <v>Summer</v>
      </c>
      <c r="H312">
        <f>IF('Peaker Keys'!$B$29&gt;0,MAX(0,MIN('Peaker Keys'!$B$10,B312/'Peaker Keys'!$B$29)),0)</f>
        <v>0</v>
      </c>
      <c r="I312">
        <f>MAX(0,MIN('Peaker Keys'!$B$10,C312/'Peaker Keys'!$B$30))</f>
        <v>5.8808845284586755E-2</v>
      </c>
      <c r="J312">
        <f>IF('Peaker Keys'!$B$31=1,H312,I312)</f>
        <v>0</v>
      </c>
    </row>
    <row r="313" spans="1:10" x14ac:dyDescent="0.25">
      <c r="A313">
        <v>307</v>
      </c>
      <c r="B313">
        <v>0</v>
      </c>
      <c r="C313">
        <v>8453</v>
      </c>
      <c r="D313">
        <f>MOD(A313-1+'Peaker Keys'!$B$7,'Peaker Keys'!$B$5)</f>
        <v>330</v>
      </c>
      <c r="E313">
        <f>INT(D313/'Peaker Keys'!$B$6)+1</f>
        <v>14</v>
      </c>
      <c r="F313">
        <f>MOD(D313,'Peaker Keys'!$B$6)</f>
        <v>18</v>
      </c>
      <c r="G313" t="str">
        <f>VLOOKUP(E313,Clustering!$A$6:$B$370,2,FALSE)</f>
        <v>Summer</v>
      </c>
      <c r="H313">
        <f>IF('Peaker Keys'!$B$29&gt;0,MAX(0,MIN('Peaker Keys'!$B$10,B313/'Peaker Keys'!$B$29)),0)</f>
        <v>0</v>
      </c>
      <c r="I313">
        <f>MAX(0,MIN('Peaker Keys'!$B$10,C313/'Peaker Keys'!$B$30))</f>
        <v>7.0809522134153591E-2</v>
      </c>
      <c r="J313">
        <f>IF('Peaker Keys'!$B$31=1,H313,I313)</f>
        <v>0</v>
      </c>
    </row>
    <row r="314" spans="1:10" x14ac:dyDescent="0.25">
      <c r="A314">
        <v>308</v>
      </c>
      <c r="B314">
        <v>0</v>
      </c>
      <c r="C314">
        <v>7020.4</v>
      </c>
      <c r="D314">
        <f>MOD(A314-1+'Peaker Keys'!$B$7,'Peaker Keys'!$B$5)</f>
        <v>331</v>
      </c>
      <c r="E314">
        <f>INT(D314/'Peaker Keys'!$B$6)+1</f>
        <v>14</v>
      </c>
      <c r="F314">
        <f>MOD(D314,'Peaker Keys'!$B$6)</f>
        <v>19</v>
      </c>
      <c r="G314" t="str">
        <f>VLOOKUP(E314,Clustering!$A$6:$B$370,2,FALSE)</f>
        <v>Summer</v>
      </c>
      <c r="H314">
        <f>IF('Peaker Keys'!$B$29&gt;0,MAX(0,MIN('Peaker Keys'!$B$10,B314/'Peaker Keys'!$B$29)),0)</f>
        <v>0</v>
      </c>
      <c r="I314">
        <f>MAX(0,MIN('Peaker Keys'!$B$10,C314/'Peaker Keys'!$B$30))</f>
        <v>5.8808845284586755E-2</v>
      </c>
      <c r="J314">
        <f>IF('Peaker Keys'!$B$31=1,H314,I314)</f>
        <v>0</v>
      </c>
    </row>
    <row r="315" spans="1:10" x14ac:dyDescent="0.25">
      <c r="A315">
        <v>309</v>
      </c>
      <c r="B315">
        <v>0</v>
      </c>
      <c r="C315">
        <v>3527.2</v>
      </c>
      <c r="D315">
        <f>MOD(A315-1+'Peaker Keys'!$B$7,'Peaker Keys'!$B$5)</f>
        <v>332</v>
      </c>
      <c r="E315">
        <f>INT(D315/'Peaker Keys'!$B$6)+1</f>
        <v>14</v>
      </c>
      <c r="F315">
        <f>MOD(D315,'Peaker Keys'!$B$6)</f>
        <v>20</v>
      </c>
      <c r="G315" t="str">
        <f>VLOOKUP(E315,Clustering!$A$6:$B$370,2,FALSE)</f>
        <v>Summer</v>
      </c>
      <c r="H315">
        <f>IF('Peaker Keys'!$B$29&gt;0,MAX(0,MIN('Peaker Keys'!$B$10,B315/'Peaker Keys'!$B$29)),0)</f>
        <v>0</v>
      </c>
      <c r="I315">
        <f>MAX(0,MIN('Peaker Keys'!$B$10,C315/'Peaker Keys'!$B$30))</f>
        <v>2.9546829110562705E-2</v>
      </c>
      <c r="J315">
        <f>IF('Peaker Keys'!$B$31=1,H315,I315)</f>
        <v>0</v>
      </c>
    </row>
    <row r="316" spans="1:10" x14ac:dyDescent="0.25">
      <c r="A316">
        <v>310</v>
      </c>
      <c r="B316">
        <v>0</v>
      </c>
      <c r="C316">
        <v>692.1</v>
      </c>
      <c r="D316">
        <f>MOD(A316-1+'Peaker Keys'!$B$7,'Peaker Keys'!$B$5)</f>
        <v>333</v>
      </c>
      <c r="E316">
        <f>INT(D316/'Peaker Keys'!$B$6)+1</f>
        <v>14</v>
      </c>
      <c r="F316">
        <f>MOD(D316,'Peaker Keys'!$B$6)</f>
        <v>21</v>
      </c>
      <c r="G316" t="str">
        <f>VLOOKUP(E316,Clustering!$A$6:$B$370,2,FALSE)</f>
        <v>Summer</v>
      </c>
      <c r="H316">
        <f>IF('Peaker Keys'!$B$29&gt;0,MAX(0,MIN('Peaker Keys'!$B$10,B316/'Peaker Keys'!$B$29)),0)</f>
        <v>0</v>
      </c>
      <c r="I316">
        <f>MAX(0,MIN('Peaker Keys'!$B$10,C316/'Peaker Keys'!$B$30))</f>
        <v>5.7976186287764936E-3</v>
      </c>
      <c r="J316">
        <f>IF('Peaker Keys'!$B$31=1,H316,I316)</f>
        <v>0</v>
      </c>
    </row>
    <row r="317" spans="1:10" x14ac:dyDescent="0.25">
      <c r="A317">
        <v>311</v>
      </c>
      <c r="B317">
        <v>0</v>
      </c>
      <c r="C317">
        <v>159.1</v>
      </c>
      <c r="D317">
        <f>MOD(A317-1+'Peaker Keys'!$B$7,'Peaker Keys'!$B$5)</f>
        <v>334</v>
      </c>
      <c r="E317">
        <f>INT(D317/'Peaker Keys'!$B$6)+1</f>
        <v>14</v>
      </c>
      <c r="F317">
        <f>MOD(D317,'Peaker Keys'!$B$6)</f>
        <v>22</v>
      </c>
      <c r="G317" t="str">
        <f>VLOOKUP(E317,Clustering!$A$6:$B$370,2,FALSE)</f>
        <v>Summer</v>
      </c>
      <c r="H317">
        <f>IF('Peaker Keys'!$B$29&gt;0,MAX(0,MIN('Peaker Keys'!$B$10,B317/'Peaker Keys'!$B$29)),0)</f>
        <v>0</v>
      </c>
      <c r="I317">
        <f>MAX(0,MIN('Peaker Keys'!$B$10,C317/'Peaker Keys'!$B$30))</f>
        <v>1.3327570059793962E-3</v>
      </c>
      <c r="J317">
        <f>IF('Peaker Keys'!$B$31=1,H317,I317)</f>
        <v>0</v>
      </c>
    </row>
    <row r="318" spans="1:10" x14ac:dyDescent="0.25">
      <c r="A318">
        <v>312</v>
      </c>
      <c r="B318">
        <v>0</v>
      </c>
      <c r="C318">
        <v>159.1</v>
      </c>
      <c r="D318">
        <f>MOD(A318-1+'Peaker Keys'!$B$7,'Peaker Keys'!$B$5)</f>
        <v>335</v>
      </c>
      <c r="E318">
        <f>INT(D318/'Peaker Keys'!$B$6)+1</f>
        <v>14</v>
      </c>
      <c r="F318">
        <f>MOD(D318,'Peaker Keys'!$B$6)</f>
        <v>23</v>
      </c>
      <c r="G318" t="str">
        <f>VLOOKUP(E318,Clustering!$A$6:$B$370,2,FALSE)</f>
        <v>Summer</v>
      </c>
      <c r="H318">
        <f>IF('Peaker Keys'!$B$29&gt;0,MAX(0,MIN('Peaker Keys'!$B$10,B318/'Peaker Keys'!$B$29)),0)</f>
        <v>0</v>
      </c>
      <c r="I318">
        <f>MAX(0,MIN('Peaker Keys'!$B$10,C318/'Peaker Keys'!$B$30))</f>
        <v>1.3327570059793962E-3</v>
      </c>
      <c r="J318">
        <f>IF('Peaker Keys'!$B$31=1,H318,I318)</f>
        <v>0</v>
      </c>
    </row>
    <row r="319" spans="1:10" x14ac:dyDescent="0.25">
      <c r="A319">
        <v>313</v>
      </c>
      <c r="B319">
        <v>0</v>
      </c>
      <c r="C319">
        <v>159.1</v>
      </c>
      <c r="D319">
        <f>MOD(A319-1+'Peaker Keys'!$B$7,'Peaker Keys'!$B$5)</f>
        <v>336</v>
      </c>
      <c r="E319">
        <f>INT(D319/'Peaker Keys'!$B$6)+1</f>
        <v>15</v>
      </c>
      <c r="F319">
        <f>MOD(D319,'Peaker Keys'!$B$6)</f>
        <v>0</v>
      </c>
      <c r="G319" t="str">
        <f>VLOOKUP(E319,Clustering!$A$6:$B$370,2,FALSE)</f>
        <v>Spring</v>
      </c>
      <c r="H319">
        <f>IF('Peaker Keys'!$B$29&gt;0,MAX(0,MIN('Peaker Keys'!$B$10,B319/'Peaker Keys'!$B$29)),0)</f>
        <v>0</v>
      </c>
      <c r="I319">
        <f>MAX(0,MIN('Peaker Keys'!$B$10,C319/'Peaker Keys'!$B$30))</f>
        <v>1.3327570059793962E-3</v>
      </c>
      <c r="J319">
        <f>IF('Peaker Keys'!$B$31=1,H319,I319)</f>
        <v>0</v>
      </c>
    </row>
    <row r="320" spans="1:10" x14ac:dyDescent="0.25">
      <c r="A320">
        <v>314</v>
      </c>
      <c r="B320">
        <v>0</v>
      </c>
      <c r="C320">
        <v>109.8</v>
      </c>
      <c r="D320">
        <f>MOD(A320-1+'Peaker Keys'!$B$7,'Peaker Keys'!$B$5)</f>
        <v>337</v>
      </c>
      <c r="E320">
        <f>INT(D320/'Peaker Keys'!$B$6)+1</f>
        <v>15</v>
      </c>
      <c r="F320">
        <f>MOD(D320,'Peaker Keys'!$B$6)</f>
        <v>1</v>
      </c>
      <c r="G320" t="str">
        <f>VLOOKUP(E320,Clustering!$A$6:$B$370,2,FALSE)</f>
        <v>Spring</v>
      </c>
      <c r="H320">
        <f>IF('Peaker Keys'!$B$29&gt;0,MAX(0,MIN('Peaker Keys'!$B$10,B320/'Peaker Keys'!$B$29)),0)</f>
        <v>0</v>
      </c>
      <c r="I320">
        <f>MAX(0,MIN('Peaker Keys'!$B$10,C320/'Peaker Keys'!$B$30))</f>
        <v>9.1977824799835135E-4</v>
      </c>
      <c r="J320">
        <f>IF('Peaker Keys'!$B$31=1,H320,I320)</f>
        <v>0</v>
      </c>
    </row>
    <row r="321" spans="1:10" x14ac:dyDescent="0.25">
      <c r="A321">
        <v>315</v>
      </c>
      <c r="B321">
        <v>0</v>
      </c>
      <c r="C321">
        <v>95.5</v>
      </c>
      <c r="D321">
        <f>MOD(A321-1+'Peaker Keys'!$B$7,'Peaker Keys'!$B$5)</f>
        <v>338</v>
      </c>
      <c r="E321">
        <f>INT(D321/'Peaker Keys'!$B$6)+1</f>
        <v>15</v>
      </c>
      <c r="F321">
        <f>MOD(D321,'Peaker Keys'!$B$6)</f>
        <v>2</v>
      </c>
      <c r="G321" t="str">
        <f>VLOOKUP(E321,Clustering!$A$6:$B$370,2,FALSE)</f>
        <v>Spring</v>
      </c>
      <c r="H321">
        <f>IF('Peaker Keys'!$B$29&gt;0,MAX(0,MIN('Peaker Keys'!$B$10,B321/'Peaker Keys'!$B$29)),0)</f>
        <v>0</v>
      </c>
      <c r="I321">
        <f>MAX(0,MIN('Peaker Keys'!$B$10,C321/'Peaker Keys'!$B$30))</f>
        <v>7.9998927763062441E-4</v>
      </c>
      <c r="J321">
        <f>IF('Peaker Keys'!$B$31=1,H321,I321)</f>
        <v>0</v>
      </c>
    </row>
    <row r="322" spans="1:10" x14ac:dyDescent="0.25">
      <c r="A322">
        <v>316</v>
      </c>
      <c r="B322">
        <v>0</v>
      </c>
      <c r="C322">
        <v>95.5</v>
      </c>
      <c r="D322">
        <f>MOD(A322-1+'Peaker Keys'!$B$7,'Peaker Keys'!$B$5)</f>
        <v>339</v>
      </c>
      <c r="E322">
        <f>INT(D322/'Peaker Keys'!$B$6)+1</f>
        <v>15</v>
      </c>
      <c r="F322">
        <f>MOD(D322,'Peaker Keys'!$B$6)</f>
        <v>3</v>
      </c>
      <c r="G322" t="str">
        <f>VLOOKUP(E322,Clustering!$A$6:$B$370,2,FALSE)</f>
        <v>Spring</v>
      </c>
      <c r="H322">
        <f>IF('Peaker Keys'!$B$29&gt;0,MAX(0,MIN('Peaker Keys'!$B$10,B322/'Peaker Keys'!$B$29)),0)</f>
        <v>0</v>
      </c>
      <c r="I322">
        <f>MAX(0,MIN('Peaker Keys'!$B$10,C322/'Peaker Keys'!$B$30))</f>
        <v>7.9998927763062441E-4</v>
      </c>
      <c r="J322">
        <f>IF('Peaker Keys'!$B$31=1,H322,I322)</f>
        <v>0</v>
      </c>
    </row>
    <row r="323" spans="1:10" x14ac:dyDescent="0.25">
      <c r="A323">
        <v>317</v>
      </c>
      <c r="B323">
        <v>0</v>
      </c>
      <c r="C323">
        <v>95.5</v>
      </c>
      <c r="D323">
        <f>MOD(A323-1+'Peaker Keys'!$B$7,'Peaker Keys'!$B$5)</f>
        <v>340</v>
      </c>
      <c r="E323">
        <f>INT(D323/'Peaker Keys'!$B$6)+1</f>
        <v>15</v>
      </c>
      <c r="F323">
        <f>MOD(D323,'Peaker Keys'!$B$6)</f>
        <v>4</v>
      </c>
      <c r="G323" t="str">
        <f>VLOOKUP(E323,Clustering!$A$6:$B$370,2,FALSE)</f>
        <v>Spring</v>
      </c>
      <c r="H323">
        <f>IF('Peaker Keys'!$B$29&gt;0,MAX(0,MIN('Peaker Keys'!$B$10,B323/'Peaker Keys'!$B$29)),0)</f>
        <v>0</v>
      </c>
      <c r="I323">
        <f>MAX(0,MIN('Peaker Keys'!$B$10,C323/'Peaker Keys'!$B$30))</f>
        <v>7.9998927763062441E-4</v>
      </c>
      <c r="J323">
        <f>IF('Peaker Keys'!$B$31=1,H323,I323)</f>
        <v>0</v>
      </c>
    </row>
    <row r="324" spans="1:10" x14ac:dyDescent="0.25">
      <c r="A324">
        <v>318</v>
      </c>
      <c r="B324">
        <v>0</v>
      </c>
      <c r="C324">
        <v>95.5</v>
      </c>
      <c r="D324">
        <f>MOD(A324-1+'Peaker Keys'!$B$7,'Peaker Keys'!$B$5)</f>
        <v>341</v>
      </c>
      <c r="E324">
        <f>INT(D324/'Peaker Keys'!$B$6)+1</f>
        <v>15</v>
      </c>
      <c r="F324">
        <f>MOD(D324,'Peaker Keys'!$B$6)</f>
        <v>5</v>
      </c>
      <c r="G324" t="str">
        <f>VLOOKUP(E324,Clustering!$A$6:$B$370,2,FALSE)</f>
        <v>Spring</v>
      </c>
      <c r="H324">
        <f>IF('Peaker Keys'!$B$29&gt;0,MAX(0,MIN('Peaker Keys'!$B$10,B324/'Peaker Keys'!$B$29)),0)</f>
        <v>0</v>
      </c>
      <c r="I324">
        <f>MAX(0,MIN('Peaker Keys'!$B$10,C324/'Peaker Keys'!$B$30))</f>
        <v>7.9998927763062441E-4</v>
      </c>
      <c r="J324">
        <f>IF('Peaker Keys'!$B$31=1,H324,I324)</f>
        <v>0</v>
      </c>
    </row>
    <row r="325" spans="1:10" x14ac:dyDescent="0.25">
      <c r="A325">
        <v>319</v>
      </c>
      <c r="B325">
        <v>0</v>
      </c>
      <c r="C325">
        <v>95.5</v>
      </c>
      <c r="D325">
        <f>MOD(A325-1+'Peaker Keys'!$B$7,'Peaker Keys'!$B$5)</f>
        <v>342</v>
      </c>
      <c r="E325">
        <f>INT(D325/'Peaker Keys'!$B$6)+1</f>
        <v>15</v>
      </c>
      <c r="F325">
        <f>MOD(D325,'Peaker Keys'!$B$6)</f>
        <v>6</v>
      </c>
      <c r="G325" t="str">
        <f>VLOOKUP(E325,Clustering!$A$6:$B$370,2,FALSE)</f>
        <v>Spring</v>
      </c>
      <c r="H325">
        <f>IF('Peaker Keys'!$B$29&gt;0,MAX(0,MIN('Peaker Keys'!$B$10,B325/'Peaker Keys'!$B$29)),0)</f>
        <v>0</v>
      </c>
      <c r="I325">
        <f>MAX(0,MIN('Peaker Keys'!$B$10,C325/'Peaker Keys'!$B$30))</f>
        <v>7.9998927763062441E-4</v>
      </c>
      <c r="J325">
        <f>IF('Peaker Keys'!$B$31=1,H325,I325)</f>
        <v>0</v>
      </c>
    </row>
    <row r="326" spans="1:10" x14ac:dyDescent="0.25">
      <c r="A326">
        <v>320</v>
      </c>
      <c r="B326">
        <v>0</v>
      </c>
      <c r="C326">
        <v>95.5</v>
      </c>
      <c r="D326">
        <f>MOD(A326-1+'Peaker Keys'!$B$7,'Peaker Keys'!$B$5)</f>
        <v>343</v>
      </c>
      <c r="E326">
        <f>INT(D326/'Peaker Keys'!$B$6)+1</f>
        <v>15</v>
      </c>
      <c r="F326">
        <f>MOD(D326,'Peaker Keys'!$B$6)</f>
        <v>7</v>
      </c>
      <c r="G326" t="str">
        <f>VLOOKUP(E326,Clustering!$A$6:$B$370,2,FALSE)</f>
        <v>Spring</v>
      </c>
      <c r="H326">
        <f>IF('Peaker Keys'!$B$29&gt;0,MAX(0,MIN('Peaker Keys'!$B$10,B326/'Peaker Keys'!$B$29)),0)</f>
        <v>0</v>
      </c>
      <c r="I326">
        <f>MAX(0,MIN('Peaker Keys'!$B$10,C326/'Peaker Keys'!$B$30))</f>
        <v>7.9998927763062441E-4</v>
      </c>
      <c r="J326">
        <f>IF('Peaker Keys'!$B$31=1,H326,I326)</f>
        <v>0</v>
      </c>
    </row>
    <row r="327" spans="1:10" x14ac:dyDescent="0.25">
      <c r="A327">
        <v>321</v>
      </c>
      <c r="B327">
        <v>0</v>
      </c>
      <c r="C327">
        <v>491.7</v>
      </c>
      <c r="D327">
        <f>MOD(A327-1+'Peaker Keys'!$B$7,'Peaker Keys'!$B$5)</f>
        <v>344</v>
      </c>
      <c r="E327">
        <f>INT(D327/'Peaker Keys'!$B$6)+1</f>
        <v>15</v>
      </c>
      <c r="F327">
        <f>MOD(D327,'Peaker Keys'!$B$6)</f>
        <v>8</v>
      </c>
      <c r="G327" t="str">
        <f>VLOOKUP(E327,Clustering!$A$6:$B$370,2,FALSE)</f>
        <v>Spring</v>
      </c>
      <c r="H327">
        <f>IF('Peaker Keys'!$B$29&gt;0,MAX(0,MIN('Peaker Keys'!$B$10,B327/'Peaker Keys'!$B$29)),0)</f>
        <v>0</v>
      </c>
      <c r="I327">
        <f>MAX(0,MIN('Peaker Keys'!$B$10,C327/'Peaker Keys'!$B$30))</f>
        <v>4.1188976734133822E-3</v>
      </c>
      <c r="J327">
        <f>IF('Peaker Keys'!$B$31=1,H327,I327)</f>
        <v>0</v>
      </c>
    </row>
    <row r="328" spans="1:10" x14ac:dyDescent="0.25">
      <c r="A328">
        <v>322</v>
      </c>
      <c r="B328">
        <v>0</v>
      </c>
      <c r="C328">
        <v>95.5</v>
      </c>
      <c r="D328">
        <f>MOD(A328-1+'Peaker Keys'!$B$7,'Peaker Keys'!$B$5)</f>
        <v>345</v>
      </c>
      <c r="E328">
        <f>INT(D328/'Peaker Keys'!$B$6)+1</f>
        <v>15</v>
      </c>
      <c r="F328">
        <f>MOD(D328,'Peaker Keys'!$B$6)</f>
        <v>9</v>
      </c>
      <c r="G328" t="str">
        <f>VLOOKUP(E328,Clustering!$A$6:$B$370,2,FALSE)</f>
        <v>Spring</v>
      </c>
      <c r="H328">
        <f>IF('Peaker Keys'!$B$29&gt;0,MAX(0,MIN('Peaker Keys'!$B$10,B328/'Peaker Keys'!$B$29)),0)</f>
        <v>0</v>
      </c>
      <c r="I328">
        <f>MAX(0,MIN('Peaker Keys'!$B$10,C328/'Peaker Keys'!$B$30))</f>
        <v>7.9998927763062441E-4</v>
      </c>
      <c r="J328">
        <f>IF('Peaker Keys'!$B$31=1,H328,I328)</f>
        <v>0</v>
      </c>
    </row>
    <row r="329" spans="1:10" x14ac:dyDescent="0.25">
      <c r="A329">
        <v>323</v>
      </c>
      <c r="B329">
        <v>0</v>
      </c>
      <c r="C329">
        <v>95.5</v>
      </c>
      <c r="D329">
        <f>MOD(A329-1+'Peaker Keys'!$B$7,'Peaker Keys'!$B$5)</f>
        <v>346</v>
      </c>
      <c r="E329">
        <f>INT(D329/'Peaker Keys'!$B$6)+1</f>
        <v>15</v>
      </c>
      <c r="F329">
        <f>MOD(D329,'Peaker Keys'!$B$6)</f>
        <v>10</v>
      </c>
      <c r="G329" t="str">
        <f>VLOOKUP(E329,Clustering!$A$6:$B$370,2,FALSE)</f>
        <v>Spring</v>
      </c>
      <c r="H329">
        <f>IF('Peaker Keys'!$B$29&gt;0,MAX(0,MIN('Peaker Keys'!$B$10,B329/'Peaker Keys'!$B$29)),0)</f>
        <v>0</v>
      </c>
      <c r="I329">
        <f>MAX(0,MIN('Peaker Keys'!$B$10,C329/'Peaker Keys'!$B$30))</f>
        <v>7.9998927763062441E-4</v>
      </c>
      <c r="J329">
        <f>IF('Peaker Keys'!$B$31=1,H329,I329)</f>
        <v>0</v>
      </c>
    </row>
    <row r="330" spans="1:10" x14ac:dyDescent="0.25">
      <c r="A330">
        <v>324</v>
      </c>
      <c r="B330">
        <v>0</v>
      </c>
      <c r="C330">
        <v>95.5</v>
      </c>
      <c r="D330">
        <f>MOD(A330-1+'Peaker Keys'!$B$7,'Peaker Keys'!$B$5)</f>
        <v>347</v>
      </c>
      <c r="E330">
        <f>INT(D330/'Peaker Keys'!$B$6)+1</f>
        <v>15</v>
      </c>
      <c r="F330">
        <f>MOD(D330,'Peaker Keys'!$B$6)</f>
        <v>11</v>
      </c>
      <c r="G330" t="str">
        <f>VLOOKUP(E330,Clustering!$A$6:$B$370,2,FALSE)</f>
        <v>Spring</v>
      </c>
      <c r="H330">
        <f>IF('Peaker Keys'!$B$29&gt;0,MAX(0,MIN('Peaker Keys'!$B$10,B330/'Peaker Keys'!$B$29)),0)</f>
        <v>0</v>
      </c>
      <c r="I330">
        <f>MAX(0,MIN('Peaker Keys'!$B$10,C330/'Peaker Keys'!$B$30))</f>
        <v>7.9998927763062441E-4</v>
      </c>
      <c r="J330">
        <f>IF('Peaker Keys'!$B$31=1,H330,I330)</f>
        <v>0</v>
      </c>
    </row>
    <row r="331" spans="1:10" x14ac:dyDescent="0.25">
      <c r="A331">
        <v>325</v>
      </c>
      <c r="B331">
        <v>0</v>
      </c>
      <c r="C331">
        <v>95.5</v>
      </c>
      <c r="D331">
        <f>MOD(A331-1+'Peaker Keys'!$B$7,'Peaker Keys'!$B$5)</f>
        <v>348</v>
      </c>
      <c r="E331">
        <f>INT(D331/'Peaker Keys'!$B$6)+1</f>
        <v>15</v>
      </c>
      <c r="F331">
        <f>MOD(D331,'Peaker Keys'!$B$6)</f>
        <v>12</v>
      </c>
      <c r="G331" t="str">
        <f>VLOOKUP(E331,Clustering!$A$6:$B$370,2,FALSE)</f>
        <v>Spring</v>
      </c>
      <c r="H331">
        <f>IF('Peaker Keys'!$B$29&gt;0,MAX(0,MIN('Peaker Keys'!$B$10,B331/'Peaker Keys'!$B$29)),0)</f>
        <v>0</v>
      </c>
      <c r="I331">
        <f>MAX(0,MIN('Peaker Keys'!$B$10,C331/'Peaker Keys'!$B$30))</f>
        <v>7.9998927763062441E-4</v>
      </c>
      <c r="J331">
        <f>IF('Peaker Keys'!$B$31=1,H331,I331)</f>
        <v>0</v>
      </c>
    </row>
    <row r="332" spans="1:10" x14ac:dyDescent="0.25">
      <c r="A332">
        <v>326</v>
      </c>
      <c r="B332">
        <v>0</v>
      </c>
      <c r="C332">
        <v>95.5</v>
      </c>
      <c r="D332">
        <f>MOD(A332-1+'Peaker Keys'!$B$7,'Peaker Keys'!$B$5)</f>
        <v>349</v>
      </c>
      <c r="E332">
        <f>INT(D332/'Peaker Keys'!$B$6)+1</f>
        <v>15</v>
      </c>
      <c r="F332">
        <f>MOD(D332,'Peaker Keys'!$B$6)</f>
        <v>13</v>
      </c>
      <c r="G332" t="str">
        <f>VLOOKUP(E332,Clustering!$A$6:$B$370,2,FALSE)</f>
        <v>Spring</v>
      </c>
      <c r="H332">
        <f>IF('Peaker Keys'!$B$29&gt;0,MAX(0,MIN('Peaker Keys'!$B$10,B332/'Peaker Keys'!$B$29)),0)</f>
        <v>0</v>
      </c>
      <c r="I332">
        <f>MAX(0,MIN('Peaker Keys'!$B$10,C332/'Peaker Keys'!$B$30))</f>
        <v>7.9998927763062441E-4</v>
      </c>
      <c r="J332">
        <f>IF('Peaker Keys'!$B$31=1,H332,I332)</f>
        <v>0</v>
      </c>
    </row>
    <row r="333" spans="1:10" x14ac:dyDescent="0.25">
      <c r="A333">
        <v>327</v>
      </c>
      <c r="B333">
        <v>0</v>
      </c>
      <c r="C333">
        <v>95.5</v>
      </c>
      <c r="D333">
        <f>MOD(A333-1+'Peaker Keys'!$B$7,'Peaker Keys'!$B$5)</f>
        <v>350</v>
      </c>
      <c r="E333">
        <f>INT(D333/'Peaker Keys'!$B$6)+1</f>
        <v>15</v>
      </c>
      <c r="F333">
        <f>MOD(D333,'Peaker Keys'!$B$6)</f>
        <v>14</v>
      </c>
      <c r="G333" t="str">
        <f>VLOOKUP(E333,Clustering!$A$6:$B$370,2,FALSE)</f>
        <v>Spring</v>
      </c>
      <c r="H333">
        <f>IF('Peaker Keys'!$B$29&gt;0,MAX(0,MIN('Peaker Keys'!$B$10,B333/'Peaker Keys'!$B$29)),0)</f>
        <v>0</v>
      </c>
      <c r="I333">
        <f>MAX(0,MIN('Peaker Keys'!$B$10,C333/'Peaker Keys'!$B$30))</f>
        <v>7.9998927763062441E-4</v>
      </c>
      <c r="J333">
        <f>IF('Peaker Keys'!$B$31=1,H333,I333)</f>
        <v>0</v>
      </c>
    </row>
    <row r="334" spans="1:10" x14ac:dyDescent="0.25">
      <c r="A334">
        <v>328</v>
      </c>
      <c r="B334">
        <v>0</v>
      </c>
      <c r="C334">
        <v>121.8</v>
      </c>
      <c r="D334">
        <f>MOD(A334-1+'Peaker Keys'!$B$7,'Peaker Keys'!$B$5)</f>
        <v>351</v>
      </c>
      <c r="E334">
        <f>INT(D334/'Peaker Keys'!$B$6)+1</f>
        <v>15</v>
      </c>
      <c r="F334">
        <f>MOD(D334,'Peaker Keys'!$B$6)</f>
        <v>15</v>
      </c>
      <c r="G334" t="str">
        <f>VLOOKUP(E334,Clustering!$A$6:$B$370,2,FALSE)</f>
        <v>Spring</v>
      </c>
      <c r="H334">
        <f>IF('Peaker Keys'!$B$29&gt;0,MAX(0,MIN('Peaker Keys'!$B$10,B334/'Peaker Keys'!$B$29)),0)</f>
        <v>0</v>
      </c>
      <c r="I334">
        <f>MAX(0,MIN('Peaker Keys'!$B$10,C334/'Peaker Keys'!$B$30))</f>
        <v>1.0203004608943462E-3</v>
      </c>
      <c r="J334">
        <f>IF('Peaker Keys'!$B$31=1,H334,I334)</f>
        <v>0</v>
      </c>
    </row>
    <row r="335" spans="1:10" x14ac:dyDescent="0.25">
      <c r="A335">
        <v>329</v>
      </c>
      <c r="B335">
        <v>0</v>
      </c>
      <c r="C335">
        <v>159.1</v>
      </c>
      <c r="D335">
        <f>MOD(A335-1+'Peaker Keys'!$B$7,'Peaker Keys'!$B$5)</f>
        <v>352</v>
      </c>
      <c r="E335">
        <f>INT(D335/'Peaker Keys'!$B$6)+1</f>
        <v>15</v>
      </c>
      <c r="F335">
        <f>MOD(D335,'Peaker Keys'!$B$6)</f>
        <v>16</v>
      </c>
      <c r="G335" t="str">
        <f>VLOOKUP(E335,Clustering!$A$6:$B$370,2,FALSE)</f>
        <v>Spring</v>
      </c>
      <c r="H335">
        <f>IF('Peaker Keys'!$B$29&gt;0,MAX(0,MIN('Peaker Keys'!$B$10,B335/'Peaker Keys'!$B$29)),0)</f>
        <v>0</v>
      </c>
      <c r="I335">
        <f>MAX(0,MIN('Peaker Keys'!$B$10,C335/'Peaker Keys'!$B$30))</f>
        <v>1.3327570059793962E-3</v>
      </c>
      <c r="J335">
        <f>IF('Peaker Keys'!$B$31=1,H335,I335)</f>
        <v>0</v>
      </c>
    </row>
    <row r="336" spans="1:10" x14ac:dyDescent="0.25">
      <c r="A336">
        <v>330</v>
      </c>
      <c r="B336">
        <v>0</v>
      </c>
      <c r="C336">
        <v>170.8</v>
      </c>
      <c r="D336">
        <f>MOD(A336-1+'Peaker Keys'!$B$7,'Peaker Keys'!$B$5)</f>
        <v>353</v>
      </c>
      <c r="E336">
        <f>INT(D336/'Peaker Keys'!$B$6)+1</f>
        <v>15</v>
      </c>
      <c r="F336">
        <f>MOD(D336,'Peaker Keys'!$B$6)</f>
        <v>17</v>
      </c>
      <c r="G336" t="str">
        <f>VLOOKUP(E336,Clustering!$A$6:$B$370,2,FALSE)</f>
        <v>Spring</v>
      </c>
      <c r="H336">
        <f>IF('Peaker Keys'!$B$29&gt;0,MAX(0,MIN('Peaker Keys'!$B$10,B336/'Peaker Keys'!$B$29)),0)</f>
        <v>0</v>
      </c>
      <c r="I336">
        <f>MAX(0,MIN('Peaker Keys'!$B$10,C336/'Peaker Keys'!$B$30))</f>
        <v>1.4307661635529912E-3</v>
      </c>
      <c r="J336">
        <f>IF('Peaker Keys'!$B$31=1,H336,I336)</f>
        <v>0</v>
      </c>
    </row>
    <row r="337" spans="1:10" x14ac:dyDescent="0.25">
      <c r="A337">
        <v>331</v>
      </c>
      <c r="B337">
        <v>0</v>
      </c>
      <c r="C337">
        <v>3836.5</v>
      </c>
      <c r="D337">
        <f>MOD(A337-1+'Peaker Keys'!$B$7,'Peaker Keys'!$B$5)</f>
        <v>354</v>
      </c>
      <c r="E337">
        <f>INT(D337/'Peaker Keys'!$B$6)+1</f>
        <v>15</v>
      </c>
      <c r="F337">
        <f>MOD(D337,'Peaker Keys'!$B$6)</f>
        <v>18</v>
      </c>
      <c r="G337" t="str">
        <f>VLOOKUP(E337,Clustering!$A$6:$B$370,2,FALSE)</f>
        <v>Spring</v>
      </c>
      <c r="H337">
        <f>IF('Peaker Keys'!$B$29&gt;0,MAX(0,MIN('Peaker Keys'!$B$10,B337/'Peaker Keys'!$B$29)),0)</f>
        <v>0</v>
      </c>
      <c r="I337">
        <f>MAX(0,MIN('Peaker Keys'!$B$10,C337/'Peaker Keys'!$B$30))</f>
        <v>3.2137789147956966E-2</v>
      </c>
      <c r="J337">
        <f>IF('Peaker Keys'!$B$31=1,H337,I337)</f>
        <v>0</v>
      </c>
    </row>
    <row r="338" spans="1:10" x14ac:dyDescent="0.25">
      <c r="A338">
        <v>332</v>
      </c>
      <c r="B338">
        <v>0</v>
      </c>
      <c r="C338">
        <v>3836.5</v>
      </c>
      <c r="D338">
        <f>MOD(A338-1+'Peaker Keys'!$B$7,'Peaker Keys'!$B$5)</f>
        <v>355</v>
      </c>
      <c r="E338">
        <f>INT(D338/'Peaker Keys'!$B$6)+1</f>
        <v>15</v>
      </c>
      <c r="F338">
        <f>MOD(D338,'Peaker Keys'!$B$6)</f>
        <v>19</v>
      </c>
      <c r="G338" t="str">
        <f>VLOOKUP(E338,Clustering!$A$6:$B$370,2,FALSE)</f>
        <v>Spring</v>
      </c>
      <c r="H338">
        <f>IF('Peaker Keys'!$B$29&gt;0,MAX(0,MIN('Peaker Keys'!$B$10,B338/'Peaker Keys'!$B$29)),0)</f>
        <v>0</v>
      </c>
      <c r="I338">
        <f>MAX(0,MIN('Peaker Keys'!$B$10,C338/'Peaker Keys'!$B$30))</f>
        <v>3.2137789147956966E-2</v>
      </c>
      <c r="J338">
        <f>IF('Peaker Keys'!$B$31=1,H338,I338)</f>
        <v>0</v>
      </c>
    </row>
    <row r="339" spans="1:10" x14ac:dyDescent="0.25">
      <c r="A339">
        <v>333</v>
      </c>
      <c r="B339">
        <v>0</v>
      </c>
      <c r="C339">
        <v>906.6</v>
      </c>
      <c r="D339">
        <f>MOD(A339-1+'Peaker Keys'!$B$7,'Peaker Keys'!$B$5)</f>
        <v>356</v>
      </c>
      <c r="E339">
        <f>INT(D339/'Peaker Keys'!$B$6)+1</f>
        <v>15</v>
      </c>
      <c r="F339">
        <f>MOD(D339,'Peaker Keys'!$B$6)</f>
        <v>20</v>
      </c>
      <c r="G339" t="str">
        <f>VLOOKUP(E339,Clustering!$A$6:$B$370,2,FALSE)</f>
        <v>Spring</v>
      </c>
      <c r="H339">
        <f>IF('Peaker Keys'!$B$29&gt;0,MAX(0,MIN('Peaker Keys'!$B$10,B339/'Peaker Keys'!$B$29)),0)</f>
        <v>0</v>
      </c>
      <c r="I339">
        <f>MAX(0,MIN('Peaker Keys'!$B$10,C339/'Peaker Keys'!$B$30))</f>
        <v>7.5944531842923992E-3</v>
      </c>
      <c r="J339">
        <f>IF('Peaker Keys'!$B$31=1,H339,I339)</f>
        <v>0</v>
      </c>
    </row>
    <row r="340" spans="1:10" x14ac:dyDescent="0.25">
      <c r="A340">
        <v>334</v>
      </c>
      <c r="B340">
        <v>0</v>
      </c>
      <c r="C340">
        <v>159.1</v>
      </c>
      <c r="D340">
        <f>MOD(A340-1+'Peaker Keys'!$B$7,'Peaker Keys'!$B$5)</f>
        <v>357</v>
      </c>
      <c r="E340">
        <f>INT(D340/'Peaker Keys'!$B$6)+1</f>
        <v>15</v>
      </c>
      <c r="F340">
        <f>MOD(D340,'Peaker Keys'!$B$6)</f>
        <v>21</v>
      </c>
      <c r="G340" t="str">
        <f>VLOOKUP(E340,Clustering!$A$6:$B$370,2,FALSE)</f>
        <v>Spring</v>
      </c>
      <c r="H340">
        <f>IF('Peaker Keys'!$B$29&gt;0,MAX(0,MIN('Peaker Keys'!$B$10,B340/'Peaker Keys'!$B$29)),0)</f>
        <v>0</v>
      </c>
      <c r="I340">
        <f>MAX(0,MIN('Peaker Keys'!$B$10,C340/'Peaker Keys'!$B$30))</f>
        <v>1.3327570059793962E-3</v>
      </c>
      <c r="J340">
        <f>IF('Peaker Keys'!$B$31=1,H340,I340)</f>
        <v>0</v>
      </c>
    </row>
    <row r="341" spans="1:10" x14ac:dyDescent="0.25">
      <c r="A341">
        <v>335</v>
      </c>
      <c r="B341">
        <v>0</v>
      </c>
      <c r="C341">
        <v>159.1</v>
      </c>
      <c r="D341">
        <f>MOD(A341-1+'Peaker Keys'!$B$7,'Peaker Keys'!$B$5)</f>
        <v>358</v>
      </c>
      <c r="E341">
        <f>INT(D341/'Peaker Keys'!$B$6)+1</f>
        <v>15</v>
      </c>
      <c r="F341">
        <f>MOD(D341,'Peaker Keys'!$B$6)</f>
        <v>22</v>
      </c>
      <c r="G341" t="str">
        <f>VLOOKUP(E341,Clustering!$A$6:$B$370,2,FALSE)</f>
        <v>Spring</v>
      </c>
      <c r="H341">
        <f>IF('Peaker Keys'!$B$29&gt;0,MAX(0,MIN('Peaker Keys'!$B$10,B341/'Peaker Keys'!$B$29)),0)</f>
        <v>0</v>
      </c>
      <c r="I341">
        <f>MAX(0,MIN('Peaker Keys'!$B$10,C341/'Peaker Keys'!$B$30))</f>
        <v>1.3327570059793962E-3</v>
      </c>
      <c r="J341">
        <f>IF('Peaker Keys'!$B$31=1,H341,I341)</f>
        <v>0</v>
      </c>
    </row>
    <row r="342" spans="1:10" x14ac:dyDescent="0.25">
      <c r="A342">
        <v>336</v>
      </c>
      <c r="B342">
        <v>0</v>
      </c>
      <c r="C342">
        <v>159.1</v>
      </c>
      <c r="D342">
        <f>MOD(A342-1+'Peaker Keys'!$B$7,'Peaker Keys'!$B$5)</f>
        <v>359</v>
      </c>
      <c r="E342">
        <f>INT(D342/'Peaker Keys'!$B$6)+1</f>
        <v>15</v>
      </c>
      <c r="F342">
        <f>MOD(D342,'Peaker Keys'!$B$6)</f>
        <v>23</v>
      </c>
      <c r="G342" t="str">
        <f>VLOOKUP(E342,Clustering!$A$6:$B$370,2,FALSE)</f>
        <v>Spring</v>
      </c>
      <c r="H342">
        <f>IF('Peaker Keys'!$B$29&gt;0,MAX(0,MIN('Peaker Keys'!$B$10,B342/'Peaker Keys'!$B$29)),0)</f>
        <v>0</v>
      </c>
      <c r="I342">
        <f>MAX(0,MIN('Peaker Keys'!$B$10,C342/'Peaker Keys'!$B$30))</f>
        <v>1.3327570059793962E-3</v>
      </c>
      <c r="J342">
        <f>IF('Peaker Keys'!$B$31=1,H342,I342)</f>
        <v>0</v>
      </c>
    </row>
    <row r="343" spans="1:10" x14ac:dyDescent="0.25">
      <c r="A343">
        <v>337</v>
      </c>
      <c r="B343">
        <v>0</v>
      </c>
      <c r="C343">
        <v>159.1</v>
      </c>
      <c r="D343">
        <f>MOD(A343-1+'Peaker Keys'!$B$7,'Peaker Keys'!$B$5)</f>
        <v>360</v>
      </c>
      <c r="E343">
        <f>INT(D343/'Peaker Keys'!$B$6)+1</f>
        <v>16</v>
      </c>
      <c r="F343">
        <f>MOD(D343,'Peaker Keys'!$B$6)</f>
        <v>0</v>
      </c>
      <c r="G343" t="str">
        <f>VLOOKUP(E343,Clustering!$A$6:$B$370,2,FALSE)</f>
        <v>Winter</v>
      </c>
      <c r="H343">
        <f>IF('Peaker Keys'!$B$29&gt;0,MAX(0,MIN('Peaker Keys'!$B$10,B343/'Peaker Keys'!$B$29)),0)</f>
        <v>0</v>
      </c>
      <c r="I343">
        <f>MAX(0,MIN('Peaker Keys'!$B$10,C343/'Peaker Keys'!$B$30))</f>
        <v>1.3327570059793962E-3</v>
      </c>
      <c r="J343">
        <f>IF('Peaker Keys'!$B$31=1,H343,I343)</f>
        <v>0</v>
      </c>
    </row>
    <row r="344" spans="1:10" x14ac:dyDescent="0.25">
      <c r="A344">
        <v>338</v>
      </c>
      <c r="B344">
        <v>0</v>
      </c>
      <c r="C344">
        <v>159.1</v>
      </c>
      <c r="D344">
        <f>MOD(A344-1+'Peaker Keys'!$B$7,'Peaker Keys'!$B$5)</f>
        <v>361</v>
      </c>
      <c r="E344">
        <f>INT(D344/'Peaker Keys'!$B$6)+1</f>
        <v>16</v>
      </c>
      <c r="F344">
        <f>MOD(D344,'Peaker Keys'!$B$6)</f>
        <v>1</v>
      </c>
      <c r="G344" t="str">
        <f>VLOOKUP(E344,Clustering!$A$6:$B$370,2,FALSE)</f>
        <v>Winter</v>
      </c>
      <c r="H344">
        <f>IF('Peaker Keys'!$B$29&gt;0,MAX(0,MIN('Peaker Keys'!$B$10,B344/'Peaker Keys'!$B$29)),0)</f>
        <v>0</v>
      </c>
      <c r="I344">
        <f>MAX(0,MIN('Peaker Keys'!$B$10,C344/'Peaker Keys'!$B$30))</f>
        <v>1.3327570059793962E-3</v>
      </c>
      <c r="J344">
        <f>IF('Peaker Keys'!$B$31=1,H344,I344)</f>
        <v>0</v>
      </c>
    </row>
    <row r="345" spans="1:10" x14ac:dyDescent="0.25">
      <c r="A345">
        <v>339</v>
      </c>
      <c r="B345">
        <v>0</v>
      </c>
      <c r="C345">
        <v>95.5</v>
      </c>
      <c r="D345">
        <f>MOD(A345-1+'Peaker Keys'!$B$7,'Peaker Keys'!$B$5)</f>
        <v>362</v>
      </c>
      <c r="E345">
        <f>INT(D345/'Peaker Keys'!$B$6)+1</f>
        <v>16</v>
      </c>
      <c r="F345">
        <f>MOD(D345,'Peaker Keys'!$B$6)</f>
        <v>2</v>
      </c>
      <c r="G345" t="str">
        <f>VLOOKUP(E345,Clustering!$A$6:$B$370,2,FALSE)</f>
        <v>Winter</v>
      </c>
      <c r="H345">
        <f>IF('Peaker Keys'!$B$29&gt;0,MAX(0,MIN('Peaker Keys'!$B$10,B345/'Peaker Keys'!$B$29)),0)</f>
        <v>0</v>
      </c>
      <c r="I345">
        <f>MAX(0,MIN('Peaker Keys'!$B$10,C345/'Peaker Keys'!$B$30))</f>
        <v>7.9998927763062441E-4</v>
      </c>
      <c r="J345">
        <f>IF('Peaker Keys'!$B$31=1,H345,I345)</f>
        <v>0</v>
      </c>
    </row>
    <row r="346" spans="1:10" x14ac:dyDescent="0.25">
      <c r="A346">
        <v>340</v>
      </c>
      <c r="B346">
        <v>0</v>
      </c>
      <c r="C346">
        <v>95.5</v>
      </c>
      <c r="D346">
        <f>MOD(A346-1+'Peaker Keys'!$B$7,'Peaker Keys'!$B$5)</f>
        <v>363</v>
      </c>
      <c r="E346">
        <f>INT(D346/'Peaker Keys'!$B$6)+1</f>
        <v>16</v>
      </c>
      <c r="F346">
        <f>MOD(D346,'Peaker Keys'!$B$6)</f>
        <v>3</v>
      </c>
      <c r="G346" t="str">
        <f>VLOOKUP(E346,Clustering!$A$6:$B$370,2,FALSE)</f>
        <v>Winter</v>
      </c>
      <c r="H346">
        <f>IF('Peaker Keys'!$B$29&gt;0,MAX(0,MIN('Peaker Keys'!$B$10,B346/'Peaker Keys'!$B$29)),0)</f>
        <v>0</v>
      </c>
      <c r="I346">
        <f>MAX(0,MIN('Peaker Keys'!$B$10,C346/'Peaker Keys'!$B$30))</f>
        <v>7.9998927763062441E-4</v>
      </c>
      <c r="J346">
        <f>IF('Peaker Keys'!$B$31=1,H346,I346)</f>
        <v>0</v>
      </c>
    </row>
    <row r="347" spans="1:10" x14ac:dyDescent="0.25">
      <c r="A347">
        <v>341</v>
      </c>
      <c r="B347">
        <v>0</v>
      </c>
      <c r="C347">
        <v>95.5</v>
      </c>
      <c r="D347">
        <f>MOD(A347-1+'Peaker Keys'!$B$7,'Peaker Keys'!$B$5)</f>
        <v>364</v>
      </c>
      <c r="E347">
        <f>INT(D347/'Peaker Keys'!$B$6)+1</f>
        <v>16</v>
      </c>
      <c r="F347">
        <f>MOD(D347,'Peaker Keys'!$B$6)</f>
        <v>4</v>
      </c>
      <c r="G347" t="str">
        <f>VLOOKUP(E347,Clustering!$A$6:$B$370,2,FALSE)</f>
        <v>Winter</v>
      </c>
      <c r="H347">
        <f>IF('Peaker Keys'!$B$29&gt;0,MAX(0,MIN('Peaker Keys'!$B$10,B347/'Peaker Keys'!$B$29)),0)</f>
        <v>0</v>
      </c>
      <c r="I347">
        <f>MAX(0,MIN('Peaker Keys'!$B$10,C347/'Peaker Keys'!$B$30))</f>
        <v>7.9998927763062441E-4</v>
      </c>
      <c r="J347">
        <f>IF('Peaker Keys'!$B$31=1,H347,I347)</f>
        <v>0</v>
      </c>
    </row>
    <row r="348" spans="1:10" x14ac:dyDescent="0.25">
      <c r="A348">
        <v>342</v>
      </c>
      <c r="B348">
        <v>0</v>
      </c>
      <c r="C348">
        <v>95.5</v>
      </c>
      <c r="D348">
        <f>MOD(A348-1+'Peaker Keys'!$B$7,'Peaker Keys'!$B$5)</f>
        <v>365</v>
      </c>
      <c r="E348">
        <f>INT(D348/'Peaker Keys'!$B$6)+1</f>
        <v>16</v>
      </c>
      <c r="F348">
        <f>MOD(D348,'Peaker Keys'!$B$6)</f>
        <v>5</v>
      </c>
      <c r="G348" t="str">
        <f>VLOOKUP(E348,Clustering!$A$6:$B$370,2,FALSE)</f>
        <v>Winter</v>
      </c>
      <c r="H348">
        <f>IF('Peaker Keys'!$B$29&gt;0,MAX(0,MIN('Peaker Keys'!$B$10,B348/'Peaker Keys'!$B$29)),0)</f>
        <v>0</v>
      </c>
      <c r="I348">
        <f>MAX(0,MIN('Peaker Keys'!$B$10,C348/'Peaker Keys'!$B$30))</f>
        <v>7.9998927763062441E-4</v>
      </c>
      <c r="J348">
        <f>IF('Peaker Keys'!$B$31=1,H348,I348)</f>
        <v>0</v>
      </c>
    </row>
    <row r="349" spans="1:10" x14ac:dyDescent="0.25">
      <c r="A349">
        <v>343</v>
      </c>
      <c r="B349">
        <v>0</v>
      </c>
      <c r="C349">
        <v>1480.9</v>
      </c>
      <c r="D349">
        <f>MOD(A349-1+'Peaker Keys'!$B$7,'Peaker Keys'!$B$5)</f>
        <v>366</v>
      </c>
      <c r="E349">
        <f>INT(D349/'Peaker Keys'!$B$6)+1</f>
        <v>16</v>
      </c>
      <c r="F349">
        <f>MOD(D349,'Peaker Keys'!$B$6)</f>
        <v>6</v>
      </c>
      <c r="G349" t="str">
        <f>VLOOKUP(E349,Clustering!$A$6:$B$370,2,FALSE)</f>
        <v>Winter</v>
      </c>
      <c r="H349">
        <f>IF('Peaker Keys'!$B$29&gt;0,MAX(0,MIN('Peaker Keys'!$B$10,B349/'Peaker Keys'!$B$29)),0)</f>
        <v>0</v>
      </c>
      <c r="I349">
        <f>MAX(0,MIN('Peaker Keys'!$B$10,C349/'Peaker Keys'!$B$30))</f>
        <v>1.2405278756473213E-2</v>
      </c>
      <c r="J349">
        <f>IF('Peaker Keys'!$B$31=1,H349,I349)</f>
        <v>0</v>
      </c>
    </row>
    <row r="350" spans="1:10" x14ac:dyDescent="0.25">
      <c r="A350">
        <v>344</v>
      </c>
      <c r="B350">
        <v>0</v>
      </c>
      <c r="C350">
        <v>95.5</v>
      </c>
      <c r="D350">
        <f>MOD(A350-1+'Peaker Keys'!$B$7,'Peaker Keys'!$B$5)</f>
        <v>367</v>
      </c>
      <c r="E350">
        <f>INT(D350/'Peaker Keys'!$B$6)+1</f>
        <v>16</v>
      </c>
      <c r="F350">
        <f>MOD(D350,'Peaker Keys'!$B$6)</f>
        <v>7</v>
      </c>
      <c r="G350" t="str">
        <f>VLOOKUP(E350,Clustering!$A$6:$B$370,2,FALSE)</f>
        <v>Winter</v>
      </c>
      <c r="H350">
        <f>IF('Peaker Keys'!$B$29&gt;0,MAX(0,MIN('Peaker Keys'!$B$10,B350/'Peaker Keys'!$B$29)),0)</f>
        <v>0</v>
      </c>
      <c r="I350">
        <f>MAX(0,MIN('Peaker Keys'!$B$10,C350/'Peaker Keys'!$B$30))</f>
        <v>7.9998927763062441E-4</v>
      </c>
      <c r="J350">
        <f>IF('Peaker Keys'!$B$31=1,H350,I350)</f>
        <v>0</v>
      </c>
    </row>
    <row r="351" spans="1:10" x14ac:dyDescent="0.25">
      <c r="A351">
        <v>345</v>
      </c>
      <c r="B351">
        <v>0</v>
      </c>
      <c r="C351">
        <v>95.5</v>
      </c>
      <c r="D351">
        <f>MOD(A351-1+'Peaker Keys'!$B$7,'Peaker Keys'!$B$5)</f>
        <v>368</v>
      </c>
      <c r="E351">
        <f>INT(D351/'Peaker Keys'!$B$6)+1</f>
        <v>16</v>
      </c>
      <c r="F351">
        <f>MOD(D351,'Peaker Keys'!$B$6)</f>
        <v>8</v>
      </c>
      <c r="G351" t="str">
        <f>VLOOKUP(E351,Clustering!$A$6:$B$370,2,FALSE)</f>
        <v>Winter</v>
      </c>
      <c r="H351">
        <f>IF('Peaker Keys'!$B$29&gt;0,MAX(0,MIN('Peaker Keys'!$B$10,B351/'Peaker Keys'!$B$29)),0)</f>
        <v>0</v>
      </c>
      <c r="I351">
        <f>MAX(0,MIN('Peaker Keys'!$B$10,C351/'Peaker Keys'!$B$30))</f>
        <v>7.9998927763062441E-4</v>
      </c>
      <c r="J351">
        <f>IF('Peaker Keys'!$B$31=1,H351,I351)</f>
        <v>0</v>
      </c>
    </row>
    <row r="352" spans="1:10" x14ac:dyDescent="0.25">
      <c r="A352">
        <v>346</v>
      </c>
      <c r="B352">
        <v>0</v>
      </c>
      <c r="C352">
        <v>95.5</v>
      </c>
      <c r="D352">
        <f>MOD(A352-1+'Peaker Keys'!$B$7,'Peaker Keys'!$B$5)</f>
        <v>369</v>
      </c>
      <c r="E352">
        <f>INT(D352/'Peaker Keys'!$B$6)+1</f>
        <v>16</v>
      </c>
      <c r="F352">
        <f>MOD(D352,'Peaker Keys'!$B$6)</f>
        <v>9</v>
      </c>
      <c r="G352" t="str">
        <f>VLOOKUP(E352,Clustering!$A$6:$B$370,2,FALSE)</f>
        <v>Winter</v>
      </c>
      <c r="H352">
        <f>IF('Peaker Keys'!$B$29&gt;0,MAX(0,MIN('Peaker Keys'!$B$10,B352/'Peaker Keys'!$B$29)),0)</f>
        <v>0</v>
      </c>
      <c r="I352">
        <f>MAX(0,MIN('Peaker Keys'!$B$10,C352/'Peaker Keys'!$B$30))</f>
        <v>7.9998927763062441E-4</v>
      </c>
      <c r="J352">
        <f>IF('Peaker Keys'!$B$31=1,H352,I352)</f>
        <v>0</v>
      </c>
    </row>
    <row r="353" spans="1:10" x14ac:dyDescent="0.25">
      <c r="A353">
        <v>347</v>
      </c>
      <c r="B353">
        <v>0</v>
      </c>
      <c r="C353">
        <v>95.5</v>
      </c>
      <c r="D353">
        <f>MOD(A353-1+'Peaker Keys'!$B$7,'Peaker Keys'!$B$5)</f>
        <v>370</v>
      </c>
      <c r="E353">
        <f>INT(D353/'Peaker Keys'!$B$6)+1</f>
        <v>16</v>
      </c>
      <c r="F353">
        <f>MOD(D353,'Peaker Keys'!$B$6)</f>
        <v>10</v>
      </c>
      <c r="G353" t="str">
        <f>VLOOKUP(E353,Clustering!$A$6:$B$370,2,FALSE)</f>
        <v>Winter</v>
      </c>
      <c r="H353">
        <f>IF('Peaker Keys'!$B$29&gt;0,MAX(0,MIN('Peaker Keys'!$B$10,B353/'Peaker Keys'!$B$29)),0)</f>
        <v>0</v>
      </c>
      <c r="I353">
        <f>MAX(0,MIN('Peaker Keys'!$B$10,C353/'Peaker Keys'!$B$30))</f>
        <v>7.9998927763062441E-4</v>
      </c>
      <c r="J353">
        <f>IF('Peaker Keys'!$B$31=1,H353,I353)</f>
        <v>0</v>
      </c>
    </row>
    <row r="354" spans="1:10" x14ac:dyDescent="0.25">
      <c r="A354">
        <v>348</v>
      </c>
      <c r="B354">
        <v>0</v>
      </c>
      <c r="C354">
        <v>95.5</v>
      </c>
      <c r="D354">
        <f>MOD(A354-1+'Peaker Keys'!$B$7,'Peaker Keys'!$B$5)</f>
        <v>371</v>
      </c>
      <c r="E354">
        <f>INT(D354/'Peaker Keys'!$B$6)+1</f>
        <v>16</v>
      </c>
      <c r="F354">
        <f>MOD(D354,'Peaker Keys'!$B$6)</f>
        <v>11</v>
      </c>
      <c r="G354" t="str">
        <f>VLOOKUP(E354,Clustering!$A$6:$B$370,2,FALSE)</f>
        <v>Winter</v>
      </c>
      <c r="H354">
        <f>IF('Peaker Keys'!$B$29&gt;0,MAX(0,MIN('Peaker Keys'!$B$10,B354/'Peaker Keys'!$B$29)),0)</f>
        <v>0</v>
      </c>
      <c r="I354">
        <f>MAX(0,MIN('Peaker Keys'!$B$10,C354/'Peaker Keys'!$B$30))</f>
        <v>7.9998927763062441E-4</v>
      </c>
      <c r="J354">
        <f>IF('Peaker Keys'!$B$31=1,H354,I354)</f>
        <v>0</v>
      </c>
    </row>
    <row r="355" spans="1:10" x14ac:dyDescent="0.25">
      <c r="A355">
        <v>349</v>
      </c>
      <c r="B355">
        <v>0</v>
      </c>
      <c r="C355">
        <v>95.5</v>
      </c>
      <c r="D355">
        <f>MOD(A355-1+'Peaker Keys'!$B$7,'Peaker Keys'!$B$5)</f>
        <v>372</v>
      </c>
      <c r="E355">
        <f>INT(D355/'Peaker Keys'!$B$6)+1</f>
        <v>16</v>
      </c>
      <c r="F355">
        <f>MOD(D355,'Peaker Keys'!$B$6)</f>
        <v>12</v>
      </c>
      <c r="G355" t="str">
        <f>VLOOKUP(E355,Clustering!$A$6:$B$370,2,FALSE)</f>
        <v>Winter</v>
      </c>
      <c r="H355">
        <f>IF('Peaker Keys'!$B$29&gt;0,MAX(0,MIN('Peaker Keys'!$B$10,B355/'Peaker Keys'!$B$29)),0)</f>
        <v>0</v>
      </c>
      <c r="I355">
        <f>MAX(0,MIN('Peaker Keys'!$B$10,C355/'Peaker Keys'!$B$30))</f>
        <v>7.9998927763062441E-4</v>
      </c>
      <c r="J355">
        <f>IF('Peaker Keys'!$B$31=1,H355,I355)</f>
        <v>0</v>
      </c>
    </row>
    <row r="356" spans="1:10" x14ac:dyDescent="0.25">
      <c r="A356">
        <v>350</v>
      </c>
      <c r="B356">
        <v>0</v>
      </c>
      <c r="C356">
        <v>95.5</v>
      </c>
      <c r="D356">
        <f>MOD(A356-1+'Peaker Keys'!$B$7,'Peaker Keys'!$B$5)</f>
        <v>373</v>
      </c>
      <c r="E356">
        <f>INT(D356/'Peaker Keys'!$B$6)+1</f>
        <v>16</v>
      </c>
      <c r="F356">
        <f>MOD(D356,'Peaker Keys'!$B$6)</f>
        <v>13</v>
      </c>
      <c r="G356" t="str">
        <f>VLOOKUP(E356,Clustering!$A$6:$B$370,2,FALSE)</f>
        <v>Winter</v>
      </c>
      <c r="H356">
        <f>IF('Peaker Keys'!$B$29&gt;0,MAX(0,MIN('Peaker Keys'!$B$10,B356/'Peaker Keys'!$B$29)),0)</f>
        <v>0</v>
      </c>
      <c r="I356">
        <f>MAX(0,MIN('Peaker Keys'!$B$10,C356/'Peaker Keys'!$B$30))</f>
        <v>7.9998927763062441E-4</v>
      </c>
      <c r="J356">
        <f>IF('Peaker Keys'!$B$31=1,H356,I356)</f>
        <v>0</v>
      </c>
    </row>
    <row r="357" spans="1:10" x14ac:dyDescent="0.25">
      <c r="A357">
        <v>351</v>
      </c>
      <c r="B357">
        <v>0</v>
      </c>
      <c r="C357">
        <v>95.5</v>
      </c>
      <c r="D357">
        <f>MOD(A357-1+'Peaker Keys'!$B$7,'Peaker Keys'!$B$5)</f>
        <v>374</v>
      </c>
      <c r="E357">
        <f>INT(D357/'Peaker Keys'!$B$6)+1</f>
        <v>16</v>
      </c>
      <c r="F357">
        <f>MOD(D357,'Peaker Keys'!$B$6)</f>
        <v>14</v>
      </c>
      <c r="G357" t="str">
        <f>VLOOKUP(E357,Clustering!$A$6:$B$370,2,FALSE)</f>
        <v>Winter</v>
      </c>
      <c r="H357">
        <f>IF('Peaker Keys'!$B$29&gt;0,MAX(0,MIN('Peaker Keys'!$B$10,B357/'Peaker Keys'!$B$29)),0)</f>
        <v>0</v>
      </c>
      <c r="I357">
        <f>MAX(0,MIN('Peaker Keys'!$B$10,C357/'Peaker Keys'!$B$30))</f>
        <v>7.9998927763062441E-4</v>
      </c>
      <c r="J357">
        <f>IF('Peaker Keys'!$B$31=1,H357,I357)</f>
        <v>0</v>
      </c>
    </row>
    <row r="358" spans="1:10" x14ac:dyDescent="0.25">
      <c r="A358">
        <v>352</v>
      </c>
      <c r="B358">
        <v>0</v>
      </c>
      <c r="C358">
        <v>129.4</v>
      </c>
      <c r="D358">
        <f>MOD(A358-1+'Peaker Keys'!$B$7,'Peaker Keys'!$B$5)</f>
        <v>375</v>
      </c>
      <c r="E358">
        <f>INT(D358/'Peaker Keys'!$B$6)+1</f>
        <v>16</v>
      </c>
      <c r="F358">
        <f>MOD(D358,'Peaker Keys'!$B$6)</f>
        <v>15</v>
      </c>
      <c r="G358" t="str">
        <f>VLOOKUP(E358,Clustering!$A$6:$B$370,2,FALSE)</f>
        <v>Winter</v>
      </c>
      <c r="H358">
        <f>IF('Peaker Keys'!$B$29&gt;0,MAX(0,MIN('Peaker Keys'!$B$10,B358/'Peaker Keys'!$B$29)),0)</f>
        <v>0</v>
      </c>
      <c r="I358">
        <f>MAX(0,MIN('Peaker Keys'!$B$10,C358/'Peaker Keys'!$B$30))</f>
        <v>1.0839645290618095E-3</v>
      </c>
      <c r="J358">
        <f>IF('Peaker Keys'!$B$31=1,H358,I358)</f>
        <v>0</v>
      </c>
    </row>
    <row r="359" spans="1:10" x14ac:dyDescent="0.25">
      <c r="A359">
        <v>353</v>
      </c>
      <c r="B359">
        <v>0</v>
      </c>
      <c r="C359">
        <v>159.1</v>
      </c>
      <c r="D359">
        <f>MOD(A359-1+'Peaker Keys'!$B$7,'Peaker Keys'!$B$5)</f>
        <v>376</v>
      </c>
      <c r="E359">
        <f>INT(D359/'Peaker Keys'!$B$6)+1</f>
        <v>16</v>
      </c>
      <c r="F359">
        <f>MOD(D359,'Peaker Keys'!$B$6)</f>
        <v>16</v>
      </c>
      <c r="G359" t="str">
        <f>VLOOKUP(E359,Clustering!$A$6:$B$370,2,FALSE)</f>
        <v>Winter</v>
      </c>
      <c r="H359">
        <f>IF('Peaker Keys'!$B$29&gt;0,MAX(0,MIN('Peaker Keys'!$B$10,B359/'Peaker Keys'!$B$29)),0)</f>
        <v>0</v>
      </c>
      <c r="I359">
        <f>MAX(0,MIN('Peaker Keys'!$B$10,C359/'Peaker Keys'!$B$30))</f>
        <v>1.3327570059793962E-3</v>
      </c>
      <c r="J359">
        <f>IF('Peaker Keys'!$B$31=1,H359,I359)</f>
        <v>0</v>
      </c>
    </row>
    <row r="360" spans="1:10" x14ac:dyDescent="0.25">
      <c r="A360">
        <v>354</v>
      </c>
      <c r="B360">
        <v>0</v>
      </c>
      <c r="C360">
        <v>159.1</v>
      </c>
      <c r="D360">
        <f>MOD(A360-1+'Peaker Keys'!$B$7,'Peaker Keys'!$B$5)</f>
        <v>377</v>
      </c>
      <c r="E360">
        <f>INT(D360/'Peaker Keys'!$B$6)+1</f>
        <v>16</v>
      </c>
      <c r="F360">
        <f>MOD(D360,'Peaker Keys'!$B$6)</f>
        <v>17</v>
      </c>
      <c r="G360" t="str">
        <f>VLOOKUP(E360,Clustering!$A$6:$B$370,2,FALSE)</f>
        <v>Winter</v>
      </c>
      <c r="H360">
        <f>IF('Peaker Keys'!$B$29&gt;0,MAX(0,MIN('Peaker Keys'!$B$10,B360/'Peaker Keys'!$B$29)),0)</f>
        <v>0</v>
      </c>
      <c r="I360">
        <f>MAX(0,MIN('Peaker Keys'!$B$10,C360/'Peaker Keys'!$B$30))</f>
        <v>1.3327570059793962E-3</v>
      </c>
      <c r="J360">
        <f>IF('Peaker Keys'!$B$31=1,H360,I360)</f>
        <v>0</v>
      </c>
    </row>
    <row r="361" spans="1:10" x14ac:dyDescent="0.25">
      <c r="A361">
        <v>355</v>
      </c>
      <c r="B361">
        <v>0</v>
      </c>
      <c r="C361">
        <v>159.1</v>
      </c>
      <c r="D361">
        <f>MOD(A361-1+'Peaker Keys'!$B$7,'Peaker Keys'!$B$5)</f>
        <v>378</v>
      </c>
      <c r="E361">
        <f>INT(D361/'Peaker Keys'!$B$6)+1</f>
        <v>16</v>
      </c>
      <c r="F361">
        <f>MOD(D361,'Peaker Keys'!$B$6)</f>
        <v>18</v>
      </c>
      <c r="G361" t="str">
        <f>VLOOKUP(E361,Clustering!$A$6:$B$370,2,FALSE)</f>
        <v>Winter</v>
      </c>
      <c r="H361">
        <f>IF('Peaker Keys'!$B$29&gt;0,MAX(0,MIN('Peaker Keys'!$B$10,B361/'Peaker Keys'!$B$29)),0)</f>
        <v>0</v>
      </c>
      <c r="I361">
        <f>MAX(0,MIN('Peaker Keys'!$B$10,C361/'Peaker Keys'!$B$30))</f>
        <v>1.3327570059793962E-3</v>
      </c>
      <c r="J361">
        <f>IF('Peaker Keys'!$B$31=1,H361,I361)</f>
        <v>0</v>
      </c>
    </row>
    <row r="362" spans="1:10" x14ac:dyDescent="0.25">
      <c r="A362">
        <v>356</v>
      </c>
      <c r="B362">
        <v>0</v>
      </c>
      <c r="C362">
        <v>159.1</v>
      </c>
      <c r="D362">
        <f>MOD(A362-1+'Peaker Keys'!$B$7,'Peaker Keys'!$B$5)</f>
        <v>379</v>
      </c>
      <c r="E362">
        <f>INT(D362/'Peaker Keys'!$B$6)+1</f>
        <v>16</v>
      </c>
      <c r="F362">
        <f>MOD(D362,'Peaker Keys'!$B$6)</f>
        <v>19</v>
      </c>
      <c r="G362" t="str">
        <f>VLOOKUP(E362,Clustering!$A$6:$B$370,2,FALSE)</f>
        <v>Winter</v>
      </c>
      <c r="H362">
        <f>IF('Peaker Keys'!$B$29&gt;0,MAX(0,MIN('Peaker Keys'!$B$10,B362/'Peaker Keys'!$B$29)),0)</f>
        <v>0</v>
      </c>
      <c r="I362">
        <f>MAX(0,MIN('Peaker Keys'!$B$10,C362/'Peaker Keys'!$B$30))</f>
        <v>1.3327570059793962E-3</v>
      </c>
      <c r="J362">
        <f>IF('Peaker Keys'!$B$31=1,H362,I362)</f>
        <v>0</v>
      </c>
    </row>
    <row r="363" spans="1:10" x14ac:dyDescent="0.25">
      <c r="A363">
        <v>357</v>
      </c>
      <c r="B363">
        <v>0</v>
      </c>
      <c r="C363">
        <v>159.1</v>
      </c>
      <c r="D363">
        <f>MOD(A363-1+'Peaker Keys'!$B$7,'Peaker Keys'!$B$5)</f>
        <v>380</v>
      </c>
      <c r="E363">
        <f>INT(D363/'Peaker Keys'!$B$6)+1</f>
        <v>16</v>
      </c>
      <c r="F363">
        <f>MOD(D363,'Peaker Keys'!$B$6)</f>
        <v>20</v>
      </c>
      <c r="G363" t="str">
        <f>VLOOKUP(E363,Clustering!$A$6:$B$370,2,FALSE)</f>
        <v>Winter</v>
      </c>
      <c r="H363">
        <f>IF('Peaker Keys'!$B$29&gt;0,MAX(0,MIN('Peaker Keys'!$B$10,B363/'Peaker Keys'!$B$29)),0)</f>
        <v>0</v>
      </c>
      <c r="I363">
        <f>MAX(0,MIN('Peaker Keys'!$B$10,C363/'Peaker Keys'!$B$30))</f>
        <v>1.3327570059793962E-3</v>
      </c>
      <c r="J363">
        <f>IF('Peaker Keys'!$B$31=1,H363,I363)</f>
        <v>0</v>
      </c>
    </row>
    <row r="364" spans="1:10" x14ac:dyDescent="0.25">
      <c r="A364">
        <v>358</v>
      </c>
      <c r="B364">
        <v>0</v>
      </c>
      <c r="C364">
        <v>159.1</v>
      </c>
      <c r="D364">
        <f>MOD(A364-1+'Peaker Keys'!$B$7,'Peaker Keys'!$B$5)</f>
        <v>381</v>
      </c>
      <c r="E364">
        <f>INT(D364/'Peaker Keys'!$B$6)+1</f>
        <v>16</v>
      </c>
      <c r="F364">
        <f>MOD(D364,'Peaker Keys'!$B$6)</f>
        <v>21</v>
      </c>
      <c r="G364" t="str">
        <f>VLOOKUP(E364,Clustering!$A$6:$B$370,2,FALSE)</f>
        <v>Winter</v>
      </c>
      <c r="H364">
        <f>IF('Peaker Keys'!$B$29&gt;0,MAX(0,MIN('Peaker Keys'!$B$10,B364/'Peaker Keys'!$B$29)),0)</f>
        <v>0</v>
      </c>
      <c r="I364">
        <f>MAX(0,MIN('Peaker Keys'!$B$10,C364/'Peaker Keys'!$B$30))</f>
        <v>1.3327570059793962E-3</v>
      </c>
      <c r="J364">
        <f>IF('Peaker Keys'!$B$31=1,H364,I364)</f>
        <v>0</v>
      </c>
    </row>
    <row r="365" spans="1:10" x14ac:dyDescent="0.25">
      <c r="A365">
        <v>359</v>
      </c>
      <c r="B365">
        <v>0</v>
      </c>
      <c r="C365">
        <v>159.1</v>
      </c>
      <c r="D365">
        <f>MOD(A365-1+'Peaker Keys'!$B$7,'Peaker Keys'!$B$5)</f>
        <v>382</v>
      </c>
      <c r="E365">
        <f>INT(D365/'Peaker Keys'!$B$6)+1</f>
        <v>16</v>
      </c>
      <c r="F365">
        <f>MOD(D365,'Peaker Keys'!$B$6)</f>
        <v>22</v>
      </c>
      <c r="G365" t="str">
        <f>VLOOKUP(E365,Clustering!$A$6:$B$370,2,FALSE)</f>
        <v>Winter</v>
      </c>
      <c r="H365">
        <f>IF('Peaker Keys'!$B$29&gt;0,MAX(0,MIN('Peaker Keys'!$B$10,B365/'Peaker Keys'!$B$29)),0)</f>
        <v>0</v>
      </c>
      <c r="I365">
        <f>MAX(0,MIN('Peaker Keys'!$B$10,C365/'Peaker Keys'!$B$30))</f>
        <v>1.3327570059793962E-3</v>
      </c>
      <c r="J365">
        <f>IF('Peaker Keys'!$B$31=1,H365,I365)</f>
        <v>0</v>
      </c>
    </row>
    <row r="366" spans="1:10" x14ac:dyDescent="0.25">
      <c r="A366">
        <v>360</v>
      </c>
      <c r="B366">
        <v>0</v>
      </c>
      <c r="C366">
        <v>159.1</v>
      </c>
      <c r="D366">
        <f>MOD(A366-1+'Peaker Keys'!$B$7,'Peaker Keys'!$B$5)</f>
        <v>383</v>
      </c>
      <c r="E366">
        <f>INT(D366/'Peaker Keys'!$B$6)+1</f>
        <v>16</v>
      </c>
      <c r="F366">
        <f>MOD(D366,'Peaker Keys'!$B$6)</f>
        <v>23</v>
      </c>
      <c r="G366" t="str">
        <f>VLOOKUP(E366,Clustering!$A$6:$B$370,2,FALSE)</f>
        <v>Winter</v>
      </c>
      <c r="H366">
        <f>IF('Peaker Keys'!$B$29&gt;0,MAX(0,MIN('Peaker Keys'!$B$10,B366/'Peaker Keys'!$B$29)),0)</f>
        <v>0</v>
      </c>
      <c r="I366">
        <f>MAX(0,MIN('Peaker Keys'!$B$10,C366/'Peaker Keys'!$B$30))</f>
        <v>1.3327570059793962E-3</v>
      </c>
      <c r="J366">
        <f>IF('Peaker Keys'!$B$31=1,H366,I366)</f>
        <v>0</v>
      </c>
    </row>
    <row r="367" spans="1:10" x14ac:dyDescent="0.25">
      <c r="A367">
        <v>361</v>
      </c>
      <c r="B367">
        <v>0</v>
      </c>
      <c r="C367">
        <v>159.1</v>
      </c>
      <c r="D367">
        <f>MOD(A367-1+'Peaker Keys'!$B$7,'Peaker Keys'!$B$5)</f>
        <v>384</v>
      </c>
      <c r="E367">
        <f>INT(D367/'Peaker Keys'!$B$6)+1</f>
        <v>17</v>
      </c>
      <c r="F367">
        <f>MOD(D367,'Peaker Keys'!$B$6)</f>
        <v>0</v>
      </c>
      <c r="G367" t="str">
        <f>VLOOKUP(E367,Clustering!$A$6:$B$370,2,FALSE)</f>
        <v>Winter Peak</v>
      </c>
      <c r="H367">
        <f>IF('Peaker Keys'!$B$29&gt;0,MAX(0,MIN('Peaker Keys'!$B$10,B367/'Peaker Keys'!$B$29)),0)</f>
        <v>0</v>
      </c>
      <c r="I367">
        <f>MAX(0,MIN('Peaker Keys'!$B$10,C367/'Peaker Keys'!$B$30))</f>
        <v>1.3327570059793962E-3</v>
      </c>
      <c r="J367">
        <f>IF('Peaker Keys'!$B$31=1,H367,I367)</f>
        <v>0</v>
      </c>
    </row>
    <row r="368" spans="1:10" x14ac:dyDescent="0.25">
      <c r="A368">
        <v>362</v>
      </c>
      <c r="B368">
        <v>0</v>
      </c>
      <c r="C368">
        <v>139.6</v>
      </c>
      <c r="D368">
        <f>MOD(A368-1+'Peaker Keys'!$B$7,'Peaker Keys'!$B$5)</f>
        <v>385</v>
      </c>
      <c r="E368">
        <f>INT(D368/'Peaker Keys'!$B$6)+1</f>
        <v>17</v>
      </c>
      <c r="F368">
        <f>MOD(D368,'Peaker Keys'!$B$6)</f>
        <v>1</v>
      </c>
      <c r="G368" t="str">
        <f>VLOOKUP(E368,Clustering!$A$6:$B$370,2,FALSE)</f>
        <v>Winter Peak</v>
      </c>
      <c r="H368">
        <f>IF('Peaker Keys'!$B$29&gt;0,MAX(0,MIN('Peaker Keys'!$B$10,B368/'Peaker Keys'!$B$29)),0)</f>
        <v>0</v>
      </c>
      <c r="I368">
        <f>MAX(0,MIN('Peaker Keys'!$B$10,C368/'Peaker Keys'!$B$30))</f>
        <v>1.1694084100234048E-3</v>
      </c>
      <c r="J368">
        <f>IF('Peaker Keys'!$B$31=1,H368,I368)</f>
        <v>0</v>
      </c>
    </row>
    <row r="369" spans="1:10" x14ac:dyDescent="0.25">
      <c r="A369">
        <v>363</v>
      </c>
      <c r="B369">
        <v>0</v>
      </c>
      <c r="C369">
        <v>95.5</v>
      </c>
      <c r="D369">
        <f>MOD(A369-1+'Peaker Keys'!$B$7,'Peaker Keys'!$B$5)</f>
        <v>386</v>
      </c>
      <c r="E369">
        <f>INT(D369/'Peaker Keys'!$B$6)+1</f>
        <v>17</v>
      </c>
      <c r="F369">
        <f>MOD(D369,'Peaker Keys'!$B$6)</f>
        <v>2</v>
      </c>
      <c r="G369" t="str">
        <f>VLOOKUP(E369,Clustering!$A$6:$B$370,2,FALSE)</f>
        <v>Winter Peak</v>
      </c>
      <c r="H369">
        <f>IF('Peaker Keys'!$B$29&gt;0,MAX(0,MIN('Peaker Keys'!$B$10,B369/'Peaker Keys'!$B$29)),0)</f>
        <v>0</v>
      </c>
      <c r="I369">
        <f>MAX(0,MIN('Peaker Keys'!$B$10,C369/'Peaker Keys'!$B$30))</f>
        <v>7.9998927763062441E-4</v>
      </c>
      <c r="J369">
        <f>IF('Peaker Keys'!$B$31=1,H369,I369)</f>
        <v>0</v>
      </c>
    </row>
    <row r="370" spans="1:10" x14ac:dyDescent="0.25">
      <c r="A370">
        <v>364</v>
      </c>
      <c r="B370">
        <v>0</v>
      </c>
      <c r="C370">
        <v>95.5</v>
      </c>
      <c r="D370">
        <f>MOD(A370-1+'Peaker Keys'!$B$7,'Peaker Keys'!$B$5)</f>
        <v>387</v>
      </c>
      <c r="E370">
        <f>INT(D370/'Peaker Keys'!$B$6)+1</f>
        <v>17</v>
      </c>
      <c r="F370">
        <f>MOD(D370,'Peaker Keys'!$B$6)</f>
        <v>3</v>
      </c>
      <c r="G370" t="str">
        <f>VLOOKUP(E370,Clustering!$A$6:$B$370,2,FALSE)</f>
        <v>Winter Peak</v>
      </c>
      <c r="H370">
        <f>IF('Peaker Keys'!$B$29&gt;0,MAX(0,MIN('Peaker Keys'!$B$10,B370/'Peaker Keys'!$B$29)),0)</f>
        <v>0</v>
      </c>
      <c r="I370">
        <f>MAX(0,MIN('Peaker Keys'!$B$10,C370/'Peaker Keys'!$B$30))</f>
        <v>7.9998927763062441E-4</v>
      </c>
      <c r="J370">
        <f>IF('Peaker Keys'!$B$31=1,H370,I370)</f>
        <v>0</v>
      </c>
    </row>
    <row r="371" spans="1:10" x14ac:dyDescent="0.25">
      <c r="A371">
        <v>365</v>
      </c>
      <c r="B371">
        <v>0</v>
      </c>
      <c r="C371">
        <v>95.5</v>
      </c>
      <c r="D371">
        <f>MOD(A371-1+'Peaker Keys'!$B$7,'Peaker Keys'!$B$5)</f>
        <v>388</v>
      </c>
      <c r="E371">
        <f>INT(D371/'Peaker Keys'!$B$6)+1</f>
        <v>17</v>
      </c>
      <c r="F371">
        <f>MOD(D371,'Peaker Keys'!$B$6)</f>
        <v>4</v>
      </c>
      <c r="G371" t="str">
        <f>VLOOKUP(E371,Clustering!$A$6:$B$370,2,FALSE)</f>
        <v>Winter Peak</v>
      </c>
      <c r="H371">
        <f>IF('Peaker Keys'!$B$29&gt;0,MAX(0,MIN('Peaker Keys'!$B$10,B371/'Peaker Keys'!$B$29)),0)</f>
        <v>0</v>
      </c>
      <c r="I371">
        <f>MAX(0,MIN('Peaker Keys'!$B$10,C371/'Peaker Keys'!$B$30))</f>
        <v>7.9998927763062441E-4</v>
      </c>
      <c r="J371">
        <f>IF('Peaker Keys'!$B$31=1,H371,I371)</f>
        <v>0</v>
      </c>
    </row>
    <row r="372" spans="1:10" x14ac:dyDescent="0.25">
      <c r="A372">
        <v>366</v>
      </c>
      <c r="B372">
        <v>0</v>
      </c>
      <c r="C372">
        <v>95.5</v>
      </c>
      <c r="D372">
        <f>MOD(A372-1+'Peaker Keys'!$B$7,'Peaker Keys'!$B$5)</f>
        <v>389</v>
      </c>
      <c r="E372">
        <f>INT(D372/'Peaker Keys'!$B$6)+1</f>
        <v>17</v>
      </c>
      <c r="F372">
        <f>MOD(D372,'Peaker Keys'!$B$6)</f>
        <v>5</v>
      </c>
      <c r="G372" t="str">
        <f>VLOOKUP(E372,Clustering!$A$6:$B$370,2,FALSE)</f>
        <v>Winter Peak</v>
      </c>
      <c r="H372">
        <f>IF('Peaker Keys'!$B$29&gt;0,MAX(0,MIN('Peaker Keys'!$B$10,B372/'Peaker Keys'!$B$29)),0)</f>
        <v>0</v>
      </c>
      <c r="I372">
        <f>MAX(0,MIN('Peaker Keys'!$B$10,C372/'Peaker Keys'!$B$30))</f>
        <v>7.9998927763062441E-4</v>
      </c>
      <c r="J372">
        <f>IF('Peaker Keys'!$B$31=1,H372,I372)</f>
        <v>0</v>
      </c>
    </row>
    <row r="373" spans="1:10" x14ac:dyDescent="0.25">
      <c r="A373">
        <v>367</v>
      </c>
      <c r="B373">
        <v>0</v>
      </c>
      <c r="C373">
        <v>100.2</v>
      </c>
      <c r="D373">
        <f>MOD(A373-1+'Peaker Keys'!$B$7,'Peaker Keys'!$B$5)</f>
        <v>390</v>
      </c>
      <c r="E373">
        <f>INT(D373/'Peaker Keys'!$B$6)+1</f>
        <v>17</v>
      </c>
      <c r="F373">
        <f>MOD(D373,'Peaker Keys'!$B$6)</f>
        <v>6</v>
      </c>
      <c r="G373" t="str">
        <f>VLOOKUP(E373,Clustering!$A$6:$B$370,2,FALSE)</f>
        <v>Winter Peak</v>
      </c>
      <c r="H373">
        <f>IF('Peaker Keys'!$B$29&gt;0,MAX(0,MIN('Peaker Keys'!$B$10,B373/'Peaker Keys'!$B$29)),0)</f>
        <v>0</v>
      </c>
      <c r="I373">
        <f>MAX(0,MIN('Peaker Keys'!$B$10,C373/'Peaker Keys'!$B$30))</f>
        <v>8.393604776815557E-4</v>
      </c>
      <c r="J373">
        <f>IF('Peaker Keys'!$B$31=1,H373,I373)</f>
        <v>0</v>
      </c>
    </row>
    <row r="374" spans="1:10" x14ac:dyDescent="0.25">
      <c r="A374">
        <v>368</v>
      </c>
      <c r="B374">
        <v>0</v>
      </c>
      <c r="C374">
        <v>95.5</v>
      </c>
      <c r="D374">
        <f>MOD(A374-1+'Peaker Keys'!$B$7,'Peaker Keys'!$B$5)</f>
        <v>391</v>
      </c>
      <c r="E374">
        <f>INT(D374/'Peaker Keys'!$B$6)+1</f>
        <v>17</v>
      </c>
      <c r="F374">
        <f>MOD(D374,'Peaker Keys'!$B$6)</f>
        <v>7</v>
      </c>
      <c r="G374" t="str">
        <f>VLOOKUP(E374,Clustering!$A$6:$B$370,2,FALSE)</f>
        <v>Winter Peak</v>
      </c>
      <c r="H374">
        <f>IF('Peaker Keys'!$B$29&gt;0,MAX(0,MIN('Peaker Keys'!$B$10,B374/'Peaker Keys'!$B$29)),0)</f>
        <v>0</v>
      </c>
      <c r="I374">
        <f>MAX(0,MIN('Peaker Keys'!$B$10,C374/'Peaker Keys'!$B$30))</f>
        <v>7.9998927763062441E-4</v>
      </c>
      <c r="J374">
        <f>IF('Peaker Keys'!$B$31=1,H374,I374)</f>
        <v>0</v>
      </c>
    </row>
    <row r="375" spans="1:10" x14ac:dyDescent="0.25">
      <c r="A375">
        <v>369</v>
      </c>
      <c r="B375">
        <v>0</v>
      </c>
      <c r="C375">
        <v>95.5</v>
      </c>
      <c r="D375">
        <f>MOD(A375-1+'Peaker Keys'!$B$7,'Peaker Keys'!$B$5)</f>
        <v>392</v>
      </c>
      <c r="E375">
        <f>INT(D375/'Peaker Keys'!$B$6)+1</f>
        <v>17</v>
      </c>
      <c r="F375">
        <f>MOD(D375,'Peaker Keys'!$B$6)</f>
        <v>8</v>
      </c>
      <c r="G375" t="str">
        <f>VLOOKUP(E375,Clustering!$A$6:$B$370,2,FALSE)</f>
        <v>Winter Peak</v>
      </c>
      <c r="H375">
        <f>IF('Peaker Keys'!$B$29&gt;0,MAX(0,MIN('Peaker Keys'!$B$10,B375/'Peaker Keys'!$B$29)),0)</f>
        <v>0</v>
      </c>
      <c r="I375">
        <f>MAX(0,MIN('Peaker Keys'!$B$10,C375/'Peaker Keys'!$B$30))</f>
        <v>7.9998927763062441E-4</v>
      </c>
      <c r="J375">
        <f>IF('Peaker Keys'!$B$31=1,H375,I375)</f>
        <v>0</v>
      </c>
    </row>
    <row r="376" spans="1:10" x14ac:dyDescent="0.25">
      <c r="A376">
        <v>370</v>
      </c>
      <c r="B376">
        <v>0</v>
      </c>
      <c r="C376">
        <v>95.5</v>
      </c>
      <c r="D376">
        <f>MOD(A376-1+'Peaker Keys'!$B$7,'Peaker Keys'!$B$5)</f>
        <v>393</v>
      </c>
      <c r="E376">
        <f>INT(D376/'Peaker Keys'!$B$6)+1</f>
        <v>17</v>
      </c>
      <c r="F376">
        <f>MOD(D376,'Peaker Keys'!$B$6)</f>
        <v>9</v>
      </c>
      <c r="G376" t="str">
        <f>VLOOKUP(E376,Clustering!$A$6:$B$370,2,FALSE)</f>
        <v>Winter Peak</v>
      </c>
      <c r="H376">
        <f>IF('Peaker Keys'!$B$29&gt;0,MAX(0,MIN('Peaker Keys'!$B$10,B376/'Peaker Keys'!$B$29)),0)</f>
        <v>0</v>
      </c>
      <c r="I376">
        <f>MAX(0,MIN('Peaker Keys'!$B$10,C376/'Peaker Keys'!$B$30))</f>
        <v>7.9998927763062441E-4</v>
      </c>
      <c r="J376">
        <f>IF('Peaker Keys'!$B$31=1,H376,I376)</f>
        <v>0</v>
      </c>
    </row>
    <row r="377" spans="1:10" x14ac:dyDescent="0.25">
      <c r="A377">
        <v>371</v>
      </c>
      <c r="B377">
        <v>0</v>
      </c>
      <c r="C377">
        <v>95.5</v>
      </c>
      <c r="D377">
        <f>MOD(A377-1+'Peaker Keys'!$B$7,'Peaker Keys'!$B$5)</f>
        <v>394</v>
      </c>
      <c r="E377">
        <f>INT(D377/'Peaker Keys'!$B$6)+1</f>
        <v>17</v>
      </c>
      <c r="F377">
        <f>MOD(D377,'Peaker Keys'!$B$6)</f>
        <v>10</v>
      </c>
      <c r="G377" t="str">
        <f>VLOOKUP(E377,Clustering!$A$6:$B$370,2,FALSE)</f>
        <v>Winter Peak</v>
      </c>
      <c r="H377">
        <f>IF('Peaker Keys'!$B$29&gt;0,MAX(0,MIN('Peaker Keys'!$B$10,B377/'Peaker Keys'!$B$29)),0)</f>
        <v>0</v>
      </c>
      <c r="I377">
        <f>MAX(0,MIN('Peaker Keys'!$B$10,C377/'Peaker Keys'!$B$30))</f>
        <v>7.9998927763062441E-4</v>
      </c>
      <c r="J377">
        <f>IF('Peaker Keys'!$B$31=1,H377,I377)</f>
        <v>0</v>
      </c>
    </row>
    <row r="378" spans="1:10" x14ac:dyDescent="0.25">
      <c r="A378">
        <v>372</v>
      </c>
      <c r="B378">
        <v>0</v>
      </c>
      <c r="C378">
        <v>95.5</v>
      </c>
      <c r="D378">
        <f>MOD(A378-1+'Peaker Keys'!$B$7,'Peaker Keys'!$B$5)</f>
        <v>395</v>
      </c>
      <c r="E378">
        <f>INT(D378/'Peaker Keys'!$B$6)+1</f>
        <v>17</v>
      </c>
      <c r="F378">
        <f>MOD(D378,'Peaker Keys'!$B$6)</f>
        <v>11</v>
      </c>
      <c r="G378" t="str">
        <f>VLOOKUP(E378,Clustering!$A$6:$B$370,2,FALSE)</f>
        <v>Winter Peak</v>
      </c>
      <c r="H378">
        <f>IF('Peaker Keys'!$B$29&gt;0,MAX(0,MIN('Peaker Keys'!$B$10,B378/'Peaker Keys'!$B$29)),0)</f>
        <v>0</v>
      </c>
      <c r="I378">
        <f>MAX(0,MIN('Peaker Keys'!$B$10,C378/'Peaker Keys'!$B$30))</f>
        <v>7.9998927763062441E-4</v>
      </c>
      <c r="J378">
        <f>IF('Peaker Keys'!$B$31=1,H378,I378)</f>
        <v>0</v>
      </c>
    </row>
    <row r="379" spans="1:10" x14ac:dyDescent="0.25">
      <c r="A379">
        <v>373</v>
      </c>
      <c r="B379">
        <v>0</v>
      </c>
      <c r="C379">
        <v>95.5</v>
      </c>
      <c r="D379">
        <f>MOD(A379-1+'Peaker Keys'!$B$7,'Peaker Keys'!$B$5)</f>
        <v>396</v>
      </c>
      <c r="E379">
        <f>INT(D379/'Peaker Keys'!$B$6)+1</f>
        <v>17</v>
      </c>
      <c r="F379">
        <f>MOD(D379,'Peaker Keys'!$B$6)</f>
        <v>12</v>
      </c>
      <c r="G379" t="str">
        <f>VLOOKUP(E379,Clustering!$A$6:$B$370,2,FALSE)</f>
        <v>Winter Peak</v>
      </c>
      <c r="H379">
        <f>IF('Peaker Keys'!$B$29&gt;0,MAX(0,MIN('Peaker Keys'!$B$10,B379/'Peaker Keys'!$B$29)),0)</f>
        <v>0</v>
      </c>
      <c r="I379">
        <f>MAX(0,MIN('Peaker Keys'!$B$10,C379/'Peaker Keys'!$B$30))</f>
        <v>7.9998927763062441E-4</v>
      </c>
      <c r="J379">
        <f>IF('Peaker Keys'!$B$31=1,H379,I379)</f>
        <v>0</v>
      </c>
    </row>
    <row r="380" spans="1:10" x14ac:dyDescent="0.25">
      <c r="A380">
        <v>374</v>
      </c>
      <c r="B380">
        <v>0</v>
      </c>
      <c r="C380">
        <v>95.5</v>
      </c>
      <c r="D380">
        <f>MOD(A380-1+'Peaker Keys'!$B$7,'Peaker Keys'!$B$5)</f>
        <v>397</v>
      </c>
      <c r="E380">
        <f>INT(D380/'Peaker Keys'!$B$6)+1</f>
        <v>17</v>
      </c>
      <c r="F380">
        <f>MOD(D380,'Peaker Keys'!$B$6)</f>
        <v>13</v>
      </c>
      <c r="G380" t="str">
        <f>VLOOKUP(E380,Clustering!$A$6:$B$370,2,FALSE)</f>
        <v>Winter Peak</v>
      </c>
      <c r="H380">
        <f>IF('Peaker Keys'!$B$29&gt;0,MAX(0,MIN('Peaker Keys'!$B$10,B380/'Peaker Keys'!$B$29)),0)</f>
        <v>0</v>
      </c>
      <c r="I380">
        <f>MAX(0,MIN('Peaker Keys'!$B$10,C380/'Peaker Keys'!$B$30))</f>
        <v>7.9998927763062441E-4</v>
      </c>
      <c r="J380">
        <f>IF('Peaker Keys'!$B$31=1,H380,I380)</f>
        <v>0</v>
      </c>
    </row>
    <row r="381" spans="1:10" x14ac:dyDescent="0.25">
      <c r="A381">
        <v>375</v>
      </c>
      <c r="B381">
        <v>0</v>
      </c>
      <c r="C381">
        <v>95.5</v>
      </c>
      <c r="D381">
        <f>MOD(A381-1+'Peaker Keys'!$B$7,'Peaker Keys'!$B$5)</f>
        <v>398</v>
      </c>
      <c r="E381">
        <f>INT(D381/'Peaker Keys'!$B$6)+1</f>
        <v>17</v>
      </c>
      <c r="F381">
        <f>MOD(D381,'Peaker Keys'!$B$6)</f>
        <v>14</v>
      </c>
      <c r="G381" t="str">
        <f>VLOOKUP(E381,Clustering!$A$6:$B$370,2,FALSE)</f>
        <v>Winter Peak</v>
      </c>
      <c r="H381">
        <f>IF('Peaker Keys'!$B$29&gt;0,MAX(0,MIN('Peaker Keys'!$B$10,B381/'Peaker Keys'!$B$29)),0)</f>
        <v>0</v>
      </c>
      <c r="I381">
        <f>MAX(0,MIN('Peaker Keys'!$B$10,C381/'Peaker Keys'!$B$30))</f>
        <v>7.9998927763062441E-4</v>
      </c>
      <c r="J381">
        <f>IF('Peaker Keys'!$B$31=1,H381,I381)</f>
        <v>0</v>
      </c>
    </row>
    <row r="382" spans="1:10" x14ac:dyDescent="0.25">
      <c r="A382">
        <v>376</v>
      </c>
      <c r="B382">
        <v>0</v>
      </c>
      <c r="C382">
        <v>159.1</v>
      </c>
      <c r="D382">
        <f>MOD(A382-1+'Peaker Keys'!$B$7,'Peaker Keys'!$B$5)</f>
        <v>399</v>
      </c>
      <c r="E382">
        <f>INT(D382/'Peaker Keys'!$B$6)+1</f>
        <v>17</v>
      </c>
      <c r="F382">
        <f>MOD(D382,'Peaker Keys'!$B$6)</f>
        <v>15</v>
      </c>
      <c r="G382" t="str">
        <f>VLOOKUP(E382,Clustering!$A$6:$B$370,2,FALSE)</f>
        <v>Winter Peak</v>
      </c>
      <c r="H382">
        <f>IF('Peaker Keys'!$B$29&gt;0,MAX(0,MIN('Peaker Keys'!$B$10,B382/'Peaker Keys'!$B$29)),0)</f>
        <v>0</v>
      </c>
      <c r="I382">
        <f>MAX(0,MIN('Peaker Keys'!$B$10,C382/'Peaker Keys'!$B$30))</f>
        <v>1.3327570059793962E-3</v>
      </c>
      <c r="J382">
        <f>IF('Peaker Keys'!$B$31=1,H382,I382)</f>
        <v>0</v>
      </c>
    </row>
    <row r="383" spans="1:10" x14ac:dyDescent="0.25">
      <c r="A383">
        <v>377</v>
      </c>
      <c r="B383">
        <v>0</v>
      </c>
      <c r="C383">
        <v>159.1</v>
      </c>
      <c r="D383">
        <f>MOD(A383-1+'Peaker Keys'!$B$7,'Peaker Keys'!$B$5)</f>
        <v>400</v>
      </c>
      <c r="E383">
        <f>INT(D383/'Peaker Keys'!$B$6)+1</f>
        <v>17</v>
      </c>
      <c r="F383">
        <f>MOD(D383,'Peaker Keys'!$B$6)</f>
        <v>16</v>
      </c>
      <c r="G383" t="str">
        <f>VLOOKUP(E383,Clustering!$A$6:$B$370,2,FALSE)</f>
        <v>Winter Peak</v>
      </c>
      <c r="H383">
        <f>IF('Peaker Keys'!$B$29&gt;0,MAX(0,MIN('Peaker Keys'!$B$10,B383/'Peaker Keys'!$B$29)),0)</f>
        <v>0</v>
      </c>
      <c r="I383">
        <f>MAX(0,MIN('Peaker Keys'!$B$10,C383/'Peaker Keys'!$B$30))</f>
        <v>1.3327570059793962E-3</v>
      </c>
      <c r="J383">
        <f>IF('Peaker Keys'!$B$31=1,H383,I383)</f>
        <v>0</v>
      </c>
    </row>
    <row r="384" spans="1:10" x14ac:dyDescent="0.25">
      <c r="A384">
        <v>378</v>
      </c>
      <c r="B384">
        <v>0</v>
      </c>
      <c r="C384">
        <v>159.1</v>
      </c>
      <c r="D384">
        <f>MOD(A384-1+'Peaker Keys'!$B$7,'Peaker Keys'!$B$5)</f>
        <v>401</v>
      </c>
      <c r="E384">
        <f>INT(D384/'Peaker Keys'!$B$6)+1</f>
        <v>17</v>
      </c>
      <c r="F384">
        <f>MOD(D384,'Peaker Keys'!$B$6)</f>
        <v>17</v>
      </c>
      <c r="G384" t="str">
        <f>VLOOKUP(E384,Clustering!$A$6:$B$370,2,FALSE)</f>
        <v>Winter Peak</v>
      </c>
      <c r="H384">
        <f>IF('Peaker Keys'!$B$29&gt;0,MAX(0,MIN('Peaker Keys'!$B$10,B384/'Peaker Keys'!$B$29)),0)</f>
        <v>0</v>
      </c>
      <c r="I384">
        <f>MAX(0,MIN('Peaker Keys'!$B$10,C384/'Peaker Keys'!$B$30))</f>
        <v>1.3327570059793962E-3</v>
      </c>
      <c r="J384">
        <f>IF('Peaker Keys'!$B$31=1,H384,I384)</f>
        <v>0</v>
      </c>
    </row>
    <row r="385" spans="1:10" x14ac:dyDescent="0.25">
      <c r="A385">
        <v>379</v>
      </c>
      <c r="B385">
        <v>0</v>
      </c>
      <c r="C385">
        <v>159.1</v>
      </c>
      <c r="D385">
        <f>MOD(A385-1+'Peaker Keys'!$B$7,'Peaker Keys'!$B$5)</f>
        <v>402</v>
      </c>
      <c r="E385">
        <f>INT(D385/'Peaker Keys'!$B$6)+1</f>
        <v>17</v>
      </c>
      <c r="F385">
        <f>MOD(D385,'Peaker Keys'!$B$6)</f>
        <v>18</v>
      </c>
      <c r="G385" t="str">
        <f>VLOOKUP(E385,Clustering!$A$6:$B$370,2,FALSE)</f>
        <v>Winter Peak</v>
      </c>
      <c r="H385">
        <f>IF('Peaker Keys'!$B$29&gt;0,MAX(0,MIN('Peaker Keys'!$B$10,B385/'Peaker Keys'!$B$29)),0)</f>
        <v>0</v>
      </c>
      <c r="I385">
        <f>MAX(0,MIN('Peaker Keys'!$B$10,C385/'Peaker Keys'!$B$30))</f>
        <v>1.3327570059793962E-3</v>
      </c>
      <c r="J385">
        <f>IF('Peaker Keys'!$B$31=1,H385,I385)</f>
        <v>0</v>
      </c>
    </row>
    <row r="386" spans="1:10" x14ac:dyDescent="0.25">
      <c r="A386">
        <v>380</v>
      </c>
      <c r="B386">
        <v>0</v>
      </c>
      <c r="C386">
        <v>159.1</v>
      </c>
      <c r="D386">
        <f>MOD(A386-1+'Peaker Keys'!$B$7,'Peaker Keys'!$B$5)</f>
        <v>403</v>
      </c>
      <c r="E386">
        <f>INT(D386/'Peaker Keys'!$B$6)+1</f>
        <v>17</v>
      </c>
      <c r="F386">
        <f>MOD(D386,'Peaker Keys'!$B$6)</f>
        <v>19</v>
      </c>
      <c r="G386" t="str">
        <f>VLOOKUP(E386,Clustering!$A$6:$B$370,2,FALSE)</f>
        <v>Winter Peak</v>
      </c>
      <c r="H386">
        <f>IF('Peaker Keys'!$B$29&gt;0,MAX(0,MIN('Peaker Keys'!$B$10,B386/'Peaker Keys'!$B$29)),0)</f>
        <v>0</v>
      </c>
      <c r="I386">
        <f>MAX(0,MIN('Peaker Keys'!$B$10,C386/'Peaker Keys'!$B$30))</f>
        <v>1.3327570059793962E-3</v>
      </c>
      <c r="J386">
        <f>IF('Peaker Keys'!$B$31=1,H386,I386)</f>
        <v>0</v>
      </c>
    </row>
    <row r="387" spans="1:10" x14ac:dyDescent="0.25">
      <c r="A387">
        <v>381</v>
      </c>
      <c r="B387">
        <v>0</v>
      </c>
      <c r="C387">
        <v>1205.3</v>
      </c>
      <c r="D387">
        <f>MOD(A387-1+'Peaker Keys'!$B$7,'Peaker Keys'!$B$5)</f>
        <v>404</v>
      </c>
      <c r="E387">
        <f>INT(D387/'Peaker Keys'!$B$6)+1</f>
        <v>17</v>
      </c>
      <c r="F387">
        <f>MOD(D387,'Peaker Keys'!$B$6)</f>
        <v>20</v>
      </c>
      <c r="G387" t="str">
        <f>VLOOKUP(E387,Clustering!$A$6:$B$370,2,FALSE)</f>
        <v>Winter Peak</v>
      </c>
      <c r="H387">
        <f>IF('Peaker Keys'!$B$29&gt;0,MAX(0,MIN('Peaker Keys'!$B$10,B387/'Peaker Keys'!$B$29)),0)</f>
        <v>0</v>
      </c>
      <c r="I387">
        <f>MAX(0,MIN('Peaker Keys'!$B$10,C387/'Peaker Keys'!$B$30))</f>
        <v>1.0096618600295199E-2</v>
      </c>
      <c r="J387">
        <f>IF('Peaker Keys'!$B$31=1,H387,I387)</f>
        <v>0</v>
      </c>
    </row>
    <row r="388" spans="1:10" x14ac:dyDescent="0.25">
      <c r="A388">
        <v>382</v>
      </c>
      <c r="B388">
        <v>0</v>
      </c>
      <c r="C388">
        <v>771</v>
      </c>
      <c r="D388">
        <f>MOD(A388-1+'Peaker Keys'!$B$7,'Peaker Keys'!$B$5)</f>
        <v>405</v>
      </c>
      <c r="E388">
        <f>INT(D388/'Peaker Keys'!$B$6)+1</f>
        <v>17</v>
      </c>
      <c r="F388">
        <f>MOD(D388,'Peaker Keys'!$B$6)</f>
        <v>21</v>
      </c>
      <c r="G388" t="str">
        <f>VLOOKUP(E388,Clustering!$A$6:$B$370,2,FALSE)</f>
        <v>Winter Peak</v>
      </c>
      <c r="H388">
        <f>IF('Peaker Keys'!$B$29&gt;0,MAX(0,MIN('Peaker Keys'!$B$10,B388/'Peaker Keys'!$B$29)),0)</f>
        <v>0</v>
      </c>
      <c r="I388">
        <f>MAX(0,MIN('Peaker Keys'!$B$10,C388/'Peaker Keys'!$B$30))</f>
        <v>6.4585521785676583E-3</v>
      </c>
      <c r="J388">
        <f>IF('Peaker Keys'!$B$31=1,H388,I388)</f>
        <v>0</v>
      </c>
    </row>
    <row r="389" spans="1:10" x14ac:dyDescent="0.25">
      <c r="A389">
        <v>383</v>
      </c>
      <c r="B389">
        <v>0</v>
      </c>
      <c r="C389">
        <v>159.1</v>
      </c>
      <c r="D389">
        <f>MOD(A389-1+'Peaker Keys'!$B$7,'Peaker Keys'!$B$5)</f>
        <v>406</v>
      </c>
      <c r="E389">
        <f>INT(D389/'Peaker Keys'!$B$6)+1</f>
        <v>17</v>
      </c>
      <c r="F389">
        <f>MOD(D389,'Peaker Keys'!$B$6)</f>
        <v>22</v>
      </c>
      <c r="G389" t="str">
        <f>VLOOKUP(E389,Clustering!$A$6:$B$370,2,FALSE)</f>
        <v>Winter Peak</v>
      </c>
      <c r="H389">
        <f>IF('Peaker Keys'!$B$29&gt;0,MAX(0,MIN('Peaker Keys'!$B$10,B389/'Peaker Keys'!$B$29)),0)</f>
        <v>0</v>
      </c>
      <c r="I389">
        <f>MAX(0,MIN('Peaker Keys'!$B$10,C389/'Peaker Keys'!$B$30))</f>
        <v>1.3327570059793962E-3</v>
      </c>
      <c r="J389">
        <f>IF('Peaker Keys'!$B$31=1,H389,I389)</f>
        <v>0</v>
      </c>
    </row>
    <row r="390" spans="1:10" x14ac:dyDescent="0.25">
      <c r="A390">
        <v>384</v>
      </c>
      <c r="B390">
        <v>0</v>
      </c>
      <c r="C390">
        <v>159.1</v>
      </c>
      <c r="D390">
        <f>MOD(A390-1+'Peaker Keys'!$B$7,'Peaker Keys'!$B$5)</f>
        <v>407</v>
      </c>
      <c r="E390">
        <f>INT(D390/'Peaker Keys'!$B$6)+1</f>
        <v>17</v>
      </c>
      <c r="F390">
        <f>MOD(D390,'Peaker Keys'!$B$6)</f>
        <v>23</v>
      </c>
      <c r="G390" t="str">
        <f>VLOOKUP(E390,Clustering!$A$6:$B$370,2,FALSE)</f>
        <v>Winter Peak</v>
      </c>
      <c r="H390">
        <f>IF('Peaker Keys'!$B$29&gt;0,MAX(0,MIN('Peaker Keys'!$B$10,B390/'Peaker Keys'!$B$29)),0)</f>
        <v>0</v>
      </c>
      <c r="I390">
        <f>MAX(0,MIN('Peaker Keys'!$B$10,C390/'Peaker Keys'!$B$30))</f>
        <v>1.3327570059793962E-3</v>
      </c>
      <c r="J390">
        <f>IF('Peaker Keys'!$B$31=1,H390,I390)</f>
        <v>0</v>
      </c>
    </row>
    <row r="391" spans="1:10" x14ac:dyDescent="0.25">
      <c r="A391">
        <v>385</v>
      </c>
      <c r="B391">
        <v>0</v>
      </c>
      <c r="C391">
        <v>154.5</v>
      </c>
      <c r="D391">
        <f>MOD(A391-1+'Peaker Keys'!$B$7,'Peaker Keys'!$B$5)</f>
        <v>408</v>
      </c>
      <c r="E391">
        <f>INT(D391/'Peaker Keys'!$B$6)+1</f>
        <v>18</v>
      </c>
      <c r="F391">
        <f>MOD(D391,'Peaker Keys'!$B$6)</f>
        <v>0</v>
      </c>
      <c r="G391" t="str">
        <f>VLOOKUP(E391,Clustering!$A$6:$B$370,2,FALSE)</f>
        <v>Winter Peak</v>
      </c>
      <c r="H391">
        <f>IF('Peaker Keys'!$B$29&gt;0,MAX(0,MIN('Peaker Keys'!$B$10,B391/'Peaker Keys'!$B$29)),0)</f>
        <v>0</v>
      </c>
      <c r="I391">
        <f>MAX(0,MIN('Peaker Keys'!$B$10,C391/'Peaker Keys'!$B$30))</f>
        <v>1.2942234910359317E-3</v>
      </c>
      <c r="J391">
        <f>IF('Peaker Keys'!$B$31=1,H391,I391)</f>
        <v>0</v>
      </c>
    </row>
    <row r="392" spans="1:10" x14ac:dyDescent="0.25">
      <c r="A392">
        <v>386</v>
      </c>
      <c r="B392">
        <v>0</v>
      </c>
      <c r="C392">
        <v>95.5</v>
      </c>
      <c r="D392">
        <f>MOD(A392-1+'Peaker Keys'!$B$7,'Peaker Keys'!$B$5)</f>
        <v>409</v>
      </c>
      <c r="E392">
        <f>INT(D392/'Peaker Keys'!$B$6)+1</f>
        <v>18</v>
      </c>
      <c r="F392">
        <f>MOD(D392,'Peaker Keys'!$B$6)</f>
        <v>1</v>
      </c>
      <c r="G392" t="str">
        <f>VLOOKUP(E392,Clustering!$A$6:$B$370,2,FALSE)</f>
        <v>Winter Peak</v>
      </c>
      <c r="H392">
        <f>IF('Peaker Keys'!$B$29&gt;0,MAX(0,MIN('Peaker Keys'!$B$10,B392/'Peaker Keys'!$B$29)),0)</f>
        <v>0</v>
      </c>
      <c r="I392">
        <f>MAX(0,MIN('Peaker Keys'!$B$10,C392/'Peaker Keys'!$B$30))</f>
        <v>7.9998927763062441E-4</v>
      </c>
      <c r="J392">
        <f>IF('Peaker Keys'!$B$31=1,H392,I392)</f>
        <v>0</v>
      </c>
    </row>
    <row r="393" spans="1:10" x14ac:dyDescent="0.25">
      <c r="A393">
        <v>387</v>
      </c>
      <c r="B393">
        <v>0</v>
      </c>
      <c r="C393">
        <v>95.5</v>
      </c>
      <c r="D393">
        <f>MOD(A393-1+'Peaker Keys'!$B$7,'Peaker Keys'!$B$5)</f>
        <v>410</v>
      </c>
      <c r="E393">
        <f>INT(D393/'Peaker Keys'!$B$6)+1</f>
        <v>18</v>
      </c>
      <c r="F393">
        <f>MOD(D393,'Peaker Keys'!$B$6)</f>
        <v>2</v>
      </c>
      <c r="G393" t="str">
        <f>VLOOKUP(E393,Clustering!$A$6:$B$370,2,FALSE)</f>
        <v>Winter Peak</v>
      </c>
      <c r="H393">
        <f>IF('Peaker Keys'!$B$29&gt;0,MAX(0,MIN('Peaker Keys'!$B$10,B393/'Peaker Keys'!$B$29)),0)</f>
        <v>0</v>
      </c>
      <c r="I393">
        <f>MAX(0,MIN('Peaker Keys'!$B$10,C393/'Peaker Keys'!$B$30))</f>
        <v>7.9998927763062441E-4</v>
      </c>
      <c r="J393">
        <f>IF('Peaker Keys'!$B$31=1,H393,I393)</f>
        <v>0</v>
      </c>
    </row>
    <row r="394" spans="1:10" x14ac:dyDescent="0.25">
      <c r="A394">
        <v>388</v>
      </c>
      <c r="B394">
        <v>0</v>
      </c>
      <c r="C394">
        <v>95.5</v>
      </c>
      <c r="D394">
        <f>MOD(A394-1+'Peaker Keys'!$B$7,'Peaker Keys'!$B$5)</f>
        <v>411</v>
      </c>
      <c r="E394">
        <f>INT(D394/'Peaker Keys'!$B$6)+1</f>
        <v>18</v>
      </c>
      <c r="F394">
        <f>MOD(D394,'Peaker Keys'!$B$6)</f>
        <v>3</v>
      </c>
      <c r="G394" t="str">
        <f>VLOOKUP(E394,Clustering!$A$6:$B$370,2,FALSE)</f>
        <v>Winter Peak</v>
      </c>
      <c r="H394">
        <f>IF('Peaker Keys'!$B$29&gt;0,MAX(0,MIN('Peaker Keys'!$B$10,B394/'Peaker Keys'!$B$29)),0)</f>
        <v>0</v>
      </c>
      <c r="I394">
        <f>MAX(0,MIN('Peaker Keys'!$B$10,C394/'Peaker Keys'!$B$30))</f>
        <v>7.9998927763062441E-4</v>
      </c>
      <c r="J394">
        <f>IF('Peaker Keys'!$B$31=1,H394,I394)</f>
        <v>0</v>
      </c>
    </row>
    <row r="395" spans="1:10" x14ac:dyDescent="0.25">
      <c r="A395">
        <v>389</v>
      </c>
      <c r="B395">
        <v>0</v>
      </c>
      <c r="C395">
        <v>95.5</v>
      </c>
      <c r="D395">
        <f>MOD(A395-1+'Peaker Keys'!$B$7,'Peaker Keys'!$B$5)</f>
        <v>412</v>
      </c>
      <c r="E395">
        <f>INT(D395/'Peaker Keys'!$B$6)+1</f>
        <v>18</v>
      </c>
      <c r="F395">
        <f>MOD(D395,'Peaker Keys'!$B$6)</f>
        <v>4</v>
      </c>
      <c r="G395" t="str">
        <f>VLOOKUP(E395,Clustering!$A$6:$B$370,2,FALSE)</f>
        <v>Winter Peak</v>
      </c>
      <c r="H395">
        <f>IF('Peaker Keys'!$B$29&gt;0,MAX(0,MIN('Peaker Keys'!$B$10,B395/'Peaker Keys'!$B$29)),0)</f>
        <v>0</v>
      </c>
      <c r="I395">
        <f>MAX(0,MIN('Peaker Keys'!$B$10,C395/'Peaker Keys'!$B$30))</f>
        <v>7.9998927763062441E-4</v>
      </c>
      <c r="J395">
        <f>IF('Peaker Keys'!$B$31=1,H395,I395)</f>
        <v>0</v>
      </c>
    </row>
    <row r="396" spans="1:10" x14ac:dyDescent="0.25">
      <c r="A396">
        <v>390</v>
      </c>
      <c r="B396">
        <v>0</v>
      </c>
      <c r="C396">
        <v>95.5</v>
      </c>
      <c r="D396">
        <f>MOD(A396-1+'Peaker Keys'!$B$7,'Peaker Keys'!$B$5)</f>
        <v>413</v>
      </c>
      <c r="E396">
        <f>INT(D396/'Peaker Keys'!$B$6)+1</f>
        <v>18</v>
      </c>
      <c r="F396">
        <f>MOD(D396,'Peaker Keys'!$B$6)</f>
        <v>5</v>
      </c>
      <c r="G396" t="str">
        <f>VLOOKUP(E396,Clustering!$A$6:$B$370,2,FALSE)</f>
        <v>Winter Peak</v>
      </c>
      <c r="H396">
        <f>IF('Peaker Keys'!$B$29&gt;0,MAX(0,MIN('Peaker Keys'!$B$10,B396/'Peaker Keys'!$B$29)),0)</f>
        <v>0</v>
      </c>
      <c r="I396">
        <f>MAX(0,MIN('Peaker Keys'!$B$10,C396/'Peaker Keys'!$B$30))</f>
        <v>7.9998927763062441E-4</v>
      </c>
      <c r="J396">
        <f>IF('Peaker Keys'!$B$31=1,H396,I396)</f>
        <v>0</v>
      </c>
    </row>
    <row r="397" spans="1:10" x14ac:dyDescent="0.25">
      <c r="A397">
        <v>391</v>
      </c>
      <c r="B397">
        <v>0</v>
      </c>
      <c r="C397">
        <v>95.5</v>
      </c>
      <c r="D397">
        <f>MOD(A397-1+'Peaker Keys'!$B$7,'Peaker Keys'!$B$5)</f>
        <v>414</v>
      </c>
      <c r="E397">
        <f>INT(D397/'Peaker Keys'!$B$6)+1</f>
        <v>18</v>
      </c>
      <c r="F397">
        <f>MOD(D397,'Peaker Keys'!$B$6)</f>
        <v>6</v>
      </c>
      <c r="G397" t="str">
        <f>VLOOKUP(E397,Clustering!$A$6:$B$370,2,FALSE)</f>
        <v>Winter Peak</v>
      </c>
      <c r="H397">
        <f>IF('Peaker Keys'!$B$29&gt;0,MAX(0,MIN('Peaker Keys'!$B$10,B397/'Peaker Keys'!$B$29)),0)</f>
        <v>0</v>
      </c>
      <c r="I397">
        <f>MAX(0,MIN('Peaker Keys'!$B$10,C397/'Peaker Keys'!$B$30))</f>
        <v>7.9998927763062441E-4</v>
      </c>
      <c r="J397">
        <f>IF('Peaker Keys'!$B$31=1,H397,I397)</f>
        <v>0</v>
      </c>
    </row>
    <row r="398" spans="1:10" x14ac:dyDescent="0.25">
      <c r="A398">
        <v>392</v>
      </c>
      <c r="B398">
        <v>0</v>
      </c>
      <c r="C398">
        <v>95.5</v>
      </c>
      <c r="D398">
        <f>MOD(A398-1+'Peaker Keys'!$B$7,'Peaker Keys'!$B$5)</f>
        <v>415</v>
      </c>
      <c r="E398">
        <f>INT(D398/'Peaker Keys'!$B$6)+1</f>
        <v>18</v>
      </c>
      <c r="F398">
        <f>MOD(D398,'Peaker Keys'!$B$6)</f>
        <v>7</v>
      </c>
      <c r="G398" t="str">
        <f>VLOOKUP(E398,Clustering!$A$6:$B$370,2,FALSE)</f>
        <v>Winter Peak</v>
      </c>
      <c r="H398">
        <f>IF('Peaker Keys'!$B$29&gt;0,MAX(0,MIN('Peaker Keys'!$B$10,B398/'Peaker Keys'!$B$29)),0)</f>
        <v>0</v>
      </c>
      <c r="I398">
        <f>MAX(0,MIN('Peaker Keys'!$B$10,C398/'Peaker Keys'!$B$30))</f>
        <v>7.9998927763062441E-4</v>
      </c>
      <c r="J398">
        <f>IF('Peaker Keys'!$B$31=1,H398,I398)</f>
        <v>0</v>
      </c>
    </row>
    <row r="399" spans="1:10" x14ac:dyDescent="0.25">
      <c r="A399">
        <v>393</v>
      </c>
      <c r="B399">
        <v>0</v>
      </c>
      <c r="C399">
        <v>95.5</v>
      </c>
      <c r="D399">
        <f>MOD(A399-1+'Peaker Keys'!$B$7,'Peaker Keys'!$B$5)</f>
        <v>416</v>
      </c>
      <c r="E399">
        <f>INT(D399/'Peaker Keys'!$B$6)+1</f>
        <v>18</v>
      </c>
      <c r="F399">
        <f>MOD(D399,'Peaker Keys'!$B$6)</f>
        <v>8</v>
      </c>
      <c r="G399" t="str">
        <f>VLOOKUP(E399,Clustering!$A$6:$B$370,2,FALSE)</f>
        <v>Winter Peak</v>
      </c>
      <c r="H399">
        <f>IF('Peaker Keys'!$B$29&gt;0,MAX(0,MIN('Peaker Keys'!$B$10,B399/'Peaker Keys'!$B$29)),0)</f>
        <v>0</v>
      </c>
      <c r="I399">
        <f>MAX(0,MIN('Peaker Keys'!$B$10,C399/'Peaker Keys'!$B$30))</f>
        <v>7.9998927763062441E-4</v>
      </c>
      <c r="J399">
        <f>IF('Peaker Keys'!$B$31=1,H399,I399)</f>
        <v>0</v>
      </c>
    </row>
    <row r="400" spans="1:10" x14ac:dyDescent="0.25">
      <c r="A400">
        <v>394</v>
      </c>
      <c r="B400">
        <v>0</v>
      </c>
      <c r="C400">
        <v>95.5</v>
      </c>
      <c r="D400">
        <f>MOD(A400-1+'Peaker Keys'!$B$7,'Peaker Keys'!$B$5)</f>
        <v>417</v>
      </c>
      <c r="E400">
        <f>INT(D400/'Peaker Keys'!$B$6)+1</f>
        <v>18</v>
      </c>
      <c r="F400">
        <f>MOD(D400,'Peaker Keys'!$B$6)</f>
        <v>9</v>
      </c>
      <c r="G400" t="str">
        <f>VLOOKUP(E400,Clustering!$A$6:$B$370,2,FALSE)</f>
        <v>Winter Peak</v>
      </c>
      <c r="H400">
        <f>IF('Peaker Keys'!$B$29&gt;0,MAX(0,MIN('Peaker Keys'!$B$10,B400/'Peaker Keys'!$B$29)),0)</f>
        <v>0</v>
      </c>
      <c r="I400">
        <f>MAX(0,MIN('Peaker Keys'!$B$10,C400/'Peaker Keys'!$B$30))</f>
        <v>7.9998927763062441E-4</v>
      </c>
      <c r="J400">
        <f>IF('Peaker Keys'!$B$31=1,H400,I400)</f>
        <v>0</v>
      </c>
    </row>
    <row r="401" spans="1:10" x14ac:dyDescent="0.25">
      <c r="A401">
        <v>395</v>
      </c>
      <c r="B401">
        <v>0</v>
      </c>
      <c r="C401">
        <v>95.5</v>
      </c>
      <c r="D401">
        <f>MOD(A401-1+'Peaker Keys'!$B$7,'Peaker Keys'!$B$5)</f>
        <v>418</v>
      </c>
      <c r="E401">
        <f>INT(D401/'Peaker Keys'!$B$6)+1</f>
        <v>18</v>
      </c>
      <c r="F401">
        <f>MOD(D401,'Peaker Keys'!$B$6)</f>
        <v>10</v>
      </c>
      <c r="G401" t="str">
        <f>VLOOKUP(E401,Clustering!$A$6:$B$370,2,FALSE)</f>
        <v>Winter Peak</v>
      </c>
      <c r="H401">
        <f>IF('Peaker Keys'!$B$29&gt;0,MAX(0,MIN('Peaker Keys'!$B$10,B401/'Peaker Keys'!$B$29)),0)</f>
        <v>0</v>
      </c>
      <c r="I401">
        <f>MAX(0,MIN('Peaker Keys'!$B$10,C401/'Peaker Keys'!$B$30))</f>
        <v>7.9998927763062441E-4</v>
      </c>
      <c r="J401">
        <f>IF('Peaker Keys'!$B$31=1,H401,I401)</f>
        <v>0</v>
      </c>
    </row>
    <row r="402" spans="1:10" x14ac:dyDescent="0.25">
      <c r="A402">
        <v>396</v>
      </c>
      <c r="B402">
        <v>0</v>
      </c>
      <c r="C402">
        <v>140.9</v>
      </c>
      <c r="D402">
        <f>MOD(A402-1+'Peaker Keys'!$B$7,'Peaker Keys'!$B$5)</f>
        <v>419</v>
      </c>
      <c r="E402">
        <f>INT(D402/'Peaker Keys'!$B$6)+1</f>
        <v>18</v>
      </c>
      <c r="F402">
        <f>MOD(D402,'Peaker Keys'!$B$6)</f>
        <v>11</v>
      </c>
      <c r="G402" t="str">
        <f>VLOOKUP(E402,Clustering!$A$6:$B$370,2,FALSE)</f>
        <v>Winter Peak</v>
      </c>
      <c r="H402">
        <f>IF('Peaker Keys'!$B$29&gt;0,MAX(0,MIN('Peaker Keys'!$B$10,B402/'Peaker Keys'!$B$29)),0)</f>
        <v>0</v>
      </c>
      <c r="I402">
        <f>MAX(0,MIN('Peaker Keys'!$B$10,C402/'Peaker Keys'!$B$30))</f>
        <v>1.180298316420471E-3</v>
      </c>
      <c r="J402">
        <f>IF('Peaker Keys'!$B$31=1,H402,I402)</f>
        <v>0</v>
      </c>
    </row>
    <row r="403" spans="1:10" x14ac:dyDescent="0.25">
      <c r="A403">
        <v>397</v>
      </c>
      <c r="B403">
        <v>0</v>
      </c>
      <c r="C403">
        <v>159.1</v>
      </c>
      <c r="D403">
        <f>MOD(A403-1+'Peaker Keys'!$B$7,'Peaker Keys'!$B$5)</f>
        <v>420</v>
      </c>
      <c r="E403">
        <f>INT(D403/'Peaker Keys'!$B$6)+1</f>
        <v>18</v>
      </c>
      <c r="F403">
        <f>MOD(D403,'Peaker Keys'!$B$6)</f>
        <v>12</v>
      </c>
      <c r="G403" t="str">
        <f>VLOOKUP(E403,Clustering!$A$6:$B$370,2,FALSE)</f>
        <v>Winter Peak</v>
      </c>
      <c r="H403">
        <f>IF('Peaker Keys'!$B$29&gt;0,MAX(0,MIN('Peaker Keys'!$B$10,B403/'Peaker Keys'!$B$29)),0)</f>
        <v>0</v>
      </c>
      <c r="I403">
        <f>MAX(0,MIN('Peaker Keys'!$B$10,C403/'Peaker Keys'!$B$30))</f>
        <v>1.3327570059793962E-3</v>
      </c>
      <c r="J403">
        <f>IF('Peaker Keys'!$B$31=1,H403,I403)</f>
        <v>0</v>
      </c>
    </row>
    <row r="404" spans="1:10" x14ac:dyDescent="0.25">
      <c r="A404">
        <v>398</v>
      </c>
      <c r="B404">
        <v>0</v>
      </c>
      <c r="C404">
        <v>159.1</v>
      </c>
      <c r="D404">
        <f>MOD(A404-1+'Peaker Keys'!$B$7,'Peaker Keys'!$B$5)</f>
        <v>421</v>
      </c>
      <c r="E404">
        <f>INT(D404/'Peaker Keys'!$B$6)+1</f>
        <v>18</v>
      </c>
      <c r="F404">
        <f>MOD(D404,'Peaker Keys'!$B$6)</f>
        <v>13</v>
      </c>
      <c r="G404" t="str">
        <f>VLOOKUP(E404,Clustering!$A$6:$B$370,2,FALSE)</f>
        <v>Winter Peak</v>
      </c>
      <c r="H404">
        <f>IF('Peaker Keys'!$B$29&gt;0,MAX(0,MIN('Peaker Keys'!$B$10,B404/'Peaker Keys'!$B$29)),0)</f>
        <v>0</v>
      </c>
      <c r="I404">
        <f>MAX(0,MIN('Peaker Keys'!$B$10,C404/'Peaker Keys'!$B$30))</f>
        <v>1.3327570059793962E-3</v>
      </c>
      <c r="J404">
        <f>IF('Peaker Keys'!$B$31=1,H404,I404)</f>
        <v>0</v>
      </c>
    </row>
    <row r="405" spans="1:10" x14ac:dyDescent="0.25">
      <c r="A405">
        <v>399</v>
      </c>
      <c r="B405">
        <v>0</v>
      </c>
      <c r="C405">
        <v>159.1</v>
      </c>
      <c r="D405">
        <f>MOD(A405-1+'Peaker Keys'!$B$7,'Peaker Keys'!$B$5)</f>
        <v>422</v>
      </c>
      <c r="E405">
        <f>INT(D405/'Peaker Keys'!$B$6)+1</f>
        <v>18</v>
      </c>
      <c r="F405">
        <f>MOD(D405,'Peaker Keys'!$B$6)</f>
        <v>14</v>
      </c>
      <c r="G405" t="str">
        <f>VLOOKUP(E405,Clustering!$A$6:$B$370,2,FALSE)</f>
        <v>Winter Peak</v>
      </c>
      <c r="H405">
        <f>IF('Peaker Keys'!$B$29&gt;0,MAX(0,MIN('Peaker Keys'!$B$10,B405/'Peaker Keys'!$B$29)),0)</f>
        <v>0</v>
      </c>
      <c r="I405">
        <f>MAX(0,MIN('Peaker Keys'!$B$10,C405/'Peaker Keys'!$B$30))</f>
        <v>1.3327570059793962E-3</v>
      </c>
      <c r="J405">
        <f>IF('Peaker Keys'!$B$31=1,H405,I405)</f>
        <v>0</v>
      </c>
    </row>
    <row r="406" spans="1:10" x14ac:dyDescent="0.25">
      <c r="A406">
        <v>400</v>
      </c>
      <c r="B406">
        <v>0</v>
      </c>
      <c r="C406">
        <v>159.1</v>
      </c>
      <c r="D406">
        <f>MOD(A406-1+'Peaker Keys'!$B$7,'Peaker Keys'!$B$5)</f>
        <v>423</v>
      </c>
      <c r="E406">
        <f>INT(D406/'Peaker Keys'!$B$6)+1</f>
        <v>18</v>
      </c>
      <c r="F406">
        <f>MOD(D406,'Peaker Keys'!$B$6)</f>
        <v>15</v>
      </c>
      <c r="G406" t="str">
        <f>VLOOKUP(E406,Clustering!$A$6:$B$370,2,FALSE)</f>
        <v>Winter Peak</v>
      </c>
      <c r="H406">
        <f>IF('Peaker Keys'!$B$29&gt;0,MAX(0,MIN('Peaker Keys'!$B$10,B406/'Peaker Keys'!$B$29)),0)</f>
        <v>0</v>
      </c>
      <c r="I406">
        <f>MAX(0,MIN('Peaker Keys'!$B$10,C406/'Peaker Keys'!$B$30))</f>
        <v>1.3327570059793962E-3</v>
      </c>
      <c r="J406">
        <f>IF('Peaker Keys'!$B$31=1,H406,I406)</f>
        <v>0</v>
      </c>
    </row>
    <row r="407" spans="1:10" x14ac:dyDescent="0.25">
      <c r="A407">
        <v>401</v>
      </c>
      <c r="B407">
        <v>0</v>
      </c>
      <c r="C407">
        <v>159.1</v>
      </c>
      <c r="D407">
        <f>MOD(A407-1+'Peaker Keys'!$B$7,'Peaker Keys'!$B$5)</f>
        <v>424</v>
      </c>
      <c r="E407">
        <f>INT(D407/'Peaker Keys'!$B$6)+1</f>
        <v>18</v>
      </c>
      <c r="F407">
        <f>MOD(D407,'Peaker Keys'!$B$6)</f>
        <v>16</v>
      </c>
      <c r="G407" t="str">
        <f>VLOOKUP(E407,Clustering!$A$6:$B$370,2,FALSE)</f>
        <v>Winter Peak</v>
      </c>
      <c r="H407">
        <f>IF('Peaker Keys'!$B$29&gt;0,MAX(0,MIN('Peaker Keys'!$B$10,B407/'Peaker Keys'!$B$29)),0)</f>
        <v>0</v>
      </c>
      <c r="I407">
        <f>MAX(0,MIN('Peaker Keys'!$B$10,C407/'Peaker Keys'!$B$30))</f>
        <v>1.3327570059793962E-3</v>
      </c>
      <c r="J407">
        <f>IF('Peaker Keys'!$B$31=1,H407,I407)</f>
        <v>0</v>
      </c>
    </row>
    <row r="408" spans="1:10" x14ac:dyDescent="0.25">
      <c r="A408">
        <v>402</v>
      </c>
      <c r="B408">
        <v>0</v>
      </c>
      <c r="C408">
        <v>159.1</v>
      </c>
      <c r="D408">
        <f>MOD(A408-1+'Peaker Keys'!$B$7,'Peaker Keys'!$B$5)</f>
        <v>425</v>
      </c>
      <c r="E408">
        <f>INT(D408/'Peaker Keys'!$B$6)+1</f>
        <v>18</v>
      </c>
      <c r="F408">
        <f>MOD(D408,'Peaker Keys'!$B$6)</f>
        <v>17</v>
      </c>
      <c r="G408" t="str">
        <f>VLOOKUP(E408,Clustering!$A$6:$B$370,2,FALSE)</f>
        <v>Winter Peak</v>
      </c>
      <c r="H408">
        <f>IF('Peaker Keys'!$B$29&gt;0,MAX(0,MIN('Peaker Keys'!$B$10,B408/'Peaker Keys'!$B$29)),0)</f>
        <v>0</v>
      </c>
      <c r="I408">
        <f>MAX(0,MIN('Peaker Keys'!$B$10,C408/'Peaker Keys'!$B$30))</f>
        <v>1.3327570059793962E-3</v>
      </c>
      <c r="J408">
        <f>IF('Peaker Keys'!$B$31=1,H408,I408)</f>
        <v>0</v>
      </c>
    </row>
    <row r="409" spans="1:10" x14ac:dyDescent="0.25">
      <c r="A409">
        <v>403</v>
      </c>
      <c r="B409">
        <v>0</v>
      </c>
      <c r="C409">
        <v>1168</v>
      </c>
      <c r="D409">
        <f>MOD(A409-1+'Peaker Keys'!$B$7,'Peaker Keys'!$B$5)</f>
        <v>426</v>
      </c>
      <c r="E409">
        <f>INT(D409/'Peaker Keys'!$B$6)+1</f>
        <v>18</v>
      </c>
      <c r="F409">
        <f>MOD(D409,'Peaker Keys'!$B$6)</f>
        <v>18</v>
      </c>
      <c r="G409" t="str">
        <f>VLOOKUP(E409,Clustering!$A$6:$B$370,2,FALSE)</f>
        <v>Winter Peak</v>
      </c>
      <c r="H409">
        <f>IF('Peaker Keys'!$B$29&gt;0,MAX(0,MIN('Peaker Keys'!$B$10,B409/'Peaker Keys'!$B$29)),0)</f>
        <v>0</v>
      </c>
      <c r="I409">
        <f>MAX(0,MIN('Peaker Keys'!$B$10,C409/'Peaker Keys'!$B$30))</f>
        <v>9.7841620552101497E-3</v>
      </c>
      <c r="J409">
        <f>IF('Peaker Keys'!$B$31=1,H409,I409)</f>
        <v>0</v>
      </c>
    </row>
    <row r="410" spans="1:10" x14ac:dyDescent="0.25">
      <c r="A410">
        <v>404</v>
      </c>
      <c r="B410">
        <v>0</v>
      </c>
      <c r="C410">
        <v>1168</v>
      </c>
      <c r="D410">
        <f>MOD(A410-1+'Peaker Keys'!$B$7,'Peaker Keys'!$B$5)</f>
        <v>427</v>
      </c>
      <c r="E410">
        <f>INT(D410/'Peaker Keys'!$B$6)+1</f>
        <v>18</v>
      </c>
      <c r="F410">
        <f>MOD(D410,'Peaker Keys'!$B$6)</f>
        <v>19</v>
      </c>
      <c r="G410" t="str">
        <f>VLOOKUP(E410,Clustering!$A$6:$B$370,2,FALSE)</f>
        <v>Winter Peak</v>
      </c>
      <c r="H410">
        <f>IF('Peaker Keys'!$B$29&gt;0,MAX(0,MIN('Peaker Keys'!$B$10,B410/'Peaker Keys'!$B$29)),0)</f>
        <v>0</v>
      </c>
      <c r="I410">
        <f>MAX(0,MIN('Peaker Keys'!$B$10,C410/'Peaker Keys'!$B$30))</f>
        <v>9.7841620552101497E-3</v>
      </c>
      <c r="J410">
        <f>IF('Peaker Keys'!$B$31=1,H410,I410)</f>
        <v>0</v>
      </c>
    </row>
    <row r="411" spans="1:10" x14ac:dyDescent="0.25">
      <c r="A411">
        <v>405</v>
      </c>
      <c r="B411">
        <v>0</v>
      </c>
      <c r="C411">
        <v>842.1</v>
      </c>
      <c r="D411">
        <f>MOD(A411-1+'Peaker Keys'!$B$7,'Peaker Keys'!$B$5)</f>
        <v>428</v>
      </c>
      <c r="E411">
        <f>INT(D411/'Peaker Keys'!$B$6)+1</f>
        <v>18</v>
      </c>
      <c r="F411">
        <f>MOD(D411,'Peaker Keys'!$B$6)</f>
        <v>20</v>
      </c>
      <c r="G411" t="str">
        <f>VLOOKUP(E411,Clustering!$A$6:$B$370,2,FALSE)</f>
        <v>Winter Peak</v>
      </c>
      <c r="H411">
        <f>IF('Peaker Keys'!$B$29&gt;0,MAX(0,MIN('Peaker Keys'!$B$10,B411/'Peaker Keys'!$B$29)),0)</f>
        <v>0</v>
      </c>
      <c r="I411">
        <f>MAX(0,MIN('Peaker Keys'!$B$10,C411/'Peaker Keys'!$B$30))</f>
        <v>7.0541462899764273E-3</v>
      </c>
      <c r="J411">
        <f>IF('Peaker Keys'!$B$31=1,H411,I411)</f>
        <v>0</v>
      </c>
    </row>
    <row r="412" spans="1:10" x14ac:dyDescent="0.25">
      <c r="A412">
        <v>406</v>
      </c>
      <c r="B412">
        <v>0</v>
      </c>
      <c r="C412">
        <v>842.1</v>
      </c>
      <c r="D412">
        <f>MOD(A412-1+'Peaker Keys'!$B$7,'Peaker Keys'!$B$5)</f>
        <v>429</v>
      </c>
      <c r="E412">
        <f>INT(D412/'Peaker Keys'!$B$6)+1</f>
        <v>18</v>
      </c>
      <c r="F412">
        <f>MOD(D412,'Peaker Keys'!$B$6)</f>
        <v>21</v>
      </c>
      <c r="G412" t="str">
        <f>VLOOKUP(E412,Clustering!$A$6:$B$370,2,FALSE)</f>
        <v>Winter Peak</v>
      </c>
      <c r="H412">
        <f>IF('Peaker Keys'!$B$29&gt;0,MAX(0,MIN('Peaker Keys'!$B$10,B412/'Peaker Keys'!$B$29)),0)</f>
        <v>0</v>
      </c>
      <c r="I412">
        <f>MAX(0,MIN('Peaker Keys'!$B$10,C412/'Peaker Keys'!$B$30))</f>
        <v>7.0541462899764273E-3</v>
      </c>
      <c r="J412">
        <f>IF('Peaker Keys'!$B$31=1,H412,I412)</f>
        <v>0</v>
      </c>
    </row>
    <row r="413" spans="1:10" x14ac:dyDescent="0.25">
      <c r="A413">
        <v>407</v>
      </c>
      <c r="B413">
        <v>0</v>
      </c>
      <c r="C413">
        <v>159.1</v>
      </c>
      <c r="D413">
        <f>MOD(A413-1+'Peaker Keys'!$B$7,'Peaker Keys'!$B$5)</f>
        <v>430</v>
      </c>
      <c r="E413">
        <f>INT(D413/'Peaker Keys'!$B$6)+1</f>
        <v>18</v>
      </c>
      <c r="F413">
        <f>MOD(D413,'Peaker Keys'!$B$6)</f>
        <v>22</v>
      </c>
      <c r="G413" t="str">
        <f>VLOOKUP(E413,Clustering!$A$6:$B$370,2,FALSE)</f>
        <v>Winter Peak</v>
      </c>
      <c r="H413">
        <f>IF('Peaker Keys'!$B$29&gt;0,MAX(0,MIN('Peaker Keys'!$B$10,B413/'Peaker Keys'!$B$29)),0)</f>
        <v>0</v>
      </c>
      <c r="I413">
        <f>MAX(0,MIN('Peaker Keys'!$B$10,C413/'Peaker Keys'!$B$30))</f>
        <v>1.3327570059793962E-3</v>
      </c>
      <c r="J413">
        <f>IF('Peaker Keys'!$B$31=1,H413,I413)</f>
        <v>0</v>
      </c>
    </row>
    <row r="414" spans="1:10" x14ac:dyDescent="0.25">
      <c r="A414">
        <v>408</v>
      </c>
      <c r="B414">
        <v>0</v>
      </c>
      <c r="C414">
        <v>159.1</v>
      </c>
      <c r="D414">
        <f>MOD(A414-1+'Peaker Keys'!$B$7,'Peaker Keys'!$B$5)</f>
        <v>431</v>
      </c>
      <c r="E414">
        <f>INT(D414/'Peaker Keys'!$B$6)+1</f>
        <v>18</v>
      </c>
      <c r="F414">
        <f>MOD(D414,'Peaker Keys'!$B$6)</f>
        <v>23</v>
      </c>
      <c r="G414" t="str">
        <f>VLOOKUP(E414,Clustering!$A$6:$B$370,2,FALSE)</f>
        <v>Winter Peak</v>
      </c>
      <c r="H414">
        <f>IF('Peaker Keys'!$B$29&gt;0,MAX(0,MIN('Peaker Keys'!$B$10,B414/'Peaker Keys'!$B$29)),0)</f>
        <v>0</v>
      </c>
      <c r="I414">
        <f>MAX(0,MIN('Peaker Keys'!$B$10,C414/'Peaker Keys'!$B$30))</f>
        <v>1.3327570059793962E-3</v>
      </c>
      <c r="J414">
        <f>IF('Peaker Keys'!$B$31=1,H414,I414)</f>
        <v>0</v>
      </c>
    </row>
    <row r="415" spans="1:10" x14ac:dyDescent="0.25">
      <c r="A415">
        <v>409</v>
      </c>
      <c r="B415">
        <v>0</v>
      </c>
      <c r="C415">
        <v>159.1</v>
      </c>
      <c r="D415">
        <f>MOD(A415-1+'Peaker Keys'!$B$7,'Peaker Keys'!$B$5)</f>
        <v>432</v>
      </c>
      <c r="E415">
        <f>INT(D415/'Peaker Keys'!$B$6)+1</f>
        <v>19</v>
      </c>
      <c r="F415">
        <f>MOD(D415,'Peaker Keys'!$B$6)</f>
        <v>0</v>
      </c>
      <c r="G415" t="str">
        <f>VLOOKUP(E415,Clustering!$A$6:$B$370,2,FALSE)</f>
        <v>Summer</v>
      </c>
      <c r="H415">
        <f>IF('Peaker Keys'!$B$29&gt;0,MAX(0,MIN('Peaker Keys'!$B$10,B415/'Peaker Keys'!$B$29)),0)</f>
        <v>0</v>
      </c>
      <c r="I415">
        <f>MAX(0,MIN('Peaker Keys'!$B$10,C415/'Peaker Keys'!$B$30))</f>
        <v>1.3327570059793962E-3</v>
      </c>
      <c r="J415">
        <f>IF('Peaker Keys'!$B$31=1,H415,I415)</f>
        <v>0</v>
      </c>
    </row>
    <row r="416" spans="1:10" x14ac:dyDescent="0.25">
      <c r="A416">
        <v>410</v>
      </c>
      <c r="B416">
        <v>0</v>
      </c>
      <c r="C416">
        <v>100.2</v>
      </c>
      <c r="D416">
        <f>MOD(A416-1+'Peaker Keys'!$B$7,'Peaker Keys'!$B$5)</f>
        <v>433</v>
      </c>
      <c r="E416">
        <f>INT(D416/'Peaker Keys'!$B$6)+1</f>
        <v>19</v>
      </c>
      <c r="F416">
        <f>MOD(D416,'Peaker Keys'!$B$6)</f>
        <v>1</v>
      </c>
      <c r="G416" t="str">
        <f>VLOOKUP(E416,Clustering!$A$6:$B$370,2,FALSE)</f>
        <v>Summer</v>
      </c>
      <c r="H416">
        <f>IF('Peaker Keys'!$B$29&gt;0,MAX(0,MIN('Peaker Keys'!$B$10,B416/'Peaker Keys'!$B$29)),0)</f>
        <v>0</v>
      </c>
      <c r="I416">
        <f>MAX(0,MIN('Peaker Keys'!$B$10,C416/'Peaker Keys'!$B$30))</f>
        <v>8.393604776815557E-4</v>
      </c>
      <c r="J416">
        <f>IF('Peaker Keys'!$B$31=1,H416,I416)</f>
        <v>0</v>
      </c>
    </row>
    <row r="417" spans="1:10" x14ac:dyDescent="0.25">
      <c r="A417">
        <v>411</v>
      </c>
      <c r="B417">
        <v>0</v>
      </c>
      <c r="C417">
        <v>95.5</v>
      </c>
      <c r="D417">
        <f>MOD(A417-1+'Peaker Keys'!$B$7,'Peaker Keys'!$B$5)</f>
        <v>434</v>
      </c>
      <c r="E417">
        <f>INT(D417/'Peaker Keys'!$B$6)+1</f>
        <v>19</v>
      </c>
      <c r="F417">
        <f>MOD(D417,'Peaker Keys'!$B$6)</f>
        <v>2</v>
      </c>
      <c r="G417" t="str">
        <f>VLOOKUP(E417,Clustering!$A$6:$B$370,2,FALSE)</f>
        <v>Summer</v>
      </c>
      <c r="H417">
        <f>IF('Peaker Keys'!$B$29&gt;0,MAX(0,MIN('Peaker Keys'!$B$10,B417/'Peaker Keys'!$B$29)),0)</f>
        <v>0</v>
      </c>
      <c r="I417">
        <f>MAX(0,MIN('Peaker Keys'!$B$10,C417/'Peaker Keys'!$B$30))</f>
        <v>7.9998927763062441E-4</v>
      </c>
      <c r="J417">
        <f>IF('Peaker Keys'!$B$31=1,H417,I417)</f>
        <v>0</v>
      </c>
    </row>
    <row r="418" spans="1:10" x14ac:dyDescent="0.25">
      <c r="A418">
        <v>412</v>
      </c>
      <c r="B418">
        <v>0</v>
      </c>
      <c r="C418">
        <v>95.5</v>
      </c>
      <c r="D418">
        <f>MOD(A418-1+'Peaker Keys'!$B$7,'Peaker Keys'!$B$5)</f>
        <v>435</v>
      </c>
      <c r="E418">
        <f>INT(D418/'Peaker Keys'!$B$6)+1</f>
        <v>19</v>
      </c>
      <c r="F418">
        <f>MOD(D418,'Peaker Keys'!$B$6)</f>
        <v>3</v>
      </c>
      <c r="G418" t="str">
        <f>VLOOKUP(E418,Clustering!$A$6:$B$370,2,FALSE)</f>
        <v>Summer</v>
      </c>
      <c r="H418">
        <f>IF('Peaker Keys'!$B$29&gt;0,MAX(0,MIN('Peaker Keys'!$B$10,B418/'Peaker Keys'!$B$29)),0)</f>
        <v>0</v>
      </c>
      <c r="I418">
        <f>MAX(0,MIN('Peaker Keys'!$B$10,C418/'Peaker Keys'!$B$30))</f>
        <v>7.9998927763062441E-4</v>
      </c>
      <c r="J418">
        <f>IF('Peaker Keys'!$B$31=1,H418,I418)</f>
        <v>0</v>
      </c>
    </row>
    <row r="419" spans="1:10" x14ac:dyDescent="0.25">
      <c r="A419">
        <v>413</v>
      </c>
      <c r="B419">
        <v>0</v>
      </c>
      <c r="C419">
        <v>95.5</v>
      </c>
      <c r="D419">
        <f>MOD(A419-1+'Peaker Keys'!$B$7,'Peaker Keys'!$B$5)</f>
        <v>436</v>
      </c>
      <c r="E419">
        <f>INT(D419/'Peaker Keys'!$B$6)+1</f>
        <v>19</v>
      </c>
      <c r="F419">
        <f>MOD(D419,'Peaker Keys'!$B$6)</f>
        <v>4</v>
      </c>
      <c r="G419" t="str">
        <f>VLOOKUP(E419,Clustering!$A$6:$B$370,2,FALSE)</f>
        <v>Summer</v>
      </c>
      <c r="H419">
        <f>IF('Peaker Keys'!$B$29&gt;0,MAX(0,MIN('Peaker Keys'!$B$10,B419/'Peaker Keys'!$B$29)),0)</f>
        <v>0</v>
      </c>
      <c r="I419">
        <f>MAX(0,MIN('Peaker Keys'!$B$10,C419/'Peaker Keys'!$B$30))</f>
        <v>7.9998927763062441E-4</v>
      </c>
      <c r="J419">
        <f>IF('Peaker Keys'!$B$31=1,H419,I419)</f>
        <v>0</v>
      </c>
    </row>
    <row r="420" spans="1:10" x14ac:dyDescent="0.25">
      <c r="A420">
        <v>414</v>
      </c>
      <c r="B420">
        <v>0</v>
      </c>
      <c r="C420">
        <v>95.5</v>
      </c>
      <c r="D420">
        <f>MOD(A420-1+'Peaker Keys'!$B$7,'Peaker Keys'!$B$5)</f>
        <v>437</v>
      </c>
      <c r="E420">
        <f>INT(D420/'Peaker Keys'!$B$6)+1</f>
        <v>19</v>
      </c>
      <c r="F420">
        <f>MOD(D420,'Peaker Keys'!$B$6)</f>
        <v>5</v>
      </c>
      <c r="G420" t="str">
        <f>VLOOKUP(E420,Clustering!$A$6:$B$370,2,FALSE)</f>
        <v>Summer</v>
      </c>
      <c r="H420">
        <f>IF('Peaker Keys'!$B$29&gt;0,MAX(0,MIN('Peaker Keys'!$B$10,B420/'Peaker Keys'!$B$29)),0)</f>
        <v>0</v>
      </c>
      <c r="I420">
        <f>MAX(0,MIN('Peaker Keys'!$B$10,C420/'Peaker Keys'!$B$30))</f>
        <v>7.9998927763062441E-4</v>
      </c>
      <c r="J420">
        <f>IF('Peaker Keys'!$B$31=1,H420,I420)</f>
        <v>0</v>
      </c>
    </row>
    <row r="421" spans="1:10" x14ac:dyDescent="0.25">
      <c r="A421">
        <v>415</v>
      </c>
      <c r="B421">
        <v>0</v>
      </c>
      <c r="C421">
        <v>95.5</v>
      </c>
      <c r="D421">
        <f>MOD(A421-1+'Peaker Keys'!$B$7,'Peaker Keys'!$B$5)</f>
        <v>438</v>
      </c>
      <c r="E421">
        <f>INT(D421/'Peaker Keys'!$B$6)+1</f>
        <v>19</v>
      </c>
      <c r="F421">
        <f>MOD(D421,'Peaker Keys'!$B$6)</f>
        <v>6</v>
      </c>
      <c r="G421" t="str">
        <f>VLOOKUP(E421,Clustering!$A$6:$B$370,2,FALSE)</f>
        <v>Summer</v>
      </c>
      <c r="H421">
        <f>IF('Peaker Keys'!$B$29&gt;0,MAX(0,MIN('Peaker Keys'!$B$10,B421/'Peaker Keys'!$B$29)),0)</f>
        <v>0</v>
      </c>
      <c r="I421">
        <f>MAX(0,MIN('Peaker Keys'!$B$10,C421/'Peaker Keys'!$B$30))</f>
        <v>7.9998927763062441E-4</v>
      </c>
      <c r="J421">
        <f>IF('Peaker Keys'!$B$31=1,H421,I421)</f>
        <v>0</v>
      </c>
    </row>
    <row r="422" spans="1:10" x14ac:dyDescent="0.25">
      <c r="A422">
        <v>416</v>
      </c>
      <c r="B422">
        <v>0</v>
      </c>
      <c r="C422">
        <v>2206.6999999999998</v>
      </c>
      <c r="D422">
        <f>MOD(A422-1+'Peaker Keys'!$B$7,'Peaker Keys'!$B$5)</f>
        <v>439</v>
      </c>
      <c r="E422">
        <f>INT(D422/'Peaker Keys'!$B$6)+1</f>
        <v>19</v>
      </c>
      <c r="F422">
        <f>MOD(D422,'Peaker Keys'!$B$6)</f>
        <v>7</v>
      </c>
      <c r="G422" t="str">
        <f>VLOOKUP(E422,Clustering!$A$6:$B$370,2,FALSE)</f>
        <v>Summer</v>
      </c>
      <c r="H422">
        <f>IF('Peaker Keys'!$B$29&gt;0,MAX(0,MIN('Peaker Keys'!$B$10,B422/'Peaker Keys'!$B$29)),0)</f>
        <v>0</v>
      </c>
      <c r="I422">
        <f>MAX(0,MIN('Peaker Keys'!$B$10,C422/'Peaker Keys'!$B$30))</f>
        <v>1.8485197266465955E-2</v>
      </c>
      <c r="J422">
        <f>IF('Peaker Keys'!$B$31=1,H422,I422)</f>
        <v>0</v>
      </c>
    </row>
    <row r="423" spans="1:10" x14ac:dyDescent="0.25">
      <c r="A423">
        <v>417</v>
      </c>
      <c r="B423">
        <v>0</v>
      </c>
      <c r="C423">
        <v>2208.6</v>
      </c>
      <c r="D423">
        <f>MOD(A423-1+'Peaker Keys'!$B$7,'Peaker Keys'!$B$5)</f>
        <v>440</v>
      </c>
      <c r="E423">
        <f>INT(D423/'Peaker Keys'!$B$6)+1</f>
        <v>19</v>
      </c>
      <c r="F423">
        <f>MOD(D423,'Peaker Keys'!$B$6)</f>
        <v>8</v>
      </c>
      <c r="G423" t="str">
        <f>VLOOKUP(E423,Clustering!$A$6:$B$370,2,FALSE)</f>
        <v>Summer</v>
      </c>
      <c r="H423">
        <f>IF('Peaker Keys'!$B$29&gt;0,MAX(0,MIN('Peaker Keys'!$B$10,B423/'Peaker Keys'!$B$29)),0)</f>
        <v>0</v>
      </c>
      <c r="I423">
        <f>MAX(0,MIN('Peaker Keys'!$B$10,C423/'Peaker Keys'!$B$30))</f>
        <v>1.8501113283507821E-2</v>
      </c>
      <c r="J423">
        <f>IF('Peaker Keys'!$B$31=1,H423,I423)</f>
        <v>0</v>
      </c>
    </row>
    <row r="424" spans="1:10" x14ac:dyDescent="0.25">
      <c r="A424">
        <v>418</v>
      </c>
      <c r="B424">
        <v>0</v>
      </c>
      <c r="C424">
        <v>95.5</v>
      </c>
      <c r="D424">
        <f>MOD(A424-1+'Peaker Keys'!$B$7,'Peaker Keys'!$B$5)</f>
        <v>441</v>
      </c>
      <c r="E424">
        <f>INT(D424/'Peaker Keys'!$B$6)+1</f>
        <v>19</v>
      </c>
      <c r="F424">
        <f>MOD(D424,'Peaker Keys'!$B$6)</f>
        <v>9</v>
      </c>
      <c r="G424" t="str">
        <f>VLOOKUP(E424,Clustering!$A$6:$B$370,2,FALSE)</f>
        <v>Summer</v>
      </c>
      <c r="H424">
        <f>IF('Peaker Keys'!$B$29&gt;0,MAX(0,MIN('Peaker Keys'!$B$10,B424/'Peaker Keys'!$B$29)),0)</f>
        <v>0</v>
      </c>
      <c r="I424">
        <f>MAX(0,MIN('Peaker Keys'!$B$10,C424/'Peaker Keys'!$B$30))</f>
        <v>7.9998927763062441E-4</v>
      </c>
      <c r="J424">
        <f>IF('Peaker Keys'!$B$31=1,H424,I424)</f>
        <v>0</v>
      </c>
    </row>
    <row r="425" spans="1:10" x14ac:dyDescent="0.25">
      <c r="A425">
        <v>419</v>
      </c>
      <c r="B425">
        <v>0</v>
      </c>
      <c r="C425">
        <v>95.5</v>
      </c>
      <c r="D425">
        <f>MOD(A425-1+'Peaker Keys'!$B$7,'Peaker Keys'!$B$5)</f>
        <v>442</v>
      </c>
      <c r="E425">
        <f>INT(D425/'Peaker Keys'!$B$6)+1</f>
        <v>19</v>
      </c>
      <c r="F425">
        <f>MOD(D425,'Peaker Keys'!$B$6)</f>
        <v>10</v>
      </c>
      <c r="G425" t="str">
        <f>VLOOKUP(E425,Clustering!$A$6:$B$370,2,FALSE)</f>
        <v>Summer</v>
      </c>
      <c r="H425">
        <f>IF('Peaker Keys'!$B$29&gt;0,MAX(0,MIN('Peaker Keys'!$B$10,B425/'Peaker Keys'!$B$29)),0)</f>
        <v>0</v>
      </c>
      <c r="I425">
        <f>MAX(0,MIN('Peaker Keys'!$B$10,C425/'Peaker Keys'!$B$30))</f>
        <v>7.9998927763062441E-4</v>
      </c>
      <c r="J425">
        <f>IF('Peaker Keys'!$B$31=1,H425,I425)</f>
        <v>0</v>
      </c>
    </row>
    <row r="426" spans="1:10" x14ac:dyDescent="0.25">
      <c r="A426">
        <v>420</v>
      </c>
      <c r="B426">
        <v>0</v>
      </c>
      <c r="C426">
        <v>95.5</v>
      </c>
      <c r="D426">
        <f>MOD(A426-1+'Peaker Keys'!$B$7,'Peaker Keys'!$B$5)</f>
        <v>443</v>
      </c>
      <c r="E426">
        <f>INT(D426/'Peaker Keys'!$B$6)+1</f>
        <v>19</v>
      </c>
      <c r="F426">
        <f>MOD(D426,'Peaker Keys'!$B$6)</f>
        <v>11</v>
      </c>
      <c r="G426" t="str">
        <f>VLOOKUP(E426,Clustering!$A$6:$B$370,2,FALSE)</f>
        <v>Summer</v>
      </c>
      <c r="H426">
        <f>IF('Peaker Keys'!$B$29&gt;0,MAX(0,MIN('Peaker Keys'!$B$10,B426/'Peaker Keys'!$B$29)),0)</f>
        <v>0</v>
      </c>
      <c r="I426">
        <f>MAX(0,MIN('Peaker Keys'!$B$10,C426/'Peaker Keys'!$B$30))</f>
        <v>7.9998927763062441E-4</v>
      </c>
      <c r="J426">
        <f>IF('Peaker Keys'!$B$31=1,H426,I426)</f>
        <v>0</v>
      </c>
    </row>
    <row r="427" spans="1:10" x14ac:dyDescent="0.25">
      <c r="A427">
        <v>421</v>
      </c>
      <c r="B427">
        <v>0</v>
      </c>
      <c r="C427">
        <v>95.5</v>
      </c>
      <c r="D427">
        <f>MOD(A427-1+'Peaker Keys'!$B$7,'Peaker Keys'!$B$5)</f>
        <v>444</v>
      </c>
      <c r="E427">
        <f>INT(D427/'Peaker Keys'!$B$6)+1</f>
        <v>19</v>
      </c>
      <c r="F427">
        <f>MOD(D427,'Peaker Keys'!$B$6)</f>
        <v>12</v>
      </c>
      <c r="G427" t="str">
        <f>VLOOKUP(E427,Clustering!$A$6:$B$370,2,FALSE)</f>
        <v>Summer</v>
      </c>
      <c r="H427">
        <f>IF('Peaker Keys'!$B$29&gt;0,MAX(0,MIN('Peaker Keys'!$B$10,B427/'Peaker Keys'!$B$29)),0)</f>
        <v>0</v>
      </c>
      <c r="I427">
        <f>MAX(0,MIN('Peaker Keys'!$B$10,C427/'Peaker Keys'!$B$30))</f>
        <v>7.9998927763062441E-4</v>
      </c>
      <c r="J427">
        <f>IF('Peaker Keys'!$B$31=1,H427,I427)</f>
        <v>0</v>
      </c>
    </row>
    <row r="428" spans="1:10" x14ac:dyDescent="0.25">
      <c r="A428">
        <v>422</v>
      </c>
      <c r="B428">
        <v>0</v>
      </c>
      <c r="C428">
        <v>95.5</v>
      </c>
      <c r="D428">
        <f>MOD(A428-1+'Peaker Keys'!$B$7,'Peaker Keys'!$B$5)</f>
        <v>445</v>
      </c>
      <c r="E428">
        <f>INT(D428/'Peaker Keys'!$B$6)+1</f>
        <v>19</v>
      </c>
      <c r="F428">
        <f>MOD(D428,'Peaker Keys'!$B$6)</f>
        <v>13</v>
      </c>
      <c r="G428" t="str">
        <f>VLOOKUP(E428,Clustering!$A$6:$B$370,2,FALSE)</f>
        <v>Summer</v>
      </c>
      <c r="H428">
        <f>IF('Peaker Keys'!$B$29&gt;0,MAX(0,MIN('Peaker Keys'!$B$10,B428/'Peaker Keys'!$B$29)),0)</f>
        <v>0</v>
      </c>
      <c r="I428">
        <f>MAX(0,MIN('Peaker Keys'!$B$10,C428/'Peaker Keys'!$B$30))</f>
        <v>7.9998927763062441E-4</v>
      </c>
      <c r="J428">
        <f>IF('Peaker Keys'!$B$31=1,H428,I428)</f>
        <v>0</v>
      </c>
    </row>
    <row r="429" spans="1:10" x14ac:dyDescent="0.25">
      <c r="A429">
        <v>423</v>
      </c>
      <c r="B429">
        <v>0</v>
      </c>
      <c r="C429">
        <v>95.5</v>
      </c>
      <c r="D429">
        <f>MOD(A429-1+'Peaker Keys'!$B$7,'Peaker Keys'!$B$5)</f>
        <v>446</v>
      </c>
      <c r="E429">
        <f>INT(D429/'Peaker Keys'!$B$6)+1</f>
        <v>19</v>
      </c>
      <c r="F429">
        <f>MOD(D429,'Peaker Keys'!$B$6)</f>
        <v>14</v>
      </c>
      <c r="G429" t="str">
        <f>VLOOKUP(E429,Clustering!$A$6:$B$370,2,FALSE)</f>
        <v>Summer</v>
      </c>
      <c r="H429">
        <f>IF('Peaker Keys'!$B$29&gt;0,MAX(0,MIN('Peaker Keys'!$B$10,B429/'Peaker Keys'!$B$29)),0)</f>
        <v>0</v>
      </c>
      <c r="I429">
        <f>MAX(0,MIN('Peaker Keys'!$B$10,C429/'Peaker Keys'!$B$30))</f>
        <v>7.9998927763062441E-4</v>
      </c>
      <c r="J429">
        <f>IF('Peaker Keys'!$B$31=1,H429,I429)</f>
        <v>0</v>
      </c>
    </row>
    <row r="430" spans="1:10" x14ac:dyDescent="0.25">
      <c r="A430">
        <v>424</v>
      </c>
      <c r="B430">
        <v>0</v>
      </c>
      <c r="C430">
        <v>125.5</v>
      </c>
      <c r="D430">
        <f>MOD(A430-1+'Peaker Keys'!$B$7,'Peaker Keys'!$B$5)</f>
        <v>447</v>
      </c>
      <c r="E430">
        <f>INT(D430/'Peaker Keys'!$B$6)+1</f>
        <v>19</v>
      </c>
      <c r="F430">
        <f>MOD(D430,'Peaker Keys'!$B$6)</f>
        <v>15</v>
      </c>
      <c r="G430" t="str">
        <f>VLOOKUP(E430,Clustering!$A$6:$B$370,2,FALSE)</f>
        <v>Summer</v>
      </c>
      <c r="H430">
        <f>IF('Peaker Keys'!$B$29&gt;0,MAX(0,MIN('Peaker Keys'!$B$10,B430/'Peaker Keys'!$B$29)),0)</f>
        <v>0</v>
      </c>
      <c r="I430">
        <f>MAX(0,MIN('Peaker Keys'!$B$10,C430/'Peaker Keys'!$B$30))</f>
        <v>1.051294809870611E-3</v>
      </c>
      <c r="J430">
        <f>IF('Peaker Keys'!$B$31=1,H430,I430)</f>
        <v>0</v>
      </c>
    </row>
    <row r="431" spans="1:10" x14ac:dyDescent="0.25">
      <c r="A431">
        <v>425</v>
      </c>
      <c r="B431">
        <v>0</v>
      </c>
      <c r="C431">
        <v>159.1</v>
      </c>
      <c r="D431">
        <f>MOD(A431-1+'Peaker Keys'!$B$7,'Peaker Keys'!$B$5)</f>
        <v>448</v>
      </c>
      <c r="E431">
        <f>INT(D431/'Peaker Keys'!$B$6)+1</f>
        <v>19</v>
      </c>
      <c r="F431">
        <f>MOD(D431,'Peaker Keys'!$B$6)</f>
        <v>16</v>
      </c>
      <c r="G431" t="str">
        <f>VLOOKUP(E431,Clustering!$A$6:$B$370,2,FALSE)</f>
        <v>Summer</v>
      </c>
      <c r="H431">
        <f>IF('Peaker Keys'!$B$29&gt;0,MAX(0,MIN('Peaker Keys'!$B$10,B431/'Peaker Keys'!$B$29)),0)</f>
        <v>0</v>
      </c>
      <c r="I431">
        <f>MAX(0,MIN('Peaker Keys'!$B$10,C431/'Peaker Keys'!$B$30))</f>
        <v>1.3327570059793962E-3</v>
      </c>
      <c r="J431">
        <f>IF('Peaker Keys'!$B$31=1,H431,I431)</f>
        <v>0</v>
      </c>
    </row>
    <row r="432" spans="1:10" x14ac:dyDescent="0.25">
      <c r="A432">
        <v>426</v>
      </c>
      <c r="B432">
        <v>0</v>
      </c>
      <c r="C432">
        <v>159.1</v>
      </c>
      <c r="D432">
        <f>MOD(A432-1+'Peaker Keys'!$B$7,'Peaker Keys'!$B$5)</f>
        <v>449</v>
      </c>
      <c r="E432">
        <f>INT(D432/'Peaker Keys'!$B$6)+1</f>
        <v>19</v>
      </c>
      <c r="F432">
        <f>MOD(D432,'Peaker Keys'!$B$6)</f>
        <v>17</v>
      </c>
      <c r="G432" t="str">
        <f>VLOOKUP(E432,Clustering!$A$6:$B$370,2,FALSE)</f>
        <v>Summer</v>
      </c>
      <c r="H432">
        <f>IF('Peaker Keys'!$B$29&gt;0,MAX(0,MIN('Peaker Keys'!$B$10,B432/'Peaker Keys'!$B$29)),0)</f>
        <v>0</v>
      </c>
      <c r="I432">
        <f>MAX(0,MIN('Peaker Keys'!$B$10,C432/'Peaker Keys'!$B$30))</f>
        <v>1.3327570059793962E-3</v>
      </c>
      <c r="J432">
        <f>IF('Peaker Keys'!$B$31=1,H432,I432)</f>
        <v>0</v>
      </c>
    </row>
    <row r="433" spans="1:10" x14ac:dyDescent="0.25">
      <c r="A433">
        <v>427</v>
      </c>
      <c r="B433">
        <v>0</v>
      </c>
      <c r="C433">
        <v>159.1</v>
      </c>
      <c r="D433">
        <f>MOD(A433-1+'Peaker Keys'!$B$7,'Peaker Keys'!$B$5)</f>
        <v>450</v>
      </c>
      <c r="E433">
        <f>INT(D433/'Peaker Keys'!$B$6)+1</f>
        <v>19</v>
      </c>
      <c r="F433">
        <f>MOD(D433,'Peaker Keys'!$B$6)</f>
        <v>18</v>
      </c>
      <c r="G433" t="str">
        <f>VLOOKUP(E433,Clustering!$A$6:$B$370,2,FALSE)</f>
        <v>Summer</v>
      </c>
      <c r="H433">
        <f>IF('Peaker Keys'!$B$29&gt;0,MAX(0,MIN('Peaker Keys'!$B$10,B433/'Peaker Keys'!$B$29)),0)</f>
        <v>0</v>
      </c>
      <c r="I433">
        <f>MAX(0,MIN('Peaker Keys'!$B$10,C433/'Peaker Keys'!$B$30))</f>
        <v>1.3327570059793962E-3</v>
      </c>
      <c r="J433">
        <f>IF('Peaker Keys'!$B$31=1,H433,I433)</f>
        <v>0</v>
      </c>
    </row>
    <row r="434" spans="1:10" x14ac:dyDescent="0.25">
      <c r="A434">
        <v>428</v>
      </c>
      <c r="B434">
        <v>0</v>
      </c>
      <c r="C434">
        <v>159.1</v>
      </c>
      <c r="D434">
        <f>MOD(A434-1+'Peaker Keys'!$B$7,'Peaker Keys'!$B$5)</f>
        <v>451</v>
      </c>
      <c r="E434">
        <f>INT(D434/'Peaker Keys'!$B$6)+1</f>
        <v>19</v>
      </c>
      <c r="F434">
        <f>MOD(D434,'Peaker Keys'!$B$6)</f>
        <v>19</v>
      </c>
      <c r="G434" t="str">
        <f>VLOOKUP(E434,Clustering!$A$6:$B$370,2,FALSE)</f>
        <v>Summer</v>
      </c>
      <c r="H434">
        <f>IF('Peaker Keys'!$B$29&gt;0,MAX(0,MIN('Peaker Keys'!$B$10,B434/'Peaker Keys'!$B$29)),0)</f>
        <v>0</v>
      </c>
      <c r="I434">
        <f>MAX(0,MIN('Peaker Keys'!$B$10,C434/'Peaker Keys'!$B$30))</f>
        <v>1.3327570059793962E-3</v>
      </c>
      <c r="J434">
        <f>IF('Peaker Keys'!$B$31=1,H434,I434)</f>
        <v>0</v>
      </c>
    </row>
    <row r="435" spans="1:10" x14ac:dyDescent="0.25">
      <c r="A435">
        <v>429</v>
      </c>
      <c r="B435">
        <v>0</v>
      </c>
      <c r="C435">
        <v>994.1</v>
      </c>
      <c r="D435">
        <f>MOD(A435-1+'Peaker Keys'!$B$7,'Peaker Keys'!$B$5)</f>
        <v>452</v>
      </c>
      <c r="E435">
        <f>INT(D435/'Peaker Keys'!$B$6)+1</f>
        <v>19</v>
      </c>
      <c r="F435">
        <f>MOD(D435,'Peaker Keys'!$B$6)</f>
        <v>20</v>
      </c>
      <c r="G435" t="str">
        <f>VLOOKUP(E435,Clustering!$A$6:$B$370,2,FALSE)</f>
        <v>Summer</v>
      </c>
      <c r="H435">
        <f>IF('Peaker Keys'!$B$29&gt;0,MAX(0,MIN('Peaker Keys'!$B$10,B435/'Peaker Keys'!$B$29)),0)</f>
        <v>0</v>
      </c>
      <c r="I435">
        <f>MAX(0,MIN('Peaker Keys'!$B$10,C435/'Peaker Keys'!$B$30))</f>
        <v>8.327427653325694E-3</v>
      </c>
      <c r="J435">
        <f>IF('Peaker Keys'!$B$31=1,H435,I435)</f>
        <v>0</v>
      </c>
    </row>
    <row r="436" spans="1:10" x14ac:dyDescent="0.25">
      <c r="A436">
        <v>430</v>
      </c>
      <c r="B436">
        <v>0</v>
      </c>
      <c r="C436">
        <v>1428.4</v>
      </c>
      <c r="D436">
        <f>MOD(A436-1+'Peaker Keys'!$B$7,'Peaker Keys'!$B$5)</f>
        <v>453</v>
      </c>
      <c r="E436">
        <f>INT(D436/'Peaker Keys'!$B$6)+1</f>
        <v>19</v>
      </c>
      <c r="F436">
        <f>MOD(D436,'Peaker Keys'!$B$6)</f>
        <v>21</v>
      </c>
      <c r="G436" t="str">
        <f>VLOOKUP(E436,Clustering!$A$6:$B$370,2,FALSE)</f>
        <v>Summer</v>
      </c>
      <c r="H436">
        <f>IF('Peaker Keys'!$B$29&gt;0,MAX(0,MIN('Peaker Keys'!$B$10,B436/'Peaker Keys'!$B$29)),0)</f>
        <v>0</v>
      </c>
      <c r="I436">
        <f>MAX(0,MIN('Peaker Keys'!$B$10,C436/'Peaker Keys'!$B$30))</f>
        <v>1.1965494075053235E-2</v>
      </c>
      <c r="J436">
        <f>IF('Peaker Keys'!$B$31=1,H436,I436)</f>
        <v>0</v>
      </c>
    </row>
    <row r="437" spans="1:10" x14ac:dyDescent="0.25">
      <c r="A437">
        <v>431</v>
      </c>
      <c r="B437">
        <v>0</v>
      </c>
      <c r="C437">
        <v>159.1</v>
      </c>
      <c r="D437">
        <f>MOD(A437-1+'Peaker Keys'!$B$7,'Peaker Keys'!$B$5)</f>
        <v>454</v>
      </c>
      <c r="E437">
        <f>INT(D437/'Peaker Keys'!$B$6)+1</f>
        <v>19</v>
      </c>
      <c r="F437">
        <f>MOD(D437,'Peaker Keys'!$B$6)</f>
        <v>22</v>
      </c>
      <c r="G437" t="str">
        <f>VLOOKUP(E437,Clustering!$A$6:$B$370,2,FALSE)</f>
        <v>Summer</v>
      </c>
      <c r="H437">
        <f>IF('Peaker Keys'!$B$29&gt;0,MAX(0,MIN('Peaker Keys'!$B$10,B437/'Peaker Keys'!$B$29)),0)</f>
        <v>0</v>
      </c>
      <c r="I437">
        <f>MAX(0,MIN('Peaker Keys'!$B$10,C437/'Peaker Keys'!$B$30))</f>
        <v>1.3327570059793962E-3</v>
      </c>
      <c r="J437">
        <f>IF('Peaker Keys'!$B$31=1,H437,I437)</f>
        <v>0</v>
      </c>
    </row>
    <row r="438" spans="1:10" x14ac:dyDescent="0.25">
      <c r="A438">
        <v>432</v>
      </c>
      <c r="B438">
        <v>0</v>
      </c>
      <c r="C438">
        <v>159.1</v>
      </c>
      <c r="D438">
        <f>MOD(A438-1+'Peaker Keys'!$B$7,'Peaker Keys'!$B$5)</f>
        <v>455</v>
      </c>
      <c r="E438">
        <f>INT(D438/'Peaker Keys'!$B$6)+1</f>
        <v>19</v>
      </c>
      <c r="F438">
        <f>MOD(D438,'Peaker Keys'!$B$6)</f>
        <v>23</v>
      </c>
      <c r="G438" t="str">
        <f>VLOOKUP(E438,Clustering!$A$6:$B$370,2,FALSE)</f>
        <v>Summer</v>
      </c>
      <c r="H438">
        <f>IF('Peaker Keys'!$B$29&gt;0,MAX(0,MIN('Peaker Keys'!$B$10,B438/'Peaker Keys'!$B$29)),0)</f>
        <v>0</v>
      </c>
      <c r="I438">
        <f>MAX(0,MIN('Peaker Keys'!$B$10,C438/'Peaker Keys'!$B$30))</f>
        <v>1.3327570059793962E-3</v>
      </c>
      <c r="J438">
        <f>IF('Peaker Keys'!$B$31=1,H438,I438)</f>
        <v>0</v>
      </c>
    </row>
    <row r="439" spans="1:10" x14ac:dyDescent="0.25">
      <c r="A439">
        <v>433</v>
      </c>
      <c r="B439">
        <v>0</v>
      </c>
      <c r="C439">
        <v>159.1</v>
      </c>
      <c r="D439">
        <f>MOD(A439-1+'Peaker Keys'!$B$7,'Peaker Keys'!$B$5)</f>
        <v>456</v>
      </c>
      <c r="E439">
        <f>INT(D439/'Peaker Keys'!$B$6)+1</f>
        <v>20</v>
      </c>
      <c r="F439">
        <f>MOD(D439,'Peaker Keys'!$B$6)</f>
        <v>0</v>
      </c>
      <c r="G439" t="str">
        <f>VLOOKUP(E439,Clustering!$A$6:$B$370,2,FALSE)</f>
        <v>Fall</v>
      </c>
      <c r="H439">
        <f>IF('Peaker Keys'!$B$29&gt;0,MAX(0,MIN('Peaker Keys'!$B$10,B439/'Peaker Keys'!$B$29)),0)</f>
        <v>0</v>
      </c>
      <c r="I439">
        <f>MAX(0,MIN('Peaker Keys'!$B$10,C439/'Peaker Keys'!$B$30))</f>
        <v>1.3327570059793962E-3</v>
      </c>
      <c r="J439">
        <f>IF('Peaker Keys'!$B$31=1,H439,I439)</f>
        <v>0</v>
      </c>
    </row>
    <row r="440" spans="1:10" x14ac:dyDescent="0.25">
      <c r="A440">
        <v>434</v>
      </c>
      <c r="B440">
        <v>0</v>
      </c>
      <c r="C440">
        <v>95.5</v>
      </c>
      <c r="D440">
        <f>MOD(A440-1+'Peaker Keys'!$B$7,'Peaker Keys'!$B$5)</f>
        <v>457</v>
      </c>
      <c r="E440">
        <f>INT(D440/'Peaker Keys'!$B$6)+1</f>
        <v>20</v>
      </c>
      <c r="F440">
        <f>MOD(D440,'Peaker Keys'!$B$6)</f>
        <v>1</v>
      </c>
      <c r="G440" t="str">
        <f>VLOOKUP(E440,Clustering!$A$6:$B$370,2,FALSE)</f>
        <v>Fall</v>
      </c>
      <c r="H440">
        <f>IF('Peaker Keys'!$B$29&gt;0,MAX(0,MIN('Peaker Keys'!$B$10,B440/'Peaker Keys'!$B$29)),0)</f>
        <v>0</v>
      </c>
      <c r="I440">
        <f>MAX(0,MIN('Peaker Keys'!$B$10,C440/'Peaker Keys'!$B$30))</f>
        <v>7.9998927763062441E-4</v>
      </c>
      <c r="J440">
        <f>IF('Peaker Keys'!$B$31=1,H440,I440)</f>
        <v>0</v>
      </c>
    </row>
    <row r="441" spans="1:10" x14ac:dyDescent="0.25">
      <c r="A441">
        <v>435</v>
      </c>
      <c r="B441">
        <v>0</v>
      </c>
      <c r="C441">
        <v>95.5</v>
      </c>
      <c r="D441">
        <f>MOD(A441-1+'Peaker Keys'!$B$7,'Peaker Keys'!$B$5)</f>
        <v>458</v>
      </c>
      <c r="E441">
        <f>INT(D441/'Peaker Keys'!$B$6)+1</f>
        <v>20</v>
      </c>
      <c r="F441">
        <f>MOD(D441,'Peaker Keys'!$B$6)</f>
        <v>2</v>
      </c>
      <c r="G441" t="str">
        <f>VLOOKUP(E441,Clustering!$A$6:$B$370,2,FALSE)</f>
        <v>Fall</v>
      </c>
      <c r="H441">
        <f>IF('Peaker Keys'!$B$29&gt;0,MAX(0,MIN('Peaker Keys'!$B$10,B441/'Peaker Keys'!$B$29)),0)</f>
        <v>0</v>
      </c>
      <c r="I441">
        <f>MAX(0,MIN('Peaker Keys'!$B$10,C441/'Peaker Keys'!$B$30))</f>
        <v>7.9998927763062441E-4</v>
      </c>
      <c r="J441">
        <f>IF('Peaker Keys'!$B$31=1,H441,I441)</f>
        <v>0</v>
      </c>
    </row>
    <row r="442" spans="1:10" x14ac:dyDescent="0.25">
      <c r="A442">
        <v>436</v>
      </c>
      <c r="B442">
        <v>0</v>
      </c>
      <c r="C442">
        <v>95.5</v>
      </c>
      <c r="D442">
        <f>MOD(A442-1+'Peaker Keys'!$B$7,'Peaker Keys'!$B$5)</f>
        <v>459</v>
      </c>
      <c r="E442">
        <f>INT(D442/'Peaker Keys'!$B$6)+1</f>
        <v>20</v>
      </c>
      <c r="F442">
        <f>MOD(D442,'Peaker Keys'!$B$6)</f>
        <v>3</v>
      </c>
      <c r="G442" t="str">
        <f>VLOOKUP(E442,Clustering!$A$6:$B$370,2,FALSE)</f>
        <v>Fall</v>
      </c>
      <c r="H442">
        <f>IF('Peaker Keys'!$B$29&gt;0,MAX(0,MIN('Peaker Keys'!$B$10,B442/'Peaker Keys'!$B$29)),0)</f>
        <v>0</v>
      </c>
      <c r="I442">
        <f>MAX(0,MIN('Peaker Keys'!$B$10,C442/'Peaker Keys'!$B$30))</f>
        <v>7.9998927763062441E-4</v>
      </c>
      <c r="J442">
        <f>IF('Peaker Keys'!$B$31=1,H442,I442)</f>
        <v>0</v>
      </c>
    </row>
    <row r="443" spans="1:10" x14ac:dyDescent="0.25">
      <c r="A443">
        <v>437</v>
      </c>
      <c r="B443">
        <v>0</v>
      </c>
      <c r="C443">
        <v>95.5</v>
      </c>
      <c r="D443">
        <f>MOD(A443-1+'Peaker Keys'!$B$7,'Peaker Keys'!$B$5)</f>
        <v>460</v>
      </c>
      <c r="E443">
        <f>INT(D443/'Peaker Keys'!$B$6)+1</f>
        <v>20</v>
      </c>
      <c r="F443">
        <f>MOD(D443,'Peaker Keys'!$B$6)</f>
        <v>4</v>
      </c>
      <c r="G443" t="str">
        <f>VLOOKUP(E443,Clustering!$A$6:$B$370,2,FALSE)</f>
        <v>Fall</v>
      </c>
      <c r="H443">
        <f>IF('Peaker Keys'!$B$29&gt;0,MAX(0,MIN('Peaker Keys'!$B$10,B443/'Peaker Keys'!$B$29)),0)</f>
        <v>0</v>
      </c>
      <c r="I443">
        <f>MAX(0,MIN('Peaker Keys'!$B$10,C443/'Peaker Keys'!$B$30))</f>
        <v>7.9998927763062441E-4</v>
      </c>
      <c r="J443">
        <f>IF('Peaker Keys'!$B$31=1,H443,I443)</f>
        <v>0</v>
      </c>
    </row>
    <row r="444" spans="1:10" x14ac:dyDescent="0.25">
      <c r="A444">
        <v>438</v>
      </c>
      <c r="B444">
        <v>0</v>
      </c>
      <c r="C444">
        <v>95.5</v>
      </c>
      <c r="D444">
        <f>MOD(A444-1+'Peaker Keys'!$B$7,'Peaker Keys'!$B$5)</f>
        <v>461</v>
      </c>
      <c r="E444">
        <f>INT(D444/'Peaker Keys'!$B$6)+1</f>
        <v>20</v>
      </c>
      <c r="F444">
        <f>MOD(D444,'Peaker Keys'!$B$6)</f>
        <v>5</v>
      </c>
      <c r="G444" t="str">
        <f>VLOOKUP(E444,Clustering!$A$6:$B$370,2,FALSE)</f>
        <v>Fall</v>
      </c>
      <c r="H444">
        <f>IF('Peaker Keys'!$B$29&gt;0,MAX(0,MIN('Peaker Keys'!$B$10,B444/'Peaker Keys'!$B$29)),0)</f>
        <v>0</v>
      </c>
      <c r="I444">
        <f>MAX(0,MIN('Peaker Keys'!$B$10,C444/'Peaker Keys'!$B$30))</f>
        <v>7.9998927763062441E-4</v>
      </c>
      <c r="J444">
        <f>IF('Peaker Keys'!$B$31=1,H444,I444)</f>
        <v>0</v>
      </c>
    </row>
    <row r="445" spans="1:10" x14ac:dyDescent="0.25">
      <c r="A445">
        <v>439</v>
      </c>
      <c r="B445">
        <v>0</v>
      </c>
      <c r="C445">
        <v>95.5</v>
      </c>
      <c r="D445">
        <f>MOD(A445-1+'Peaker Keys'!$B$7,'Peaker Keys'!$B$5)</f>
        <v>462</v>
      </c>
      <c r="E445">
        <f>INT(D445/'Peaker Keys'!$B$6)+1</f>
        <v>20</v>
      </c>
      <c r="F445">
        <f>MOD(D445,'Peaker Keys'!$B$6)</f>
        <v>6</v>
      </c>
      <c r="G445" t="str">
        <f>VLOOKUP(E445,Clustering!$A$6:$B$370,2,FALSE)</f>
        <v>Fall</v>
      </c>
      <c r="H445">
        <f>IF('Peaker Keys'!$B$29&gt;0,MAX(0,MIN('Peaker Keys'!$B$10,B445/'Peaker Keys'!$B$29)),0)</f>
        <v>0</v>
      </c>
      <c r="I445">
        <f>MAX(0,MIN('Peaker Keys'!$B$10,C445/'Peaker Keys'!$B$30))</f>
        <v>7.9998927763062441E-4</v>
      </c>
      <c r="J445">
        <f>IF('Peaker Keys'!$B$31=1,H445,I445)</f>
        <v>0</v>
      </c>
    </row>
    <row r="446" spans="1:10" x14ac:dyDescent="0.25">
      <c r="A446">
        <v>440</v>
      </c>
      <c r="B446">
        <v>0</v>
      </c>
      <c r="C446">
        <v>100.2</v>
      </c>
      <c r="D446">
        <f>MOD(A446-1+'Peaker Keys'!$B$7,'Peaker Keys'!$B$5)</f>
        <v>463</v>
      </c>
      <c r="E446">
        <f>INT(D446/'Peaker Keys'!$B$6)+1</f>
        <v>20</v>
      </c>
      <c r="F446">
        <f>MOD(D446,'Peaker Keys'!$B$6)</f>
        <v>7</v>
      </c>
      <c r="G446" t="str">
        <f>VLOOKUP(E446,Clustering!$A$6:$B$370,2,FALSE)</f>
        <v>Fall</v>
      </c>
      <c r="H446">
        <f>IF('Peaker Keys'!$B$29&gt;0,MAX(0,MIN('Peaker Keys'!$B$10,B446/'Peaker Keys'!$B$29)),0)</f>
        <v>0</v>
      </c>
      <c r="I446">
        <f>MAX(0,MIN('Peaker Keys'!$B$10,C446/'Peaker Keys'!$B$30))</f>
        <v>8.393604776815557E-4</v>
      </c>
      <c r="J446">
        <f>IF('Peaker Keys'!$B$31=1,H446,I446)</f>
        <v>0</v>
      </c>
    </row>
    <row r="447" spans="1:10" x14ac:dyDescent="0.25">
      <c r="A447">
        <v>441</v>
      </c>
      <c r="B447">
        <v>0</v>
      </c>
      <c r="C447">
        <v>95.5</v>
      </c>
      <c r="D447">
        <f>MOD(A447-1+'Peaker Keys'!$B$7,'Peaker Keys'!$B$5)</f>
        <v>464</v>
      </c>
      <c r="E447">
        <f>INT(D447/'Peaker Keys'!$B$6)+1</f>
        <v>20</v>
      </c>
      <c r="F447">
        <f>MOD(D447,'Peaker Keys'!$B$6)</f>
        <v>8</v>
      </c>
      <c r="G447" t="str">
        <f>VLOOKUP(E447,Clustering!$A$6:$B$370,2,FALSE)</f>
        <v>Fall</v>
      </c>
      <c r="H447">
        <f>IF('Peaker Keys'!$B$29&gt;0,MAX(0,MIN('Peaker Keys'!$B$10,B447/'Peaker Keys'!$B$29)),0)</f>
        <v>0</v>
      </c>
      <c r="I447">
        <f>MAX(0,MIN('Peaker Keys'!$B$10,C447/'Peaker Keys'!$B$30))</f>
        <v>7.9998927763062441E-4</v>
      </c>
      <c r="J447">
        <f>IF('Peaker Keys'!$B$31=1,H447,I447)</f>
        <v>0</v>
      </c>
    </row>
    <row r="448" spans="1:10" x14ac:dyDescent="0.25">
      <c r="A448">
        <v>442</v>
      </c>
      <c r="B448">
        <v>0</v>
      </c>
      <c r="C448">
        <v>95.5</v>
      </c>
      <c r="D448">
        <f>MOD(A448-1+'Peaker Keys'!$B$7,'Peaker Keys'!$B$5)</f>
        <v>465</v>
      </c>
      <c r="E448">
        <f>INT(D448/'Peaker Keys'!$B$6)+1</f>
        <v>20</v>
      </c>
      <c r="F448">
        <f>MOD(D448,'Peaker Keys'!$B$6)</f>
        <v>9</v>
      </c>
      <c r="G448" t="str">
        <f>VLOOKUP(E448,Clustering!$A$6:$B$370,2,FALSE)</f>
        <v>Fall</v>
      </c>
      <c r="H448">
        <f>IF('Peaker Keys'!$B$29&gt;0,MAX(0,MIN('Peaker Keys'!$B$10,B448/'Peaker Keys'!$B$29)),0)</f>
        <v>0</v>
      </c>
      <c r="I448">
        <f>MAX(0,MIN('Peaker Keys'!$B$10,C448/'Peaker Keys'!$B$30))</f>
        <v>7.9998927763062441E-4</v>
      </c>
      <c r="J448">
        <f>IF('Peaker Keys'!$B$31=1,H448,I448)</f>
        <v>0</v>
      </c>
    </row>
    <row r="449" spans="1:10" x14ac:dyDescent="0.25">
      <c r="A449">
        <v>443</v>
      </c>
      <c r="B449">
        <v>0</v>
      </c>
      <c r="C449">
        <v>95.5</v>
      </c>
      <c r="D449">
        <f>MOD(A449-1+'Peaker Keys'!$B$7,'Peaker Keys'!$B$5)</f>
        <v>466</v>
      </c>
      <c r="E449">
        <f>INT(D449/'Peaker Keys'!$B$6)+1</f>
        <v>20</v>
      </c>
      <c r="F449">
        <f>MOD(D449,'Peaker Keys'!$B$6)</f>
        <v>10</v>
      </c>
      <c r="G449" t="str">
        <f>VLOOKUP(E449,Clustering!$A$6:$B$370,2,FALSE)</f>
        <v>Fall</v>
      </c>
      <c r="H449">
        <f>IF('Peaker Keys'!$B$29&gt;0,MAX(0,MIN('Peaker Keys'!$B$10,B449/'Peaker Keys'!$B$29)),0)</f>
        <v>0</v>
      </c>
      <c r="I449">
        <f>MAX(0,MIN('Peaker Keys'!$B$10,C449/'Peaker Keys'!$B$30))</f>
        <v>7.9998927763062441E-4</v>
      </c>
      <c r="J449">
        <f>IF('Peaker Keys'!$B$31=1,H449,I449)</f>
        <v>0</v>
      </c>
    </row>
    <row r="450" spans="1:10" x14ac:dyDescent="0.25">
      <c r="A450">
        <v>444</v>
      </c>
      <c r="B450">
        <v>0</v>
      </c>
      <c r="C450">
        <v>95.5</v>
      </c>
      <c r="D450">
        <f>MOD(A450-1+'Peaker Keys'!$B$7,'Peaker Keys'!$B$5)</f>
        <v>467</v>
      </c>
      <c r="E450">
        <f>INT(D450/'Peaker Keys'!$B$6)+1</f>
        <v>20</v>
      </c>
      <c r="F450">
        <f>MOD(D450,'Peaker Keys'!$B$6)</f>
        <v>11</v>
      </c>
      <c r="G450" t="str">
        <f>VLOOKUP(E450,Clustering!$A$6:$B$370,2,FALSE)</f>
        <v>Fall</v>
      </c>
      <c r="H450">
        <f>IF('Peaker Keys'!$B$29&gt;0,MAX(0,MIN('Peaker Keys'!$B$10,B450/'Peaker Keys'!$B$29)),0)</f>
        <v>0</v>
      </c>
      <c r="I450">
        <f>MAX(0,MIN('Peaker Keys'!$B$10,C450/'Peaker Keys'!$B$30))</f>
        <v>7.9998927763062441E-4</v>
      </c>
      <c r="J450">
        <f>IF('Peaker Keys'!$B$31=1,H450,I450)</f>
        <v>0</v>
      </c>
    </row>
    <row r="451" spans="1:10" x14ac:dyDescent="0.25">
      <c r="A451">
        <v>445</v>
      </c>
      <c r="B451">
        <v>0</v>
      </c>
      <c r="C451">
        <v>95.5</v>
      </c>
      <c r="D451">
        <f>MOD(A451-1+'Peaker Keys'!$B$7,'Peaker Keys'!$B$5)</f>
        <v>468</v>
      </c>
      <c r="E451">
        <f>INT(D451/'Peaker Keys'!$B$6)+1</f>
        <v>20</v>
      </c>
      <c r="F451">
        <f>MOD(D451,'Peaker Keys'!$B$6)</f>
        <v>12</v>
      </c>
      <c r="G451" t="str">
        <f>VLOOKUP(E451,Clustering!$A$6:$B$370,2,FALSE)</f>
        <v>Fall</v>
      </c>
      <c r="H451">
        <f>IF('Peaker Keys'!$B$29&gt;0,MAX(0,MIN('Peaker Keys'!$B$10,B451/'Peaker Keys'!$B$29)),0)</f>
        <v>0</v>
      </c>
      <c r="I451">
        <f>MAX(0,MIN('Peaker Keys'!$B$10,C451/'Peaker Keys'!$B$30))</f>
        <v>7.9998927763062441E-4</v>
      </c>
      <c r="J451">
        <f>IF('Peaker Keys'!$B$31=1,H451,I451)</f>
        <v>0</v>
      </c>
    </row>
    <row r="452" spans="1:10" x14ac:dyDescent="0.25">
      <c r="A452">
        <v>446</v>
      </c>
      <c r="B452">
        <v>0</v>
      </c>
      <c r="C452">
        <v>95.5</v>
      </c>
      <c r="D452">
        <f>MOD(A452-1+'Peaker Keys'!$B$7,'Peaker Keys'!$B$5)</f>
        <v>469</v>
      </c>
      <c r="E452">
        <f>INT(D452/'Peaker Keys'!$B$6)+1</f>
        <v>20</v>
      </c>
      <c r="F452">
        <f>MOD(D452,'Peaker Keys'!$B$6)</f>
        <v>13</v>
      </c>
      <c r="G452" t="str">
        <f>VLOOKUP(E452,Clustering!$A$6:$B$370,2,FALSE)</f>
        <v>Fall</v>
      </c>
      <c r="H452">
        <f>IF('Peaker Keys'!$B$29&gt;0,MAX(0,MIN('Peaker Keys'!$B$10,B452/'Peaker Keys'!$B$29)),0)</f>
        <v>0</v>
      </c>
      <c r="I452">
        <f>MAX(0,MIN('Peaker Keys'!$B$10,C452/'Peaker Keys'!$B$30))</f>
        <v>7.9998927763062441E-4</v>
      </c>
      <c r="J452">
        <f>IF('Peaker Keys'!$B$31=1,H452,I452)</f>
        <v>0</v>
      </c>
    </row>
    <row r="453" spans="1:10" x14ac:dyDescent="0.25">
      <c r="A453">
        <v>447</v>
      </c>
      <c r="B453">
        <v>0</v>
      </c>
      <c r="C453">
        <v>95.5</v>
      </c>
      <c r="D453">
        <f>MOD(A453-1+'Peaker Keys'!$B$7,'Peaker Keys'!$B$5)</f>
        <v>470</v>
      </c>
      <c r="E453">
        <f>INT(D453/'Peaker Keys'!$B$6)+1</f>
        <v>20</v>
      </c>
      <c r="F453">
        <f>MOD(D453,'Peaker Keys'!$B$6)</f>
        <v>14</v>
      </c>
      <c r="G453" t="str">
        <f>VLOOKUP(E453,Clustering!$A$6:$B$370,2,FALSE)</f>
        <v>Fall</v>
      </c>
      <c r="H453">
        <f>IF('Peaker Keys'!$B$29&gt;0,MAX(0,MIN('Peaker Keys'!$B$10,B453/'Peaker Keys'!$B$29)),0)</f>
        <v>0</v>
      </c>
      <c r="I453">
        <f>MAX(0,MIN('Peaker Keys'!$B$10,C453/'Peaker Keys'!$B$30))</f>
        <v>7.9998927763062441E-4</v>
      </c>
      <c r="J453">
        <f>IF('Peaker Keys'!$B$31=1,H453,I453)</f>
        <v>0</v>
      </c>
    </row>
    <row r="454" spans="1:10" x14ac:dyDescent="0.25">
      <c r="A454">
        <v>448</v>
      </c>
      <c r="B454">
        <v>0</v>
      </c>
      <c r="C454">
        <v>159.1</v>
      </c>
      <c r="D454">
        <f>MOD(A454-1+'Peaker Keys'!$B$7,'Peaker Keys'!$B$5)</f>
        <v>471</v>
      </c>
      <c r="E454">
        <f>INT(D454/'Peaker Keys'!$B$6)+1</f>
        <v>20</v>
      </c>
      <c r="F454">
        <f>MOD(D454,'Peaker Keys'!$B$6)</f>
        <v>15</v>
      </c>
      <c r="G454" t="str">
        <f>VLOOKUP(E454,Clustering!$A$6:$B$370,2,FALSE)</f>
        <v>Fall</v>
      </c>
      <c r="H454">
        <f>IF('Peaker Keys'!$B$29&gt;0,MAX(0,MIN('Peaker Keys'!$B$10,B454/'Peaker Keys'!$B$29)),0)</f>
        <v>0</v>
      </c>
      <c r="I454">
        <f>MAX(0,MIN('Peaker Keys'!$B$10,C454/'Peaker Keys'!$B$30))</f>
        <v>1.3327570059793962E-3</v>
      </c>
      <c r="J454">
        <f>IF('Peaker Keys'!$B$31=1,H454,I454)</f>
        <v>0</v>
      </c>
    </row>
    <row r="455" spans="1:10" x14ac:dyDescent="0.25">
      <c r="A455">
        <v>449</v>
      </c>
      <c r="B455">
        <v>0</v>
      </c>
      <c r="C455">
        <v>159.1</v>
      </c>
      <c r="D455">
        <f>MOD(A455-1+'Peaker Keys'!$B$7,'Peaker Keys'!$B$5)</f>
        <v>472</v>
      </c>
      <c r="E455">
        <f>INT(D455/'Peaker Keys'!$B$6)+1</f>
        <v>20</v>
      </c>
      <c r="F455">
        <f>MOD(D455,'Peaker Keys'!$B$6)</f>
        <v>16</v>
      </c>
      <c r="G455" t="str">
        <f>VLOOKUP(E455,Clustering!$A$6:$B$370,2,FALSE)</f>
        <v>Fall</v>
      </c>
      <c r="H455">
        <f>IF('Peaker Keys'!$B$29&gt;0,MAX(0,MIN('Peaker Keys'!$B$10,B455/'Peaker Keys'!$B$29)),0)</f>
        <v>0</v>
      </c>
      <c r="I455">
        <f>MAX(0,MIN('Peaker Keys'!$B$10,C455/'Peaker Keys'!$B$30))</f>
        <v>1.3327570059793962E-3</v>
      </c>
      <c r="J455">
        <f>IF('Peaker Keys'!$B$31=1,H455,I455)</f>
        <v>0</v>
      </c>
    </row>
    <row r="456" spans="1:10" x14ac:dyDescent="0.25">
      <c r="A456">
        <v>450</v>
      </c>
      <c r="B456">
        <v>0</v>
      </c>
      <c r="C456">
        <v>2456.5</v>
      </c>
      <c r="D456">
        <f>MOD(A456-1+'Peaker Keys'!$B$7,'Peaker Keys'!$B$5)</f>
        <v>473</v>
      </c>
      <c r="E456">
        <f>INT(D456/'Peaker Keys'!$B$6)+1</f>
        <v>20</v>
      </c>
      <c r="F456">
        <f>MOD(D456,'Peaker Keys'!$B$6)</f>
        <v>17</v>
      </c>
      <c r="G456" t="str">
        <f>VLOOKUP(E456,Clustering!$A$6:$B$370,2,FALSE)</f>
        <v>Fall</v>
      </c>
      <c r="H456">
        <f>IF('Peaker Keys'!$B$29&gt;0,MAX(0,MIN('Peaker Keys'!$B$10,B456/'Peaker Keys'!$B$29)),0)</f>
        <v>0</v>
      </c>
      <c r="I456">
        <f>MAX(0,MIN('Peaker Keys'!$B$10,C456/'Peaker Keys'!$B$30))</f>
        <v>2.057773466491758E-2</v>
      </c>
      <c r="J456">
        <f>IF('Peaker Keys'!$B$31=1,H456,I456)</f>
        <v>0</v>
      </c>
    </row>
    <row r="457" spans="1:10" x14ac:dyDescent="0.25">
      <c r="A457">
        <v>451</v>
      </c>
      <c r="B457">
        <v>0</v>
      </c>
      <c r="C457">
        <v>9043.1</v>
      </c>
      <c r="D457">
        <f>MOD(A457-1+'Peaker Keys'!$B$7,'Peaker Keys'!$B$5)</f>
        <v>474</v>
      </c>
      <c r="E457">
        <f>INT(D457/'Peaker Keys'!$B$6)+1</f>
        <v>20</v>
      </c>
      <c r="F457">
        <f>MOD(D457,'Peaker Keys'!$B$6)</f>
        <v>18</v>
      </c>
      <c r="G457" t="str">
        <f>VLOOKUP(E457,Clustering!$A$6:$B$370,2,FALSE)</f>
        <v>Fall</v>
      </c>
      <c r="H457">
        <f>IF('Peaker Keys'!$B$29&gt;0,MAX(0,MIN('Peaker Keys'!$B$10,B457/'Peaker Keys'!$B$29)),0)</f>
        <v>0</v>
      </c>
      <c r="I457">
        <f>MAX(0,MIN('Peaker Keys'!$B$10,C457/'Peaker Keys'!$B$30))</f>
        <v>7.5752701953314128E-2</v>
      </c>
      <c r="J457">
        <f>IF('Peaker Keys'!$B$31=1,H457,I457)</f>
        <v>0</v>
      </c>
    </row>
    <row r="458" spans="1:10" x14ac:dyDescent="0.25">
      <c r="A458">
        <v>452</v>
      </c>
      <c r="B458">
        <v>0</v>
      </c>
      <c r="C458">
        <v>6404.9</v>
      </c>
      <c r="D458">
        <f>MOD(A458-1+'Peaker Keys'!$B$7,'Peaker Keys'!$B$5)</f>
        <v>475</v>
      </c>
      <c r="E458">
        <f>INT(D458/'Peaker Keys'!$B$6)+1</f>
        <v>20</v>
      </c>
      <c r="F458">
        <f>MOD(D458,'Peaker Keys'!$B$6)</f>
        <v>19</v>
      </c>
      <c r="G458" t="str">
        <f>VLOOKUP(E458,Clustering!$A$6:$B$370,2,FALSE)</f>
        <v>Fall</v>
      </c>
      <c r="H458">
        <f>IF('Peaker Keys'!$B$29&gt;0,MAX(0,MIN('Peaker Keys'!$B$10,B458/'Peaker Keys'!$B$29)),0)</f>
        <v>0</v>
      </c>
      <c r="I458">
        <f>MAX(0,MIN('Peaker Keys'!$B$10,C458/'Peaker Keys'!$B$30))</f>
        <v>5.3652893448129693E-2</v>
      </c>
      <c r="J458">
        <f>IF('Peaker Keys'!$B$31=1,H458,I458)</f>
        <v>0</v>
      </c>
    </row>
    <row r="459" spans="1:10" x14ac:dyDescent="0.25">
      <c r="A459">
        <v>453</v>
      </c>
      <c r="B459">
        <v>0</v>
      </c>
      <c r="C459">
        <v>1667</v>
      </c>
      <c r="D459">
        <f>MOD(A459-1+'Peaker Keys'!$B$7,'Peaker Keys'!$B$5)</f>
        <v>476</v>
      </c>
      <c r="E459">
        <f>INT(D459/'Peaker Keys'!$B$6)+1</f>
        <v>20</v>
      </c>
      <c r="F459">
        <f>MOD(D459,'Peaker Keys'!$B$6)</f>
        <v>20</v>
      </c>
      <c r="G459" t="str">
        <f>VLOOKUP(E459,Clustering!$A$6:$B$370,2,FALSE)</f>
        <v>Fall</v>
      </c>
      <c r="H459">
        <f>IF('Peaker Keys'!$B$29&gt;0,MAX(0,MIN('Peaker Keys'!$B$10,B459/'Peaker Keys'!$B$29)),0)</f>
        <v>0</v>
      </c>
      <c r="I459">
        <f>MAX(0,MIN('Peaker Keys'!$B$10,C459/'Peaker Keys'!$B$30))</f>
        <v>1.3964210741468596E-2</v>
      </c>
      <c r="J459">
        <f>IF('Peaker Keys'!$B$31=1,H459,I459)</f>
        <v>0</v>
      </c>
    </row>
    <row r="460" spans="1:10" x14ac:dyDescent="0.25">
      <c r="A460">
        <v>454</v>
      </c>
      <c r="B460">
        <v>0</v>
      </c>
      <c r="C460">
        <v>159.1</v>
      </c>
      <c r="D460">
        <f>MOD(A460-1+'Peaker Keys'!$B$7,'Peaker Keys'!$B$5)</f>
        <v>477</v>
      </c>
      <c r="E460">
        <f>INT(D460/'Peaker Keys'!$B$6)+1</f>
        <v>20</v>
      </c>
      <c r="F460">
        <f>MOD(D460,'Peaker Keys'!$B$6)</f>
        <v>21</v>
      </c>
      <c r="G460" t="str">
        <f>VLOOKUP(E460,Clustering!$A$6:$B$370,2,FALSE)</f>
        <v>Fall</v>
      </c>
      <c r="H460">
        <f>IF('Peaker Keys'!$B$29&gt;0,MAX(0,MIN('Peaker Keys'!$B$10,B460/'Peaker Keys'!$B$29)),0)</f>
        <v>0</v>
      </c>
      <c r="I460">
        <f>MAX(0,MIN('Peaker Keys'!$B$10,C460/'Peaker Keys'!$B$30))</f>
        <v>1.3327570059793962E-3</v>
      </c>
      <c r="J460">
        <f>IF('Peaker Keys'!$B$31=1,H460,I460)</f>
        <v>0</v>
      </c>
    </row>
    <row r="461" spans="1:10" x14ac:dyDescent="0.25">
      <c r="A461">
        <v>455</v>
      </c>
      <c r="B461">
        <v>0</v>
      </c>
      <c r="C461">
        <v>159.1</v>
      </c>
      <c r="D461">
        <f>MOD(A461-1+'Peaker Keys'!$B$7,'Peaker Keys'!$B$5)</f>
        <v>478</v>
      </c>
      <c r="E461">
        <f>INT(D461/'Peaker Keys'!$B$6)+1</f>
        <v>20</v>
      </c>
      <c r="F461">
        <f>MOD(D461,'Peaker Keys'!$B$6)</f>
        <v>22</v>
      </c>
      <c r="G461" t="str">
        <f>VLOOKUP(E461,Clustering!$A$6:$B$370,2,FALSE)</f>
        <v>Fall</v>
      </c>
      <c r="H461">
        <f>IF('Peaker Keys'!$B$29&gt;0,MAX(0,MIN('Peaker Keys'!$B$10,B461/'Peaker Keys'!$B$29)),0)</f>
        <v>0</v>
      </c>
      <c r="I461">
        <f>MAX(0,MIN('Peaker Keys'!$B$10,C461/'Peaker Keys'!$B$30))</f>
        <v>1.3327570059793962E-3</v>
      </c>
      <c r="J461">
        <f>IF('Peaker Keys'!$B$31=1,H461,I461)</f>
        <v>0</v>
      </c>
    </row>
    <row r="462" spans="1:10" x14ac:dyDescent="0.25">
      <c r="A462">
        <v>456</v>
      </c>
      <c r="B462">
        <v>0</v>
      </c>
      <c r="C462">
        <v>159.1</v>
      </c>
      <c r="D462">
        <f>MOD(A462-1+'Peaker Keys'!$B$7,'Peaker Keys'!$B$5)</f>
        <v>479</v>
      </c>
      <c r="E462">
        <f>INT(D462/'Peaker Keys'!$B$6)+1</f>
        <v>20</v>
      </c>
      <c r="F462">
        <f>MOD(D462,'Peaker Keys'!$B$6)</f>
        <v>23</v>
      </c>
      <c r="G462" t="str">
        <f>VLOOKUP(E462,Clustering!$A$6:$B$370,2,FALSE)</f>
        <v>Fall</v>
      </c>
      <c r="H462">
        <f>IF('Peaker Keys'!$B$29&gt;0,MAX(0,MIN('Peaker Keys'!$B$10,B462/'Peaker Keys'!$B$29)),0)</f>
        <v>0</v>
      </c>
      <c r="I462">
        <f>MAX(0,MIN('Peaker Keys'!$B$10,C462/'Peaker Keys'!$B$30))</f>
        <v>1.3327570059793962E-3</v>
      </c>
      <c r="J462">
        <f>IF('Peaker Keys'!$B$31=1,H462,I462)</f>
        <v>0</v>
      </c>
    </row>
    <row r="463" spans="1:10" x14ac:dyDescent="0.25">
      <c r="A463">
        <v>457</v>
      </c>
      <c r="B463">
        <v>0</v>
      </c>
      <c r="C463">
        <v>95.5</v>
      </c>
      <c r="D463">
        <f>MOD(A463-1+'Peaker Keys'!$B$7,'Peaker Keys'!$B$5)</f>
        <v>480</v>
      </c>
      <c r="E463">
        <f>INT(D463/'Peaker Keys'!$B$6)+1</f>
        <v>21</v>
      </c>
      <c r="F463">
        <f>MOD(D463,'Peaker Keys'!$B$6)</f>
        <v>0</v>
      </c>
      <c r="G463" t="str">
        <f>VLOOKUP(E463,Clustering!$A$6:$B$370,2,FALSE)</f>
        <v>Fall</v>
      </c>
      <c r="H463">
        <f>IF('Peaker Keys'!$B$29&gt;0,MAX(0,MIN('Peaker Keys'!$B$10,B463/'Peaker Keys'!$B$29)),0)</f>
        <v>0</v>
      </c>
      <c r="I463">
        <f>MAX(0,MIN('Peaker Keys'!$B$10,C463/'Peaker Keys'!$B$30))</f>
        <v>7.9998927763062441E-4</v>
      </c>
      <c r="J463">
        <f>IF('Peaker Keys'!$B$31=1,H463,I463)</f>
        <v>0</v>
      </c>
    </row>
    <row r="464" spans="1:10" x14ac:dyDescent="0.25">
      <c r="A464">
        <v>458</v>
      </c>
      <c r="B464">
        <v>0</v>
      </c>
      <c r="C464">
        <v>95.5</v>
      </c>
      <c r="D464">
        <f>MOD(A464-1+'Peaker Keys'!$B$7,'Peaker Keys'!$B$5)</f>
        <v>481</v>
      </c>
      <c r="E464">
        <f>INT(D464/'Peaker Keys'!$B$6)+1</f>
        <v>21</v>
      </c>
      <c r="F464">
        <f>MOD(D464,'Peaker Keys'!$B$6)</f>
        <v>1</v>
      </c>
      <c r="G464" t="str">
        <f>VLOOKUP(E464,Clustering!$A$6:$B$370,2,FALSE)</f>
        <v>Fall</v>
      </c>
      <c r="H464">
        <f>IF('Peaker Keys'!$B$29&gt;0,MAX(0,MIN('Peaker Keys'!$B$10,B464/'Peaker Keys'!$B$29)),0)</f>
        <v>0</v>
      </c>
      <c r="I464">
        <f>MAX(0,MIN('Peaker Keys'!$B$10,C464/'Peaker Keys'!$B$30))</f>
        <v>7.9998927763062441E-4</v>
      </c>
      <c r="J464">
        <f>IF('Peaker Keys'!$B$31=1,H464,I464)</f>
        <v>0</v>
      </c>
    </row>
    <row r="465" spans="1:10" x14ac:dyDescent="0.25">
      <c r="A465">
        <v>459</v>
      </c>
      <c r="B465">
        <v>0</v>
      </c>
      <c r="C465">
        <v>95.5</v>
      </c>
      <c r="D465">
        <f>MOD(A465-1+'Peaker Keys'!$B$7,'Peaker Keys'!$B$5)</f>
        <v>482</v>
      </c>
      <c r="E465">
        <f>INT(D465/'Peaker Keys'!$B$6)+1</f>
        <v>21</v>
      </c>
      <c r="F465">
        <f>MOD(D465,'Peaker Keys'!$B$6)</f>
        <v>2</v>
      </c>
      <c r="G465" t="str">
        <f>VLOOKUP(E465,Clustering!$A$6:$B$370,2,FALSE)</f>
        <v>Fall</v>
      </c>
      <c r="H465">
        <f>IF('Peaker Keys'!$B$29&gt;0,MAX(0,MIN('Peaker Keys'!$B$10,B465/'Peaker Keys'!$B$29)),0)</f>
        <v>0</v>
      </c>
      <c r="I465">
        <f>MAX(0,MIN('Peaker Keys'!$B$10,C465/'Peaker Keys'!$B$30))</f>
        <v>7.9998927763062441E-4</v>
      </c>
      <c r="J465">
        <f>IF('Peaker Keys'!$B$31=1,H465,I465)</f>
        <v>0</v>
      </c>
    </row>
    <row r="466" spans="1:10" x14ac:dyDescent="0.25">
      <c r="A466">
        <v>460</v>
      </c>
      <c r="B466">
        <v>0</v>
      </c>
      <c r="C466">
        <v>95.5</v>
      </c>
      <c r="D466">
        <f>MOD(A466-1+'Peaker Keys'!$B$7,'Peaker Keys'!$B$5)</f>
        <v>483</v>
      </c>
      <c r="E466">
        <f>INT(D466/'Peaker Keys'!$B$6)+1</f>
        <v>21</v>
      </c>
      <c r="F466">
        <f>MOD(D466,'Peaker Keys'!$B$6)</f>
        <v>3</v>
      </c>
      <c r="G466" t="str">
        <f>VLOOKUP(E466,Clustering!$A$6:$B$370,2,FALSE)</f>
        <v>Fall</v>
      </c>
      <c r="H466">
        <f>IF('Peaker Keys'!$B$29&gt;0,MAX(0,MIN('Peaker Keys'!$B$10,B466/'Peaker Keys'!$B$29)),0)</f>
        <v>0</v>
      </c>
      <c r="I466">
        <f>MAX(0,MIN('Peaker Keys'!$B$10,C466/'Peaker Keys'!$B$30))</f>
        <v>7.9998927763062441E-4</v>
      </c>
      <c r="J466">
        <f>IF('Peaker Keys'!$B$31=1,H466,I466)</f>
        <v>0</v>
      </c>
    </row>
    <row r="467" spans="1:10" x14ac:dyDescent="0.25">
      <c r="A467">
        <v>461</v>
      </c>
      <c r="B467">
        <v>0</v>
      </c>
      <c r="C467">
        <v>95.5</v>
      </c>
      <c r="D467">
        <f>MOD(A467-1+'Peaker Keys'!$B$7,'Peaker Keys'!$B$5)</f>
        <v>484</v>
      </c>
      <c r="E467">
        <f>INT(D467/'Peaker Keys'!$B$6)+1</f>
        <v>21</v>
      </c>
      <c r="F467">
        <f>MOD(D467,'Peaker Keys'!$B$6)</f>
        <v>4</v>
      </c>
      <c r="G467" t="str">
        <f>VLOOKUP(E467,Clustering!$A$6:$B$370,2,FALSE)</f>
        <v>Fall</v>
      </c>
      <c r="H467">
        <f>IF('Peaker Keys'!$B$29&gt;0,MAX(0,MIN('Peaker Keys'!$B$10,B467/'Peaker Keys'!$B$29)),0)</f>
        <v>0</v>
      </c>
      <c r="I467">
        <f>MAX(0,MIN('Peaker Keys'!$B$10,C467/'Peaker Keys'!$B$30))</f>
        <v>7.9998927763062441E-4</v>
      </c>
      <c r="J467">
        <f>IF('Peaker Keys'!$B$31=1,H467,I467)</f>
        <v>0</v>
      </c>
    </row>
    <row r="468" spans="1:10" x14ac:dyDescent="0.25">
      <c r="A468">
        <v>462</v>
      </c>
      <c r="B468">
        <v>0</v>
      </c>
      <c r="C468">
        <v>95.5</v>
      </c>
      <c r="D468">
        <f>MOD(A468-1+'Peaker Keys'!$B$7,'Peaker Keys'!$B$5)</f>
        <v>485</v>
      </c>
      <c r="E468">
        <f>INT(D468/'Peaker Keys'!$B$6)+1</f>
        <v>21</v>
      </c>
      <c r="F468">
        <f>MOD(D468,'Peaker Keys'!$B$6)</f>
        <v>5</v>
      </c>
      <c r="G468" t="str">
        <f>VLOOKUP(E468,Clustering!$A$6:$B$370,2,FALSE)</f>
        <v>Fall</v>
      </c>
      <c r="H468">
        <f>IF('Peaker Keys'!$B$29&gt;0,MAX(0,MIN('Peaker Keys'!$B$10,B468/'Peaker Keys'!$B$29)),0)</f>
        <v>0</v>
      </c>
      <c r="I468">
        <f>MAX(0,MIN('Peaker Keys'!$B$10,C468/'Peaker Keys'!$B$30))</f>
        <v>7.9998927763062441E-4</v>
      </c>
      <c r="J468">
        <f>IF('Peaker Keys'!$B$31=1,H468,I468)</f>
        <v>0</v>
      </c>
    </row>
    <row r="469" spans="1:10" x14ac:dyDescent="0.25">
      <c r="A469">
        <v>463</v>
      </c>
      <c r="B469">
        <v>0</v>
      </c>
      <c r="C469">
        <v>95.5</v>
      </c>
      <c r="D469">
        <f>MOD(A469-1+'Peaker Keys'!$B$7,'Peaker Keys'!$B$5)</f>
        <v>486</v>
      </c>
      <c r="E469">
        <f>INT(D469/'Peaker Keys'!$B$6)+1</f>
        <v>21</v>
      </c>
      <c r="F469">
        <f>MOD(D469,'Peaker Keys'!$B$6)</f>
        <v>6</v>
      </c>
      <c r="G469" t="str">
        <f>VLOOKUP(E469,Clustering!$A$6:$B$370,2,FALSE)</f>
        <v>Fall</v>
      </c>
      <c r="H469">
        <f>IF('Peaker Keys'!$B$29&gt;0,MAX(0,MIN('Peaker Keys'!$B$10,B469/'Peaker Keys'!$B$29)),0)</f>
        <v>0</v>
      </c>
      <c r="I469">
        <f>MAX(0,MIN('Peaker Keys'!$B$10,C469/'Peaker Keys'!$B$30))</f>
        <v>7.9998927763062441E-4</v>
      </c>
      <c r="J469">
        <f>IF('Peaker Keys'!$B$31=1,H469,I469)</f>
        <v>0</v>
      </c>
    </row>
    <row r="470" spans="1:10" x14ac:dyDescent="0.25">
      <c r="A470">
        <v>464</v>
      </c>
      <c r="B470">
        <v>0</v>
      </c>
      <c r="C470">
        <v>95.5</v>
      </c>
      <c r="D470">
        <f>MOD(A470-1+'Peaker Keys'!$B$7,'Peaker Keys'!$B$5)</f>
        <v>487</v>
      </c>
      <c r="E470">
        <f>INT(D470/'Peaker Keys'!$B$6)+1</f>
        <v>21</v>
      </c>
      <c r="F470">
        <f>MOD(D470,'Peaker Keys'!$B$6)</f>
        <v>7</v>
      </c>
      <c r="G470" t="str">
        <f>VLOOKUP(E470,Clustering!$A$6:$B$370,2,FALSE)</f>
        <v>Fall</v>
      </c>
      <c r="H470">
        <f>IF('Peaker Keys'!$B$29&gt;0,MAX(0,MIN('Peaker Keys'!$B$10,B470/'Peaker Keys'!$B$29)),0)</f>
        <v>0</v>
      </c>
      <c r="I470">
        <f>MAX(0,MIN('Peaker Keys'!$B$10,C470/'Peaker Keys'!$B$30))</f>
        <v>7.9998927763062441E-4</v>
      </c>
      <c r="J470">
        <f>IF('Peaker Keys'!$B$31=1,H470,I470)</f>
        <v>0</v>
      </c>
    </row>
    <row r="471" spans="1:10" x14ac:dyDescent="0.25">
      <c r="A471">
        <v>465</v>
      </c>
      <c r="B471">
        <v>0</v>
      </c>
      <c r="C471">
        <v>95.5</v>
      </c>
      <c r="D471">
        <f>MOD(A471-1+'Peaker Keys'!$B$7,'Peaker Keys'!$B$5)</f>
        <v>488</v>
      </c>
      <c r="E471">
        <f>INT(D471/'Peaker Keys'!$B$6)+1</f>
        <v>21</v>
      </c>
      <c r="F471">
        <f>MOD(D471,'Peaker Keys'!$B$6)</f>
        <v>8</v>
      </c>
      <c r="G471" t="str">
        <f>VLOOKUP(E471,Clustering!$A$6:$B$370,2,FALSE)</f>
        <v>Fall</v>
      </c>
      <c r="H471">
        <f>IF('Peaker Keys'!$B$29&gt;0,MAX(0,MIN('Peaker Keys'!$B$10,B471/'Peaker Keys'!$B$29)),0)</f>
        <v>0</v>
      </c>
      <c r="I471">
        <f>MAX(0,MIN('Peaker Keys'!$B$10,C471/'Peaker Keys'!$B$30))</f>
        <v>7.9998927763062441E-4</v>
      </c>
      <c r="J471">
        <f>IF('Peaker Keys'!$B$31=1,H471,I471)</f>
        <v>0</v>
      </c>
    </row>
    <row r="472" spans="1:10" x14ac:dyDescent="0.25">
      <c r="A472">
        <v>466</v>
      </c>
      <c r="B472">
        <v>0</v>
      </c>
      <c r="C472">
        <v>95.5</v>
      </c>
      <c r="D472">
        <f>MOD(A472-1+'Peaker Keys'!$B$7,'Peaker Keys'!$B$5)</f>
        <v>489</v>
      </c>
      <c r="E472">
        <f>INT(D472/'Peaker Keys'!$B$6)+1</f>
        <v>21</v>
      </c>
      <c r="F472">
        <f>MOD(D472,'Peaker Keys'!$B$6)</f>
        <v>9</v>
      </c>
      <c r="G472" t="str">
        <f>VLOOKUP(E472,Clustering!$A$6:$B$370,2,FALSE)</f>
        <v>Fall</v>
      </c>
      <c r="H472">
        <f>IF('Peaker Keys'!$B$29&gt;0,MAX(0,MIN('Peaker Keys'!$B$10,B472/'Peaker Keys'!$B$29)),0)</f>
        <v>0</v>
      </c>
      <c r="I472">
        <f>MAX(0,MIN('Peaker Keys'!$B$10,C472/'Peaker Keys'!$B$30))</f>
        <v>7.9998927763062441E-4</v>
      </c>
      <c r="J472">
        <f>IF('Peaker Keys'!$B$31=1,H472,I472)</f>
        <v>0</v>
      </c>
    </row>
    <row r="473" spans="1:10" x14ac:dyDescent="0.25">
      <c r="A473">
        <v>467</v>
      </c>
      <c r="B473">
        <v>0</v>
      </c>
      <c r="C473">
        <v>95.5</v>
      </c>
      <c r="D473">
        <f>MOD(A473-1+'Peaker Keys'!$B$7,'Peaker Keys'!$B$5)</f>
        <v>490</v>
      </c>
      <c r="E473">
        <f>INT(D473/'Peaker Keys'!$B$6)+1</f>
        <v>21</v>
      </c>
      <c r="F473">
        <f>MOD(D473,'Peaker Keys'!$B$6)</f>
        <v>10</v>
      </c>
      <c r="G473" t="str">
        <f>VLOOKUP(E473,Clustering!$A$6:$B$370,2,FALSE)</f>
        <v>Fall</v>
      </c>
      <c r="H473">
        <f>IF('Peaker Keys'!$B$29&gt;0,MAX(0,MIN('Peaker Keys'!$B$10,B473/'Peaker Keys'!$B$29)),0)</f>
        <v>0</v>
      </c>
      <c r="I473">
        <f>MAX(0,MIN('Peaker Keys'!$B$10,C473/'Peaker Keys'!$B$30))</f>
        <v>7.9998927763062441E-4</v>
      </c>
      <c r="J473">
        <f>IF('Peaker Keys'!$B$31=1,H473,I473)</f>
        <v>0</v>
      </c>
    </row>
    <row r="474" spans="1:10" x14ac:dyDescent="0.25">
      <c r="A474">
        <v>468</v>
      </c>
      <c r="B474">
        <v>0</v>
      </c>
      <c r="C474">
        <v>95.5</v>
      </c>
      <c r="D474">
        <f>MOD(A474-1+'Peaker Keys'!$B$7,'Peaker Keys'!$B$5)</f>
        <v>491</v>
      </c>
      <c r="E474">
        <f>INT(D474/'Peaker Keys'!$B$6)+1</f>
        <v>21</v>
      </c>
      <c r="F474">
        <f>MOD(D474,'Peaker Keys'!$B$6)</f>
        <v>11</v>
      </c>
      <c r="G474" t="str">
        <f>VLOOKUP(E474,Clustering!$A$6:$B$370,2,FALSE)</f>
        <v>Fall</v>
      </c>
      <c r="H474">
        <f>IF('Peaker Keys'!$B$29&gt;0,MAX(0,MIN('Peaker Keys'!$B$10,B474/'Peaker Keys'!$B$29)),0)</f>
        <v>0</v>
      </c>
      <c r="I474">
        <f>MAX(0,MIN('Peaker Keys'!$B$10,C474/'Peaker Keys'!$B$30))</f>
        <v>7.9998927763062441E-4</v>
      </c>
      <c r="J474">
        <f>IF('Peaker Keys'!$B$31=1,H474,I474)</f>
        <v>0</v>
      </c>
    </row>
    <row r="475" spans="1:10" x14ac:dyDescent="0.25">
      <c r="A475">
        <v>469</v>
      </c>
      <c r="B475">
        <v>0</v>
      </c>
      <c r="C475">
        <v>95.5</v>
      </c>
      <c r="D475">
        <f>MOD(A475-1+'Peaker Keys'!$B$7,'Peaker Keys'!$B$5)</f>
        <v>492</v>
      </c>
      <c r="E475">
        <f>INT(D475/'Peaker Keys'!$B$6)+1</f>
        <v>21</v>
      </c>
      <c r="F475">
        <f>MOD(D475,'Peaker Keys'!$B$6)</f>
        <v>12</v>
      </c>
      <c r="G475" t="str">
        <f>VLOOKUP(E475,Clustering!$A$6:$B$370,2,FALSE)</f>
        <v>Fall</v>
      </c>
      <c r="H475">
        <f>IF('Peaker Keys'!$B$29&gt;0,MAX(0,MIN('Peaker Keys'!$B$10,B475/'Peaker Keys'!$B$29)),0)</f>
        <v>0</v>
      </c>
      <c r="I475">
        <f>MAX(0,MIN('Peaker Keys'!$B$10,C475/'Peaker Keys'!$B$30))</f>
        <v>7.9998927763062441E-4</v>
      </c>
      <c r="J475">
        <f>IF('Peaker Keys'!$B$31=1,H475,I475)</f>
        <v>0</v>
      </c>
    </row>
    <row r="476" spans="1:10" x14ac:dyDescent="0.25">
      <c r="A476">
        <v>470</v>
      </c>
      <c r="B476">
        <v>0</v>
      </c>
      <c r="C476">
        <v>95.5</v>
      </c>
      <c r="D476">
        <f>MOD(A476-1+'Peaker Keys'!$B$7,'Peaker Keys'!$B$5)</f>
        <v>493</v>
      </c>
      <c r="E476">
        <f>INT(D476/'Peaker Keys'!$B$6)+1</f>
        <v>21</v>
      </c>
      <c r="F476">
        <f>MOD(D476,'Peaker Keys'!$B$6)</f>
        <v>13</v>
      </c>
      <c r="G476" t="str">
        <f>VLOOKUP(E476,Clustering!$A$6:$B$370,2,FALSE)</f>
        <v>Fall</v>
      </c>
      <c r="H476">
        <f>IF('Peaker Keys'!$B$29&gt;0,MAX(0,MIN('Peaker Keys'!$B$10,B476/'Peaker Keys'!$B$29)),0)</f>
        <v>0</v>
      </c>
      <c r="I476">
        <f>MAX(0,MIN('Peaker Keys'!$B$10,C476/'Peaker Keys'!$B$30))</f>
        <v>7.9998927763062441E-4</v>
      </c>
      <c r="J476">
        <f>IF('Peaker Keys'!$B$31=1,H476,I476)</f>
        <v>0</v>
      </c>
    </row>
    <row r="477" spans="1:10" x14ac:dyDescent="0.25">
      <c r="A477">
        <v>471</v>
      </c>
      <c r="B477">
        <v>0</v>
      </c>
      <c r="C477">
        <v>95.5</v>
      </c>
      <c r="D477">
        <f>MOD(A477-1+'Peaker Keys'!$B$7,'Peaker Keys'!$B$5)</f>
        <v>494</v>
      </c>
      <c r="E477">
        <f>INT(D477/'Peaker Keys'!$B$6)+1</f>
        <v>21</v>
      </c>
      <c r="F477">
        <f>MOD(D477,'Peaker Keys'!$B$6)</f>
        <v>14</v>
      </c>
      <c r="G477" t="str">
        <f>VLOOKUP(E477,Clustering!$A$6:$B$370,2,FALSE)</f>
        <v>Fall</v>
      </c>
      <c r="H477">
        <f>IF('Peaker Keys'!$B$29&gt;0,MAX(0,MIN('Peaker Keys'!$B$10,B477/'Peaker Keys'!$B$29)),0)</f>
        <v>0</v>
      </c>
      <c r="I477">
        <f>MAX(0,MIN('Peaker Keys'!$B$10,C477/'Peaker Keys'!$B$30))</f>
        <v>7.9998927763062441E-4</v>
      </c>
      <c r="J477">
        <f>IF('Peaker Keys'!$B$31=1,H477,I477)</f>
        <v>0</v>
      </c>
    </row>
    <row r="478" spans="1:10" x14ac:dyDescent="0.25">
      <c r="A478">
        <v>472</v>
      </c>
      <c r="B478">
        <v>0</v>
      </c>
      <c r="C478">
        <v>95.5</v>
      </c>
      <c r="D478">
        <f>MOD(A478-1+'Peaker Keys'!$B$7,'Peaker Keys'!$B$5)</f>
        <v>495</v>
      </c>
      <c r="E478">
        <f>INT(D478/'Peaker Keys'!$B$6)+1</f>
        <v>21</v>
      </c>
      <c r="F478">
        <f>MOD(D478,'Peaker Keys'!$B$6)</f>
        <v>15</v>
      </c>
      <c r="G478" t="str">
        <f>VLOOKUP(E478,Clustering!$A$6:$B$370,2,FALSE)</f>
        <v>Fall</v>
      </c>
      <c r="H478">
        <f>IF('Peaker Keys'!$B$29&gt;0,MAX(0,MIN('Peaker Keys'!$B$10,B478/'Peaker Keys'!$B$29)),0)</f>
        <v>0</v>
      </c>
      <c r="I478">
        <f>MAX(0,MIN('Peaker Keys'!$B$10,C478/'Peaker Keys'!$B$30))</f>
        <v>7.9998927763062441E-4</v>
      </c>
      <c r="J478">
        <f>IF('Peaker Keys'!$B$31=1,H478,I478)</f>
        <v>0</v>
      </c>
    </row>
    <row r="479" spans="1:10" x14ac:dyDescent="0.25">
      <c r="A479">
        <v>473</v>
      </c>
      <c r="B479">
        <v>0</v>
      </c>
      <c r="C479">
        <v>159.1</v>
      </c>
      <c r="D479">
        <f>MOD(A479-1+'Peaker Keys'!$B$7,'Peaker Keys'!$B$5)</f>
        <v>496</v>
      </c>
      <c r="E479">
        <f>INT(D479/'Peaker Keys'!$B$6)+1</f>
        <v>21</v>
      </c>
      <c r="F479">
        <f>MOD(D479,'Peaker Keys'!$B$6)</f>
        <v>16</v>
      </c>
      <c r="G479" t="str">
        <f>VLOOKUP(E479,Clustering!$A$6:$B$370,2,FALSE)</f>
        <v>Fall</v>
      </c>
      <c r="H479">
        <f>IF('Peaker Keys'!$B$29&gt;0,MAX(0,MIN('Peaker Keys'!$B$10,B479/'Peaker Keys'!$B$29)),0)</f>
        <v>0</v>
      </c>
      <c r="I479">
        <f>MAX(0,MIN('Peaker Keys'!$B$10,C479/'Peaker Keys'!$B$30))</f>
        <v>1.3327570059793962E-3</v>
      </c>
      <c r="J479">
        <f>IF('Peaker Keys'!$B$31=1,H479,I479)</f>
        <v>0</v>
      </c>
    </row>
    <row r="480" spans="1:10" x14ac:dyDescent="0.25">
      <c r="A480">
        <v>474</v>
      </c>
      <c r="B480">
        <v>0</v>
      </c>
      <c r="C480">
        <v>3282.8</v>
      </c>
      <c r="D480">
        <f>MOD(A480-1+'Peaker Keys'!$B$7,'Peaker Keys'!$B$5)</f>
        <v>497</v>
      </c>
      <c r="E480">
        <f>INT(D480/'Peaker Keys'!$B$6)+1</f>
        <v>21</v>
      </c>
      <c r="F480">
        <f>MOD(D480,'Peaker Keys'!$B$6)</f>
        <v>17</v>
      </c>
      <c r="G480" t="str">
        <f>VLOOKUP(E480,Clustering!$A$6:$B$370,2,FALSE)</f>
        <v>Fall</v>
      </c>
      <c r="H480">
        <f>IF('Peaker Keys'!$B$29&gt;0,MAX(0,MIN('Peaker Keys'!$B$10,B480/'Peaker Keys'!$B$29)),0)</f>
        <v>0</v>
      </c>
      <c r="I480">
        <f>MAX(0,MIN('Peaker Keys'!$B$10,C480/'Peaker Keys'!$B$30))</f>
        <v>2.7499526707914283E-2</v>
      </c>
      <c r="J480">
        <f>IF('Peaker Keys'!$B$31=1,H480,I480)</f>
        <v>0</v>
      </c>
    </row>
    <row r="481" spans="1:10" x14ac:dyDescent="0.25">
      <c r="A481">
        <v>475</v>
      </c>
      <c r="B481">
        <v>0</v>
      </c>
      <c r="C481">
        <v>3538.1</v>
      </c>
      <c r="D481">
        <f>MOD(A481-1+'Peaker Keys'!$B$7,'Peaker Keys'!$B$5)</f>
        <v>498</v>
      </c>
      <c r="E481">
        <f>INT(D481/'Peaker Keys'!$B$6)+1</f>
        <v>21</v>
      </c>
      <c r="F481">
        <f>MOD(D481,'Peaker Keys'!$B$6)</f>
        <v>18</v>
      </c>
      <c r="G481" t="str">
        <f>VLOOKUP(E481,Clustering!$A$6:$B$370,2,FALSE)</f>
        <v>Fall</v>
      </c>
      <c r="H481">
        <f>IF('Peaker Keys'!$B$29&gt;0,MAX(0,MIN('Peaker Keys'!$B$10,B481/'Peaker Keys'!$B$29)),0)</f>
        <v>0</v>
      </c>
      <c r="I481">
        <f>MAX(0,MIN('Peaker Keys'!$B$10,C481/'Peaker Keys'!$B$30))</f>
        <v>2.9638136787276566E-2</v>
      </c>
      <c r="J481">
        <f>IF('Peaker Keys'!$B$31=1,H481,I481)</f>
        <v>0</v>
      </c>
    </row>
    <row r="482" spans="1:10" x14ac:dyDescent="0.25">
      <c r="A482">
        <v>476</v>
      </c>
      <c r="B482">
        <v>0</v>
      </c>
      <c r="C482">
        <v>1570.9</v>
      </c>
      <c r="D482">
        <f>MOD(A482-1+'Peaker Keys'!$B$7,'Peaker Keys'!$B$5)</f>
        <v>499</v>
      </c>
      <c r="E482">
        <f>INT(D482/'Peaker Keys'!$B$6)+1</f>
        <v>21</v>
      </c>
      <c r="F482">
        <f>MOD(D482,'Peaker Keys'!$B$6)</f>
        <v>19</v>
      </c>
      <c r="G482" t="str">
        <f>VLOOKUP(E482,Clustering!$A$6:$B$370,2,FALSE)</f>
        <v>Fall</v>
      </c>
      <c r="H482">
        <f>IF('Peaker Keys'!$B$29&gt;0,MAX(0,MIN('Peaker Keys'!$B$10,B482/'Peaker Keys'!$B$29)),0)</f>
        <v>0</v>
      </c>
      <c r="I482">
        <f>MAX(0,MIN('Peaker Keys'!$B$10,C482/'Peaker Keys'!$B$30))</f>
        <v>1.3159195353193171E-2</v>
      </c>
      <c r="J482">
        <f>IF('Peaker Keys'!$B$31=1,H482,I482)</f>
        <v>0</v>
      </c>
    </row>
    <row r="483" spans="1:10" x14ac:dyDescent="0.25">
      <c r="A483">
        <v>477</v>
      </c>
      <c r="B483">
        <v>0</v>
      </c>
      <c r="C483">
        <v>552.29999999999995</v>
      </c>
      <c r="D483">
        <f>MOD(A483-1+'Peaker Keys'!$B$7,'Peaker Keys'!$B$5)</f>
        <v>500</v>
      </c>
      <c r="E483">
        <f>INT(D483/'Peaker Keys'!$B$6)+1</f>
        <v>21</v>
      </c>
      <c r="F483">
        <f>MOD(D483,'Peaker Keys'!$B$6)</f>
        <v>20</v>
      </c>
      <c r="G483" t="str">
        <f>VLOOKUP(E483,Clustering!$A$6:$B$370,2,FALSE)</f>
        <v>Fall</v>
      </c>
      <c r="H483">
        <f>IF('Peaker Keys'!$B$29&gt;0,MAX(0,MIN('Peaker Keys'!$B$10,B483/'Peaker Keys'!$B$29)),0)</f>
        <v>0</v>
      </c>
      <c r="I483">
        <f>MAX(0,MIN('Peaker Keys'!$B$10,C483/'Peaker Keys'!$B$30))</f>
        <v>4.6265348485381554E-3</v>
      </c>
      <c r="J483">
        <f>IF('Peaker Keys'!$B$31=1,H483,I483)</f>
        <v>0</v>
      </c>
    </row>
    <row r="484" spans="1:10" x14ac:dyDescent="0.25">
      <c r="A484">
        <v>478</v>
      </c>
      <c r="B484">
        <v>0</v>
      </c>
      <c r="C484">
        <v>159.1</v>
      </c>
      <c r="D484">
        <f>MOD(A484-1+'Peaker Keys'!$B$7,'Peaker Keys'!$B$5)</f>
        <v>501</v>
      </c>
      <c r="E484">
        <f>INT(D484/'Peaker Keys'!$B$6)+1</f>
        <v>21</v>
      </c>
      <c r="F484">
        <f>MOD(D484,'Peaker Keys'!$B$6)</f>
        <v>21</v>
      </c>
      <c r="G484" t="str">
        <f>VLOOKUP(E484,Clustering!$A$6:$B$370,2,FALSE)</f>
        <v>Fall</v>
      </c>
      <c r="H484">
        <f>IF('Peaker Keys'!$B$29&gt;0,MAX(0,MIN('Peaker Keys'!$B$10,B484/'Peaker Keys'!$B$29)),0)</f>
        <v>0</v>
      </c>
      <c r="I484">
        <f>MAX(0,MIN('Peaker Keys'!$B$10,C484/'Peaker Keys'!$B$30))</f>
        <v>1.3327570059793962E-3</v>
      </c>
      <c r="J484">
        <f>IF('Peaker Keys'!$B$31=1,H484,I484)</f>
        <v>0</v>
      </c>
    </row>
    <row r="485" spans="1:10" x14ac:dyDescent="0.25">
      <c r="A485">
        <v>479</v>
      </c>
      <c r="B485">
        <v>0</v>
      </c>
      <c r="C485">
        <v>159.1</v>
      </c>
      <c r="D485">
        <f>MOD(A485-1+'Peaker Keys'!$B$7,'Peaker Keys'!$B$5)</f>
        <v>502</v>
      </c>
      <c r="E485">
        <f>INT(D485/'Peaker Keys'!$B$6)+1</f>
        <v>21</v>
      </c>
      <c r="F485">
        <f>MOD(D485,'Peaker Keys'!$B$6)</f>
        <v>22</v>
      </c>
      <c r="G485" t="str">
        <f>VLOOKUP(E485,Clustering!$A$6:$B$370,2,FALSE)</f>
        <v>Fall</v>
      </c>
      <c r="H485">
        <f>IF('Peaker Keys'!$B$29&gt;0,MAX(0,MIN('Peaker Keys'!$B$10,B485/'Peaker Keys'!$B$29)),0)</f>
        <v>0</v>
      </c>
      <c r="I485">
        <f>MAX(0,MIN('Peaker Keys'!$B$10,C485/'Peaker Keys'!$B$30))</f>
        <v>1.3327570059793962E-3</v>
      </c>
      <c r="J485">
        <f>IF('Peaker Keys'!$B$31=1,H485,I485)</f>
        <v>0</v>
      </c>
    </row>
    <row r="486" spans="1:10" x14ac:dyDescent="0.25">
      <c r="A486">
        <v>480</v>
      </c>
      <c r="B486">
        <v>0</v>
      </c>
      <c r="C486">
        <v>159.1</v>
      </c>
      <c r="D486">
        <f>MOD(A486-1+'Peaker Keys'!$B$7,'Peaker Keys'!$B$5)</f>
        <v>503</v>
      </c>
      <c r="E486">
        <f>INT(D486/'Peaker Keys'!$B$6)+1</f>
        <v>21</v>
      </c>
      <c r="F486">
        <f>MOD(D486,'Peaker Keys'!$B$6)</f>
        <v>23</v>
      </c>
      <c r="G486" t="str">
        <f>VLOOKUP(E486,Clustering!$A$6:$B$370,2,FALSE)</f>
        <v>Fall</v>
      </c>
      <c r="H486">
        <f>IF('Peaker Keys'!$B$29&gt;0,MAX(0,MIN('Peaker Keys'!$B$10,B486/'Peaker Keys'!$B$29)),0)</f>
        <v>0</v>
      </c>
      <c r="I486">
        <f>MAX(0,MIN('Peaker Keys'!$B$10,C486/'Peaker Keys'!$B$30))</f>
        <v>1.3327570059793962E-3</v>
      </c>
      <c r="J486">
        <f>IF('Peaker Keys'!$B$31=1,H486,I486)</f>
        <v>0</v>
      </c>
    </row>
    <row r="487" spans="1:10" x14ac:dyDescent="0.25">
      <c r="A487">
        <v>481</v>
      </c>
      <c r="B487">
        <v>0</v>
      </c>
      <c r="C487">
        <v>159.1</v>
      </c>
      <c r="D487">
        <f>MOD(A487-1+'Peaker Keys'!$B$7,'Peaker Keys'!$B$5)</f>
        <v>504</v>
      </c>
      <c r="E487">
        <f>INT(D487/'Peaker Keys'!$B$6)+1</f>
        <v>22</v>
      </c>
      <c r="F487">
        <f>MOD(D487,'Peaker Keys'!$B$6)</f>
        <v>0</v>
      </c>
      <c r="G487" t="str">
        <f>VLOOKUP(E487,Clustering!$A$6:$B$370,2,FALSE)</f>
        <v>Winter</v>
      </c>
      <c r="H487">
        <f>IF('Peaker Keys'!$B$29&gt;0,MAX(0,MIN('Peaker Keys'!$B$10,B487/'Peaker Keys'!$B$29)),0)</f>
        <v>0</v>
      </c>
      <c r="I487">
        <f>MAX(0,MIN('Peaker Keys'!$B$10,C487/'Peaker Keys'!$B$30))</f>
        <v>1.3327570059793962E-3</v>
      </c>
      <c r="J487">
        <f>IF('Peaker Keys'!$B$31=1,H487,I487)</f>
        <v>0</v>
      </c>
    </row>
    <row r="488" spans="1:10" x14ac:dyDescent="0.25">
      <c r="A488">
        <v>482</v>
      </c>
      <c r="B488">
        <v>0</v>
      </c>
      <c r="C488">
        <v>159.1</v>
      </c>
      <c r="D488">
        <f>MOD(A488-1+'Peaker Keys'!$B$7,'Peaker Keys'!$B$5)</f>
        <v>505</v>
      </c>
      <c r="E488">
        <f>INT(D488/'Peaker Keys'!$B$6)+1</f>
        <v>22</v>
      </c>
      <c r="F488">
        <f>MOD(D488,'Peaker Keys'!$B$6)</f>
        <v>1</v>
      </c>
      <c r="G488" t="str">
        <f>VLOOKUP(E488,Clustering!$A$6:$B$370,2,FALSE)</f>
        <v>Winter</v>
      </c>
      <c r="H488">
        <f>IF('Peaker Keys'!$B$29&gt;0,MAX(0,MIN('Peaker Keys'!$B$10,B488/'Peaker Keys'!$B$29)),0)</f>
        <v>0</v>
      </c>
      <c r="I488">
        <f>MAX(0,MIN('Peaker Keys'!$B$10,C488/'Peaker Keys'!$B$30))</f>
        <v>1.3327570059793962E-3</v>
      </c>
      <c r="J488">
        <f>IF('Peaker Keys'!$B$31=1,H488,I488)</f>
        <v>0</v>
      </c>
    </row>
    <row r="489" spans="1:10" x14ac:dyDescent="0.25">
      <c r="A489">
        <v>483</v>
      </c>
      <c r="B489">
        <v>0</v>
      </c>
      <c r="C489">
        <v>95.5</v>
      </c>
      <c r="D489">
        <f>MOD(A489-1+'Peaker Keys'!$B$7,'Peaker Keys'!$B$5)</f>
        <v>506</v>
      </c>
      <c r="E489">
        <f>INT(D489/'Peaker Keys'!$B$6)+1</f>
        <v>22</v>
      </c>
      <c r="F489">
        <f>MOD(D489,'Peaker Keys'!$B$6)</f>
        <v>2</v>
      </c>
      <c r="G489" t="str">
        <f>VLOOKUP(E489,Clustering!$A$6:$B$370,2,FALSE)</f>
        <v>Winter</v>
      </c>
      <c r="H489">
        <f>IF('Peaker Keys'!$B$29&gt;0,MAX(0,MIN('Peaker Keys'!$B$10,B489/'Peaker Keys'!$B$29)),0)</f>
        <v>0</v>
      </c>
      <c r="I489">
        <f>MAX(0,MIN('Peaker Keys'!$B$10,C489/'Peaker Keys'!$B$30))</f>
        <v>7.9998927763062441E-4</v>
      </c>
      <c r="J489">
        <f>IF('Peaker Keys'!$B$31=1,H489,I489)</f>
        <v>0</v>
      </c>
    </row>
    <row r="490" spans="1:10" x14ac:dyDescent="0.25">
      <c r="A490">
        <v>484</v>
      </c>
      <c r="B490">
        <v>0</v>
      </c>
      <c r="C490">
        <v>95.5</v>
      </c>
      <c r="D490">
        <f>MOD(A490-1+'Peaker Keys'!$B$7,'Peaker Keys'!$B$5)</f>
        <v>507</v>
      </c>
      <c r="E490">
        <f>INT(D490/'Peaker Keys'!$B$6)+1</f>
        <v>22</v>
      </c>
      <c r="F490">
        <f>MOD(D490,'Peaker Keys'!$B$6)</f>
        <v>3</v>
      </c>
      <c r="G490" t="str">
        <f>VLOOKUP(E490,Clustering!$A$6:$B$370,2,FALSE)</f>
        <v>Winter</v>
      </c>
      <c r="H490">
        <f>IF('Peaker Keys'!$B$29&gt;0,MAX(0,MIN('Peaker Keys'!$B$10,B490/'Peaker Keys'!$B$29)),0)</f>
        <v>0</v>
      </c>
      <c r="I490">
        <f>MAX(0,MIN('Peaker Keys'!$B$10,C490/'Peaker Keys'!$B$30))</f>
        <v>7.9998927763062441E-4</v>
      </c>
      <c r="J490">
        <f>IF('Peaker Keys'!$B$31=1,H490,I490)</f>
        <v>0</v>
      </c>
    </row>
    <row r="491" spans="1:10" x14ac:dyDescent="0.25">
      <c r="A491">
        <v>485</v>
      </c>
      <c r="B491">
        <v>0</v>
      </c>
      <c r="C491">
        <v>95.5</v>
      </c>
      <c r="D491">
        <f>MOD(A491-1+'Peaker Keys'!$B$7,'Peaker Keys'!$B$5)</f>
        <v>508</v>
      </c>
      <c r="E491">
        <f>INT(D491/'Peaker Keys'!$B$6)+1</f>
        <v>22</v>
      </c>
      <c r="F491">
        <f>MOD(D491,'Peaker Keys'!$B$6)</f>
        <v>4</v>
      </c>
      <c r="G491" t="str">
        <f>VLOOKUP(E491,Clustering!$A$6:$B$370,2,FALSE)</f>
        <v>Winter</v>
      </c>
      <c r="H491">
        <f>IF('Peaker Keys'!$B$29&gt;0,MAX(0,MIN('Peaker Keys'!$B$10,B491/'Peaker Keys'!$B$29)),0)</f>
        <v>0</v>
      </c>
      <c r="I491">
        <f>MAX(0,MIN('Peaker Keys'!$B$10,C491/'Peaker Keys'!$B$30))</f>
        <v>7.9998927763062441E-4</v>
      </c>
      <c r="J491">
        <f>IF('Peaker Keys'!$B$31=1,H491,I491)</f>
        <v>0</v>
      </c>
    </row>
    <row r="492" spans="1:10" x14ac:dyDescent="0.25">
      <c r="A492">
        <v>486</v>
      </c>
      <c r="B492">
        <v>0</v>
      </c>
      <c r="C492">
        <v>95.5</v>
      </c>
      <c r="D492">
        <f>MOD(A492-1+'Peaker Keys'!$B$7,'Peaker Keys'!$B$5)</f>
        <v>509</v>
      </c>
      <c r="E492">
        <f>INT(D492/'Peaker Keys'!$B$6)+1</f>
        <v>22</v>
      </c>
      <c r="F492">
        <f>MOD(D492,'Peaker Keys'!$B$6)</f>
        <v>5</v>
      </c>
      <c r="G492" t="str">
        <f>VLOOKUP(E492,Clustering!$A$6:$B$370,2,FALSE)</f>
        <v>Winter</v>
      </c>
      <c r="H492">
        <f>IF('Peaker Keys'!$B$29&gt;0,MAX(0,MIN('Peaker Keys'!$B$10,B492/'Peaker Keys'!$B$29)),0)</f>
        <v>0</v>
      </c>
      <c r="I492">
        <f>MAX(0,MIN('Peaker Keys'!$B$10,C492/'Peaker Keys'!$B$30))</f>
        <v>7.9998927763062441E-4</v>
      </c>
      <c r="J492">
        <f>IF('Peaker Keys'!$B$31=1,H492,I492)</f>
        <v>0</v>
      </c>
    </row>
    <row r="493" spans="1:10" x14ac:dyDescent="0.25">
      <c r="A493">
        <v>487</v>
      </c>
      <c r="B493">
        <v>0</v>
      </c>
      <c r="C493">
        <v>95.5</v>
      </c>
      <c r="D493">
        <f>MOD(A493-1+'Peaker Keys'!$B$7,'Peaker Keys'!$B$5)</f>
        <v>510</v>
      </c>
      <c r="E493">
        <f>INT(D493/'Peaker Keys'!$B$6)+1</f>
        <v>22</v>
      </c>
      <c r="F493">
        <f>MOD(D493,'Peaker Keys'!$B$6)</f>
        <v>6</v>
      </c>
      <c r="G493" t="str">
        <f>VLOOKUP(E493,Clustering!$A$6:$B$370,2,FALSE)</f>
        <v>Winter</v>
      </c>
      <c r="H493">
        <f>IF('Peaker Keys'!$B$29&gt;0,MAX(0,MIN('Peaker Keys'!$B$10,B493/'Peaker Keys'!$B$29)),0)</f>
        <v>0</v>
      </c>
      <c r="I493">
        <f>MAX(0,MIN('Peaker Keys'!$B$10,C493/'Peaker Keys'!$B$30))</f>
        <v>7.9998927763062441E-4</v>
      </c>
      <c r="J493">
        <f>IF('Peaker Keys'!$B$31=1,H493,I493)</f>
        <v>0</v>
      </c>
    </row>
    <row r="494" spans="1:10" x14ac:dyDescent="0.25">
      <c r="A494">
        <v>488</v>
      </c>
      <c r="B494">
        <v>0</v>
      </c>
      <c r="C494">
        <v>95.5</v>
      </c>
      <c r="D494">
        <f>MOD(A494-1+'Peaker Keys'!$B$7,'Peaker Keys'!$B$5)</f>
        <v>511</v>
      </c>
      <c r="E494">
        <f>INT(D494/'Peaker Keys'!$B$6)+1</f>
        <v>22</v>
      </c>
      <c r="F494">
        <f>MOD(D494,'Peaker Keys'!$B$6)</f>
        <v>7</v>
      </c>
      <c r="G494" t="str">
        <f>VLOOKUP(E494,Clustering!$A$6:$B$370,2,FALSE)</f>
        <v>Winter</v>
      </c>
      <c r="H494">
        <f>IF('Peaker Keys'!$B$29&gt;0,MAX(0,MIN('Peaker Keys'!$B$10,B494/'Peaker Keys'!$B$29)),0)</f>
        <v>0</v>
      </c>
      <c r="I494">
        <f>MAX(0,MIN('Peaker Keys'!$B$10,C494/'Peaker Keys'!$B$30))</f>
        <v>7.9998927763062441E-4</v>
      </c>
      <c r="J494">
        <f>IF('Peaker Keys'!$B$31=1,H494,I494)</f>
        <v>0</v>
      </c>
    </row>
    <row r="495" spans="1:10" x14ac:dyDescent="0.25">
      <c r="A495">
        <v>489</v>
      </c>
      <c r="B495">
        <v>0</v>
      </c>
      <c r="C495">
        <v>100.2</v>
      </c>
      <c r="D495">
        <f>MOD(A495-1+'Peaker Keys'!$B$7,'Peaker Keys'!$B$5)</f>
        <v>512</v>
      </c>
      <c r="E495">
        <f>INT(D495/'Peaker Keys'!$B$6)+1</f>
        <v>22</v>
      </c>
      <c r="F495">
        <f>MOD(D495,'Peaker Keys'!$B$6)</f>
        <v>8</v>
      </c>
      <c r="G495" t="str">
        <f>VLOOKUP(E495,Clustering!$A$6:$B$370,2,FALSE)</f>
        <v>Winter</v>
      </c>
      <c r="H495">
        <f>IF('Peaker Keys'!$B$29&gt;0,MAX(0,MIN('Peaker Keys'!$B$10,B495/'Peaker Keys'!$B$29)),0)</f>
        <v>0</v>
      </c>
      <c r="I495">
        <f>MAX(0,MIN('Peaker Keys'!$B$10,C495/'Peaker Keys'!$B$30))</f>
        <v>8.393604776815557E-4</v>
      </c>
      <c r="J495">
        <f>IF('Peaker Keys'!$B$31=1,H495,I495)</f>
        <v>0</v>
      </c>
    </row>
    <row r="496" spans="1:10" x14ac:dyDescent="0.25">
      <c r="A496">
        <v>490</v>
      </c>
      <c r="B496">
        <v>0</v>
      </c>
      <c r="C496">
        <v>159.1</v>
      </c>
      <c r="D496">
        <f>MOD(A496-1+'Peaker Keys'!$B$7,'Peaker Keys'!$B$5)</f>
        <v>513</v>
      </c>
      <c r="E496">
        <f>INT(D496/'Peaker Keys'!$B$6)+1</f>
        <v>22</v>
      </c>
      <c r="F496">
        <f>MOD(D496,'Peaker Keys'!$B$6)</f>
        <v>9</v>
      </c>
      <c r="G496" t="str">
        <f>VLOOKUP(E496,Clustering!$A$6:$B$370,2,FALSE)</f>
        <v>Winter</v>
      </c>
      <c r="H496">
        <f>IF('Peaker Keys'!$B$29&gt;0,MAX(0,MIN('Peaker Keys'!$B$10,B496/'Peaker Keys'!$B$29)),0)</f>
        <v>0</v>
      </c>
      <c r="I496">
        <f>MAX(0,MIN('Peaker Keys'!$B$10,C496/'Peaker Keys'!$B$30))</f>
        <v>1.3327570059793962E-3</v>
      </c>
      <c r="J496">
        <f>IF('Peaker Keys'!$B$31=1,H496,I496)</f>
        <v>0</v>
      </c>
    </row>
    <row r="497" spans="1:10" x14ac:dyDescent="0.25">
      <c r="A497">
        <v>491</v>
      </c>
      <c r="B497">
        <v>0</v>
      </c>
      <c r="C497">
        <v>159.1</v>
      </c>
      <c r="D497">
        <f>MOD(A497-1+'Peaker Keys'!$B$7,'Peaker Keys'!$B$5)</f>
        <v>514</v>
      </c>
      <c r="E497">
        <f>INT(D497/'Peaker Keys'!$B$6)+1</f>
        <v>22</v>
      </c>
      <c r="F497">
        <f>MOD(D497,'Peaker Keys'!$B$6)</f>
        <v>10</v>
      </c>
      <c r="G497" t="str">
        <f>VLOOKUP(E497,Clustering!$A$6:$B$370,2,FALSE)</f>
        <v>Winter</v>
      </c>
      <c r="H497">
        <f>IF('Peaker Keys'!$B$29&gt;0,MAX(0,MIN('Peaker Keys'!$B$10,B497/'Peaker Keys'!$B$29)),0)</f>
        <v>0</v>
      </c>
      <c r="I497">
        <f>MAX(0,MIN('Peaker Keys'!$B$10,C497/'Peaker Keys'!$B$30))</f>
        <v>1.3327570059793962E-3</v>
      </c>
      <c r="J497">
        <f>IF('Peaker Keys'!$B$31=1,H497,I497)</f>
        <v>0</v>
      </c>
    </row>
    <row r="498" spans="1:10" x14ac:dyDescent="0.25">
      <c r="A498">
        <v>492</v>
      </c>
      <c r="B498">
        <v>0</v>
      </c>
      <c r="C498">
        <v>159.1</v>
      </c>
      <c r="D498">
        <f>MOD(A498-1+'Peaker Keys'!$B$7,'Peaker Keys'!$B$5)</f>
        <v>515</v>
      </c>
      <c r="E498">
        <f>INT(D498/'Peaker Keys'!$B$6)+1</f>
        <v>22</v>
      </c>
      <c r="F498">
        <f>MOD(D498,'Peaker Keys'!$B$6)</f>
        <v>11</v>
      </c>
      <c r="G498" t="str">
        <f>VLOOKUP(E498,Clustering!$A$6:$B$370,2,FALSE)</f>
        <v>Winter</v>
      </c>
      <c r="H498">
        <f>IF('Peaker Keys'!$B$29&gt;0,MAX(0,MIN('Peaker Keys'!$B$10,B498/'Peaker Keys'!$B$29)),0)</f>
        <v>0</v>
      </c>
      <c r="I498">
        <f>MAX(0,MIN('Peaker Keys'!$B$10,C498/'Peaker Keys'!$B$30))</f>
        <v>1.3327570059793962E-3</v>
      </c>
      <c r="J498">
        <f>IF('Peaker Keys'!$B$31=1,H498,I498)</f>
        <v>0</v>
      </c>
    </row>
    <row r="499" spans="1:10" x14ac:dyDescent="0.25">
      <c r="A499">
        <v>493</v>
      </c>
      <c r="B499">
        <v>0</v>
      </c>
      <c r="C499">
        <v>159.1</v>
      </c>
      <c r="D499">
        <f>MOD(A499-1+'Peaker Keys'!$B$7,'Peaker Keys'!$B$5)</f>
        <v>516</v>
      </c>
      <c r="E499">
        <f>INT(D499/'Peaker Keys'!$B$6)+1</f>
        <v>22</v>
      </c>
      <c r="F499">
        <f>MOD(D499,'Peaker Keys'!$B$6)</f>
        <v>12</v>
      </c>
      <c r="G499" t="str">
        <f>VLOOKUP(E499,Clustering!$A$6:$B$370,2,FALSE)</f>
        <v>Winter</v>
      </c>
      <c r="H499">
        <f>IF('Peaker Keys'!$B$29&gt;0,MAX(0,MIN('Peaker Keys'!$B$10,B499/'Peaker Keys'!$B$29)),0)</f>
        <v>0</v>
      </c>
      <c r="I499">
        <f>MAX(0,MIN('Peaker Keys'!$B$10,C499/'Peaker Keys'!$B$30))</f>
        <v>1.3327570059793962E-3</v>
      </c>
      <c r="J499">
        <f>IF('Peaker Keys'!$B$31=1,H499,I499)</f>
        <v>0</v>
      </c>
    </row>
    <row r="500" spans="1:10" x14ac:dyDescent="0.25">
      <c r="A500">
        <v>494</v>
      </c>
      <c r="B500">
        <v>0</v>
      </c>
      <c r="C500">
        <v>159.1</v>
      </c>
      <c r="D500">
        <f>MOD(A500-1+'Peaker Keys'!$B$7,'Peaker Keys'!$B$5)</f>
        <v>517</v>
      </c>
      <c r="E500">
        <f>INT(D500/'Peaker Keys'!$B$6)+1</f>
        <v>22</v>
      </c>
      <c r="F500">
        <f>MOD(D500,'Peaker Keys'!$B$6)</f>
        <v>13</v>
      </c>
      <c r="G500" t="str">
        <f>VLOOKUP(E500,Clustering!$A$6:$B$370,2,FALSE)</f>
        <v>Winter</v>
      </c>
      <c r="H500">
        <f>IF('Peaker Keys'!$B$29&gt;0,MAX(0,MIN('Peaker Keys'!$B$10,B500/'Peaker Keys'!$B$29)),0)</f>
        <v>0</v>
      </c>
      <c r="I500">
        <f>MAX(0,MIN('Peaker Keys'!$B$10,C500/'Peaker Keys'!$B$30))</f>
        <v>1.3327570059793962E-3</v>
      </c>
      <c r="J500">
        <f>IF('Peaker Keys'!$B$31=1,H500,I500)</f>
        <v>0</v>
      </c>
    </row>
    <row r="501" spans="1:10" x14ac:dyDescent="0.25">
      <c r="A501">
        <v>495</v>
      </c>
      <c r="B501">
        <v>0</v>
      </c>
      <c r="C501">
        <v>159.1</v>
      </c>
      <c r="D501">
        <f>MOD(A501-1+'Peaker Keys'!$B$7,'Peaker Keys'!$B$5)</f>
        <v>518</v>
      </c>
      <c r="E501">
        <f>INT(D501/'Peaker Keys'!$B$6)+1</f>
        <v>22</v>
      </c>
      <c r="F501">
        <f>MOD(D501,'Peaker Keys'!$B$6)</f>
        <v>14</v>
      </c>
      <c r="G501" t="str">
        <f>VLOOKUP(E501,Clustering!$A$6:$B$370,2,FALSE)</f>
        <v>Winter</v>
      </c>
      <c r="H501">
        <f>IF('Peaker Keys'!$B$29&gt;0,MAX(0,MIN('Peaker Keys'!$B$10,B501/'Peaker Keys'!$B$29)),0)</f>
        <v>0</v>
      </c>
      <c r="I501">
        <f>MAX(0,MIN('Peaker Keys'!$B$10,C501/'Peaker Keys'!$B$30))</f>
        <v>1.3327570059793962E-3</v>
      </c>
      <c r="J501">
        <f>IF('Peaker Keys'!$B$31=1,H501,I501)</f>
        <v>0</v>
      </c>
    </row>
    <row r="502" spans="1:10" x14ac:dyDescent="0.25">
      <c r="A502">
        <v>496</v>
      </c>
      <c r="B502">
        <v>0</v>
      </c>
      <c r="C502">
        <v>159.1</v>
      </c>
      <c r="D502">
        <f>MOD(A502-1+'Peaker Keys'!$B$7,'Peaker Keys'!$B$5)</f>
        <v>519</v>
      </c>
      <c r="E502">
        <f>INT(D502/'Peaker Keys'!$B$6)+1</f>
        <v>22</v>
      </c>
      <c r="F502">
        <f>MOD(D502,'Peaker Keys'!$B$6)</f>
        <v>15</v>
      </c>
      <c r="G502" t="str">
        <f>VLOOKUP(E502,Clustering!$A$6:$B$370,2,FALSE)</f>
        <v>Winter</v>
      </c>
      <c r="H502">
        <f>IF('Peaker Keys'!$B$29&gt;0,MAX(0,MIN('Peaker Keys'!$B$10,B502/'Peaker Keys'!$B$29)),0)</f>
        <v>0</v>
      </c>
      <c r="I502">
        <f>MAX(0,MIN('Peaker Keys'!$B$10,C502/'Peaker Keys'!$B$30))</f>
        <v>1.3327570059793962E-3</v>
      </c>
      <c r="J502">
        <f>IF('Peaker Keys'!$B$31=1,H502,I502)</f>
        <v>0</v>
      </c>
    </row>
    <row r="503" spans="1:10" x14ac:dyDescent="0.25">
      <c r="A503">
        <v>497</v>
      </c>
      <c r="B503">
        <v>0</v>
      </c>
      <c r="C503">
        <v>159.1</v>
      </c>
      <c r="D503">
        <f>MOD(A503-1+'Peaker Keys'!$B$7,'Peaker Keys'!$B$5)</f>
        <v>520</v>
      </c>
      <c r="E503">
        <f>INT(D503/'Peaker Keys'!$B$6)+1</f>
        <v>22</v>
      </c>
      <c r="F503">
        <f>MOD(D503,'Peaker Keys'!$B$6)</f>
        <v>16</v>
      </c>
      <c r="G503" t="str">
        <f>VLOOKUP(E503,Clustering!$A$6:$B$370,2,FALSE)</f>
        <v>Winter</v>
      </c>
      <c r="H503">
        <f>IF('Peaker Keys'!$B$29&gt;0,MAX(0,MIN('Peaker Keys'!$B$10,B503/'Peaker Keys'!$B$29)),0)</f>
        <v>0</v>
      </c>
      <c r="I503">
        <f>MAX(0,MIN('Peaker Keys'!$B$10,C503/'Peaker Keys'!$B$30))</f>
        <v>1.3327570059793962E-3</v>
      </c>
      <c r="J503">
        <f>IF('Peaker Keys'!$B$31=1,H503,I503)</f>
        <v>0</v>
      </c>
    </row>
    <row r="504" spans="1:10" x14ac:dyDescent="0.25">
      <c r="A504">
        <v>498</v>
      </c>
      <c r="B504">
        <v>0</v>
      </c>
      <c r="C504">
        <v>159.1</v>
      </c>
      <c r="D504">
        <f>MOD(A504-1+'Peaker Keys'!$B$7,'Peaker Keys'!$B$5)</f>
        <v>521</v>
      </c>
      <c r="E504">
        <f>INT(D504/'Peaker Keys'!$B$6)+1</f>
        <v>22</v>
      </c>
      <c r="F504">
        <f>MOD(D504,'Peaker Keys'!$B$6)</f>
        <v>17</v>
      </c>
      <c r="G504" t="str">
        <f>VLOOKUP(E504,Clustering!$A$6:$B$370,2,FALSE)</f>
        <v>Winter</v>
      </c>
      <c r="H504">
        <f>IF('Peaker Keys'!$B$29&gt;0,MAX(0,MIN('Peaker Keys'!$B$10,B504/'Peaker Keys'!$B$29)),0)</f>
        <v>0</v>
      </c>
      <c r="I504">
        <f>MAX(0,MIN('Peaker Keys'!$B$10,C504/'Peaker Keys'!$B$30))</f>
        <v>1.3327570059793962E-3</v>
      </c>
      <c r="J504">
        <f>IF('Peaker Keys'!$B$31=1,H504,I504)</f>
        <v>0</v>
      </c>
    </row>
    <row r="505" spans="1:10" x14ac:dyDescent="0.25">
      <c r="A505">
        <v>499</v>
      </c>
      <c r="B505">
        <v>0</v>
      </c>
      <c r="C505">
        <v>1724.3</v>
      </c>
      <c r="D505">
        <f>MOD(A505-1+'Peaker Keys'!$B$7,'Peaker Keys'!$B$5)</f>
        <v>522</v>
      </c>
      <c r="E505">
        <f>INT(D505/'Peaker Keys'!$B$6)+1</f>
        <v>22</v>
      </c>
      <c r="F505">
        <f>MOD(D505,'Peaker Keys'!$B$6)</f>
        <v>18</v>
      </c>
      <c r="G505" t="str">
        <f>VLOOKUP(E505,Clustering!$A$6:$B$370,2,FALSE)</f>
        <v>Winter</v>
      </c>
      <c r="H505">
        <f>IF('Peaker Keys'!$B$29&gt;0,MAX(0,MIN('Peaker Keys'!$B$10,B505/'Peaker Keys'!$B$29)),0)</f>
        <v>0</v>
      </c>
      <c r="I505">
        <f>MAX(0,MIN('Peaker Keys'!$B$10,C505/'Peaker Keys'!$B$30))</f>
        <v>1.444420430804697E-2</v>
      </c>
      <c r="J505">
        <f>IF('Peaker Keys'!$B$31=1,H505,I505)</f>
        <v>0</v>
      </c>
    </row>
    <row r="506" spans="1:10" x14ac:dyDescent="0.25">
      <c r="A506">
        <v>500</v>
      </c>
      <c r="B506">
        <v>0</v>
      </c>
      <c r="C506">
        <v>1377.5</v>
      </c>
      <c r="D506">
        <f>MOD(A506-1+'Peaker Keys'!$B$7,'Peaker Keys'!$B$5)</f>
        <v>523</v>
      </c>
      <c r="E506">
        <f>INT(D506/'Peaker Keys'!$B$6)+1</f>
        <v>22</v>
      </c>
      <c r="F506">
        <f>MOD(D506,'Peaker Keys'!$B$6)</f>
        <v>19</v>
      </c>
      <c r="G506" t="str">
        <f>VLOOKUP(E506,Clustering!$A$6:$B$370,2,FALSE)</f>
        <v>Winter</v>
      </c>
      <c r="H506">
        <f>IF('Peaker Keys'!$B$29&gt;0,MAX(0,MIN('Peaker Keys'!$B$10,B506/'Peaker Keys'!$B$29)),0)</f>
        <v>0</v>
      </c>
      <c r="I506">
        <f>MAX(0,MIN('Peaker Keys'!$B$10,C506/'Peaker Keys'!$B$30))</f>
        <v>1.1539112355352724E-2</v>
      </c>
      <c r="J506">
        <f>IF('Peaker Keys'!$B$31=1,H506,I506)</f>
        <v>0</v>
      </c>
    </row>
    <row r="507" spans="1:10" x14ac:dyDescent="0.25">
      <c r="A507">
        <v>501</v>
      </c>
      <c r="B507">
        <v>0</v>
      </c>
      <c r="C507">
        <v>159.1</v>
      </c>
      <c r="D507">
        <f>MOD(A507-1+'Peaker Keys'!$B$7,'Peaker Keys'!$B$5)</f>
        <v>524</v>
      </c>
      <c r="E507">
        <f>INT(D507/'Peaker Keys'!$B$6)+1</f>
        <v>22</v>
      </c>
      <c r="F507">
        <f>MOD(D507,'Peaker Keys'!$B$6)</f>
        <v>20</v>
      </c>
      <c r="G507" t="str">
        <f>VLOOKUP(E507,Clustering!$A$6:$B$370,2,FALSE)</f>
        <v>Winter</v>
      </c>
      <c r="H507">
        <f>IF('Peaker Keys'!$B$29&gt;0,MAX(0,MIN('Peaker Keys'!$B$10,B507/'Peaker Keys'!$B$29)),0)</f>
        <v>0</v>
      </c>
      <c r="I507">
        <f>MAX(0,MIN('Peaker Keys'!$B$10,C507/'Peaker Keys'!$B$30))</f>
        <v>1.3327570059793962E-3</v>
      </c>
      <c r="J507">
        <f>IF('Peaker Keys'!$B$31=1,H507,I507)</f>
        <v>0</v>
      </c>
    </row>
    <row r="508" spans="1:10" x14ac:dyDescent="0.25">
      <c r="A508">
        <v>502</v>
      </c>
      <c r="B508">
        <v>0</v>
      </c>
      <c r="C508">
        <v>159.1</v>
      </c>
      <c r="D508">
        <f>MOD(A508-1+'Peaker Keys'!$B$7,'Peaker Keys'!$B$5)</f>
        <v>525</v>
      </c>
      <c r="E508">
        <f>INT(D508/'Peaker Keys'!$B$6)+1</f>
        <v>22</v>
      </c>
      <c r="F508">
        <f>MOD(D508,'Peaker Keys'!$B$6)</f>
        <v>21</v>
      </c>
      <c r="G508" t="str">
        <f>VLOOKUP(E508,Clustering!$A$6:$B$370,2,FALSE)</f>
        <v>Winter</v>
      </c>
      <c r="H508">
        <f>IF('Peaker Keys'!$B$29&gt;0,MAX(0,MIN('Peaker Keys'!$B$10,B508/'Peaker Keys'!$B$29)),0)</f>
        <v>0</v>
      </c>
      <c r="I508">
        <f>MAX(0,MIN('Peaker Keys'!$B$10,C508/'Peaker Keys'!$B$30))</f>
        <v>1.3327570059793962E-3</v>
      </c>
      <c r="J508">
        <f>IF('Peaker Keys'!$B$31=1,H508,I508)</f>
        <v>0</v>
      </c>
    </row>
    <row r="509" spans="1:10" x14ac:dyDescent="0.25">
      <c r="A509">
        <v>503</v>
      </c>
      <c r="B509">
        <v>0</v>
      </c>
      <c r="C509">
        <v>159.1</v>
      </c>
      <c r="D509">
        <f>MOD(A509-1+'Peaker Keys'!$B$7,'Peaker Keys'!$B$5)</f>
        <v>526</v>
      </c>
      <c r="E509">
        <f>INT(D509/'Peaker Keys'!$B$6)+1</f>
        <v>22</v>
      </c>
      <c r="F509">
        <f>MOD(D509,'Peaker Keys'!$B$6)</f>
        <v>22</v>
      </c>
      <c r="G509" t="str">
        <f>VLOOKUP(E509,Clustering!$A$6:$B$370,2,FALSE)</f>
        <v>Winter</v>
      </c>
      <c r="H509">
        <f>IF('Peaker Keys'!$B$29&gt;0,MAX(0,MIN('Peaker Keys'!$B$10,B509/'Peaker Keys'!$B$29)),0)</f>
        <v>0</v>
      </c>
      <c r="I509">
        <f>MAX(0,MIN('Peaker Keys'!$B$10,C509/'Peaker Keys'!$B$30))</f>
        <v>1.3327570059793962E-3</v>
      </c>
      <c r="J509">
        <f>IF('Peaker Keys'!$B$31=1,H509,I509)</f>
        <v>0</v>
      </c>
    </row>
    <row r="510" spans="1:10" x14ac:dyDescent="0.25">
      <c r="A510">
        <v>504</v>
      </c>
      <c r="B510">
        <v>0</v>
      </c>
      <c r="C510">
        <v>159.1</v>
      </c>
      <c r="D510">
        <f>MOD(A510-1+'Peaker Keys'!$B$7,'Peaker Keys'!$B$5)</f>
        <v>527</v>
      </c>
      <c r="E510">
        <f>INT(D510/'Peaker Keys'!$B$6)+1</f>
        <v>22</v>
      </c>
      <c r="F510">
        <f>MOD(D510,'Peaker Keys'!$B$6)</f>
        <v>23</v>
      </c>
      <c r="G510" t="str">
        <f>VLOOKUP(E510,Clustering!$A$6:$B$370,2,FALSE)</f>
        <v>Winter</v>
      </c>
      <c r="H510">
        <f>IF('Peaker Keys'!$B$29&gt;0,MAX(0,MIN('Peaker Keys'!$B$10,B510/'Peaker Keys'!$B$29)),0)</f>
        <v>0</v>
      </c>
      <c r="I510">
        <f>MAX(0,MIN('Peaker Keys'!$B$10,C510/'Peaker Keys'!$B$30))</f>
        <v>1.3327570059793962E-3</v>
      </c>
      <c r="J510">
        <f>IF('Peaker Keys'!$B$31=1,H510,I510)</f>
        <v>0</v>
      </c>
    </row>
    <row r="511" spans="1:10" x14ac:dyDescent="0.25">
      <c r="A511">
        <v>505</v>
      </c>
      <c r="B511">
        <v>0</v>
      </c>
      <c r="C511">
        <v>159.1</v>
      </c>
      <c r="D511">
        <f>MOD(A511-1+'Peaker Keys'!$B$7,'Peaker Keys'!$B$5)</f>
        <v>528</v>
      </c>
      <c r="E511">
        <f>INT(D511/'Peaker Keys'!$B$6)+1</f>
        <v>23</v>
      </c>
      <c r="F511">
        <f>MOD(D511,'Peaker Keys'!$B$6)</f>
        <v>0</v>
      </c>
      <c r="G511" t="str">
        <f>VLOOKUP(E511,Clustering!$A$6:$B$370,2,FALSE)</f>
        <v>Summer</v>
      </c>
      <c r="H511">
        <f>IF('Peaker Keys'!$B$29&gt;0,MAX(0,MIN('Peaker Keys'!$B$10,B511/'Peaker Keys'!$B$29)),0)</f>
        <v>0</v>
      </c>
      <c r="I511">
        <f>MAX(0,MIN('Peaker Keys'!$B$10,C511/'Peaker Keys'!$B$30))</f>
        <v>1.3327570059793962E-3</v>
      </c>
      <c r="J511">
        <f>IF('Peaker Keys'!$B$31=1,H511,I511)</f>
        <v>0</v>
      </c>
    </row>
    <row r="512" spans="1:10" x14ac:dyDescent="0.25">
      <c r="A512">
        <v>506</v>
      </c>
      <c r="B512">
        <v>0</v>
      </c>
      <c r="C512">
        <v>106.3</v>
      </c>
      <c r="D512">
        <f>MOD(A512-1+'Peaker Keys'!$B$7,'Peaker Keys'!$B$5)</f>
        <v>529</v>
      </c>
      <c r="E512">
        <f>INT(D512/'Peaker Keys'!$B$6)+1</f>
        <v>23</v>
      </c>
      <c r="F512">
        <f>MOD(D512,'Peaker Keys'!$B$6)</f>
        <v>1</v>
      </c>
      <c r="G512" t="str">
        <f>VLOOKUP(E512,Clustering!$A$6:$B$370,2,FALSE)</f>
        <v>Summer</v>
      </c>
      <c r="H512">
        <f>IF('Peaker Keys'!$B$29&gt;0,MAX(0,MIN('Peaker Keys'!$B$10,B512/'Peaker Keys'!$B$29)),0)</f>
        <v>0</v>
      </c>
      <c r="I512">
        <f>MAX(0,MIN('Peaker Keys'!$B$10,C512/'Peaker Keys'!$B$30))</f>
        <v>8.9045926923701964E-4</v>
      </c>
      <c r="J512">
        <f>IF('Peaker Keys'!$B$31=1,H512,I512)</f>
        <v>0</v>
      </c>
    </row>
    <row r="513" spans="1:10" x14ac:dyDescent="0.25">
      <c r="A513">
        <v>507</v>
      </c>
      <c r="B513">
        <v>0</v>
      </c>
      <c r="C513">
        <v>95.5</v>
      </c>
      <c r="D513">
        <f>MOD(A513-1+'Peaker Keys'!$B$7,'Peaker Keys'!$B$5)</f>
        <v>530</v>
      </c>
      <c r="E513">
        <f>INT(D513/'Peaker Keys'!$B$6)+1</f>
        <v>23</v>
      </c>
      <c r="F513">
        <f>MOD(D513,'Peaker Keys'!$B$6)</f>
        <v>2</v>
      </c>
      <c r="G513" t="str">
        <f>VLOOKUP(E513,Clustering!$A$6:$B$370,2,FALSE)</f>
        <v>Summer</v>
      </c>
      <c r="H513">
        <f>IF('Peaker Keys'!$B$29&gt;0,MAX(0,MIN('Peaker Keys'!$B$10,B513/'Peaker Keys'!$B$29)),0)</f>
        <v>0</v>
      </c>
      <c r="I513">
        <f>MAX(0,MIN('Peaker Keys'!$B$10,C513/'Peaker Keys'!$B$30))</f>
        <v>7.9998927763062441E-4</v>
      </c>
      <c r="J513">
        <f>IF('Peaker Keys'!$B$31=1,H513,I513)</f>
        <v>0</v>
      </c>
    </row>
    <row r="514" spans="1:10" x14ac:dyDescent="0.25">
      <c r="A514">
        <v>508</v>
      </c>
      <c r="B514">
        <v>0</v>
      </c>
      <c r="C514">
        <v>95.5</v>
      </c>
      <c r="D514">
        <f>MOD(A514-1+'Peaker Keys'!$B$7,'Peaker Keys'!$B$5)</f>
        <v>531</v>
      </c>
      <c r="E514">
        <f>INT(D514/'Peaker Keys'!$B$6)+1</f>
        <v>23</v>
      </c>
      <c r="F514">
        <f>MOD(D514,'Peaker Keys'!$B$6)</f>
        <v>3</v>
      </c>
      <c r="G514" t="str">
        <f>VLOOKUP(E514,Clustering!$A$6:$B$370,2,FALSE)</f>
        <v>Summer</v>
      </c>
      <c r="H514">
        <f>IF('Peaker Keys'!$B$29&gt;0,MAX(0,MIN('Peaker Keys'!$B$10,B514/'Peaker Keys'!$B$29)),0)</f>
        <v>0</v>
      </c>
      <c r="I514">
        <f>MAX(0,MIN('Peaker Keys'!$B$10,C514/'Peaker Keys'!$B$30))</f>
        <v>7.9998927763062441E-4</v>
      </c>
      <c r="J514">
        <f>IF('Peaker Keys'!$B$31=1,H514,I514)</f>
        <v>0</v>
      </c>
    </row>
    <row r="515" spans="1:10" x14ac:dyDescent="0.25">
      <c r="A515">
        <v>509</v>
      </c>
      <c r="B515">
        <v>0</v>
      </c>
      <c r="C515">
        <v>95.5</v>
      </c>
      <c r="D515">
        <f>MOD(A515-1+'Peaker Keys'!$B$7,'Peaker Keys'!$B$5)</f>
        <v>532</v>
      </c>
      <c r="E515">
        <f>INT(D515/'Peaker Keys'!$B$6)+1</f>
        <v>23</v>
      </c>
      <c r="F515">
        <f>MOD(D515,'Peaker Keys'!$B$6)</f>
        <v>4</v>
      </c>
      <c r="G515" t="str">
        <f>VLOOKUP(E515,Clustering!$A$6:$B$370,2,FALSE)</f>
        <v>Summer</v>
      </c>
      <c r="H515">
        <f>IF('Peaker Keys'!$B$29&gt;0,MAX(0,MIN('Peaker Keys'!$B$10,B515/'Peaker Keys'!$B$29)),0)</f>
        <v>0</v>
      </c>
      <c r="I515">
        <f>MAX(0,MIN('Peaker Keys'!$B$10,C515/'Peaker Keys'!$B$30))</f>
        <v>7.9998927763062441E-4</v>
      </c>
      <c r="J515">
        <f>IF('Peaker Keys'!$B$31=1,H515,I515)</f>
        <v>0</v>
      </c>
    </row>
    <row r="516" spans="1:10" x14ac:dyDescent="0.25">
      <c r="A516">
        <v>510</v>
      </c>
      <c r="B516">
        <v>0</v>
      </c>
      <c r="C516">
        <v>95.5</v>
      </c>
      <c r="D516">
        <f>MOD(A516-1+'Peaker Keys'!$B$7,'Peaker Keys'!$B$5)</f>
        <v>533</v>
      </c>
      <c r="E516">
        <f>INT(D516/'Peaker Keys'!$B$6)+1</f>
        <v>23</v>
      </c>
      <c r="F516">
        <f>MOD(D516,'Peaker Keys'!$B$6)</f>
        <v>5</v>
      </c>
      <c r="G516" t="str">
        <f>VLOOKUP(E516,Clustering!$A$6:$B$370,2,FALSE)</f>
        <v>Summer</v>
      </c>
      <c r="H516">
        <f>IF('Peaker Keys'!$B$29&gt;0,MAX(0,MIN('Peaker Keys'!$B$10,B516/'Peaker Keys'!$B$29)),0)</f>
        <v>0</v>
      </c>
      <c r="I516">
        <f>MAX(0,MIN('Peaker Keys'!$B$10,C516/'Peaker Keys'!$B$30))</f>
        <v>7.9998927763062441E-4</v>
      </c>
      <c r="J516">
        <f>IF('Peaker Keys'!$B$31=1,H516,I516)</f>
        <v>0</v>
      </c>
    </row>
    <row r="517" spans="1:10" x14ac:dyDescent="0.25">
      <c r="A517">
        <v>511</v>
      </c>
      <c r="B517">
        <v>0</v>
      </c>
      <c r="C517">
        <v>95.5</v>
      </c>
      <c r="D517">
        <f>MOD(A517-1+'Peaker Keys'!$B$7,'Peaker Keys'!$B$5)</f>
        <v>534</v>
      </c>
      <c r="E517">
        <f>INT(D517/'Peaker Keys'!$B$6)+1</f>
        <v>23</v>
      </c>
      <c r="F517">
        <f>MOD(D517,'Peaker Keys'!$B$6)</f>
        <v>6</v>
      </c>
      <c r="G517" t="str">
        <f>VLOOKUP(E517,Clustering!$A$6:$B$370,2,FALSE)</f>
        <v>Summer</v>
      </c>
      <c r="H517">
        <f>IF('Peaker Keys'!$B$29&gt;0,MAX(0,MIN('Peaker Keys'!$B$10,B517/'Peaker Keys'!$B$29)),0)</f>
        <v>0</v>
      </c>
      <c r="I517">
        <f>MAX(0,MIN('Peaker Keys'!$B$10,C517/'Peaker Keys'!$B$30))</f>
        <v>7.9998927763062441E-4</v>
      </c>
      <c r="J517">
        <f>IF('Peaker Keys'!$B$31=1,H517,I517)</f>
        <v>0</v>
      </c>
    </row>
    <row r="518" spans="1:10" x14ac:dyDescent="0.25">
      <c r="A518">
        <v>512</v>
      </c>
      <c r="B518">
        <v>0</v>
      </c>
      <c r="C518">
        <v>95.5</v>
      </c>
      <c r="D518">
        <f>MOD(A518-1+'Peaker Keys'!$B$7,'Peaker Keys'!$B$5)</f>
        <v>535</v>
      </c>
      <c r="E518">
        <f>INT(D518/'Peaker Keys'!$B$6)+1</f>
        <v>23</v>
      </c>
      <c r="F518">
        <f>MOD(D518,'Peaker Keys'!$B$6)</f>
        <v>7</v>
      </c>
      <c r="G518" t="str">
        <f>VLOOKUP(E518,Clustering!$A$6:$B$370,2,FALSE)</f>
        <v>Summer</v>
      </c>
      <c r="H518">
        <f>IF('Peaker Keys'!$B$29&gt;0,MAX(0,MIN('Peaker Keys'!$B$10,B518/'Peaker Keys'!$B$29)),0)</f>
        <v>0</v>
      </c>
      <c r="I518">
        <f>MAX(0,MIN('Peaker Keys'!$B$10,C518/'Peaker Keys'!$B$30))</f>
        <v>7.9998927763062441E-4</v>
      </c>
      <c r="J518">
        <f>IF('Peaker Keys'!$B$31=1,H518,I518)</f>
        <v>0</v>
      </c>
    </row>
    <row r="519" spans="1:10" x14ac:dyDescent="0.25">
      <c r="A519">
        <v>513</v>
      </c>
      <c r="B519">
        <v>0</v>
      </c>
      <c r="C519">
        <v>95.5</v>
      </c>
      <c r="D519">
        <f>MOD(A519-1+'Peaker Keys'!$B$7,'Peaker Keys'!$B$5)</f>
        <v>536</v>
      </c>
      <c r="E519">
        <f>INT(D519/'Peaker Keys'!$B$6)+1</f>
        <v>23</v>
      </c>
      <c r="F519">
        <f>MOD(D519,'Peaker Keys'!$B$6)</f>
        <v>8</v>
      </c>
      <c r="G519" t="str">
        <f>VLOOKUP(E519,Clustering!$A$6:$B$370,2,FALSE)</f>
        <v>Summer</v>
      </c>
      <c r="H519">
        <f>IF('Peaker Keys'!$B$29&gt;0,MAX(0,MIN('Peaker Keys'!$B$10,B519/'Peaker Keys'!$B$29)),0)</f>
        <v>0</v>
      </c>
      <c r="I519">
        <f>MAX(0,MIN('Peaker Keys'!$B$10,C519/'Peaker Keys'!$B$30))</f>
        <v>7.9998927763062441E-4</v>
      </c>
      <c r="J519">
        <f>IF('Peaker Keys'!$B$31=1,H519,I519)</f>
        <v>0</v>
      </c>
    </row>
    <row r="520" spans="1:10" x14ac:dyDescent="0.25">
      <c r="A520">
        <v>514</v>
      </c>
      <c r="B520">
        <v>0</v>
      </c>
      <c r="C520">
        <v>95.5</v>
      </c>
      <c r="D520">
        <f>MOD(A520-1+'Peaker Keys'!$B$7,'Peaker Keys'!$B$5)</f>
        <v>537</v>
      </c>
      <c r="E520">
        <f>INT(D520/'Peaker Keys'!$B$6)+1</f>
        <v>23</v>
      </c>
      <c r="F520">
        <f>MOD(D520,'Peaker Keys'!$B$6)</f>
        <v>9</v>
      </c>
      <c r="G520" t="str">
        <f>VLOOKUP(E520,Clustering!$A$6:$B$370,2,FALSE)</f>
        <v>Summer</v>
      </c>
      <c r="H520">
        <f>IF('Peaker Keys'!$B$29&gt;0,MAX(0,MIN('Peaker Keys'!$B$10,B520/'Peaker Keys'!$B$29)),0)</f>
        <v>0</v>
      </c>
      <c r="I520">
        <f>MAX(0,MIN('Peaker Keys'!$B$10,C520/'Peaker Keys'!$B$30))</f>
        <v>7.9998927763062441E-4</v>
      </c>
      <c r="J520">
        <f>IF('Peaker Keys'!$B$31=1,H520,I520)</f>
        <v>0</v>
      </c>
    </row>
    <row r="521" spans="1:10" x14ac:dyDescent="0.25">
      <c r="A521">
        <v>515</v>
      </c>
      <c r="B521">
        <v>0</v>
      </c>
      <c r="C521">
        <v>95.5</v>
      </c>
      <c r="D521">
        <f>MOD(A521-1+'Peaker Keys'!$B$7,'Peaker Keys'!$B$5)</f>
        <v>538</v>
      </c>
      <c r="E521">
        <f>INT(D521/'Peaker Keys'!$B$6)+1</f>
        <v>23</v>
      </c>
      <c r="F521">
        <f>MOD(D521,'Peaker Keys'!$B$6)</f>
        <v>10</v>
      </c>
      <c r="G521" t="str">
        <f>VLOOKUP(E521,Clustering!$A$6:$B$370,2,FALSE)</f>
        <v>Summer</v>
      </c>
      <c r="H521">
        <f>IF('Peaker Keys'!$B$29&gt;0,MAX(0,MIN('Peaker Keys'!$B$10,B521/'Peaker Keys'!$B$29)),0)</f>
        <v>0</v>
      </c>
      <c r="I521">
        <f>MAX(0,MIN('Peaker Keys'!$B$10,C521/'Peaker Keys'!$B$30))</f>
        <v>7.9998927763062441E-4</v>
      </c>
      <c r="J521">
        <f>IF('Peaker Keys'!$B$31=1,H521,I521)</f>
        <v>0</v>
      </c>
    </row>
    <row r="522" spans="1:10" x14ac:dyDescent="0.25">
      <c r="A522">
        <v>516</v>
      </c>
      <c r="B522">
        <v>0</v>
      </c>
      <c r="C522">
        <v>95.5</v>
      </c>
      <c r="D522">
        <f>MOD(A522-1+'Peaker Keys'!$B$7,'Peaker Keys'!$B$5)</f>
        <v>539</v>
      </c>
      <c r="E522">
        <f>INT(D522/'Peaker Keys'!$B$6)+1</f>
        <v>23</v>
      </c>
      <c r="F522">
        <f>MOD(D522,'Peaker Keys'!$B$6)</f>
        <v>11</v>
      </c>
      <c r="G522" t="str">
        <f>VLOOKUP(E522,Clustering!$A$6:$B$370,2,FALSE)</f>
        <v>Summer</v>
      </c>
      <c r="H522">
        <f>IF('Peaker Keys'!$B$29&gt;0,MAX(0,MIN('Peaker Keys'!$B$10,B522/'Peaker Keys'!$B$29)),0)</f>
        <v>0</v>
      </c>
      <c r="I522">
        <f>MAX(0,MIN('Peaker Keys'!$B$10,C522/'Peaker Keys'!$B$30))</f>
        <v>7.9998927763062441E-4</v>
      </c>
      <c r="J522">
        <f>IF('Peaker Keys'!$B$31=1,H522,I522)</f>
        <v>0</v>
      </c>
    </row>
    <row r="523" spans="1:10" x14ac:dyDescent="0.25">
      <c r="A523">
        <v>517</v>
      </c>
      <c r="B523">
        <v>0</v>
      </c>
      <c r="C523">
        <v>95.5</v>
      </c>
      <c r="D523">
        <f>MOD(A523-1+'Peaker Keys'!$B$7,'Peaker Keys'!$B$5)</f>
        <v>540</v>
      </c>
      <c r="E523">
        <f>INT(D523/'Peaker Keys'!$B$6)+1</f>
        <v>23</v>
      </c>
      <c r="F523">
        <f>MOD(D523,'Peaker Keys'!$B$6)</f>
        <v>12</v>
      </c>
      <c r="G523" t="str">
        <f>VLOOKUP(E523,Clustering!$A$6:$B$370,2,FALSE)</f>
        <v>Summer</v>
      </c>
      <c r="H523">
        <f>IF('Peaker Keys'!$B$29&gt;0,MAX(0,MIN('Peaker Keys'!$B$10,B523/'Peaker Keys'!$B$29)),0)</f>
        <v>0</v>
      </c>
      <c r="I523">
        <f>MAX(0,MIN('Peaker Keys'!$B$10,C523/'Peaker Keys'!$B$30))</f>
        <v>7.9998927763062441E-4</v>
      </c>
      <c r="J523">
        <f>IF('Peaker Keys'!$B$31=1,H523,I523)</f>
        <v>0</v>
      </c>
    </row>
    <row r="524" spans="1:10" x14ac:dyDescent="0.25">
      <c r="A524">
        <v>518</v>
      </c>
      <c r="B524">
        <v>0</v>
      </c>
      <c r="C524">
        <v>95.5</v>
      </c>
      <c r="D524">
        <f>MOD(A524-1+'Peaker Keys'!$B$7,'Peaker Keys'!$B$5)</f>
        <v>541</v>
      </c>
      <c r="E524">
        <f>INT(D524/'Peaker Keys'!$B$6)+1</f>
        <v>23</v>
      </c>
      <c r="F524">
        <f>MOD(D524,'Peaker Keys'!$B$6)</f>
        <v>13</v>
      </c>
      <c r="G524" t="str">
        <f>VLOOKUP(E524,Clustering!$A$6:$B$370,2,FALSE)</f>
        <v>Summer</v>
      </c>
      <c r="H524">
        <f>IF('Peaker Keys'!$B$29&gt;0,MAX(0,MIN('Peaker Keys'!$B$10,B524/'Peaker Keys'!$B$29)),0)</f>
        <v>0</v>
      </c>
      <c r="I524">
        <f>MAX(0,MIN('Peaker Keys'!$B$10,C524/'Peaker Keys'!$B$30))</f>
        <v>7.9998927763062441E-4</v>
      </c>
      <c r="J524">
        <f>IF('Peaker Keys'!$B$31=1,H524,I524)</f>
        <v>0</v>
      </c>
    </row>
    <row r="525" spans="1:10" x14ac:dyDescent="0.25">
      <c r="A525">
        <v>519</v>
      </c>
      <c r="B525">
        <v>0</v>
      </c>
      <c r="C525">
        <v>159.1</v>
      </c>
      <c r="D525">
        <f>MOD(A525-1+'Peaker Keys'!$B$7,'Peaker Keys'!$B$5)</f>
        <v>542</v>
      </c>
      <c r="E525">
        <f>INT(D525/'Peaker Keys'!$B$6)+1</f>
        <v>23</v>
      </c>
      <c r="F525">
        <f>MOD(D525,'Peaker Keys'!$B$6)</f>
        <v>14</v>
      </c>
      <c r="G525" t="str">
        <f>VLOOKUP(E525,Clustering!$A$6:$B$370,2,FALSE)</f>
        <v>Summer</v>
      </c>
      <c r="H525">
        <f>IF('Peaker Keys'!$B$29&gt;0,MAX(0,MIN('Peaker Keys'!$B$10,B525/'Peaker Keys'!$B$29)),0)</f>
        <v>0</v>
      </c>
      <c r="I525">
        <f>MAX(0,MIN('Peaker Keys'!$B$10,C525/'Peaker Keys'!$B$30))</f>
        <v>1.3327570059793962E-3</v>
      </c>
      <c r="J525">
        <f>IF('Peaker Keys'!$B$31=1,H525,I525)</f>
        <v>0</v>
      </c>
    </row>
    <row r="526" spans="1:10" x14ac:dyDescent="0.25">
      <c r="A526">
        <v>520</v>
      </c>
      <c r="B526">
        <v>0</v>
      </c>
      <c r="C526">
        <v>159.1</v>
      </c>
      <c r="D526">
        <f>MOD(A526-1+'Peaker Keys'!$B$7,'Peaker Keys'!$B$5)</f>
        <v>543</v>
      </c>
      <c r="E526">
        <f>INT(D526/'Peaker Keys'!$B$6)+1</f>
        <v>23</v>
      </c>
      <c r="F526">
        <f>MOD(D526,'Peaker Keys'!$B$6)</f>
        <v>15</v>
      </c>
      <c r="G526" t="str">
        <f>VLOOKUP(E526,Clustering!$A$6:$B$370,2,FALSE)</f>
        <v>Summer</v>
      </c>
      <c r="H526">
        <f>IF('Peaker Keys'!$B$29&gt;0,MAX(0,MIN('Peaker Keys'!$B$10,B526/'Peaker Keys'!$B$29)),0)</f>
        <v>0</v>
      </c>
      <c r="I526">
        <f>MAX(0,MIN('Peaker Keys'!$B$10,C526/'Peaker Keys'!$B$30))</f>
        <v>1.3327570059793962E-3</v>
      </c>
      <c r="J526">
        <f>IF('Peaker Keys'!$B$31=1,H526,I526)</f>
        <v>0</v>
      </c>
    </row>
    <row r="527" spans="1:10" x14ac:dyDescent="0.25">
      <c r="A527">
        <v>521</v>
      </c>
      <c r="B527">
        <v>0</v>
      </c>
      <c r="C527">
        <v>159.1</v>
      </c>
      <c r="D527">
        <f>MOD(A527-1+'Peaker Keys'!$B$7,'Peaker Keys'!$B$5)</f>
        <v>544</v>
      </c>
      <c r="E527">
        <f>INT(D527/'Peaker Keys'!$B$6)+1</f>
        <v>23</v>
      </c>
      <c r="F527">
        <f>MOD(D527,'Peaker Keys'!$B$6)</f>
        <v>16</v>
      </c>
      <c r="G527" t="str">
        <f>VLOOKUP(E527,Clustering!$A$6:$B$370,2,FALSE)</f>
        <v>Summer</v>
      </c>
      <c r="H527">
        <f>IF('Peaker Keys'!$B$29&gt;0,MAX(0,MIN('Peaker Keys'!$B$10,B527/'Peaker Keys'!$B$29)),0)</f>
        <v>0</v>
      </c>
      <c r="I527">
        <f>MAX(0,MIN('Peaker Keys'!$B$10,C527/'Peaker Keys'!$B$30))</f>
        <v>1.3327570059793962E-3</v>
      </c>
      <c r="J527">
        <f>IF('Peaker Keys'!$B$31=1,H527,I527)</f>
        <v>0</v>
      </c>
    </row>
    <row r="528" spans="1:10" x14ac:dyDescent="0.25">
      <c r="A528">
        <v>522</v>
      </c>
      <c r="B528">
        <v>0</v>
      </c>
      <c r="C528">
        <v>159.1</v>
      </c>
      <c r="D528">
        <f>MOD(A528-1+'Peaker Keys'!$B$7,'Peaker Keys'!$B$5)</f>
        <v>545</v>
      </c>
      <c r="E528">
        <f>INT(D528/'Peaker Keys'!$B$6)+1</f>
        <v>23</v>
      </c>
      <c r="F528">
        <f>MOD(D528,'Peaker Keys'!$B$6)</f>
        <v>17</v>
      </c>
      <c r="G528" t="str">
        <f>VLOOKUP(E528,Clustering!$A$6:$B$370,2,FALSE)</f>
        <v>Summer</v>
      </c>
      <c r="H528">
        <f>IF('Peaker Keys'!$B$29&gt;0,MAX(0,MIN('Peaker Keys'!$B$10,B528/'Peaker Keys'!$B$29)),0)</f>
        <v>0</v>
      </c>
      <c r="I528">
        <f>MAX(0,MIN('Peaker Keys'!$B$10,C528/'Peaker Keys'!$B$30))</f>
        <v>1.3327570059793962E-3</v>
      </c>
      <c r="J528">
        <f>IF('Peaker Keys'!$B$31=1,H528,I528)</f>
        <v>0</v>
      </c>
    </row>
    <row r="529" spans="1:10" x14ac:dyDescent="0.25">
      <c r="A529">
        <v>523</v>
      </c>
      <c r="B529">
        <v>0</v>
      </c>
      <c r="C529">
        <v>159.1</v>
      </c>
      <c r="D529">
        <f>MOD(A529-1+'Peaker Keys'!$B$7,'Peaker Keys'!$B$5)</f>
        <v>546</v>
      </c>
      <c r="E529">
        <f>INT(D529/'Peaker Keys'!$B$6)+1</f>
        <v>23</v>
      </c>
      <c r="F529">
        <f>MOD(D529,'Peaker Keys'!$B$6)</f>
        <v>18</v>
      </c>
      <c r="G529" t="str">
        <f>VLOOKUP(E529,Clustering!$A$6:$B$370,2,FALSE)</f>
        <v>Summer</v>
      </c>
      <c r="H529">
        <f>IF('Peaker Keys'!$B$29&gt;0,MAX(0,MIN('Peaker Keys'!$B$10,B529/'Peaker Keys'!$B$29)),0)</f>
        <v>0</v>
      </c>
      <c r="I529">
        <f>MAX(0,MIN('Peaker Keys'!$B$10,C529/'Peaker Keys'!$B$30))</f>
        <v>1.3327570059793962E-3</v>
      </c>
      <c r="J529">
        <f>IF('Peaker Keys'!$B$31=1,H529,I529)</f>
        <v>0</v>
      </c>
    </row>
    <row r="530" spans="1:10" x14ac:dyDescent="0.25">
      <c r="A530">
        <v>524</v>
      </c>
      <c r="B530">
        <v>0</v>
      </c>
      <c r="C530">
        <v>159.1</v>
      </c>
      <c r="D530">
        <f>MOD(A530-1+'Peaker Keys'!$B$7,'Peaker Keys'!$B$5)</f>
        <v>547</v>
      </c>
      <c r="E530">
        <f>INT(D530/'Peaker Keys'!$B$6)+1</f>
        <v>23</v>
      </c>
      <c r="F530">
        <f>MOD(D530,'Peaker Keys'!$B$6)</f>
        <v>19</v>
      </c>
      <c r="G530" t="str">
        <f>VLOOKUP(E530,Clustering!$A$6:$B$370,2,FALSE)</f>
        <v>Summer</v>
      </c>
      <c r="H530">
        <f>IF('Peaker Keys'!$B$29&gt;0,MAX(0,MIN('Peaker Keys'!$B$10,B530/'Peaker Keys'!$B$29)),0)</f>
        <v>0</v>
      </c>
      <c r="I530">
        <f>MAX(0,MIN('Peaker Keys'!$B$10,C530/'Peaker Keys'!$B$30))</f>
        <v>1.3327570059793962E-3</v>
      </c>
      <c r="J530">
        <f>IF('Peaker Keys'!$B$31=1,H530,I530)</f>
        <v>0</v>
      </c>
    </row>
    <row r="531" spans="1:10" x14ac:dyDescent="0.25">
      <c r="A531">
        <v>525</v>
      </c>
      <c r="B531">
        <v>0</v>
      </c>
      <c r="C531">
        <v>159.1</v>
      </c>
      <c r="D531">
        <f>MOD(A531-1+'Peaker Keys'!$B$7,'Peaker Keys'!$B$5)</f>
        <v>548</v>
      </c>
      <c r="E531">
        <f>INT(D531/'Peaker Keys'!$B$6)+1</f>
        <v>23</v>
      </c>
      <c r="F531">
        <f>MOD(D531,'Peaker Keys'!$B$6)</f>
        <v>20</v>
      </c>
      <c r="G531" t="str">
        <f>VLOOKUP(E531,Clustering!$A$6:$B$370,2,FALSE)</f>
        <v>Summer</v>
      </c>
      <c r="H531">
        <f>IF('Peaker Keys'!$B$29&gt;0,MAX(0,MIN('Peaker Keys'!$B$10,B531/'Peaker Keys'!$B$29)),0)</f>
        <v>0</v>
      </c>
      <c r="I531">
        <f>MAX(0,MIN('Peaker Keys'!$B$10,C531/'Peaker Keys'!$B$30))</f>
        <v>1.3327570059793962E-3</v>
      </c>
      <c r="J531">
        <f>IF('Peaker Keys'!$B$31=1,H531,I531)</f>
        <v>0</v>
      </c>
    </row>
    <row r="532" spans="1:10" x14ac:dyDescent="0.25">
      <c r="A532">
        <v>526</v>
      </c>
      <c r="B532">
        <v>0</v>
      </c>
      <c r="C532">
        <v>159.1</v>
      </c>
      <c r="D532">
        <f>MOD(A532-1+'Peaker Keys'!$B$7,'Peaker Keys'!$B$5)</f>
        <v>549</v>
      </c>
      <c r="E532">
        <f>INT(D532/'Peaker Keys'!$B$6)+1</f>
        <v>23</v>
      </c>
      <c r="F532">
        <f>MOD(D532,'Peaker Keys'!$B$6)</f>
        <v>21</v>
      </c>
      <c r="G532" t="str">
        <f>VLOOKUP(E532,Clustering!$A$6:$B$370,2,FALSE)</f>
        <v>Summer</v>
      </c>
      <c r="H532">
        <f>IF('Peaker Keys'!$B$29&gt;0,MAX(0,MIN('Peaker Keys'!$B$10,B532/'Peaker Keys'!$B$29)),0)</f>
        <v>0</v>
      </c>
      <c r="I532">
        <f>MAX(0,MIN('Peaker Keys'!$B$10,C532/'Peaker Keys'!$B$30))</f>
        <v>1.3327570059793962E-3</v>
      </c>
      <c r="J532">
        <f>IF('Peaker Keys'!$B$31=1,H532,I532)</f>
        <v>0</v>
      </c>
    </row>
    <row r="533" spans="1:10" x14ac:dyDescent="0.25">
      <c r="A533">
        <v>527</v>
      </c>
      <c r="B533">
        <v>0</v>
      </c>
      <c r="C533">
        <v>159.1</v>
      </c>
      <c r="D533">
        <f>MOD(A533-1+'Peaker Keys'!$B$7,'Peaker Keys'!$B$5)</f>
        <v>550</v>
      </c>
      <c r="E533">
        <f>INT(D533/'Peaker Keys'!$B$6)+1</f>
        <v>23</v>
      </c>
      <c r="F533">
        <f>MOD(D533,'Peaker Keys'!$B$6)</f>
        <v>22</v>
      </c>
      <c r="G533" t="str">
        <f>VLOOKUP(E533,Clustering!$A$6:$B$370,2,FALSE)</f>
        <v>Summer</v>
      </c>
      <c r="H533">
        <f>IF('Peaker Keys'!$B$29&gt;0,MAX(0,MIN('Peaker Keys'!$B$10,B533/'Peaker Keys'!$B$29)),0)</f>
        <v>0</v>
      </c>
      <c r="I533">
        <f>MAX(0,MIN('Peaker Keys'!$B$10,C533/'Peaker Keys'!$B$30))</f>
        <v>1.3327570059793962E-3</v>
      </c>
      <c r="J533">
        <f>IF('Peaker Keys'!$B$31=1,H533,I533)</f>
        <v>0</v>
      </c>
    </row>
    <row r="534" spans="1:10" x14ac:dyDescent="0.25">
      <c r="A534">
        <v>528</v>
      </c>
      <c r="B534">
        <v>0</v>
      </c>
      <c r="C534">
        <v>159.1</v>
      </c>
      <c r="D534">
        <f>MOD(A534-1+'Peaker Keys'!$B$7,'Peaker Keys'!$B$5)</f>
        <v>551</v>
      </c>
      <c r="E534">
        <f>INT(D534/'Peaker Keys'!$B$6)+1</f>
        <v>23</v>
      </c>
      <c r="F534">
        <f>MOD(D534,'Peaker Keys'!$B$6)</f>
        <v>23</v>
      </c>
      <c r="G534" t="str">
        <f>VLOOKUP(E534,Clustering!$A$6:$B$370,2,FALSE)</f>
        <v>Summer</v>
      </c>
      <c r="H534">
        <f>IF('Peaker Keys'!$B$29&gt;0,MAX(0,MIN('Peaker Keys'!$B$10,B534/'Peaker Keys'!$B$29)),0)</f>
        <v>0</v>
      </c>
      <c r="I534">
        <f>MAX(0,MIN('Peaker Keys'!$B$10,C534/'Peaker Keys'!$B$30))</f>
        <v>1.3327570059793962E-3</v>
      </c>
      <c r="J534">
        <f>IF('Peaker Keys'!$B$31=1,H534,I534)</f>
        <v>0</v>
      </c>
    </row>
    <row r="535" spans="1:10" x14ac:dyDescent="0.25">
      <c r="A535">
        <v>529</v>
      </c>
      <c r="B535">
        <v>0</v>
      </c>
      <c r="C535">
        <v>159.1</v>
      </c>
      <c r="D535">
        <f>MOD(A535-1+'Peaker Keys'!$B$7,'Peaker Keys'!$B$5)</f>
        <v>552</v>
      </c>
      <c r="E535">
        <f>INT(D535/'Peaker Keys'!$B$6)+1</f>
        <v>24</v>
      </c>
      <c r="F535">
        <f>MOD(D535,'Peaker Keys'!$B$6)</f>
        <v>0</v>
      </c>
      <c r="G535" t="str">
        <f>VLOOKUP(E535,Clustering!$A$6:$B$370,2,FALSE)</f>
        <v>Winter Peak</v>
      </c>
      <c r="H535">
        <f>IF('Peaker Keys'!$B$29&gt;0,MAX(0,MIN('Peaker Keys'!$B$10,B535/'Peaker Keys'!$B$29)),0)</f>
        <v>0</v>
      </c>
      <c r="I535">
        <f>MAX(0,MIN('Peaker Keys'!$B$10,C535/'Peaker Keys'!$B$30))</f>
        <v>1.3327570059793962E-3</v>
      </c>
      <c r="J535">
        <f>IF('Peaker Keys'!$B$31=1,H535,I535)</f>
        <v>0</v>
      </c>
    </row>
    <row r="536" spans="1:10" x14ac:dyDescent="0.25">
      <c r="A536">
        <v>530</v>
      </c>
      <c r="B536">
        <v>0</v>
      </c>
      <c r="C536">
        <v>125</v>
      </c>
      <c r="D536">
        <f>MOD(A536-1+'Peaker Keys'!$B$7,'Peaker Keys'!$B$5)</f>
        <v>553</v>
      </c>
      <c r="E536">
        <f>INT(D536/'Peaker Keys'!$B$6)+1</f>
        <v>24</v>
      </c>
      <c r="F536">
        <f>MOD(D536,'Peaker Keys'!$B$6)</f>
        <v>1</v>
      </c>
      <c r="G536" t="str">
        <f>VLOOKUP(E536,Clustering!$A$6:$B$370,2,FALSE)</f>
        <v>Winter Peak</v>
      </c>
      <c r="H536">
        <f>IF('Peaker Keys'!$B$29&gt;0,MAX(0,MIN('Peaker Keys'!$B$10,B536/'Peaker Keys'!$B$29)),0)</f>
        <v>0</v>
      </c>
      <c r="I536">
        <f>MAX(0,MIN('Peaker Keys'!$B$10,C536/'Peaker Keys'!$B$30))</f>
        <v>1.047106384333278E-3</v>
      </c>
      <c r="J536">
        <f>IF('Peaker Keys'!$B$31=1,H536,I536)</f>
        <v>0</v>
      </c>
    </row>
    <row r="537" spans="1:10" x14ac:dyDescent="0.25">
      <c r="A537">
        <v>531</v>
      </c>
      <c r="B537">
        <v>0</v>
      </c>
      <c r="C537">
        <v>95.5</v>
      </c>
      <c r="D537">
        <f>MOD(A537-1+'Peaker Keys'!$B$7,'Peaker Keys'!$B$5)</f>
        <v>554</v>
      </c>
      <c r="E537">
        <f>INT(D537/'Peaker Keys'!$B$6)+1</f>
        <v>24</v>
      </c>
      <c r="F537">
        <f>MOD(D537,'Peaker Keys'!$B$6)</f>
        <v>2</v>
      </c>
      <c r="G537" t="str">
        <f>VLOOKUP(E537,Clustering!$A$6:$B$370,2,FALSE)</f>
        <v>Winter Peak</v>
      </c>
      <c r="H537">
        <f>IF('Peaker Keys'!$B$29&gt;0,MAX(0,MIN('Peaker Keys'!$B$10,B537/'Peaker Keys'!$B$29)),0)</f>
        <v>0</v>
      </c>
      <c r="I537">
        <f>MAX(0,MIN('Peaker Keys'!$B$10,C537/'Peaker Keys'!$B$30))</f>
        <v>7.9998927763062441E-4</v>
      </c>
      <c r="J537">
        <f>IF('Peaker Keys'!$B$31=1,H537,I537)</f>
        <v>0</v>
      </c>
    </row>
    <row r="538" spans="1:10" x14ac:dyDescent="0.25">
      <c r="A538">
        <v>532</v>
      </c>
      <c r="B538">
        <v>0</v>
      </c>
      <c r="C538">
        <v>95.5</v>
      </c>
      <c r="D538">
        <f>MOD(A538-1+'Peaker Keys'!$B$7,'Peaker Keys'!$B$5)</f>
        <v>555</v>
      </c>
      <c r="E538">
        <f>INT(D538/'Peaker Keys'!$B$6)+1</f>
        <v>24</v>
      </c>
      <c r="F538">
        <f>MOD(D538,'Peaker Keys'!$B$6)</f>
        <v>3</v>
      </c>
      <c r="G538" t="str">
        <f>VLOOKUP(E538,Clustering!$A$6:$B$370,2,FALSE)</f>
        <v>Winter Peak</v>
      </c>
      <c r="H538">
        <f>IF('Peaker Keys'!$B$29&gt;0,MAX(0,MIN('Peaker Keys'!$B$10,B538/'Peaker Keys'!$B$29)),0)</f>
        <v>0</v>
      </c>
      <c r="I538">
        <f>MAX(0,MIN('Peaker Keys'!$B$10,C538/'Peaker Keys'!$B$30))</f>
        <v>7.9998927763062441E-4</v>
      </c>
      <c r="J538">
        <f>IF('Peaker Keys'!$B$31=1,H538,I538)</f>
        <v>0</v>
      </c>
    </row>
    <row r="539" spans="1:10" x14ac:dyDescent="0.25">
      <c r="A539">
        <v>533</v>
      </c>
      <c r="B539">
        <v>0</v>
      </c>
      <c r="C539">
        <v>95.5</v>
      </c>
      <c r="D539">
        <f>MOD(A539-1+'Peaker Keys'!$B$7,'Peaker Keys'!$B$5)</f>
        <v>556</v>
      </c>
      <c r="E539">
        <f>INT(D539/'Peaker Keys'!$B$6)+1</f>
        <v>24</v>
      </c>
      <c r="F539">
        <f>MOD(D539,'Peaker Keys'!$B$6)</f>
        <v>4</v>
      </c>
      <c r="G539" t="str">
        <f>VLOOKUP(E539,Clustering!$A$6:$B$370,2,FALSE)</f>
        <v>Winter Peak</v>
      </c>
      <c r="H539">
        <f>IF('Peaker Keys'!$B$29&gt;0,MAX(0,MIN('Peaker Keys'!$B$10,B539/'Peaker Keys'!$B$29)),0)</f>
        <v>0</v>
      </c>
      <c r="I539">
        <f>MAX(0,MIN('Peaker Keys'!$B$10,C539/'Peaker Keys'!$B$30))</f>
        <v>7.9998927763062441E-4</v>
      </c>
      <c r="J539">
        <f>IF('Peaker Keys'!$B$31=1,H539,I539)</f>
        <v>0</v>
      </c>
    </row>
    <row r="540" spans="1:10" x14ac:dyDescent="0.25">
      <c r="A540">
        <v>534</v>
      </c>
      <c r="B540">
        <v>0</v>
      </c>
      <c r="C540">
        <v>95.5</v>
      </c>
      <c r="D540">
        <f>MOD(A540-1+'Peaker Keys'!$B$7,'Peaker Keys'!$B$5)</f>
        <v>557</v>
      </c>
      <c r="E540">
        <f>INT(D540/'Peaker Keys'!$B$6)+1</f>
        <v>24</v>
      </c>
      <c r="F540">
        <f>MOD(D540,'Peaker Keys'!$B$6)</f>
        <v>5</v>
      </c>
      <c r="G540" t="str">
        <f>VLOOKUP(E540,Clustering!$A$6:$B$370,2,FALSE)</f>
        <v>Winter Peak</v>
      </c>
      <c r="H540">
        <f>IF('Peaker Keys'!$B$29&gt;0,MAX(0,MIN('Peaker Keys'!$B$10,B540/'Peaker Keys'!$B$29)),0)</f>
        <v>0</v>
      </c>
      <c r="I540">
        <f>MAX(0,MIN('Peaker Keys'!$B$10,C540/'Peaker Keys'!$B$30))</f>
        <v>7.9998927763062441E-4</v>
      </c>
      <c r="J540">
        <f>IF('Peaker Keys'!$B$31=1,H540,I540)</f>
        <v>0</v>
      </c>
    </row>
    <row r="541" spans="1:10" x14ac:dyDescent="0.25">
      <c r="A541">
        <v>535</v>
      </c>
      <c r="B541">
        <v>0</v>
      </c>
      <c r="C541">
        <v>95.5</v>
      </c>
      <c r="D541">
        <f>MOD(A541-1+'Peaker Keys'!$B$7,'Peaker Keys'!$B$5)</f>
        <v>558</v>
      </c>
      <c r="E541">
        <f>INT(D541/'Peaker Keys'!$B$6)+1</f>
        <v>24</v>
      </c>
      <c r="F541">
        <f>MOD(D541,'Peaker Keys'!$B$6)</f>
        <v>6</v>
      </c>
      <c r="G541" t="str">
        <f>VLOOKUP(E541,Clustering!$A$6:$B$370,2,FALSE)</f>
        <v>Winter Peak</v>
      </c>
      <c r="H541">
        <f>IF('Peaker Keys'!$B$29&gt;0,MAX(0,MIN('Peaker Keys'!$B$10,B541/'Peaker Keys'!$B$29)),0)</f>
        <v>0</v>
      </c>
      <c r="I541">
        <f>MAX(0,MIN('Peaker Keys'!$B$10,C541/'Peaker Keys'!$B$30))</f>
        <v>7.9998927763062441E-4</v>
      </c>
      <c r="J541">
        <f>IF('Peaker Keys'!$B$31=1,H541,I541)</f>
        <v>0</v>
      </c>
    </row>
    <row r="542" spans="1:10" x14ac:dyDescent="0.25">
      <c r="A542">
        <v>536</v>
      </c>
      <c r="B542">
        <v>0</v>
      </c>
      <c r="C542">
        <v>1809.8</v>
      </c>
      <c r="D542">
        <f>MOD(A542-1+'Peaker Keys'!$B$7,'Peaker Keys'!$B$5)</f>
        <v>559</v>
      </c>
      <c r="E542">
        <f>INT(D542/'Peaker Keys'!$B$6)+1</f>
        <v>24</v>
      </c>
      <c r="F542">
        <f>MOD(D542,'Peaker Keys'!$B$6)</f>
        <v>7</v>
      </c>
      <c r="G542" t="str">
        <f>VLOOKUP(E542,Clustering!$A$6:$B$370,2,FALSE)</f>
        <v>Winter Peak</v>
      </c>
      <c r="H542">
        <f>IF('Peaker Keys'!$B$29&gt;0,MAX(0,MIN('Peaker Keys'!$B$10,B542/'Peaker Keys'!$B$29)),0)</f>
        <v>0</v>
      </c>
      <c r="I542">
        <f>MAX(0,MIN('Peaker Keys'!$B$10,C542/'Peaker Keys'!$B$30))</f>
        <v>1.5160425074930931E-2</v>
      </c>
      <c r="J542">
        <f>IF('Peaker Keys'!$B$31=1,H542,I542)</f>
        <v>0</v>
      </c>
    </row>
    <row r="543" spans="1:10" x14ac:dyDescent="0.25">
      <c r="A543">
        <v>537</v>
      </c>
      <c r="B543">
        <v>0</v>
      </c>
      <c r="C543">
        <v>1978.2</v>
      </c>
      <c r="D543">
        <f>MOD(A543-1+'Peaker Keys'!$B$7,'Peaker Keys'!$B$5)</f>
        <v>560</v>
      </c>
      <c r="E543">
        <f>INT(D543/'Peaker Keys'!$B$6)+1</f>
        <v>24</v>
      </c>
      <c r="F543">
        <f>MOD(D543,'Peaker Keys'!$B$6)</f>
        <v>8</v>
      </c>
      <c r="G543" t="str">
        <f>VLOOKUP(E543,Clustering!$A$6:$B$370,2,FALSE)</f>
        <v>Winter Peak</v>
      </c>
      <c r="H543">
        <f>IF('Peaker Keys'!$B$29&gt;0,MAX(0,MIN('Peaker Keys'!$B$10,B543/'Peaker Keys'!$B$29)),0)</f>
        <v>0</v>
      </c>
      <c r="I543">
        <f>MAX(0,MIN('Peaker Keys'!$B$10,C543/'Peaker Keys'!$B$30))</f>
        <v>1.6571086795904726E-2</v>
      </c>
      <c r="J543">
        <f>IF('Peaker Keys'!$B$31=1,H543,I543)</f>
        <v>0</v>
      </c>
    </row>
    <row r="544" spans="1:10" x14ac:dyDescent="0.25">
      <c r="A544">
        <v>538</v>
      </c>
      <c r="B544">
        <v>0</v>
      </c>
      <c r="C544">
        <v>100.2</v>
      </c>
      <c r="D544">
        <f>MOD(A544-1+'Peaker Keys'!$B$7,'Peaker Keys'!$B$5)</f>
        <v>561</v>
      </c>
      <c r="E544">
        <f>INT(D544/'Peaker Keys'!$B$6)+1</f>
        <v>24</v>
      </c>
      <c r="F544">
        <f>MOD(D544,'Peaker Keys'!$B$6)</f>
        <v>9</v>
      </c>
      <c r="G544" t="str">
        <f>VLOOKUP(E544,Clustering!$A$6:$B$370,2,FALSE)</f>
        <v>Winter Peak</v>
      </c>
      <c r="H544">
        <f>IF('Peaker Keys'!$B$29&gt;0,MAX(0,MIN('Peaker Keys'!$B$10,B544/'Peaker Keys'!$B$29)),0)</f>
        <v>0</v>
      </c>
      <c r="I544">
        <f>MAX(0,MIN('Peaker Keys'!$B$10,C544/'Peaker Keys'!$B$30))</f>
        <v>8.393604776815557E-4</v>
      </c>
      <c r="J544">
        <f>IF('Peaker Keys'!$B$31=1,H544,I544)</f>
        <v>0</v>
      </c>
    </row>
    <row r="545" spans="1:10" x14ac:dyDescent="0.25">
      <c r="A545">
        <v>539</v>
      </c>
      <c r="B545">
        <v>0</v>
      </c>
      <c r="C545">
        <v>102.7</v>
      </c>
      <c r="D545">
        <f>MOD(A545-1+'Peaker Keys'!$B$7,'Peaker Keys'!$B$5)</f>
        <v>562</v>
      </c>
      <c r="E545">
        <f>INT(D545/'Peaker Keys'!$B$6)+1</f>
        <v>24</v>
      </c>
      <c r="F545">
        <f>MOD(D545,'Peaker Keys'!$B$6)</f>
        <v>10</v>
      </c>
      <c r="G545" t="str">
        <f>VLOOKUP(E545,Clustering!$A$6:$B$370,2,FALSE)</f>
        <v>Winter Peak</v>
      </c>
      <c r="H545">
        <f>IF('Peaker Keys'!$B$29&gt;0,MAX(0,MIN('Peaker Keys'!$B$10,B545/'Peaker Keys'!$B$29)),0)</f>
        <v>0</v>
      </c>
      <c r="I545">
        <f>MAX(0,MIN('Peaker Keys'!$B$10,C545/'Peaker Keys'!$B$30))</f>
        <v>8.6030260536822123E-4</v>
      </c>
      <c r="J545">
        <f>IF('Peaker Keys'!$B$31=1,H545,I545)</f>
        <v>0</v>
      </c>
    </row>
    <row r="546" spans="1:10" x14ac:dyDescent="0.25">
      <c r="A546">
        <v>540</v>
      </c>
      <c r="B546">
        <v>0</v>
      </c>
      <c r="C546">
        <v>95.5</v>
      </c>
      <c r="D546">
        <f>MOD(A546-1+'Peaker Keys'!$B$7,'Peaker Keys'!$B$5)</f>
        <v>563</v>
      </c>
      <c r="E546">
        <f>INT(D546/'Peaker Keys'!$B$6)+1</f>
        <v>24</v>
      </c>
      <c r="F546">
        <f>MOD(D546,'Peaker Keys'!$B$6)</f>
        <v>11</v>
      </c>
      <c r="G546" t="str">
        <f>VLOOKUP(E546,Clustering!$A$6:$B$370,2,FALSE)</f>
        <v>Winter Peak</v>
      </c>
      <c r="H546">
        <f>IF('Peaker Keys'!$B$29&gt;0,MAX(0,MIN('Peaker Keys'!$B$10,B546/'Peaker Keys'!$B$29)),0)</f>
        <v>0</v>
      </c>
      <c r="I546">
        <f>MAX(0,MIN('Peaker Keys'!$B$10,C546/'Peaker Keys'!$B$30))</f>
        <v>7.9998927763062441E-4</v>
      </c>
      <c r="J546">
        <f>IF('Peaker Keys'!$B$31=1,H546,I546)</f>
        <v>0</v>
      </c>
    </row>
    <row r="547" spans="1:10" x14ac:dyDescent="0.25">
      <c r="A547">
        <v>541</v>
      </c>
      <c r="B547">
        <v>0</v>
      </c>
      <c r="C547">
        <v>95.5</v>
      </c>
      <c r="D547">
        <f>MOD(A547-1+'Peaker Keys'!$B$7,'Peaker Keys'!$B$5)</f>
        <v>564</v>
      </c>
      <c r="E547">
        <f>INT(D547/'Peaker Keys'!$B$6)+1</f>
        <v>24</v>
      </c>
      <c r="F547">
        <f>MOD(D547,'Peaker Keys'!$B$6)</f>
        <v>12</v>
      </c>
      <c r="G547" t="str">
        <f>VLOOKUP(E547,Clustering!$A$6:$B$370,2,FALSE)</f>
        <v>Winter Peak</v>
      </c>
      <c r="H547">
        <f>IF('Peaker Keys'!$B$29&gt;0,MAX(0,MIN('Peaker Keys'!$B$10,B547/'Peaker Keys'!$B$29)),0)</f>
        <v>0</v>
      </c>
      <c r="I547">
        <f>MAX(0,MIN('Peaker Keys'!$B$10,C547/'Peaker Keys'!$B$30))</f>
        <v>7.9998927763062441E-4</v>
      </c>
      <c r="J547">
        <f>IF('Peaker Keys'!$B$31=1,H547,I547)</f>
        <v>0</v>
      </c>
    </row>
    <row r="548" spans="1:10" x14ac:dyDescent="0.25">
      <c r="A548">
        <v>542</v>
      </c>
      <c r="B548">
        <v>0</v>
      </c>
      <c r="C548">
        <v>95.5</v>
      </c>
      <c r="D548">
        <f>MOD(A548-1+'Peaker Keys'!$B$7,'Peaker Keys'!$B$5)</f>
        <v>565</v>
      </c>
      <c r="E548">
        <f>INT(D548/'Peaker Keys'!$B$6)+1</f>
        <v>24</v>
      </c>
      <c r="F548">
        <f>MOD(D548,'Peaker Keys'!$B$6)</f>
        <v>13</v>
      </c>
      <c r="G548" t="str">
        <f>VLOOKUP(E548,Clustering!$A$6:$B$370,2,FALSE)</f>
        <v>Winter Peak</v>
      </c>
      <c r="H548">
        <f>IF('Peaker Keys'!$B$29&gt;0,MAX(0,MIN('Peaker Keys'!$B$10,B548/'Peaker Keys'!$B$29)),0)</f>
        <v>0</v>
      </c>
      <c r="I548">
        <f>MAX(0,MIN('Peaker Keys'!$B$10,C548/'Peaker Keys'!$B$30))</f>
        <v>7.9998927763062441E-4</v>
      </c>
      <c r="J548">
        <f>IF('Peaker Keys'!$B$31=1,H548,I548)</f>
        <v>0</v>
      </c>
    </row>
    <row r="549" spans="1:10" x14ac:dyDescent="0.25">
      <c r="A549">
        <v>543</v>
      </c>
      <c r="B549">
        <v>0</v>
      </c>
      <c r="C549">
        <v>95.5</v>
      </c>
      <c r="D549">
        <f>MOD(A549-1+'Peaker Keys'!$B$7,'Peaker Keys'!$B$5)</f>
        <v>566</v>
      </c>
      <c r="E549">
        <f>INT(D549/'Peaker Keys'!$B$6)+1</f>
        <v>24</v>
      </c>
      <c r="F549">
        <f>MOD(D549,'Peaker Keys'!$B$6)</f>
        <v>14</v>
      </c>
      <c r="G549" t="str">
        <f>VLOOKUP(E549,Clustering!$A$6:$B$370,2,FALSE)</f>
        <v>Winter Peak</v>
      </c>
      <c r="H549">
        <f>IF('Peaker Keys'!$B$29&gt;0,MAX(0,MIN('Peaker Keys'!$B$10,B549/'Peaker Keys'!$B$29)),0)</f>
        <v>0</v>
      </c>
      <c r="I549">
        <f>MAX(0,MIN('Peaker Keys'!$B$10,C549/'Peaker Keys'!$B$30))</f>
        <v>7.9998927763062441E-4</v>
      </c>
      <c r="J549">
        <f>IF('Peaker Keys'!$B$31=1,H549,I549)</f>
        <v>0</v>
      </c>
    </row>
    <row r="550" spans="1:10" x14ac:dyDescent="0.25">
      <c r="A550">
        <v>544</v>
      </c>
      <c r="B550">
        <v>0</v>
      </c>
      <c r="C550">
        <v>159.1</v>
      </c>
      <c r="D550">
        <f>MOD(A550-1+'Peaker Keys'!$B$7,'Peaker Keys'!$B$5)</f>
        <v>567</v>
      </c>
      <c r="E550">
        <f>INT(D550/'Peaker Keys'!$B$6)+1</f>
        <v>24</v>
      </c>
      <c r="F550">
        <f>MOD(D550,'Peaker Keys'!$B$6)</f>
        <v>15</v>
      </c>
      <c r="G550" t="str">
        <f>VLOOKUP(E550,Clustering!$A$6:$B$370,2,FALSE)</f>
        <v>Winter Peak</v>
      </c>
      <c r="H550">
        <f>IF('Peaker Keys'!$B$29&gt;0,MAX(0,MIN('Peaker Keys'!$B$10,B550/'Peaker Keys'!$B$29)),0)</f>
        <v>0</v>
      </c>
      <c r="I550">
        <f>MAX(0,MIN('Peaker Keys'!$B$10,C550/'Peaker Keys'!$B$30))</f>
        <v>1.3327570059793962E-3</v>
      </c>
      <c r="J550">
        <f>IF('Peaker Keys'!$B$31=1,H550,I550)</f>
        <v>0</v>
      </c>
    </row>
    <row r="551" spans="1:10" x14ac:dyDescent="0.25">
      <c r="A551">
        <v>545</v>
      </c>
      <c r="B551">
        <v>0</v>
      </c>
      <c r="C551">
        <v>159.1</v>
      </c>
      <c r="D551">
        <f>MOD(A551-1+'Peaker Keys'!$B$7,'Peaker Keys'!$B$5)</f>
        <v>568</v>
      </c>
      <c r="E551">
        <f>INT(D551/'Peaker Keys'!$B$6)+1</f>
        <v>24</v>
      </c>
      <c r="F551">
        <f>MOD(D551,'Peaker Keys'!$B$6)</f>
        <v>16</v>
      </c>
      <c r="G551" t="str">
        <f>VLOOKUP(E551,Clustering!$A$6:$B$370,2,FALSE)</f>
        <v>Winter Peak</v>
      </c>
      <c r="H551">
        <f>IF('Peaker Keys'!$B$29&gt;0,MAX(0,MIN('Peaker Keys'!$B$10,B551/'Peaker Keys'!$B$29)),0)</f>
        <v>0</v>
      </c>
      <c r="I551">
        <f>MAX(0,MIN('Peaker Keys'!$B$10,C551/'Peaker Keys'!$B$30))</f>
        <v>1.3327570059793962E-3</v>
      </c>
      <c r="J551">
        <f>IF('Peaker Keys'!$B$31=1,H551,I551)</f>
        <v>0</v>
      </c>
    </row>
    <row r="552" spans="1:10" x14ac:dyDescent="0.25">
      <c r="A552">
        <v>546</v>
      </c>
      <c r="B552">
        <v>0</v>
      </c>
      <c r="C552">
        <v>725.5</v>
      </c>
      <c r="D552">
        <f>MOD(A552-1+'Peaker Keys'!$B$7,'Peaker Keys'!$B$5)</f>
        <v>569</v>
      </c>
      <c r="E552">
        <f>INT(D552/'Peaker Keys'!$B$6)+1</f>
        <v>24</v>
      </c>
      <c r="F552">
        <f>MOD(D552,'Peaker Keys'!$B$6)</f>
        <v>17</v>
      </c>
      <c r="G552" t="str">
        <f>VLOOKUP(E552,Clustering!$A$6:$B$370,2,FALSE)</f>
        <v>Winter Peak</v>
      </c>
      <c r="H552">
        <f>IF('Peaker Keys'!$B$29&gt;0,MAX(0,MIN('Peaker Keys'!$B$10,B552/'Peaker Keys'!$B$29)),0)</f>
        <v>0</v>
      </c>
      <c r="I552">
        <f>MAX(0,MIN('Peaker Keys'!$B$10,C552/'Peaker Keys'!$B$30))</f>
        <v>6.0774054546703458E-3</v>
      </c>
      <c r="J552">
        <f>IF('Peaker Keys'!$B$31=1,H552,I552)</f>
        <v>0</v>
      </c>
    </row>
    <row r="553" spans="1:10" x14ac:dyDescent="0.25">
      <c r="A553">
        <v>547</v>
      </c>
      <c r="B553">
        <v>0</v>
      </c>
      <c r="C553">
        <v>725.5</v>
      </c>
      <c r="D553">
        <f>MOD(A553-1+'Peaker Keys'!$B$7,'Peaker Keys'!$B$5)</f>
        <v>570</v>
      </c>
      <c r="E553">
        <f>INT(D553/'Peaker Keys'!$B$6)+1</f>
        <v>24</v>
      </c>
      <c r="F553">
        <f>MOD(D553,'Peaker Keys'!$B$6)</f>
        <v>18</v>
      </c>
      <c r="G553" t="str">
        <f>VLOOKUP(E553,Clustering!$A$6:$B$370,2,FALSE)</f>
        <v>Winter Peak</v>
      </c>
      <c r="H553">
        <f>IF('Peaker Keys'!$B$29&gt;0,MAX(0,MIN('Peaker Keys'!$B$10,B553/'Peaker Keys'!$B$29)),0)</f>
        <v>0</v>
      </c>
      <c r="I553">
        <f>MAX(0,MIN('Peaker Keys'!$B$10,C553/'Peaker Keys'!$B$30))</f>
        <v>6.0774054546703458E-3</v>
      </c>
      <c r="J553">
        <f>IF('Peaker Keys'!$B$31=1,H553,I553)</f>
        <v>0</v>
      </c>
    </row>
    <row r="554" spans="1:10" x14ac:dyDescent="0.25">
      <c r="A554">
        <v>548</v>
      </c>
      <c r="B554">
        <v>0</v>
      </c>
      <c r="C554">
        <v>159.1</v>
      </c>
      <c r="D554">
        <f>MOD(A554-1+'Peaker Keys'!$B$7,'Peaker Keys'!$B$5)</f>
        <v>571</v>
      </c>
      <c r="E554">
        <f>INT(D554/'Peaker Keys'!$B$6)+1</f>
        <v>24</v>
      </c>
      <c r="F554">
        <f>MOD(D554,'Peaker Keys'!$B$6)</f>
        <v>19</v>
      </c>
      <c r="G554" t="str">
        <f>VLOOKUP(E554,Clustering!$A$6:$B$370,2,FALSE)</f>
        <v>Winter Peak</v>
      </c>
      <c r="H554">
        <f>IF('Peaker Keys'!$B$29&gt;0,MAX(0,MIN('Peaker Keys'!$B$10,B554/'Peaker Keys'!$B$29)),0)</f>
        <v>0</v>
      </c>
      <c r="I554">
        <f>MAX(0,MIN('Peaker Keys'!$B$10,C554/'Peaker Keys'!$B$30))</f>
        <v>1.3327570059793962E-3</v>
      </c>
      <c r="J554">
        <f>IF('Peaker Keys'!$B$31=1,H554,I554)</f>
        <v>0</v>
      </c>
    </row>
    <row r="555" spans="1:10" x14ac:dyDescent="0.25">
      <c r="A555">
        <v>549</v>
      </c>
      <c r="B555">
        <v>0</v>
      </c>
      <c r="C555">
        <v>1600.1</v>
      </c>
      <c r="D555">
        <f>MOD(A555-1+'Peaker Keys'!$B$7,'Peaker Keys'!$B$5)</f>
        <v>572</v>
      </c>
      <c r="E555">
        <f>INT(D555/'Peaker Keys'!$B$6)+1</f>
        <v>24</v>
      </c>
      <c r="F555">
        <f>MOD(D555,'Peaker Keys'!$B$6)</f>
        <v>20</v>
      </c>
      <c r="G555" t="str">
        <f>VLOOKUP(E555,Clustering!$A$6:$B$370,2,FALSE)</f>
        <v>Winter Peak</v>
      </c>
      <c r="H555">
        <f>IF('Peaker Keys'!$B$29&gt;0,MAX(0,MIN('Peaker Keys'!$B$10,B555/'Peaker Keys'!$B$29)),0)</f>
        <v>0</v>
      </c>
      <c r="I555">
        <f>MAX(0,MIN('Peaker Keys'!$B$10,C555/'Peaker Keys'!$B$30))</f>
        <v>1.3403799404573424E-2</v>
      </c>
      <c r="J555">
        <f>IF('Peaker Keys'!$B$31=1,H555,I555)</f>
        <v>0</v>
      </c>
    </row>
    <row r="556" spans="1:10" x14ac:dyDescent="0.25">
      <c r="A556">
        <v>550</v>
      </c>
      <c r="B556">
        <v>0</v>
      </c>
      <c r="C556">
        <v>1600.1</v>
      </c>
      <c r="D556">
        <f>MOD(A556-1+'Peaker Keys'!$B$7,'Peaker Keys'!$B$5)</f>
        <v>573</v>
      </c>
      <c r="E556">
        <f>INT(D556/'Peaker Keys'!$B$6)+1</f>
        <v>24</v>
      </c>
      <c r="F556">
        <f>MOD(D556,'Peaker Keys'!$B$6)</f>
        <v>21</v>
      </c>
      <c r="G556" t="str">
        <f>VLOOKUP(E556,Clustering!$A$6:$B$370,2,FALSE)</f>
        <v>Winter Peak</v>
      </c>
      <c r="H556">
        <f>IF('Peaker Keys'!$B$29&gt;0,MAX(0,MIN('Peaker Keys'!$B$10,B556/'Peaker Keys'!$B$29)),0)</f>
        <v>0</v>
      </c>
      <c r="I556">
        <f>MAX(0,MIN('Peaker Keys'!$B$10,C556/'Peaker Keys'!$B$30))</f>
        <v>1.3403799404573424E-2</v>
      </c>
      <c r="J556">
        <f>IF('Peaker Keys'!$B$31=1,H556,I556)</f>
        <v>0</v>
      </c>
    </row>
    <row r="557" spans="1:10" x14ac:dyDescent="0.25">
      <c r="A557">
        <v>551</v>
      </c>
      <c r="B557">
        <v>0</v>
      </c>
      <c r="C557">
        <v>159.1</v>
      </c>
      <c r="D557">
        <f>MOD(A557-1+'Peaker Keys'!$B$7,'Peaker Keys'!$B$5)</f>
        <v>574</v>
      </c>
      <c r="E557">
        <f>INT(D557/'Peaker Keys'!$B$6)+1</f>
        <v>24</v>
      </c>
      <c r="F557">
        <f>MOD(D557,'Peaker Keys'!$B$6)</f>
        <v>22</v>
      </c>
      <c r="G557" t="str">
        <f>VLOOKUP(E557,Clustering!$A$6:$B$370,2,FALSE)</f>
        <v>Winter Peak</v>
      </c>
      <c r="H557">
        <f>IF('Peaker Keys'!$B$29&gt;0,MAX(0,MIN('Peaker Keys'!$B$10,B557/'Peaker Keys'!$B$29)),0)</f>
        <v>0</v>
      </c>
      <c r="I557">
        <f>MAX(0,MIN('Peaker Keys'!$B$10,C557/'Peaker Keys'!$B$30))</f>
        <v>1.3327570059793962E-3</v>
      </c>
      <c r="J557">
        <f>IF('Peaker Keys'!$B$31=1,H557,I557)</f>
        <v>0</v>
      </c>
    </row>
    <row r="558" spans="1:10" x14ac:dyDescent="0.25">
      <c r="A558">
        <v>552</v>
      </c>
      <c r="B558">
        <v>0</v>
      </c>
      <c r="C558">
        <v>159.1</v>
      </c>
      <c r="D558">
        <f>MOD(A558-1+'Peaker Keys'!$B$7,'Peaker Keys'!$B$5)</f>
        <v>575</v>
      </c>
      <c r="E558">
        <f>INT(D558/'Peaker Keys'!$B$6)+1</f>
        <v>24</v>
      </c>
      <c r="F558">
        <f>MOD(D558,'Peaker Keys'!$B$6)</f>
        <v>23</v>
      </c>
      <c r="G558" t="str">
        <f>VLOOKUP(E558,Clustering!$A$6:$B$370,2,FALSE)</f>
        <v>Winter Peak</v>
      </c>
      <c r="H558">
        <f>IF('Peaker Keys'!$B$29&gt;0,MAX(0,MIN('Peaker Keys'!$B$10,B558/'Peaker Keys'!$B$29)),0)</f>
        <v>0</v>
      </c>
      <c r="I558">
        <f>MAX(0,MIN('Peaker Keys'!$B$10,C558/'Peaker Keys'!$B$30))</f>
        <v>1.3327570059793962E-3</v>
      </c>
      <c r="J558">
        <f>IF('Peaker Keys'!$B$31=1,H558,I558)</f>
        <v>0</v>
      </c>
    </row>
    <row r="559" spans="1:10" x14ac:dyDescent="0.25">
      <c r="A559">
        <v>553</v>
      </c>
      <c r="B559">
        <v>0</v>
      </c>
      <c r="C559">
        <v>159.1</v>
      </c>
      <c r="D559">
        <f>MOD(A559-1+'Peaker Keys'!$B$7,'Peaker Keys'!$B$5)</f>
        <v>576</v>
      </c>
      <c r="E559">
        <f>INT(D559/'Peaker Keys'!$B$6)+1</f>
        <v>25</v>
      </c>
      <c r="F559">
        <f>MOD(D559,'Peaker Keys'!$B$6)</f>
        <v>0</v>
      </c>
      <c r="G559" t="str">
        <f>VLOOKUP(E559,Clustering!$A$6:$B$370,2,FALSE)</f>
        <v>Summer</v>
      </c>
      <c r="H559">
        <f>IF('Peaker Keys'!$B$29&gt;0,MAX(0,MIN('Peaker Keys'!$B$10,B559/'Peaker Keys'!$B$29)),0)</f>
        <v>0</v>
      </c>
      <c r="I559">
        <f>MAX(0,MIN('Peaker Keys'!$B$10,C559/'Peaker Keys'!$B$30))</f>
        <v>1.3327570059793962E-3</v>
      </c>
      <c r="J559">
        <f>IF('Peaker Keys'!$B$31=1,H559,I559)</f>
        <v>0</v>
      </c>
    </row>
    <row r="560" spans="1:10" x14ac:dyDescent="0.25">
      <c r="A560">
        <v>554</v>
      </c>
      <c r="B560">
        <v>0</v>
      </c>
      <c r="C560">
        <v>95.5</v>
      </c>
      <c r="D560">
        <f>MOD(A560-1+'Peaker Keys'!$B$7,'Peaker Keys'!$B$5)</f>
        <v>577</v>
      </c>
      <c r="E560">
        <f>INT(D560/'Peaker Keys'!$B$6)+1</f>
        <v>25</v>
      </c>
      <c r="F560">
        <f>MOD(D560,'Peaker Keys'!$B$6)</f>
        <v>1</v>
      </c>
      <c r="G560" t="str">
        <f>VLOOKUP(E560,Clustering!$A$6:$B$370,2,FALSE)</f>
        <v>Summer</v>
      </c>
      <c r="H560">
        <f>IF('Peaker Keys'!$B$29&gt;0,MAX(0,MIN('Peaker Keys'!$B$10,B560/'Peaker Keys'!$B$29)),0)</f>
        <v>0</v>
      </c>
      <c r="I560">
        <f>MAX(0,MIN('Peaker Keys'!$B$10,C560/'Peaker Keys'!$B$30))</f>
        <v>7.9998927763062441E-4</v>
      </c>
      <c r="J560">
        <f>IF('Peaker Keys'!$B$31=1,H560,I560)</f>
        <v>0</v>
      </c>
    </row>
    <row r="561" spans="1:10" x14ac:dyDescent="0.25">
      <c r="A561">
        <v>555</v>
      </c>
      <c r="B561">
        <v>0</v>
      </c>
      <c r="C561">
        <v>95.5</v>
      </c>
      <c r="D561">
        <f>MOD(A561-1+'Peaker Keys'!$B$7,'Peaker Keys'!$B$5)</f>
        <v>578</v>
      </c>
      <c r="E561">
        <f>INT(D561/'Peaker Keys'!$B$6)+1</f>
        <v>25</v>
      </c>
      <c r="F561">
        <f>MOD(D561,'Peaker Keys'!$B$6)</f>
        <v>2</v>
      </c>
      <c r="G561" t="str">
        <f>VLOOKUP(E561,Clustering!$A$6:$B$370,2,FALSE)</f>
        <v>Summer</v>
      </c>
      <c r="H561">
        <f>IF('Peaker Keys'!$B$29&gt;0,MAX(0,MIN('Peaker Keys'!$B$10,B561/'Peaker Keys'!$B$29)),0)</f>
        <v>0</v>
      </c>
      <c r="I561">
        <f>MAX(0,MIN('Peaker Keys'!$B$10,C561/'Peaker Keys'!$B$30))</f>
        <v>7.9998927763062441E-4</v>
      </c>
      <c r="J561">
        <f>IF('Peaker Keys'!$B$31=1,H561,I561)</f>
        <v>0</v>
      </c>
    </row>
    <row r="562" spans="1:10" x14ac:dyDescent="0.25">
      <c r="A562">
        <v>556</v>
      </c>
      <c r="B562">
        <v>0</v>
      </c>
      <c r="C562">
        <v>95.5</v>
      </c>
      <c r="D562">
        <f>MOD(A562-1+'Peaker Keys'!$B$7,'Peaker Keys'!$B$5)</f>
        <v>579</v>
      </c>
      <c r="E562">
        <f>INT(D562/'Peaker Keys'!$B$6)+1</f>
        <v>25</v>
      </c>
      <c r="F562">
        <f>MOD(D562,'Peaker Keys'!$B$6)</f>
        <v>3</v>
      </c>
      <c r="G562" t="str">
        <f>VLOOKUP(E562,Clustering!$A$6:$B$370,2,FALSE)</f>
        <v>Summer</v>
      </c>
      <c r="H562">
        <f>IF('Peaker Keys'!$B$29&gt;0,MAX(0,MIN('Peaker Keys'!$B$10,B562/'Peaker Keys'!$B$29)),0)</f>
        <v>0</v>
      </c>
      <c r="I562">
        <f>MAX(0,MIN('Peaker Keys'!$B$10,C562/'Peaker Keys'!$B$30))</f>
        <v>7.9998927763062441E-4</v>
      </c>
      <c r="J562">
        <f>IF('Peaker Keys'!$B$31=1,H562,I562)</f>
        <v>0</v>
      </c>
    </row>
    <row r="563" spans="1:10" x14ac:dyDescent="0.25">
      <c r="A563">
        <v>557</v>
      </c>
      <c r="B563">
        <v>0</v>
      </c>
      <c r="C563">
        <v>95.5</v>
      </c>
      <c r="D563">
        <f>MOD(A563-1+'Peaker Keys'!$B$7,'Peaker Keys'!$B$5)</f>
        <v>580</v>
      </c>
      <c r="E563">
        <f>INT(D563/'Peaker Keys'!$B$6)+1</f>
        <v>25</v>
      </c>
      <c r="F563">
        <f>MOD(D563,'Peaker Keys'!$B$6)</f>
        <v>4</v>
      </c>
      <c r="G563" t="str">
        <f>VLOOKUP(E563,Clustering!$A$6:$B$370,2,FALSE)</f>
        <v>Summer</v>
      </c>
      <c r="H563">
        <f>IF('Peaker Keys'!$B$29&gt;0,MAX(0,MIN('Peaker Keys'!$B$10,B563/'Peaker Keys'!$B$29)),0)</f>
        <v>0</v>
      </c>
      <c r="I563">
        <f>MAX(0,MIN('Peaker Keys'!$B$10,C563/'Peaker Keys'!$B$30))</f>
        <v>7.9998927763062441E-4</v>
      </c>
      <c r="J563">
        <f>IF('Peaker Keys'!$B$31=1,H563,I563)</f>
        <v>0</v>
      </c>
    </row>
    <row r="564" spans="1:10" x14ac:dyDescent="0.25">
      <c r="A564">
        <v>558</v>
      </c>
      <c r="B564">
        <v>0</v>
      </c>
      <c r="C564">
        <v>95.5</v>
      </c>
      <c r="D564">
        <f>MOD(A564-1+'Peaker Keys'!$B$7,'Peaker Keys'!$B$5)</f>
        <v>581</v>
      </c>
      <c r="E564">
        <f>INT(D564/'Peaker Keys'!$B$6)+1</f>
        <v>25</v>
      </c>
      <c r="F564">
        <f>MOD(D564,'Peaker Keys'!$B$6)</f>
        <v>5</v>
      </c>
      <c r="G564" t="str">
        <f>VLOOKUP(E564,Clustering!$A$6:$B$370,2,FALSE)</f>
        <v>Summer</v>
      </c>
      <c r="H564">
        <f>IF('Peaker Keys'!$B$29&gt;0,MAX(0,MIN('Peaker Keys'!$B$10,B564/'Peaker Keys'!$B$29)),0)</f>
        <v>0</v>
      </c>
      <c r="I564">
        <f>MAX(0,MIN('Peaker Keys'!$B$10,C564/'Peaker Keys'!$B$30))</f>
        <v>7.9998927763062441E-4</v>
      </c>
      <c r="J564">
        <f>IF('Peaker Keys'!$B$31=1,H564,I564)</f>
        <v>0</v>
      </c>
    </row>
    <row r="565" spans="1:10" x14ac:dyDescent="0.25">
      <c r="A565">
        <v>559</v>
      </c>
      <c r="B565">
        <v>0</v>
      </c>
      <c r="C565">
        <v>95.5</v>
      </c>
      <c r="D565">
        <f>MOD(A565-1+'Peaker Keys'!$B$7,'Peaker Keys'!$B$5)</f>
        <v>582</v>
      </c>
      <c r="E565">
        <f>INT(D565/'Peaker Keys'!$B$6)+1</f>
        <v>25</v>
      </c>
      <c r="F565">
        <f>MOD(D565,'Peaker Keys'!$B$6)</f>
        <v>6</v>
      </c>
      <c r="G565" t="str">
        <f>VLOOKUP(E565,Clustering!$A$6:$B$370,2,FALSE)</f>
        <v>Summer</v>
      </c>
      <c r="H565">
        <f>IF('Peaker Keys'!$B$29&gt;0,MAX(0,MIN('Peaker Keys'!$B$10,B565/'Peaker Keys'!$B$29)),0)</f>
        <v>0</v>
      </c>
      <c r="I565">
        <f>MAX(0,MIN('Peaker Keys'!$B$10,C565/'Peaker Keys'!$B$30))</f>
        <v>7.9998927763062441E-4</v>
      </c>
      <c r="J565">
        <f>IF('Peaker Keys'!$B$31=1,H565,I565)</f>
        <v>0</v>
      </c>
    </row>
    <row r="566" spans="1:10" x14ac:dyDescent="0.25">
      <c r="A566">
        <v>560</v>
      </c>
      <c r="B566">
        <v>0</v>
      </c>
      <c r="C566">
        <v>95.5</v>
      </c>
      <c r="D566">
        <f>MOD(A566-1+'Peaker Keys'!$B$7,'Peaker Keys'!$B$5)</f>
        <v>583</v>
      </c>
      <c r="E566">
        <f>INT(D566/'Peaker Keys'!$B$6)+1</f>
        <v>25</v>
      </c>
      <c r="F566">
        <f>MOD(D566,'Peaker Keys'!$B$6)</f>
        <v>7</v>
      </c>
      <c r="G566" t="str">
        <f>VLOOKUP(E566,Clustering!$A$6:$B$370,2,FALSE)</f>
        <v>Summer</v>
      </c>
      <c r="H566">
        <f>IF('Peaker Keys'!$B$29&gt;0,MAX(0,MIN('Peaker Keys'!$B$10,B566/'Peaker Keys'!$B$29)),0)</f>
        <v>0</v>
      </c>
      <c r="I566">
        <f>MAX(0,MIN('Peaker Keys'!$B$10,C566/'Peaker Keys'!$B$30))</f>
        <v>7.9998927763062441E-4</v>
      </c>
      <c r="J566">
        <f>IF('Peaker Keys'!$B$31=1,H566,I566)</f>
        <v>0</v>
      </c>
    </row>
    <row r="567" spans="1:10" x14ac:dyDescent="0.25">
      <c r="A567">
        <v>561</v>
      </c>
      <c r="B567">
        <v>0</v>
      </c>
      <c r="C567">
        <v>95.5</v>
      </c>
      <c r="D567">
        <f>MOD(A567-1+'Peaker Keys'!$B$7,'Peaker Keys'!$B$5)</f>
        <v>584</v>
      </c>
      <c r="E567">
        <f>INT(D567/'Peaker Keys'!$B$6)+1</f>
        <v>25</v>
      </c>
      <c r="F567">
        <f>MOD(D567,'Peaker Keys'!$B$6)</f>
        <v>8</v>
      </c>
      <c r="G567" t="str">
        <f>VLOOKUP(E567,Clustering!$A$6:$B$370,2,FALSE)</f>
        <v>Summer</v>
      </c>
      <c r="H567">
        <f>IF('Peaker Keys'!$B$29&gt;0,MAX(0,MIN('Peaker Keys'!$B$10,B567/'Peaker Keys'!$B$29)),0)</f>
        <v>0</v>
      </c>
      <c r="I567">
        <f>MAX(0,MIN('Peaker Keys'!$B$10,C567/'Peaker Keys'!$B$30))</f>
        <v>7.9998927763062441E-4</v>
      </c>
      <c r="J567">
        <f>IF('Peaker Keys'!$B$31=1,H567,I567)</f>
        <v>0</v>
      </c>
    </row>
    <row r="568" spans="1:10" x14ac:dyDescent="0.25">
      <c r="A568">
        <v>562</v>
      </c>
      <c r="B568">
        <v>0</v>
      </c>
      <c r="C568">
        <v>95.5</v>
      </c>
      <c r="D568">
        <f>MOD(A568-1+'Peaker Keys'!$B$7,'Peaker Keys'!$B$5)</f>
        <v>585</v>
      </c>
      <c r="E568">
        <f>INT(D568/'Peaker Keys'!$B$6)+1</f>
        <v>25</v>
      </c>
      <c r="F568">
        <f>MOD(D568,'Peaker Keys'!$B$6)</f>
        <v>9</v>
      </c>
      <c r="G568" t="str">
        <f>VLOOKUP(E568,Clustering!$A$6:$B$370,2,FALSE)</f>
        <v>Summer</v>
      </c>
      <c r="H568">
        <f>IF('Peaker Keys'!$B$29&gt;0,MAX(0,MIN('Peaker Keys'!$B$10,B568/'Peaker Keys'!$B$29)),0)</f>
        <v>0</v>
      </c>
      <c r="I568">
        <f>MAX(0,MIN('Peaker Keys'!$B$10,C568/'Peaker Keys'!$B$30))</f>
        <v>7.9998927763062441E-4</v>
      </c>
      <c r="J568">
        <f>IF('Peaker Keys'!$B$31=1,H568,I568)</f>
        <v>0</v>
      </c>
    </row>
    <row r="569" spans="1:10" x14ac:dyDescent="0.25">
      <c r="A569">
        <v>563</v>
      </c>
      <c r="B569">
        <v>0</v>
      </c>
      <c r="C569">
        <v>95.5</v>
      </c>
      <c r="D569">
        <f>MOD(A569-1+'Peaker Keys'!$B$7,'Peaker Keys'!$B$5)</f>
        <v>586</v>
      </c>
      <c r="E569">
        <f>INT(D569/'Peaker Keys'!$B$6)+1</f>
        <v>25</v>
      </c>
      <c r="F569">
        <f>MOD(D569,'Peaker Keys'!$B$6)</f>
        <v>10</v>
      </c>
      <c r="G569" t="str">
        <f>VLOOKUP(E569,Clustering!$A$6:$B$370,2,FALSE)</f>
        <v>Summer</v>
      </c>
      <c r="H569">
        <f>IF('Peaker Keys'!$B$29&gt;0,MAX(0,MIN('Peaker Keys'!$B$10,B569/'Peaker Keys'!$B$29)),0)</f>
        <v>0</v>
      </c>
      <c r="I569">
        <f>MAX(0,MIN('Peaker Keys'!$B$10,C569/'Peaker Keys'!$B$30))</f>
        <v>7.9998927763062441E-4</v>
      </c>
      <c r="J569">
        <f>IF('Peaker Keys'!$B$31=1,H569,I569)</f>
        <v>0</v>
      </c>
    </row>
    <row r="570" spans="1:10" x14ac:dyDescent="0.25">
      <c r="A570">
        <v>564</v>
      </c>
      <c r="B570">
        <v>0</v>
      </c>
      <c r="C570">
        <v>95.5</v>
      </c>
      <c r="D570">
        <f>MOD(A570-1+'Peaker Keys'!$B$7,'Peaker Keys'!$B$5)</f>
        <v>587</v>
      </c>
      <c r="E570">
        <f>INT(D570/'Peaker Keys'!$B$6)+1</f>
        <v>25</v>
      </c>
      <c r="F570">
        <f>MOD(D570,'Peaker Keys'!$B$6)</f>
        <v>11</v>
      </c>
      <c r="G570" t="str">
        <f>VLOOKUP(E570,Clustering!$A$6:$B$370,2,FALSE)</f>
        <v>Summer</v>
      </c>
      <c r="H570">
        <f>IF('Peaker Keys'!$B$29&gt;0,MAX(0,MIN('Peaker Keys'!$B$10,B570/'Peaker Keys'!$B$29)),0)</f>
        <v>0</v>
      </c>
      <c r="I570">
        <f>MAX(0,MIN('Peaker Keys'!$B$10,C570/'Peaker Keys'!$B$30))</f>
        <v>7.9998927763062441E-4</v>
      </c>
      <c r="J570">
        <f>IF('Peaker Keys'!$B$31=1,H570,I570)</f>
        <v>0</v>
      </c>
    </row>
    <row r="571" spans="1:10" x14ac:dyDescent="0.25">
      <c r="A571">
        <v>565</v>
      </c>
      <c r="B571">
        <v>0</v>
      </c>
      <c r="C571">
        <v>95.5</v>
      </c>
      <c r="D571">
        <f>MOD(A571-1+'Peaker Keys'!$B$7,'Peaker Keys'!$B$5)</f>
        <v>588</v>
      </c>
      <c r="E571">
        <f>INT(D571/'Peaker Keys'!$B$6)+1</f>
        <v>25</v>
      </c>
      <c r="F571">
        <f>MOD(D571,'Peaker Keys'!$B$6)</f>
        <v>12</v>
      </c>
      <c r="G571" t="str">
        <f>VLOOKUP(E571,Clustering!$A$6:$B$370,2,FALSE)</f>
        <v>Summer</v>
      </c>
      <c r="H571">
        <f>IF('Peaker Keys'!$B$29&gt;0,MAX(0,MIN('Peaker Keys'!$B$10,B571/'Peaker Keys'!$B$29)),0)</f>
        <v>0</v>
      </c>
      <c r="I571">
        <f>MAX(0,MIN('Peaker Keys'!$B$10,C571/'Peaker Keys'!$B$30))</f>
        <v>7.9998927763062441E-4</v>
      </c>
      <c r="J571">
        <f>IF('Peaker Keys'!$B$31=1,H571,I571)</f>
        <v>0</v>
      </c>
    </row>
    <row r="572" spans="1:10" x14ac:dyDescent="0.25">
      <c r="A572">
        <v>566</v>
      </c>
      <c r="B572">
        <v>0</v>
      </c>
      <c r="C572">
        <v>95.5</v>
      </c>
      <c r="D572">
        <f>MOD(A572-1+'Peaker Keys'!$B$7,'Peaker Keys'!$B$5)</f>
        <v>589</v>
      </c>
      <c r="E572">
        <f>INT(D572/'Peaker Keys'!$B$6)+1</f>
        <v>25</v>
      </c>
      <c r="F572">
        <f>MOD(D572,'Peaker Keys'!$B$6)</f>
        <v>13</v>
      </c>
      <c r="G572" t="str">
        <f>VLOOKUP(E572,Clustering!$A$6:$B$370,2,FALSE)</f>
        <v>Summer</v>
      </c>
      <c r="H572">
        <f>IF('Peaker Keys'!$B$29&gt;0,MAX(0,MIN('Peaker Keys'!$B$10,B572/'Peaker Keys'!$B$29)),0)</f>
        <v>0</v>
      </c>
      <c r="I572">
        <f>MAX(0,MIN('Peaker Keys'!$B$10,C572/'Peaker Keys'!$B$30))</f>
        <v>7.9998927763062441E-4</v>
      </c>
      <c r="J572">
        <f>IF('Peaker Keys'!$B$31=1,H572,I572)</f>
        <v>0</v>
      </c>
    </row>
    <row r="573" spans="1:10" x14ac:dyDescent="0.25">
      <c r="A573">
        <v>567</v>
      </c>
      <c r="B573">
        <v>0</v>
      </c>
      <c r="C573">
        <v>95.5</v>
      </c>
      <c r="D573">
        <f>MOD(A573-1+'Peaker Keys'!$B$7,'Peaker Keys'!$B$5)</f>
        <v>590</v>
      </c>
      <c r="E573">
        <f>INT(D573/'Peaker Keys'!$B$6)+1</f>
        <v>25</v>
      </c>
      <c r="F573">
        <f>MOD(D573,'Peaker Keys'!$B$6)</f>
        <v>14</v>
      </c>
      <c r="G573" t="str">
        <f>VLOOKUP(E573,Clustering!$A$6:$B$370,2,FALSE)</f>
        <v>Summer</v>
      </c>
      <c r="H573">
        <f>IF('Peaker Keys'!$B$29&gt;0,MAX(0,MIN('Peaker Keys'!$B$10,B573/'Peaker Keys'!$B$29)),0)</f>
        <v>0</v>
      </c>
      <c r="I573">
        <f>MAX(0,MIN('Peaker Keys'!$B$10,C573/'Peaker Keys'!$B$30))</f>
        <v>7.9998927763062441E-4</v>
      </c>
      <c r="J573">
        <f>IF('Peaker Keys'!$B$31=1,H573,I573)</f>
        <v>0</v>
      </c>
    </row>
    <row r="574" spans="1:10" x14ac:dyDescent="0.25">
      <c r="A574">
        <v>568</v>
      </c>
      <c r="B574">
        <v>0</v>
      </c>
      <c r="C574">
        <v>159.1</v>
      </c>
      <c r="D574">
        <f>MOD(A574-1+'Peaker Keys'!$B$7,'Peaker Keys'!$B$5)</f>
        <v>591</v>
      </c>
      <c r="E574">
        <f>INT(D574/'Peaker Keys'!$B$6)+1</f>
        <v>25</v>
      </c>
      <c r="F574">
        <f>MOD(D574,'Peaker Keys'!$B$6)</f>
        <v>15</v>
      </c>
      <c r="G574" t="str">
        <f>VLOOKUP(E574,Clustering!$A$6:$B$370,2,FALSE)</f>
        <v>Summer</v>
      </c>
      <c r="H574">
        <f>IF('Peaker Keys'!$B$29&gt;0,MAX(0,MIN('Peaker Keys'!$B$10,B574/'Peaker Keys'!$B$29)),0)</f>
        <v>0</v>
      </c>
      <c r="I574">
        <f>MAX(0,MIN('Peaker Keys'!$B$10,C574/'Peaker Keys'!$B$30))</f>
        <v>1.3327570059793962E-3</v>
      </c>
      <c r="J574">
        <f>IF('Peaker Keys'!$B$31=1,H574,I574)</f>
        <v>0</v>
      </c>
    </row>
    <row r="575" spans="1:10" x14ac:dyDescent="0.25">
      <c r="A575">
        <v>569</v>
      </c>
      <c r="B575">
        <v>0</v>
      </c>
      <c r="C575">
        <v>159.1</v>
      </c>
      <c r="D575">
        <f>MOD(A575-1+'Peaker Keys'!$B$7,'Peaker Keys'!$B$5)</f>
        <v>592</v>
      </c>
      <c r="E575">
        <f>INT(D575/'Peaker Keys'!$B$6)+1</f>
        <v>25</v>
      </c>
      <c r="F575">
        <f>MOD(D575,'Peaker Keys'!$B$6)</f>
        <v>16</v>
      </c>
      <c r="G575" t="str">
        <f>VLOOKUP(E575,Clustering!$A$6:$B$370,2,FALSE)</f>
        <v>Summer</v>
      </c>
      <c r="H575">
        <f>IF('Peaker Keys'!$B$29&gt;0,MAX(0,MIN('Peaker Keys'!$B$10,B575/'Peaker Keys'!$B$29)),0)</f>
        <v>0</v>
      </c>
      <c r="I575">
        <f>MAX(0,MIN('Peaker Keys'!$B$10,C575/'Peaker Keys'!$B$30))</f>
        <v>1.3327570059793962E-3</v>
      </c>
      <c r="J575">
        <f>IF('Peaker Keys'!$B$31=1,H575,I575)</f>
        <v>0</v>
      </c>
    </row>
    <row r="576" spans="1:10" x14ac:dyDescent="0.25">
      <c r="A576">
        <v>570</v>
      </c>
      <c r="B576">
        <v>0</v>
      </c>
      <c r="C576">
        <v>524.4</v>
      </c>
      <c r="D576">
        <f>MOD(A576-1+'Peaker Keys'!$B$7,'Peaker Keys'!$B$5)</f>
        <v>593</v>
      </c>
      <c r="E576">
        <f>INT(D576/'Peaker Keys'!$B$6)+1</f>
        <v>25</v>
      </c>
      <c r="F576">
        <f>MOD(D576,'Peaker Keys'!$B$6)</f>
        <v>17</v>
      </c>
      <c r="G576" t="str">
        <f>VLOOKUP(E576,Clustering!$A$6:$B$370,2,FALSE)</f>
        <v>Summer</v>
      </c>
      <c r="H576">
        <f>IF('Peaker Keys'!$B$29&gt;0,MAX(0,MIN('Peaker Keys'!$B$10,B576/'Peaker Keys'!$B$29)),0)</f>
        <v>0</v>
      </c>
      <c r="I576">
        <f>MAX(0,MIN('Peaker Keys'!$B$10,C576/'Peaker Keys'!$B$30))</f>
        <v>4.3928207035549673E-3</v>
      </c>
      <c r="J576">
        <f>IF('Peaker Keys'!$B$31=1,H576,I576)</f>
        <v>0</v>
      </c>
    </row>
    <row r="577" spans="1:10" x14ac:dyDescent="0.25">
      <c r="A577">
        <v>571</v>
      </c>
      <c r="B577">
        <v>0</v>
      </c>
      <c r="C577">
        <v>2809.9</v>
      </c>
      <c r="D577">
        <f>MOD(A577-1+'Peaker Keys'!$B$7,'Peaker Keys'!$B$5)</f>
        <v>594</v>
      </c>
      <c r="E577">
        <f>INT(D577/'Peaker Keys'!$B$6)+1</f>
        <v>25</v>
      </c>
      <c r="F577">
        <f>MOD(D577,'Peaker Keys'!$B$6)</f>
        <v>18</v>
      </c>
      <c r="G577" t="str">
        <f>VLOOKUP(E577,Clustering!$A$6:$B$370,2,FALSE)</f>
        <v>Summer</v>
      </c>
      <c r="H577">
        <f>IF('Peaker Keys'!$B$29&gt;0,MAX(0,MIN('Peaker Keys'!$B$10,B577/'Peaker Keys'!$B$29)),0)</f>
        <v>0</v>
      </c>
      <c r="I577">
        <f>MAX(0,MIN('Peaker Keys'!$B$10,C577/'Peaker Keys'!$B$30))</f>
        <v>2.3538113834704624E-2</v>
      </c>
      <c r="J577">
        <f>IF('Peaker Keys'!$B$31=1,H577,I577)</f>
        <v>0</v>
      </c>
    </row>
    <row r="578" spans="1:10" x14ac:dyDescent="0.25">
      <c r="A578">
        <v>572</v>
      </c>
      <c r="B578">
        <v>0</v>
      </c>
      <c r="C578">
        <v>2553.6999999999998</v>
      </c>
      <c r="D578">
        <f>MOD(A578-1+'Peaker Keys'!$B$7,'Peaker Keys'!$B$5)</f>
        <v>595</v>
      </c>
      <c r="E578">
        <f>INT(D578/'Peaker Keys'!$B$6)+1</f>
        <v>25</v>
      </c>
      <c r="F578">
        <f>MOD(D578,'Peaker Keys'!$B$6)</f>
        <v>19</v>
      </c>
      <c r="G578" t="str">
        <f>VLOOKUP(E578,Clustering!$A$6:$B$370,2,FALSE)</f>
        <v>Summer</v>
      </c>
      <c r="H578">
        <f>IF('Peaker Keys'!$B$29&gt;0,MAX(0,MIN('Peaker Keys'!$B$10,B578/'Peaker Keys'!$B$29)),0)</f>
        <v>0</v>
      </c>
      <c r="I578">
        <f>MAX(0,MIN('Peaker Keys'!$B$10,C578/'Peaker Keys'!$B$30))</f>
        <v>2.1391964589375135E-2</v>
      </c>
      <c r="J578">
        <f>IF('Peaker Keys'!$B$31=1,H578,I578)</f>
        <v>0</v>
      </c>
    </row>
    <row r="579" spans="1:10" x14ac:dyDescent="0.25">
      <c r="A579">
        <v>573</v>
      </c>
      <c r="B579">
        <v>0</v>
      </c>
      <c r="C579">
        <v>983.2</v>
      </c>
      <c r="D579">
        <f>MOD(A579-1+'Peaker Keys'!$B$7,'Peaker Keys'!$B$5)</f>
        <v>596</v>
      </c>
      <c r="E579">
        <f>INT(D579/'Peaker Keys'!$B$6)+1</f>
        <v>25</v>
      </c>
      <c r="F579">
        <f>MOD(D579,'Peaker Keys'!$B$6)</f>
        <v>20</v>
      </c>
      <c r="G579" t="str">
        <f>VLOOKUP(E579,Clustering!$A$6:$B$370,2,FALSE)</f>
        <v>Summer</v>
      </c>
      <c r="H579">
        <f>IF('Peaker Keys'!$B$29&gt;0,MAX(0,MIN('Peaker Keys'!$B$10,B579/'Peaker Keys'!$B$29)),0)</f>
        <v>0</v>
      </c>
      <c r="I579">
        <f>MAX(0,MIN('Peaker Keys'!$B$10,C579/'Peaker Keys'!$B$30))</f>
        <v>8.2361199766118314E-3</v>
      </c>
      <c r="J579">
        <f>IF('Peaker Keys'!$B$31=1,H579,I579)</f>
        <v>0</v>
      </c>
    </row>
    <row r="580" spans="1:10" x14ac:dyDescent="0.25">
      <c r="A580">
        <v>574</v>
      </c>
      <c r="B580">
        <v>0</v>
      </c>
      <c r="C580">
        <v>159.1</v>
      </c>
      <c r="D580">
        <f>MOD(A580-1+'Peaker Keys'!$B$7,'Peaker Keys'!$B$5)</f>
        <v>597</v>
      </c>
      <c r="E580">
        <f>INT(D580/'Peaker Keys'!$B$6)+1</f>
        <v>25</v>
      </c>
      <c r="F580">
        <f>MOD(D580,'Peaker Keys'!$B$6)</f>
        <v>21</v>
      </c>
      <c r="G580" t="str">
        <f>VLOOKUP(E580,Clustering!$A$6:$B$370,2,FALSE)</f>
        <v>Summer</v>
      </c>
      <c r="H580">
        <f>IF('Peaker Keys'!$B$29&gt;0,MAX(0,MIN('Peaker Keys'!$B$10,B580/'Peaker Keys'!$B$29)),0)</f>
        <v>0</v>
      </c>
      <c r="I580">
        <f>MAX(0,MIN('Peaker Keys'!$B$10,C580/'Peaker Keys'!$B$30))</f>
        <v>1.3327570059793962E-3</v>
      </c>
      <c r="J580">
        <f>IF('Peaker Keys'!$B$31=1,H580,I580)</f>
        <v>0</v>
      </c>
    </row>
    <row r="581" spans="1:10" x14ac:dyDescent="0.25">
      <c r="A581">
        <v>575</v>
      </c>
      <c r="B581">
        <v>0</v>
      </c>
      <c r="C581">
        <v>159.1</v>
      </c>
      <c r="D581">
        <f>MOD(A581-1+'Peaker Keys'!$B$7,'Peaker Keys'!$B$5)</f>
        <v>598</v>
      </c>
      <c r="E581">
        <f>INT(D581/'Peaker Keys'!$B$6)+1</f>
        <v>25</v>
      </c>
      <c r="F581">
        <f>MOD(D581,'Peaker Keys'!$B$6)</f>
        <v>22</v>
      </c>
      <c r="G581" t="str">
        <f>VLOOKUP(E581,Clustering!$A$6:$B$370,2,FALSE)</f>
        <v>Summer</v>
      </c>
      <c r="H581">
        <f>IF('Peaker Keys'!$B$29&gt;0,MAX(0,MIN('Peaker Keys'!$B$10,B581/'Peaker Keys'!$B$29)),0)</f>
        <v>0</v>
      </c>
      <c r="I581">
        <f>MAX(0,MIN('Peaker Keys'!$B$10,C581/'Peaker Keys'!$B$30))</f>
        <v>1.3327570059793962E-3</v>
      </c>
      <c r="J581">
        <f>IF('Peaker Keys'!$B$31=1,H581,I581)</f>
        <v>0</v>
      </c>
    </row>
    <row r="582" spans="1:10" x14ac:dyDescent="0.25">
      <c r="A582">
        <v>576</v>
      </c>
      <c r="B582">
        <v>0</v>
      </c>
      <c r="C582">
        <v>159.1</v>
      </c>
      <c r="D582">
        <f>MOD(A582-1+'Peaker Keys'!$B$7,'Peaker Keys'!$B$5)</f>
        <v>599</v>
      </c>
      <c r="E582">
        <f>INT(D582/'Peaker Keys'!$B$6)+1</f>
        <v>25</v>
      </c>
      <c r="F582">
        <f>MOD(D582,'Peaker Keys'!$B$6)</f>
        <v>23</v>
      </c>
      <c r="G582" t="str">
        <f>VLOOKUP(E582,Clustering!$A$6:$B$370,2,FALSE)</f>
        <v>Summer</v>
      </c>
      <c r="H582">
        <f>IF('Peaker Keys'!$B$29&gt;0,MAX(0,MIN('Peaker Keys'!$B$10,B582/'Peaker Keys'!$B$29)),0)</f>
        <v>0</v>
      </c>
      <c r="I582">
        <f>MAX(0,MIN('Peaker Keys'!$B$10,C582/'Peaker Keys'!$B$30))</f>
        <v>1.3327570059793962E-3</v>
      </c>
      <c r="J582">
        <f>IF('Peaker Keys'!$B$31=1,H582,I582)</f>
        <v>0</v>
      </c>
    </row>
    <row r="583" spans="1:10" x14ac:dyDescent="0.25">
      <c r="A583">
        <v>577</v>
      </c>
      <c r="B583">
        <v>0</v>
      </c>
      <c r="C583">
        <v>159.1</v>
      </c>
      <c r="D583">
        <f>MOD(A583-1+'Peaker Keys'!$B$7,'Peaker Keys'!$B$5)</f>
        <v>600</v>
      </c>
      <c r="E583">
        <f>INT(D583/'Peaker Keys'!$B$6)+1</f>
        <v>26</v>
      </c>
      <c r="F583">
        <f>MOD(D583,'Peaker Keys'!$B$6)</f>
        <v>0</v>
      </c>
      <c r="G583" t="str">
        <f>VLOOKUP(E583,Clustering!$A$6:$B$370,2,FALSE)</f>
        <v>Winter</v>
      </c>
      <c r="H583">
        <f>IF('Peaker Keys'!$B$29&gt;0,MAX(0,MIN('Peaker Keys'!$B$10,B583/'Peaker Keys'!$B$29)),0)</f>
        <v>0</v>
      </c>
      <c r="I583">
        <f>MAX(0,MIN('Peaker Keys'!$B$10,C583/'Peaker Keys'!$B$30))</f>
        <v>1.3327570059793962E-3</v>
      </c>
      <c r="J583">
        <f>IF('Peaker Keys'!$B$31=1,H583,I583)</f>
        <v>0</v>
      </c>
    </row>
    <row r="584" spans="1:10" x14ac:dyDescent="0.25">
      <c r="A584">
        <v>578</v>
      </c>
      <c r="B584">
        <v>0</v>
      </c>
      <c r="C584">
        <v>95.5</v>
      </c>
      <c r="D584">
        <f>MOD(A584-1+'Peaker Keys'!$B$7,'Peaker Keys'!$B$5)</f>
        <v>601</v>
      </c>
      <c r="E584">
        <f>INT(D584/'Peaker Keys'!$B$6)+1</f>
        <v>26</v>
      </c>
      <c r="F584">
        <f>MOD(D584,'Peaker Keys'!$B$6)</f>
        <v>1</v>
      </c>
      <c r="G584" t="str">
        <f>VLOOKUP(E584,Clustering!$A$6:$B$370,2,FALSE)</f>
        <v>Winter</v>
      </c>
      <c r="H584">
        <f>IF('Peaker Keys'!$B$29&gt;0,MAX(0,MIN('Peaker Keys'!$B$10,B584/'Peaker Keys'!$B$29)),0)</f>
        <v>0</v>
      </c>
      <c r="I584">
        <f>MAX(0,MIN('Peaker Keys'!$B$10,C584/'Peaker Keys'!$B$30))</f>
        <v>7.9998927763062441E-4</v>
      </c>
      <c r="J584">
        <f>IF('Peaker Keys'!$B$31=1,H584,I584)</f>
        <v>0</v>
      </c>
    </row>
    <row r="585" spans="1:10" x14ac:dyDescent="0.25">
      <c r="A585">
        <v>579</v>
      </c>
      <c r="B585">
        <v>0</v>
      </c>
      <c r="C585">
        <v>95.5</v>
      </c>
      <c r="D585">
        <f>MOD(A585-1+'Peaker Keys'!$B$7,'Peaker Keys'!$B$5)</f>
        <v>602</v>
      </c>
      <c r="E585">
        <f>INT(D585/'Peaker Keys'!$B$6)+1</f>
        <v>26</v>
      </c>
      <c r="F585">
        <f>MOD(D585,'Peaker Keys'!$B$6)</f>
        <v>2</v>
      </c>
      <c r="G585" t="str">
        <f>VLOOKUP(E585,Clustering!$A$6:$B$370,2,FALSE)</f>
        <v>Winter</v>
      </c>
      <c r="H585">
        <f>IF('Peaker Keys'!$B$29&gt;0,MAX(0,MIN('Peaker Keys'!$B$10,B585/'Peaker Keys'!$B$29)),0)</f>
        <v>0</v>
      </c>
      <c r="I585">
        <f>MAX(0,MIN('Peaker Keys'!$B$10,C585/'Peaker Keys'!$B$30))</f>
        <v>7.9998927763062441E-4</v>
      </c>
      <c r="J585">
        <f>IF('Peaker Keys'!$B$31=1,H585,I585)</f>
        <v>0</v>
      </c>
    </row>
    <row r="586" spans="1:10" x14ac:dyDescent="0.25">
      <c r="A586">
        <v>580</v>
      </c>
      <c r="B586">
        <v>0</v>
      </c>
      <c r="C586">
        <v>95.5</v>
      </c>
      <c r="D586">
        <f>MOD(A586-1+'Peaker Keys'!$B$7,'Peaker Keys'!$B$5)</f>
        <v>603</v>
      </c>
      <c r="E586">
        <f>INT(D586/'Peaker Keys'!$B$6)+1</f>
        <v>26</v>
      </c>
      <c r="F586">
        <f>MOD(D586,'Peaker Keys'!$B$6)</f>
        <v>3</v>
      </c>
      <c r="G586" t="str">
        <f>VLOOKUP(E586,Clustering!$A$6:$B$370,2,FALSE)</f>
        <v>Winter</v>
      </c>
      <c r="H586">
        <f>IF('Peaker Keys'!$B$29&gt;0,MAX(0,MIN('Peaker Keys'!$B$10,B586/'Peaker Keys'!$B$29)),0)</f>
        <v>0</v>
      </c>
      <c r="I586">
        <f>MAX(0,MIN('Peaker Keys'!$B$10,C586/'Peaker Keys'!$B$30))</f>
        <v>7.9998927763062441E-4</v>
      </c>
      <c r="J586">
        <f>IF('Peaker Keys'!$B$31=1,H586,I586)</f>
        <v>0</v>
      </c>
    </row>
    <row r="587" spans="1:10" x14ac:dyDescent="0.25">
      <c r="A587">
        <v>581</v>
      </c>
      <c r="B587">
        <v>0</v>
      </c>
      <c r="C587">
        <v>95.5</v>
      </c>
      <c r="D587">
        <f>MOD(A587-1+'Peaker Keys'!$B$7,'Peaker Keys'!$B$5)</f>
        <v>604</v>
      </c>
      <c r="E587">
        <f>INT(D587/'Peaker Keys'!$B$6)+1</f>
        <v>26</v>
      </c>
      <c r="F587">
        <f>MOD(D587,'Peaker Keys'!$B$6)</f>
        <v>4</v>
      </c>
      <c r="G587" t="str">
        <f>VLOOKUP(E587,Clustering!$A$6:$B$370,2,FALSE)</f>
        <v>Winter</v>
      </c>
      <c r="H587">
        <f>IF('Peaker Keys'!$B$29&gt;0,MAX(0,MIN('Peaker Keys'!$B$10,B587/'Peaker Keys'!$B$29)),0)</f>
        <v>0</v>
      </c>
      <c r="I587">
        <f>MAX(0,MIN('Peaker Keys'!$B$10,C587/'Peaker Keys'!$B$30))</f>
        <v>7.9998927763062441E-4</v>
      </c>
      <c r="J587">
        <f>IF('Peaker Keys'!$B$31=1,H587,I587)</f>
        <v>0</v>
      </c>
    </row>
    <row r="588" spans="1:10" x14ac:dyDescent="0.25">
      <c r="A588">
        <v>582</v>
      </c>
      <c r="B588">
        <v>0</v>
      </c>
      <c r="C588">
        <v>95.5</v>
      </c>
      <c r="D588">
        <f>MOD(A588-1+'Peaker Keys'!$B$7,'Peaker Keys'!$B$5)</f>
        <v>605</v>
      </c>
      <c r="E588">
        <f>INT(D588/'Peaker Keys'!$B$6)+1</f>
        <v>26</v>
      </c>
      <c r="F588">
        <f>MOD(D588,'Peaker Keys'!$B$6)</f>
        <v>5</v>
      </c>
      <c r="G588" t="str">
        <f>VLOOKUP(E588,Clustering!$A$6:$B$370,2,FALSE)</f>
        <v>Winter</v>
      </c>
      <c r="H588">
        <f>IF('Peaker Keys'!$B$29&gt;0,MAX(0,MIN('Peaker Keys'!$B$10,B588/'Peaker Keys'!$B$29)),0)</f>
        <v>0</v>
      </c>
      <c r="I588">
        <f>MAX(0,MIN('Peaker Keys'!$B$10,C588/'Peaker Keys'!$B$30))</f>
        <v>7.9998927763062441E-4</v>
      </c>
      <c r="J588">
        <f>IF('Peaker Keys'!$B$31=1,H588,I588)</f>
        <v>0</v>
      </c>
    </row>
    <row r="589" spans="1:10" x14ac:dyDescent="0.25">
      <c r="A589">
        <v>583</v>
      </c>
      <c r="B589">
        <v>0</v>
      </c>
      <c r="C589">
        <v>95.5</v>
      </c>
      <c r="D589">
        <f>MOD(A589-1+'Peaker Keys'!$B$7,'Peaker Keys'!$B$5)</f>
        <v>606</v>
      </c>
      <c r="E589">
        <f>INT(D589/'Peaker Keys'!$B$6)+1</f>
        <v>26</v>
      </c>
      <c r="F589">
        <f>MOD(D589,'Peaker Keys'!$B$6)</f>
        <v>6</v>
      </c>
      <c r="G589" t="str">
        <f>VLOOKUP(E589,Clustering!$A$6:$B$370,2,FALSE)</f>
        <v>Winter</v>
      </c>
      <c r="H589">
        <f>IF('Peaker Keys'!$B$29&gt;0,MAX(0,MIN('Peaker Keys'!$B$10,B589/'Peaker Keys'!$B$29)),0)</f>
        <v>0</v>
      </c>
      <c r="I589">
        <f>MAX(0,MIN('Peaker Keys'!$B$10,C589/'Peaker Keys'!$B$30))</f>
        <v>7.9998927763062441E-4</v>
      </c>
      <c r="J589">
        <f>IF('Peaker Keys'!$B$31=1,H589,I589)</f>
        <v>0</v>
      </c>
    </row>
    <row r="590" spans="1:10" x14ac:dyDescent="0.25">
      <c r="A590">
        <v>584</v>
      </c>
      <c r="B590">
        <v>0</v>
      </c>
      <c r="C590">
        <v>95.5</v>
      </c>
      <c r="D590">
        <f>MOD(A590-1+'Peaker Keys'!$B$7,'Peaker Keys'!$B$5)</f>
        <v>607</v>
      </c>
      <c r="E590">
        <f>INT(D590/'Peaker Keys'!$B$6)+1</f>
        <v>26</v>
      </c>
      <c r="F590">
        <f>MOD(D590,'Peaker Keys'!$B$6)</f>
        <v>7</v>
      </c>
      <c r="G590" t="str">
        <f>VLOOKUP(E590,Clustering!$A$6:$B$370,2,FALSE)</f>
        <v>Winter</v>
      </c>
      <c r="H590">
        <f>IF('Peaker Keys'!$B$29&gt;0,MAX(0,MIN('Peaker Keys'!$B$10,B590/'Peaker Keys'!$B$29)),0)</f>
        <v>0</v>
      </c>
      <c r="I590">
        <f>MAX(0,MIN('Peaker Keys'!$B$10,C590/'Peaker Keys'!$B$30))</f>
        <v>7.9998927763062441E-4</v>
      </c>
      <c r="J590">
        <f>IF('Peaker Keys'!$B$31=1,H590,I590)</f>
        <v>0</v>
      </c>
    </row>
    <row r="591" spans="1:10" x14ac:dyDescent="0.25">
      <c r="A591">
        <v>585</v>
      </c>
      <c r="B591">
        <v>0</v>
      </c>
      <c r="C591">
        <v>95.5</v>
      </c>
      <c r="D591">
        <f>MOD(A591-1+'Peaker Keys'!$B$7,'Peaker Keys'!$B$5)</f>
        <v>608</v>
      </c>
      <c r="E591">
        <f>INT(D591/'Peaker Keys'!$B$6)+1</f>
        <v>26</v>
      </c>
      <c r="F591">
        <f>MOD(D591,'Peaker Keys'!$B$6)</f>
        <v>8</v>
      </c>
      <c r="G591" t="str">
        <f>VLOOKUP(E591,Clustering!$A$6:$B$370,2,FALSE)</f>
        <v>Winter</v>
      </c>
      <c r="H591">
        <f>IF('Peaker Keys'!$B$29&gt;0,MAX(0,MIN('Peaker Keys'!$B$10,B591/'Peaker Keys'!$B$29)),0)</f>
        <v>0</v>
      </c>
      <c r="I591">
        <f>MAX(0,MIN('Peaker Keys'!$B$10,C591/'Peaker Keys'!$B$30))</f>
        <v>7.9998927763062441E-4</v>
      </c>
      <c r="J591">
        <f>IF('Peaker Keys'!$B$31=1,H591,I591)</f>
        <v>0</v>
      </c>
    </row>
    <row r="592" spans="1:10" x14ac:dyDescent="0.25">
      <c r="A592">
        <v>586</v>
      </c>
      <c r="B592">
        <v>0</v>
      </c>
      <c r="C592">
        <v>95.5</v>
      </c>
      <c r="D592">
        <f>MOD(A592-1+'Peaker Keys'!$B$7,'Peaker Keys'!$B$5)</f>
        <v>609</v>
      </c>
      <c r="E592">
        <f>INT(D592/'Peaker Keys'!$B$6)+1</f>
        <v>26</v>
      </c>
      <c r="F592">
        <f>MOD(D592,'Peaker Keys'!$B$6)</f>
        <v>9</v>
      </c>
      <c r="G592" t="str">
        <f>VLOOKUP(E592,Clustering!$A$6:$B$370,2,FALSE)</f>
        <v>Winter</v>
      </c>
      <c r="H592">
        <f>IF('Peaker Keys'!$B$29&gt;0,MAX(0,MIN('Peaker Keys'!$B$10,B592/'Peaker Keys'!$B$29)),0)</f>
        <v>0</v>
      </c>
      <c r="I592">
        <f>MAX(0,MIN('Peaker Keys'!$B$10,C592/'Peaker Keys'!$B$30))</f>
        <v>7.9998927763062441E-4</v>
      </c>
      <c r="J592">
        <f>IF('Peaker Keys'!$B$31=1,H592,I592)</f>
        <v>0</v>
      </c>
    </row>
    <row r="593" spans="1:10" x14ac:dyDescent="0.25">
      <c r="A593">
        <v>587</v>
      </c>
      <c r="B593">
        <v>0</v>
      </c>
      <c r="C593">
        <v>95.5</v>
      </c>
      <c r="D593">
        <f>MOD(A593-1+'Peaker Keys'!$B$7,'Peaker Keys'!$B$5)</f>
        <v>610</v>
      </c>
      <c r="E593">
        <f>INT(D593/'Peaker Keys'!$B$6)+1</f>
        <v>26</v>
      </c>
      <c r="F593">
        <f>MOD(D593,'Peaker Keys'!$B$6)</f>
        <v>10</v>
      </c>
      <c r="G593" t="str">
        <f>VLOOKUP(E593,Clustering!$A$6:$B$370,2,FALSE)</f>
        <v>Winter</v>
      </c>
      <c r="H593">
        <f>IF('Peaker Keys'!$B$29&gt;0,MAX(0,MIN('Peaker Keys'!$B$10,B593/'Peaker Keys'!$B$29)),0)</f>
        <v>0</v>
      </c>
      <c r="I593">
        <f>MAX(0,MIN('Peaker Keys'!$B$10,C593/'Peaker Keys'!$B$30))</f>
        <v>7.9998927763062441E-4</v>
      </c>
      <c r="J593">
        <f>IF('Peaker Keys'!$B$31=1,H593,I593)</f>
        <v>0</v>
      </c>
    </row>
    <row r="594" spans="1:10" x14ac:dyDescent="0.25">
      <c r="A594">
        <v>588</v>
      </c>
      <c r="B594">
        <v>0</v>
      </c>
      <c r="C594">
        <v>95.5</v>
      </c>
      <c r="D594">
        <f>MOD(A594-1+'Peaker Keys'!$B$7,'Peaker Keys'!$B$5)</f>
        <v>611</v>
      </c>
      <c r="E594">
        <f>INT(D594/'Peaker Keys'!$B$6)+1</f>
        <v>26</v>
      </c>
      <c r="F594">
        <f>MOD(D594,'Peaker Keys'!$B$6)</f>
        <v>11</v>
      </c>
      <c r="G594" t="str">
        <f>VLOOKUP(E594,Clustering!$A$6:$B$370,2,FALSE)</f>
        <v>Winter</v>
      </c>
      <c r="H594">
        <f>IF('Peaker Keys'!$B$29&gt;0,MAX(0,MIN('Peaker Keys'!$B$10,B594/'Peaker Keys'!$B$29)),0)</f>
        <v>0</v>
      </c>
      <c r="I594">
        <f>MAX(0,MIN('Peaker Keys'!$B$10,C594/'Peaker Keys'!$B$30))</f>
        <v>7.9998927763062441E-4</v>
      </c>
      <c r="J594">
        <f>IF('Peaker Keys'!$B$31=1,H594,I594)</f>
        <v>0</v>
      </c>
    </row>
    <row r="595" spans="1:10" x14ac:dyDescent="0.25">
      <c r="A595">
        <v>589</v>
      </c>
      <c r="B595">
        <v>0</v>
      </c>
      <c r="C595">
        <v>95.5</v>
      </c>
      <c r="D595">
        <f>MOD(A595-1+'Peaker Keys'!$B$7,'Peaker Keys'!$B$5)</f>
        <v>612</v>
      </c>
      <c r="E595">
        <f>INT(D595/'Peaker Keys'!$B$6)+1</f>
        <v>26</v>
      </c>
      <c r="F595">
        <f>MOD(D595,'Peaker Keys'!$B$6)</f>
        <v>12</v>
      </c>
      <c r="G595" t="str">
        <f>VLOOKUP(E595,Clustering!$A$6:$B$370,2,FALSE)</f>
        <v>Winter</v>
      </c>
      <c r="H595">
        <f>IF('Peaker Keys'!$B$29&gt;0,MAX(0,MIN('Peaker Keys'!$B$10,B595/'Peaker Keys'!$B$29)),0)</f>
        <v>0</v>
      </c>
      <c r="I595">
        <f>MAX(0,MIN('Peaker Keys'!$B$10,C595/'Peaker Keys'!$B$30))</f>
        <v>7.9998927763062441E-4</v>
      </c>
      <c r="J595">
        <f>IF('Peaker Keys'!$B$31=1,H595,I595)</f>
        <v>0</v>
      </c>
    </row>
    <row r="596" spans="1:10" x14ac:dyDescent="0.25">
      <c r="A596">
        <v>590</v>
      </c>
      <c r="B596">
        <v>0</v>
      </c>
      <c r="C596">
        <v>95.5</v>
      </c>
      <c r="D596">
        <f>MOD(A596-1+'Peaker Keys'!$B$7,'Peaker Keys'!$B$5)</f>
        <v>613</v>
      </c>
      <c r="E596">
        <f>INT(D596/'Peaker Keys'!$B$6)+1</f>
        <v>26</v>
      </c>
      <c r="F596">
        <f>MOD(D596,'Peaker Keys'!$B$6)</f>
        <v>13</v>
      </c>
      <c r="G596" t="str">
        <f>VLOOKUP(E596,Clustering!$A$6:$B$370,2,FALSE)</f>
        <v>Winter</v>
      </c>
      <c r="H596">
        <f>IF('Peaker Keys'!$B$29&gt;0,MAX(0,MIN('Peaker Keys'!$B$10,B596/'Peaker Keys'!$B$29)),0)</f>
        <v>0</v>
      </c>
      <c r="I596">
        <f>MAX(0,MIN('Peaker Keys'!$B$10,C596/'Peaker Keys'!$B$30))</f>
        <v>7.9998927763062441E-4</v>
      </c>
      <c r="J596">
        <f>IF('Peaker Keys'!$B$31=1,H596,I596)</f>
        <v>0</v>
      </c>
    </row>
    <row r="597" spans="1:10" x14ac:dyDescent="0.25">
      <c r="A597">
        <v>591</v>
      </c>
      <c r="B597">
        <v>0</v>
      </c>
      <c r="C597">
        <v>95.5</v>
      </c>
      <c r="D597">
        <f>MOD(A597-1+'Peaker Keys'!$B$7,'Peaker Keys'!$B$5)</f>
        <v>614</v>
      </c>
      <c r="E597">
        <f>INT(D597/'Peaker Keys'!$B$6)+1</f>
        <v>26</v>
      </c>
      <c r="F597">
        <f>MOD(D597,'Peaker Keys'!$B$6)</f>
        <v>14</v>
      </c>
      <c r="G597" t="str">
        <f>VLOOKUP(E597,Clustering!$A$6:$B$370,2,FALSE)</f>
        <v>Winter</v>
      </c>
      <c r="H597">
        <f>IF('Peaker Keys'!$B$29&gt;0,MAX(0,MIN('Peaker Keys'!$B$10,B597/'Peaker Keys'!$B$29)),0)</f>
        <v>0</v>
      </c>
      <c r="I597">
        <f>MAX(0,MIN('Peaker Keys'!$B$10,C597/'Peaker Keys'!$B$30))</f>
        <v>7.9998927763062441E-4</v>
      </c>
      <c r="J597">
        <f>IF('Peaker Keys'!$B$31=1,H597,I597)</f>
        <v>0</v>
      </c>
    </row>
    <row r="598" spans="1:10" x14ac:dyDescent="0.25">
      <c r="A598">
        <v>592</v>
      </c>
      <c r="B598">
        <v>0</v>
      </c>
      <c r="C598">
        <v>95.5</v>
      </c>
      <c r="D598">
        <f>MOD(A598-1+'Peaker Keys'!$B$7,'Peaker Keys'!$B$5)</f>
        <v>615</v>
      </c>
      <c r="E598">
        <f>INT(D598/'Peaker Keys'!$B$6)+1</f>
        <v>26</v>
      </c>
      <c r="F598">
        <f>MOD(D598,'Peaker Keys'!$B$6)</f>
        <v>15</v>
      </c>
      <c r="G598" t="str">
        <f>VLOOKUP(E598,Clustering!$A$6:$B$370,2,FALSE)</f>
        <v>Winter</v>
      </c>
      <c r="H598">
        <f>IF('Peaker Keys'!$B$29&gt;0,MAX(0,MIN('Peaker Keys'!$B$10,B598/'Peaker Keys'!$B$29)),0)</f>
        <v>0</v>
      </c>
      <c r="I598">
        <f>MAX(0,MIN('Peaker Keys'!$B$10,C598/'Peaker Keys'!$B$30))</f>
        <v>7.9998927763062441E-4</v>
      </c>
      <c r="J598">
        <f>IF('Peaker Keys'!$B$31=1,H598,I598)</f>
        <v>0</v>
      </c>
    </row>
    <row r="599" spans="1:10" x14ac:dyDescent="0.25">
      <c r="A599">
        <v>593</v>
      </c>
      <c r="B599">
        <v>0</v>
      </c>
      <c r="C599">
        <v>159.1</v>
      </c>
      <c r="D599">
        <f>MOD(A599-1+'Peaker Keys'!$B$7,'Peaker Keys'!$B$5)</f>
        <v>616</v>
      </c>
      <c r="E599">
        <f>INT(D599/'Peaker Keys'!$B$6)+1</f>
        <v>26</v>
      </c>
      <c r="F599">
        <f>MOD(D599,'Peaker Keys'!$B$6)</f>
        <v>16</v>
      </c>
      <c r="G599" t="str">
        <f>VLOOKUP(E599,Clustering!$A$6:$B$370,2,FALSE)</f>
        <v>Winter</v>
      </c>
      <c r="H599">
        <f>IF('Peaker Keys'!$B$29&gt;0,MAX(0,MIN('Peaker Keys'!$B$10,B599/'Peaker Keys'!$B$29)),0)</f>
        <v>0</v>
      </c>
      <c r="I599">
        <f>MAX(0,MIN('Peaker Keys'!$B$10,C599/'Peaker Keys'!$B$30))</f>
        <v>1.3327570059793962E-3</v>
      </c>
      <c r="J599">
        <f>IF('Peaker Keys'!$B$31=1,H599,I599)</f>
        <v>0</v>
      </c>
    </row>
    <row r="600" spans="1:10" x14ac:dyDescent="0.25">
      <c r="A600">
        <v>594</v>
      </c>
      <c r="B600">
        <v>0</v>
      </c>
      <c r="C600">
        <v>985.8</v>
      </c>
      <c r="D600">
        <f>MOD(A600-1+'Peaker Keys'!$B$7,'Peaker Keys'!$B$5)</f>
        <v>617</v>
      </c>
      <c r="E600">
        <f>INT(D600/'Peaker Keys'!$B$6)+1</f>
        <v>26</v>
      </c>
      <c r="F600">
        <f>MOD(D600,'Peaker Keys'!$B$6)</f>
        <v>17</v>
      </c>
      <c r="G600" t="str">
        <f>VLOOKUP(E600,Clustering!$A$6:$B$370,2,FALSE)</f>
        <v>Winter</v>
      </c>
      <c r="H600">
        <f>IF('Peaker Keys'!$B$29&gt;0,MAX(0,MIN('Peaker Keys'!$B$10,B600/'Peaker Keys'!$B$29)),0)</f>
        <v>0</v>
      </c>
      <c r="I600">
        <f>MAX(0,MIN('Peaker Keys'!$B$10,C600/'Peaker Keys'!$B$30))</f>
        <v>8.2578997894059633E-3</v>
      </c>
      <c r="J600">
        <f>IF('Peaker Keys'!$B$31=1,H600,I600)</f>
        <v>0</v>
      </c>
    </row>
    <row r="601" spans="1:10" x14ac:dyDescent="0.25">
      <c r="A601">
        <v>595</v>
      </c>
      <c r="B601">
        <v>0</v>
      </c>
      <c r="C601">
        <v>2715.4</v>
      </c>
      <c r="D601">
        <f>MOD(A601-1+'Peaker Keys'!$B$7,'Peaker Keys'!$B$5)</f>
        <v>618</v>
      </c>
      <c r="E601">
        <f>INT(D601/'Peaker Keys'!$B$6)+1</f>
        <v>26</v>
      </c>
      <c r="F601">
        <f>MOD(D601,'Peaker Keys'!$B$6)</f>
        <v>18</v>
      </c>
      <c r="G601" t="str">
        <f>VLOOKUP(E601,Clustering!$A$6:$B$370,2,FALSE)</f>
        <v>Winter</v>
      </c>
      <c r="H601">
        <f>IF('Peaker Keys'!$B$29&gt;0,MAX(0,MIN('Peaker Keys'!$B$10,B601/'Peaker Keys'!$B$29)),0)</f>
        <v>0</v>
      </c>
      <c r="I601">
        <f>MAX(0,MIN('Peaker Keys'!$B$10,C601/'Peaker Keys'!$B$30))</f>
        <v>2.2746501408148666E-2</v>
      </c>
      <c r="J601">
        <f>IF('Peaker Keys'!$B$31=1,H601,I601)</f>
        <v>0</v>
      </c>
    </row>
    <row r="602" spans="1:10" x14ac:dyDescent="0.25">
      <c r="A602">
        <v>596</v>
      </c>
      <c r="B602">
        <v>0</v>
      </c>
      <c r="C602">
        <v>2402.4</v>
      </c>
      <c r="D602">
        <f>MOD(A602-1+'Peaker Keys'!$B$7,'Peaker Keys'!$B$5)</f>
        <v>619</v>
      </c>
      <c r="E602">
        <f>INT(D602/'Peaker Keys'!$B$6)+1</f>
        <v>26</v>
      </c>
      <c r="F602">
        <f>MOD(D602,'Peaker Keys'!$B$6)</f>
        <v>19</v>
      </c>
      <c r="G602" t="str">
        <f>VLOOKUP(E602,Clustering!$A$6:$B$370,2,FALSE)</f>
        <v>Winter</v>
      </c>
      <c r="H602">
        <f>IF('Peaker Keys'!$B$29&gt;0,MAX(0,MIN('Peaker Keys'!$B$10,B602/'Peaker Keys'!$B$29)),0)</f>
        <v>0</v>
      </c>
      <c r="I602">
        <f>MAX(0,MIN('Peaker Keys'!$B$10,C602/'Peaker Keys'!$B$30))</f>
        <v>2.0124547021778138E-2</v>
      </c>
      <c r="J602">
        <f>IF('Peaker Keys'!$B$31=1,H602,I602)</f>
        <v>0</v>
      </c>
    </row>
    <row r="603" spans="1:10" x14ac:dyDescent="0.25">
      <c r="A603">
        <v>597</v>
      </c>
      <c r="B603">
        <v>0</v>
      </c>
      <c r="C603">
        <v>819.7</v>
      </c>
      <c r="D603">
        <f>MOD(A603-1+'Peaker Keys'!$B$7,'Peaker Keys'!$B$5)</f>
        <v>620</v>
      </c>
      <c r="E603">
        <f>INT(D603/'Peaker Keys'!$B$6)+1</f>
        <v>26</v>
      </c>
      <c r="F603">
        <f>MOD(D603,'Peaker Keys'!$B$6)</f>
        <v>20</v>
      </c>
      <c r="G603" t="str">
        <f>VLOOKUP(E603,Clustering!$A$6:$B$370,2,FALSE)</f>
        <v>Winter</v>
      </c>
      <c r="H603">
        <f>IF('Peaker Keys'!$B$29&gt;0,MAX(0,MIN('Peaker Keys'!$B$10,B603/'Peaker Keys'!$B$29)),0)</f>
        <v>0</v>
      </c>
      <c r="I603">
        <f>MAX(0,MIN('Peaker Keys'!$B$10,C603/'Peaker Keys'!$B$30))</f>
        <v>6.8665048259039041E-3</v>
      </c>
      <c r="J603">
        <f>IF('Peaker Keys'!$B$31=1,H603,I603)</f>
        <v>0</v>
      </c>
    </row>
    <row r="604" spans="1:10" x14ac:dyDescent="0.25">
      <c r="A604">
        <v>598</v>
      </c>
      <c r="B604">
        <v>0</v>
      </c>
      <c r="C604">
        <v>159.1</v>
      </c>
      <c r="D604">
        <f>MOD(A604-1+'Peaker Keys'!$B$7,'Peaker Keys'!$B$5)</f>
        <v>621</v>
      </c>
      <c r="E604">
        <f>INT(D604/'Peaker Keys'!$B$6)+1</f>
        <v>26</v>
      </c>
      <c r="F604">
        <f>MOD(D604,'Peaker Keys'!$B$6)</f>
        <v>21</v>
      </c>
      <c r="G604" t="str">
        <f>VLOOKUP(E604,Clustering!$A$6:$B$370,2,FALSE)</f>
        <v>Winter</v>
      </c>
      <c r="H604">
        <f>IF('Peaker Keys'!$B$29&gt;0,MAX(0,MIN('Peaker Keys'!$B$10,B604/'Peaker Keys'!$B$29)),0)</f>
        <v>0</v>
      </c>
      <c r="I604">
        <f>MAX(0,MIN('Peaker Keys'!$B$10,C604/'Peaker Keys'!$B$30))</f>
        <v>1.3327570059793962E-3</v>
      </c>
      <c r="J604">
        <f>IF('Peaker Keys'!$B$31=1,H604,I604)</f>
        <v>0</v>
      </c>
    </row>
    <row r="605" spans="1:10" x14ac:dyDescent="0.25">
      <c r="A605">
        <v>599</v>
      </c>
      <c r="B605">
        <v>0</v>
      </c>
      <c r="C605">
        <v>159.1</v>
      </c>
      <c r="D605">
        <f>MOD(A605-1+'Peaker Keys'!$B$7,'Peaker Keys'!$B$5)</f>
        <v>622</v>
      </c>
      <c r="E605">
        <f>INT(D605/'Peaker Keys'!$B$6)+1</f>
        <v>26</v>
      </c>
      <c r="F605">
        <f>MOD(D605,'Peaker Keys'!$B$6)</f>
        <v>22</v>
      </c>
      <c r="G605" t="str">
        <f>VLOOKUP(E605,Clustering!$A$6:$B$370,2,FALSE)</f>
        <v>Winter</v>
      </c>
      <c r="H605">
        <f>IF('Peaker Keys'!$B$29&gt;0,MAX(0,MIN('Peaker Keys'!$B$10,B605/'Peaker Keys'!$B$29)),0)</f>
        <v>0</v>
      </c>
      <c r="I605">
        <f>MAX(0,MIN('Peaker Keys'!$B$10,C605/'Peaker Keys'!$B$30))</f>
        <v>1.3327570059793962E-3</v>
      </c>
      <c r="J605">
        <f>IF('Peaker Keys'!$B$31=1,H605,I605)</f>
        <v>0</v>
      </c>
    </row>
    <row r="606" spans="1:10" x14ac:dyDescent="0.25">
      <c r="A606">
        <v>600</v>
      </c>
      <c r="B606">
        <v>0</v>
      </c>
      <c r="C606">
        <v>159.1</v>
      </c>
      <c r="D606">
        <f>MOD(A606-1+'Peaker Keys'!$B$7,'Peaker Keys'!$B$5)</f>
        <v>623</v>
      </c>
      <c r="E606">
        <f>INT(D606/'Peaker Keys'!$B$6)+1</f>
        <v>26</v>
      </c>
      <c r="F606">
        <f>MOD(D606,'Peaker Keys'!$B$6)</f>
        <v>23</v>
      </c>
      <c r="G606" t="str">
        <f>VLOOKUP(E606,Clustering!$A$6:$B$370,2,FALSE)</f>
        <v>Winter</v>
      </c>
      <c r="H606">
        <f>IF('Peaker Keys'!$B$29&gt;0,MAX(0,MIN('Peaker Keys'!$B$10,B606/'Peaker Keys'!$B$29)),0)</f>
        <v>0</v>
      </c>
      <c r="I606">
        <f>MAX(0,MIN('Peaker Keys'!$B$10,C606/'Peaker Keys'!$B$30))</f>
        <v>1.3327570059793962E-3</v>
      </c>
      <c r="J606">
        <f>IF('Peaker Keys'!$B$31=1,H606,I606)</f>
        <v>0</v>
      </c>
    </row>
    <row r="607" spans="1:10" x14ac:dyDescent="0.25">
      <c r="A607">
        <v>601</v>
      </c>
      <c r="B607">
        <v>0</v>
      </c>
      <c r="C607">
        <v>134</v>
      </c>
      <c r="D607">
        <f>MOD(A607-1+'Peaker Keys'!$B$7,'Peaker Keys'!$B$5)</f>
        <v>624</v>
      </c>
      <c r="E607">
        <f>INT(D607/'Peaker Keys'!$B$6)+1</f>
        <v>27</v>
      </c>
      <c r="F607">
        <f>MOD(D607,'Peaker Keys'!$B$6)</f>
        <v>0</v>
      </c>
      <c r="G607" t="str">
        <f>VLOOKUP(E607,Clustering!$A$6:$B$370,2,FALSE)</f>
        <v>Spring</v>
      </c>
      <c r="H607">
        <f>IF('Peaker Keys'!$B$29&gt;0,MAX(0,MIN('Peaker Keys'!$B$10,B607/'Peaker Keys'!$B$29)),0)</f>
        <v>0</v>
      </c>
      <c r="I607">
        <f>MAX(0,MIN('Peaker Keys'!$B$10,C607/'Peaker Keys'!$B$30))</f>
        <v>1.122498044005274E-3</v>
      </c>
      <c r="J607">
        <f>IF('Peaker Keys'!$B$31=1,H607,I607)</f>
        <v>0</v>
      </c>
    </row>
    <row r="608" spans="1:10" x14ac:dyDescent="0.25">
      <c r="A608">
        <v>602</v>
      </c>
      <c r="B608">
        <v>0</v>
      </c>
      <c r="C608">
        <v>95.5</v>
      </c>
      <c r="D608">
        <f>MOD(A608-1+'Peaker Keys'!$B$7,'Peaker Keys'!$B$5)</f>
        <v>625</v>
      </c>
      <c r="E608">
        <f>INT(D608/'Peaker Keys'!$B$6)+1</f>
        <v>27</v>
      </c>
      <c r="F608">
        <f>MOD(D608,'Peaker Keys'!$B$6)</f>
        <v>1</v>
      </c>
      <c r="G608" t="str">
        <f>VLOOKUP(E608,Clustering!$A$6:$B$370,2,FALSE)</f>
        <v>Spring</v>
      </c>
      <c r="H608">
        <f>IF('Peaker Keys'!$B$29&gt;0,MAX(0,MIN('Peaker Keys'!$B$10,B608/'Peaker Keys'!$B$29)),0)</f>
        <v>0</v>
      </c>
      <c r="I608">
        <f>MAX(0,MIN('Peaker Keys'!$B$10,C608/'Peaker Keys'!$B$30))</f>
        <v>7.9998927763062441E-4</v>
      </c>
      <c r="J608">
        <f>IF('Peaker Keys'!$B$31=1,H608,I608)</f>
        <v>0</v>
      </c>
    </row>
    <row r="609" spans="1:10" x14ac:dyDescent="0.25">
      <c r="A609">
        <v>603</v>
      </c>
      <c r="B609">
        <v>0</v>
      </c>
      <c r="C609">
        <v>95.5</v>
      </c>
      <c r="D609">
        <f>MOD(A609-1+'Peaker Keys'!$B$7,'Peaker Keys'!$B$5)</f>
        <v>626</v>
      </c>
      <c r="E609">
        <f>INT(D609/'Peaker Keys'!$B$6)+1</f>
        <v>27</v>
      </c>
      <c r="F609">
        <f>MOD(D609,'Peaker Keys'!$B$6)</f>
        <v>2</v>
      </c>
      <c r="G609" t="str">
        <f>VLOOKUP(E609,Clustering!$A$6:$B$370,2,FALSE)</f>
        <v>Spring</v>
      </c>
      <c r="H609">
        <f>IF('Peaker Keys'!$B$29&gt;0,MAX(0,MIN('Peaker Keys'!$B$10,B609/'Peaker Keys'!$B$29)),0)</f>
        <v>0</v>
      </c>
      <c r="I609">
        <f>MAX(0,MIN('Peaker Keys'!$B$10,C609/'Peaker Keys'!$B$30))</f>
        <v>7.9998927763062441E-4</v>
      </c>
      <c r="J609">
        <f>IF('Peaker Keys'!$B$31=1,H609,I609)</f>
        <v>0</v>
      </c>
    </row>
    <row r="610" spans="1:10" x14ac:dyDescent="0.25">
      <c r="A610">
        <v>604</v>
      </c>
      <c r="B610">
        <v>0</v>
      </c>
      <c r="C610">
        <v>95.5</v>
      </c>
      <c r="D610">
        <f>MOD(A610-1+'Peaker Keys'!$B$7,'Peaker Keys'!$B$5)</f>
        <v>627</v>
      </c>
      <c r="E610">
        <f>INT(D610/'Peaker Keys'!$B$6)+1</f>
        <v>27</v>
      </c>
      <c r="F610">
        <f>MOD(D610,'Peaker Keys'!$B$6)</f>
        <v>3</v>
      </c>
      <c r="G610" t="str">
        <f>VLOOKUP(E610,Clustering!$A$6:$B$370,2,FALSE)</f>
        <v>Spring</v>
      </c>
      <c r="H610">
        <f>IF('Peaker Keys'!$B$29&gt;0,MAX(0,MIN('Peaker Keys'!$B$10,B610/'Peaker Keys'!$B$29)),0)</f>
        <v>0</v>
      </c>
      <c r="I610">
        <f>MAX(0,MIN('Peaker Keys'!$B$10,C610/'Peaker Keys'!$B$30))</f>
        <v>7.9998927763062441E-4</v>
      </c>
      <c r="J610">
        <f>IF('Peaker Keys'!$B$31=1,H610,I610)</f>
        <v>0</v>
      </c>
    </row>
    <row r="611" spans="1:10" x14ac:dyDescent="0.25">
      <c r="A611">
        <v>605</v>
      </c>
      <c r="B611">
        <v>0</v>
      </c>
      <c r="C611">
        <v>95.5</v>
      </c>
      <c r="D611">
        <f>MOD(A611-1+'Peaker Keys'!$B$7,'Peaker Keys'!$B$5)</f>
        <v>628</v>
      </c>
      <c r="E611">
        <f>INT(D611/'Peaker Keys'!$B$6)+1</f>
        <v>27</v>
      </c>
      <c r="F611">
        <f>MOD(D611,'Peaker Keys'!$B$6)</f>
        <v>4</v>
      </c>
      <c r="G611" t="str">
        <f>VLOOKUP(E611,Clustering!$A$6:$B$370,2,FALSE)</f>
        <v>Spring</v>
      </c>
      <c r="H611">
        <f>IF('Peaker Keys'!$B$29&gt;0,MAX(0,MIN('Peaker Keys'!$B$10,B611/'Peaker Keys'!$B$29)),0)</f>
        <v>0</v>
      </c>
      <c r="I611">
        <f>MAX(0,MIN('Peaker Keys'!$B$10,C611/'Peaker Keys'!$B$30))</f>
        <v>7.9998927763062441E-4</v>
      </c>
      <c r="J611">
        <f>IF('Peaker Keys'!$B$31=1,H611,I611)</f>
        <v>0</v>
      </c>
    </row>
    <row r="612" spans="1:10" x14ac:dyDescent="0.25">
      <c r="A612">
        <v>606</v>
      </c>
      <c r="B612">
        <v>0</v>
      </c>
      <c r="C612">
        <v>95.5</v>
      </c>
      <c r="D612">
        <f>MOD(A612-1+'Peaker Keys'!$B$7,'Peaker Keys'!$B$5)</f>
        <v>629</v>
      </c>
      <c r="E612">
        <f>INT(D612/'Peaker Keys'!$B$6)+1</f>
        <v>27</v>
      </c>
      <c r="F612">
        <f>MOD(D612,'Peaker Keys'!$B$6)</f>
        <v>5</v>
      </c>
      <c r="G612" t="str">
        <f>VLOOKUP(E612,Clustering!$A$6:$B$370,2,FALSE)</f>
        <v>Spring</v>
      </c>
      <c r="H612">
        <f>IF('Peaker Keys'!$B$29&gt;0,MAX(0,MIN('Peaker Keys'!$B$10,B612/'Peaker Keys'!$B$29)),0)</f>
        <v>0</v>
      </c>
      <c r="I612">
        <f>MAX(0,MIN('Peaker Keys'!$B$10,C612/'Peaker Keys'!$B$30))</f>
        <v>7.9998927763062441E-4</v>
      </c>
      <c r="J612">
        <f>IF('Peaker Keys'!$B$31=1,H612,I612)</f>
        <v>0</v>
      </c>
    </row>
    <row r="613" spans="1:10" x14ac:dyDescent="0.25">
      <c r="A613">
        <v>607</v>
      </c>
      <c r="B613">
        <v>0</v>
      </c>
      <c r="C613">
        <v>95.5</v>
      </c>
      <c r="D613">
        <f>MOD(A613-1+'Peaker Keys'!$B$7,'Peaker Keys'!$B$5)</f>
        <v>630</v>
      </c>
      <c r="E613">
        <f>INT(D613/'Peaker Keys'!$B$6)+1</f>
        <v>27</v>
      </c>
      <c r="F613">
        <f>MOD(D613,'Peaker Keys'!$B$6)</f>
        <v>6</v>
      </c>
      <c r="G613" t="str">
        <f>VLOOKUP(E613,Clustering!$A$6:$B$370,2,FALSE)</f>
        <v>Spring</v>
      </c>
      <c r="H613">
        <f>IF('Peaker Keys'!$B$29&gt;0,MAX(0,MIN('Peaker Keys'!$B$10,B613/'Peaker Keys'!$B$29)),0)</f>
        <v>0</v>
      </c>
      <c r="I613">
        <f>MAX(0,MIN('Peaker Keys'!$B$10,C613/'Peaker Keys'!$B$30))</f>
        <v>7.9998927763062441E-4</v>
      </c>
      <c r="J613">
        <f>IF('Peaker Keys'!$B$31=1,H613,I613)</f>
        <v>0</v>
      </c>
    </row>
    <row r="614" spans="1:10" x14ac:dyDescent="0.25">
      <c r="A614">
        <v>608</v>
      </c>
      <c r="B614">
        <v>0</v>
      </c>
      <c r="C614">
        <v>137.1</v>
      </c>
      <c r="D614">
        <f>MOD(A614-1+'Peaker Keys'!$B$7,'Peaker Keys'!$B$5)</f>
        <v>631</v>
      </c>
      <c r="E614">
        <f>INT(D614/'Peaker Keys'!$B$6)+1</f>
        <v>27</v>
      </c>
      <c r="F614">
        <f>MOD(D614,'Peaker Keys'!$B$6)</f>
        <v>7</v>
      </c>
      <c r="G614" t="str">
        <f>VLOOKUP(E614,Clustering!$A$6:$B$370,2,FALSE)</f>
        <v>Spring</v>
      </c>
      <c r="H614">
        <f>IF('Peaker Keys'!$B$29&gt;0,MAX(0,MIN('Peaker Keys'!$B$10,B614/'Peaker Keys'!$B$29)),0)</f>
        <v>0</v>
      </c>
      <c r="I614">
        <f>MAX(0,MIN('Peaker Keys'!$B$10,C614/'Peaker Keys'!$B$30))</f>
        <v>1.1484662823367392E-3</v>
      </c>
      <c r="J614">
        <f>IF('Peaker Keys'!$B$31=1,H614,I614)</f>
        <v>0</v>
      </c>
    </row>
    <row r="615" spans="1:10" x14ac:dyDescent="0.25">
      <c r="A615">
        <v>609</v>
      </c>
      <c r="B615">
        <v>0</v>
      </c>
      <c r="C615">
        <v>159.1</v>
      </c>
      <c r="D615">
        <f>MOD(A615-1+'Peaker Keys'!$B$7,'Peaker Keys'!$B$5)</f>
        <v>632</v>
      </c>
      <c r="E615">
        <f>INT(D615/'Peaker Keys'!$B$6)+1</f>
        <v>27</v>
      </c>
      <c r="F615">
        <f>MOD(D615,'Peaker Keys'!$B$6)</f>
        <v>8</v>
      </c>
      <c r="G615" t="str">
        <f>VLOOKUP(E615,Clustering!$A$6:$B$370,2,FALSE)</f>
        <v>Spring</v>
      </c>
      <c r="H615">
        <f>IF('Peaker Keys'!$B$29&gt;0,MAX(0,MIN('Peaker Keys'!$B$10,B615/'Peaker Keys'!$B$29)),0)</f>
        <v>0</v>
      </c>
      <c r="I615">
        <f>MAX(0,MIN('Peaker Keys'!$B$10,C615/'Peaker Keys'!$B$30))</f>
        <v>1.3327570059793962E-3</v>
      </c>
      <c r="J615">
        <f>IF('Peaker Keys'!$B$31=1,H615,I615)</f>
        <v>0</v>
      </c>
    </row>
    <row r="616" spans="1:10" x14ac:dyDescent="0.25">
      <c r="A616">
        <v>610</v>
      </c>
      <c r="B616">
        <v>0</v>
      </c>
      <c r="C616">
        <v>100.2</v>
      </c>
      <c r="D616">
        <f>MOD(A616-1+'Peaker Keys'!$B$7,'Peaker Keys'!$B$5)</f>
        <v>633</v>
      </c>
      <c r="E616">
        <f>INT(D616/'Peaker Keys'!$B$6)+1</f>
        <v>27</v>
      </c>
      <c r="F616">
        <f>MOD(D616,'Peaker Keys'!$B$6)</f>
        <v>9</v>
      </c>
      <c r="G616" t="str">
        <f>VLOOKUP(E616,Clustering!$A$6:$B$370,2,FALSE)</f>
        <v>Spring</v>
      </c>
      <c r="H616">
        <f>IF('Peaker Keys'!$B$29&gt;0,MAX(0,MIN('Peaker Keys'!$B$10,B616/'Peaker Keys'!$B$29)),0)</f>
        <v>0</v>
      </c>
      <c r="I616">
        <f>MAX(0,MIN('Peaker Keys'!$B$10,C616/'Peaker Keys'!$B$30))</f>
        <v>8.393604776815557E-4</v>
      </c>
      <c r="J616">
        <f>IF('Peaker Keys'!$B$31=1,H616,I616)</f>
        <v>0</v>
      </c>
    </row>
    <row r="617" spans="1:10" x14ac:dyDescent="0.25">
      <c r="A617">
        <v>611</v>
      </c>
      <c r="B617">
        <v>0</v>
      </c>
      <c r="C617">
        <v>159.1</v>
      </c>
      <c r="D617">
        <f>MOD(A617-1+'Peaker Keys'!$B$7,'Peaker Keys'!$B$5)</f>
        <v>634</v>
      </c>
      <c r="E617">
        <f>INT(D617/'Peaker Keys'!$B$6)+1</f>
        <v>27</v>
      </c>
      <c r="F617">
        <f>MOD(D617,'Peaker Keys'!$B$6)</f>
        <v>10</v>
      </c>
      <c r="G617" t="str">
        <f>VLOOKUP(E617,Clustering!$A$6:$B$370,2,FALSE)</f>
        <v>Spring</v>
      </c>
      <c r="H617">
        <f>IF('Peaker Keys'!$B$29&gt;0,MAX(0,MIN('Peaker Keys'!$B$10,B617/'Peaker Keys'!$B$29)),0)</f>
        <v>0</v>
      </c>
      <c r="I617">
        <f>MAX(0,MIN('Peaker Keys'!$B$10,C617/'Peaker Keys'!$B$30))</f>
        <v>1.3327570059793962E-3</v>
      </c>
      <c r="J617">
        <f>IF('Peaker Keys'!$B$31=1,H617,I617)</f>
        <v>0</v>
      </c>
    </row>
    <row r="618" spans="1:10" x14ac:dyDescent="0.25">
      <c r="A618">
        <v>612</v>
      </c>
      <c r="B618">
        <v>0</v>
      </c>
      <c r="C618">
        <v>159.1</v>
      </c>
      <c r="D618">
        <f>MOD(A618-1+'Peaker Keys'!$B$7,'Peaker Keys'!$B$5)</f>
        <v>635</v>
      </c>
      <c r="E618">
        <f>INT(D618/'Peaker Keys'!$B$6)+1</f>
        <v>27</v>
      </c>
      <c r="F618">
        <f>MOD(D618,'Peaker Keys'!$B$6)</f>
        <v>11</v>
      </c>
      <c r="G618" t="str">
        <f>VLOOKUP(E618,Clustering!$A$6:$B$370,2,FALSE)</f>
        <v>Spring</v>
      </c>
      <c r="H618">
        <f>IF('Peaker Keys'!$B$29&gt;0,MAX(0,MIN('Peaker Keys'!$B$10,B618/'Peaker Keys'!$B$29)),0)</f>
        <v>0</v>
      </c>
      <c r="I618">
        <f>MAX(0,MIN('Peaker Keys'!$B$10,C618/'Peaker Keys'!$B$30))</f>
        <v>1.3327570059793962E-3</v>
      </c>
      <c r="J618">
        <f>IF('Peaker Keys'!$B$31=1,H618,I618)</f>
        <v>0</v>
      </c>
    </row>
    <row r="619" spans="1:10" x14ac:dyDescent="0.25">
      <c r="A619">
        <v>613</v>
      </c>
      <c r="B619">
        <v>0</v>
      </c>
      <c r="C619">
        <v>159.1</v>
      </c>
      <c r="D619">
        <f>MOD(A619-1+'Peaker Keys'!$B$7,'Peaker Keys'!$B$5)</f>
        <v>636</v>
      </c>
      <c r="E619">
        <f>INT(D619/'Peaker Keys'!$B$6)+1</f>
        <v>27</v>
      </c>
      <c r="F619">
        <f>MOD(D619,'Peaker Keys'!$B$6)</f>
        <v>12</v>
      </c>
      <c r="G619" t="str">
        <f>VLOOKUP(E619,Clustering!$A$6:$B$370,2,FALSE)</f>
        <v>Spring</v>
      </c>
      <c r="H619">
        <f>IF('Peaker Keys'!$B$29&gt;0,MAX(0,MIN('Peaker Keys'!$B$10,B619/'Peaker Keys'!$B$29)),0)</f>
        <v>0</v>
      </c>
      <c r="I619">
        <f>MAX(0,MIN('Peaker Keys'!$B$10,C619/'Peaker Keys'!$B$30))</f>
        <v>1.3327570059793962E-3</v>
      </c>
      <c r="J619">
        <f>IF('Peaker Keys'!$B$31=1,H619,I619)</f>
        <v>0</v>
      </c>
    </row>
    <row r="620" spans="1:10" x14ac:dyDescent="0.25">
      <c r="A620">
        <v>614</v>
      </c>
      <c r="B620">
        <v>0</v>
      </c>
      <c r="C620">
        <v>159.1</v>
      </c>
      <c r="D620">
        <f>MOD(A620-1+'Peaker Keys'!$B$7,'Peaker Keys'!$B$5)</f>
        <v>637</v>
      </c>
      <c r="E620">
        <f>INT(D620/'Peaker Keys'!$B$6)+1</f>
        <v>27</v>
      </c>
      <c r="F620">
        <f>MOD(D620,'Peaker Keys'!$B$6)</f>
        <v>13</v>
      </c>
      <c r="G620" t="str">
        <f>VLOOKUP(E620,Clustering!$A$6:$B$370,2,FALSE)</f>
        <v>Spring</v>
      </c>
      <c r="H620">
        <f>IF('Peaker Keys'!$B$29&gt;0,MAX(0,MIN('Peaker Keys'!$B$10,B620/'Peaker Keys'!$B$29)),0)</f>
        <v>0</v>
      </c>
      <c r="I620">
        <f>MAX(0,MIN('Peaker Keys'!$B$10,C620/'Peaker Keys'!$B$30))</f>
        <v>1.3327570059793962E-3</v>
      </c>
      <c r="J620">
        <f>IF('Peaker Keys'!$B$31=1,H620,I620)</f>
        <v>0</v>
      </c>
    </row>
    <row r="621" spans="1:10" x14ac:dyDescent="0.25">
      <c r="A621">
        <v>615</v>
      </c>
      <c r="B621">
        <v>0</v>
      </c>
      <c r="C621">
        <v>159.1</v>
      </c>
      <c r="D621">
        <f>MOD(A621-1+'Peaker Keys'!$B$7,'Peaker Keys'!$B$5)</f>
        <v>638</v>
      </c>
      <c r="E621">
        <f>INT(D621/'Peaker Keys'!$B$6)+1</f>
        <v>27</v>
      </c>
      <c r="F621">
        <f>MOD(D621,'Peaker Keys'!$B$6)</f>
        <v>14</v>
      </c>
      <c r="G621" t="str">
        <f>VLOOKUP(E621,Clustering!$A$6:$B$370,2,FALSE)</f>
        <v>Spring</v>
      </c>
      <c r="H621">
        <f>IF('Peaker Keys'!$B$29&gt;0,MAX(0,MIN('Peaker Keys'!$B$10,B621/'Peaker Keys'!$B$29)),0)</f>
        <v>0</v>
      </c>
      <c r="I621">
        <f>MAX(0,MIN('Peaker Keys'!$B$10,C621/'Peaker Keys'!$B$30))</f>
        <v>1.3327570059793962E-3</v>
      </c>
      <c r="J621">
        <f>IF('Peaker Keys'!$B$31=1,H621,I621)</f>
        <v>0</v>
      </c>
    </row>
    <row r="622" spans="1:10" x14ac:dyDescent="0.25">
      <c r="A622">
        <v>616</v>
      </c>
      <c r="B622">
        <v>0</v>
      </c>
      <c r="C622">
        <v>159.1</v>
      </c>
      <c r="D622">
        <f>MOD(A622-1+'Peaker Keys'!$B$7,'Peaker Keys'!$B$5)</f>
        <v>639</v>
      </c>
      <c r="E622">
        <f>INT(D622/'Peaker Keys'!$B$6)+1</f>
        <v>27</v>
      </c>
      <c r="F622">
        <f>MOD(D622,'Peaker Keys'!$B$6)</f>
        <v>15</v>
      </c>
      <c r="G622" t="str">
        <f>VLOOKUP(E622,Clustering!$A$6:$B$370,2,FALSE)</f>
        <v>Spring</v>
      </c>
      <c r="H622">
        <f>IF('Peaker Keys'!$B$29&gt;0,MAX(0,MIN('Peaker Keys'!$B$10,B622/'Peaker Keys'!$B$29)),0)</f>
        <v>0</v>
      </c>
      <c r="I622">
        <f>MAX(0,MIN('Peaker Keys'!$B$10,C622/'Peaker Keys'!$B$30))</f>
        <v>1.3327570059793962E-3</v>
      </c>
      <c r="J622">
        <f>IF('Peaker Keys'!$B$31=1,H622,I622)</f>
        <v>0</v>
      </c>
    </row>
    <row r="623" spans="1:10" x14ac:dyDescent="0.25">
      <c r="A623">
        <v>617</v>
      </c>
      <c r="B623">
        <v>0</v>
      </c>
      <c r="C623">
        <v>159.1</v>
      </c>
      <c r="D623">
        <f>MOD(A623-1+'Peaker Keys'!$B$7,'Peaker Keys'!$B$5)</f>
        <v>640</v>
      </c>
      <c r="E623">
        <f>INT(D623/'Peaker Keys'!$B$6)+1</f>
        <v>27</v>
      </c>
      <c r="F623">
        <f>MOD(D623,'Peaker Keys'!$B$6)</f>
        <v>16</v>
      </c>
      <c r="G623" t="str">
        <f>VLOOKUP(E623,Clustering!$A$6:$B$370,2,FALSE)</f>
        <v>Spring</v>
      </c>
      <c r="H623">
        <f>IF('Peaker Keys'!$B$29&gt;0,MAX(0,MIN('Peaker Keys'!$B$10,B623/'Peaker Keys'!$B$29)),0)</f>
        <v>0</v>
      </c>
      <c r="I623">
        <f>MAX(0,MIN('Peaker Keys'!$B$10,C623/'Peaker Keys'!$B$30))</f>
        <v>1.3327570059793962E-3</v>
      </c>
      <c r="J623">
        <f>IF('Peaker Keys'!$B$31=1,H623,I623)</f>
        <v>0</v>
      </c>
    </row>
    <row r="624" spans="1:10" x14ac:dyDescent="0.25">
      <c r="A624">
        <v>618</v>
      </c>
      <c r="B624">
        <v>0</v>
      </c>
      <c r="C624">
        <v>159.1</v>
      </c>
      <c r="D624">
        <f>MOD(A624-1+'Peaker Keys'!$B$7,'Peaker Keys'!$B$5)</f>
        <v>641</v>
      </c>
      <c r="E624">
        <f>INT(D624/'Peaker Keys'!$B$6)+1</f>
        <v>27</v>
      </c>
      <c r="F624">
        <f>MOD(D624,'Peaker Keys'!$B$6)</f>
        <v>17</v>
      </c>
      <c r="G624" t="str">
        <f>VLOOKUP(E624,Clustering!$A$6:$B$370,2,FALSE)</f>
        <v>Spring</v>
      </c>
      <c r="H624">
        <f>IF('Peaker Keys'!$B$29&gt;0,MAX(0,MIN('Peaker Keys'!$B$10,B624/'Peaker Keys'!$B$29)),0)</f>
        <v>0</v>
      </c>
      <c r="I624">
        <f>MAX(0,MIN('Peaker Keys'!$B$10,C624/'Peaker Keys'!$B$30))</f>
        <v>1.3327570059793962E-3</v>
      </c>
      <c r="J624">
        <f>IF('Peaker Keys'!$B$31=1,H624,I624)</f>
        <v>0</v>
      </c>
    </row>
    <row r="625" spans="1:10" x14ac:dyDescent="0.25">
      <c r="A625">
        <v>619</v>
      </c>
      <c r="B625">
        <v>0</v>
      </c>
      <c r="C625">
        <v>436.8</v>
      </c>
      <c r="D625">
        <f>MOD(A625-1+'Peaker Keys'!$B$7,'Peaker Keys'!$B$5)</f>
        <v>642</v>
      </c>
      <c r="E625">
        <f>INT(D625/'Peaker Keys'!$B$6)+1</f>
        <v>27</v>
      </c>
      <c r="F625">
        <f>MOD(D625,'Peaker Keys'!$B$6)</f>
        <v>18</v>
      </c>
      <c r="G625" t="str">
        <f>VLOOKUP(E625,Clustering!$A$6:$B$370,2,FALSE)</f>
        <v>Spring</v>
      </c>
      <c r="H625">
        <f>IF('Peaker Keys'!$B$29&gt;0,MAX(0,MIN('Peaker Keys'!$B$10,B625/'Peaker Keys'!$B$29)),0)</f>
        <v>0</v>
      </c>
      <c r="I625">
        <f>MAX(0,MIN('Peaker Keys'!$B$10,C625/'Peaker Keys'!$B$30))</f>
        <v>3.6590085494142069E-3</v>
      </c>
      <c r="J625">
        <f>IF('Peaker Keys'!$B$31=1,H625,I625)</f>
        <v>0</v>
      </c>
    </row>
    <row r="626" spans="1:10" x14ac:dyDescent="0.25">
      <c r="A626">
        <v>620</v>
      </c>
      <c r="B626">
        <v>0</v>
      </c>
      <c r="C626">
        <v>436.8</v>
      </c>
      <c r="D626">
        <f>MOD(A626-1+'Peaker Keys'!$B$7,'Peaker Keys'!$B$5)</f>
        <v>643</v>
      </c>
      <c r="E626">
        <f>INT(D626/'Peaker Keys'!$B$6)+1</f>
        <v>27</v>
      </c>
      <c r="F626">
        <f>MOD(D626,'Peaker Keys'!$B$6)</f>
        <v>19</v>
      </c>
      <c r="G626" t="str">
        <f>VLOOKUP(E626,Clustering!$A$6:$B$370,2,FALSE)</f>
        <v>Spring</v>
      </c>
      <c r="H626">
        <f>IF('Peaker Keys'!$B$29&gt;0,MAX(0,MIN('Peaker Keys'!$B$10,B626/'Peaker Keys'!$B$29)),0)</f>
        <v>0</v>
      </c>
      <c r="I626">
        <f>MAX(0,MIN('Peaker Keys'!$B$10,C626/'Peaker Keys'!$B$30))</f>
        <v>3.6590085494142069E-3</v>
      </c>
      <c r="J626">
        <f>IF('Peaker Keys'!$B$31=1,H626,I626)</f>
        <v>0</v>
      </c>
    </row>
    <row r="627" spans="1:10" x14ac:dyDescent="0.25">
      <c r="A627">
        <v>621</v>
      </c>
      <c r="B627">
        <v>0</v>
      </c>
      <c r="C627">
        <v>654.4</v>
      </c>
      <c r="D627">
        <f>MOD(A627-1+'Peaker Keys'!$B$7,'Peaker Keys'!$B$5)</f>
        <v>644</v>
      </c>
      <c r="E627">
        <f>INT(D627/'Peaker Keys'!$B$6)+1</f>
        <v>27</v>
      </c>
      <c r="F627">
        <f>MOD(D627,'Peaker Keys'!$B$6)</f>
        <v>20</v>
      </c>
      <c r="G627" t="str">
        <f>VLOOKUP(E627,Clustering!$A$6:$B$370,2,FALSE)</f>
        <v>Spring</v>
      </c>
      <c r="H627">
        <f>IF('Peaker Keys'!$B$29&gt;0,MAX(0,MIN('Peaker Keys'!$B$10,B627/'Peaker Keys'!$B$29)),0)</f>
        <v>0</v>
      </c>
      <c r="I627">
        <f>MAX(0,MIN('Peaker Keys'!$B$10,C627/'Peaker Keys'!$B$30))</f>
        <v>5.4818113432615768E-3</v>
      </c>
      <c r="J627">
        <f>IF('Peaker Keys'!$B$31=1,H627,I627)</f>
        <v>0</v>
      </c>
    </row>
    <row r="628" spans="1:10" x14ac:dyDescent="0.25">
      <c r="A628">
        <v>622</v>
      </c>
      <c r="B628">
        <v>0</v>
      </c>
      <c r="C628">
        <v>937.2</v>
      </c>
      <c r="D628">
        <f>MOD(A628-1+'Peaker Keys'!$B$7,'Peaker Keys'!$B$5)</f>
        <v>645</v>
      </c>
      <c r="E628">
        <f>INT(D628/'Peaker Keys'!$B$6)+1</f>
        <v>27</v>
      </c>
      <c r="F628">
        <f>MOD(D628,'Peaker Keys'!$B$6)</f>
        <v>21</v>
      </c>
      <c r="G628" t="str">
        <f>VLOOKUP(E628,Clustering!$A$6:$B$370,2,FALSE)</f>
        <v>Spring</v>
      </c>
      <c r="H628">
        <f>IF('Peaker Keys'!$B$29&gt;0,MAX(0,MIN('Peaker Keys'!$B$10,B628/'Peaker Keys'!$B$29)),0)</f>
        <v>0</v>
      </c>
      <c r="I628">
        <f>MAX(0,MIN('Peaker Keys'!$B$10,C628/'Peaker Keys'!$B$30))</f>
        <v>7.8507848271771857E-3</v>
      </c>
      <c r="J628">
        <f>IF('Peaker Keys'!$B$31=1,H628,I628)</f>
        <v>0</v>
      </c>
    </row>
    <row r="629" spans="1:10" x14ac:dyDescent="0.25">
      <c r="A629">
        <v>623</v>
      </c>
      <c r="B629">
        <v>0</v>
      </c>
      <c r="C629">
        <v>305.2</v>
      </c>
      <c r="D629">
        <f>MOD(A629-1+'Peaker Keys'!$B$7,'Peaker Keys'!$B$5)</f>
        <v>646</v>
      </c>
      <c r="E629">
        <f>INT(D629/'Peaker Keys'!$B$6)+1</f>
        <v>27</v>
      </c>
      <c r="F629">
        <f>MOD(D629,'Peaker Keys'!$B$6)</f>
        <v>22</v>
      </c>
      <c r="G629" t="str">
        <f>VLOOKUP(E629,Clustering!$A$6:$B$370,2,FALSE)</f>
        <v>Spring</v>
      </c>
      <c r="H629">
        <f>IF('Peaker Keys'!$B$29&gt;0,MAX(0,MIN('Peaker Keys'!$B$10,B629/'Peaker Keys'!$B$29)),0)</f>
        <v>0</v>
      </c>
      <c r="I629">
        <f>MAX(0,MIN('Peaker Keys'!$B$10,C629/'Peaker Keys'!$B$30))</f>
        <v>2.5566149479881316E-3</v>
      </c>
      <c r="J629">
        <f>IF('Peaker Keys'!$B$31=1,H629,I629)</f>
        <v>0</v>
      </c>
    </row>
    <row r="630" spans="1:10" x14ac:dyDescent="0.25">
      <c r="A630">
        <v>624</v>
      </c>
      <c r="B630">
        <v>0</v>
      </c>
      <c r="C630">
        <v>159.1</v>
      </c>
      <c r="D630">
        <f>MOD(A630-1+'Peaker Keys'!$B$7,'Peaker Keys'!$B$5)</f>
        <v>647</v>
      </c>
      <c r="E630">
        <f>INT(D630/'Peaker Keys'!$B$6)+1</f>
        <v>27</v>
      </c>
      <c r="F630">
        <f>MOD(D630,'Peaker Keys'!$B$6)</f>
        <v>23</v>
      </c>
      <c r="G630" t="str">
        <f>VLOOKUP(E630,Clustering!$A$6:$B$370,2,FALSE)</f>
        <v>Spring</v>
      </c>
      <c r="H630">
        <f>IF('Peaker Keys'!$B$29&gt;0,MAX(0,MIN('Peaker Keys'!$B$10,B630/'Peaker Keys'!$B$29)),0)</f>
        <v>0</v>
      </c>
      <c r="I630">
        <f>MAX(0,MIN('Peaker Keys'!$B$10,C630/'Peaker Keys'!$B$30))</f>
        <v>1.3327570059793962E-3</v>
      </c>
      <c r="J630">
        <f>IF('Peaker Keys'!$B$31=1,H630,I630)</f>
        <v>0</v>
      </c>
    </row>
    <row r="631" spans="1:10" x14ac:dyDescent="0.25">
      <c r="A631">
        <v>625</v>
      </c>
      <c r="B631">
        <v>0</v>
      </c>
      <c r="C631">
        <v>133.6</v>
      </c>
      <c r="D631">
        <f>MOD(A631-1+'Peaker Keys'!$B$7,'Peaker Keys'!$B$5)</f>
        <v>648</v>
      </c>
      <c r="E631">
        <f>INT(D631/'Peaker Keys'!$B$6)+1</f>
        <v>28</v>
      </c>
      <c r="F631">
        <f>MOD(D631,'Peaker Keys'!$B$6)</f>
        <v>0</v>
      </c>
      <c r="G631" t="str">
        <f>VLOOKUP(E631,Clustering!$A$6:$B$370,2,FALSE)</f>
        <v>Winter</v>
      </c>
      <c r="H631">
        <f>IF('Peaker Keys'!$B$29&gt;0,MAX(0,MIN('Peaker Keys'!$B$10,B631/'Peaker Keys'!$B$29)),0)</f>
        <v>0</v>
      </c>
      <c r="I631">
        <f>MAX(0,MIN('Peaker Keys'!$B$10,C631/'Peaker Keys'!$B$30))</f>
        <v>1.1191473035754075E-3</v>
      </c>
      <c r="J631">
        <f>IF('Peaker Keys'!$B$31=1,H631,I631)</f>
        <v>0</v>
      </c>
    </row>
    <row r="632" spans="1:10" x14ac:dyDescent="0.25">
      <c r="A632">
        <v>626</v>
      </c>
      <c r="B632">
        <v>0</v>
      </c>
      <c r="C632">
        <v>95.5</v>
      </c>
      <c r="D632">
        <f>MOD(A632-1+'Peaker Keys'!$B$7,'Peaker Keys'!$B$5)</f>
        <v>649</v>
      </c>
      <c r="E632">
        <f>INT(D632/'Peaker Keys'!$B$6)+1</f>
        <v>28</v>
      </c>
      <c r="F632">
        <f>MOD(D632,'Peaker Keys'!$B$6)</f>
        <v>1</v>
      </c>
      <c r="G632" t="str">
        <f>VLOOKUP(E632,Clustering!$A$6:$B$370,2,FALSE)</f>
        <v>Winter</v>
      </c>
      <c r="H632">
        <f>IF('Peaker Keys'!$B$29&gt;0,MAX(0,MIN('Peaker Keys'!$B$10,B632/'Peaker Keys'!$B$29)),0)</f>
        <v>0</v>
      </c>
      <c r="I632">
        <f>MAX(0,MIN('Peaker Keys'!$B$10,C632/'Peaker Keys'!$B$30))</f>
        <v>7.9998927763062441E-4</v>
      </c>
      <c r="J632">
        <f>IF('Peaker Keys'!$B$31=1,H632,I632)</f>
        <v>0</v>
      </c>
    </row>
    <row r="633" spans="1:10" x14ac:dyDescent="0.25">
      <c r="A633">
        <v>627</v>
      </c>
      <c r="B633">
        <v>0</v>
      </c>
      <c r="C633">
        <v>95.5</v>
      </c>
      <c r="D633">
        <f>MOD(A633-1+'Peaker Keys'!$B$7,'Peaker Keys'!$B$5)</f>
        <v>650</v>
      </c>
      <c r="E633">
        <f>INT(D633/'Peaker Keys'!$B$6)+1</f>
        <v>28</v>
      </c>
      <c r="F633">
        <f>MOD(D633,'Peaker Keys'!$B$6)</f>
        <v>2</v>
      </c>
      <c r="G633" t="str">
        <f>VLOOKUP(E633,Clustering!$A$6:$B$370,2,FALSE)</f>
        <v>Winter</v>
      </c>
      <c r="H633">
        <f>IF('Peaker Keys'!$B$29&gt;0,MAX(0,MIN('Peaker Keys'!$B$10,B633/'Peaker Keys'!$B$29)),0)</f>
        <v>0</v>
      </c>
      <c r="I633">
        <f>MAX(0,MIN('Peaker Keys'!$B$10,C633/'Peaker Keys'!$B$30))</f>
        <v>7.9998927763062441E-4</v>
      </c>
      <c r="J633">
        <f>IF('Peaker Keys'!$B$31=1,H633,I633)</f>
        <v>0</v>
      </c>
    </row>
    <row r="634" spans="1:10" x14ac:dyDescent="0.25">
      <c r="A634">
        <v>628</v>
      </c>
      <c r="B634">
        <v>0</v>
      </c>
      <c r="C634">
        <v>95.5</v>
      </c>
      <c r="D634">
        <f>MOD(A634-1+'Peaker Keys'!$B$7,'Peaker Keys'!$B$5)</f>
        <v>651</v>
      </c>
      <c r="E634">
        <f>INT(D634/'Peaker Keys'!$B$6)+1</f>
        <v>28</v>
      </c>
      <c r="F634">
        <f>MOD(D634,'Peaker Keys'!$B$6)</f>
        <v>3</v>
      </c>
      <c r="G634" t="str">
        <f>VLOOKUP(E634,Clustering!$A$6:$B$370,2,FALSE)</f>
        <v>Winter</v>
      </c>
      <c r="H634">
        <f>IF('Peaker Keys'!$B$29&gt;0,MAX(0,MIN('Peaker Keys'!$B$10,B634/'Peaker Keys'!$B$29)),0)</f>
        <v>0</v>
      </c>
      <c r="I634">
        <f>MAX(0,MIN('Peaker Keys'!$B$10,C634/'Peaker Keys'!$B$30))</f>
        <v>7.9998927763062441E-4</v>
      </c>
      <c r="J634">
        <f>IF('Peaker Keys'!$B$31=1,H634,I634)</f>
        <v>0</v>
      </c>
    </row>
    <row r="635" spans="1:10" x14ac:dyDescent="0.25">
      <c r="A635">
        <v>629</v>
      </c>
      <c r="B635">
        <v>0</v>
      </c>
      <c r="C635">
        <v>95.5</v>
      </c>
      <c r="D635">
        <f>MOD(A635-1+'Peaker Keys'!$B$7,'Peaker Keys'!$B$5)</f>
        <v>652</v>
      </c>
      <c r="E635">
        <f>INT(D635/'Peaker Keys'!$B$6)+1</f>
        <v>28</v>
      </c>
      <c r="F635">
        <f>MOD(D635,'Peaker Keys'!$B$6)</f>
        <v>4</v>
      </c>
      <c r="G635" t="str">
        <f>VLOOKUP(E635,Clustering!$A$6:$B$370,2,FALSE)</f>
        <v>Winter</v>
      </c>
      <c r="H635">
        <f>IF('Peaker Keys'!$B$29&gt;0,MAX(0,MIN('Peaker Keys'!$B$10,B635/'Peaker Keys'!$B$29)),0)</f>
        <v>0</v>
      </c>
      <c r="I635">
        <f>MAX(0,MIN('Peaker Keys'!$B$10,C635/'Peaker Keys'!$B$30))</f>
        <v>7.9998927763062441E-4</v>
      </c>
      <c r="J635">
        <f>IF('Peaker Keys'!$B$31=1,H635,I635)</f>
        <v>0</v>
      </c>
    </row>
    <row r="636" spans="1:10" x14ac:dyDescent="0.25">
      <c r="A636">
        <v>630</v>
      </c>
      <c r="B636">
        <v>0</v>
      </c>
      <c r="C636">
        <v>95.5</v>
      </c>
      <c r="D636">
        <f>MOD(A636-1+'Peaker Keys'!$B$7,'Peaker Keys'!$B$5)</f>
        <v>653</v>
      </c>
      <c r="E636">
        <f>INT(D636/'Peaker Keys'!$B$6)+1</f>
        <v>28</v>
      </c>
      <c r="F636">
        <f>MOD(D636,'Peaker Keys'!$B$6)</f>
        <v>5</v>
      </c>
      <c r="G636" t="str">
        <f>VLOOKUP(E636,Clustering!$A$6:$B$370,2,FALSE)</f>
        <v>Winter</v>
      </c>
      <c r="H636">
        <f>IF('Peaker Keys'!$B$29&gt;0,MAX(0,MIN('Peaker Keys'!$B$10,B636/'Peaker Keys'!$B$29)),0)</f>
        <v>0</v>
      </c>
      <c r="I636">
        <f>MAX(0,MIN('Peaker Keys'!$B$10,C636/'Peaker Keys'!$B$30))</f>
        <v>7.9998927763062441E-4</v>
      </c>
      <c r="J636">
        <f>IF('Peaker Keys'!$B$31=1,H636,I636)</f>
        <v>0</v>
      </c>
    </row>
    <row r="637" spans="1:10" x14ac:dyDescent="0.25">
      <c r="A637">
        <v>631</v>
      </c>
      <c r="B637">
        <v>0</v>
      </c>
      <c r="C637">
        <v>95.5</v>
      </c>
      <c r="D637">
        <f>MOD(A637-1+'Peaker Keys'!$B$7,'Peaker Keys'!$B$5)</f>
        <v>654</v>
      </c>
      <c r="E637">
        <f>INT(D637/'Peaker Keys'!$B$6)+1</f>
        <v>28</v>
      </c>
      <c r="F637">
        <f>MOD(D637,'Peaker Keys'!$B$6)</f>
        <v>6</v>
      </c>
      <c r="G637" t="str">
        <f>VLOOKUP(E637,Clustering!$A$6:$B$370,2,FALSE)</f>
        <v>Winter</v>
      </c>
      <c r="H637">
        <f>IF('Peaker Keys'!$B$29&gt;0,MAX(0,MIN('Peaker Keys'!$B$10,B637/'Peaker Keys'!$B$29)),0)</f>
        <v>0</v>
      </c>
      <c r="I637">
        <f>MAX(0,MIN('Peaker Keys'!$B$10,C637/'Peaker Keys'!$B$30))</f>
        <v>7.9998927763062441E-4</v>
      </c>
      <c r="J637">
        <f>IF('Peaker Keys'!$B$31=1,H637,I637)</f>
        <v>0</v>
      </c>
    </row>
    <row r="638" spans="1:10" x14ac:dyDescent="0.25">
      <c r="A638">
        <v>632</v>
      </c>
      <c r="B638">
        <v>0</v>
      </c>
      <c r="C638">
        <v>95.5</v>
      </c>
      <c r="D638">
        <f>MOD(A638-1+'Peaker Keys'!$B$7,'Peaker Keys'!$B$5)</f>
        <v>655</v>
      </c>
      <c r="E638">
        <f>INT(D638/'Peaker Keys'!$B$6)+1</f>
        <v>28</v>
      </c>
      <c r="F638">
        <f>MOD(D638,'Peaker Keys'!$B$6)</f>
        <v>7</v>
      </c>
      <c r="G638" t="str">
        <f>VLOOKUP(E638,Clustering!$A$6:$B$370,2,FALSE)</f>
        <v>Winter</v>
      </c>
      <c r="H638">
        <f>IF('Peaker Keys'!$B$29&gt;0,MAX(0,MIN('Peaker Keys'!$B$10,B638/'Peaker Keys'!$B$29)),0)</f>
        <v>0</v>
      </c>
      <c r="I638">
        <f>MAX(0,MIN('Peaker Keys'!$B$10,C638/'Peaker Keys'!$B$30))</f>
        <v>7.9998927763062441E-4</v>
      </c>
      <c r="J638">
        <f>IF('Peaker Keys'!$B$31=1,H638,I638)</f>
        <v>0</v>
      </c>
    </row>
    <row r="639" spans="1:10" x14ac:dyDescent="0.25">
      <c r="A639">
        <v>633</v>
      </c>
      <c r="B639">
        <v>0</v>
      </c>
      <c r="C639">
        <v>147.80000000000001</v>
      </c>
      <c r="D639">
        <f>MOD(A639-1+'Peaker Keys'!$B$7,'Peaker Keys'!$B$5)</f>
        <v>656</v>
      </c>
      <c r="E639">
        <f>INT(D639/'Peaker Keys'!$B$6)+1</f>
        <v>28</v>
      </c>
      <c r="F639">
        <f>MOD(D639,'Peaker Keys'!$B$6)</f>
        <v>8</v>
      </c>
      <c r="G639" t="str">
        <f>VLOOKUP(E639,Clustering!$A$6:$B$370,2,FALSE)</f>
        <v>Winter</v>
      </c>
      <c r="H639">
        <f>IF('Peaker Keys'!$B$29&gt;0,MAX(0,MIN('Peaker Keys'!$B$10,B639/'Peaker Keys'!$B$29)),0)</f>
        <v>0</v>
      </c>
      <c r="I639">
        <f>MAX(0,MIN('Peaker Keys'!$B$10,C639/'Peaker Keys'!$B$30))</f>
        <v>1.2380985888356679E-3</v>
      </c>
      <c r="J639">
        <f>IF('Peaker Keys'!$B$31=1,H639,I639)</f>
        <v>0</v>
      </c>
    </row>
    <row r="640" spans="1:10" x14ac:dyDescent="0.25">
      <c r="A640">
        <v>634</v>
      </c>
      <c r="B640">
        <v>0</v>
      </c>
      <c r="C640">
        <v>159.1</v>
      </c>
      <c r="D640">
        <f>MOD(A640-1+'Peaker Keys'!$B$7,'Peaker Keys'!$B$5)</f>
        <v>657</v>
      </c>
      <c r="E640">
        <f>INT(D640/'Peaker Keys'!$B$6)+1</f>
        <v>28</v>
      </c>
      <c r="F640">
        <f>MOD(D640,'Peaker Keys'!$B$6)</f>
        <v>9</v>
      </c>
      <c r="G640" t="str">
        <f>VLOOKUP(E640,Clustering!$A$6:$B$370,2,FALSE)</f>
        <v>Winter</v>
      </c>
      <c r="H640">
        <f>IF('Peaker Keys'!$B$29&gt;0,MAX(0,MIN('Peaker Keys'!$B$10,B640/'Peaker Keys'!$B$29)),0)</f>
        <v>0</v>
      </c>
      <c r="I640">
        <f>MAX(0,MIN('Peaker Keys'!$B$10,C640/'Peaker Keys'!$B$30))</f>
        <v>1.3327570059793962E-3</v>
      </c>
      <c r="J640">
        <f>IF('Peaker Keys'!$B$31=1,H640,I640)</f>
        <v>0</v>
      </c>
    </row>
    <row r="641" spans="1:10" x14ac:dyDescent="0.25">
      <c r="A641">
        <v>635</v>
      </c>
      <c r="B641">
        <v>0</v>
      </c>
      <c r="C641">
        <v>159.1</v>
      </c>
      <c r="D641">
        <f>MOD(A641-1+'Peaker Keys'!$B$7,'Peaker Keys'!$B$5)</f>
        <v>658</v>
      </c>
      <c r="E641">
        <f>INT(D641/'Peaker Keys'!$B$6)+1</f>
        <v>28</v>
      </c>
      <c r="F641">
        <f>MOD(D641,'Peaker Keys'!$B$6)</f>
        <v>10</v>
      </c>
      <c r="G641" t="str">
        <f>VLOOKUP(E641,Clustering!$A$6:$B$370,2,FALSE)</f>
        <v>Winter</v>
      </c>
      <c r="H641">
        <f>IF('Peaker Keys'!$B$29&gt;0,MAX(0,MIN('Peaker Keys'!$B$10,B641/'Peaker Keys'!$B$29)),0)</f>
        <v>0</v>
      </c>
      <c r="I641">
        <f>MAX(0,MIN('Peaker Keys'!$B$10,C641/'Peaker Keys'!$B$30))</f>
        <v>1.3327570059793962E-3</v>
      </c>
      <c r="J641">
        <f>IF('Peaker Keys'!$B$31=1,H641,I641)</f>
        <v>0</v>
      </c>
    </row>
    <row r="642" spans="1:10" x14ac:dyDescent="0.25">
      <c r="A642">
        <v>636</v>
      </c>
      <c r="B642">
        <v>0</v>
      </c>
      <c r="C642">
        <v>159.1</v>
      </c>
      <c r="D642">
        <f>MOD(A642-1+'Peaker Keys'!$B$7,'Peaker Keys'!$B$5)</f>
        <v>659</v>
      </c>
      <c r="E642">
        <f>INT(D642/'Peaker Keys'!$B$6)+1</f>
        <v>28</v>
      </c>
      <c r="F642">
        <f>MOD(D642,'Peaker Keys'!$B$6)</f>
        <v>11</v>
      </c>
      <c r="G642" t="str">
        <f>VLOOKUP(E642,Clustering!$A$6:$B$370,2,FALSE)</f>
        <v>Winter</v>
      </c>
      <c r="H642">
        <f>IF('Peaker Keys'!$B$29&gt;0,MAX(0,MIN('Peaker Keys'!$B$10,B642/'Peaker Keys'!$B$29)),0)</f>
        <v>0</v>
      </c>
      <c r="I642">
        <f>MAX(0,MIN('Peaker Keys'!$B$10,C642/'Peaker Keys'!$B$30))</f>
        <v>1.3327570059793962E-3</v>
      </c>
      <c r="J642">
        <f>IF('Peaker Keys'!$B$31=1,H642,I642)</f>
        <v>0</v>
      </c>
    </row>
    <row r="643" spans="1:10" x14ac:dyDescent="0.25">
      <c r="A643">
        <v>637</v>
      </c>
      <c r="B643">
        <v>0</v>
      </c>
      <c r="C643">
        <v>159.1</v>
      </c>
      <c r="D643">
        <f>MOD(A643-1+'Peaker Keys'!$B$7,'Peaker Keys'!$B$5)</f>
        <v>660</v>
      </c>
      <c r="E643">
        <f>INT(D643/'Peaker Keys'!$B$6)+1</f>
        <v>28</v>
      </c>
      <c r="F643">
        <f>MOD(D643,'Peaker Keys'!$B$6)</f>
        <v>12</v>
      </c>
      <c r="G643" t="str">
        <f>VLOOKUP(E643,Clustering!$A$6:$B$370,2,FALSE)</f>
        <v>Winter</v>
      </c>
      <c r="H643">
        <f>IF('Peaker Keys'!$B$29&gt;0,MAX(0,MIN('Peaker Keys'!$B$10,B643/'Peaker Keys'!$B$29)),0)</f>
        <v>0</v>
      </c>
      <c r="I643">
        <f>MAX(0,MIN('Peaker Keys'!$B$10,C643/'Peaker Keys'!$B$30))</f>
        <v>1.3327570059793962E-3</v>
      </c>
      <c r="J643">
        <f>IF('Peaker Keys'!$B$31=1,H643,I643)</f>
        <v>0</v>
      </c>
    </row>
    <row r="644" spans="1:10" x14ac:dyDescent="0.25">
      <c r="A644">
        <v>638</v>
      </c>
      <c r="B644">
        <v>0</v>
      </c>
      <c r="C644">
        <v>159.1</v>
      </c>
      <c r="D644">
        <f>MOD(A644-1+'Peaker Keys'!$B$7,'Peaker Keys'!$B$5)</f>
        <v>661</v>
      </c>
      <c r="E644">
        <f>INT(D644/'Peaker Keys'!$B$6)+1</f>
        <v>28</v>
      </c>
      <c r="F644">
        <f>MOD(D644,'Peaker Keys'!$B$6)</f>
        <v>13</v>
      </c>
      <c r="G644" t="str">
        <f>VLOOKUP(E644,Clustering!$A$6:$B$370,2,FALSE)</f>
        <v>Winter</v>
      </c>
      <c r="H644">
        <f>IF('Peaker Keys'!$B$29&gt;0,MAX(0,MIN('Peaker Keys'!$B$10,B644/'Peaker Keys'!$B$29)),0)</f>
        <v>0</v>
      </c>
      <c r="I644">
        <f>MAX(0,MIN('Peaker Keys'!$B$10,C644/'Peaker Keys'!$B$30))</f>
        <v>1.3327570059793962E-3</v>
      </c>
      <c r="J644">
        <f>IF('Peaker Keys'!$B$31=1,H644,I644)</f>
        <v>0</v>
      </c>
    </row>
    <row r="645" spans="1:10" x14ac:dyDescent="0.25">
      <c r="A645">
        <v>639</v>
      </c>
      <c r="B645">
        <v>0</v>
      </c>
      <c r="C645">
        <v>95.5</v>
      </c>
      <c r="D645">
        <f>MOD(A645-1+'Peaker Keys'!$B$7,'Peaker Keys'!$B$5)</f>
        <v>662</v>
      </c>
      <c r="E645">
        <f>INT(D645/'Peaker Keys'!$B$6)+1</f>
        <v>28</v>
      </c>
      <c r="F645">
        <f>MOD(D645,'Peaker Keys'!$B$6)</f>
        <v>14</v>
      </c>
      <c r="G645" t="str">
        <f>VLOOKUP(E645,Clustering!$A$6:$B$370,2,FALSE)</f>
        <v>Winter</v>
      </c>
      <c r="H645">
        <f>IF('Peaker Keys'!$B$29&gt;0,MAX(0,MIN('Peaker Keys'!$B$10,B645/'Peaker Keys'!$B$29)),0)</f>
        <v>0</v>
      </c>
      <c r="I645">
        <f>MAX(0,MIN('Peaker Keys'!$B$10,C645/'Peaker Keys'!$B$30))</f>
        <v>7.9998927763062441E-4</v>
      </c>
      <c r="J645">
        <f>IF('Peaker Keys'!$B$31=1,H645,I645)</f>
        <v>0</v>
      </c>
    </row>
    <row r="646" spans="1:10" x14ac:dyDescent="0.25">
      <c r="A646">
        <v>640</v>
      </c>
      <c r="B646">
        <v>0</v>
      </c>
      <c r="C646">
        <v>159.1</v>
      </c>
      <c r="D646">
        <f>MOD(A646-1+'Peaker Keys'!$B$7,'Peaker Keys'!$B$5)</f>
        <v>663</v>
      </c>
      <c r="E646">
        <f>INT(D646/'Peaker Keys'!$B$6)+1</f>
        <v>28</v>
      </c>
      <c r="F646">
        <f>MOD(D646,'Peaker Keys'!$B$6)</f>
        <v>15</v>
      </c>
      <c r="G646" t="str">
        <f>VLOOKUP(E646,Clustering!$A$6:$B$370,2,FALSE)</f>
        <v>Winter</v>
      </c>
      <c r="H646">
        <f>IF('Peaker Keys'!$B$29&gt;0,MAX(0,MIN('Peaker Keys'!$B$10,B646/'Peaker Keys'!$B$29)),0)</f>
        <v>0</v>
      </c>
      <c r="I646">
        <f>MAX(0,MIN('Peaker Keys'!$B$10,C646/'Peaker Keys'!$B$30))</f>
        <v>1.3327570059793962E-3</v>
      </c>
      <c r="J646">
        <f>IF('Peaker Keys'!$B$31=1,H646,I646)</f>
        <v>0</v>
      </c>
    </row>
    <row r="647" spans="1:10" x14ac:dyDescent="0.25">
      <c r="A647">
        <v>641</v>
      </c>
      <c r="B647">
        <v>0</v>
      </c>
      <c r="C647">
        <v>159.1</v>
      </c>
      <c r="D647">
        <f>MOD(A647-1+'Peaker Keys'!$B$7,'Peaker Keys'!$B$5)</f>
        <v>664</v>
      </c>
      <c r="E647">
        <f>INT(D647/'Peaker Keys'!$B$6)+1</f>
        <v>28</v>
      </c>
      <c r="F647">
        <f>MOD(D647,'Peaker Keys'!$B$6)</f>
        <v>16</v>
      </c>
      <c r="G647" t="str">
        <f>VLOOKUP(E647,Clustering!$A$6:$B$370,2,FALSE)</f>
        <v>Winter</v>
      </c>
      <c r="H647">
        <f>IF('Peaker Keys'!$B$29&gt;0,MAX(0,MIN('Peaker Keys'!$B$10,B647/'Peaker Keys'!$B$29)),0)</f>
        <v>0</v>
      </c>
      <c r="I647">
        <f>MAX(0,MIN('Peaker Keys'!$B$10,C647/'Peaker Keys'!$B$30))</f>
        <v>1.3327570059793962E-3</v>
      </c>
      <c r="J647">
        <f>IF('Peaker Keys'!$B$31=1,H647,I647)</f>
        <v>0</v>
      </c>
    </row>
    <row r="648" spans="1:10" x14ac:dyDescent="0.25">
      <c r="A648">
        <v>642</v>
      </c>
      <c r="B648">
        <v>0</v>
      </c>
      <c r="C648">
        <v>415.3</v>
      </c>
      <c r="D648">
        <f>MOD(A648-1+'Peaker Keys'!$B$7,'Peaker Keys'!$B$5)</f>
        <v>665</v>
      </c>
      <c r="E648">
        <f>INT(D648/'Peaker Keys'!$B$6)+1</f>
        <v>28</v>
      </c>
      <c r="F648">
        <f>MOD(D648,'Peaker Keys'!$B$6)</f>
        <v>17</v>
      </c>
      <c r="G648" t="str">
        <f>VLOOKUP(E648,Clustering!$A$6:$B$370,2,FALSE)</f>
        <v>Winter</v>
      </c>
      <c r="H648">
        <f>IF('Peaker Keys'!$B$29&gt;0,MAX(0,MIN('Peaker Keys'!$B$10,B648/'Peaker Keys'!$B$29)),0)</f>
        <v>0</v>
      </c>
      <c r="I648">
        <f>MAX(0,MIN('Peaker Keys'!$B$10,C648/'Peaker Keys'!$B$30))</f>
        <v>3.4789062513088829E-3</v>
      </c>
      <c r="J648">
        <f>IF('Peaker Keys'!$B$31=1,H648,I648)</f>
        <v>0</v>
      </c>
    </row>
    <row r="649" spans="1:10" x14ac:dyDescent="0.25">
      <c r="A649">
        <v>643</v>
      </c>
      <c r="B649">
        <v>0</v>
      </c>
      <c r="C649">
        <v>415.3</v>
      </c>
      <c r="D649">
        <f>MOD(A649-1+'Peaker Keys'!$B$7,'Peaker Keys'!$B$5)</f>
        <v>666</v>
      </c>
      <c r="E649">
        <f>INT(D649/'Peaker Keys'!$B$6)+1</f>
        <v>28</v>
      </c>
      <c r="F649">
        <f>MOD(D649,'Peaker Keys'!$B$6)</f>
        <v>18</v>
      </c>
      <c r="G649" t="str">
        <f>VLOOKUP(E649,Clustering!$A$6:$B$370,2,FALSE)</f>
        <v>Winter</v>
      </c>
      <c r="H649">
        <f>IF('Peaker Keys'!$B$29&gt;0,MAX(0,MIN('Peaker Keys'!$B$10,B649/'Peaker Keys'!$B$29)),0)</f>
        <v>0</v>
      </c>
      <c r="I649">
        <f>MAX(0,MIN('Peaker Keys'!$B$10,C649/'Peaker Keys'!$B$30))</f>
        <v>3.4789062513088829E-3</v>
      </c>
      <c r="J649">
        <f>IF('Peaker Keys'!$B$31=1,H649,I649)</f>
        <v>0</v>
      </c>
    </row>
    <row r="650" spans="1:10" x14ac:dyDescent="0.25">
      <c r="A650">
        <v>644</v>
      </c>
      <c r="B650">
        <v>0</v>
      </c>
      <c r="C650">
        <v>159.1</v>
      </c>
      <c r="D650">
        <f>MOD(A650-1+'Peaker Keys'!$B$7,'Peaker Keys'!$B$5)</f>
        <v>667</v>
      </c>
      <c r="E650">
        <f>INT(D650/'Peaker Keys'!$B$6)+1</f>
        <v>28</v>
      </c>
      <c r="F650">
        <f>MOD(D650,'Peaker Keys'!$B$6)</f>
        <v>19</v>
      </c>
      <c r="G650" t="str">
        <f>VLOOKUP(E650,Clustering!$A$6:$B$370,2,FALSE)</f>
        <v>Winter</v>
      </c>
      <c r="H650">
        <f>IF('Peaker Keys'!$B$29&gt;0,MAX(0,MIN('Peaker Keys'!$B$10,B650/'Peaker Keys'!$B$29)),0)</f>
        <v>0</v>
      </c>
      <c r="I650">
        <f>MAX(0,MIN('Peaker Keys'!$B$10,C650/'Peaker Keys'!$B$30))</f>
        <v>1.3327570059793962E-3</v>
      </c>
      <c r="J650">
        <f>IF('Peaker Keys'!$B$31=1,H650,I650)</f>
        <v>0</v>
      </c>
    </row>
    <row r="651" spans="1:10" x14ac:dyDescent="0.25">
      <c r="A651">
        <v>645</v>
      </c>
      <c r="B651">
        <v>0</v>
      </c>
      <c r="C651">
        <v>159.1</v>
      </c>
      <c r="D651">
        <f>MOD(A651-1+'Peaker Keys'!$B$7,'Peaker Keys'!$B$5)</f>
        <v>668</v>
      </c>
      <c r="E651">
        <f>INT(D651/'Peaker Keys'!$B$6)+1</f>
        <v>28</v>
      </c>
      <c r="F651">
        <f>MOD(D651,'Peaker Keys'!$B$6)</f>
        <v>20</v>
      </c>
      <c r="G651" t="str">
        <f>VLOOKUP(E651,Clustering!$A$6:$B$370,2,FALSE)</f>
        <v>Winter</v>
      </c>
      <c r="H651">
        <f>IF('Peaker Keys'!$B$29&gt;0,MAX(0,MIN('Peaker Keys'!$B$10,B651/'Peaker Keys'!$B$29)),0)</f>
        <v>0</v>
      </c>
      <c r="I651">
        <f>MAX(0,MIN('Peaker Keys'!$B$10,C651/'Peaker Keys'!$B$30))</f>
        <v>1.3327570059793962E-3</v>
      </c>
      <c r="J651">
        <f>IF('Peaker Keys'!$B$31=1,H651,I651)</f>
        <v>0</v>
      </c>
    </row>
    <row r="652" spans="1:10" x14ac:dyDescent="0.25">
      <c r="A652">
        <v>646</v>
      </c>
      <c r="B652">
        <v>0</v>
      </c>
      <c r="C652">
        <v>159.1</v>
      </c>
      <c r="D652">
        <f>MOD(A652-1+'Peaker Keys'!$B$7,'Peaker Keys'!$B$5)</f>
        <v>669</v>
      </c>
      <c r="E652">
        <f>INT(D652/'Peaker Keys'!$B$6)+1</f>
        <v>28</v>
      </c>
      <c r="F652">
        <f>MOD(D652,'Peaker Keys'!$B$6)</f>
        <v>21</v>
      </c>
      <c r="G652" t="str">
        <f>VLOOKUP(E652,Clustering!$A$6:$B$370,2,FALSE)</f>
        <v>Winter</v>
      </c>
      <c r="H652">
        <f>IF('Peaker Keys'!$B$29&gt;0,MAX(0,MIN('Peaker Keys'!$B$10,B652/'Peaker Keys'!$B$29)),0)</f>
        <v>0</v>
      </c>
      <c r="I652">
        <f>MAX(0,MIN('Peaker Keys'!$B$10,C652/'Peaker Keys'!$B$30))</f>
        <v>1.3327570059793962E-3</v>
      </c>
      <c r="J652">
        <f>IF('Peaker Keys'!$B$31=1,H652,I652)</f>
        <v>0</v>
      </c>
    </row>
    <row r="653" spans="1:10" x14ac:dyDescent="0.25">
      <c r="A653">
        <v>647</v>
      </c>
      <c r="B653">
        <v>0</v>
      </c>
      <c r="C653">
        <v>159.1</v>
      </c>
      <c r="D653">
        <f>MOD(A653-1+'Peaker Keys'!$B$7,'Peaker Keys'!$B$5)</f>
        <v>670</v>
      </c>
      <c r="E653">
        <f>INT(D653/'Peaker Keys'!$B$6)+1</f>
        <v>28</v>
      </c>
      <c r="F653">
        <f>MOD(D653,'Peaker Keys'!$B$6)</f>
        <v>22</v>
      </c>
      <c r="G653" t="str">
        <f>VLOOKUP(E653,Clustering!$A$6:$B$370,2,FALSE)</f>
        <v>Winter</v>
      </c>
      <c r="H653">
        <f>IF('Peaker Keys'!$B$29&gt;0,MAX(0,MIN('Peaker Keys'!$B$10,B653/'Peaker Keys'!$B$29)),0)</f>
        <v>0</v>
      </c>
      <c r="I653">
        <f>MAX(0,MIN('Peaker Keys'!$B$10,C653/'Peaker Keys'!$B$30))</f>
        <v>1.3327570059793962E-3</v>
      </c>
      <c r="J653">
        <f>IF('Peaker Keys'!$B$31=1,H653,I653)</f>
        <v>0</v>
      </c>
    </row>
    <row r="654" spans="1:10" x14ac:dyDescent="0.25">
      <c r="A654">
        <v>648</v>
      </c>
      <c r="B654">
        <v>0</v>
      </c>
      <c r="C654">
        <v>159.1</v>
      </c>
      <c r="D654">
        <f>MOD(A654-1+'Peaker Keys'!$B$7,'Peaker Keys'!$B$5)</f>
        <v>671</v>
      </c>
      <c r="E654">
        <f>INT(D654/'Peaker Keys'!$B$6)+1</f>
        <v>28</v>
      </c>
      <c r="F654">
        <f>MOD(D654,'Peaker Keys'!$B$6)</f>
        <v>23</v>
      </c>
      <c r="G654" t="str">
        <f>VLOOKUP(E654,Clustering!$A$6:$B$370,2,FALSE)</f>
        <v>Winter</v>
      </c>
      <c r="H654">
        <f>IF('Peaker Keys'!$B$29&gt;0,MAX(0,MIN('Peaker Keys'!$B$10,B654/'Peaker Keys'!$B$29)),0)</f>
        <v>0</v>
      </c>
      <c r="I654">
        <f>MAX(0,MIN('Peaker Keys'!$B$10,C654/'Peaker Keys'!$B$30))</f>
        <v>1.3327570059793962E-3</v>
      </c>
      <c r="J654">
        <f>IF('Peaker Keys'!$B$31=1,H654,I654)</f>
        <v>0</v>
      </c>
    </row>
    <row r="655" spans="1:10" x14ac:dyDescent="0.25">
      <c r="A655">
        <v>649</v>
      </c>
      <c r="B655">
        <v>0</v>
      </c>
      <c r="C655">
        <v>159.1</v>
      </c>
      <c r="D655">
        <f>MOD(A655-1+'Peaker Keys'!$B$7,'Peaker Keys'!$B$5)</f>
        <v>672</v>
      </c>
      <c r="E655">
        <f>INT(D655/'Peaker Keys'!$B$6)+1</f>
        <v>29</v>
      </c>
      <c r="F655">
        <f>MOD(D655,'Peaker Keys'!$B$6)</f>
        <v>0</v>
      </c>
      <c r="G655" t="str">
        <f>VLOOKUP(E655,Clustering!$A$6:$B$370,2,FALSE)</f>
        <v>Winter</v>
      </c>
      <c r="H655">
        <f>IF('Peaker Keys'!$B$29&gt;0,MAX(0,MIN('Peaker Keys'!$B$10,B655/'Peaker Keys'!$B$29)),0)</f>
        <v>0</v>
      </c>
      <c r="I655">
        <f>MAX(0,MIN('Peaker Keys'!$B$10,C655/'Peaker Keys'!$B$30))</f>
        <v>1.3327570059793962E-3</v>
      </c>
      <c r="J655">
        <f>IF('Peaker Keys'!$B$31=1,H655,I655)</f>
        <v>0</v>
      </c>
    </row>
    <row r="656" spans="1:10" x14ac:dyDescent="0.25">
      <c r="A656">
        <v>650</v>
      </c>
      <c r="B656">
        <v>0</v>
      </c>
      <c r="C656">
        <v>103.7</v>
      </c>
      <c r="D656">
        <f>MOD(A656-1+'Peaker Keys'!$B$7,'Peaker Keys'!$B$5)</f>
        <v>673</v>
      </c>
      <c r="E656">
        <f>INT(D656/'Peaker Keys'!$B$6)+1</f>
        <v>29</v>
      </c>
      <c r="F656">
        <f>MOD(D656,'Peaker Keys'!$B$6)</f>
        <v>1</v>
      </c>
      <c r="G656" t="str">
        <f>VLOOKUP(E656,Clustering!$A$6:$B$370,2,FALSE)</f>
        <v>Winter</v>
      </c>
      <c r="H656">
        <f>IF('Peaker Keys'!$B$29&gt;0,MAX(0,MIN('Peaker Keys'!$B$10,B656/'Peaker Keys'!$B$29)),0)</f>
        <v>0</v>
      </c>
      <c r="I656">
        <f>MAX(0,MIN('Peaker Keys'!$B$10,C656/'Peaker Keys'!$B$30))</f>
        <v>8.6867945644288742E-4</v>
      </c>
      <c r="J656">
        <f>IF('Peaker Keys'!$B$31=1,H656,I656)</f>
        <v>0</v>
      </c>
    </row>
    <row r="657" spans="1:10" x14ac:dyDescent="0.25">
      <c r="A657">
        <v>651</v>
      </c>
      <c r="B657">
        <v>0</v>
      </c>
      <c r="C657">
        <v>95.5</v>
      </c>
      <c r="D657">
        <f>MOD(A657-1+'Peaker Keys'!$B$7,'Peaker Keys'!$B$5)</f>
        <v>674</v>
      </c>
      <c r="E657">
        <f>INT(D657/'Peaker Keys'!$B$6)+1</f>
        <v>29</v>
      </c>
      <c r="F657">
        <f>MOD(D657,'Peaker Keys'!$B$6)</f>
        <v>2</v>
      </c>
      <c r="G657" t="str">
        <f>VLOOKUP(E657,Clustering!$A$6:$B$370,2,FALSE)</f>
        <v>Winter</v>
      </c>
      <c r="H657">
        <f>IF('Peaker Keys'!$B$29&gt;0,MAX(0,MIN('Peaker Keys'!$B$10,B657/'Peaker Keys'!$B$29)),0)</f>
        <v>0</v>
      </c>
      <c r="I657">
        <f>MAX(0,MIN('Peaker Keys'!$B$10,C657/'Peaker Keys'!$B$30))</f>
        <v>7.9998927763062441E-4</v>
      </c>
      <c r="J657">
        <f>IF('Peaker Keys'!$B$31=1,H657,I657)</f>
        <v>0</v>
      </c>
    </row>
    <row r="658" spans="1:10" x14ac:dyDescent="0.25">
      <c r="A658">
        <v>652</v>
      </c>
      <c r="B658">
        <v>0</v>
      </c>
      <c r="C658">
        <v>95.5</v>
      </c>
      <c r="D658">
        <f>MOD(A658-1+'Peaker Keys'!$B$7,'Peaker Keys'!$B$5)</f>
        <v>675</v>
      </c>
      <c r="E658">
        <f>INT(D658/'Peaker Keys'!$B$6)+1</f>
        <v>29</v>
      </c>
      <c r="F658">
        <f>MOD(D658,'Peaker Keys'!$B$6)</f>
        <v>3</v>
      </c>
      <c r="G658" t="str">
        <f>VLOOKUP(E658,Clustering!$A$6:$B$370,2,FALSE)</f>
        <v>Winter</v>
      </c>
      <c r="H658">
        <f>IF('Peaker Keys'!$B$29&gt;0,MAX(0,MIN('Peaker Keys'!$B$10,B658/'Peaker Keys'!$B$29)),0)</f>
        <v>0</v>
      </c>
      <c r="I658">
        <f>MAX(0,MIN('Peaker Keys'!$B$10,C658/'Peaker Keys'!$B$30))</f>
        <v>7.9998927763062441E-4</v>
      </c>
      <c r="J658">
        <f>IF('Peaker Keys'!$B$31=1,H658,I658)</f>
        <v>0</v>
      </c>
    </row>
    <row r="659" spans="1:10" x14ac:dyDescent="0.25">
      <c r="A659">
        <v>653</v>
      </c>
      <c r="B659">
        <v>0</v>
      </c>
      <c r="C659">
        <v>95.5</v>
      </c>
      <c r="D659">
        <f>MOD(A659-1+'Peaker Keys'!$B$7,'Peaker Keys'!$B$5)</f>
        <v>676</v>
      </c>
      <c r="E659">
        <f>INT(D659/'Peaker Keys'!$B$6)+1</f>
        <v>29</v>
      </c>
      <c r="F659">
        <f>MOD(D659,'Peaker Keys'!$B$6)</f>
        <v>4</v>
      </c>
      <c r="G659" t="str">
        <f>VLOOKUP(E659,Clustering!$A$6:$B$370,2,FALSE)</f>
        <v>Winter</v>
      </c>
      <c r="H659">
        <f>IF('Peaker Keys'!$B$29&gt;0,MAX(0,MIN('Peaker Keys'!$B$10,B659/'Peaker Keys'!$B$29)),0)</f>
        <v>0</v>
      </c>
      <c r="I659">
        <f>MAX(0,MIN('Peaker Keys'!$B$10,C659/'Peaker Keys'!$B$30))</f>
        <v>7.9998927763062441E-4</v>
      </c>
      <c r="J659">
        <f>IF('Peaker Keys'!$B$31=1,H659,I659)</f>
        <v>0</v>
      </c>
    </row>
    <row r="660" spans="1:10" x14ac:dyDescent="0.25">
      <c r="A660">
        <v>654</v>
      </c>
      <c r="B660">
        <v>0</v>
      </c>
      <c r="C660">
        <v>95.5</v>
      </c>
      <c r="D660">
        <f>MOD(A660-1+'Peaker Keys'!$B$7,'Peaker Keys'!$B$5)</f>
        <v>677</v>
      </c>
      <c r="E660">
        <f>INT(D660/'Peaker Keys'!$B$6)+1</f>
        <v>29</v>
      </c>
      <c r="F660">
        <f>MOD(D660,'Peaker Keys'!$B$6)</f>
        <v>5</v>
      </c>
      <c r="G660" t="str">
        <f>VLOOKUP(E660,Clustering!$A$6:$B$370,2,FALSE)</f>
        <v>Winter</v>
      </c>
      <c r="H660">
        <f>IF('Peaker Keys'!$B$29&gt;0,MAX(0,MIN('Peaker Keys'!$B$10,B660/'Peaker Keys'!$B$29)),0)</f>
        <v>0</v>
      </c>
      <c r="I660">
        <f>MAX(0,MIN('Peaker Keys'!$B$10,C660/'Peaker Keys'!$B$30))</f>
        <v>7.9998927763062441E-4</v>
      </c>
      <c r="J660">
        <f>IF('Peaker Keys'!$B$31=1,H660,I660)</f>
        <v>0</v>
      </c>
    </row>
    <row r="661" spans="1:10" x14ac:dyDescent="0.25">
      <c r="A661">
        <v>655</v>
      </c>
      <c r="B661">
        <v>0</v>
      </c>
      <c r="C661">
        <v>95.5</v>
      </c>
      <c r="D661">
        <f>MOD(A661-1+'Peaker Keys'!$B$7,'Peaker Keys'!$B$5)</f>
        <v>678</v>
      </c>
      <c r="E661">
        <f>INT(D661/'Peaker Keys'!$B$6)+1</f>
        <v>29</v>
      </c>
      <c r="F661">
        <f>MOD(D661,'Peaker Keys'!$B$6)</f>
        <v>6</v>
      </c>
      <c r="G661" t="str">
        <f>VLOOKUP(E661,Clustering!$A$6:$B$370,2,FALSE)</f>
        <v>Winter</v>
      </c>
      <c r="H661">
        <f>IF('Peaker Keys'!$B$29&gt;0,MAX(0,MIN('Peaker Keys'!$B$10,B661/'Peaker Keys'!$B$29)),0)</f>
        <v>0</v>
      </c>
      <c r="I661">
        <f>MAX(0,MIN('Peaker Keys'!$B$10,C661/'Peaker Keys'!$B$30))</f>
        <v>7.9998927763062441E-4</v>
      </c>
      <c r="J661">
        <f>IF('Peaker Keys'!$B$31=1,H661,I661)</f>
        <v>0</v>
      </c>
    </row>
    <row r="662" spans="1:10" x14ac:dyDescent="0.25">
      <c r="A662">
        <v>656</v>
      </c>
      <c r="B662">
        <v>0</v>
      </c>
      <c r="C662">
        <v>95.5</v>
      </c>
      <c r="D662">
        <f>MOD(A662-1+'Peaker Keys'!$B$7,'Peaker Keys'!$B$5)</f>
        <v>679</v>
      </c>
      <c r="E662">
        <f>INT(D662/'Peaker Keys'!$B$6)+1</f>
        <v>29</v>
      </c>
      <c r="F662">
        <f>MOD(D662,'Peaker Keys'!$B$6)</f>
        <v>7</v>
      </c>
      <c r="G662" t="str">
        <f>VLOOKUP(E662,Clustering!$A$6:$B$370,2,FALSE)</f>
        <v>Winter</v>
      </c>
      <c r="H662">
        <f>IF('Peaker Keys'!$B$29&gt;0,MAX(0,MIN('Peaker Keys'!$B$10,B662/'Peaker Keys'!$B$29)),0)</f>
        <v>0</v>
      </c>
      <c r="I662">
        <f>MAX(0,MIN('Peaker Keys'!$B$10,C662/'Peaker Keys'!$B$30))</f>
        <v>7.9998927763062441E-4</v>
      </c>
      <c r="J662">
        <f>IF('Peaker Keys'!$B$31=1,H662,I662)</f>
        <v>0</v>
      </c>
    </row>
    <row r="663" spans="1:10" x14ac:dyDescent="0.25">
      <c r="A663">
        <v>657</v>
      </c>
      <c r="B663">
        <v>0</v>
      </c>
      <c r="C663">
        <v>95.5</v>
      </c>
      <c r="D663">
        <f>MOD(A663-1+'Peaker Keys'!$B$7,'Peaker Keys'!$B$5)</f>
        <v>680</v>
      </c>
      <c r="E663">
        <f>INT(D663/'Peaker Keys'!$B$6)+1</f>
        <v>29</v>
      </c>
      <c r="F663">
        <f>MOD(D663,'Peaker Keys'!$B$6)</f>
        <v>8</v>
      </c>
      <c r="G663" t="str">
        <f>VLOOKUP(E663,Clustering!$A$6:$B$370,2,FALSE)</f>
        <v>Winter</v>
      </c>
      <c r="H663">
        <f>IF('Peaker Keys'!$B$29&gt;0,MAX(0,MIN('Peaker Keys'!$B$10,B663/'Peaker Keys'!$B$29)),0)</f>
        <v>0</v>
      </c>
      <c r="I663">
        <f>MAX(0,MIN('Peaker Keys'!$B$10,C663/'Peaker Keys'!$B$30))</f>
        <v>7.9998927763062441E-4</v>
      </c>
      <c r="J663">
        <f>IF('Peaker Keys'!$B$31=1,H663,I663)</f>
        <v>0</v>
      </c>
    </row>
    <row r="664" spans="1:10" x14ac:dyDescent="0.25">
      <c r="A664">
        <v>658</v>
      </c>
      <c r="B664">
        <v>0</v>
      </c>
      <c r="C664">
        <v>95.5</v>
      </c>
      <c r="D664">
        <f>MOD(A664-1+'Peaker Keys'!$B$7,'Peaker Keys'!$B$5)</f>
        <v>681</v>
      </c>
      <c r="E664">
        <f>INT(D664/'Peaker Keys'!$B$6)+1</f>
        <v>29</v>
      </c>
      <c r="F664">
        <f>MOD(D664,'Peaker Keys'!$B$6)</f>
        <v>9</v>
      </c>
      <c r="G664" t="str">
        <f>VLOOKUP(E664,Clustering!$A$6:$B$370,2,FALSE)</f>
        <v>Winter</v>
      </c>
      <c r="H664">
        <f>IF('Peaker Keys'!$B$29&gt;0,MAX(0,MIN('Peaker Keys'!$B$10,B664/'Peaker Keys'!$B$29)),0)</f>
        <v>0</v>
      </c>
      <c r="I664">
        <f>MAX(0,MIN('Peaker Keys'!$B$10,C664/'Peaker Keys'!$B$30))</f>
        <v>7.9998927763062441E-4</v>
      </c>
      <c r="J664">
        <f>IF('Peaker Keys'!$B$31=1,H664,I664)</f>
        <v>0</v>
      </c>
    </row>
    <row r="665" spans="1:10" x14ac:dyDescent="0.25">
      <c r="A665">
        <v>659</v>
      </c>
      <c r="B665">
        <v>0</v>
      </c>
      <c r="C665">
        <v>95.5</v>
      </c>
      <c r="D665">
        <f>MOD(A665-1+'Peaker Keys'!$B$7,'Peaker Keys'!$B$5)</f>
        <v>682</v>
      </c>
      <c r="E665">
        <f>INT(D665/'Peaker Keys'!$B$6)+1</f>
        <v>29</v>
      </c>
      <c r="F665">
        <f>MOD(D665,'Peaker Keys'!$B$6)</f>
        <v>10</v>
      </c>
      <c r="G665" t="str">
        <f>VLOOKUP(E665,Clustering!$A$6:$B$370,2,FALSE)</f>
        <v>Winter</v>
      </c>
      <c r="H665">
        <f>IF('Peaker Keys'!$B$29&gt;0,MAX(0,MIN('Peaker Keys'!$B$10,B665/'Peaker Keys'!$B$29)),0)</f>
        <v>0</v>
      </c>
      <c r="I665">
        <f>MAX(0,MIN('Peaker Keys'!$B$10,C665/'Peaker Keys'!$B$30))</f>
        <v>7.9998927763062441E-4</v>
      </c>
      <c r="J665">
        <f>IF('Peaker Keys'!$B$31=1,H665,I665)</f>
        <v>0</v>
      </c>
    </row>
    <row r="666" spans="1:10" x14ac:dyDescent="0.25">
      <c r="A666">
        <v>660</v>
      </c>
      <c r="B666">
        <v>0</v>
      </c>
      <c r="C666">
        <v>95.5</v>
      </c>
      <c r="D666">
        <f>MOD(A666-1+'Peaker Keys'!$B$7,'Peaker Keys'!$B$5)</f>
        <v>683</v>
      </c>
      <c r="E666">
        <f>INT(D666/'Peaker Keys'!$B$6)+1</f>
        <v>29</v>
      </c>
      <c r="F666">
        <f>MOD(D666,'Peaker Keys'!$B$6)</f>
        <v>11</v>
      </c>
      <c r="G666" t="str">
        <f>VLOOKUP(E666,Clustering!$A$6:$B$370,2,FALSE)</f>
        <v>Winter</v>
      </c>
      <c r="H666">
        <f>IF('Peaker Keys'!$B$29&gt;0,MAX(0,MIN('Peaker Keys'!$B$10,B666/'Peaker Keys'!$B$29)),0)</f>
        <v>0</v>
      </c>
      <c r="I666">
        <f>MAX(0,MIN('Peaker Keys'!$B$10,C666/'Peaker Keys'!$B$30))</f>
        <v>7.9998927763062441E-4</v>
      </c>
      <c r="J666">
        <f>IF('Peaker Keys'!$B$31=1,H666,I666)</f>
        <v>0</v>
      </c>
    </row>
    <row r="667" spans="1:10" x14ac:dyDescent="0.25">
      <c r="A667">
        <v>661</v>
      </c>
      <c r="B667">
        <v>0</v>
      </c>
      <c r="C667">
        <v>95.5</v>
      </c>
      <c r="D667">
        <f>MOD(A667-1+'Peaker Keys'!$B$7,'Peaker Keys'!$B$5)</f>
        <v>684</v>
      </c>
      <c r="E667">
        <f>INT(D667/'Peaker Keys'!$B$6)+1</f>
        <v>29</v>
      </c>
      <c r="F667">
        <f>MOD(D667,'Peaker Keys'!$B$6)</f>
        <v>12</v>
      </c>
      <c r="G667" t="str">
        <f>VLOOKUP(E667,Clustering!$A$6:$B$370,2,FALSE)</f>
        <v>Winter</v>
      </c>
      <c r="H667">
        <f>IF('Peaker Keys'!$B$29&gt;0,MAX(0,MIN('Peaker Keys'!$B$10,B667/'Peaker Keys'!$B$29)),0)</f>
        <v>0</v>
      </c>
      <c r="I667">
        <f>MAX(0,MIN('Peaker Keys'!$B$10,C667/'Peaker Keys'!$B$30))</f>
        <v>7.9998927763062441E-4</v>
      </c>
      <c r="J667">
        <f>IF('Peaker Keys'!$B$31=1,H667,I667)</f>
        <v>0</v>
      </c>
    </row>
    <row r="668" spans="1:10" x14ac:dyDescent="0.25">
      <c r="A668">
        <v>662</v>
      </c>
      <c r="B668">
        <v>0</v>
      </c>
      <c r="C668">
        <v>95.5</v>
      </c>
      <c r="D668">
        <f>MOD(A668-1+'Peaker Keys'!$B$7,'Peaker Keys'!$B$5)</f>
        <v>685</v>
      </c>
      <c r="E668">
        <f>INT(D668/'Peaker Keys'!$B$6)+1</f>
        <v>29</v>
      </c>
      <c r="F668">
        <f>MOD(D668,'Peaker Keys'!$B$6)</f>
        <v>13</v>
      </c>
      <c r="G668" t="str">
        <f>VLOOKUP(E668,Clustering!$A$6:$B$370,2,FALSE)</f>
        <v>Winter</v>
      </c>
      <c r="H668">
        <f>IF('Peaker Keys'!$B$29&gt;0,MAX(0,MIN('Peaker Keys'!$B$10,B668/'Peaker Keys'!$B$29)),0)</f>
        <v>0</v>
      </c>
      <c r="I668">
        <f>MAX(0,MIN('Peaker Keys'!$B$10,C668/'Peaker Keys'!$B$30))</f>
        <v>7.9998927763062441E-4</v>
      </c>
      <c r="J668">
        <f>IF('Peaker Keys'!$B$31=1,H668,I668)</f>
        <v>0</v>
      </c>
    </row>
    <row r="669" spans="1:10" x14ac:dyDescent="0.25">
      <c r="A669">
        <v>663</v>
      </c>
      <c r="B669">
        <v>0</v>
      </c>
      <c r="C669">
        <v>95.5</v>
      </c>
      <c r="D669">
        <f>MOD(A669-1+'Peaker Keys'!$B$7,'Peaker Keys'!$B$5)</f>
        <v>686</v>
      </c>
      <c r="E669">
        <f>INT(D669/'Peaker Keys'!$B$6)+1</f>
        <v>29</v>
      </c>
      <c r="F669">
        <f>MOD(D669,'Peaker Keys'!$B$6)</f>
        <v>14</v>
      </c>
      <c r="G669" t="str">
        <f>VLOOKUP(E669,Clustering!$A$6:$B$370,2,FALSE)</f>
        <v>Winter</v>
      </c>
      <c r="H669">
        <f>IF('Peaker Keys'!$B$29&gt;0,MAX(0,MIN('Peaker Keys'!$B$10,B669/'Peaker Keys'!$B$29)),0)</f>
        <v>0</v>
      </c>
      <c r="I669">
        <f>MAX(0,MIN('Peaker Keys'!$B$10,C669/'Peaker Keys'!$B$30))</f>
        <v>7.9998927763062441E-4</v>
      </c>
      <c r="J669">
        <f>IF('Peaker Keys'!$B$31=1,H669,I669)</f>
        <v>0</v>
      </c>
    </row>
    <row r="670" spans="1:10" x14ac:dyDescent="0.25">
      <c r="A670">
        <v>664</v>
      </c>
      <c r="B670">
        <v>0</v>
      </c>
      <c r="C670">
        <v>159.1</v>
      </c>
      <c r="D670">
        <f>MOD(A670-1+'Peaker Keys'!$B$7,'Peaker Keys'!$B$5)</f>
        <v>687</v>
      </c>
      <c r="E670">
        <f>INT(D670/'Peaker Keys'!$B$6)+1</f>
        <v>29</v>
      </c>
      <c r="F670">
        <f>MOD(D670,'Peaker Keys'!$B$6)</f>
        <v>15</v>
      </c>
      <c r="G670" t="str">
        <f>VLOOKUP(E670,Clustering!$A$6:$B$370,2,FALSE)</f>
        <v>Winter</v>
      </c>
      <c r="H670">
        <f>IF('Peaker Keys'!$B$29&gt;0,MAX(0,MIN('Peaker Keys'!$B$10,B670/'Peaker Keys'!$B$29)),0)</f>
        <v>0</v>
      </c>
      <c r="I670">
        <f>MAX(0,MIN('Peaker Keys'!$B$10,C670/'Peaker Keys'!$B$30))</f>
        <v>1.3327570059793962E-3</v>
      </c>
      <c r="J670">
        <f>IF('Peaker Keys'!$B$31=1,H670,I670)</f>
        <v>0</v>
      </c>
    </row>
    <row r="671" spans="1:10" x14ac:dyDescent="0.25">
      <c r="A671">
        <v>665</v>
      </c>
      <c r="B671">
        <v>0</v>
      </c>
      <c r="C671">
        <v>159.1</v>
      </c>
      <c r="D671">
        <f>MOD(A671-1+'Peaker Keys'!$B$7,'Peaker Keys'!$B$5)</f>
        <v>688</v>
      </c>
      <c r="E671">
        <f>INT(D671/'Peaker Keys'!$B$6)+1</f>
        <v>29</v>
      </c>
      <c r="F671">
        <f>MOD(D671,'Peaker Keys'!$B$6)</f>
        <v>16</v>
      </c>
      <c r="G671" t="str">
        <f>VLOOKUP(E671,Clustering!$A$6:$B$370,2,FALSE)</f>
        <v>Winter</v>
      </c>
      <c r="H671">
        <f>IF('Peaker Keys'!$B$29&gt;0,MAX(0,MIN('Peaker Keys'!$B$10,B671/'Peaker Keys'!$B$29)),0)</f>
        <v>0</v>
      </c>
      <c r="I671">
        <f>MAX(0,MIN('Peaker Keys'!$B$10,C671/'Peaker Keys'!$B$30))</f>
        <v>1.3327570059793962E-3</v>
      </c>
      <c r="J671">
        <f>IF('Peaker Keys'!$B$31=1,H671,I671)</f>
        <v>0</v>
      </c>
    </row>
    <row r="672" spans="1:10" x14ac:dyDescent="0.25">
      <c r="A672">
        <v>666</v>
      </c>
      <c r="B672">
        <v>0</v>
      </c>
      <c r="C672">
        <v>159.1</v>
      </c>
      <c r="D672">
        <f>MOD(A672-1+'Peaker Keys'!$B$7,'Peaker Keys'!$B$5)</f>
        <v>689</v>
      </c>
      <c r="E672">
        <f>INT(D672/'Peaker Keys'!$B$6)+1</f>
        <v>29</v>
      </c>
      <c r="F672">
        <f>MOD(D672,'Peaker Keys'!$B$6)</f>
        <v>17</v>
      </c>
      <c r="G672" t="str">
        <f>VLOOKUP(E672,Clustering!$A$6:$B$370,2,FALSE)</f>
        <v>Winter</v>
      </c>
      <c r="H672">
        <f>IF('Peaker Keys'!$B$29&gt;0,MAX(0,MIN('Peaker Keys'!$B$10,B672/'Peaker Keys'!$B$29)),0)</f>
        <v>0</v>
      </c>
      <c r="I672">
        <f>MAX(0,MIN('Peaker Keys'!$B$10,C672/'Peaker Keys'!$B$30))</f>
        <v>1.3327570059793962E-3</v>
      </c>
      <c r="J672">
        <f>IF('Peaker Keys'!$B$31=1,H672,I672)</f>
        <v>0</v>
      </c>
    </row>
    <row r="673" spans="1:10" x14ac:dyDescent="0.25">
      <c r="A673">
        <v>667</v>
      </c>
      <c r="B673">
        <v>0</v>
      </c>
      <c r="C673">
        <v>159.1</v>
      </c>
      <c r="D673">
        <f>MOD(A673-1+'Peaker Keys'!$B$7,'Peaker Keys'!$B$5)</f>
        <v>690</v>
      </c>
      <c r="E673">
        <f>INT(D673/'Peaker Keys'!$B$6)+1</f>
        <v>29</v>
      </c>
      <c r="F673">
        <f>MOD(D673,'Peaker Keys'!$B$6)</f>
        <v>18</v>
      </c>
      <c r="G673" t="str">
        <f>VLOOKUP(E673,Clustering!$A$6:$B$370,2,FALSE)</f>
        <v>Winter</v>
      </c>
      <c r="H673">
        <f>IF('Peaker Keys'!$B$29&gt;0,MAX(0,MIN('Peaker Keys'!$B$10,B673/'Peaker Keys'!$B$29)),0)</f>
        <v>0</v>
      </c>
      <c r="I673">
        <f>MAX(0,MIN('Peaker Keys'!$B$10,C673/'Peaker Keys'!$B$30))</f>
        <v>1.3327570059793962E-3</v>
      </c>
      <c r="J673">
        <f>IF('Peaker Keys'!$B$31=1,H673,I673)</f>
        <v>0</v>
      </c>
    </row>
    <row r="674" spans="1:10" x14ac:dyDescent="0.25">
      <c r="A674">
        <v>668</v>
      </c>
      <c r="B674">
        <v>0</v>
      </c>
      <c r="C674">
        <v>749</v>
      </c>
      <c r="D674">
        <f>MOD(A674-1+'Peaker Keys'!$B$7,'Peaker Keys'!$B$5)</f>
        <v>691</v>
      </c>
      <c r="E674">
        <f>INT(D674/'Peaker Keys'!$B$6)+1</f>
        <v>29</v>
      </c>
      <c r="F674">
        <f>MOD(D674,'Peaker Keys'!$B$6)</f>
        <v>19</v>
      </c>
      <c r="G674" t="str">
        <f>VLOOKUP(E674,Clustering!$A$6:$B$370,2,FALSE)</f>
        <v>Winter</v>
      </c>
      <c r="H674">
        <f>IF('Peaker Keys'!$B$29&gt;0,MAX(0,MIN('Peaker Keys'!$B$10,B674/'Peaker Keys'!$B$29)),0)</f>
        <v>0</v>
      </c>
      <c r="I674">
        <f>MAX(0,MIN('Peaker Keys'!$B$10,C674/'Peaker Keys'!$B$30))</f>
        <v>6.2742614549250019E-3</v>
      </c>
      <c r="J674">
        <f>IF('Peaker Keys'!$B$31=1,H674,I674)</f>
        <v>0</v>
      </c>
    </row>
    <row r="675" spans="1:10" x14ac:dyDescent="0.25">
      <c r="A675">
        <v>669</v>
      </c>
      <c r="B675">
        <v>0</v>
      </c>
      <c r="C675">
        <v>749</v>
      </c>
      <c r="D675">
        <f>MOD(A675-1+'Peaker Keys'!$B$7,'Peaker Keys'!$B$5)</f>
        <v>692</v>
      </c>
      <c r="E675">
        <f>INT(D675/'Peaker Keys'!$B$6)+1</f>
        <v>29</v>
      </c>
      <c r="F675">
        <f>MOD(D675,'Peaker Keys'!$B$6)</f>
        <v>20</v>
      </c>
      <c r="G675" t="str">
        <f>VLOOKUP(E675,Clustering!$A$6:$B$370,2,FALSE)</f>
        <v>Winter</v>
      </c>
      <c r="H675">
        <f>IF('Peaker Keys'!$B$29&gt;0,MAX(0,MIN('Peaker Keys'!$B$10,B675/'Peaker Keys'!$B$29)),0)</f>
        <v>0</v>
      </c>
      <c r="I675">
        <f>MAX(0,MIN('Peaker Keys'!$B$10,C675/'Peaker Keys'!$B$30))</f>
        <v>6.2742614549250019E-3</v>
      </c>
      <c r="J675">
        <f>IF('Peaker Keys'!$B$31=1,H675,I675)</f>
        <v>0</v>
      </c>
    </row>
    <row r="676" spans="1:10" x14ac:dyDescent="0.25">
      <c r="A676">
        <v>670</v>
      </c>
      <c r="B676">
        <v>0</v>
      </c>
      <c r="C676">
        <v>159.1</v>
      </c>
      <c r="D676">
        <f>MOD(A676-1+'Peaker Keys'!$B$7,'Peaker Keys'!$B$5)</f>
        <v>693</v>
      </c>
      <c r="E676">
        <f>INT(D676/'Peaker Keys'!$B$6)+1</f>
        <v>29</v>
      </c>
      <c r="F676">
        <f>MOD(D676,'Peaker Keys'!$B$6)</f>
        <v>21</v>
      </c>
      <c r="G676" t="str">
        <f>VLOOKUP(E676,Clustering!$A$6:$B$370,2,FALSE)</f>
        <v>Winter</v>
      </c>
      <c r="H676">
        <f>IF('Peaker Keys'!$B$29&gt;0,MAX(0,MIN('Peaker Keys'!$B$10,B676/'Peaker Keys'!$B$29)),0)</f>
        <v>0</v>
      </c>
      <c r="I676">
        <f>MAX(0,MIN('Peaker Keys'!$B$10,C676/'Peaker Keys'!$B$30))</f>
        <v>1.3327570059793962E-3</v>
      </c>
      <c r="J676">
        <f>IF('Peaker Keys'!$B$31=1,H676,I676)</f>
        <v>0</v>
      </c>
    </row>
    <row r="677" spans="1:10" x14ac:dyDescent="0.25">
      <c r="A677">
        <v>671</v>
      </c>
      <c r="B677">
        <v>0</v>
      </c>
      <c r="C677">
        <v>159.1</v>
      </c>
      <c r="D677">
        <f>MOD(A677-1+'Peaker Keys'!$B$7,'Peaker Keys'!$B$5)</f>
        <v>694</v>
      </c>
      <c r="E677">
        <f>INT(D677/'Peaker Keys'!$B$6)+1</f>
        <v>29</v>
      </c>
      <c r="F677">
        <f>MOD(D677,'Peaker Keys'!$B$6)</f>
        <v>22</v>
      </c>
      <c r="G677" t="str">
        <f>VLOOKUP(E677,Clustering!$A$6:$B$370,2,FALSE)</f>
        <v>Winter</v>
      </c>
      <c r="H677">
        <f>IF('Peaker Keys'!$B$29&gt;0,MAX(0,MIN('Peaker Keys'!$B$10,B677/'Peaker Keys'!$B$29)),0)</f>
        <v>0</v>
      </c>
      <c r="I677">
        <f>MAX(0,MIN('Peaker Keys'!$B$10,C677/'Peaker Keys'!$B$30))</f>
        <v>1.3327570059793962E-3</v>
      </c>
      <c r="J677">
        <f>IF('Peaker Keys'!$B$31=1,H677,I677)</f>
        <v>0</v>
      </c>
    </row>
    <row r="678" spans="1:10" x14ac:dyDescent="0.25">
      <c r="A678">
        <v>672</v>
      </c>
      <c r="B678">
        <v>0</v>
      </c>
      <c r="C678">
        <v>159.1</v>
      </c>
      <c r="D678">
        <f>MOD(A678-1+'Peaker Keys'!$B$7,'Peaker Keys'!$B$5)</f>
        <v>695</v>
      </c>
      <c r="E678">
        <f>INT(D678/'Peaker Keys'!$B$6)+1</f>
        <v>29</v>
      </c>
      <c r="F678">
        <f>MOD(D678,'Peaker Keys'!$B$6)</f>
        <v>23</v>
      </c>
      <c r="G678" t="str">
        <f>VLOOKUP(E678,Clustering!$A$6:$B$370,2,FALSE)</f>
        <v>Winter</v>
      </c>
      <c r="H678">
        <f>IF('Peaker Keys'!$B$29&gt;0,MAX(0,MIN('Peaker Keys'!$B$10,B678/'Peaker Keys'!$B$29)),0)</f>
        <v>0</v>
      </c>
      <c r="I678">
        <f>MAX(0,MIN('Peaker Keys'!$B$10,C678/'Peaker Keys'!$B$30))</f>
        <v>1.3327570059793962E-3</v>
      </c>
      <c r="J678">
        <f>IF('Peaker Keys'!$B$31=1,H678,I678)</f>
        <v>0</v>
      </c>
    </row>
    <row r="679" spans="1:10" x14ac:dyDescent="0.25">
      <c r="A679">
        <v>673</v>
      </c>
      <c r="B679">
        <v>0</v>
      </c>
      <c r="C679">
        <v>159.1</v>
      </c>
      <c r="D679">
        <f>MOD(A679-1+'Peaker Keys'!$B$7,'Peaker Keys'!$B$5)</f>
        <v>696</v>
      </c>
      <c r="E679">
        <f>INT(D679/'Peaker Keys'!$B$6)+1</f>
        <v>30</v>
      </c>
      <c r="F679">
        <f>MOD(D679,'Peaker Keys'!$B$6)</f>
        <v>0</v>
      </c>
      <c r="G679" t="str">
        <f>VLOOKUP(E679,Clustering!$A$6:$B$370,2,FALSE)</f>
        <v>Summer</v>
      </c>
      <c r="H679">
        <f>IF('Peaker Keys'!$B$29&gt;0,MAX(0,MIN('Peaker Keys'!$B$10,B679/'Peaker Keys'!$B$29)),0)</f>
        <v>0</v>
      </c>
      <c r="I679">
        <f>MAX(0,MIN('Peaker Keys'!$B$10,C679/'Peaker Keys'!$B$30))</f>
        <v>1.3327570059793962E-3</v>
      </c>
      <c r="J679">
        <f>IF('Peaker Keys'!$B$31=1,H679,I679)</f>
        <v>0</v>
      </c>
    </row>
    <row r="680" spans="1:10" x14ac:dyDescent="0.25">
      <c r="A680">
        <v>674</v>
      </c>
      <c r="B680">
        <v>0</v>
      </c>
      <c r="C680">
        <v>159.1</v>
      </c>
      <c r="D680">
        <f>MOD(A680-1+'Peaker Keys'!$B$7,'Peaker Keys'!$B$5)</f>
        <v>697</v>
      </c>
      <c r="E680">
        <f>INT(D680/'Peaker Keys'!$B$6)+1</f>
        <v>30</v>
      </c>
      <c r="F680">
        <f>MOD(D680,'Peaker Keys'!$B$6)</f>
        <v>1</v>
      </c>
      <c r="G680" t="str">
        <f>VLOOKUP(E680,Clustering!$A$6:$B$370,2,FALSE)</f>
        <v>Summer</v>
      </c>
      <c r="H680">
        <f>IF('Peaker Keys'!$B$29&gt;0,MAX(0,MIN('Peaker Keys'!$B$10,B680/'Peaker Keys'!$B$29)),0)</f>
        <v>0</v>
      </c>
      <c r="I680">
        <f>MAX(0,MIN('Peaker Keys'!$B$10,C680/'Peaker Keys'!$B$30))</f>
        <v>1.3327570059793962E-3</v>
      </c>
      <c r="J680">
        <f>IF('Peaker Keys'!$B$31=1,H680,I680)</f>
        <v>0</v>
      </c>
    </row>
    <row r="681" spans="1:10" x14ac:dyDescent="0.25">
      <c r="A681">
        <v>675</v>
      </c>
      <c r="B681">
        <v>0</v>
      </c>
      <c r="C681">
        <v>103.5</v>
      </c>
      <c r="D681">
        <f>MOD(A681-1+'Peaker Keys'!$B$7,'Peaker Keys'!$B$5)</f>
        <v>698</v>
      </c>
      <c r="E681">
        <f>INT(D681/'Peaker Keys'!$B$6)+1</f>
        <v>30</v>
      </c>
      <c r="F681">
        <f>MOD(D681,'Peaker Keys'!$B$6)</f>
        <v>2</v>
      </c>
      <c r="G681" t="str">
        <f>VLOOKUP(E681,Clustering!$A$6:$B$370,2,FALSE)</f>
        <v>Summer</v>
      </c>
      <c r="H681">
        <f>IF('Peaker Keys'!$B$29&gt;0,MAX(0,MIN('Peaker Keys'!$B$10,B681/'Peaker Keys'!$B$29)),0)</f>
        <v>0</v>
      </c>
      <c r="I681">
        <f>MAX(0,MIN('Peaker Keys'!$B$10,C681/'Peaker Keys'!$B$30))</f>
        <v>8.6700408622795413E-4</v>
      </c>
      <c r="J681">
        <f>IF('Peaker Keys'!$B$31=1,H681,I681)</f>
        <v>0</v>
      </c>
    </row>
    <row r="682" spans="1:10" x14ac:dyDescent="0.25">
      <c r="A682">
        <v>676</v>
      </c>
      <c r="B682">
        <v>0</v>
      </c>
      <c r="C682">
        <v>95.5</v>
      </c>
      <c r="D682">
        <f>MOD(A682-1+'Peaker Keys'!$B$7,'Peaker Keys'!$B$5)</f>
        <v>699</v>
      </c>
      <c r="E682">
        <f>INT(D682/'Peaker Keys'!$B$6)+1</f>
        <v>30</v>
      </c>
      <c r="F682">
        <f>MOD(D682,'Peaker Keys'!$B$6)</f>
        <v>3</v>
      </c>
      <c r="G682" t="str">
        <f>VLOOKUP(E682,Clustering!$A$6:$B$370,2,FALSE)</f>
        <v>Summer</v>
      </c>
      <c r="H682">
        <f>IF('Peaker Keys'!$B$29&gt;0,MAX(0,MIN('Peaker Keys'!$B$10,B682/'Peaker Keys'!$B$29)),0)</f>
        <v>0</v>
      </c>
      <c r="I682">
        <f>MAX(0,MIN('Peaker Keys'!$B$10,C682/'Peaker Keys'!$B$30))</f>
        <v>7.9998927763062441E-4</v>
      </c>
      <c r="J682">
        <f>IF('Peaker Keys'!$B$31=1,H682,I682)</f>
        <v>0</v>
      </c>
    </row>
    <row r="683" spans="1:10" x14ac:dyDescent="0.25">
      <c r="A683">
        <v>677</v>
      </c>
      <c r="B683">
        <v>0</v>
      </c>
      <c r="C683">
        <v>95.5</v>
      </c>
      <c r="D683">
        <f>MOD(A683-1+'Peaker Keys'!$B$7,'Peaker Keys'!$B$5)</f>
        <v>700</v>
      </c>
      <c r="E683">
        <f>INT(D683/'Peaker Keys'!$B$6)+1</f>
        <v>30</v>
      </c>
      <c r="F683">
        <f>MOD(D683,'Peaker Keys'!$B$6)</f>
        <v>4</v>
      </c>
      <c r="G683" t="str">
        <f>VLOOKUP(E683,Clustering!$A$6:$B$370,2,FALSE)</f>
        <v>Summer</v>
      </c>
      <c r="H683">
        <f>IF('Peaker Keys'!$B$29&gt;0,MAX(0,MIN('Peaker Keys'!$B$10,B683/'Peaker Keys'!$B$29)),0)</f>
        <v>0</v>
      </c>
      <c r="I683">
        <f>MAX(0,MIN('Peaker Keys'!$B$10,C683/'Peaker Keys'!$B$30))</f>
        <v>7.9998927763062441E-4</v>
      </c>
      <c r="J683">
        <f>IF('Peaker Keys'!$B$31=1,H683,I683)</f>
        <v>0</v>
      </c>
    </row>
    <row r="684" spans="1:10" x14ac:dyDescent="0.25">
      <c r="A684">
        <v>678</v>
      </c>
      <c r="B684">
        <v>0</v>
      </c>
      <c r="C684">
        <v>95.5</v>
      </c>
      <c r="D684">
        <f>MOD(A684-1+'Peaker Keys'!$B$7,'Peaker Keys'!$B$5)</f>
        <v>701</v>
      </c>
      <c r="E684">
        <f>INT(D684/'Peaker Keys'!$B$6)+1</f>
        <v>30</v>
      </c>
      <c r="F684">
        <f>MOD(D684,'Peaker Keys'!$B$6)</f>
        <v>5</v>
      </c>
      <c r="G684" t="str">
        <f>VLOOKUP(E684,Clustering!$A$6:$B$370,2,FALSE)</f>
        <v>Summer</v>
      </c>
      <c r="H684">
        <f>IF('Peaker Keys'!$B$29&gt;0,MAX(0,MIN('Peaker Keys'!$B$10,B684/'Peaker Keys'!$B$29)),0)</f>
        <v>0</v>
      </c>
      <c r="I684">
        <f>MAX(0,MIN('Peaker Keys'!$B$10,C684/'Peaker Keys'!$B$30))</f>
        <v>7.9998927763062441E-4</v>
      </c>
      <c r="J684">
        <f>IF('Peaker Keys'!$B$31=1,H684,I684)</f>
        <v>0</v>
      </c>
    </row>
    <row r="685" spans="1:10" x14ac:dyDescent="0.25">
      <c r="A685">
        <v>679</v>
      </c>
      <c r="B685">
        <v>0</v>
      </c>
      <c r="C685">
        <v>95.5</v>
      </c>
      <c r="D685">
        <f>MOD(A685-1+'Peaker Keys'!$B$7,'Peaker Keys'!$B$5)</f>
        <v>702</v>
      </c>
      <c r="E685">
        <f>INT(D685/'Peaker Keys'!$B$6)+1</f>
        <v>30</v>
      </c>
      <c r="F685">
        <f>MOD(D685,'Peaker Keys'!$B$6)</f>
        <v>6</v>
      </c>
      <c r="G685" t="str">
        <f>VLOOKUP(E685,Clustering!$A$6:$B$370,2,FALSE)</f>
        <v>Summer</v>
      </c>
      <c r="H685">
        <f>IF('Peaker Keys'!$B$29&gt;0,MAX(0,MIN('Peaker Keys'!$B$10,B685/'Peaker Keys'!$B$29)),0)</f>
        <v>0</v>
      </c>
      <c r="I685">
        <f>MAX(0,MIN('Peaker Keys'!$B$10,C685/'Peaker Keys'!$B$30))</f>
        <v>7.9998927763062441E-4</v>
      </c>
      <c r="J685">
        <f>IF('Peaker Keys'!$B$31=1,H685,I685)</f>
        <v>0</v>
      </c>
    </row>
    <row r="686" spans="1:10" x14ac:dyDescent="0.25">
      <c r="A686">
        <v>680</v>
      </c>
      <c r="B686">
        <v>0</v>
      </c>
      <c r="C686">
        <v>95.5</v>
      </c>
      <c r="D686">
        <f>MOD(A686-1+'Peaker Keys'!$B$7,'Peaker Keys'!$B$5)</f>
        <v>703</v>
      </c>
      <c r="E686">
        <f>INT(D686/'Peaker Keys'!$B$6)+1</f>
        <v>30</v>
      </c>
      <c r="F686">
        <f>MOD(D686,'Peaker Keys'!$B$6)</f>
        <v>7</v>
      </c>
      <c r="G686" t="str">
        <f>VLOOKUP(E686,Clustering!$A$6:$B$370,2,FALSE)</f>
        <v>Summer</v>
      </c>
      <c r="H686">
        <f>IF('Peaker Keys'!$B$29&gt;0,MAX(0,MIN('Peaker Keys'!$B$10,B686/'Peaker Keys'!$B$29)),0)</f>
        <v>0</v>
      </c>
      <c r="I686">
        <f>MAX(0,MIN('Peaker Keys'!$B$10,C686/'Peaker Keys'!$B$30))</f>
        <v>7.9998927763062441E-4</v>
      </c>
      <c r="J686">
        <f>IF('Peaker Keys'!$B$31=1,H686,I686)</f>
        <v>0</v>
      </c>
    </row>
    <row r="687" spans="1:10" x14ac:dyDescent="0.25">
      <c r="A687">
        <v>681</v>
      </c>
      <c r="B687">
        <v>0</v>
      </c>
      <c r="C687">
        <v>95.5</v>
      </c>
      <c r="D687">
        <f>MOD(A687-1+'Peaker Keys'!$B$7,'Peaker Keys'!$B$5)</f>
        <v>704</v>
      </c>
      <c r="E687">
        <f>INT(D687/'Peaker Keys'!$B$6)+1</f>
        <v>30</v>
      </c>
      <c r="F687">
        <f>MOD(D687,'Peaker Keys'!$B$6)</f>
        <v>8</v>
      </c>
      <c r="G687" t="str">
        <f>VLOOKUP(E687,Clustering!$A$6:$B$370,2,FALSE)</f>
        <v>Summer</v>
      </c>
      <c r="H687">
        <f>IF('Peaker Keys'!$B$29&gt;0,MAX(0,MIN('Peaker Keys'!$B$10,B687/'Peaker Keys'!$B$29)),0)</f>
        <v>0</v>
      </c>
      <c r="I687">
        <f>MAX(0,MIN('Peaker Keys'!$B$10,C687/'Peaker Keys'!$B$30))</f>
        <v>7.9998927763062441E-4</v>
      </c>
      <c r="J687">
        <f>IF('Peaker Keys'!$B$31=1,H687,I687)</f>
        <v>0</v>
      </c>
    </row>
    <row r="688" spans="1:10" x14ac:dyDescent="0.25">
      <c r="A688">
        <v>682</v>
      </c>
      <c r="B688">
        <v>0</v>
      </c>
      <c r="C688">
        <v>95.5</v>
      </c>
      <c r="D688">
        <f>MOD(A688-1+'Peaker Keys'!$B$7,'Peaker Keys'!$B$5)</f>
        <v>705</v>
      </c>
      <c r="E688">
        <f>INT(D688/'Peaker Keys'!$B$6)+1</f>
        <v>30</v>
      </c>
      <c r="F688">
        <f>MOD(D688,'Peaker Keys'!$B$6)</f>
        <v>9</v>
      </c>
      <c r="G688" t="str">
        <f>VLOOKUP(E688,Clustering!$A$6:$B$370,2,FALSE)</f>
        <v>Summer</v>
      </c>
      <c r="H688">
        <f>IF('Peaker Keys'!$B$29&gt;0,MAX(0,MIN('Peaker Keys'!$B$10,B688/'Peaker Keys'!$B$29)),0)</f>
        <v>0</v>
      </c>
      <c r="I688">
        <f>MAX(0,MIN('Peaker Keys'!$B$10,C688/'Peaker Keys'!$B$30))</f>
        <v>7.9998927763062441E-4</v>
      </c>
      <c r="J688">
        <f>IF('Peaker Keys'!$B$31=1,H688,I688)</f>
        <v>0</v>
      </c>
    </row>
    <row r="689" spans="1:10" x14ac:dyDescent="0.25">
      <c r="A689">
        <v>683</v>
      </c>
      <c r="B689">
        <v>0</v>
      </c>
      <c r="C689">
        <v>95.5</v>
      </c>
      <c r="D689">
        <f>MOD(A689-1+'Peaker Keys'!$B$7,'Peaker Keys'!$B$5)</f>
        <v>706</v>
      </c>
      <c r="E689">
        <f>INT(D689/'Peaker Keys'!$B$6)+1</f>
        <v>30</v>
      </c>
      <c r="F689">
        <f>MOD(D689,'Peaker Keys'!$B$6)</f>
        <v>10</v>
      </c>
      <c r="G689" t="str">
        <f>VLOOKUP(E689,Clustering!$A$6:$B$370,2,FALSE)</f>
        <v>Summer</v>
      </c>
      <c r="H689">
        <f>IF('Peaker Keys'!$B$29&gt;0,MAX(0,MIN('Peaker Keys'!$B$10,B689/'Peaker Keys'!$B$29)),0)</f>
        <v>0</v>
      </c>
      <c r="I689">
        <f>MAX(0,MIN('Peaker Keys'!$B$10,C689/'Peaker Keys'!$B$30))</f>
        <v>7.9998927763062441E-4</v>
      </c>
      <c r="J689">
        <f>IF('Peaker Keys'!$B$31=1,H689,I689)</f>
        <v>0</v>
      </c>
    </row>
    <row r="690" spans="1:10" x14ac:dyDescent="0.25">
      <c r="A690">
        <v>684</v>
      </c>
      <c r="B690">
        <v>0</v>
      </c>
      <c r="C690">
        <v>95.5</v>
      </c>
      <c r="D690">
        <f>MOD(A690-1+'Peaker Keys'!$B$7,'Peaker Keys'!$B$5)</f>
        <v>707</v>
      </c>
      <c r="E690">
        <f>INT(D690/'Peaker Keys'!$B$6)+1</f>
        <v>30</v>
      </c>
      <c r="F690">
        <f>MOD(D690,'Peaker Keys'!$B$6)</f>
        <v>11</v>
      </c>
      <c r="G690" t="str">
        <f>VLOOKUP(E690,Clustering!$A$6:$B$370,2,FALSE)</f>
        <v>Summer</v>
      </c>
      <c r="H690">
        <f>IF('Peaker Keys'!$B$29&gt;0,MAX(0,MIN('Peaker Keys'!$B$10,B690/'Peaker Keys'!$B$29)),0)</f>
        <v>0</v>
      </c>
      <c r="I690">
        <f>MAX(0,MIN('Peaker Keys'!$B$10,C690/'Peaker Keys'!$B$30))</f>
        <v>7.9998927763062441E-4</v>
      </c>
      <c r="J690">
        <f>IF('Peaker Keys'!$B$31=1,H690,I690)</f>
        <v>0</v>
      </c>
    </row>
    <row r="691" spans="1:10" x14ac:dyDescent="0.25">
      <c r="A691">
        <v>685</v>
      </c>
      <c r="B691">
        <v>0</v>
      </c>
      <c r="C691">
        <v>95.5</v>
      </c>
      <c r="D691">
        <f>MOD(A691-1+'Peaker Keys'!$B$7,'Peaker Keys'!$B$5)</f>
        <v>708</v>
      </c>
      <c r="E691">
        <f>INT(D691/'Peaker Keys'!$B$6)+1</f>
        <v>30</v>
      </c>
      <c r="F691">
        <f>MOD(D691,'Peaker Keys'!$B$6)</f>
        <v>12</v>
      </c>
      <c r="G691" t="str">
        <f>VLOOKUP(E691,Clustering!$A$6:$B$370,2,FALSE)</f>
        <v>Summer</v>
      </c>
      <c r="H691">
        <f>IF('Peaker Keys'!$B$29&gt;0,MAX(0,MIN('Peaker Keys'!$B$10,B691/'Peaker Keys'!$B$29)),0)</f>
        <v>0</v>
      </c>
      <c r="I691">
        <f>MAX(0,MIN('Peaker Keys'!$B$10,C691/'Peaker Keys'!$B$30))</f>
        <v>7.9998927763062441E-4</v>
      </c>
      <c r="J691">
        <f>IF('Peaker Keys'!$B$31=1,H691,I691)</f>
        <v>0</v>
      </c>
    </row>
    <row r="692" spans="1:10" x14ac:dyDescent="0.25">
      <c r="A692">
        <v>686</v>
      </c>
      <c r="B692">
        <v>0</v>
      </c>
      <c r="C692">
        <v>95.5</v>
      </c>
      <c r="D692">
        <f>MOD(A692-1+'Peaker Keys'!$B$7,'Peaker Keys'!$B$5)</f>
        <v>709</v>
      </c>
      <c r="E692">
        <f>INT(D692/'Peaker Keys'!$B$6)+1</f>
        <v>30</v>
      </c>
      <c r="F692">
        <f>MOD(D692,'Peaker Keys'!$B$6)</f>
        <v>13</v>
      </c>
      <c r="G692" t="str">
        <f>VLOOKUP(E692,Clustering!$A$6:$B$370,2,FALSE)</f>
        <v>Summer</v>
      </c>
      <c r="H692">
        <f>IF('Peaker Keys'!$B$29&gt;0,MAX(0,MIN('Peaker Keys'!$B$10,B692/'Peaker Keys'!$B$29)),0)</f>
        <v>0</v>
      </c>
      <c r="I692">
        <f>MAX(0,MIN('Peaker Keys'!$B$10,C692/'Peaker Keys'!$B$30))</f>
        <v>7.9998927763062441E-4</v>
      </c>
      <c r="J692">
        <f>IF('Peaker Keys'!$B$31=1,H692,I692)</f>
        <v>0</v>
      </c>
    </row>
    <row r="693" spans="1:10" x14ac:dyDescent="0.25">
      <c r="A693">
        <v>687</v>
      </c>
      <c r="B693">
        <v>0</v>
      </c>
      <c r="C693">
        <v>95.5</v>
      </c>
      <c r="D693">
        <f>MOD(A693-1+'Peaker Keys'!$B$7,'Peaker Keys'!$B$5)</f>
        <v>710</v>
      </c>
      <c r="E693">
        <f>INT(D693/'Peaker Keys'!$B$6)+1</f>
        <v>30</v>
      </c>
      <c r="F693">
        <f>MOD(D693,'Peaker Keys'!$B$6)</f>
        <v>14</v>
      </c>
      <c r="G693" t="str">
        <f>VLOOKUP(E693,Clustering!$A$6:$B$370,2,FALSE)</f>
        <v>Summer</v>
      </c>
      <c r="H693">
        <f>IF('Peaker Keys'!$B$29&gt;0,MAX(0,MIN('Peaker Keys'!$B$10,B693/'Peaker Keys'!$B$29)),0)</f>
        <v>0</v>
      </c>
      <c r="I693">
        <f>MAX(0,MIN('Peaker Keys'!$B$10,C693/'Peaker Keys'!$B$30))</f>
        <v>7.9998927763062441E-4</v>
      </c>
      <c r="J693">
        <f>IF('Peaker Keys'!$B$31=1,H693,I693)</f>
        <v>0</v>
      </c>
    </row>
    <row r="694" spans="1:10" x14ac:dyDescent="0.25">
      <c r="A694">
        <v>688</v>
      </c>
      <c r="B694">
        <v>0</v>
      </c>
      <c r="C694">
        <v>95.5</v>
      </c>
      <c r="D694">
        <f>MOD(A694-1+'Peaker Keys'!$B$7,'Peaker Keys'!$B$5)</f>
        <v>711</v>
      </c>
      <c r="E694">
        <f>INT(D694/'Peaker Keys'!$B$6)+1</f>
        <v>30</v>
      </c>
      <c r="F694">
        <f>MOD(D694,'Peaker Keys'!$B$6)</f>
        <v>15</v>
      </c>
      <c r="G694" t="str">
        <f>VLOOKUP(E694,Clustering!$A$6:$B$370,2,FALSE)</f>
        <v>Summer</v>
      </c>
      <c r="H694">
        <f>IF('Peaker Keys'!$B$29&gt;0,MAX(0,MIN('Peaker Keys'!$B$10,B694/'Peaker Keys'!$B$29)),0)</f>
        <v>0</v>
      </c>
      <c r="I694">
        <f>MAX(0,MIN('Peaker Keys'!$B$10,C694/'Peaker Keys'!$B$30))</f>
        <v>7.9998927763062441E-4</v>
      </c>
      <c r="J694">
        <f>IF('Peaker Keys'!$B$31=1,H694,I694)</f>
        <v>0</v>
      </c>
    </row>
    <row r="695" spans="1:10" x14ac:dyDescent="0.25">
      <c r="A695">
        <v>689</v>
      </c>
      <c r="B695">
        <v>0</v>
      </c>
      <c r="C695">
        <v>159.1</v>
      </c>
      <c r="D695">
        <f>MOD(A695-1+'Peaker Keys'!$B$7,'Peaker Keys'!$B$5)</f>
        <v>712</v>
      </c>
      <c r="E695">
        <f>INT(D695/'Peaker Keys'!$B$6)+1</f>
        <v>30</v>
      </c>
      <c r="F695">
        <f>MOD(D695,'Peaker Keys'!$B$6)</f>
        <v>16</v>
      </c>
      <c r="G695" t="str">
        <f>VLOOKUP(E695,Clustering!$A$6:$B$370,2,FALSE)</f>
        <v>Summer</v>
      </c>
      <c r="H695">
        <f>IF('Peaker Keys'!$B$29&gt;0,MAX(0,MIN('Peaker Keys'!$B$10,B695/'Peaker Keys'!$B$29)),0)</f>
        <v>0</v>
      </c>
      <c r="I695">
        <f>MAX(0,MIN('Peaker Keys'!$B$10,C695/'Peaker Keys'!$B$30))</f>
        <v>1.3327570059793962E-3</v>
      </c>
      <c r="J695">
        <f>IF('Peaker Keys'!$B$31=1,H695,I695)</f>
        <v>0</v>
      </c>
    </row>
    <row r="696" spans="1:10" x14ac:dyDescent="0.25">
      <c r="A696">
        <v>690</v>
      </c>
      <c r="B696">
        <v>0</v>
      </c>
      <c r="C696">
        <v>159.1</v>
      </c>
      <c r="D696">
        <f>MOD(A696-1+'Peaker Keys'!$B$7,'Peaker Keys'!$B$5)</f>
        <v>713</v>
      </c>
      <c r="E696">
        <f>INT(D696/'Peaker Keys'!$B$6)+1</f>
        <v>30</v>
      </c>
      <c r="F696">
        <f>MOD(D696,'Peaker Keys'!$B$6)</f>
        <v>17</v>
      </c>
      <c r="G696" t="str">
        <f>VLOOKUP(E696,Clustering!$A$6:$B$370,2,FALSE)</f>
        <v>Summer</v>
      </c>
      <c r="H696">
        <f>IF('Peaker Keys'!$B$29&gt;0,MAX(0,MIN('Peaker Keys'!$B$10,B696/'Peaker Keys'!$B$29)),0)</f>
        <v>0</v>
      </c>
      <c r="I696">
        <f>MAX(0,MIN('Peaker Keys'!$B$10,C696/'Peaker Keys'!$B$30))</f>
        <v>1.3327570059793962E-3</v>
      </c>
      <c r="J696">
        <f>IF('Peaker Keys'!$B$31=1,H696,I696)</f>
        <v>0</v>
      </c>
    </row>
    <row r="697" spans="1:10" x14ac:dyDescent="0.25">
      <c r="A697">
        <v>691</v>
      </c>
      <c r="B697">
        <v>0</v>
      </c>
      <c r="C697">
        <v>1189</v>
      </c>
      <c r="D697">
        <f>MOD(A697-1+'Peaker Keys'!$B$7,'Peaker Keys'!$B$5)</f>
        <v>714</v>
      </c>
      <c r="E697">
        <f>INT(D697/'Peaker Keys'!$B$6)+1</f>
        <v>30</v>
      </c>
      <c r="F697">
        <f>MOD(D697,'Peaker Keys'!$B$6)</f>
        <v>18</v>
      </c>
      <c r="G697" t="str">
        <f>VLOOKUP(E697,Clustering!$A$6:$B$370,2,FALSE)</f>
        <v>Summer</v>
      </c>
      <c r="H697">
        <f>IF('Peaker Keys'!$B$29&gt;0,MAX(0,MIN('Peaker Keys'!$B$10,B697/'Peaker Keys'!$B$29)),0)</f>
        <v>0</v>
      </c>
      <c r="I697">
        <f>MAX(0,MIN('Peaker Keys'!$B$10,C697/'Peaker Keys'!$B$30))</f>
        <v>9.9600759277781396E-3</v>
      </c>
      <c r="J697">
        <f>IF('Peaker Keys'!$B$31=1,H697,I697)</f>
        <v>0</v>
      </c>
    </row>
    <row r="698" spans="1:10" x14ac:dyDescent="0.25">
      <c r="A698">
        <v>692</v>
      </c>
      <c r="B698">
        <v>0</v>
      </c>
      <c r="C698">
        <v>1989.2</v>
      </c>
      <c r="D698">
        <f>MOD(A698-1+'Peaker Keys'!$B$7,'Peaker Keys'!$B$5)</f>
        <v>715</v>
      </c>
      <c r="E698">
        <f>INT(D698/'Peaker Keys'!$B$6)+1</f>
        <v>30</v>
      </c>
      <c r="F698">
        <f>MOD(D698,'Peaker Keys'!$B$6)</f>
        <v>19</v>
      </c>
      <c r="G698" t="str">
        <f>VLOOKUP(E698,Clustering!$A$6:$B$370,2,FALSE)</f>
        <v>Summer</v>
      </c>
      <c r="H698">
        <f>IF('Peaker Keys'!$B$29&gt;0,MAX(0,MIN('Peaker Keys'!$B$10,B698/'Peaker Keys'!$B$29)),0)</f>
        <v>0</v>
      </c>
      <c r="I698">
        <f>MAX(0,MIN('Peaker Keys'!$B$10,C698/'Peaker Keys'!$B$30))</f>
        <v>1.6663232157726054E-2</v>
      </c>
      <c r="J698">
        <f>IF('Peaker Keys'!$B$31=1,H698,I698)</f>
        <v>0</v>
      </c>
    </row>
    <row r="699" spans="1:10" x14ac:dyDescent="0.25">
      <c r="A699">
        <v>693</v>
      </c>
      <c r="B699">
        <v>0</v>
      </c>
      <c r="C699">
        <v>208.9</v>
      </c>
      <c r="D699">
        <f>MOD(A699-1+'Peaker Keys'!$B$7,'Peaker Keys'!$B$5)</f>
        <v>716</v>
      </c>
      <c r="E699">
        <f>INT(D699/'Peaker Keys'!$B$6)+1</f>
        <v>30</v>
      </c>
      <c r="F699">
        <f>MOD(D699,'Peaker Keys'!$B$6)</f>
        <v>20</v>
      </c>
      <c r="G699" t="str">
        <f>VLOOKUP(E699,Clustering!$A$6:$B$370,2,FALSE)</f>
        <v>Summer</v>
      </c>
      <c r="H699">
        <f>IF('Peaker Keys'!$B$29&gt;0,MAX(0,MIN('Peaker Keys'!$B$10,B699/'Peaker Keys'!$B$29)),0)</f>
        <v>0</v>
      </c>
      <c r="I699">
        <f>MAX(0,MIN('Peaker Keys'!$B$10,C699/'Peaker Keys'!$B$30))</f>
        <v>1.7499241894977742E-3</v>
      </c>
      <c r="J699">
        <f>IF('Peaker Keys'!$B$31=1,H699,I699)</f>
        <v>0</v>
      </c>
    </row>
    <row r="700" spans="1:10" x14ac:dyDescent="0.25">
      <c r="A700">
        <v>694</v>
      </c>
      <c r="B700">
        <v>0</v>
      </c>
      <c r="C700">
        <v>159.1</v>
      </c>
      <c r="D700">
        <f>MOD(A700-1+'Peaker Keys'!$B$7,'Peaker Keys'!$B$5)</f>
        <v>717</v>
      </c>
      <c r="E700">
        <f>INT(D700/'Peaker Keys'!$B$6)+1</f>
        <v>30</v>
      </c>
      <c r="F700">
        <f>MOD(D700,'Peaker Keys'!$B$6)</f>
        <v>21</v>
      </c>
      <c r="G700" t="str">
        <f>VLOOKUP(E700,Clustering!$A$6:$B$370,2,FALSE)</f>
        <v>Summer</v>
      </c>
      <c r="H700">
        <f>IF('Peaker Keys'!$B$29&gt;0,MAX(0,MIN('Peaker Keys'!$B$10,B700/'Peaker Keys'!$B$29)),0)</f>
        <v>0</v>
      </c>
      <c r="I700">
        <f>MAX(0,MIN('Peaker Keys'!$B$10,C700/'Peaker Keys'!$B$30))</f>
        <v>1.3327570059793962E-3</v>
      </c>
      <c r="J700">
        <f>IF('Peaker Keys'!$B$31=1,H700,I700)</f>
        <v>0</v>
      </c>
    </row>
    <row r="701" spans="1:10" x14ac:dyDescent="0.25">
      <c r="A701">
        <v>695</v>
      </c>
      <c r="B701">
        <v>0</v>
      </c>
      <c r="C701">
        <v>159.1</v>
      </c>
      <c r="D701">
        <f>MOD(A701-1+'Peaker Keys'!$B$7,'Peaker Keys'!$B$5)</f>
        <v>718</v>
      </c>
      <c r="E701">
        <f>INT(D701/'Peaker Keys'!$B$6)+1</f>
        <v>30</v>
      </c>
      <c r="F701">
        <f>MOD(D701,'Peaker Keys'!$B$6)</f>
        <v>22</v>
      </c>
      <c r="G701" t="str">
        <f>VLOOKUP(E701,Clustering!$A$6:$B$370,2,FALSE)</f>
        <v>Summer</v>
      </c>
      <c r="H701">
        <f>IF('Peaker Keys'!$B$29&gt;0,MAX(0,MIN('Peaker Keys'!$B$10,B701/'Peaker Keys'!$B$29)),0)</f>
        <v>0</v>
      </c>
      <c r="I701">
        <f>MAX(0,MIN('Peaker Keys'!$B$10,C701/'Peaker Keys'!$B$30))</f>
        <v>1.3327570059793962E-3</v>
      </c>
      <c r="J701">
        <f>IF('Peaker Keys'!$B$31=1,H701,I701)</f>
        <v>0</v>
      </c>
    </row>
    <row r="702" spans="1:10" x14ac:dyDescent="0.25">
      <c r="A702">
        <v>696</v>
      </c>
      <c r="B702">
        <v>0</v>
      </c>
      <c r="C702">
        <v>159.1</v>
      </c>
      <c r="D702">
        <f>MOD(A702-1+'Peaker Keys'!$B$7,'Peaker Keys'!$B$5)</f>
        <v>719</v>
      </c>
      <c r="E702">
        <f>INT(D702/'Peaker Keys'!$B$6)+1</f>
        <v>30</v>
      </c>
      <c r="F702">
        <f>MOD(D702,'Peaker Keys'!$B$6)</f>
        <v>23</v>
      </c>
      <c r="G702" t="str">
        <f>VLOOKUP(E702,Clustering!$A$6:$B$370,2,FALSE)</f>
        <v>Summer</v>
      </c>
      <c r="H702">
        <f>IF('Peaker Keys'!$B$29&gt;0,MAX(0,MIN('Peaker Keys'!$B$10,B702/'Peaker Keys'!$B$29)),0)</f>
        <v>0</v>
      </c>
      <c r="I702">
        <f>MAX(0,MIN('Peaker Keys'!$B$10,C702/'Peaker Keys'!$B$30))</f>
        <v>1.3327570059793962E-3</v>
      </c>
      <c r="J702">
        <f>IF('Peaker Keys'!$B$31=1,H702,I702)</f>
        <v>0</v>
      </c>
    </row>
    <row r="703" spans="1:10" x14ac:dyDescent="0.25">
      <c r="A703">
        <v>697</v>
      </c>
      <c r="B703">
        <v>0</v>
      </c>
      <c r="C703">
        <v>159.1</v>
      </c>
      <c r="D703">
        <f>MOD(A703-1+'Peaker Keys'!$B$7,'Peaker Keys'!$B$5)</f>
        <v>720</v>
      </c>
      <c r="E703">
        <f>INT(D703/'Peaker Keys'!$B$6)+1</f>
        <v>31</v>
      </c>
      <c r="F703">
        <f>MOD(D703,'Peaker Keys'!$B$6)</f>
        <v>0</v>
      </c>
      <c r="G703" t="str">
        <f>VLOOKUP(E703,Clustering!$A$6:$B$370,2,FALSE)</f>
        <v>Winter</v>
      </c>
      <c r="H703">
        <f>IF('Peaker Keys'!$B$29&gt;0,MAX(0,MIN('Peaker Keys'!$B$10,B703/'Peaker Keys'!$B$29)),0)</f>
        <v>0</v>
      </c>
      <c r="I703">
        <f>MAX(0,MIN('Peaker Keys'!$B$10,C703/'Peaker Keys'!$B$30))</f>
        <v>1.3327570059793962E-3</v>
      </c>
      <c r="J703">
        <f>IF('Peaker Keys'!$B$31=1,H703,I703)</f>
        <v>0</v>
      </c>
    </row>
    <row r="704" spans="1:10" x14ac:dyDescent="0.25">
      <c r="A704">
        <v>698</v>
      </c>
      <c r="B704">
        <v>0</v>
      </c>
      <c r="C704">
        <v>100.2</v>
      </c>
      <c r="D704">
        <f>MOD(A704-1+'Peaker Keys'!$B$7,'Peaker Keys'!$B$5)</f>
        <v>721</v>
      </c>
      <c r="E704">
        <f>INT(D704/'Peaker Keys'!$B$6)+1</f>
        <v>31</v>
      </c>
      <c r="F704">
        <f>MOD(D704,'Peaker Keys'!$B$6)</f>
        <v>1</v>
      </c>
      <c r="G704" t="str">
        <f>VLOOKUP(E704,Clustering!$A$6:$B$370,2,FALSE)</f>
        <v>Winter</v>
      </c>
      <c r="H704">
        <f>IF('Peaker Keys'!$B$29&gt;0,MAX(0,MIN('Peaker Keys'!$B$10,B704/'Peaker Keys'!$B$29)),0)</f>
        <v>0</v>
      </c>
      <c r="I704">
        <f>MAX(0,MIN('Peaker Keys'!$B$10,C704/'Peaker Keys'!$B$30))</f>
        <v>8.393604776815557E-4</v>
      </c>
      <c r="J704">
        <f>IF('Peaker Keys'!$B$31=1,H704,I704)</f>
        <v>0</v>
      </c>
    </row>
    <row r="705" spans="1:10" x14ac:dyDescent="0.25">
      <c r="A705">
        <v>699</v>
      </c>
      <c r="B705">
        <v>0</v>
      </c>
      <c r="C705">
        <v>95.5</v>
      </c>
      <c r="D705">
        <f>MOD(A705-1+'Peaker Keys'!$B$7,'Peaker Keys'!$B$5)</f>
        <v>722</v>
      </c>
      <c r="E705">
        <f>INT(D705/'Peaker Keys'!$B$6)+1</f>
        <v>31</v>
      </c>
      <c r="F705">
        <f>MOD(D705,'Peaker Keys'!$B$6)</f>
        <v>2</v>
      </c>
      <c r="G705" t="str">
        <f>VLOOKUP(E705,Clustering!$A$6:$B$370,2,FALSE)</f>
        <v>Winter</v>
      </c>
      <c r="H705">
        <f>IF('Peaker Keys'!$B$29&gt;0,MAX(0,MIN('Peaker Keys'!$B$10,B705/'Peaker Keys'!$B$29)),0)</f>
        <v>0</v>
      </c>
      <c r="I705">
        <f>MAX(0,MIN('Peaker Keys'!$B$10,C705/'Peaker Keys'!$B$30))</f>
        <v>7.9998927763062441E-4</v>
      </c>
      <c r="J705">
        <f>IF('Peaker Keys'!$B$31=1,H705,I705)</f>
        <v>0</v>
      </c>
    </row>
    <row r="706" spans="1:10" x14ac:dyDescent="0.25">
      <c r="A706">
        <v>700</v>
      </c>
      <c r="B706">
        <v>0</v>
      </c>
      <c r="C706">
        <v>95.5</v>
      </c>
      <c r="D706">
        <f>MOD(A706-1+'Peaker Keys'!$B$7,'Peaker Keys'!$B$5)</f>
        <v>723</v>
      </c>
      <c r="E706">
        <f>INT(D706/'Peaker Keys'!$B$6)+1</f>
        <v>31</v>
      </c>
      <c r="F706">
        <f>MOD(D706,'Peaker Keys'!$B$6)</f>
        <v>3</v>
      </c>
      <c r="G706" t="str">
        <f>VLOOKUP(E706,Clustering!$A$6:$B$370,2,FALSE)</f>
        <v>Winter</v>
      </c>
      <c r="H706">
        <f>IF('Peaker Keys'!$B$29&gt;0,MAX(0,MIN('Peaker Keys'!$B$10,B706/'Peaker Keys'!$B$29)),0)</f>
        <v>0</v>
      </c>
      <c r="I706">
        <f>MAX(0,MIN('Peaker Keys'!$B$10,C706/'Peaker Keys'!$B$30))</f>
        <v>7.9998927763062441E-4</v>
      </c>
      <c r="J706">
        <f>IF('Peaker Keys'!$B$31=1,H706,I706)</f>
        <v>0</v>
      </c>
    </row>
    <row r="707" spans="1:10" x14ac:dyDescent="0.25">
      <c r="A707">
        <v>701</v>
      </c>
      <c r="B707">
        <v>0</v>
      </c>
      <c r="C707">
        <v>95.5</v>
      </c>
      <c r="D707">
        <f>MOD(A707-1+'Peaker Keys'!$B$7,'Peaker Keys'!$B$5)</f>
        <v>724</v>
      </c>
      <c r="E707">
        <f>INT(D707/'Peaker Keys'!$B$6)+1</f>
        <v>31</v>
      </c>
      <c r="F707">
        <f>MOD(D707,'Peaker Keys'!$B$6)</f>
        <v>4</v>
      </c>
      <c r="G707" t="str">
        <f>VLOOKUP(E707,Clustering!$A$6:$B$370,2,FALSE)</f>
        <v>Winter</v>
      </c>
      <c r="H707">
        <f>IF('Peaker Keys'!$B$29&gt;0,MAX(0,MIN('Peaker Keys'!$B$10,B707/'Peaker Keys'!$B$29)),0)</f>
        <v>0</v>
      </c>
      <c r="I707">
        <f>MAX(0,MIN('Peaker Keys'!$B$10,C707/'Peaker Keys'!$B$30))</f>
        <v>7.9998927763062441E-4</v>
      </c>
      <c r="J707">
        <f>IF('Peaker Keys'!$B$31=1,H707,I707)</f>
        <v>0</v>
      </c>
    </row>
    <row r="708" spans="1:10" x14ac:dyDescent="0.25">
      <c r="A708">
        <v>702</v>
      </c>
      <c r="B708">
        <v>0</v>
      </c>
      <c r="C708">
        <v>95.5</v>
      </c>
      <c r="D708">
        <f>MOD(A708-1+'Peaker Keys'!$B$7,'Peaker Keys'!$B$5)</f>
        <v>725</v>
      </c>
      <c r="E708">
        <f>INT(D708/'Peaker Keys'!$B$6)+1</f>
        <v>31</v>
      </c>
      <c r="F708">
        <f>MOD(D708,'Peaker Keys'!$B$6)</f>
        <v>5</v>
      </c>
      <c r="G708" t="str">
        <f>VLOOKUP(E708,Clustering!$A$6:$B$370,2,FALSE)</f>
        <v>Winter</v>
      </c>
      <c r="H708">
        <f>IF('Peaker Keys'!$B$29&gt;0,MAX(0,MIN('Peaker Keys'!$B$10,B708/'Peaker Keys'!$B$29)),0)</f>
        <v>0</v>
      </c>
      <c r="I708">
        <f>MAX(0,MIN('Peaker Keys'!$B$10,C708/'Peaker Keys'!$B$30))</f>
        <v>7.9998927763062441E-4</v>
      </c>
      <c r="J708">
        <f>IF('Peaker Keys'!$B$31=1,H708,I708)</f>
        <v>0</v>
      </c>
    </row>
    <row r="709" spans="1:10" x14ac:dyDescent="0.25">
      <c r="A709">
        <v>703</v>
      </c>
      <c r="B709">
        <v>0</v>
      </c>
      <c r="C709">
        <v>1014.4</v>
      </c>
      <c r="D709">
        <f>MOD(A709-1+'Peaker Keys'!$B$7,'Peaker Keys'!$B$5)</f>
        <v>726</v>
      </c>
      <c r="E709">
        <f>INT(D709/'Peaker Keys'!$B$6)+1</f>
        <v>31</v>
      </c>
      <c r="F709">
        <f>MOD(D709,'Peaker Keys'!$B$6)</f>
        <v>6</v>
      </c>
      <c r="G709" t="str">
        <f>VLOOKUP(E709,Clustering!$A$6:$B$370,2,FALSE)</f>
        <v>Winter</v>
      </c>
      <c r="H709">
        <f>IF('Peaker Keys'!$B$29&gt;0,MAX(0,MIN('Peaker Keys'!$B$10,B709/'Peaker Keys'!$B$29)),0)</f>
        <v>0</v>
      </c>
      <c r="I709">
        <f>MAX(0,MIN('Peaker Keys'!$B$10,C709/'Peaker Keys'!$B$30))</f>
        <v>8.4974777301414176E-3</v>
      </c>
      <c r="J709">
        <f>IF('Peaker Keys'!$B$31=1,H709,I709)</f>
        <v>0</v>
      </c>
    </row>
    <row r="710" spans="1:10" x14ac:dyDescent="0.25">
      <c r="A710">
        <v>704</v>
      </c>
      <c r="B710">
        <v>0</v>
      </c>
      <c r="C710">
        <v>1719.4</v>
      </c>
      <c r="D710">
        <f>MOD(A710-1+'Peaker Keys'!$B$7,'Peaker Keys'!$B$5)</f>
        <v>727</v>
      </c>
      <c r="E710">
        <f>INT(D710/'Peaker Keys'!$B$6)+1</f>
        <v>31</v>
      </c>
      <c r="F710">
        <f>MOD(D710,'Peaker Keys'!$B$6)</f>
        <v>7</v>
      </c>
      <c r="G710" t="str">
        <f>VLOOKUP(E710,Clustering!$A$6:$B$370,2,FALSE)</f>
        <v>Winter</v>
      </c>
      <c r="H710">
        <f>IF('Peaker Keys'!$B$29&gt;0,MAX(0,MIN('Peaker Keys'!$B$10,B710/'Peaker Keys'!$B$29)),0)</f>
        <v>0</v>
      </c>
      <c r="I710">
        <f>MAX(0,MIN('Peaker Keys'!$B$10,C710/'Peaker Keys'!$B$30))</f>
        <v>1.4403157737781107E-2</v>
      </c>
      <c r="J710">
        <f>IF('Peaker Keys'!$B$31=1,H710,I710)</f>
        <v>0</v>
      </c>
    </row>
    <row r="711" spans="1:10" x14ac:dyDescent="0.25">
      <c r="A711">
        <v>705</v>
      </c>
      <c r="B711">
        <v>0</v>
      </c>
      <c r="C711">
        <v>1494.1</v>
      </c>
      <c r="D711">
        <f>MOD(A711-1+'Peaker Keys'!$B$7,'Peaker Keys'!$B$5)</f>
        <v>728</v>
      </c>
      <c r="E711">
        <f>INT(D711/'Peaker Keys'!$B$6)+1</f>
        <v>31</v>
      </c>
      <c r="F711">
        <f>MOD(D711,'Peaker Keys'!$B$6)</f>
        <v>8</v>
      </c>
      <c r="G711" t="str">
        <f>VLOOKUP(E711,Clustering!$A$6:$B$370,2,FALSE)</f>
        <v>Winter</v>
      </c>
      <c r="H711">
        <f>IF('Peaker Keys'!$B$29&gt;0,MAX(0,MIN('Peaker Keys'!$B$10,B711/'Peaker Keys'!$B$29)),0)</f>
        <v>0</v>
      </c>
      <c r="I711">
        <f>MAX(0,MIN('Peaker Keys'!$B$10,C711/'Peaker Keys'!$B$30))</f>
        <v>1.2515853190658805E-2</v>
      </c>
      <c r="J711">
        <f>IF('Peaker Keys'!$B$31=1,H711,I711)</f>
        <v>0</v>
      </c>
    </row>
    <row r="712" spans="1:10" x14ac:dyDescent="0.25">
      <c r="A712">
        <v>706</v>
      </c>
      <c r="B712">
        <v>0</v>
      </c>
      <c r="C712">
        <v>95.5</v>
      </c>
      <c r="D712">
        <f>MOD(A712-1+'Peaker Keys'!$B$7,'Peaker Keys'!$B$5)</f>
        <v>729</v>
      </c>
      <c r="E712">
        <f>INT(D712/'Peaker Keys'!$B$6)+1</f>
        <v>31</v>
      </c>
      <c r="F712">
        <f>MOD(D712,'Peaker Keys'!$B$6)</f>
        <v>9</v>
      </c>
      <c r="G712" t="str">
        <f>VLOOKUP(E712,Clustering!$A$6:$B$370,2,FALSE)</f>
        <v>Winter</v>
      </c>
      <c r="H712">
        <f>IF('Peaker Keys'!$B$29&gt;0,MAX(0,MIN('Peaker Keys'!$B$10,B712/'Peaker Keys'!$B$29)),0)</f>
        <v>0</v>
      </c>
      <c r="I712">
        <f>MAX(0,MIN('Peaker Keys'!$B$10,C712/'Peaker Keys'!$B$30))</f>
        <v>7.9998927763062441E-4</v>
      </c>
      <c r="J712">
        <f>IF('Peaker Keys'!$B$31=1,H712,I712)</f>
        <v>0</v>
      </c>
    </row>
    <row r="713" spans="1:10" x14ac:dyDescent="0.25">
      <c r="A713">
        <v>707</v>
      </c>
      <c r="B713">
        <v>0</v>
      </c>
      <c r="C713">
        <v>95.5</v>
      </c>
      <c r="D713">
        <f>MOD(A713-1+'Peaker Keys'!$B$7,'Peaker Keys'!$B$5)</f>
        <v>730</v>
      </c>
      <c r="E713">
        <f>INT(D713/'Peaker Keys'!$B$6)+1</f>
        <v>31</v>
      </c>
      <c r="F713">
        <f>MOD(D713,'Peaker Keys'!$B$6)</f>
        <v>10</v>
      </c>
      <c r="G713" t="str">
        <f>VLOOKUP(E713,Clustering!$A$6:$B$370,2,FALSE)</f>
        <v>Winter</v>
      </c>
      <c r="H713">
        <f>IF('Peaker Keys'!$B$29&gt;0,MAX(0,MIN('Peaker Keys'!$B$10,B713/'Peaker Keys'!$B$29)),0)</f>
        <v>0</v>
      </c>
      <c r="I713">
        <f>MAX(0,MIN('Peaker Keys'!$B$10,C713/'Peaker Keys'!$B$30))</f>
        <v>7.9998927763062441E-4</v>
      </c>
      <c r="J713">
        <f>IF('Peaker Keys'!$B$31=1,H713,I713)</f>
        <v>0</v>
      </c>
    </row>
    <row r="714" spans="1:10" x14ac:dyDescent="0.25">
      <c r="A714">
        <v>708</v>
      </c>
      <c r="B714">
        <v>0</v>
      </c>
      <c r="C714">
        <v>95.5</v>
      </c>
      <c r="D714">
        <f>MOD(A714-1+'Peaker Keys'!$B$7,'Peaker Keys'!$B$5)</f>
        <v>731</v>
      </c>
      <c r="E714">
        <f>INT(D714/'Peaker Keys'!$B$6)+1</f>
        <v>31</v>
      </c>
      <c r="F714">
        <f>MOD(D714,'Peaker Keys'!$B$6)</f>
        <v>11</v>
      </c>
      <c r="G714" t="str">
        <f>VLOOKUP(E714,Clustering!$A$6:$B$370,2,FALSE)</f>
        <v>Winter</v>
      </c>
      <c r="H714">
        <f>IF('Peaker Keys'!$B$29&gt;0,MAX(0,MIN('Peaker Keys'!$B$10,B714/'Peaker Keys'!$B$29)),0)</f>
        <v>0</v>
      </c>
      <c r="I714">
        <f>MAX(0,MIN('Peaker Keys'!$B$10,C714/'Peaker Keys'!$B$30))</f>
        <v>7.9998927763062441E-4</v>
      </c>
      <c r="J714">
        <f>IF('Peaker Keys'!$B$31=1,H714,I714)</f>
        <v>0</v>
      </c>
    </row>
    <row r="715" spans="1:10" x14ac:dyDescent="0.25">
      <c r="A715">
        <v>709</v>
      </c>
      <c r="B715">
        <v>0</v>
      </c>
      <c r="C715">
        <v>95.5</v>
      </c>
      <c r="D715">
        <f>MOD(A715-1+'Peaker Keys'!$B$7,'Peaker Keys'!$B$5)</f>
        <v>732</v>
      </c>
      <c r="E715">
        <f>INT(D715/'Peaker Keys'!$B$6)+1</f>
        <v>31</v>
      </c>
      <c r="F715">
        <f>MOD(D715,'Peaker Keys'!$B$6)</f>
        <v>12</v>
      </c>
      <c r="G715" t="str">
        <f>VLOOKUP(E715,Clustering!$A$6:$B$370,2,FALSE)</f>
        <v>Winter</v>
      </c>
      <c r="H715">
        <f>IF('Peaker Keys'!$B$29&gt;0,MAX(0,MIN('Peaker Keys'!$B$10,B715/'Peaker Keys'!$B$29)),0)</f>
        <v>0</v>
      </c>
      <c r="I715">
        <f>MAX(0,MIN('Peaker Keys'!$B$10,C715/'Peaker Keys'!$B$30))</f>
        <v>7.9998927763062441E-4</v>
      </c>
      <c r="J715">
        <f>IF('Peaker Keys'!$B$31=1,H715,I715)</f>
        <v>0</v>
      </c>
    </row>
    <row r="716" spans="1:10" x14ac:dyDescent="0.25">
      <c r="A716">
        <v>710</v>
      </c>
      <c r="B716">
        <v>0</v>
      </c>
      <c r="C716">
        <v>95.5</v>
      </c>
      <c r="D716">
        <f>MOD(A716-1+'Peaker Keys'!$B$7,'Peaker Keys'!$B$5)</f>
        <v>733</v>
      </c>
      <c r="E716">
        <f>INT(D716/'Peaker Keys'!$B$6)+1</f>
        <v>31</v>
      </c>
      <c r="F716">
        <f>MOD(D716,'Peaker Keys'!$B$6)</f>
        <v>13</v>
      </c>
      <c r="G716" t="str">
        <f>VLOOKUP(E716,Clustering!$A$6:$B$370,2,FALSE)</f>
        <v>Winter</v>
      </c>
      <c r="H716">
        <f>IF('Peaker Keys'!$B$29&gt;0,MAX(0,MIN('Peaker Keys'!$B$10,B716/'Peaker Keys'!$B$29)),0)</f>
        <v>0</v>
      </c>
      <c r="I716">
        <f>MAX(0,MIN('Peaker Keys'!$B$10,C716/'Peaker Keys'!$B$30))</f>
        <v>7.9998927763062441E-4</v>
      </c>
      <c r="J716">
        <f>IF('Peaker Keys'!$B$31=1,H716,I716)</f>
        <v>0</v>
      </c>
    </row>
    <row r="717" spans="1:10" x14ac:dyDescent="0.25">
      <c r="A717">
        <v>711</v>
      </c>
      <c r="B717">
        <v>0</v>
      </c>
      <c r="C717">
        <v>95.5</v>
      </c>
      <c r="D717">
        <f>MOD(A717-1+'Peaker Keys'!$B$7,'Peaker Keys'!$B$5)</f>
        <v>734</v>
      </c>
      <c r="E717">
        <f>INT(D717/'Peaker Keys'!$B$6)+1</f>
        <v>31</v>
      </c>
      <c r="F717">
        <f>MOD(D717,'Peaker Keys'!$B$6)</f>
        <v>14</v>
      </c>
      <c r="G717" t="str">
        <f>VLOOKUP(E717,Clustering!$A$6:$B$370,2,FALSE)</f>
        <v>Winter</v>
      </c>
      <c r="H717">
        <f>IF('Peaker Keys'!$B$29&gt;0,MAX(0,MIN('Peaker Keys'!$B$10,B717/'Peaker Keys'!$B$29)),0)</f>
        <v>0</v>
      </c>
      <c r="I717">
        <f>MAX(0,MIN('Peaker Keys'!$B$10,C717/'Peaker Keys'!$B$30))</f>
        <v>7.9998927763062441E-4</v>
      </c>
      <c r="J717">
        <f>IF('Peaker Keys'!$B$31=1,H717,I717)</f>
        <v>0</v>
      </c>
    </row>
    <row r="718" spans="1:10" x14ac:dyDescent="0.25">
      <c r="A718">
        <v>712</v>
      </c>
      <c r="B718">
        <v>0</v>
      </c>
      <c r="C718">
        <v>95.5</v>
      </c>
      <c r="D718">
        <f>MOD(A718-1+'Peaker Keys'!$B$7,'Peaker Keys'!$B$5)</f>
        <v>735</v>
      </c>
      <c r="E718">
        <f>INT(D718/'Peaker Keys'!$B$6)+1</f>
        <v>31</v>
      </c>
      <c r="F718">
        <f>MOD(D718,'Peaker Keys'!$B$6)</f>
        <v>15</v>
      </c>
      <c r="G718" t="str">
        <f>VLOOKUP(E718,Clustering!$A$6:$B$370,2,FALSE)</f>
        <v>Winter</v>
      </c>
      <c r="H718">
        <f>IF('Peaker Keys'!$B$29&gt;0,MAX(0,MIN('Peaker Keys'!$B$10,B718/'Peaker Keys'!$B$29)),0)</f>
        <v>0</v>
      </c>
      <c r="I718">
        <f>MAX(0,MIN('Peaker Keys'!$B$10,C718/'Peaker Keys'!$B$30))</f>
        <v>7.9998927763062441E-4</v>
      </c>
      <c r="J718">
        <f>IF('Peaker Keys'!$B$31=1,H718,I718)</f>
        <v>0</v>
      </c>
    </row>
    <row r="719" spans="1:10" x14ac:dyDescent="0.25">
      <c r="A719">
        <v>713</v>
      </c>
      <c r="B719">
        <v>0</v>
      </c>
      <c r="C719">
        <v>159.1</v>
      </c>
      <c r="D719">
        <f>MOD(A719-1+'Peaker Keys'!$B$7,'Peaker Keys'!$B$5)</f>
        <v>736</v>
      </c>
      <c r="E719">
        <f>INT(D719/'Peaker Keys'!$B$6)+1</f>
        <v>31</v>
      </c>
      <c r="F719">
        <f>MOD(D719,'Peaker Keys'!$B$6)</f>
        <v>16</v>
      </c>
      <c r="G719" t="str">
        <f>VLOOKUP(E719,Clustering!$A$6:$B$370,2,FALSE)</f>
        <v>Winter</v>
      </c>
      <c r="H719">
        <f>IF('Peaker Keys'!$B$29&gt;0,MAX(0,MIN('Peaker Keys'!$B$10,B719/'Peaker Keys'!$B$29)),0)</f>
        <v>0</v>
      </c>
      <c r="I719">
        <f>MAX(0,MIN('Peaker Keys'!$B$10,C719/'Peaker Keys'!$B$30))</f>
        <v>1.3327570059793962E-3</v>
      </c>
      <c r="J719">
        <f>IF('Peaker Keys'!$B$31=1,H719,I719)</f>
        <v>0</v>
      </c>
    </row>
    <row r="720" spans="1:10" x14ac:dyDescent="0.25">
      <c r="A720">
        <v>714</v>
      </c>
      <c r="B720">
        <v>0</v>
      </c>
      <c r="C720">
        <v>159.1</v>
      </c>
      <c r="D720">
        <f>MOD(A720-1+'Peaker Keys'!$B$7,'Peaker Keys'!$B$5)</f>
        <v>737</v>
      </c>
      <c r="E720">
        <f>INT(D720/'Peaker Keys'!$B$6)+1</f>
        <v>31</v>
      </c>
      <c r="F720">
        <f>MOD(D720,'Peaker Keys'!$B$6)</f>
        <v>17</v>
      </c>
      <c r="G720" t="str">
        <f>VLOOKUP(E720,Clustering!$A$6:$B$370,2,FALSE)</f>
        <v>Winter</v>
      </c>
      <c r="H720">
        <f>IF('Peaker Keys'!$B$29&gt;0,MAX(0,MIN('Peaker Keys'!$B$10,B720/'Peaker Keys'!$B$29)),0)</f>
        <v>0</v>
      </c>
      <c r="I720">
        <f>MAX(0,MIN('Peaker Keys'!$B$10,C720/'Peaker Keys'!$B$30))</f>
        <v>1.3327570059793962E-3</v>
      </c>
      <c r="J720">
        <f>IF('Peaker Keys'!$B$31=1,H720,I720)</f>
        <v>0</v>
      </c>
    </row>
    <row r="721" spans="1:10" x14ac:dyDescent="0.25">
      <c r="A721">
        <v>715</v>
      </c>
      <c r="B721">
        <v>0</v>
      </c>
      <c r="C721">
        <v>159.1</v>
      </c>
      <c r="D721">
        <f>MOD(A721-1+'Peaker Keys'!$B$7,'Peaker Keys'!$B$5)</f>
        <v>738</v>
      </c>
      <c r="E721">
        <f>INT(D721/'Peaker Keys'!$B$6)+1</f>
        <v>31</v>
      </c>
      <c r="F721">
        <f>MOD(D721,'Peaker Keys'!$B$6)</f>
        <v>18</v>
      </c>
      <c r="G721" t="str">
        <f>VLOOKUP(E721,Clustering!$A$6:$B$370,2,FALSE)</f>
        <v>Winter</v>
      </c>
      <c r="H721">
        <f>IF('Peaker Keys'!$B$29&gt;0,MAX(0,MIN('Peaker Keys'!$B$10,B721/'Peaker Keys'!$B$29)),0)</f>
        <v>0</v>
      </c>
      <c r="I721">
        <f>MAX(0,MIN('Peaker Keys'!$B$10,C721/'Peaker Keys'!$B$30))</f>
        <v>1.3327570059793962E-3</v>
      </c>
      <c r="J721">
        <f>IF('Peaker Keys'!$B$31=1,H721,I721)</f>
        <v>0</v>
      </c>
    </row>
    <row r="722" spans="1:10" x14ac:dyDescent="0.25">
      <c r="A722">
        <v>716</v>
      </c>
      <c r="B722">
        <v>0</v>
      </c>
      <c r="C722">
        <v>159.1</v>
      </c>
      <c r="D722">
        <f>MOD(A722-1+'Peaker Keys'!$B$7,'Peaker Keys'!$B$5)</f>
        <v>739</v>
      </c>
      <c r="E722">
        <f>INT(D722/'Peaker Keys'!$B$6)+1</f>
        <v>31</v>
      </c>
      <c r="F722">
        <f>MOD(D722,'Peaker Keys'!$B$6)</f>
        <v>19</v>
      </c>
      <c r="G722" t="str">
        <f>VLOOKUP(E722,Clustering!$A$6:$B$370,2,FALSE)</f>
        <v>Winter</v>
      </c>
      <c r="H722">
        <f>IF('Peaker Keys'!$B$29&gt;0,MAX(0,MIN('Peaker Keys'!$B$10,B722/'Peaker Keys'!$B$29)),0)</f>
        <v>0</v>
      </c>
      <c r="I722">
        <f>MAX(0,MIN('Peaker Keys'!$B$10,C722/'Peaker Keys'!$B$30))</f>
        <v>1.3327570059793962E-3</v>
      </c>
      <c r="J722">
        <f>IF('Peaker Keys'!$B$31=1,H722,I722)</f>
        <v>0</v>
      </c>
    </row>
    <row r="723" spans="1:10" x14ac:dyDescent="0.25">
      <c r="A723">
        <v>717</v>
      </c>
      <c r="B723">
        <v>0</v>
      </c>
      <c r="C723">
        <v>159.1</v>
      </c>
      <c r="D723">
        <f>MOD(A723-1+'Peaker Keys'!$B$7,'Peaker Keys'!$B$5)</f>
        <v>740</v>
      </c>
      <c r="E723">
        <f>INT(D723/'Peaker Keys'!$B$6)+1</f>
        <v>31</v>
      </c>
      <c r="F723">
        <f>MOD(D723,'Peaker Keys'!$B$6)</f>
        <v>20</v>
      </c>
      <c r="G723" t="str">
        <f>VLOOKUP(E723,Clustering!$A$6:$B$370,2,FALSE)</f>
        <v>Winter</v>
      </c>
      <c r="H723">
        <f>IF('Peaker Keys'!$B$29&gt;0,MAX(0,MIN('Peaker Keys'!$B$10,B723/'Peaker Keys'!$B$29)),0)</f>
        <v>0</v>
      </c>
      <c r="I723">
        <f>MAX(0,MIN('Peaker Keys'!$B$10,C723/'Peaker Keys'!$B$30))</f>
        <v>1.3327570059793962E-3</v>
      </c>
      <c r="J723">
        <f>IF('Peaker Keys'!$B$31=1,H723,I723)</f>
        <v>0</v>
      </c>
    </row>
    <row r="724" spans="1:10" x14ac:dyDescent="0.25">
      <c r="A724">
        <v>718</v>
      </c>
      <c r="B724">
        <v>0</v>
      </c>
      <c r="C724">
        <v>159.1</v>
      </c>
      <c r="D724">
        <f>MOD(A724-1+'Peaker Keys'!$B$7,'Peaker Keys'!$B$5)</f>
        <v>741</v>
      </c>
      <c r="E724">
        <f>INT(D724/'Peaker Keys'!$B$6)+1</f>
        <v>31</v>
      </c>
      <c r="F724">
        <f>MOD(D724,'Peaker Keys'!$B$6)</f>
        <v>21</v>
      </c>
      <c r="G724" t="str">
        <f>VLOOKUP(E724,Clustering!$A$6:$B$370,2,FALSE)</f>
        <v>Winter</v>
      </c>
      <c r="H724">
        <f>IF('Peaker Keys'!$B$29&gt;0,MAX(0,MIN('Peaker Keys'!$B$10,B724/'Peaker Keys'!$B$29)),0)</f>
        <v>0</v>
      </c>
      <c r="I724">
        <f>MAX(0,MIN('Peaker Keys'!$B$10,C724/'Peaker Keys'!$B$30))</f>
        <v>1.3327570059793962E-3</v>
      </c>
      <c r="J724">
        <f>IF('Peaker Keys'!$B$31=1,H724,I724)</f>
        <v>0</v>
      </c>
    </row>
    <row r="725" spans="1:10" x14ac:dyDescent="0.25">
      <c r="A725">
        <v>719</v>
      </c>
      <c r="B725">
        <v>0</v>
      </c>
      <c r="C725">
        <v>159.1</v>
      </c>
      <c r="D725">
        <f>MOD(A725-1+'Peaker Keys'!$B$7,'Peaker Keys'!$B$5)</f>
        <v>742</v>
      </c>
      <c r="E725">
        <f>INT(D725/'Peaker Keys'!$B$6)+1</f>
        <v>31</v>
      </c>
      <c r="F725">
        <f>MOD(D725,'Peaker Keys'!$B$6)</f>
        <v>22</v>
      </c>
      <c r="G725" t="str">
        <f>VLOOKUP(E725,Clustering!$A$6:$B$370,2,FALSE)</f>
        <v>Winter</v>
      </c>
      <c r="H725">
        <f>IF('Peaker Keys'!$B$29&gt;0,MAX(0,MIN('Peaker Keys'!$B$10,B725/'Peaker Keys'!$B$29)),0)</f>
        <v>0</v>
      </c>
      <c r="I725">
        <f>MAX(0,MIN('Peaker Keys'!$B$10,C725/'Peaker Keys'!$B$30))</f>
        <v>1.3327570059793962E-3</v>
      </c>
      <c r="J725">
        <f>IF('Peaker Keys'!$B$31=1,H725,I725)</f>
        <v>0</v>
      </c>
    </row>
    <row r="726" spans="1:10" x14ac:dyDescent="0.25">
      <c r="A726">
        <v>720</v>
      </c>
      <c r="B726">
        <v>0</v>
      </c>
      <c r="C726">
        <v>159.1</v>
      </c>
      <c r="D726">
        <f>MOD(A726-1+'Peaker Keys'!$B$7,'Peaker Keys'!$B$5)</f>
        <v>743</v>
      </c>
      <c r="E726">
        <f>INT(D726/'Peaker Keys'!$B$6)+1</f>
        <v>31</v>
      </c>
      <c r="F726">
        <f>MOD(D726,'Peaker Keys'!$B$6)</f>
        <v>23</v>
      </c>
      <c r="G726" t="str">
        <f>VLOOKUP(E726,Clustering!$A$6:$B$370,2,FALSE)</f>
        <v>Winter</v>
      </c>
      <c r="H726">
        <f>IF('Peaker Keys'!$B$29&gt;0,MAX(0,MIN('Peaker Keys'!$B$10,B726/'Peaker Keys'!$B$29)),0)</f>
        <v>0</v>
      </c>
      <c r="I726">
        <f>MAX(0,MIN('Peaker Keys'!$B$10,C726/'Peaker Keys'!$B$30))</f>
        <v>1.3327570059793962E-3</v>
      </c>
      <c r="J726">
        <f>IF('Peaker Keys'!$B$31=1,H726,I726)</f>
        <v>0</v>
      </c>
    </row>
    <row r="727" spans="1:10" x14ac:dyDescent="0.25">
      <c r="A727">
        <v>721</v>
      </c>
      <c r="B727">
        <v>0</v>
      </c>
      <c r="C727">
        <v>159.1</v>
      </c>
      <c r="D727">
        <f>MOD(A727-1+'Peaker Keys'!$B$7,'Peaker Keys'!$B$5)</f>
        <v>744</v>
      </c>
      <c r="E727">
        <f>INT(D727/'Peaker Keys'!$B$6)+1</f>
        <v>32</v>
      </c>
      <c r="F727">
        <f>MOD(D727,'Peaker Keys'!$B$6)</f>
        <v>0</v>
      </c>
      <c r="G727" t="str">
        <f>VLOOKUP(E727,Clustering!$A$6:$B$370,2,FALSE)</f>
        <v>Summer</v>
      </c>
      <c r="H727">
        <f>IF('Peaker Keys'!$B$29&gt;0,MAX(0,MIN('Peaker Keys'!$B$10,B727/'Peaker Keys'!$B$29)),0)</f>
        <v>0</v>
      </c>
      <c r="I727">
        <f>MAX(0,MIN('Peaker Keys'!$B$10,C727/'Peaker Keys'!$B$30))</f>
        <v>1.3327570059793962E-3</v>
      </c>
      <c r="J727">
        <f>IF('Peaker Keys'!$B$31=1,H727,I727)</f>
        <v>0</v>
      </c>
    </row>
    <row r="728" spans="1:10" x14ac:dyDescent="0.25">
      <c r="A728">
        <v>722</v>
      </c>
      <c r="B728">
        <v>0</v>
      </c>
      <c r="C728">
        <v>159.1</v>
      </c>
      <c r="D728">
        <f>MOD(A728-1+'Peaker Keys'!$B$7,'Peaker Keys'!$B$5)</f>
        <v>745</v>
      </c>
      <c r="E728">
        <f>INT(D728/'Peaker Keys'!$B$6)+1</f>
        <v>32</v>
      </c>
      <c r="F728">
        <f>MOD(D728,'Peaker Keys'!$B$6)</f>
        <v>1</v>
      </c>
      <c r="G728" t="str">
        <f>VLOOKUP(E728,Clustering!$A$6:$B$370,2,FALSE)</f>
        <v>Summer</v>
      </c>
      <c r="H728">
        <f>IF('Peaker Keys'!$B$29&gt;0,MAX(0,MIN('Peaker Keys'!$B$10,B728/'Peaker Keys'!$B$29)),0)</f>
        <v>0</v>
      </c>
      <c r="I728">
        <f>MAX(0,MIN('Peaker Keys'!$B$10,C728/'Peaker Keys'!$B$30))</f>
        <v>1.3327570059793962E-3</v>
      </c>
      <c r="J728">
        <f>IF('Peaker Keys'!$B$31=1,H728,I728)</f>
        <v>0</v>
      </c>
    </row>
    <row r="729" spans="1:10" x14ac:dyDescent="0.25">
      <c r="A729">
        <v>723</v>
      </c>
      <c r="B729">
        <v>0</v>
      </c>
      <c r="C729">
        <v>95.5</v>
      </c>
      <c r="D729">
        <f>MOD(A729-1+'Peaker Keys'!$B$7,'Peaker Keys'!$B$5)</f>
        <v>746</v>
      </c>
      <c r="E729">
        <f>INT(D729/'Peaker Keys'!$B$6)+1</f>
        <v>32</v>
      </c>
      <c r="F729">
        <f>MOD(D729,'Peaker Keys'!$B$6)</f>
        <v>2</v>
      </c>
      <c r="G729" t="str">
        <f>VLOOKUP(E729,Clustering!$A$6:$B$370,2,FALSE)</f>
        <v>Summer</v>
      </c>
      <c r="H729">
        <f>IF('Peaker Keys'!$B$29&gt;0,MAX(0,MIN('Peaker Keys'!$B$10,B729/'Peaker Keys'!$B$29)),0)</f>
        <v>0</v>
      </c>
      <c r="I729">
        <f>MAX(0,MIN('Peaker Keys'!$B$10,C729/'Peaker Keys'!$B$30))</f>
        <v>7.9998927763062441E-4</v>
      </c>
      <c r="J729">
        <f>IF('Peaker Keys'!$B$31=1,H729,I729)</f>
        <v>0</v>
      </c>
    </row>
    <row r="730" spans="1:10" x14ac:dyDescent="0.25">
      <c r="A730">
        <v>724</v>
      </c>
      <c r="B730">
        <v>0</v>
      </c>
      <c r="C730">
        <v>95.5</v>
      </c>
      <c r="D730">
        <f>MOD(A730-1+'Peaker Keys'!$B$7,'Peaker Keys'!$B$5)</f>
        <v>747</v>
      </c>
      <c r="E730">
        <f>INT(D730/'Peaker Keys'!$B$6)+1</f>
        <v>32</v>
      </c>
      <c r="F730">
        <f>MOD(D730,'Peaker Keys'!$B$6)</f>
        <v>3</v>
      </c>
      <c r="G730" t="str">
        <f>VLOOKUP(E730,Clustering!$A$6:$B$370,2,FALSE)</f>
        <v>Summer</v>
      </c>
      <c r="H730">
        <f>IF('Peaker Keys'!$B$29&gt;0,MAX(0,MIN('Peaker Keys'!$B$10,B730/'Peaker Keys'!$B$29)),0)</f>
        <v>0</v>
      </c>
      <c r="I730">
        <f>MAX(0,MIN('Peaker Keys'!$B$10,C730/'Peaker Keys'!$B$30))</f>
        <v>7.9998927763062441E-4</v>
      </c>
      <c r="J730">
        <f>IF('Peaker Keys'!$B$31=1,H730,I730)</f>
        <v>0</v>
      </c>
    </row>
    <row r="731" spans="1:10" x14ac:dyDescent="0.25">
      <c r="A731">
        <v>725</v>
      </c>
      <c r="B731">
        <v>0</v>
      </c>
      <c r="C731">
        <v>95.5</v>
      </c>
      <c r="D731">
        <f>MOD(A731-1+'Peaker Keys'!$B$7,'Peaker Keys'!$B$5)</f>
        <v>748</v>
      </c>
      <c r="E731">
        <f>INT(D731/'Peaker Keys'!$B$6)+1</f>
        <v>32</v>
      </c>
      <c r="F731">
        <f>MOD(D731,'Peaker Keys'!$B$6)</f>
        <v>4</v>
      </c>
      <c r="G731" t="str">
        <f>VLOOKUP(E731,Clustering!$A$6:$B$370,2,FALSE)</f>
        <v>Summer</v>
      </c>
      <c r="H731">
        <f>IF('Peaker Keys'!$B$29&gt;0,MAX(0,MIN('Peaker Keys'!$B$10,B731/'Peaker Keys'!$B$29)),0)</f>
        <v>0</v>
      </c>
      <c r="I731">
        <f>MAX(0,MIN('Peaker Keys'!$B$10,C731/'Peaker Keys'!$B$30))</f>
        <v>7.9998927763062441E-4</v>
      </c>
      <c r="J731">
        <f>IF('Peaker Keys'!$B$31=1,H731,I731)</f>
        <v>0</v>
      </c>
    </row>
    <row r="732" spans="1:10" x14ac:dyDescent="0.25">
      <c r="A732">
        <v>726</v>
      </c>
      <c r="B732">
        <v>0</v>
      </c>
      <c r="C732">
        <v>95.5</v>
      </c>
      <c r="D732">
        <f>MOD(A732-1+'Peaker Keys'!$B$7,'Peaker Keys'!$B$5)</f>
        <v>749</v>
      </c>
      <c r="E732">
        <f>INT(D732/'Peaker Keys'!$B$6)+1</f>
        <v>32</v>
      </c>
      <c r="F732">
        <f>MOD(D732,'Peaker Keys'!$B$6)</f>
        <v>5</v>
      </c>
      <c r="G732" t="str">
        <f>VLOOKUP(E732,Clustering!$A$6:$B$370,2,FALSE)</f>
        <v>Summer</v>
      </c>
      <c r="H732">
        <f>IF('Peaker Keys'!$B$29&gt;0,MAX(0,MIN('Peaker Keys'!$B$10,B732/'Peaker Keys'!$B$29)),0)</f>
        <v>0</v>
      </c>
      <c r="I732">
        <f>MAX(0,MIN('Peaker Keys'!$B$10,C732/'Peaker Keys'!$B$30))</f>
        <v>7.9998927763062441E-4</v>
      </c>
      <c r="J732">
        <f>IF('Peaker Keys'!$B$31=1,H732,I732)</f>
        <v>0</v>
      </c>
    </row>
    <row r="733" spans="1:10" x14ac:dyDescent="0.25">
      <c r="A733">
        <v>727</v>
      </c>
      <c r="B733">
        <v>0</v>
      </c>
      <c r="C733">
        <v>95.5</v>
      </c>
      <c r="D733">
        <f>MOD(A733-1+'Peaker Keys'!$B$7,'Peaker Keys'!$B$5)</f>
        <v>750</v>
      </c>
      <c r="E733">
        <f>INT(D733/'Peaker Keys'!$B$6)+1</f>
        <v>32</v>
      </c>
      <c r="F733">
        <f>MOD(D733,'Peaker Keys'!$B$6)</f>
        <v>6</v>
      </c>
      <c r="G733" t="str">
        <f>VLOOKUP(E733,Clustering!$A$6:$B$370,2,FALSE)</f>
        <v>Summer</v>
      </c>
      <c r="H733">
        <f>IF('Peaker Keys'!$B$29&gt;0,MAX(0,MIN('Peaker Keys'!$B$10,B733/'Peaker Keys'!$B$29)),0)</f>
        <v>0</v>
      </c>
      <c r="I733">
        <f>MAX(0,MIN('Peaker Keys'!$B$10,C733/'Peaker Keys'!$B$30))</f>
        <v>7.9998927763062441E-4</v>
      </c>
      <c r="J733">
        <f>IF('Peaker Keys'!$B$31=1,H733,I733)</f>
        <v>0</v>
      </c>
    </row>
    <row r="734" spans="1:10" x14ac:dyDescent="0.25">
      <c r="A734">
        <v>728</v>
      </c>
      <c r="B734">
        <v>0</v>
      </c>
      <c r="C734">
        <v>95.5</v>
      </c>
      <c r="D734">
        <f>MOD(A734-1+'Peaker Keys'!$B$7,'Peaker Keys'!$B$5)</f>
        <v>751</v>
      </c>
      <c r="E734">
        <f>INT(D734/'Peaker Keys'!$B$6)+1</f>
        <v>32</v>
      </c>
      <c r="F734">
        <f>MOD(D734,'Peaker Keys'!$B$6)</f>
        <v>7</v>
      </c>
      <c r="G734" t="str">
        <f>VLOOKUP(E734,Clustering!$A$6:$B$370,2,FALSE)</f>
        <v>Summer</v>
      </c>
      <c r="H734">
        <f>IF('Peaker Keys'!$B$29&gt;0,MAX(0,MIN('Peaker Keys'!$B$10,B734/'Peaker Keys'!$B$29)),0)</f>
        <v>0</v>
      </c>
      <c r="I734">
        <f>MAX(0,MIN('Peaker Keys'!$B$10,C734/'Peaker Keys'!$B$30))</f>
        <v>7.9998927763062441E-4</v>
      </c>
      <c r="J734">
        <f>IF('Peaker Keys'!$B$31=1,H734,I734)</f>
        <v>0</v>
      </c>
    </row>
    <row r="735" spans="1:10" x14ac:dyDescent="0.25">
      <c r="A735">
        <v>729</v>
      </c>
      <c r="B735">
        <v>0</v>
      </c>
      <c r="C735">
        <v>95.5</v>
      </c>
      <c r="D735">
        <f>MOD(A735-1+'Peaker Keys'!$B$7,'Peaker Keys'!$B$5)</f>
        <v>752</v>
      </c>
      <c r="E735">
        <f>INT(D735/'Peaker Keys'!$B$6)+1</f>
        <v>32</v>
      </c>
      <c r="F735">
        <f>MOD(D735,'Peaker Keys'!$B$6)</f>
        <v>8</v>
      </c>
      <c r="G735" t="str">
        <f>VLOOKUP(E735,Clustering!$A$6:$B$370,2,FALSE)</f>
        <v>Summer</v>
      </c>
      <c r="H735">
        <f>IF('Peaker Keys'!$B$29&gt;0,MAX(0,MIN('Peaker Keys'!$B$10,B735/'Peaker Keys'!$B$29)),0)</f>
        <v>0</v>
      </c>
      <c r="I735">
        <f>MAX(0,MIN('Peaker Keys'!$B$10,C735/'Peaker Keys'!$B$30))</f>
        <v>7.9998927763062441E-4</v>
      </c>
      <c r="J735">
        <f>IF('Peaker Keys'!$B$31=1,H735,I735)</f>
        <v>0</v>
      </c>
    </row>
    <row r="736" spans="1:10" x14ac:dyDescent="0.25">
      <c r="A736">
        <v>730</v>
      </c>
      <c r="B736">
        <v>0</v>
      </c>
      <c r="C736">
        <v>95.5</v>
      </c>
      <c r="D736">
        <f>MOD(A736-1+'Peaker Keys'!$B$7,'Peaker Keys'!$B$5)</f>
        <v>753</v>
      </c>
      <c r="E736">
        <f>INT(D736/'Peaker Keys'!$B$6)+1</f>
        <v>32</v>
      </c>
      <c r="F736">
        <f>MOD(D736,'Peaker Keys'!$B$6)</f>
        <v>9</v>
      </c>
      <c r="G736" t="str">
        <f>VLOOKUP(E736,Clustering!$A$6:$B$370,2,FALSE)</f>
        <v>Summer</v>
      </c>
      <c r="H736">
        <f>IF('Peaker Keys'!$B$29&gt;0,MAX(0,MIN('Peaker Keys'!$B$10,B736/'Peaker Keys'!$B$29)),0)</f>
        <v>0</v>
      </c>
      <c r="I736">
        <f>MAX(0,MIN('Peaker Keys'!$B$10,C736/'Peaker Keys'!$B$30))</f>
        <v>7.9998927763062441E-4</v>
      </c>
      <c r="J736">
        <f>IF('Peaker Keys'!$B$31=1,H736,I736)</f>
        <v>0</v>
      </c>
    </row>
    <row r="737" spans="1:10" x14ac:dyDescent="0.25">
      <c r="A737">
        <v>731</v>
      </c>
      <c r="B737">
        <v>0</v>
      </c>
      <c r="C737">
        <v>95.5</v>
      </c>
      <c r="D737">
        <f>MOD(A737-1+'Peaker Keys'!$B$7,'Peaker Keys'!$B$5)</f>
        <v>754</v>
      </c>
      <c r="E737">
        <f>INT(D737/'Peaker Keys'!$B$6)+1</f>
        <v>32</v>
      </c>
      <c r="F737">
        <f>MOD(D737,'Peaker Keys'!$B$6)</f>
        <v>10</v>
      </c>
      <c r="G737" t="str">
        <f>VLOOKUP(E737,Clustering!$A$6:$B$370,2,FALSE)</f>
        <v>Summer</v>
      </c>
      <c r="H737">
        <f>IF('Peaker Keys'!$B$29&gt;0,MAX(0,MIN('Peaker Keys'!$B$10,B737/'Peaker Keys'!$B$29)),0)</f>
        <v>0</v>
      </c>
      <c r="I737">
        <f>MAX(0,MIN('Peaker Keys'!$B$10,C737/'Peaker Keys'!$B$30))</f>
        <v>7.9998927763062441E-4</v>
      </c>
      <c r="J737">
        <f>IF('Peaker Keys'!$B$31=1,H737,I737)</f>
        <v>0</v>
      </c>
    </row>
    <row r="738" spans="1:10" x14ac:dyDescent="0.25">
      <c r="A738">
        <v>732</v>
      </c>
      <c r="B738">
        <v>0</v>
      </c>
      <c r="C738">
        <v>95.5</v>
      </c>
      <c r="D738">
        <f>MOD(A738-1+'Peaker Keys'!$B$7,'Peaker Keys'!$B$5)</f>
        <v>755</v>
      </c>
      <c r="E738">
        <f>INT(D738/'Peaker Keys'!$B$6)+1</f>
        <v>32</v>
      </c>
      <c r="F738">
        <f>MOD(D738,'Peaker Keys'!$B$6)</f>
        <v>11</v>
      </c>
      <c r="G738" t="str">
        <f>VLOOKUP(E738,Clustering!$A$6:$B$370,2,FALSE)</f>
        <v>Summer</v>
      </c>
      <c r="H738">
        <f>IF('Peaker Keys'!$B$29&gt;0,MAX(0,MIN('Peaker Keys'!$B$10,B738/'Peaker Keys'!$B$29)),0)</f>
        <v>0</v>
      </c>
      <c r="I738">
        <f>MAX(0,MIN('Peaker Keys'!$B$10,C738/'Peaker Keys'!$B$30))</f>
        <v>7.9998927763062441E-4</v>
      </c>
      <c r="J738">
        <f>IF('Peaker Keys'!$B$31=1,H738,I738)</f>
        <v>0</v>
      </c>
    </row>
    <row r="739" spans="1:10" x14ac:dyDescent="0.25">
      <c r="A739">
        <v>733</v>
      </c>
      <c r="B739">
        <v>0</v>
      </c>
      <c r="C739">
        <v>95.5</v>
      </c>
      <c r="D739">
        <f>MOD(A739-1+'Peaker Keys'!$B$7,'Peaker Keys'!$B$5)</f>
        <v>756</v>
      </c>
      <c r="E739">
        <f>INT(D739/'Peaker Keys'!$B$6)+1</f>
        <v>32</v>
      </c>
      <c r="F739">
        <f>MOD(D739,'Peaker Keys'!$B$6)</f>
        <v>12</v>
      </c>
      <c r="G739" t="str">
        <f>VLOOKUP(E739,Clustering!$A$6:$B$370,2,FALSE)</f>
        <v>Summer</v>
      </c>
      <c r="H739">
        <f>IF('Peaker Keys'!$B$29&gt;0,MAX(0,MIN('Peaker Keys'!$B$10,B739/'Peaker Keys'!$B$29)),0)</f>
        <v>0</v>
      </c>
      <c r="I739">
        <f>MAX(0,MIN('Peaker Keys'!$B$10,C739/'Peaker Keys'!$B$30))</f>
        <v>7.9998927763062441E-4</v>
      </c>
      <c r="J739">
        <f>IF('Peaker Keys'!$B$31=1,H739,I739)</f>
        <v>0</v>
      </c>
    </row>
    <row r="740" spans="1:10" x14ac:dyDescent="0.25">
      <c r="A740">
        <v>734</v>
      </c>
      <c r="B740">
        <v>0</v>
      </c>
      <c r="C740">
        <v>95.5</v>
      </c>
      <c r="D740">
        <f>MOD(A740-1+'Peaker Keys'!$B$7,'Peaker Keys'!$B$5)</f>
        <v>757</v>
      </c>
      <c r="E740">
        <f>INT(D740/'Peaker Keys'!$B$6)+1</f>
        <v>32</v>
      </c>
      <c r="F740">
        <f>MOD(D740,'Peaker Keys'!$B$6)</f>
        <v>13</v>
      </c>
      <c r="G740" t="str">
        <f>VLOOKUP(E740,Clustering!$A$6:$B$370,2,FALSE)</f>
        <v>Summer</v>
      </c>
      <c r="H740">
        <f>IF('Peaker Keys'!$B$29&gt;0,MAX(0,MIN('Peaker Keys'!$B$10,B740/'Peaker Keys'!$B$29)),0)</f>
        <v>0</v>
      </c>
      <c r="I740">
        <f>MAX(0,MIN('Peaker Keys'!$B$10,C740/'Peaker Keys'!$B$30))</f>
        <v>7.9998927763062441E-4</v>
      </c>
      <c r="J740">
        <f>IF('Peaker Keys'!$B$31=1,H740,I740)</f>
        <v>0</v>
      </c>
    </row>
    <row r="741" spans="1:10" x14ac:dyDescent="0.25">
      <c r="A741">
        <v>735</v>
      </c>
      <c r="B741">
        <v>0</v>
      </c>
      <c r="C741">
        <v>95.5</v>
      </c>
      <c r="D741">
        <f>MOD(A741-1+'Peaker Keys'!$B$7,'Peaker Keys'!$B$5)</f>
        <v>758</v>
      </c>
      <c r="E741">
        <f>INT(D741/'Peaker Keys'!$B$6)+1</f>
        <v>32</v>
      </c>
      <c r="F741">
        <f>MOD(D741,'Peaker Keys'!$B$6)</f>
        <v>14</v>
      </c>
      <c r="G741" t="str">
        <f>VLOOKUP(E741,Clustering!$A$6:$B$370,2,FALSE)</f>
        <v>Summer</v>
      </c>
      <c r="H741">
        <f>IF('Peaker Keys'!$B$29&gt;0,MAX(0,MIN('Peaker Keys'!$B$10,B741/'Peaker Keys'!$B$29)),0)</f>
        <v>0</v>
      </c>
      <c r="I741">
        <f>MAX(0,MIN('Peaker Keys'!$B$10,C741/'Peaker Keys'!$B$30))</f>
        <v>7.9998927763062441E-4</v>
      </c>
      <c r="J741">
        <f>IF('Peaker Keys'!$B$31=1,H741,I741)</f>
        <v>0</v>
      </c>
    </row>
    <row r="742" spans="1:10" x14ac:dyDescent="0.25">
      <c r="A742">
        <v>736</v>
      </c>
      <c r="B742">
        <v>0</v>
      </c>
      <c r="C742">
        <v>95.5</v>
      </c>
      <c r="D742">
        <f>MOD(A742-1+'Peaker Keys'!$B$7,'Peaker Keys'!$B$5)</f>
        <v>759</v>
      </c>
      <c r="E742">
        <f>INT(D742/'Peaker Keys'!$B$6)+1</f>
        <v>32</v>
      </c>
      <c r="F742">
        <f>MOD(D742,'Peaker Keys'!$B$6)</f>
        <v>15</v>
      </c>
      <c r="G742" t="str">
        <f>VLOOKUP(E742,Clustering!$A$6:$B$370,2,FALSE)</f>
        <v>Summer</v>
      </c>
      <c r="H742">
        <f>IF('Peaker Keys'!$B$29&gt;0,MAX(0,MIN('Peaker Keys'!$B$10,B742/'Peaker Keys'!$B$29)),0)</f>
        <v>0</v>
      </c>
      <c r="I742">
        <f>MAX(0,MIN('Peaker Keys'!$B$10,C742/'Peaker Keys'!$B$30))</f>
        <v>7.9998927763062441E-4</v>
      </c>
      <c r="J742">
        <f>IF('Peaker Keys'!$B$31=1,H742,I742)</f>
        <v>0</v>
      </c>
    </row>
    <row r="743" spans="1:10" x14ac:dyDescent="0.25">
      <c r="A743">
        <v>737</v>
      </c>
      <c r="B743">
        <v>0</v>
      </c>
      <c r="C743">
        <v>159.1</v>
      </c>
      <c r="D743">
        <f>MOD(A743-1+'Peaker Keys'!$B$7,'Peaker Keys'!$B$5)</f>
        <v>760</v>
      </c>
      <c r="E743">
        <f>INT(D743/'Peaker Keys'!$B$6)+1</f>
        <v>32</v>
      </c>
      <c r="F743">
        <f>MOD(D743,'Peaker Keys'!$B$6)</f>
        <v>16</v>
      </c>
      <c r="G743" t="str">
        <f>VLOOKUP(E743,Clustering!$A$6:$B$370,2,FALSE)</f>
        <v>Summer</v>
      </c>
      <c r="H743">
        <f>IF('Peaker Keys'!$B$29&gt;0,MAX(0,MIN('Peaker Keys'!$B$10,B743/'Peaker Keys'!$B$29)),0)</f>
        <v>0</v>
      </c>
      <c r="I743">
        <f>MAX(0,MIN('Peaker Keys'!$B$10,C743/'Peaker Keys'!$B$30))</f>
        <v>1.3327570059793962E-3</v>
      </c>
      <c r="J743">
        <f>IF('Peaker Keys'!$B$31=1,H743,I743)</f>
        <v>0</v>
      </c>
    </row>
    <row r="744" spans="1:10" x14ac:dyDescent="0.25">
      <c r="A744">
        <v>738</v>
      </c>
      <c r="B744">
        <v>0</v>
      </c>
      <c r="C744">
        <v>415.3</v>
      </c>
      <c r="D744">
        <f>MOD(A744-1+'Peaker Keys'!$B$7,'Peaker Keys'!$B$5)</f>
        <v>761</v>
      </c>
      <c r="E744">
        <f>INT(D744/'Peaker Keys'!$B$6)+1</f>
        <v>32</v>
      </c>
      <c r="F744">
        <f>MOD(D744,'Peaker Keys'!$B$6)</f>
        <v>17</v>
      </c>
      <c r="G744" t="str">
        <f>VLOOKUP(E744,Clustering!$A$6:$B$370,2,FALSE)</f>
        <v>Summer</v>
      </c>
      <c r="H744">
        <f>IF('Peaker Keys'!$B$29&gt;0,MAX(0,MIN('Peaker Keys'!$B$10,B744/'Peaker Keys'!$B$29)),0)</f>
        <v>0</v>
      </c>
      <c r="I744">
        <f>MAX(0,MIN('Peaker Keys'!$B$10,C744/'Peaker Keys'!$B$30))</f>
        <v>3.4789062513088829E-3</v>
      </c>
      <c r="J744">
        <f>IF('Peaker Keys'!$B$31=1,H744,I744)</f>
        <v>0</v>
      </c>
    </row>
    <row r="745" spans="1:10" x14ac:dyDescent="0.25">
      <c r="A745">
        <v>739</v>
      </c>
      <c r="B745">
        <v>0</v>
      </c>
      <c r="C745">
        <v>415.3</v>
      </c>
      <c r="D745">
        <f>MOD(A745-1+'Peaker Keys'!$B$7,'Peaker Keys'!$B$5)</f>
        <v>762</v>
      </c>
      <c r="E745">
        <f>INT(D745/'Peaker Keys'!$B$6)+1</f>
        <v>32</v>
      </c>
      <c r="F745">
        <f>MOD(D745,'Peaker Keys'!$B$6)</f>
        <v>18</v>
      </c>
      <c r="G745" t="str">
        <f>VLOOKUP(E745,Clustering!$A$6:$B$370,2,FALSE)</f>
        <v>Summer</v>
      </c>
      <c r="H745">
        <f>IF('Peaker Keys'!$B$29&gt;0,MAX(0,MIN('Peaker Keys'!$B$10,B745/'Peaker Keys'!$B$29)),0)</f>
        <v>0</v>
      </c>
      <c r="I745">
        <f>MAX(0,MIN('Peaker Keys'!$B$10,C745/'Peaker Keys'!$B$30))</f>
        <v>3.4789062513088829E-3</v>
      </c>
      <c r="J745">
        <f>IF('Peaker Keys'!$B$31=1,H745,I745)</f>
        <v>0</v>
      </c>
    </row>
    <row r="746" spans="1:10" x14ac:dyDescent="0.25">
      <c r="A746">
        <v>740</v>
      </c>
      <c r="B746">
        <v>0</v>
      </c>
      <c r="C746">
        <v>159.1</v>
      </c>
      <c r="D746">
        <f>MOD(A746-1+'Peaker Keys'!$B$7,'Peaker Keys'!$B$5)</f>
        <v>763</v>
      </c>
      <c r="E746">
        <f>INT(D746/'Peaker Keys'!$B$6)+1</f>
        <v>32</v>
      </c>
      <c r="F746">
        <f>MOD(D746,'Peaker Keys'!$B$6)</f>
        <v>19</v>
      </c>
      <c r="G746" t="str">
        <f>VLOOKUP(E746,Clustering!$A$6:$B$370,2,FALSE)</f>
        <v>Summer</v>
      </c>
      <c r="H746">
        <f>IF('Peaker Keys'!$B$29&gt;0,MAX(0,MIN('Peaker Keys'!$B$10,B746/'Peaker Keys'!$B$29)),0)</f>
        <v>0</v>
      </c>
      <c r="I746">
        <f>MAX(0,MIN('Peaker Keys'!$B$10,C746/'Peaker Keys'!$B$30))</f>
        <v>1.3327570059793962E-3</v>
      </c>
      <c r="J746">
        <f>IF('Peaker Keys'!$B$31=1,H746,I746)</f>
        <v>0</v>
      </c>
    </row>
    <row r="747" spans="1:10" x14ac:dyDescent="0.25">
      <c r="A747">
        <v>741</v>
      </c>
      <c r="B747">
        <v>0</v>
      </c>
      <c r="C747">
        <v>159.1</v>
      </c>
      <c r="D747">
        <f>MOD(A747-1+'Peaker Keys'!$B$7,'Peaker Keys'!$B$5)</f>
        <v>764</v>
      </c>
      <c r="E747">
        <f>INT(D747/'Peaker Keys'!$B$6)+1</f>
        <v>32</v>
      </c>
      <c r="F747">
        <f>MOD(D747,'Peaker Keys'!$B$6)</f>
        <v>20</v>
      </c>
      <c r="G747" t="str">
        <f>VLOOKUP(E747,Clustering!$A$6:$B$370,2,FALSE)</f>
        <v>Summer</v>
      </c>
      <c r="H747">
        <f>IF('Peaker Keys'!$B$29&gt;0,MAX(0,MIN('Peaker Keys'!$B$10,B747/'Peaker Keys'!$B$29)),0)</f>
        <v>0</v>
      </c>
      <c r="I747">
        <f>MAX(0,MIN('Peaker Keys'!$B$10,C747/'Peaker Keys'!$B$30))</f>
        <v>1.3327570059793962E-3</v>
      </c>
      <c r="J747">
        <f>IF('Peaker Keys'!$B$31=1,H747,I747)</f>
        <v>0</v>
      </c>
    </row>
    <row r="748" spans="1:10" x14ac:dyDescent="0.25">
      <c r="A748">
        <v>742</v>
      </c>
      <c r="B748">
        <v>0</v>
      </c>
      <c r="C748">
        <v>159.1</v>
      </c>
      <c r="D748">
        <f>MOD(A748-1+'Peaker Keys'!$B$7,'Peaker Keys'!$B$5)</f>
        <v>765</v>
      </c>
      <c r="E748">
        <f>INT(D748/'Peaker Keys'!$B$6)+1</f>
        <v>32</v>
      </c>
      <c r="F748">
        <f>MOD(D748,'Peaker Keys'!$B$6)</f>
        <v>21</v>
      </c>
      <c r="G748" t="str">
        <f>VLOOKUP(E748,Clustering!$A$6:$B$370,2,FALSE)</f>
        <v>Summer</v>
      </c>
      <c r="H748">
        <f>IF('Peaker Keys'!$B$29&gt;0,MAX(0,MIN('Peaker Keys'!$B$10,B748/'Peaker Keys'!$B$29)),0)</f>
        <v>0</v>
      </c>
      <c r="I748">
        <f>MAX(0,MIN('Peaker Keys'!$B$10,C748/'Peaker Keys'!$B$30))</f>
        <v>1.3327570059793962E-3</v>
      </c>
      <c r="J748">
        <f>IF('Peaker Keys'!$B$31=1,H748,I748)</f>
        <v>0</v>
      </c>
    </row>
    <row r="749" spans="1:10" x14ac:dyDescent="0.25">
      <c r="A749">
        <v>743</v>
      </c>
      <c r="B749">
        <v>0</v>
      </c>
      <c r="C749">
        <v>159.1</v>
      </c>
      <c r="D749">
        <f>MOD(A749-1+'Peaker Keys'!$B$7,'Peaker Keys'!$B$5)</f>
        <v>766</v>
      </c>
      <c r="E749">
        <f>INT(D749/'Peaker Keys'!$B$6)+1</f>
        <v>32</v>
      </c>
      <c r="F749">
        <f>MOD(D749,'Peaker Keys'!$B$6)</f>
        <v>22</v>
      </c>
      <c r="G749" t="str">
        <f>VLOOKUP(E749,Clustering!$A$6:$B$370,2,FALSE)</f>
        <v>Summer</v>
      </c>
      <c r="H749">
        <f>IF('Peaker Keys'!$B$29&gt;0,MAX(0,MIN('Peaker Keys'!$B$10,B749/'Peaker Keys'!$B$29)),0)</f>
        <v>0</v>
      </c>
      <c r="I749">
        <f>MAX(0,MIN('Peaker Keys'!$B$10,C749/'Peaker Keys'!$B$30))</f>
        <v>1.3327570059793962E-3</v>
      </c>
      <c r="J749">
        <f>IF('Peaker Keys'!$B$31=1,H749,I749)</f>
        <v>0</v>
      </c>
    </row>
    <row r="750" spans="1:10" x14ac:dyDescent="0.25">
      <c r="A750">
        <v>744</v>
      </c>
      <c r="B750">
        <v>0</v>
      </c>
      <c r="C750">
        <v>159.1</v>
      </c>
      <c r="D750">
        <f>MOD(A750-1+'Peaker Keys'!$B$7,'Peaker Keys'!$B$5)</f>
        <v>767</v>
      </c>
      <c r="E750">
        <f>INT(D750/'Peaker Keys'!$B$6)+1</f>
        <v>32</v>
      </c>
      <c r="F750">
        <f>MOD(D750,'Peaker Keys'!$B$6)</f>
        <v>23</v>
      </c>
      <c r="G750" t="str">
        <f>VLOOKUP(E750,Clustering!$A$6:$B$370,2,FALSE)</f>
        <v>Summer</v>
      </c>
      <c r="H750">
        <f>IF('Peaker Keys'!$B$29&gt;0,MAX(0,MIN('Peaker Keys'!$B$10,B750/'Peaker Keys'!$B$29)),0)</f>
        <v>0</v>
      </c>
      <c r="I750">
        <f>MAX(0,MIN('Peaker Keys'!$B$10,C750/'Peaker Keys'!$B$30))</f>
        <v>1.3327570059793962E-3</v>
      </c>
      <c r="J750">
        <f>IF('Peaker Keys'!$B$31=1,H750,I750)</f>
        <v>0</v>
      </c>
    </row>
    <row r="751" spans="1:10" x14ac:dyDescent="0.25">
      <c r="A751">
        <v>745</v>
      </c>
      <c r="B751">
        <v>0</v>
      </c>
      <c r="C751">
        <v>159.1</v>
      </c>
      <c r="D751">
        <f>MOD(A751-1+'Peaker Keys'!$B$7,'Peaker Keys'!$B$5)</f>
        <v>768</v>
      </c>
      <c r="E751">
        <f>INT(D751/'Peaker Keys'!$B$6)+1</f>
        <v>33</v>
      </c>
      <c r="F751">
        <f>MOD(D751,'Peaker Keys'!$B$6)</f>
        <v>0</v>
      </c>
      <c r="G751" t="str">
        <f>VLOOKUP(E751,Clustering!$A$6:$B$370,2,FALSE)</f>
        <v>Summer</v>
      </c>
      <c r="H751">
        <f>IF('Peaker Keys'!$B$29&gt;0,MAX(0,MIN('Peaker Keys'!$B$10,B751/'Peaker Keys'!$B$29)),0)</f>
        <v>0</v>
      </c>
      <c r="I751">
        <f>MAX(0,MIN('Peaker Keys'!$B$10,C751/'Peaker Keys'!$B$30))</f>
        <v>1.3327570059793962E-3</v>
      </c>
      <c r="J751">
        <f>IF('Peaker Keys'!$B$31=1,H751,I751)</f>
        <v>0</v>
      </c>
    </row>
    <row r="752" spans="1:10" x14ac:dyDescent="0.25">
      <c r="A752">
        <v>746</v>
      </c>
      <c r="B752">
        <v>0</v>
      </c>
      <c r="C752">
        <v>95.5</v>
      </c>
      <c r="D752">
        <f>MOD(A752-1+'Peaker Keys'!$B$7,'Peaker Keys'!$B$5)</f>
        <v>769</v>
      </c>
      <c r="E752">
        <f>INT(D752/'Peaker Keys'!$B$6)+1</f>
        <v>33</v>
      </c>
      <c r="F752">
        <f>MOD(D752,'Peaker Keys'!$B$6)</f>
        <v>1</v>
      </c>
      <c r="G752" t="str">
        <f>VLOOKUP(E752,Clustering!$A$6:$B$370,2,FALSE)</f>
        <v>Summer</v>
      </c>
      <c r="H752">
        <f>IF('Peaker Keys'!$B$29&gt;0,MAX(0,MIN('Peaker Keys'!$B$10,B752/'Peaker Keys'!$B$29)),0)</f>
        <v>0</v>
      </c>
      <c r="I752">
        <f>MAX(0,MIN('Peaker Keys'!$B$10,C752/'Peaker Keys'!$B$30))</f>
        <v>7.9998927763062441E-4</v>
      </c>
      <c r="J752">
        <f>IF('Peaker Keys'!$B$31=1,H752,I752)</f>
        <v>0</v>
      </c>
    </row>
    <row r="753" spans="1:10" x14ac:dyDescent="0.25">
      <c r="A753">
        <v>747</v>
      </c>
      <c r="B753">
        <v>0</v>
      </c>
      <c r="C753">
        <v>95.5</v>
      </c>
      <c r="D753">
        <f>MOD(A753-1+'Peaker Keys'!$B$7,'Peaker Keys'!$B$5)</f>
        <v>770</v>
      </c>
      <c r="E753">
        <f>INT(D753/'Peaker Keys'!$B$6)+1</f>
        <v>33</v>
      </c>
      <c r="F753">
        <f>MOD(D753,'Peaker Keys'!$B$6)</f>
        <v>2</v>
      </c>
      <c r="G753" t="str">
        <f>VLOOKUP(E753,Clustering!$A$6:$B$370,2,FALSE)</f>
        <v>Summer</v>
      </c>
      <c r="H753">
        <f>IF('Peaker Keys'!$B$29&gt;0,MAX(0,MIN('Peaker Keys'!$B$10,B753/'Peaker Keys'!$B$29)),0)</f>
        <v>0</v>
      </c>
      <c r="I753">
        <f>MAX(0,MIN('Peaker Keys'!$B$10,C753/'Peaker Keys'!$B$30))</f>
        <v>7.9998927763062441E-4</v>
      </c>
      <c r="J753">
        <f>IF('Peaker Keys'!$B$31=1,H753,I753)</f>
        <v>0</v>
      </c>
    </row>
    <row r="754" spans="1:10" x14ac:dyDescent="0.25">
      <c r="A754">
        <v>748</v>
      </c>
      <c r="B754">
        <v>0</v>
      </c>
      <c r="C754">
        <v>95.5</v>
      </c>
      <c r="D754">
        <f>MOD(A754-1+'Peaker Keys'!$B$7,'Peaker Keys'!$B$5)</f>
        <v>771</v>
      </c>
      <c r="E754">
        <f>INT(D754/'Peaker Keys'!$B$6)+1</f>
        <v>33</v>
      </c>
      <c r="F754">
        <f>MOD(D754,'Peaker Keys'!$B$6)</f>
        <v>3</v>
      </c>
      <c r="G754" t="str">
        <f>VLOOKUP(E754,Clustering!$A$6:$B$370,2,FALSE)</f>
        <v>Summer</v>
      </c>
      <c r="H754">
        <f>IF('Peaker Keys'!$B$29&gt;0,MAX(0,MIN('Peaker Keys'!$B$10,B754/'Peaker Keys'!$B$29)),0)</f>
        <v>0</v>
      </c>
      <c r="I754">
        <f>MAX(0,MIN('Peaker Keys'!$B$10,C754/'Peaker Keys'!$B$30))</f>
        <v>7.9998927763062441E-4</v>
      </c>
      <c r="J754">
        <f>IF('Peaker Keys'!$B$31=1,H754,I754)</f>
        <v>0</v>
      </c>
    </row>
    <row r="755" spans="1:10" x14ac:dyDescent="0.25">
      <c r="A755">
        <v>749</v>
      </c>
      <c r="B755">
        <v>0</v>
      </c>
      <c r="C755">
        <v>95.5</v>
      </c>
      <c r="D755">
        <f>MOD(A755-1+'Peaker Keys'!$B$7,'Peaker Keys'!$B$5)</f>
        <v>772</v>
      </c>
      <c r="E755">
        <f>INT(D755/'Peaker Keys'!$B$6)+1</f>
        <v>33</v>
      </c>
      <c r="F755">
        <f>MOD(D755,'Peaker Keys'!$B$6)</f>
        <v>4</v>
      </c>
      <c r="G755" t="str">
        <f>VLOOKUP(E755,Clustering!$A$6:$B$370,2,FALSE)</f>
        <v>Summer</v>
      </c>
      <c r="H755">
        <f>IF('Peaker Keys'!$B$29&gt;0,MAX(0,MIN('Peaker Keys'!$B$10,B755/'Peaker Keys'!$B$29)),0)</f>
        <v>0</v>
      </c>
      <c r="I755">
        <f>MAX(0,MIN('Peaker Keys'!$B$10,C755/'Peaker Keys'!$B$30))</f>
        <v>7.9998927763062441E-4</v>
      </c>
      <c r="J755">
        <f>IF('Peaker Keys'!$B$31=1,H755,I755)</f>
        <v>0</v>
      </c>
    </row>
    <row r="756" spans="1:10" x14ac:dyDescent="0.25">
      <c r="A756">
        <v>750</v>
      </c>
      <c r="B756">
        <v>0</v>
      </c>
      <c r="C756">
        <v>95.5</v>
      </c>
      <c r="D756">
        <f>MOD(A756-1+'Peaker Keys'!$B$7,'Peaker Keys'!$B$5)</f>
        <v>773</v>
      </c>
      <c r="E756">
        <f>INT(D756/'Peaker Keys'!$B$6)+1</f>
        <v>33</v>
      </c>
      <c r="F756">
        <f>MOD(D756,'Peaker Keys'!$B$6)</f>
        <v>5</v>
      </c>
      <c r="G756" t="str">
        <f>VLOOKUP(E756,Clustering!$A$6:$B$370,2,FALSE)</f>
        <v>Summer</v>
      </c>
      <c r="H756">
        <f>IF('Peaker Keys'!$B$29&gt;0,MAX(0,MIN('Peaker Keys'!$B$10,B756/'Peaker Keys'!$B$29)),0)</f>
        <v>0</v>
      </c>
      <c r="I756">
        <f>MAX(0,MIN('Peaker Keys'!$B$10,C756/'Peaker Keys'!$B$30))</f>
        <v>7.9998927763062441E-4</v>
      </c>
      <c r="J756">
        <f>IF('Peaker Keys'!$B$31=1,H756,I756)</f>
        <v>0</v>
      </c>
    </row>
    <row r="757" spans="1:10" x14ac:dyDescent="0.25">
      <c r="A757">
        <v>751</v>
      </c>
      <c r="B757">
        <v>0</v>
      </c>
      <c r="C757">
        <v>95.5</v>
      </c>
      <c r="D757">
        <f>MOD(A757-1+'Peaker Keys'!$B$7,'Peaker Keys'!$B$5)</f>
        <v>774</v>
      </c>
      <c r="E757">
        <f>INT(D757/'Peaker Keys'!$B$6)+1</f>
        <v>33</v>
      </c>
      <c r="F757">
        <f>MOD(D757,'Peaker Keys'!$B$6)</f>
        <v>6</v>
      </c>
      <c r="G757" t="str">
        <f>VLOOKUP(E757,Clustering!$A$6:$B$370,2,FALSE)</f>
        <v>Summer</v>
      </c>
      <c r="H757">
        <f>IF('Peaker Keys'!$B$29&gt;0,MAX(0,MIN('Peaker Keys'!$B$10,B757/'Peaker Keys'!$B$29)),0)</f>
        <v>0</v>
      </c>
      <c r="I757">
        <f>MAX(0,MIN('Peaker Keys'!$B$10,C757/'Peaker Keys'!$B$30))</f>
        <v>7.9998927763062441E-4</v>
      </c>
      <c r="J757">
        <f>IF('Peaker Keys'!$B$31=1,H757,I757)</f>
        <v>0</v>
      </c>
    </row>
    <row r="758" spans="1:10" x14ac:dyDescent="0.25">
      <c r="A758">
        <v>752</v>
      </c>
      <c r="B758">
        <v>0</v>
      </c>
      <c r="C758">
        <v>95.5</v>
      </c>
      <c r="D758">
        <f>MOD(A758-1+'Peaker Keys'!$B$7,'Peaker Keys'!$B$5)</f>
        <v>775</v>
      </c>
      <c r="E758">
        <f>INT(D758/'Peaker Keys'!$B$6)+1</f>
        <v>33</v>
      </c>
      <c r="F758">
        <f>MOD(D758,'Peaker Keys'!$B$6)</f>
        <v>7</v>
      </c>
      <c r="G758" t="str">
        <f>VLOOKUP(E758,Clustering!$A$6:$B$370,2,FALSE)</f>
        <v>Summer</v>
      </c>
      <c r="H758">
        <f>IF('Peaker Keys'!$B$29&gt;0,MAX(0,MIN('Peaker Keys'!$B$10,B758/'Peaker Keys'!$B$29)),0)</f>
        <v>0</v>
      </c>
      <c r="I758">
        <f>MAX(0,MIN('Peaker Keys'!$B$10,C758/'Peaker Keys'!$B$30))</f>
        <v>7.9998927763062441E-4</v>
      </c>
      <c r="J758">
        <f>IF('Peaker Keys'!$B$31=1,H758,I758)</f>
        <v>0</v>
      </c>
    </row>
    <row r="759" spans="1:10" x14ac:dyDescent="0.25">
      <c r="A759">
        <v>753</v>
      </c>
      <c r="B759">
        <v>0</v>
      </c>
      <c r="C759">
        <v>212.3</v>
      </c>
      <c r="D759">
        <f>MOD(A759-1+'Peaker Keys'!$B$7,'Peaker Keys'!$B$5)</f>
        <v>776</v>
      </c>
      <c r="E759">
        <f>INT(D759/'Peaker Keys'!$B$6)+1</f>
        <v>33</v>
      </c>
      <c r="F759">
        <f>MOD(D759,'Peaker Keys'!$B$6)</f>
        <v>8</v>
      </c>
      <c r="G759" t="str">
        <f>VLOOKUP(E759,Clustering!$A$6:$B$370,2,FALSE)</f>
        <v>Summer</v>
      </c>
      <c r="H759">
        <f>IF('Peaker Keys'!$B$29&gt;0,MAX(0,MIN('Peaker Keys'!$B$10,B759/'Peaker Keys'!$B$29)),0)</f>
        <v>0</v>
      </c>
      <c r="I759">
        <f>MAX(0,MIN('Peaker Keys'!$B$10,C759/'Peaker Keys'!$B$30))</f>
        <v>1.7784054831516394E-3</v>
      </c>
      <c r="J759">
        <f>IF('Peaker Keys'!$B$31=1,H759,I759)</f>
        <v>0</v>
      </c>
    </row>
    <row r="760" spans="1:10" x14ac:dyDescent="0.25">
      <c r="A760">
        <v>754</v>
      </c>
      <c r="B760">
        <v>0</v>
      </c>
      <c r="C760">
        <v>95.5</v>
      </c>
      <c r="D760">
        <f>MOD(A760-1+'Peaker Keys'!$B$7,'Peaker Keys'!$B$5)</f>
        <v>777</v>
      </c>
      <c r="E760">
        <f>INT(D760/'Peaker Keys'!$B$6)+1</f>
        <v>33</v>
      </c>
      <c r="F760">
        <f>MOD(D760,'Peaker Keys'!$B$6)</f>
        <v>9</v>
      </c>
      <c r="G760" t="str">
        <f>VLOOKUP(E760,Clustering!$A$6:$B$370,2,FALSE)</f>
        <v>Summer</v>
      </c>
      <c r="H760">
        <f>IF('Peaker Keys'!$B$29&gt;0,MAX(0,MIN('Peaker Keys'!$B$10,B760/'Peaker Keys'!$B$29)),0)</f>
        <v>0</v>
      </c>
      <c r="I760">
        <f>MAX(0,MIN('Peaker Keys'!$B$10,C760/'Peaker Keys'!$B$30))</f>
        <v>7.9998927763062441E-4</v>
      </c>
      <c r="J760">
        <f>IF('Peaker Keys'!$B$31=1,H760,I760)</f>
        <v>0</v>
      </c>
    </row>
    <row r="761" spans="1:10" x14ac:dyDescent="0.25">
      <c r="A761">
        <v>755</v>
      </c>
      <c r="B761">
        <v>0</v>
      </c>
      <c r="C761">
        <v>95.5</v>
      </c>
      <c r="D761">
        <f>MOD(A761-1+'Peaker Keys'!$B$7,'Peaker Keys'!$B$5)</f>
        <v>778</v>
      </c>
      <c r="E761">
        <f>INT(D761/'Peaker Keys'!$B$6)+1</f>
        <v>33</v>
      </c>
      <c r="F761">
        <f>MOD(D761,'Peaker Keys'!$B$6)</f>
        <v>10</v>
      </c>
      <c r="G761" t="str">
        <f>VLOOKUP(E761,Clustering!$A$6:$B$370,2,FALSE)</f>
        <v>Summer</v>
      </c>
      <c r="H761">
        <f>IF('Peaker Keys'!$B$29&gt;0,MAX(0,MIN('Peaker Keys'!$B$10,B761/'Peaker Keys'!$B$29)),0)</f>
        <v>0</v>
      </c>
      <c r="I761">
        <f>MAX(0,MIN('Peaker Keys'!$B$10,C761/'Peaker Keys'!$B$30))</f>
        <v>7.9998927763062441E-4</v>
      </c>
      <c r="J761">
        <f>IF('Peaker Keys'!$B$31=1,H761,I761)</f>
        <v>0</v>
      </c>
    </row>
    <row r="762" spans="1:10" x14ac:dyDescent="0.25">
      <c r="A762">
        <v>756</v>
      </c>
      <c r="B762">
        <v>0</v>
      </c>
      <c r="C762">
        <v>95.5</v>
      </c>
      <c r="D762">
        <f>MOD(A762-1+'Peaker Keys'!$B$7,'Peaker Keys'!$B$5)</f>
        <v>779</v>
      </c>
      <c r="E762">
        <f>INT(D762/'Peaker Keys'!$B$6)+1</f>
        <v>33</v>
      </c>
      <c r="F762">
        <f>MOD(D762,'Peaker Keys'!$B$6)</f>
        <v>11</v>
      </c>
      <c r="G762" t="str">
        <f>VLOOKUP(E762,Clustering!$A$6:$B$370,2,FALSE)</f>
        <v>Summer</v>
      </c>
      <c r="H762">
        <f>IF('Peaker Keys'!$B$29&gt;0,MAX(0,MIN('Peaker Keys'!$B$10,B762/'Peaker Keys'!$B$29)),0)</f>
        <v>0</v>
      </c>
      <c r="I762">
        <f>MAX(0,MIN('Peaker Keys'!$B$10,C762/'Peaker Keys'!$B$30))</f>
        <v>7.9998927763062441E-4</v>
      </c>
      <c r="J762">
        <f>IF('Peaker Keys'!$B$31=1,H762,I762)</f>
        <v>0</v>
      </c>
    </row>
    <row r="763" spans="1:10" x14ac:dyDescent="0.25">
      <c r="A763">
        <v>757</v>
      </c>
      <c r="B763">
        <v>0</v>
      </c>
      <c r="C763">
        <v>95.5</v>
      </c>
      <c r="D763">
        <f>MOD(A763-1+'Peaker Keys'!$B$7,'Peaker Keys'!$B$5)</f>
        <v>780</v>
      </c>
      <c r="E763">
        <f>INT(D763/'Peaker Keys'!$B$6)+1</f>
        <v>33</v>
      </c>
      <c r="F763">
        <f>MOD(D763,'Peaker Keys'!$B$6)</f>
        <v>12</v>
      </c>
      <c r="G763" t="str">
        <f>VLOOKUP(E763,Clustering!$A$6:$B$370,2,FALSE)</f>
        <v>Summer</v>
      </c>
      <c r="H763">
        <f>IF('Peaker Keys'!$B$29&gt;0,MAX(0,MIN('Peaker Keys'!$B$10,B763/'Peaker Keys'!$B$29)),0)</f>
        <v>0</v>
      </c>
      <c r="I763">
        <f>MAX(0,MIN('Peaker Keys'!$B$10,C763/'Peaker Keys'!$B$30))</f>
        <v>7.9998927763062441E-4</v>
      </c>
      <c r="J763">
        <f>IF('Peaker Keys'!$B$31=1,H763,I763)</f>
        <v>0</v>
      </c>
    </row>
    <row r="764" spans="1:10" x14ac:dyDescent="0.25">
      <c r="A764">
        <v>758</v>
      </c>
      <c r="B764">
        <v>0</v>
      </c>
      <c r="C764">
        <v>95.5</v>
      </c>
      <c r="D764">
        <f>MOD(A764-1+'Peaker Keys'!$B$7,'Peaker Keys'!$B$5)</f>
        <v>781</v>
      </c>
      <c r="E764">
        <f>INT(D764/'Peaker Keys'!$B$6)+1</f>
        <v>33</v>
      </c>
      <c r="F764">
        <f>MOD(D764,'Peaker Keys'!$B$6)</f>
        <v>13</v>
      </c>
      <c r="G764" t="str">
        <f>VLOOKUP(E764,Clustering!$A$6:$B$370,2,FALSE)</f>
        <v>Summer</v>
      </c>
      <c r="H764">
        <f>IF('Peaker Keys'!$B$29&gt;0,MAX(0,MIN('Peaker Keys'!$B$10,B764/'Peaker Keys'!$B$29)),0)</f>
        <v>0</v>
      </c>
      <c r="I764">
        <f>MAX(0,MIN('Peaker Keys'!$B$10,C764/'Peaker Keys'!$B$30))</f>
        <v>7.9998927763062441E-4</v>
      </c>
      <c r="J764">
        <f>IF('Peaker Keys'!$B$31=1,H764,I764)</f>
        <v>0</v>
      </c>
    </row>
    <row r="765" spans="1:10" x14ac:dyDescent="0.25">
      <c r="A765">
        <v>759</v>
      </c>
      <c r="B765">
        <v>0</v>
      </c>
      <c r="C765">
        <v>95.5</v>
      </c>
      <c r="D765">
        <f>MOD(A765-1+'Peaker Keys'!$B$7,'Peaker Keys'!$B$5)</f>
        <v>782</v>
      </c>
      <c r="E765">
        <f>INT(D765/'Peaker Keys'!$B$6)+1</f>
        <v>33</v>
      </c>
      <c r="F765">
        <f>MOD(D765,'Peaker Keys'!$B$6)</f>
        <v>14</v>
      </c>
      <c r="G765" t="str">
        <f>VLOOKUP(E765,Clustering!$A$6:$B$370,2,FALSE)</f>
        <v>Summer</v>
      </c>
      <c r="H765">
        <f>IF('Peaker Keys'!$B$29&gt;0,MAX(0,MIN('Peaker Keys'!$B$10,B765/'Peaker Keys'!$B$29)),0)</f>
        <v>0</v>
      </c>
      <c r="I765">
        <f>MAX(0,MIN('Peaker Keys'!$B$10,C765/'Peaker Keys'!$B$30))</f>
        <v>7.9998927763062441E-4</v>
      </c>
      <c r="J765">
        <f>IF('Peaker Keys'!$B$31=1,H765,I765)</f>
        <v>0</v>
      </c>
    </row>
    <row r="766" spans="1:10" x14ac:dyDescent="0.25">
      <c r="A766">
        <v>760</v>
      </c>
      <c r="B766">
        <v>0</v>
      </c>
      <c r="C766">
        <v>95.5</v>
      </c>
      <c r="D766">
        <f>MOD(A766-1+'Peaker Keys'!$B$7,'Peaker Keys'!$B$5)</f>
        <v>783</v>
      </c>
      <c r="E766">
        <f>INT(D766/'Peaker Keys'!$B$6)+1</f>
        <v>33</v>
      </c>
      <c r="F766">
        <f>MOD(D766,'Peaker Keys'!$B$6)</f>
        <v>15</v>
      </c>
      <c r="G766" t="str">
        <f>VLOOKUP(E766,Clustering!$A$6:$B$370,2,FALSE)</f>
        <v>Summer</v>
      </c>
      <c r="H766">
        <f>IF('Peaker Keys'!$B$29&gt;0,MAX(0,MIN('Peaker Keys'!$B$10,B766/'Peaker Keys'!$B$29)),0)</f>
        <v>0</v>
      </c>
      <c r="I766">
        <f>MAX(0,MIN('Peaker Keys'!$B$10,C766/'Peaker Keys'!$B$30))</f>
        <v>7.9998927763062441E-4</v>
      </c>
      <c r="J766">
        <f>IF('Peaker Keys'!$B$31=1,H766,I766)</f>
        <v>0</v>
      </c>
    </row>
    <row r="767" spans="1:10" x14ac:dyDescent="0.25">
      <c r="A767">
        <v>761</v>
      </c>
      <c r="B767">
        <v>0</v>
      </c>
      <c r="C767">
        <v>159.1</v>
      </c>
      <c r="D767">
        <f>MOD(A767-1+'Peaker Keys'!$B$7,'Peaker Keys'!$B$5)</f>
        <v>784</v>
      </c>
      <c r="E767">
        <f>INT(D767/'Peaker Keys'!$B$6)+1</f>
        <v>33</v>
      </c>
      <c r="F767">
        <f>MOD(D767,'Peaker Keys'!$B$6)</f>
        <v>16</v>
      </c>
      <c r="G767" t="str">
        <f>VLOOKUP(E767,Clustering!$A$6:$B$370,2,FALSE)</f>
        <v>Summer</v>
      </c>
      <c r="H767">
        <f>IF('Peaker Keys'!$B$29&gt;0,MAX(0,MIN('Peaker Keys'!$B$10,B767/'Peaker Keys'!$B$29)),0)</f>
        <v>0</v>
      </c>
      <c r="I767">
        <f>MAX(0,MIN('Peaker Keys'!$B$10,C767/'Peaker Keys'!$B$30))</f>
        <v>1.3327570059793962E-3</v>
      </c>
      <c r="J767">
        <f>IF('Peaker Keys'!$B$31=1,H767,I767)</f>
        <v>0</v>
      </c>
    </row>
    <row r="768" spans="1:10" x14ac:dyDescent="0.25">
      <c r="A768">
        <v>762</v>
      </c>
      <c r="B768">
        <v>0</v>
      </c>
      <c r="C768">
        <v>159.1</v>
      </c>
      <c r="D768">
        <f>MOD(A768-1+'Peaker Keys'!$B$7,'Peaker Keys'!$B$5)</f>
        <v>785</v>
      </c>
      <c r="E768">
        <f>INT(D768/'Peaker Keys'!$B$6)+1</f>
        <v>33</v>
      </c>
      <c r="F768">
        <f>MOD(D768,'Peaker Keys'!$B$6)</f>
        <v>17</v>
      </c>
      <c r="G768" t="str">
        <f>VLOOKUP(E768,Clustering!$A$6:$B$370,2,FALSE)</f>
        <v>Summer</v>
      </c>
      <c r="H768">
        <f>IF('Peaker Keys'!$B$29&gt;0,MAX(0,MIN('Peaker Keys'!$B$10,B768/'Peaker Keys'!$B$29)),0)</f>
        <v>0</v>
      </c>
      <c r="I768">
        <f>MAX(0,MIN('Peaker Keys'!$B$10,C768/'Peaker Keys'!$B$30))</f>
        <v>1.3327570059793962E-3</v>
      </c>
      <c r="J768">
        <f>IF('Peaker Keys'!$B$31=1,H768,I768)</f>
        <v>0</v>
      </c>
    </row>
    <row r="769" spans="1:10" x14ac:dyDescent="0.25">
      <c r="A769">
        <v>763</v>
      </c>
      <c r="B769">
        <v>0</v>
      </c>
      <c r="C769">
        <v>3871.9</v>
      </c>
      <c r="D769">
        <f>MOD(A769-1+'Peaker Keys'!$B$7,'Peaker Keys'!$B$5)</f>
        <v>786</v>
      </c>
      <c r="E769">
        <f>INT(D769/'Peaker Keys'!$B$6)+1</f>
        <v>33</v>
      </c>
      <c r="F769">
        <f>MOD(D769,'Peaker Keys'!$B$6)</f>
        <v>18</v>
      </c>
      <c r="G769" t="str">
        <f>VLOOKUP(E769,Clustering!$A$6:$B$370,2,FALSE)</f>
        <v>Summer</v>
      </c>
      <c r="H769">
        <f>IF('Peaker Keys'!$B$29&gt;0,MAX(0,MIN('Peaker Keys'!$B$10,B769/'Peaker Keys'!$B$29)),0)</f>
        <v>0</v>
      </c>
      <c r="I769">
        <f>MAX(0,MIN('Peaker Keys'!$B$10,C769/'Peaker Keys'!$B$30))</f>
        <v>3.2434329676000156E-2</v>
      </c>
      <c r="J769">
        <f>IF('Peaker Keys'!$B$31=1,H769,I769)</f>
        <v>0</v>
      </c>
    </row>
    <row r="770" spans="1:10" x14ac:dyDescent="0.25">
      <c r="A770">
        <v>764</v>
      </c>
      <c r="B770">
        <v>0</v>
      </c>
      <c r="C770">
        <v>3871.9</v>
      </c>
      <c r="D770">
        <f>MOD(A770-1+'Peaker Keys'!$B$7,'Peaker Keys'!$B$5)</f>
        <v>787</v>
      </c>
      <c r="E770">
        <f>INT(D770/'Peaker Keys'!$B$6)+1</f>
        <v>33</v>
      </c>
      <c r="F770">
        <f>MOD(D770,'Peaker Keys'!$B$6)</f>
        <v>19</v>
      </c>
      <c r="G770" t="str">
        <f>VLOOKUP(E770,Clustering!$A$6:$B$370,2,FALSE)</f>
        <v>Summer</v>
      </c>
      <c r="H770">
        <f>IF('Peaker Keys'!$B$29&gt;0,MAX(0,MIN('Peaker Keys'!$B$10,B770/'Peaker Keys'!$B$29)),0)</f>
        <v>0</v>
      </c>
      <c r="I770">
        <f>MAX(0,MIN('Peaker Keys'!$B$10,C770/'Peaker Keys'!$B$30))</f>
        <v>3.2434329676000156E-2</v>
      </c>
      <c r="J770">
        <f>IF('Peaker Keys'!$B$31=1,H770,I770)</f>
        <v>0</v>
      </c>
    </row>
    <row r="771" spans="1:10" x14ac:dyDescent="0.25">
      <c r="A771">
        <v>765</v>
      </c>
      <c r="B771">
        <v>0</v>
      </c>
      <c r="C771">
        <v>2254.3000000000002</v>
      </c>
      <c r="D771">
        <f>MOD(A771-1+'Peaker Keys'!$B$7,'Peaker Keys'!$B$5)</f>
        <v>788</v>
      </c>
      <c r="E771">
        <f>INT(D771/'Peaker Keys'!$B$6)+1</f>
        <v>33</v>
      </c>
      <c r="F771">
        <f>MOD(D771,'Peaker Keys'!$B$6)</f>
        <v>20</v>
      </c>
      <c r="G771" t="str">
        <f>VLOOKUP(E771,Clustering!$A$6:$B$370,2,FALSE)</f>
        <v>Summer</v>
      </c>
      <c r="H771">
        <f>IF('Peaker Keys'!$B$29&gt;0,MAX(0,MIN('Peaker Keys'!$B$10,B771/'Peaker Keys'!$B$29)),0)</f>
        <v>0</v>
      </c>
      <c r="I771">
        <f>MAX(0,MIN('Peaker Keys'!$B$10,C771/'Peaker Keys'!$B$30))</f>
        <v>1.8883935377620072E-2</v>
      </c>
      <c r="J771">
        <f>IF('Peaker Keys'!$B$31=1,H771,I771)</f>
        <v>0</v>
      </c>
    </row>
    <row r="772" spans="1:10" x14ac:dyDescent="0.25">
      <c r="A772">
        <v>766</v>
      </c>
      <c r="B772">
        <v>0</v>
      </c>
      <c r="C772">
        <v>159.1</v>
      </c>
      <c r="D772">
        <f>MOD(A772-1+'Peaker Keys'!$B$7,'Peaker Keys'!$B$5)</f>
        <v>789</v>
      </c>
      <c r="E772">
        <f>INT(D772/'Peaker Keys'!$B$6)+1</f>
        <v>33</v>
      </c>
      <c r="F772">
        <f>MOD(D772,'Peaker Keys'!$B$6)</f>
        <v>21</v>
      </c>
      <c r="G772" t="str">
        <f>VLOOKUP(E772,Clustering!$A$6:$B$370,2,FALSE)</f>
        <v>Summer</v>
      </c>
      <c r="H772">
        <f>IF('Peaker Keys'!$B$29&gt;0,MAX(0,MIN('Peaker Keys'!$B$10,B772/'Peaker Keys'!$B$29)),0)</f>
        <v>0</v>
      </c>
      <c r="I772">
        <f>MAX(0,MIN('Peaker Keys'!$B$10,C772/'Peaker Keys'!$B$30))</f>
        <v>1.3327570059793962E-3</v>
      </c>
      <c r="J772">
        <f>IF('Peaker Keys'!$B$31=1,H772,I772)</f>
        <v>0</v>
      </c>
    </row>
    <row r="773" spans="1:10" x14ac:dyDescent="0.25">
      <c r="A773">
        <v>767</v>
      </c>
      <c r="B773">
        <v>0</v>
      </c>
      <c r="C773">
        <v>159.1</v>
      </c>
      <c r="D773">
        <f>MOD(A773-1+'Peaker Keys'!$B$7,'Peaker Keys'!$B$5)</f>
        <v>790</v>
      </c>
      <c r="E773">
        <f>INT(D773/'Peaker Keys'!$B$6)+1</f>
        <v>33</v>
      </c>
      <c r="F773">
        <f>MOD(D773,'Peaker Keys'!$B$6)</f>
        <v>22</v>
      </c>
      <c r="G773" t="str">
        <f>VLOOKUP(E773,Clustering!$A$6:$B$370,2,FALSE)</f>
        <v>Summer</v>
      </c>
      <c r="H773">
        <f>IF('Peaker Keys'!$B$29&gt;0,MAX(0,MIN('Peaker Keys'!$B$10,B773/'Peaker Keys'!$B$29)),0)</f>
        <v>0</v>
      </c>
      <c r="I773">
        <f>MAX(0,MIN('Peaker Keys'!$B$10,C773/'Peaker Keys'!$B$30))</f>
        <v>1.3327570059793962E-3</v>
      </c>
      <c r="J773">
        <f>IF('Peaker Keys'!$B$31=1,H773,I773)</f>
        <v>0</v>
      </c>
    </row>
    <row r="774" spans="1:10" x14ac:dyDescent="0.25">
      <c r="A774">
        <v>768</v>
      </c>
      <c r="B774">
        <v>0</v>
      </c>
      <c r="C774">
        <v>159.1</v>
      </c>
      <c r="D774">
        <f>MOD(A774-1+'Peaker Keys'!$B$7,'Peaker Keys'!$B$5)</f>
        <v>791</v>
      </c>
      <c r="E774">
        <f>INT(D774/'Peaker Keys'!$B$6)+1</f>
        <v>33</v>
      </c>
      <c r="F774">
        <f>MOD(D774,'Peaker Keys'!$B$6)</f>
        <v>23</v>
      </c>
      <c r="G774" t="str">
        <f>VLOOKUP(E774,Clustering!$A$6:$B$370,2,FALSE)</f>
        <v>Summer</v>
      </c>
      <c r="H774">
        <f>IF('Peaker Keys'!$B$29&gt;0,MAX(0,MIN('Peaker Keys'!$B$10,B774/'Peaker Keys'!$B$29)),0)</f>
        <v>0</v>
      </c>
      <c r="I774">
        <f>MAX(0,MIN('Peaker Keys'!$B$10,C774/'Peaker Keys'!$B$30))</f>
        <v>1.3327570059793962E-3</v>
      </c>
      <c r="J774">
        <f>IF('Peaker Keys'!$B$31=1,H774,I774)</f>
        <v>0</v>
      </c>
    </row>
    <row r="775" spans="1:10" x14ac:dyDescent="0.25">
      <c r="A775">
        <v>769</v>
      </c>
      <c r="B775">
        <v>0</v>
      </c>
      <c r="C775">
        <v>95.5</v>
      </c>
      <c r="D775">
        <f>MOD(A775-1+'Peaker Keys'!$B$7,'Peaker Keys'!$B$5)</f>
        <v>792</v>
      </c>
      <c r="E775">
        <f>INT(D775/'Peaker Keys'!$B$6)+1</f>
        <v>34</v>
      </c>
      <c r="F775">
        <f>MOD(D775,'Peaker Keys'!$B$6)</f>
        <v>0</v>
      </c>
      <c r="G775" t="str">
        <f>VLOOKUP(E775,Clustering!$A$6:$B$370,2,FALSE)</f>
        <v>Winter Peak</v>
      </c>
      <c r="H775">
        <f>IF('Peaker Keys'!$B$29&gt;0,MAX(0,MIN('Peaker Keys'!$B$10,B775/'Peaker Keys'!$B$29)),0)</f>
        <v>0</v>
      </c>
      <c r="I775">
        <f>MAX(0,MIN('Peaker Keys'!$B$10,C775/'Peaker Keys'!$B$30))</f>
        <v>7.9998927763062441E-4</v>
      </c>
      <c r="J775">
        <f>IF('Peaker Keys'!$B$31=1,H775,I775)</f>
        <v>0</v>
      </c>
    </row>
    <row r="776" spans="1:10" x14ac:dyDescent="0.25">
      <c r="A776">
        <v>770</v>
      </c>
      <c r="B776">
        <v>0</v>
      </c>
      <c r="C776">
        <v>95.5</v>
      </c>
      <c r="D776">
        <f>MOD(A776-1+'Peaker Keys'!$B$7,'Peaker Keys'!$B$5)</f>
        <v>793</v>
      </c>
      <c r="E776">
        <f>INT(D776/'Peaker Keys'!$B$6)+1</f>
        <v>34</v>
      </c>
      <c r="F776">
        <f>MOD(D776,'Peaker Keys'!$B$6)</f>
        <v>1</v>
      </c>
      <c r="G776" t="str">
        <f>VLOOKUP(E776,Clustering!$A$6:$B$370,2,FALSE)</f>
        <v>Winter Peak</v>
      </c>
      <c r="H776">
        <f>IF('Peaker Keys'!$B$29&gt;0,MAX(0,MIN('Peaker Keys'!$B$10,B776/'Peaker Keys'!$B$29)),0)</f>
        <v>0</v>
      </c>
      <c r="I776">
        <f>MAX(0,MIN('Peaker Keys'!$B$10,C776/'Peaker Keys'!$B$30))</f>
        <v>7.9998927763062441E-4</v>
      </c>
      <c r="J776">
        <f>IF('Peaker Keys'!$B$31=1,H776,I776)</f>
        <v>0</v>
      </c>
    </row>
    <row r="777" spans="1:10" x14ac:dyDescent="0.25">
      <c r="A777">
        <v>771</v>
      </c>
      <c r="B777">
        <v>0</v>
      </c>
      <c r="C777">
        <v>95.5</v>
      </c>
      <c r="D777">
        <f>MOD(A777-1+'Peaker Keys'!$B$7,'Peaker Keys'!$B$5)</f>
        <v>794</v>
      </c>
      <c r="E777">
        <f>INT(D777/'Peaker Keys'!$B$6)+1</f>
        <v>34</v>
      </c>
      <c r="F777">
        <f>MOD(D777,'Peaker Keys'!$B$6)</f>
        <v>2</v>
      </c>
      <c r="G777" t="str">
        <f>VLOOKUP(E777,Clustering!$A$6:$B$370,2,FALSE)</f>
        <v>Winter Peak</v>
      </c>
      <c r="H777">
        <f>IF('Peaker Keys'!$B$29&gt;0,MAX(0,MIN('Peaker Keys'!$B$10,B777/'Peaker Keys'!$B$29)),0)</f>
        <v>0</v>
      </c>
      <c r="I777">
        <f>MAX(0,MIN('Peaker Keys'!$B$10,C777/'Peaker Keys'!$B$30))</f>
        <v>7.9998927763062441E-4</v>
      </c>
      <c r="J777">
        <f>IF('Peaker Keys'!$B$31=1,H777,I777)</f>
        <v>0</v>
      </c>
    </row>
    <row r="778" spans="1:10" x14ac:dyDescent="0.25">
      <c r="A778">
        <v>772</v>
      </c>
      <c r="B778">
        <v>0</v>
      </c>
      <c r="C778">
        <v>95.5</v>
      </c>
      <c r="D778">
        <f>MOD(A778-1+'Peaker Keys'!$B$7,'Peaker Keys'!$B$5)</f>
        <v>795</v>
      </c>
      <c r="E778">
        <f>INT(D778/'Peaker Keys'!$B$6)+1</f>
        <v>34</v>
      </c>
      <c r="F778">
        <f>MOD(D778,'Peaker Keys'!$B$6)</f>
        <v>3</v>
      </c>
      <c r="G778" t="str">
        <f>VLOOKUP(E778,Clustering!$A$6:$B$370,2,FALSE)</f>
        <v>Winter Peak</v>
      </c>
      <c r="H778">
        <f>IF('Peaker Keys'!$B$29&gt;0,MAX(0,MIN('Peaker Keys'!$B$10,B778/'Peaker Keys'!$B$29)),0)</f>
        <v>0</v>
      </c>
      <c r="I778">
        <f>MAX(0,MIN('Peaker Keys'!$B$10,C778/'Peaker Keys'!$B$30))</f>
        <v>7.9998927763062441E-4</v>
      </c>
      <c r="J778">
        <f>IF('Peaker Keys'!$B$31=1,H778,I778)</f>
        <v>0</v>
      </c>
    </row>
    <row r="779" spans="1:10" x14ac:dyDescent="0.25">
      <c r="A779">
        <v>773</v>
      </c>
      <c r="B779">
        <v>0</v>
      </c>
      <c r="C779">
        <v>95.5</v>
      </c>
      <c r="D779">
        <f>MOD(A779-1+'Peaker Keys'!$B$7,'Peaker Keys'!$B$5)</f>
        <v>796</v>
      </c>
      <c r="E779">
        <f>INT(D779/'Peaker Keys'!$B$6)+1</f>
        <v>34</v>
      </c>
      <c r="F779">
        <f>MOD(D779,'Peaker Keys'!$B$6)</f>
        <v>4</v>
      </c>
      <c r="G779" t="str">
        <f>VLOOKUP(E779,Clustering!$A$6:$B$370,2,FALSE)</f>
        <v>Winter Peak</v>
      </c>
      <c r="H779">
        <f>IF('Peaker Keys'!$B$29&gt;0,MAX(0,MIN('Peaker Keys'!$B$10,B779/'Peaker Keys'!$B$29)),0)</f>
        <v>0</v>
      </c>
      <c r="I779">
        <f>MAX(0,MIN('Peaker Keys'!$B$10,C779/'Peaker Keys'!$B$30))</f>
        <v>7.9998927763062441E-4</v>
      </c>
      <c r="J779">
        <f>IF('Peaker Keys'!$B$31=1,H779,I779)</f>
        <v>0</v>
      </c>
    </row>
    <row r="780" spans="1:10" x14ac:dyDescent="0.25">
      <c r="A780">
        <v>774</v>
      </c>
      <c r="B780">
        <v>0</v>
      </c>
      <c r="C780">
        <v>95.5</v>
      </c>
      <c r="D780">
        <f>MOD(A780-1+'Peaker Keys'!$B$7,'Peaker Keys'!$B$5)</f>
        <v>797</v>
      </c>
      <c r="E780">
        <f>INT(D780/'Peaker Keys'!$B$6)+1</f>
        <v>34</v>
      </c>
      <c r="F780">
        <f>MOD(D780,'Peaker Keys'!$B$6)</f>
        <v>5</v>
      </c>
      <c r="G780" t="str">
        <f>VLOOKUP(E780,Clustering!$A$6:$B$370,2,FALSE)</f>
        <v>Winter Peak</v>
      </c>
      <c r="H780">
        <f>IF('Peaker Keys'!$B$29&gt;0,MAX(0,MIN('Peaker Keys'!$B$10,B780/'Peaker Keys'!$B$29)),0)</f>
        <v>0</v>
      </c>
      <c r="I780">
        <f>MAX(0,MIN('Peaker Keys'!$B$10,C780/'Peaker Keys'!$B$30))</f>
        <v>7.9998927763062441E-4</v>
      </c>
      <c r="J780">
        <f>IF('Peaker Keys'!$B$31=1,H780,I780)</f>
        <v>0</v>
      </c>
    </row>
    <row r="781" spans="1:10" x14ac:dyDescent="0.25">
      <c r="A781">
        <v>775</v>
      </c>
      <c r="B781">
        <v>0</v>
      </c>
      <c r="C781">
        <v>95.5</v>
      </c>
      <c r="D781">
        <f>MOD(A781-1+'Peaker Keys'!$B$7,'Peaker Keys'!$B$5)</f>
        <v>798</v>
      </c>
      <c r="E781">
        <f>INT(D781/'Peaker Keys'!$B$6)+1</f>
        <v>34</v>
      </c>
      <c r="F781">
        <f>MOD(D781,'Peaker Keys'!$B$6)</f>
        <v>6</v>
      </c>
      <c r="G781" t="str">
        <f>VLOOKUP(E781,Clustering!$A$6:$B$370,2,FALSE)</f>
        <v>Winter Peak</v>
      </c>
      <c r="H781">
        <f>IF('Peaker Keys'!$B$29&gt;0,MAX(0,MIN('Peaker Keys'!$B$10,B781/'Peaker Keys'!$B$29)),0)</f>
        <v>0</v>
      </c>
      <c r="I781">
        <f>MAX(0,MIN('Peaker Keys'!$B$10,C781/'Peaker Keys'!$B$30))</f>
        <v>7.9998927763062441E-4</v>
      </c>
      <c r="J781">
        <f>IF('Peaker Keys'!$B$31=1,H781,I781)</f>
        <v>0</v>
      </c>
    </row>
    <row r="782" spans="1:10" x14ac:dyDescent="0.25">
      <c r="A782">
        <v>776</v>
      </c>
      <c r="B782">
        <v>0</v>
      </c>
      <c r="C782">
        <v>100.2</v>
      </c>
      <c r="D782">
        <f>MOD(A782-1+'Peaker Keys'!$B$7,'Peaker Keys'!$B$5)</f>
        <v>799</v>
      </c>
      <c r="E782">
        <f>INT(D782/'Peaker Keys'!$B$6)+1</f>
        <v>34</v>
      </c>
      <c r="F782">
        <f>MOD(D782,'Peaker Keys'!$B$6)</f>
        <v>7</v>
      </c>
      <c r="G782" t="str">
        <f>VLOOKUP(E782,Clustering!$A$6:$B$370,2,FALSE)</f>
        <v>Winter Peak</v>
      </c>
      <c r="H782">
        <f>IF('Peaker Keys'!$B$29&gt;0,MAX(0,MIN('Peaker Keys'!$B$10,B782/'Peaker Keys'!$B$29)),0)</f>
        <v>0</v>
      </c>
      <c r="I782">
        <f>MAX(0,MIN('Peaker Keys'!$B$10,C782/'Peaker Keys'!$B$30))</f>
        <v>8.393604776815557E-4</v>
      </c>
      <c r="J782">
        <f>IF('Peaker Keys'!$B$31=1,H782,I782)</f>
        <v>0</v>
      </c>
    </row>
    <row r="783" spans="1:10" x14ac:dyDescent="0.25">
      <c r="A783">
        <v>777</v>
      </c>
      <c r="B783">
        <v>0</v>
      </c>
      <c r="C783">
        <v>95.5</v>
      </c>
      <c r="D783">
        <f>MOD(A783-1+'Peaker Keys'!$B$7,'Peaker Keys'!$B$5)</f>
        <v>800</v>
      </c>
      <c r="E783">
        <f>INT(D783/'Peaker Keys'!$B$6)+1</f>
        <v>34</v>
      </c>
      <c r="F783">
        <f>MOD(D783,'Peaker Keys'!$B$6)</f>
        <v>8</v>
      </c>
      <c r="G783" t="str">
        <f>VLOOKUP(E783,Clustering!$A$6:$B$370,2,FALSE)</f>
        <v>Winter Peak</v>
      </c>
      <c r="H783">
        <f>IF('Peaker Keys'!$B$29&gt;0,MAX(0,MIN('Peaker Keys'!$B$10,B783/'Peaker Keys'!$B$29)),0)</f>
        <v>0</v>
      </c>
      <c r="I783">
        <f>MAX(0,MIN('Peaker Keys'!$B$10,C783/'Peaker Keys'!$B$30))</f>
        <v>7.9998927763062441E-4</v>
      </c>
      <c r="J783">
        <f>IF('Peaker Keys'!$B$31=1,H783,I783)</f>
        <v>0</v>
      </c>
    </row>
    <row r="784" spans="1:10" x14ac:dyDescent="0.25">
      <c r="A784">
        <v>778</v>
      </c>
      <c r="B784">
        <v>0</v>
      </c>
      <c r="C784">
        <v>95.5</v>
      </c>
      <c r="D784">
        <f>MOD(A784-1+'Peaker Keys'!$B$7,'Peaker Keys'!$B$5)</f>
        <v>801</v>
      </c>
      <c r="E784">
        <f>INT(D784/'Peaker Keys'!$B$6)+1</f>
        <v>34</v>
      </c>
      <c r="F784">
        <f>MOD(D784,'Peaker Keys'!$B$6)</f>
        <v>9</v>
      </c>
      <c r="G784" t="str">
        <f>VLOOKUP(E784,Clustering!$A$6:$B$370,2,FALSE)</f>
        <v>Winter Peak</v>
      </c>
      <c r="H784">
        <f>IF('Peaker Keys'!$B$29&gt;0,MAX(0,MIN('Peaker Keys'!$B$10,B784/'Peaker Keys'!$B$29)),0)</f>
        <v>0</v>
      </c>
      <c r="I784">
        <f>MAX(0,MIN('Peaker Keys'!$B$10,C784/'Peaker Keys'!$B$30))</f>
        <v>7.9998927763062441E-4</v>
      </c>
      <c r="J784">
        <f>IF('Peaker Keys'!$B$31=1,H784,I784)</f>
        <v>0</v>
      </c>
    </row>
    <row r="785" spans="1:10" x14ac:dyDescent="0.25">
      <c r="A785">
        <v>779</v>
      </c>
      <c r="B785">
        <v>0</v>
      </c>
      <c r="C785">
        <v>95.5</v>
      </c>
      <c r="D785">
        <f>MOD(A785-1+'Peaker Keys'!$B$7,'Peaker Keys'!$B$5)</f>
        <v>802</v>
      </c>
      <c r="E785">
        <f>INT(D785/'Peaker Keys'!$B$6)+1</f>
        <v>34</v>
      </c>
      <c r="F785">
        <f>MOD(D785,'Peaker Keys'!$B$6)</f>
        <v>10</v>
      </c>
      <c r="G785" t="str">
        <f>VLOOKUP(E785,Clustering!$A$6:$B$370,2,FALSE)</f>
        <v>Winter Peak</v>
      </c>
      <c r="H785">
        <f>IF('Peaker Keys'!$B$29&gt;0,MAX(0,MIN('Peaker Keys'!$B$10,B785/'Peaker Keys'!$B$29)),0)</f>
        <v>0</v>
      </c>
      <c r="I785">
        <f>MAX(0,MIN('Peaker Keys'!$B$10,C785/'Peaker Keys'!$B$30))</f>
        <v>7.9998927763062441E-4</v>
      </c>
      <c r="J785">
        <f>IF('Peaker Keys'!$B$31=1,H785,I785)</f>
        <v>0</v>
      </c>
    </row>
    <row r="786" spans="1:10" x14ac:dyDescent="0.25">
      <c r="A786">
        <v>780</v>
      </c>
      <c r="B786">
        <v>0</v>
      </c>
      <c r="C786">
        <v>95.5</v>
      </c>
      <c r="D786">
        <f>MOD(A786-1+'Peaker Keys'!$B$7,'Peaker Keys'!$B$5)</f>
        <v>803</v>
      </c>
      <c r="E786">
        <f>INT(D786/'Peaker Keys'!$B$6)+1</f>
        <v>34</v>
      </c>
      <c r="F786">
        <f>MOD(D786,'Peaker Keys'!$B$6)</f>
        <v>11</v>
      </c>
      <c r="G786" t="str">
        <f>VLOOKUP(E786,Clustering!$A$6:$B$370,2,FALSE)</f>
        <v>Winter Peak</v>
      </c>
      <c r="H786">
        <f>IF('Peaker Keys'!$B$29&gt;0,MAX(0,MIN('Peaker Keys'!$B$10,B786/'Peaker Keys'!$B$29)),0)</f>
        <v>0</v>
      </c>
      <c r="I786">
        <f>MAX(0,MIN('Peaker Keys'!$B$10,C786/'Peaker Keys'!$B$30))</f>
        <v>7.9998927763062441E-4</v>
      </c>
      <c r="J786">
        <f>IF('Peaker Keys'!$B$31=1,H786,I786)</f>
        <v>0</v>
      </c>
    </row>
    <row r="787" spans="1:10" x14ac:dyDescent="0.25">
      <c r="A787">
        <v>781</v>
      </c>
      <c r="B787">
        <v>0</v>
      </c>
      <c r="C787">
        <v>95.5</v>
      </c>
      <c r="D787">
        <f>MOD(A787-1+'Peaker Keys'!$B$7,'Peaker Keys'!$B$5)</f>
        <v>804</v>
      </c>
      <c r="E787">
        <f>INT(D787/'Peaker Keys'!$B$6)+1</f>
        <v>34</v>
      </c>
      <c r="F787">
        <f>MOD(D787,'Peaker Keys'!$B$6)</f>
        <v>12</v>
      </c>
      <c r="G787" t="str">
        <f>VLOOKUP(E787,Clustering!$A$6:$B$370,2,FALSE)</f>
        <v>Winter Peak</v>
      </c>
      <c r="H787">
        <f>IF('Peaker Keys'!$B$29&gt;0,MAX(0,MIN('Peaker Keys'!$B$10,B787/'Peaker Keys'!$B$29)),0)</f>
        <v>0</v>
      </c>
      <c r="I787">
        <f>MAX(0,MIN('Peaker Keys'!$B$10,C787/'Peaker Keys'!$B$30))</f>
        <v>7.9998927763062441E-4</v>
      </c>
      <c r="J787">
        <f>IF('Peaker Keys'!$B$31=1,H787,I787)</f>
        <v>0</v>
      </c>
    </row>
    <row r="788" spans="1:10" x14ac:dyDescent="0.25">
      <c r="A788">
        <v>782</v>
      </c>
      <c r="B788">
        <v>0</v>
      </c>
      <c r="C788">
        <v>95.5</v>
      </c>
      <c r="D788">
        <f>MOD(A788-1+'Peaker Keys'!$B$7,'Peaker Keys'!$B$5)</f>
        <v>805</v>
      </c>
      <c r="E788">
        <f>INT(D788/'Peaker Keys'!$B$6)+1</f>
        <v>34</v>
      </c>
      <c r="F788">
        <f>MOD(D788,'Peaker Keys'!$B$6)</f>
        <v>13</v>
      </c>
      <c r="G788" t="str">
        <f>VLOOKUP(E788,Clustering!$A$6:$B$370,2,FALSE)</f>
        <v>Winter Peak</v>
      </c>
      <c r="H788">
        <f>IF('Peaker Keys'!$B$29&gt;0,MAX(0,MIN('Peaker Keys'!$B$10,B788/'Peaker Keys'!$B$29)),0)</f>
        <v>0</v>
      </c>
      <c r="I788">
        <f>MAX(0,MIN('Peaker Keys'!$B$10,C788/'Peaker Keys'!$B$30))</f>
        <v>7.9998927763062441E-4</v>
      </c>
      <c r="J788">
        <f>IF('Peaker Keys'!$B$31=1,H788,I788)</f>
        <v>0</v>
      </c>
    </row>
    <row r="789" spans="1:10" x14ac:dyDescent="0.25">
      <c r="A789">
        <v>783</v>
      </c>
      <c r="B789">
        <v>0</v>
      </c>
      <c r="C789">
        <v>95.5</v>
      </c>
      <c r="D789">
        <f>MOD(A789-1+'Peaker Keys'!$B$7,'Peaker Keys'!$B$5)</f>
        <v>806</v>
      </c>
      <c r="E789">
        <f>INT(D789/'Peaker Keys'!$B$6)+1</f>
        <v>34</v>
      </c>
      <c r="F789">
        <f>MOD(D789,'Peaker Keys'!$B$6)</f>
        <v>14</v>
      </c>
      <c r="G789" t="str">
        <f>VLOOKUP(E789,Clustering!$A$6:$B$370,2,FALSE)</f>
        <v>Winter Peak</v>
      </c>
      <c r="H789">
        <f>IF('Peaker Keys'!$B$29&gt;0,MAX(0,MIN('Peaker Keys'!$B$10,B789/'Peaker Keys'!$B$29)),0)</f>
        <v>0</v>
      </c>
      <c r="I789">
        <f>MAX(0,MIN('Peaker Keys'!$B$10,C789/'Peaker Keys'!$B$30))</f>
        <v>7.9998927763062441E-4</v>
      </c>
      <c r="J789">
        <f>IF('Peaker Keys'!$B$31=1,H789,I789)</f>
        <v>0</v>
      </c>
    </row>
    <row r="790" spans="1:10" x14ac:dyDescent="0.25">
      <c r="A790">
        <v>784</v>
      </c>
      <c r="B790">
        <v>0</v>
      </c>
      <c r="C790">
        <v>159.1</v>
      </c>
      <c r="D790">
        <f>MOD(A790-1+'Peaker Keys'!$B$7,'Peaker Keys'!$B$5)</f>
        <v>807</v>
      </c>
      <c r="E790">
        <f>INT(D790/'Peaker Keys'!$B$6)+1</f>
        <v>34</v>
      </c>
      <c r="F790">
        <f>MOD(D790,'Peaker Keys'!$B$6)</f>
        <v>15</v>
      </c>
      <c r="G790" t="str">
        <f>VLOOKUP(E790,Clustering!$A$6:$B$370,2,FALSE)</f>
        <v>Winter Peak</v>
      </c>
      <c r="H790">
        <f>IF('Peaker Keys'!$B$29&gt;0,MAX(0,MIN('Peaker Keys'!$B$10,B790/'Peaker Keys'!$B$29)),0)</f>
        <v>0</v>
      </c>
      <c r="I790">
        <f>MAX(0,MIN('Peaker Keys'!$B$10,C790/'Peaker Keys'!$B$30))</f>
        <v>1.3327570059793962E-3</v>
      </c>
      <c r="J790">
        <f>IF('Peaker Keys'!$B$31=1,H790,I790)</f>
        <v>0</v>
      </c>
    </row>
    <row r="791" spans="1:10" x14ac:dyDescent="0.25">
      <c r="A791">
        <v>785</v>
      </c>
      <c r="B791">
        <v>0</v>
      </c>
      <c r="C791">
        <v>159.1</v>
      </c>
      <c r="D791">
        <f>MOD(A791-1+'Peaker Keys'!$B$7,'Peaker Keys'!$B$5)</f>
        <v>808</v>
      </c>
      <c r="E791">
        <f>INT(D791/'Peaker Keys'!$B$6)+1</f>
        <v>34</v>
      </c>
      <c r="F791">
        <f>MOD(D791,'Peaker Keys'!$B$6)</f>
        <v>16</v>
      </c>
      <c r="G791" t="str">
        <f>VLOOKUP(E791,Clustering!$A$6:$B$370,2,FALSE)</f>
        <v>Winter Peak</v>
      </c>
      <c r="H791">
        <f>IF('Peaker Keys'!$B$29&gt;0,MAX(0,MIN('Peaker Keys'!$B$10,B791/'Peaker Keys'!$B$29)),0)</f>
        <v>0</v>
      </c>
      <c r="I791">
        <f>MAX(0,MIN('Peaker Keys'!$B$10,C791/'Peaker Keys'!$B$30))</f>
        <v>1.3327570059793962E-3</v>
      </c>
      <c r="J791">
        <f>IF('Peaker Keys'!$B$31=1,H791,I791)</f>
        <v>0</v>
      </c>
    </row>
    <row r="792" spans="1:10" x14ac:dyDescent="0.25">
      <c r="A792">
        <v>786</v>
      </c>
      <c r="B792">
        <v>0</v>
      </c>
      <c r="C792">
        <v>603.1</v>
      </c>
      <c r="D792">
        <f>MOD(A792-1+'Peaker Keys'!$B$7,'Peaker Keys'!$B$5)</f>
        <v>809</v>
      </c>
      <c r="E792">
        <f>INT(D792/'Peaker Keys'!$B$6)+1</f>
        <v>34</v>
      </c>
      <c r="F792">
        <f>MOD(D792,'Peaker Keys'!$B$6)</f>
        <v>17</v>
      </c>
      <c r="G792" t="str">
        <f>VLOOKUP(E792,Clustering!$A$6:$B$370,2,FALSE)</f>
        <v>Winter Peak</v>
      </c>
      <c r="H792">
        <f>IF('Peaker Keys'!$B$29&gt;0,MAX(0,MIN('Peaker Keys'!$B$10,B792/'Peaker Keys'!$B$29)),0)</f>
        <v>0</v>
      </c>
      <c r="I792">
        <f>MAX(0,MIN('Peaker Keys'!$B$10,C792/'Peaker Keys'!$B$30))</f>
        <v>5.0520788831311999E-3</v>
      </c>
      <c r="J792">
        <f>IF('Peaker Keys'!$B$31=1,H792,I792)</f>
        <v>0</v>
      </c>
    </row>
    <row r="793" spans="1:10" x14ac:dyDescent="0.25">
      <c r="A793">
        <v>787</v>
      </c>
      <c r="B793">
        <v>0</v>
      </c>
      <c r="C793">
        <v>2966.8</v>
      </c>
      <c r="D793">
        <f>MOD(A793-1+'Peaker Keys'!$B$7,'Peaker Keys'!$B$5)</f>
        <v>810</v>
      </c>
      <c r="E793">
        <f>INT(D793/'Peaker Keys'!$B$6)+1</f>
        <v>34</v>
      </c>
      <c r="F793">
        <f>MOD(D793,'Peaker Keys'!$B$6)</f>
        <v>18</v>
      </c>
      <c r="G793" t="str">
        <f>VLOOKUP(E793,Clustering!$A$6:$B$370,2,FALSE)</f>
        <v>Winter Peak</v>
      </c>
      <c r="H793">
        <f>IF('Peaker Keys'!$B$29&gt;0,MAX(0,MIN('Peaker Keys'!$B$10,B793/'Peaker Keys'!$B$29)),0)</f>
        <v>0</v>
      </c>
      <c r="I793">
        <f>MAX(0,MIN('Peaker Keys'!$B$10,C793/'Peaker Keys'!$B$30))</f>
        <v>2.4852441768319754E-2</v>
      </c>
      <c r="J793">
        <f>IF('Peaker Keys'!$B$31=1,H793,I793)</f>
        <v>0</v>
      </c>
    </row>
    <row r="794" spans="1:10" x14ac:dyDescent="0.25">
      <c r="A794">
        <v>788</v>
      </c>
      <c r="B794">
        <v>0</v>
      </c>
      <c r="C794">
        <v>1432.6</v>
      </c>
      <c r="D794">
        <f>MOD(A794-1+'Peaker Keys'!$B$7,'Peaker Keys'!$B$5)</f>
        <v>811</v>
      </c>
      <c r="E794">
        <f>INT(D794/'Peaker Keys'!$B$6)+1</f>
        <v>34</v>
      </c>
      <c r="F794">
        <f>MOD(D794,'Peaker Keys'!$B$6)</f>
        <v>19</v>
      </c>
      <c r="G794" t="str">
        <f>VLOOKUP(E794,Clustering!$A$6:$B$370,2,FALSE)</f>
        <v>Winter Peak</v>
      </c>
      <c r="H794">
        <f>IF('Peaker Keys'!$B$29&gt;0,MAX(0,MIN('Peaker Keys'!$B$10,B794/'Peaker Keys'!$B$29)),0)</f>
        <v>0</v>
      </c>
      <c r="I794">
        <f>MAX(0,MIN('Peaker Keys'!$B$10,C794/'Peaker Keys'!$B$30))</f>
        <v>1.2000676849566832E-2</v>
      </c>
      <c r="J794">
        <f>IF('Peaker Keys'!$B$31=1,H794,I794)</f>
        <v>0</v>
      </c>
    </row>
    <row r="795" spans="1:10" x14ac:dyDescent="0.25">
      <c r="A795">
        <v>789</v>
      </c>
      <c r="B795">
        <v>0</v>
      </c>
      <c r="C795">
        <v>434.1</v>
      </c>
      <c r="D795">
        <f>MOD(A795-1+'Peaker Keys'!$B$7,'Peaker Keys'!$B$5)</f>
        <v>812</v>
      </c>
      <c r="E795">
        <f>INT(D795/'Peaker Keys'!$B$6)+1</f>
        <v>34</v>
      </c>
      <c r="F795">
        <f>MOD(D795,'Peaker Keys'!$B$6)</f>
        <v>20</v>
      </c>
      <c r="G795" t="str">
        <f>VLOOKUP(E795,Clustering!$A$6:$B$370,2,FALSE)</f>
        <v>Winter Peak</v>
      </c>
      <c r="H795">
        <f>IF('Peaker Keys'!$B$29&gt;0,MAX(0,MIN('Peaker Keys'!$B$10,B795/'Peaker Keys'!$B$29)),0)</f>
        <v>0</v>
      </c>
      <c r="I795">
        <f>MAX(0,MIN('Peaker Keys'!$B$10,C795/'Peaker Keys'!$B$30))</f>
        <v>3.6363910515126081E-3</v>
      </c>
      <c r="J795">
        <f>IF('Peaker Keys'!$B$31=1,H795,I795)</f>
        <v>0</v>
      </c>
    </row>
    <row r="796" spans="1:10" x14ac:dyDescent="0.25">
      <c r="A796">
        <v>790</v>
      </c>
      <c r="B796">
        <v>0</v>
      </c>
      <c r="C796">
        <v>159.1</v>
      </c>
      <c r="D796">
        <f>MOD(A796-1+'Peaker Keys'!$B$7,'Peaker Keys'!$B$5)</f>
        <v>813</v>
      </c>
      <c r="E796">
        <f>INT(D796/'Peaker Keys'!$B$6)+1</f>
        <v>34</v>
      </c>
      <c r="F796">
        <f>MOD(D796,'Peaker Keys'!$B$6)</f>
        <v>21</v>
      </c>
      <c r="G796" t="str">
        <f>VLOOKUP(E796,Clustering!$A$6:$B$370,2,FALSE)</f>
        <v>Winter Peak</v>
      </c>
      <c r="H796">
        <f>IF('Peaker Keys'!$B$29&gt;0,MAX(0,MIN('Peaker Keys'!$B$10,B796/'Peaker Keys'!$B$29)),0)</f>
        <v>0</v>
      </c>
      <c r="I796">
        <f>MAX(0,MIN('Peaker Keys'!$B$10,C796/'Peaker Keys'!$B$30))</f>
        <v>1.3327570059793962E-3</v>
      </c>
      <c r="J796">
        <f>IF('Peaker Keys'!$B$31=1,H796,I796)</f>
        <v>0</v>
      </c>
    </row>
    <row r="797" spans="1:10" x14ac:dyDescent="0.25">
      <c r="A797">
        <v>791</v>
      </c>
      <c r="B797">
        <v>0</v>
      </c>
      <c r="C797">
        <v>159.1</v>
      </c>
      <c r="D797">
        <f>MOD(A797-1+'Peaker Keys'!$B$7,'Peaker Keys'!$B$5)</f>
        <v>814</v>
      </c>
      <c r="E797">
        <f>INT(D797/'Peaker Keys'!$B$6)+1</f>
        <v>34</v>
      </c>
      <c r="F797">
        <f>MOD(D797,'Peaker Keys'!$B$6)</f>
        <v>22</v>
      </c>
      <c r="G797" t="str">
        <f>VLOOKUP(E797,Clustering!$A$6:$B$370,2,FALSE)</f>
        <v>Winter Peak</v>
      </c>
      <c r="H797">
        <f>IF('Peaker Keys'!$B$29&gt;0,MAX(0,MIN('Peaker Keys'!$B$10,B797/'Peaker Keys'!$B$29)),0)</f>
        <v>0</v>
      </c>
      <c r="I797">
        <f>MAX(0,MIN('Peaker Keys'!$B$10,C797/'Peaker Keys'!$B$30))</f>
        <v>1.3327570059793962E-3</v>
      </c>
      <c r="J797">
        <f>IF('Peaker Keys'!$B$31=1,H797,I797)</f>
        <v>0</v>
      </c>
    </row>
    <row r="798" spans="1:10" x14ac:dyDescent="0.25">
      <c r="A798">
        <v>792</v>
      </c>
      <c r="B798">
        <v>0</v>
      </c>
      <c r="C798">
        <v>159.1</v>
      </c>
      <c r="D798">
        <f>MOD(A798-1+'Peaker Keys'!$B$7,'Peaker Keys'!$B$5)</f>
        <v>815</v>
      </c>
      <c r="E798">
        <f>INT(D798/'Peaker Keys'!$B$6)+1</f>
        <v>34</v>
      </c>
      <c r="F798">
        <f>MOD(D798,'Peaker Keys'!$B$6)</f>
        <v>23</v>
      </c>
      <c r="G798" t="str">
        <f>VLOOKUP(E798,Clustering!$A$6:$B$370,2,FALSE)</f>
        <v>Winter Peak</v>
      </c>
      <c r="H798">
        <f>IF('Peaker Keys'!$B$29&gt;0,MAX(0,MIN('Peaker Keys'!$B$10,B798/'Peaker Keys'!$B$29)),0)</f>
        <v>0</v>
      </c>
      <c r="I798">
        <f>MAX(0,MIN('Peaker Keys'!$B$10,C798/'Peaker Keys'!$B$30))</f>
        <v>1.3327570059793962E-3</v>
      </c>
      <c r="J798">
        <f>IF('Peaker Keys'!$B$31=1,H798,I798)</f>
        <v>0</v>
      </c>
    </row>
    <row r="799" spans="1:10" x14ac:dyDescent="0.25">
      <c r="A799">
        <v>793</v>
      </c>
      <c r="B799">
        <v>0</v>
      </c>
      <c r="C799">
        <v>159.1</v>
      </c>
      <c r="D799">
        <f>MOD(A799-1+'Peaker Keys'!$B$7,'Peaker Keys'!$B$5)</f>
        <v>816</v>
      </c>
      <c r="E799">
        <f>INT(D799/'Peaker Keys'!$B$6)+1</f>
        <v>35</v>
      </c>
      <c r="F799">
        <f>MOD(D799,'Peaker Keys'!$B$6)</f>
        <v>0</v>
      </c>
      <c r="G799" t="str">
        <f>VLOOKUP(E799,Clustering!$A$6:$B$370,2,FALSE)</f>
        <v>Winter Peak</v>
      </c>
      <c r="H799">
        <f>IF('Peaker Keys'!$B$29&gt;0,MAX(0,MIN('Peaker Keys'!$B$10,B799/'Peaker Keys'!$B$29)),0)</f>
        <v>0</v>
      </c>
      <c r="I799">
        <f>MAX(0,MIN('Peaker Keys'!$B$10,C799/'Peaker Keys'!$B$30))</f>
        <v>1.3327570059793962E-3</v>
      </c>
      <c r="J799">
        <f>IF('Peaker Keys'!$B$31=1,H799,I799)</f>
        <v>0</v>
      </c>
    </row>
    <row r="800" spans="1:10" x14ac:dyDescent="0.25">
      <c r="A800">
        <v>794</v>
      </c>
      <c r="B800">
        <v>0</v>
      </c>
      <c r="C800">
        <v>95.5</v>
      </c>
      <c r="D800">
        <f>MOD(A800-1+'Peaker Keys'!$B$7,'Peaker Keys'!$B$5)</f>
        <v>817</v>
      </c>
      <c r="E800">
        <f>INT(D800/'Peaker Keys'!$B$6)+1</f>
        <v>35</v>
      </c>
      <c r="F800">
        <f>MOD(D800,'Peaker Keys'!$B$6)</f>
        <v>1</v>
      </c>
      <c r="G800" t="str">
        <f>VLOOKUP(E800,Clustering!$A$6:$B$370,2,FALSE)</f>
        <v>Winter Peak</v>
      </c>
      <c r="H800">
        <f>IF('Peaker Keys'!$B$29&gt;0,MAX(0,MIN('Peaker Keys'!$B$10,B800/'Peaker Keys'!$B$29)),0)</f>
        <v>0</v>
      </c>
      <c r="I800">
        <f>MAX(0,MIN('Peaker Keys'!$B$10,C800/'Peaker Keys'!$B$30))</f>
        <v>7.9998927763062441E-4</v>
      </c>
      <c r="J800">
        <f>IF('Peaker Keys'!$B$31=1,H800,I800)</f>
        <v>0</v>
      </c>
    </row>
    <row r="801" spans="1:10" x14ac:dyDescent="0.25">
      <c r="A801">
        <v>795</v>
      </c>
      <c r="B801">
        <v>0</v>
      </c>
      <c r="C801">
        <v>95.5</v>
      </c>
      <c r="D801">
        <f>MOD(A801-1+'Peaker Keys'!$B$7,'Peaker Keys'!$B$5)</f>
        <v>818</v>
      </c>
      <c r="E801">
        <f>INT(D801/'Peaker Keys'!$B$6)+1</f>
        <v>35</v>
      </c>
      <c r="F801">
        <f>MOD(D801,'Peaker Keys'!$B$6)</f>
        <v>2</v>
      </c>
      <c r="G801" t="str">
        <f>VLOOKUP(E801,Clustering!$A$6:$B$370,2,FALSE)</f>
        <v>Winter Peak</v>
      </c>
      <c r="H801">
        <f>IF('Peaker Keys'!$B$29&gt;0,MAX(0,MIN('Peaker Keys'!$B$10,B801/'Peaker Keys'!$B$29)),0)</f>
        <v>0</v>
      </c>
      <c r="I801">
        <f>MAX(0,MIN('Peaker Keys'!$B$10,C801/'Peaker Keys'!$B$30))</f>
        <v>7.9998927763062441E-4</v>
      </c>
      <c r="J801">
        <f>IF('Peaker Keys'!$B$31=1,H801,I801)</f>
        <v>0</v>
      </c>
    </row>
    <row r="802" spans="1:10" x14ac:dyDescent="0.25">
      <c r="A802">
        <v>796</v>
      </c>
      <c r="B802">
        <v>0</v>
      </c>
      <c r="C802">
        <v>95.5</v>
      </c>
      <c r="D802">
        <f>MOD(A802-1+'Peaker Keys'!$B$7,'Peaker Keys'!$B$5)</f>
        <v>819</v>
      </c>
      <c r="E802">
        <f>INT(D802/'Peaker Keys'!$B$6)+1</f>
        <v>35</v>
      </c>
      <c r="F802">
        <f>MOD(D802,'Peaker Keys'!$B$6)</f>
        <v>3</v>
      </c>
      <c r="G802" t="str">
        <f>VLOOKUP(E802,Clustering!$A$6:$B$370,2,FALSE)</f>
        <v>Winter Peak</v>
      </c>
      <c r="H802">
        <f>IF('Peaker Keys'!$B$29&gt;0,MAX(0,MIN('Peaker Keys'!$B$10,B802/'Peaker Keys'!$B$29)),0)</f>
        <v>0</v>
      </c>
      <c r="I802">
        <f>MAX(0,MIN('Peaker Keys'!$B$10,C802/'Peaker Keys'!$B$30))</f>
        <v>7.9998927763062441E-4</v>
      </c>
      <c r="J802">
        <f>IF('Peaker Keys'!$B$31=1,H802,I802)</f>
        <v>0</v>
      </c>
    </row>
    <row r="803" spans="1:10" x14ac:dyDescent="0.25">
      <c r="A803">
        <v>797</v>
      </c>
      <c r="B803">
        <v>0</v>
      </c>
      <c r="C803">
        <v>95.5</v>
      </c>
      <c r="D803">
        <f>MOD(A803-1+'Peaker Keys'!$B$7,'Peaker Keys'!$B$5)</f>
        <v>820</v>
      </c>
      <c r="E803">
        <f>INT(D803/'Peaker Keys'!$B$6)+1</f>
        <v>35</v>
      </c>
      <c r="F803">
        <f>MOD(D803,'Peaker Keys'!$B$6)</f>
        <v>4</v>
      </c>
      <c r="G803" t="str">
        <f>VLOOKUP(E803,Clustering!$A$6:$B$370,2,FALSE)</f>
        <v>Winter Peak</v>
      </c>
      <c r="H803">
        <f>IF('Peaker Keys'!$B$29&gt;0,MAX(0,MIN('Peaker Keys'!$B$10,B803/'Peaker Keys'!$B$29)),0)</f>
        <v>0</v>
      </c>
      <c r="I803">
        <f>MAX(0,MIN('Peaker Keys'!$B$10,C803/'Peaker Keys'!$B$30))</f>
        <v>7.9998927763062441E-4</v>
      </c>
      <c r="J803">
        <f>IF('Peaker Keys'!$B$31=1,H803,I803)</f>
        <v>0</v>
      </c>
    </row>
    <row r="804" spans="1:10" x14ac:dyDescent="0.25">
      <c r="A804">
        <v>798</v>
      </c>
      <c r="B804">
        <v>0</v>
      </c>
      <c r="C804">
        <v>95.5</v>
      </c>
      <c r="D804">
        <f>MOD(A804-1+'Peaker Keys'!$B$7,'Peaker Keys'!$B$5)</f>
        <v>821</v>
      </c>
      <c r="E804">
        <f>INT(D804/'Peaker Keys'!$B$6)+1</f>
        <v>35</v>
      </c>
      <c r="F804">
        <f>MOD(D804,'Peaker Keys'!$B$6)</f>
        <v>5</v>
      </c>
      <c r="G804" t="str">
        <f>VLOOKUP(E804,Clustering!$A$6:$B$370,2,FALSE)</f>
        <v>Winter Peak</v>
      </c>
      <c r="H804">
        <f>IF('Peaker Keys'!$B$29&gt;0,MAX(0,MIN('Peaker Keys'!$B$10,B804/'Peaker Keys'!$B$29)),0)</f>
        <v>0</v>
      </c>
      <c r="I804">
        <f>MAX(0,MIN('Peaker Keys'!$B$10,C804/'Peaker Keys'!$B$30))</f>
        <v>7.9998927763062441E-4</v>
      </c>
      <c r="J804">
        <f>IF('Peaker Keys'!$B$31=1,H804,I804)</f>
        <v>0</v>
      </c>
    </row>
    <row r="805" spans="1:10" x14ac:dyDescent="0.25">
      <c r="A805">
        <v>799</v>
      </c>
      <c r="B805">
        <v>0</v>
      </c>
      <c r="C805">
        <v>95.5</v>
      </c>
      <c r="D805">
        <f>MOD(A805-1+'Peaker Keys'!$B$7,'Peaker Keys'!$B$5)</f>
        <v>822</v>
      </c>
      <c r="E805">
        <f>INT(D805/'Peaker Keys'!$B$6)+1</f>
        <v>35</v>
      </c>
      <c r="F805">
        <f>MOD(D805,'Peaker Keys'!$B$6)</f>
        <v>6</v>
      </c>
      <c r="G805" t="str">
        <f>VLOOKUP(E805,Clustering!$A$6:$B$370,2,FALSE)</f>
        <v>Winter Peak</v>
      </c>
      <c r="H805">
        <f>IF('Peaker Keys'!$B$29&gt;0,MAX(0,MIN('Peaker Keys'!$B$10,B805/'Peaker Keys'!$B$29)),0)</f>
        <v>0</v>
      </c>
      <c r="I805">
        <f>MAX(0,MIN('Peaker Keys'!$B$10,C805/'Peaker Keys'!$B$30))</f>
        <v>7.9998927763062441E-4</v>
      </c>
      <c r="J805">
        <f>IF('Peaker Keys'!$B$31=1,H805,I805)</f>
        <v>0</v>
      </c>
    </row>
    <row r="806" spans="1:10" x14ac:dyDescent="0.25">
      <c r="A806">
        <v>800</v>
      </c>
      <c r="B806">
        <v>0</v>
      </c>
      <c r="C806">
        <v>95.5</v>
      </c>
      <c r="D806">
        <f>MOD(A806-1+'Peaker Keys'!$B$7,'Peaker Keys'!$B$5)</f>
        <v>823</v>
      </c>
      <c r="E806">
        <f>INT(D806/'Peaker Keys'!$B$6)+1</f>
        <v>35</v>
      </c>
      <c r="F806">
        <f>MOD(D806,'Peaker Keys'!$B$6)</f>
        <v>7</v>
      </c>
      <c r="G806" t="str">
        <f>VLOOKUP(E806,Clustering!$A$6:$B$370,2,FALSE)</f>
        <v>Winter Peak</v>
      </c>
      <c r="H806">
        <f>IF('Peaker Keys'!$B$29&gt;0,MAX(0,MIN('Peaker Keys'!$B$10,B806/'Peaker Keys'!$B$29)),0)</f>
        <v>0</v>
      </c>
      <c r="I806">
        <f>MAX(0,MIN('Peaker Keys'!$B$10,C806/'Peaker Keys'!$B$30))</f>
        <v>7.9998927763062441E-4</v>
      </c>
      <c r="J806">
        <f>IF('Peaker Keys'!$B$31=1,H806,I806)</f>
        <v>0</v>
      </c>
    </row>
    <row r="807" spans="1:10" x14ac:dyDescent="0.25">
      <c r="A807">
        <v>801</v>
      </c>
      <c r="B807">
        <v>0</v>
      </c>
      <c r="C807">
        <v>95.5</v>
      </c>
      <c r="D807">
        <f>MOD(A807-1+'Peaker Keys'!$B$7,'Peaker Keys'!$B$5)</f>
        <v>824</v>
      </c>
      <c r="E807">
        <f>INT(D807/'Peaker Keys'!$B$6)+1</f>
        <v>35</v>
      </c>
      <c r="F807">
        <f>MOD(D807,'Peaker Keys'!$B$6)</f>
        <v>8</v>
      </c>
      <c r="G807" t="str">
        <f>VLOOKUP(E807,Clustering!$A$6:$B$370,2,FALSE)</f>
        <v>Winter Peak</v>
      </c>
      <c r="H807">
        <f>IF('Peaker Keys'!$B$29&gt;0,MAX(0,MIN('Peaker Keys'!$B$10,B807/'Peaker Keys'!$B$29)),0)</f>
        <v>0</v>
      </c>
      <c r="I807">
        <f>MAX(0,MIN('Peaker Keys'!$B$10,C807/'Peaker Keys'!$B$30))</f>
        <v>7.9998927763062441E-4</v>
      </c>
      <c r="J807">
        <f>IF('Peaker Keys'!$B$31=1,H807,I807)</f>
        <v>0</v>
      </c>
    </row>
    <row r="808" spans="1:10" x14ac:dyDescent="0.25">
      <c r="A808">
        <v>802</v>
      </c>
      <c r="B808">
        <v>0</v>
      </c>
      <c r="C808">
        <v>95.5</v>
      </c>
      <c r="D808">
        <f>MOD(A808-1+'Peaker Keys'!$B$7,'Peaker Keys'!$B$5)</f>
        <v>825</v>
      </c>
      <c r="E808">
        <f>INT(D808/'Peaker Keys'!$B$6)+1</f>
        <v>35</v>
      </c>
      <c r="F808">
        <f>MOD(D808,'Peaker Keys'!$B$6)</f>
        <v>9</v>
      </c>
      <c r="G808" t="str">
        <f>VLOOKUP(E808,Clustering!$A$6:$B$370,2,FALSE)</f>
        <v>Winter Peak</v>
      </c>
      <c r="H808">
        <f>IF('Peaker Keys'!$B$29&gt;0,MAX(0,MIN('Peaker Keys'!$B$10,B808/'Peaker Keys'!$B$29)),0)</f>
        <v>0</v>
      </c>
      <c r="I808">
        <f>MAX(0,MIN('Peaker Keys'!$B$10,C808/'Peaker Keys'!$B$30))</f>
        <v>7.9998927763062441E-4</v>
      </c>
      <c r="J808">
        <f>IF('Peaker Keys'!$B$31=1,H808,I808)</f>
        <v>0</v>
      </c>
    </row>
    <row r="809" spans="1:10" x14ac:dyDescent="0.25">
      <c r="A809">
        <v>803</v>
      </c>
      <c r="B809">
        <v>0</v>
      </c>
      <c r="C809">
        <v>95.5</v>
      </c>
      <c r="D809">
        <f>MOD(A809-1+'Peaker Keys'!$B$7,'Peaker Keys'!$B$5)</f>
        <v>826</v>
      </c>
      <c r="E809">
        <f>INT(D809/'Peaker Keys'!$B$6)+1</f>
        <v>35</v>
      </c>
      <c r="F809">
        <f>MOD(D809,'Peaker Keys'!$B$6)</f>
        <v>10</v>
      </c>
      <c r="G809" t="str">
        <f>VLOOKUP(E809,Clustering!$A$6:$B$370,2,FALSE)</f>
        <v>Winter Peak</v>
      </c>
      <c r="H809">
        <f>IF('Peaker Keys'!$B$29&gt;0,MAX(0,MIN('Peaker Keys'!$B$10,B809/'Peaker Keys'!$B$29)),0)</f>
        <v>0</v>
      </c>
      <c r="I809">
        <f>MAX(0,MIN('Peaker Keys'!$B$10,C809/'Peaker Keys'!$B$30))</f>
        <v>7.9998927763062441E-4</v>
      </c>
      <c r="J809">
        <f>IF('Peaker Keys'!$B$31=1,H809,I809)</f>
        <v>0</v>
      </c>
    </row>
    <row r="810" spans="1:10" x14ac:dyDescent="0.25">
      <c r="A810">
        <v>804</v>
      </c>
      <c r="B810">
        <v>0</v>
      </c>
      <c r="C810">
        <v>95.5</v>
      </c>
      <c r="D810">
        <f>MOD(A810-1+'Peaker Keys'!$B$7,'Peaker Keys'!$B$5)</f>
        <v>827</v>
      </c>
      <c r="E810">
        <f>INT(D810/'Peaker Keys'!$B$6)+1</f>
        <v>35</v>
      </c>
      <c r="F810">
        <f>MOD(D810,'Peaker Keys'!$B$6)</f>
        <v>11</v>
      </c>
      <c r="G810" t="str">
        <f>VLOOKUP(E810,Clustering!$A$6:$B$370,2,FALSE)</f>
        <v>Winter Peak</v>
      </c>
      <c r="H810">
        <f>IF('Peaker Keys'!$B$29&gt;0,MAX(0,MIN('Peaker Keys'!$B$10,B810/'Peaker Keys'!$B$29)),0)</f>
        <v>0</v>
      </c>
      <c r="I810">
        <f>MAX(0,MIN('Peaker Keys'!$B$10,C810/'Peaker Keys'!$B$30))</f>
        <v>7.9998927763062441E-4</v>
      </c>
      <c r="J810">
        <f>IF('Peaker Keys'!$B$31=1,H810,I810)</f>
        <v>0</v>
      </c>
    </row>
    <row r="811" spans="1:10" x14ac:dyDescent="0.25">
      <c r="A811">
        <v>805</v>
      </c>
      <c r="B811">
        <v>0</v>
      </c>
      <c r="C811">
        <v>95.5</v>
      </c>
      <c r="D811">
        <f>MOD(A811-1+'Peaker Keys'!$B$7,'Peaker Keys'!$B$5)</f>
        <v>828</v>
      </c>
      <c r="E811">
        <f>INT(D811/'Peaker Keys'!$B$6)+1</f>
        <v>35</v>
      </c>
      <c r="F811">
        <f>MOD(D811,'Peaker Keys'!$B$6)</f>
        <v>12</v>
      </c>
      <c r="G811" t="str">
        <f>VLOOKUP(E811,Clustering!$A$6:$B$370,2,FALSE)</f>
        <v>Winter Peak</v>
      </c>
      <c r="H811">
        <f>IF('Peaker Keys'!$B$29&gt;0,MAX(0,MIN('Peaker Keys'!$B$10,B811/'Peaker Keys'!$B$29)),0)</f>
        <v>0</v>
      </c>
      <c r="I811">
        <f>MAX(0,MIN('Peaker Keys'!$B$10,C811/'Peaker Keys'!$B$30))</f>
        <v>7.9998927763062441E-4</v>
      </c>
      <c r="J811">
        <f>IF('Peaker Keys'!$B$31=1,H811,I811)</f>
        <v>0</v>
      </c>
    </row>
    <row r="812" spans="1:10" x14ac:dyDescent="0.25">
      <c r="A812">
        <v>806</v>
      </c>
      <c r="B812">
        <v>0</v>
      </c>
      <c r="C812">
        <v>95.5</v>
      </c>
      <c r="D812">
        <f>MOD(A812-1+'Peaker Keys'!$B$7,'Peaker Keys'!$B$5)</f>
        <v>829</v>
      </c>
      <c r="E812">
        <f>INT(D812/'Peaker Keys'!$B$6)+1</f>
        <v>35</v>
      </c>
      <c r="F812">
        <f>MOD(D812,'Peaker Keys'!$B$6)</f>
        <v>13</v>
      </c>
      <c r="G812" t="str">
        <f>VLOOKUP(E812,Clustering!$A$6:$B$370,2,FALSE)</f>
        <v>Winter Peak</v>
      </c>
      <c r="H812">
        <f>IF('Peaker Keys'!$B$29&gt;0,MAX(0,MIN('Peaker Keys'!$B$10,B812/'Peaker Keys'!$B$29)),0)</f>
        <v>0</v>
      </c>
      <c r="I812">
        <f>MAX(0,MIN('Peaker Keys'!$B$10,C812/'Peaker Keys'!$B$30))</f>
        <v>7.9998927763062441E-4</v>
      </c>
      <c r="J812">
        <f>IF('Peaker Keys'!$B$31=1,H812,I812)</f>
        <v>0</v>
      </c>
    </row>
    <row r="813" spans="1:10" x14ac:dyDescent="0.25">
      <c r="A813">
        <v>807</v>
      </c>
      <c r="B813">
        <v>0</v>
      </c>
      <c r="C813">
        <v>95.5</v>
      </c>
      <c r="D813">
        <f>MOD(A813-1+'Peaker Keys'!$B$7,'Peaker Keys'!$B$5)</f>
        <v>830</v>
      </c>
      <c r="E813">
        <f>INT(D813/'Peaker Keys'!$B$6)+1</f>
        <v>35</v>
      </c>
      <c r="F813">
        <f>MOD(D813,'Peaker Keys'!$B$6)</f>
        <v>14</v>
      </c>
      <c r="G813" t="str">
        <f>VLOOKUP(E813,Clustering!$A$6:$B$370,2,FALSE)</f>
        <v>Winter Peak</v>
      </c>
      <c r="H813">
        <f>IF('Peaker Keys'!$B$29&gt;0,MAX(0,MIN('Peaker Keys'!$B$10,B813/'Peaker Keys'!$B$29)),0)</f>
        <v>0</v>
      </c>
      <c r="I813">
        <f>MAX(0,MIN('Peaker Keys'!$B$10,C813/'Peaker Keys'!$B$30))</f>
        <v>7.9998927763062441E-4</v>
      </c>
      <c r="J813">
        <f>IF('Peaker Keys'!$B$31=1,H813,I813)</f>
        <v>0</v>
      </c>
    </row>
    <row r="814" spans="1:10" x14ac:dyDescent="0.25">
      <c r="A814">
        <v>808</v>
      </c>
      <c r="B814">
        <v>0</v>
      </c>
      <c r="C814">
        <v>95.5</v>
      </c>
      <c r="D814">
        <f>MOD(A814-1+'Peaker Keys'!$B$7,'Peaker Keys'!$B$5)</f>
        <v>831</v>
      </c>
      <c r="E814">
        <f>INT(D814/'Peaker Keys'!$B$6)+1</f>
        <v>35</v>
      </c>
      <c r="F814">
        <f>MOD(D814,'Peaker Keys'!$B$6)</f>
        <v>15</v>
      </c>
      <c r="G814" t="str">
        <f>VLOOKUP(E814,Clustering!$A$6:$B$370,2,FALSE)</f>
        <v>Winter Peak</v>
      </c>
      <c r="H814">
        <f>IF('Peaker Keys'!$B$29&gt;0,MAX(0,MIN('Peaker Keys'!$B$10,B814/'Peaker Keys'!$B$29)),0)</f>
        <v>0</v>
      </c>
      <c r="I814">
        <f>MAX(0,MIN('Peaker Keys'!$B$10,C814/'Peaker Keys'!$B$30))</f>
        <v>7.9998927763062441E-4</v>
      </c>
      <c r="J814">
        <f>IF('Peaker Keys'!$B$31=1,H814,I814)</f>
        <v>0</v>
      </c>
    </row>
    <row r="815" spans="1:10" x14ac:dyDescent="0.25">
      <c r="A815">
        <v>809</v>
      </c>
      <c r="B815">
        <v>0</v>
      </c>
      <c r="C815">
        <v>159.1</v>
      </c>
      <c r="D815">
        <f>MOD(A815-1+'Peaker Keys'!$B$7,'Peaker Keys'!$B$5)</f>
        <v>832</v>
      </c>
      <c r="E815">
        <f>INT(D815/'Peaker Keys'!$B$6)+1</f>
        <v>35</v>
      </c>
      <c r="F815">
        <f>MOD(D815,'Peaker Keys'!$B$6)</f>
        <v>16</v>
      </c>
      <c r="G815" t="str">
        <f>VLOOKUP(E815,Clustering!$A$6:$B$370,2,FALSE)</f>
        <v>Winter Peak</v>
      </c>
      <c r="H815">
        <f>IF('Peaker Keys'!$B$29&gt;0,MAX(0,MIN('Peaker Keys'!$B$10,B815/'Peaker Keys'!$B$29)),0)</f>
        <v>0</v>
      </c>
      <c r="I815">
        <f>MAX(0,MIN('Peaker Keys'!$B$10,C815/'Peaker Keys'!$B$30))</f>
        <v>1.3327570059793962E-3</v>
      </c>
      <c r="J815">
        <f>IF('Peaker Keys'!$B$31=1,H815,I815)</f>
        <v>0</v>
      </c>
    </row>
    <row r="816" spans="1:10" x14ac:dyDescent="0.25">
      <c r="A816">
        <v>810</v>
      </c>
      <c r="B816">
        <v>0</v>
      </c>
      <c r="C816">
        <v>415.3</v>
      </c>
      <c r="D816">
        <f>MOD(A816-1+'Peaker Keys'!$B$7,'Peaker Keys'!$B$5)</f>
        <v>833</v>
      </c>
      <c r="E816">
        <f>INT(D816/'Peaker Keys'!$B$6)+1</f>
        <v>35</v>
      </c>
      <c r="F816">
        <f>MOD(D816,'Peaker Keys'!$B$6)</f>
        <v>17</v>
      </c>
      <c r="G816" t="str">
        <f>VLOOKUP(E816,Clustering!$A$6:$B$370,2,FALSE)</f>
        <v>Winter Peak</v>
      </c>
      <c r="H816">
        <f>IF('Peaker Keys'!$B$29&gt;0,MAX(0,MIN('Peaker Keys'!$B$10,B816/'Peaker Keys'!$B$29)),0)</f>
        <v>0</v>
      </c>
      <c r="I816">
        <f>MAX(0,MIN('Peaker Keys'!$B$10,C816/'Peaker Keys'!$B$30))</f>
        <v>3.4789062513088829E-3</v>
      </c>
      <c r="J816">
        <f>IF('Peaker Keys'!$B$31=1,H816,I816)</f>
        <v>0</v>
      </c>
    </row>
    <row r="817" spans="1:10" x14ac:dyDescent="0.25">
      <c r="A817">
        <v>811</v>
      </c>
      <c r="B817">
        <v>0</v>
      </c>
      <c r="C817">
        <v>2386.1999999999998</v>
      </c>
      <c r="D817">
        <f>MOD(A817-1+'Peaker Keys'!$B$7,'Peaker Keys'!$B$5)</f>
        <v>834</v>
      </c>
      <c r="E817">
        <f>INT(D817/'Peaker Keys'!$B$6)+1</f>
        <v>35</v>
      </c>
      <c r="F817">
        <f>MOD(D817,'Peaker Keys'!$B$6)</f>
        <v>18</v>
      </c>
      <c r="G817" t="str">
        <f>VLOOKUP(E817,Clustering!$A$6:$B$370,2,FALSE)</f>
        <v>Winter Peak</v>
      </c>
      <c r="H817">
        <f>IF('Peaker Keys'!$B$29&gt;0,MAX(0,MIN('Peaker Keys'!$B$10,B817/'Peaker Keys'!$B$29)),0)</f>
        <v>0</v>
      </c>
      <c r="I817">
        <f>MAX(0,MIN('Peaker Keys'!$B$10,C817/'Peaker Keys'!$B$30))</f>
        <v>1.9988842034368542E-2</v>
      </c>
      <c r="J817">
        <f>IF('Peaker Keys'!$B$31=1,H817,I817)</f>
        <v>0</v>
      </c>
    </row>
    <row r="818" spans="1:10" x14ac:dyDescent="0.25">
      <c r="A818">
        <v>812</v>
      </c>
      <c r="B818">
        <v>0</v>
      </c>
      <c r="C818">
        <v>1755.8</v>
      </c>
      <c r="D818">
        <f>MOD(A818-1+'Peaker Keys'!$B$7,'Peaker Keys'!$B$5)</f>
        <v>835</v>
      </c>
      <c r="E818">
        <f>INT(D818/'Peaker Keys'!$B$6)+1</f>
        <v>35</v>
      </c>
      <c r="F818">
        <f>MOD(D818,'Peaker Keys'!$B$6)</f>
        <v>19</v>
      </c>
      <c r="G818" t="str">
        <f>VLOOKUP(E818,Clustering!$A$6:$B$370,2,FALSE)</f>
        <v>Winter Peak</v>
      </c>
      <c r="H818">
        <f>IF('Peaker Keys'!$B$29&gt;0,MAX(0,MIN('Peaker Keys'!$B$10,B818/'Peaker Keys'!$B$29)),0)</f>
        <v>0</v>
      </c>
      <c r="I818">
        <f>MAX(0,MIN('Peaker Keys'!$B$10,C818/'Peaker Keys'!$B$30))</f>
        <v>1.4708075116898955E-2</v>
      </c>
      <c r="J818">
        <f>IF('Peaker Keys'!$B$31=1,H818,I818)</f>
        <v>0</v>
      </c>
    </row>
    <row r="819" spans="1:10" x14ac:dyDescent="0.25">
      <c r="A819">
        <v>813</v>
      </c>
      <c r="B819">
        <v>0</v>
      </c>
      <c r="C819">
        <v>159.1</v>
      </c>
      <c r="D819">
        <f>MOD(A819-1+'Peaker Keys'!$B$7,'Peaker Keys'!$B$5)</f>
        <v>836</v>
      </c>
      <c r="E819">
        <f>INT(D819/'Peaker Keys'!$B$6)+1</f>
        <v>35</v>
      </c>
      <c r="F819">
        <f>MOD(D819,'Peaker Keys'!$B$6)</f>
        <v>20</v>
      </c>
      <c r="G819" t="str">
        <f>VLOOKUP(E819,Clustering!$A$6:$B$370,2,FALSE)</f>
        <v>Winter Peak</v>
      </c>
      <c r="H819">
        <f>IF('Peaker Keys'!$B$29&gt;0,MAX(0,MIN('Peaker Keys'!$B$10,B819/'Peaker Keys'!$B$29)),0)</f>
        <v>0</v>
      </c>
      <c r="I819">
        <f>MAX(0,MIN('Peaker Keys'!$B$10,C819/'Peaker Keys'!$B$30))</f>
        <v>1.3327570059793962E-3</v>
      </c>
      <c r="J819">
        <f>IF('Peaker Keys'!$B$31=1,H819,I819)</f>
        <v>0</v>
      </c>
    </row>
    <row r="820" spans="1:10" x14ac:dyDescent="0.25">
      <c r="A820">
        <v>814</v>
      </c>
      <c r="B820">
        <v>0</v>
      </c>
      <c r="C820">
        <v>159.1</v>
      </c>
      <c r="D820">
        <f>MOD(A820-1+'Peaker Keys'!$B$7,'Peaker Keys'!$B$5)</f>
        <v>837</v>
      </c>
      <c r="E820">
        <f>INT(D820/'Peaker Keys'!$B$6)+1</f>
        <v>35</v>
      </c>
      <c r="F820">
        <f>MOD(D820,'Peaker Keys'!$B$6)</f>
        <v>21</v>
      </c>
      <c r="G820" t="str">
        <f>VLOOKUP(E820,Clustering!$A$6:$B$370,2,FALSE)</f>
        <v>Winter Peak</v>
      </c>
      <c r="H820">
        <f>IF('Peaker Keys'!$B$29&gt;0,MAX(0,MIN('Peaker Keys'!$B$10,B820/'Peaker Keys'!$B$29)),0)</f>
        <v>0</v>
      </c>
      <c r="I820">
        <f>MAX(0,MIN('Peaker Keys'!$B$10,C820/'Peaker Keys'!$B$30))</f>
        <v>1.3327570059793962E-3</v>
      </c>
      <c r="J820">
        <f>IF('Peaker Keys'!$B$31=1,H820,I820)</f>
        <v>0</v>
      </c>
    </row>
    <row r="821" spans="1:10" x14ac:dyDescent="0.25">
      <c r="A821">
        <v>815</v>
      </c>
      <c r="B821">
        <v>0</v>
      </c>
      <c r="C821">
        <v>159.1</v>
      </c>
      <c r="D821">
        <f>MOD(A821-1+'Peaker Keys'!$B$7,'Peaker Keys'!$B$5)</f>
        <v>838</v>
      </c>
      <c r="E821">
        <f>INT(D821/'Peaker Keys'!$B$6)+1</f>
        <v>35</v>
      </c>
      <c r="F821">
        <f>MOD(D821,'Peaker Keys'!$B$6)</f>
        <v>22</v>
      </c>
      <c r="G821" t="str">
        <f>VLOOKUP(E821,Clustering!$A$6:$B$370,2,FALSE)</f>
        <v>Winter Peak</v>
      </c>
      <c r="H821">
        <f>IF('Peaker Keys'!$B$29&gt;0,MAX(0,MIN('Peaker Keys'!$B$10,B821/'Peaker Keys'!$B$29)),0)</f>
        <v>0</v>
      </c>
      <c r="I821">
        <f>MAX(0,MIN('Peaker Keys'!$B$10,C821/'Peaker Keys'!$B$30))</f>
        <v>1.3327570059793962E-3</v>
      </c>
      <c r="J821">
        <f>IF('Peaker Keys'!$B$31=1,H821,I821)</f>
        <v>0</v>
      </c>
    </row>
    <row r="822" spans="1:10" x14ac:dyDescent="0.25">
      <c r="A822">
        <v>816</v>
      </c>
      <c r="B822">
        <v>0</v>
      </c>
      <c r="C822">
        <v>159.1</v>
      </c>
      <c r="D822">
        <f>MOD(A822-1+'Peaker Keys'!$B$7,'Peaker Keys'!$B$5)</f>
        <v>839</v>
      </c>
      <c r="E822">
        <f>INT(D822/'Peaker Keys'!$B$6)+1</f>
        <v>35</v>
      </c>
      <c r="F822">
        <f>MOD(D822,'Peaker Keys'!$B$6)</f>
        <v>23</v>
      </c>
      <c r="G822" t="str">
        <f>VLOOKUP(E822,Clustering!$A$6:$B$370,2,FALSE)</f>
        <v>Winter Peak</v>
      </c>
      <c r="H822">
        <f>IF('Peaker Keys'!$B$29&gt;0,MAX(0,MIN('Peaker Keys'!$B$10,B822/'Peaker Keys'!$B$29)),0)</f>
        <v>0</v>
      </c>
      <c r="I822">
        <f>MAX(0,MIN('Peaker Keys'!$B$10,C822/'Peaker Keys'!$B$30))</f>
        <v>1.3327570059793962E-3</v>
      </c>
      <c r="J822">
        <f>IF('Peaker Keys'!$B$31=1,H822,I822)</f>
        <v>0</v>
      </c>
    </row>
    <row r="823" spans="1:10" x14ac:dyDescent="0.25">
      <c r="A823">
        <v>817</v>
      </c>
      <c r="B823">
        <v>0</v>
      </c>
      <c r="C823">
        <v>159.1</v>
      </c>
      <c r="D823">
        <f>MOD(A823-1+'Peaker Keys'!$B$7,'Peaker Keys'!$B$5)</f>
        <v>840</v>
      </c>
      <c r="E823">
        <f>INT(D823/'Peaker Keys'!$B$6)+1</f>
        <v>36</v>
      </c>
      <c r="F823">
        <f>MOD(D823,'Peaker Keys'!$B$6)</f>
        <v>0</v>
      </c>
      <c r="G823" t="str">
        <f>VLOOKUP(E823,Clustering!$A$6:$B$370,2,FALSE)</f>
        <v>Fall</v>
      </c>
      <c r="H823">
        <f>IF('Peaker Keys'!$B$29&gt;0,MAX(0,MIN('Peaker Keys'!$B$10,B823/'Peaker Keys'!$B$29)),0)</f>
        <v>0</v>
      </c>
      <c r="I823">
        <f>MAX(0,MIN('Peaker Keys'!$B$10,C823/'Peaker Keys'!$B$30))</f>
        <v>1.3327570059793962E-3</v>
      </c>
      <c r="J823">
        <f>IF('Peaker Keys'!$B$31=1,H823,I823)</f>
        <v>0</v>
      </c>
    </row>
    <row r="824" spans="1:10" x14ac:dyDescent="0.25">
      <c r="A824">
        <v>818</v>
      </c>
      <c r="B824">
        <v>0</v>
      </c>
      <c r="C824">
        <v>159.1</v>
      </c>
      <c r="D824">
        <f>MOD(A824-1+'Peaker Keys'!$B$7,'Peaker Keys'!$B$5)</f>
        <v>841</v>
      </c>
      <c r="E824">
        <f>INT(D824/'Peaker Keys'!$B$6)+1</f>
        <v>36</v>
      </c>
      <c r="F824">
        <f>MOD(D824,'Peaker Keys'!$B$6)</f>
        <v>1</v>
      </c>
      <c r="G824" t="str">
        <f>VLOOKUP(E824,Clustering!$A$6:$B$370,2,FALSE)</f>
        <v>Fall</v>
      </c>
      <c r="H824">
        <f>IF('Peaker Keys'!$B$29&gt;0,MAX(0,MIN('Peaker Keys'!$B$10,B824/'Peaker Keys'!$B$29)),0)</f>
        <v>0</v>
      </c>
      <c r="I824">
        <f>MAX(0,MIN('Peaker Keys'!$B$10,C824/'Peaker Keys'!$B$30))</f>
        <v>1.3327570059793962E-3</v>
      </c>
      <c r="J824">
        <f>IF('Peaker Keys'!$B$31=1,H824,I824)</f>
        <v>0</v>
      </c>
    </row>
    <row r="825" spans="1:10" x14ac:dyDescent="0.25">
      <c r="A825">
        <v>819</v>
      </c>
      <c r="B825">
        <v>0</v>
      </c>
      <c r="C825">
        <v>95.5</v>
      </c>
      <c r="D825">
        <f>MOD(A825-1+'Peaker Keys'!$B$7,'Peaker Keys'!$B$5)</f>
        <v>842</v>
      </c>
      <c r="E825">
        <f>INT(D825/'Peaker Keys'!$B$6)+1</f>
        <v>36</v>
      </c>
      <c r="F825">
        <f>MOD(D825,'Peaker Keys'!$B$6)</f>
        <v>2</v>
      </c>
      <c r="G825" t="str">
        <f>VLOOKUP(E825,Clustering!$A$6:$B$370,2,FALSE)</f>
        <v>Fall</v>
      </c>
      <c r="H825">
        <f>IF('Peaker Keys'!$B$29&gt;0,MAX(0,MIN('Peaker Keys'!$B$10,B825/'Peaker Keys'!$B$29)),0)</f>
        <v>0</v>
      </c>
      <c r="I825">
        <f>MAX(0,MIN('Peaker Keys'!$B$10,C825/'Peaker Keys'!$B$30))</f>
        <v>7.9998927763062441E-4</v>
      </c>
      <c r="J825">
        <f>IF('Peaker Keys'!$B$31=1,H825,I825)</f>
        <v>0</v>
      </c>
    </row>
    <row r="826" spans="1:10" x14ac:dyDescent="0.25">
      <c r="A826">
        <v>820</v>
      </c>
      <c r="B826">
        <v>0</v>
      </c>
      <c r="C826">
        <v>95.5</v>
      </c>
      <c r="D826">
        <f>MOD(A826-1+'Peaker Keys'!$B$7,'Peaker Keys'!$B$5)</f>
        <v>843</v>
      </c>
      <c r="E826">
        <f>INT(D826/'Peaker Keys'!$B$6)+1</f>
        <v>36</v>
      </c>
      <c r="F826">
        <f>MOD(D826,'Peaker Keys'!$B$6)</f>
        <v>3</v>
      </c>
      <c r="G826" t="str">
        <f>VLOOKUP(E826,Clustering!$A$6:$B$370,2,FALSE)</f>
        <v>Fall</v>
      </c>
      <c r="H826">
        <f>IF('Peaker Keys'!$B$29&gt;0,MAX(0,MIN('Peaker Keys'!$B$10,B826/'Peaker Keys'!$B$29)),0)</f>
        <v>0</v>
      </c>
      <c r="I826">
        <f>MAX(0,MIN('Peaker Keys'!$B$10,C826/'Peaker Keys'!$B$30))</f>
        <v>7.9998927763062441E-4</v>
      </c>
      <c r="J826">
        <f>IF('Peaker Keys'!$B$31=1,H826,I826)</f>
        <v>0</v>
      </c>
    </row>
    <row r="827" spans="1:10" x14ac:dyDescent="0.25">
      <c r="A827">
        <v>821</v>
      </c>
      <c r="B827">
        <v>0</v>
      </c>
      <c r="C827">
        <v>95.5</v>
      </c>
      <c r="D827">
        <f>MOD(A827-1+'Peaker Keys'!$B$7,'Peaker Keys'!$B$5)</f>
        <v>844</v>
      </c>
      <c r="E827">
        <f>INT(D827/'Peaker Keys'!$B$6)+1</f>
        <v>36</v>
      </c>
      <c r="F827">
        <f>MOD(D827,'Peaker Keys'!$B$6)</f>
        <v>4</v>
      </c>
      <c r="G827" t="str">
        <f>VLOOKUP(E827,Clustering!$A$6:$B$370,2,FALSE)</f>
        <v>Fall</v>
      </c>
      <c r="H827">
        <f>IF('Peaker Keys'!$B$29&gt;0,MAX(0,MIN('Peaker Keys'!$B$10,B827/'Peaker Keys'!$B$29)),0)</f>
        <v>0</v>
      </c>
      <c r="I827">
        <f>MAX(0,MIN('Peaker Keys'!$B$10,C827/'Peaker Keys'!$B$30))</f>
        <v>7.9998927763062441E-4</v>
      </c>
      <c r="J827">
        <f>IF('Peaker Keys'!$B$31=1,H827,I827)</f>
        <v>0</v>
      </c>
    </row>
    <row r="828" spans="1:10" x14ac:dyDescent="0.25">
      <c r="A828">
        <v>822</v>
      </c>
      <c r="B828">
        <v>0</v>
      </c>
      <c r="C828">
        <v>95.5</v>
      </c>
      <c r="D828">
        <f>MOD(A828-1+'Peaker Keys'!$B$7,'Peaker Keys'!$B$5)</f>
        <v>845</v>
      </c>
      <c r="E828">
        <f>INT(D828/'Peaker Keys'!$B$6)+1</f>
        <v>36</v>
      </c>
      <c r="F828">
        <f>MOD(D828,'Peaker Keys'!$B$6)</f>
        <v>5</v>
      </c>
      <c r="G828" t="str">
        <f>VLOOKUP(E828,Clustering!$A$6:$B$370,2,FALSE)</f>
        <v>Fall</v>
      </c>
      <c r="H828">
        <f>IF('Peaker Keys'!$B$29&gt;0,MAX(0,MIN('Peaker Keys'!$B$10,B828/'Peaker Keys'!$B$29)),0)</f>
        <v>0</v>
      </c>
      <c r="I828">
        <f>MAX(0,MIN('Peaker Keys'!$B$10,C828/'Peaker Keys'!$B$30))</f>
        <v>7.9998927763062441E-4</v>
      </c>
      <c r="J828">
        <f>IF('Peaker Keys'!$B$31=1,H828,I828)</f>
        <v>0</v>
      </c>
    </row>
    <row r="829" spans="1:10" x14ac:dyDescent="0.25">
      <c r="A829">
        <v>823</v>
      </c>
      <c r="B829">
        <v>0</v>
      </c>
      <c r="C829">
        <v>95.5</v>
      </c>
      <c r="D829">
        <f>MOD(A829-1+'Peaker Keys'!$B$7,'Peaker Keys'!$B$5)</f>
        <v>846</v>
      </c>
      <c r="E829">
        <f>INT(D829/'Peaker Keys'!$B$6)+1</f>
        <v>36</v>
      </c>
      <c r="F829">
        <f>MOD(D829,'Peaker Keys'!$B$6)</f>
        <v>6</v>
      </c>
      <c r="G829" t="str">
        <f>VLOOKUP(E829,Clustering!$A$6:$B$370,2,FALSE)</f>
        <v>Fall</v>
      </c>
      <c r="H829">
        <f>IF('Peaker Keys'!$B$29&gt;0,MAX(0,MIN('Peaker Keys'!$B$10,B829/'Peaker Keys'!$B$29)),0)</f>
        <v>0</v>
      </c>
      <c r="I829">
        <f>MAX(0,MIN('Peaker Keys'!$B$10,C829/'Peaker Keys'!$B$30))</f>
        <v>7.9998927763062441E-4</v>
      </c>
      <c r="J829">
        <f>IF('Peaker Keys'!$B$31=1,H829,I829)</f>
        <v>0</v>
      </c>
    </row>
    <row r="830" spans="1:10" x14ac:dyDescent="0.25">
      <c r="A830">
        <v>824</v>
      </c>
      <c r="B830">
        <v>0</v>
      </c>
      <c r="C830">
        <v>95.5</v>
      </c>
      <c r="D830">
        <f>MOD(A830-1+'Peaker Keys'!$B$7,'Peaker Keys'!$B$5)</f>
        <v>847</v>
      </c>
      <c r="E830">
        <f>INT(D830/'Peaker Keys'!$B$6)+1</f>
        <v>36</v>
      </c>
      <c r="F830">
        <f>MOD(D830,'Peaker Keys'!$B$6)</f>
        <v>7</v>
      </c>
      <c r="G830" t="str">
        <f>VLOOKUP(E830,Clustering!$A$6:$B$370,2,FALSE)</f>
        <v>Fall</v>
      </c>
      <c r="H830">
        <f>IF('Peaker Keys'!$B$29&gt;0,MAX(0,MIN('Peaker Keys'!$B$10,B830/'Peaker Keys'!$B$29)),0)</f>
        <v>0</v>
      </c>
      <c r="I830">
        <f>MAX(0,MIN('Peaker Keys'!$B$10,C830/'Peaker Keys'!$B$30))</f>
        <v>7.9998927763062441E-4</v>
      </c>
      <c r="J830">
        <f>IF('Peaker Keys'!$B$31=1,H830,I830)</f>
        <v>0</v>
      </c>
    </row>
    <row r="831" spans="1:10" x14ac:dyDescent="0.25">
      <c r="A831">
        <v>825</v>
      </c>
      <c r="B831">
        <v>0</v>
      </c>
      <c r="C831">
        <v>95.5</v>
      </c>
      <c r="D831">
        <f>MOD(A831-1+'Peaker Keys'!$B$7,'Peaker Keys'!$B$5)</f>
        <v>848</v>
      </c>
      <c r="E831">
        <f>INT(D831/'Peaker Keys'!$B$6)+1</f>
        <v>36</v>
      </c>
      <c r="F831">
        <f>MOD(D831,'Peaker Keys'!$B$6)</f>
        <v>8</v>
      </c>
      <c r="G831" t="str">
        <f>VLOOKUP(E831,Clustering!$A$6:$B$370,2,FALSE)</f>
        <v>Fall</v>
      </c>
      <c r="H831">
        <f>IF('Peaker Keys'!$B$29&gt;0,MAX(0,MIN('Peaker Keys'!$B$10,B831/'Peaker Keys'!$B$29)),0)</f>
        <v>0</v>
      </c>
      <c r="I831">
        <f>MAX(0,MIN('Peaker Keys'!$B$10,C831/'Peaker Keys'!$B$30))</f>
        <v>7.9998927763062441E-4</v>
      </c>
      <c r="J831">
        <f>IF('Peaker Keys'!$B$31=1,H831,I831)</f>
        <v>0</v>
      </c>
    </row>
    <row r="832" spans="1:10" x14ac:dyDescent="0.25">
      <c r="A832">
        <v>826</v>
      </c>
      <c r="B832">
        <v>0</v>
      </c>
      <c r="C832">
        <v>95.5</v>
      </c>
      <c r="D832">
        <f>MOD(A832-1+'Peaker Keys'!$B$7,'Peaker Keys'!$B$5)</f>
        <v>849</v>
      </c>
      <c r="E832">
        <f>INT(D832/'Peaker Keys'!$B$6)+1</f>
        <v>36</v>
      </c>
      <c r="F832">
        <f>MOD(D832,'Peaker Keys'!$B$6)</f>
        <v>9</v>
      </c>
      <c r="G832" t="str">
        <f>VLOOKUP(E832,Clustering!$A$6:$B$370,2,FALSE)</f>
        <v>Fall</v>
      </c>
      <c r="H832">
        <f>IF('Peaker Keys'!$B$29&gt;0,MAX(0,MIN('Peaker Keys'!$B$10,B832/'Peaker Keys'!$B$29)),0)</f>
        <v>0</v>
      </c>
      <c r="I832">
        <f>MAX(0,MIN('Peaker Keys'!$B$10,C832/'Peaker Keys'!$B$30))</f>
        <v>7.9998927763062441E-4</v>
      </c>
      <c r="J832">
        <f>IF('Peaker Keys'!$B$31=1,H832,I832)</f>
        <v>0</v>
      </c>
    </row>
    <row r="833" spans="1:10" x14ac:dyDescent="0.25">
      <c r="A833">
        <v>827</v>
      </c>
      <c r="B833">
        <v>0</v>
      </c>
      <c r="C833">
        <v>95.5</v>
      </c>
      <c r="D833">
        <f>MOD(A833-1+'Peaker Keys'!$B$7,'Peaker Keys'!$B$5)</f>
        <v>850</v>
      </c>
      <c r="E833">
        <f>INT(D833/'Peaker Keys'!$B$6)+1</f>
        <v>36</v>
      </c>
      <c r="F833">
        <f>MOD(D833,'Peaker Keys'!$B$6)</f>
        <v>10</v>
      </c>
      <c r="G833" t="str">
        <f>VLOOKUP(E833,Clustering!$A$6:$B$370,2,FALSE)</f>
        <v>Fall</v>
      </c>
      <c r="H833">
        <f>IF('Peaker Keys'!$B$29&gt;0,MAX(0,MIN('Peaker Keys'!$B$10,B833/'Peaker Keys'!$B$29)),0)</f>
        <v>0</v>
      </c>
      <c r="I833">
        <f>MAX(0,MIN('Peaker Keys'!$B$10,C833/'Peaker Keys'!$B$30))</f>
        <v>7.9998927763062441E-4</v>
      </c>
      <c r="J833">
        <f>IF('Peaker Keys'!$B$31=1,H833,I833)</f>
        <v>0</v>
      </c>
    </row>
    <row r="834" spans="1:10" x14ac:dyDescent="0.25">
      <c r="A834">
        <v>828</v>
      </c>
      <c r="B834">
        <v>0</v>
      </c>
      <c r="C834">
        <v>95.5</v>
      </c>
      <c r="D834">
        <f>MOD(A834-1+'Peaker Keys'!$B$7,'Peaker Keys'!$B$5)</f>
        <v>851</v>
      </c>
      <c r="E834">
        <f>INT(D834/'Peaker Keys'!$B$6)+1</f>
        <v>36</v>
      </c>
      <c r="F834">
        <f>MOD(D834,'Peaker Keys'!$B$6)</f>
        <v>11</v>
      </c>
      <c r="G834" t="str">
        <f>VLOOKUP(E834,Clustering!$A$6:$B$370,2,FALSE)</f>
        <v>Fall</v>
      </c>
      <c r="H834">
        <f>IF('Peaker Keys'!$B$29&gt;0,MAX(0,MIN('Peaker Keys'!$B$10,B834/'Peaker Keys'!$B$29)),0)</f>
        <v>0</v>
      </c>
      <c r="I834">
        <f>MAX(0,MIN('Peaker Keys'!$B$10,C834/'Peaker Keys'!$B$30))</f>
        <v>7.9998927763062441E-4</v>
      </c>
      <c r="J834">
        <f>IF('Peaker Keys'!$B$31=1,H834,I834)</f>
        <v>0</v>
      </c>
    </row>
    <row r="835" spans="1:10" x14ac:dyDescent="0.25">
      <c r="A835">
        <v>829</v>
      </c>
      <c r="B835">
        <v>0</v>
      </c>
      <c r="C835">
        <v>95.5</v>
      </c>
      <c r="D835">
        <f>MOD(A835-1+'Peaker Keys'!$B$7,'Peaker Keys'!$B$5)</f>
        <v>852</v>
      </c>
      <c r="E835">
        <f>INT(D835/'Peaker Keys'!$B$6)+1</f>
        <v>36</v>
      </c>
      <c r="F835">
        <f>MOD(D835,'Peaker Keys'!$B$6)</f>
        <v>12</v>
      </c>
      <c r="G835" t="str">
        <f>VLOOKUP(E835,Clustering!$A$6:$B$370,2,FALSE)</f>
        <v>Fall</v>
      </c>
      <c r="H835">
        <f>IF('Peaker Keys'!$B$29&gt;0,MAX(0,MIN('Peaker Keys'!$B$10,B835/'Peaker Keys'!$B$29)),0)</f>
        <v>0</v>
      </c>
      <c r="I835">
        <f>MAX(0,MIN('Peaker Keys'!$B$10,C835/'Peaker Keys'!$B$30))</f>
        <v>7.9998927763062441E-4</v>
      </c>
      <c r="J835">
        <f>IF('Peaker Keys'!$B$31=1,H835,I835)</f>
        <v>0</v>
      </c>
    </row>
    <row r="836" spans="1:10" x14ac:dyDescent="0.25">
      <c r="A836">
        <v>830</v>
      </c>
      <c r="B836">
        <v>0</v>
      </c>
      <c r="C836">
        <v>95.5</v>
      </c>
      <c r="D836">
        <f>MOD(A836-1+'Peaker Keys'!$B$7,'Peaker Keys'!$B$5)</f>
        <v>853</v>
      </c>
      <c r="E836">
        <f>INT(D836/'Peaker Keys'!$B$6)+1</f>
        <v>36</v>
      </c>
      <c r="F836">
        <f>MOD(D836,'Peaker Keys'!$B$6)</f>
        <v>13</v>
      </c>
      <c r="G836" t="str">
        <f>VLOOKUP(E836,Clustering!$A$6:$B$370,2,FALSE)</f>
        <v>Fall</v>
      </c>
      <c r="H836">
        <f>IF('Peaker Keys'!$B$29&gt;0,MAX(0,MIN('Peaker Keys'!$B$10,B836/'Peaker Keys'!$B$29)),0)</f>
        <v>0</v>
      </c>
      <c r="I836">
        <f>MAX(0,MIN('Peaker Keys'!$B$10,C836/'Peaker Keys'!$B$30))</f>
        <v>7.9998927763062441E-4</v>
      </c>
      <c r="J836">
        <f>IF('Peaker Keys'!$B$31=1,H836,I836)</f>
        <v>0</v>
      </c>
    </row>
    <row r="837" spans="1:10" x14ac:dyDescent="0.25">
      <c r="A837">
        <v>831</v>
      </c>
      <c r="B837">
        <v>0</v>
      </c>
      <c r="C837">
        <v>95.5</v>
      </c>
      <c r="D837">
        <f>MOD(A837-1+'Peaker Keys'!$B$7,'Peaker Keys'!$B$5)</f>
        <v>854</v>
      </c>
      <c r="E837">
        <f>INT(D837/'Peaker Keys'!$B$6)+1</f>
        <v>36</v>
      </c>
      <c r="F837">
        <f>MOD(D837,'Peaker Keys'!$B$6)</f>
        <v>14</v>
      </c>
      <c r="G837" t="str">
        <f>VLOOKUP(E837,Clustering!$A$6:$B$370,2,FALSE)</f>
        <v>Fall</v>
      </c>
      <c r="H837">
        <f>IF('Peaker Keys'!$B$29&gt;0,MAX(0,MIN('Peaker Keys'!$B$10,B837/'Peaker Keys'!$B$29)),0)</f>
        <v>0</v>
      </c>
      <c r="I837">
        <f>MAX(0,MIN('Peaker Keys'!$B$10,C837/'Peaker Keys'!$B$30))</f>
        <v>7.9998927763062441E-4</v>
      </c>
      <c r="J837">
        <f>IF('Peaker Keys'!$B$31=1,H837,I837)</f>
        <v>0</v>
      </c>
    </row>
    <row r="838" spans="1:10" x14ac:dyDescent="0.25">
      <c r="A838">
        <v>832</v>
      </c>
      <c r="B838">
        <v>0</v>
      </c>
      <c r="C838">
        <v>95.5</v>
      </c>
      <c r="D838">
        <f>MOD(A838-1+'Peaker Keys'!$B$7,'Peaker Keys'!$B$5)</f>
        <v>855</v>
      </c>
      <c r="E838">
        <f>INT(D838/'Peaker Keys'!$B$6)+1</f>
        <v>36</v>
      </c>
      <c r="F838">
        <f>MOD(D838,'Peaker Keys'!$B$6)</f>
        <v>15</v>
      </c>
      <c r="G838" t="str">
        <f>VLOOKUP(E838,Clustering!$A$6:$B$370,2,FALSE)</f>
        <v>Fall</v>
      </c>
      <c r="H838">
        <f>IF('Peaker Keys'!$B$29&gt;0,MAX(0,MIN('Peaker Keys'!$B$10,B838/'Peaker Keys'!$B$29)),0)</f>
        <v>0</v>
      </c>
      <c r="I838">
        <f>MAX(0,MIN('Peaker Keys'!$B$10,C838/'Peaker Keys'!$B$30))</f>
        <v>7.9998927763062441E-4</v>
      </c>
      <c r="J838">
        <f>IF('Peaker Keys'!$B$31=1,H838,I838)</f>
        <v>0</v>
      </c>
    </row>
    <row r="839" spans="1:10" x14ac:dyDescent="0.25">
      <c r="A839">
        <v>833</v>
      </c>
      <c r="B839">
        <v>0</v>
      </c>
      <c r="C839">
        <v>159.1</v>
      </c>
      <c r="D839">
        <f>MOD(A839-1+'Peaker Keys'!$B$7,'Peaker Keys'!$B$5)</f>
        <v>856</v>
      </c>
      <c r="E839">
        <f>INT(D839/'Peaker Keys'!$B$6)+1</f>
        <v>36</v>
      </c>
      <c r="F839">
        <f>MOD(D839,'Peaker Keys'!$B$6)</f>
        <v>16</v>
      </c>
      <c r="G839" t="str">
        <f>VLOOKUP(E839,Clustering!$A$6:$B$370,2,FALSE)</f>
        <v>Fall</v>
      </c>
      <c r="H839">
        <f>IF('Peaker Keys'!$B$29&gt;0,MAX(0,MIN('Peaker Keys'!$B$10,B839/'Peaker Keys'!$B$29)),0)</f>
        <v>0</v>
      </c>
      <c r="I839">
        <f>MAX(0,MIN('Peaker Keys'!$B$10,C839/'Peaker Keys'!$B$30))</f>
        <v>1.3327570059793962E-3</v>
      </c>
      <c r="J839">
        <f>IF('Peaker Keys'!$B$31=1,H839,I839)</f>
        <v>0</v>
      </c>
    </row>
    <row r="840" spans="1:10" x14ac:dyDescent="0.25">
      <c r="A840">
        <v>834</v>
      </c>
      <c r="B840">
        <v>0</v>
      </c>
      <c r="C840">
        <v>415.3</v>
      </c>
      <c r="D840">
        <f>MOD(A840-1+'Peaker Keys'!$B$7,'Peaker Keys'!$B$5)</f>
        <v>857</v>
      </c>
      <c r="E840">
        <f>INT(D840/'Peaker Keys'!$B$6)+1</f>
        <v>36</v>
      </c>
      <c r="F840">
        <f>MOD(D840,'Peaker Keys'!$B$6)</f>
        <v>17</v>
      </c>
      <c r="G840" t="str">
        <f>VLOOKUP(E840,Clustering!$A$6:$B$370,2,FALSE)</f>
        <v>Fall</v>
      </c>
      <c r="H840">
        <f>IF('Peaker Keys'!$B$29&gt;0,MAX(0,MIN('Peaker Keys'!$B$10,B840/'Peaker Keys'!$B$29)),0)</f>
        <v>0</v>
      </c>
      <c r="I840">
        <f>MAX(0,MIN('Peaker Keys'!$B$10,C840/'Peaker Keys'!$B$30))</f>
        <v>3.4789062513088829E-3</v>
      </c>
      <c r="J840">
        <f>IF('Peaker Keys'!$B$31=1,H840,I840)</f>
        <v>0</v>
      </c>
    </row>
    <row r="841" spans="1:10" x14ac:dyDescent="0.25">
      <c r="A841">
        <v>835</v>
      </c>
      <c r="B841">
        <v>0</v>
      </c>
      <c r="C841">
        <v>159.1</v>
      </c>
      <c r="D841">
        <f>MOD(A841-1+'Peaker Keys'!$B$7,'Peaker Keys'!$B$5)</f>
        <v>858</v>
      </c>
      <c r="E841">
        <f>INT(D841/'Peaker Keys'!$B$6)+1</f>
        <v>36</v>
      </c>
      <c r="F841">
        <f>MOD(D841,'Peaker Keys'!$B$6)</f>
        <v>18</v>
      </c>
      <c r="G841" t="str">
        <f>VLOOKUP(E841,Clustering!$A$6:$B$370,2,FALSE)</f>
        <v>Fall</v>
      </c>
      <c r="H841">
        <f>IF('Peaker Keys'!$B$29&gt;0,MAX(0,MIN('Peaker Keys'!$B$10,B841/'Peaker Keys'!$B$29)),0)</f>
        <v>0</v>
      </c>
      <c r="I841">
        <f>MAX(0,MIN('Peaker Keys'!$B$10,C841/'Peaker Keys'!$B$30))</f>
        <v>1.3327570059793962E-3</v>
      </c>
      <c r="J841">
        <f>IF('Peaker Keys'!$B$31=1,H841,I841)</f>
        <v>0</v>
      </c>
    </row>
    <row r="842" spans="1:10" x14ac:dyDescent="0.25">
      <c r="A842">
        <v>836</v>
      </c>
      <c r="B842">
        <v>0</v>
      </c>
      <c r="C842">
        <v>159.1</v>
      </c>
      <c r="D842">
        <f>MOD(A842-1+'Peaker Keys'!$B$7,'Peaker Keys'!$B$5)</f>
        <v>859</v>
      </c>
      <c r="E842">
        <f>INT(D842/'Peaker Keys'!$B$6)+1</f>
        <v>36</v>
      </c>
      <c r="F842">
        <f>MOD(D842,'Peaker Keys'!$B$6)</f>
        <v>19</v>
      </c>
      <c r="G842" t="str">
        <f>VLOOKUP(E842,Clustering!$A$6:$B$370,2,FALSE)</f>
        <v>Fall</v>
      </c>
      <c r="H842">
        <f>IF('Peaker Keys'!$B$29&gt;0,MAX(0,MIN('Peaker Keys'!$B$10,B842/'Peaker Keys'!$B$29)),0)</f>
        <v>0</v>
      </c>
      <c r="I842">
        <f>MAX(0,MIN('Peaker Keys'!$B$10,C842/'Peaker Keys'!$B$30))</f>
        <v>1.3327570059793962E-3</v>
      </c>
      <c r="J842">
        <f>IF('Peaker Keys'!$B$31=1,H842,I842)</f>
        <v>0</v>
      </c>
    </row>
    <row r="843" spans="1:10" x14ac:dyDescent="0.25">
      <c r="A843">
        <v>837</v>
      </c>
      <c r="B843">
        <v>0</v>
      </c>
      <c r="C843">
        <v>159.1</v>
      </c>
      <c r="D843">
        <f>MOD(A843-1+'Peaker Keys'!$B$7,'Peaker Keys'!$B$5)</f>
        <v>860</v>
      </c>
      <c r="E843">
        <f>INT(D843/'Peaker Keys'!$B$6)+1</f>
        <v>36</v>
      </c>
      <c r="F843">
        <f>MOD(D843,'Peaker Keys'!$B$6)</f>
        <v>20</v>
      </c>
      <c r="G843" t="str">
        <f>VLOOKUP(E843,Clustering!$A$6:$B$370,2,FALSE)</f>
        <v>Fall</v>
      </c>
      <c r="H843">
        <f>IF('Peaker Keys'!$B$29&gt;0,MAX(0,MIN('Peaker Keys'!$B$10,B843/'Peaker Keys'!$B$29)),0)</f>
        <v>0</v>
      </c>
      <c r="I843">
        <f>MAX(0,MIN('Peaker Keys'!$B$10,C843/'Peaker Keys'!$B$30))</f>
        <v>1.3327570059793962E-3</v>
      </c>
      <c r="J843">
        <f>IF('Peaker Keys'!$B$31=1,H843,I843)</f>
        <v>0</v>
      </c>
    </row>
    <row r="844" spans="1:10" x14ac:dyDescent="0.25">
      <c r="A844">
        <v>838</v>
      </c>
      <c r="B844">
        <v>0</v>
      </c>
      <c r="C844">
        <v>159.1</v>
      </c>
      <c r="D844">
        <f>MOD(A844-1+'Peaker Keys'!$B$7,'Peaker Keys'!$B$5)</f>
        <v>861</v>
      </c>
      <c r="E844">
        <f>INT(D844/'Peaker Keys'!$B$6)+1</f>
        <v>36</v>
      </c>
      <c r="F844">
        <f>MOD(D844,'Peaker Keys'!$B$6)</f>
        <v>21</v>
      </c>
      <c r="G844" t="str">
        <f>VLOOKUP(E844,Clustering!$A$6:$B$370,2,FALSE)</f>
        <v>Fall</v>
      </c>
      <c r="H844">
        <f>IF('Peaker Keys'!$B$29&gt;0,MAX(0,MIN('Peaker Keys'!$B$10,B844/'Peaker Keys'!$B$29)),0)</f>
        <v>0</v>
      </c>
      <c r="I844">
        <f>MAX(0,MIN('Peaker Keys'!$B$10,C844/'Peaker Keys'!$B$30))</f>
        <v>1.3327570059793962E-3</v>
      </c>
      <c r="J844">
        <f>IF('Peaker Keys'!$B$31=1,H844,I844)</f>
        <v>0</v>
      </c>
    </row>
    <row r="845" spans="1:10" x14ac:dyDescent="0.25">
      <c r="A845">
        <v>839</v>
      </c>
      <c r="B845">
        <v>0</v>
      </c>
      <c r="C845">
        <v>159.1</v>
      </c>
      <c r="D845">
        <f>MOD(A845-1+'Peaker Keys'!$B$7,'Peaker Keys'!$B$5)</f>
        <v>862</v>
      </c>
      <c r="E845">
        <f>INT(D845/'Peaker Keys'!$B$6)+1</f>
        <v>36</v>
      </c>
      <c r="F845">
        <f>MOD(D845,'Peaker Keys'!$B$6)</f>
        <v>22</v>
      </c>
      <c r="G845" t="str">
        <f>VLOOKUP(E845,Clustering!$A$6:$B$370,2,FALSE)</f>
        <v>Fall</v>
      </c>
      <c r="H845">
        <f>IF('Peaker Keys'!$B$29&gt;0,MAX(0,MIN('Peaker Keys'!$B$10,B845/'Peaker Keys'!$B$29)),0)</f>
        <v>0</v>
      </c>
      <c r="I845">
        <f>MAX(0,MIN('Peaker Keys'!$B$10,C845/'Peaker Keys'!$B$30))</f>
        <v>1.3327570059793962E-3</v>
      </c>
      <c r="J845">
        <f>IF('Peaker Keys'!$B$31=1,H845,I845)</f>
        <v>0</v>
      </c>
    </row>
    <row r="846" spans="1:10" x14ac:dyDescent="0.25">
      <c r="A846">
        <v>840</v>
      </c>
      <c r="B846">
        <v>0</v>
      </c>
      <c r="C846">
        <v>159.1</v>
      </c>
      <c r="D846">
        <f>MOD(A846-1+'Peaker Keys'!$B$7,'Peaker Keys'!$B$5)</f>
        <v>863</v>
      </c>
      <c r="E846">
        <f>INT(D846/'Peaker Keys'!$B$6)+1</f>
        <v>36</v>
      </c>
      <c r="F846">
        <f>MOD(D846,'Peaker Keys'!$B$6)</f>
        <v>23</v>
      </c>
      <c r="G846" t="str">
        <f>VLOOKUP(E846,Clustering!$A$6:$B$370,2,FALSE)</f>
        <v>Fall</v>
      </c>
      <c r="H846">
        <f>IF('Peaker Keys'!$B$29&gt;0,MAX(0,MIN('Peaker Keys'!$B$10,B846/'Peaker Keys'!$B$29)),0)</f>
        <v>0</v>
      </c>
      <c r="I846">
        <f>MAX(0,MIN('Peaker Keys'!$B$10,C846/'Peaker Keys'!$B$30))</f>
        <v>1.3327570059793962E-3</v>
      </c>
      <c r="J846">
        <f>IF('Peaker Keys'!$B$31=1,H846,I846)</f>
        <v>0</v>
      </c>
    </row>
    <row r="847" spans="1:10" x14ac:dyDescent="0.25">
      <c r="A847">
        <v>841</v>
      </c>
      <c r="B847">
        <v>0</v>
      </c>
      <c r="C847">
        <v>159.1</v>
      </c>
      <c r="D847">
        <f>MOD(A847-1+'Peaker Keys'!$B$7,'Peaker Keys'!$B$5)</f>
        <v>864</v>
      </c>
      <c r="E847">
        <f>INT(D847/'Peaker Keys'!$B$6)+1</f>
        <v>37</v>
      </c>
      <c r="F847">
        <f>MOD(D847,'Peaker Keys'!$B$6)</f>
        <v>0</v>
      </c>
      <c r="G847" t="str">
        <f>VLOOKUP(E847,Clustering!$A$6:$B$370,2,FALSE)</f>
        <v>Summer</v>
      </c>
      <c r="H847">
        <f>IF('Peaker Keys'!$B$29&gt;0,MAX(0,MIN('Peaker Keys'!$B$10,B847/'Peaker Keys'!$B$29)),0)</f>
        <v>0</v>
      </c>
      <c r="I847">
        <f>MAX(0,MIN('Peaker Keys'!$B$10,C847/'Peaker Keys'!$B$30))</f>
        <v>1.3327570059793962E-3</v>
      </c>
      <c r="J847">
        <f>IF('Peaker Keys'!$B$31=1,H847,I847)</f>
        <v>0</v>
      </c>
    </row>
    <row r="848" spans="1:10" x14ac:dyDescent="0.25">
      <c r="A848">
        <v>842</v>
      </c>
      <c r="B848">
        <v>0</v>
      </c>
      <c r="C848">
        <v>149.30000000000001</v>
      </c>
      <c r="D848">
        <f>MOD(A848-1+'Peaker Keys'!$B$7,'Peaker Keys'!$B$5)</f>
        <v>865</v>
      </c>
      <c r="E848">
        <f>INT(D848/'Peaker Keys'!$B$6)+1</f>
        <v>37</v>
      </c>
      <c r="F848">
        <f>MOD(D848,'Peaker Keys'!$B$6)</f>
        <v>1</v>
      </c>
      <c r="G848" t="str">
        <f>VLOOKUP(E848,Clustering!$A$6:$B$370,2,FALSE)</f>
        <v>Summer</v>
      </c>
      <c r="H848">
        <f>IF('Peaker Keys'!$B$29&gt;0,MAX(0,MIN('Peaker Keys'!$B$10,B848/'Peaker Keys'!$B$29)),0)</f>
        <v>0</v>
      </c>
      <c r="I848">
        <f>MAX(0,MIN('Peaker Keys'!$B$10,C848/'Peaker Keys'!$B$30))</f>
        <v>1.2506638654476673E-3</v>
      </c>
      <c r="J848">
        <f>IF('Peaker Keys'!$B$31=1,H848,I848)</f>
        <v>0</v>
      </c>
    </row>
    <row r="849" spans="1:10" x14ac:dyDescent="0.25">
      <c r="A849">
        <v>843</v>
      </c>
      <c r="B849">
        <v>0</v>
      </c>
      <c r="C849">
        <v>95.5</v>
      </c>
      <c r="D849">
        <f>MOD(A849-1+'Peaker Keys'!$B$7,'Peaker Keys'!$B$5)</f>
        <v>866</v>
      </c>
      <c r="E849">
        <f>INT(D849/'Peaker Keys'!$B$6)+1</f>
        <v>37</v>
      </c>
      <c r="F849">
        <f>MOD(D849,'Peaker Keys'!$B$6)</f>
        <v>2</v>
      </c>
      <c r="G849" t="str">
        <f>VLOOKUP(E849,Clustering!$A$6:$B$370,2,FALSE)</f>
        <v>Summer</v>
      </c>
      <c r="H849">
        <f>IF('Peaker Keys'!$B$29&gt;0,MAX(0,MIN('Peaker Keys'!$B$10,B849/'Peaker Keys'!$B$29)),0)</f>
        <v>0</v>
      </c>
      <c r="I849">
        <f>MAX(0,MIN('Peaker Keys'!$B$10,C849/'Peaker Keys'!$B$30))</f>
        <v>7.9998927763062441E-4</v>
      </c>
      <c r="J849">
        <f>IF('Peaker Keys'!$B$31=1,H849,I849)</f>
        <v>0</v>
      </c>
    </row>
    <row r="850" spans="1:10" x14ac:dyDescent="0.25">
      <c r="A850">
        <v>844</v>
      </c>
      <c r="B850">
        <v>0</v>
      </c>
      <c r="C850">
        <v>95.5</v>
      </c>
      <c r="D850">
        <f>MOD(A850-1+'Peaker Keys'!$B$7,'Peaker Keys'!$B$5)</f>
        <v>867</v>
      </c>
      <c r="E850">
        <f>INT(D850/'Peaker Keys'!$B$6)+1</f>
        <v>37</v>
      </c>
      <c r="F850">
        <f>MOD(D850,'Peaker Keys'!$B$6)</f>
        <v>3</v>
      </c>
      <c r="G850" t="str">
        <f>VLOOKUP(E850,Clustering!$A$6:$B$370,2,FALSE)</f>
        <v>Summer</v>
      </c>
      <c r="H850">
        <f>IF('Peaker Keys'!$B$29&gt;0,MAX(0,MIN('Peaker Keys'!$B$10,B850/'Peaker Keys'!$B$29)),0)</f>
        <v>0</v>
      </c>
      <c r="I850">
        <f>MAX(0,MIN('Peaker Keys'!$B$10,C850/'Peaker Keys'!$B$30))</f>
        <v>7.9998927763062441E-4</v>
      </c>
      <c r="J850">
        <f>IF('Peaker Keys'!$B$31=1,H850,I850)</f>
        <v>0</v>
      </c>
    </row>
    <row r="851" spans="1:10" x14ac:dyDescent="0.25">
      <c r="A851">
        <v>845</v>
      </c>
      <c r="B851">
        <v>0</v>
      </c>
      <c r="C851">
        <v>95.5</v>
      </c>
      <c r="D851">
        <f>MOD(A851-1+'Peaker Keys'!$B$7,'Peaker Keys'!$B$5)</f>
        <v>868</v>
      </c>
      <c r="E851">
        <f>INT(D851/'Peaker Keys'!$B$6)+1</f>
        <v>37</v>
      </c>
      <c r="F851">
        <f>MOD(D851,'Peaker Keys'!$B$6)</f>
        <v>4</v>
      </c>
      <c r="G851" t="str">
        <f>VLOOKUP(E851,Clustering!$A$6:$B$370,2,FALSE)</f>
        <v>Summer</v>
      </c>
      <c r="H851">
        <f>IF('Peaker Keys'!$B$29&gt;0,MAX(0,MIN('Peaker Keys'!$B$10,B851/'Peaker Keys'!$B$29)),0)</f>
        <v>0</v>
      </c>
      <c r="I851">
        <f>MAX(0,MIN('Peaker Keys'!$B$10,C851/'Peaker Keys'!$B$30))</f>
        <v>7.9998927763062441E-4</v>
      </c>
      <c r="J851">
        <f>IF('Peaker Keys'!$B$31=1,H851,I851)</f>
        <v>0</v>
      </c>
    </row>
    <row r="852" spans="1:10" x14ac:dyDescent="0.25">
      <c r="A852">
        <v>846</v>
      </c>
      <c r="B852">
        <v>0</v>
      </c>
      <c r="C852">
        <v>95.5</v>
      </c>
      <c r="D852">
        <f>MOD(A852-1+'Peaker Keys'!$B$7,'Peaker Keys'!$B$5)</f>
        <v>869</v>
      </c>
      <c r="E852">
        <f>INT(D852/'Peaker Keys'!$B$6)+1</f>
        <v>37</v>
      </c>
      <c r="F852">
        <f>MOD(D852,'Peaker Keys'!$B$6)</f>
        <v>5</v>
      </c>
      <c r="G852" t="str">
        <f>VLOOKUP(E852,Clustering!$A$6:$B$370,2,FALSE)</f>
        <v>Summer</v>
      </c>
      <c r="H852">
        <f>IF('Peaker Keys'!$B$29&gt;0,MAX(0,MIN('Peaker Keys'!$B$10,B852/'Peaker Keys'!$B$29)),0)</f>
        <v>0</v>
      </c>
      <c r="I852">
        <f>MAX(0,MIN('Peaker Keys'!$B$10,C852/'Peaker Keys'!$B$30))</f>
        <v>7.9998927763062441E-4</v>
      </c>
      <c r="J852">
        <f>IF('Peaker Keys'!$B$31=1,H852,I852)</f>
        <v>0</v>
      </c>
    </row>
    <row r="853" spans="1:10" x14ac:dyDescent="0.25">
      <c r="A853">
        <v>847</v>
      </c>
      <c r="B853">
        <v>0</v>
      </c>
      <c r="C853">
        <v>95.5</v>
      </c>
      <c r="D853">
        <f>MOD(A853-1+'Peaker Keys'!$B$7,'Peaker Keys'!$B$5)</f>
        <v>870</v>
      </c>
      <c r="E853">
        <f>INT(D853/'Peaker Keys'!$B$6)+1</f>
        <v>37</v>
      </c>
      <c r="F853">
        <f>MOD(D853,'Peaker Keys'!$B$6)</f>
        <v>6</v>
      </c>
      <c r="G853" t="str">
        <f>VLOOKUP(E853,Clustering!$A$6:$B$370,2,FALSE)</f>
        <v>Summer</v>
      </c>
      <c r="H853">
        <f>IF('Peaker Keys'!$B$29&gt;0,MAX(0,MIN('Peaker Keys'!$B$10,B853/'Peaker Keys'!$B$29)),0)</f>
        <v>0</v>
      </c>
      <c r="I853">
        <f>MAX(0,MIN('Peaker Keys'!$B$10,C853/'Peaker Keys'!$B$30))</f>
        <v>7.9998927763062441E-4</v>
      </c>
      <c r="J853">
        <f>IF('Peaker Keys'!$B$31=1,H853,I853)</f>
        <v>0</v>
      </c>
    </row>
    <row r="854" spans="1:10" x14ac:dyDescent="0.25">
      <c r="A854">
        <v>848</v>
      </c>
      <c r="B854">
        <v>0</v>
      </c>
      <c r="C854">
        <v>95.5</v>
      </c>
      <c r="D854">
        <f>MOD(A854-1+'Peaker Keys'!$B$7,'Peaker Keys'!$B$5)</f>
        <v>871</v>
      </c>
      <c r="E854">
        <f>INT(D854/'Peaker Keys'!$B$6)+1</f>
        <v>37</v>
      </c>
      <c r="F854">
        <f>MOD(D854,'Peaker Keys'!$B$6)</f>
        <v>7</v>
      </c>
      <c r="G854" t="str">
        <f>VLOOKUP(E854,Clustering!$A$6:$B$370,2,FALSE)</f>
        <v>Summer</v>
      </c>
      <c r="H854">
        <f>IF('Peaker Keys'!$B$29&gt;0,MAX(0,MIN('Peaker Keys'!$B$10,B854/'Peaker Keys'!$B$29)),0)</f>
        <v>0</v>
      </c>
      <c r="I854">
        <f>MAX(0,MIN('Peaker Keys'!$B$10,C854/'Peaker Keys'!$B$30))</f>
        <v>7.9998927763062441E-4</v>
      </c>
      <c r="J854">
        <f>IF('Peaker Keys'!$B$31=1,H854,I854)</f>
        <v>0</v>
      </c>
    </row>
    <row r="855" spans="1:10" x14ac:dyDescent="0.25">
      <c r="A855">
        <v>849</v>
      </c>
      <c r="B855">
        <v>0</v>
      </c>
      <c r="C855">
        <v>95.5</v>
      </c>
      <c r="D855">
        <f>MOD(A855-1+'Peaker Keys'!$B$7,'Peaker Keys'!$B$5)</f>
        <v>872</v>
      </c>
      <c r="E855">
        <f>INT(D855/'Peaker Keys'!$B$6)+1</f>
        <v>37</v>
      </c>
      <c r="F855">
        <f>MOD(D855,'Peaker Keys'!$B$6)</f>
        <v>8</v>
      </c>
      <c r="G855" t="str">
        <f>VLOOKUP(E855,Clustering!$A$6:$B$370,2,FALSE)</f>
        <v>Summer</v>
      </c>
      <c r="H855">
        <f>IF('Peaker Keys'!$B$29&gt;0,MAX(0,MIN('Peaker Keys'!$B$10,B855/'Peaker Keys'!$B$29)),0)</f>
        <v>0</v>
      </c>
      <c r="I855">
        <f>MAX(0,MIN('Peaker Keys'!$B$10,C855/'Peaker Keys'!$B$30))</f>
        <v>7.9998927763062441E-4</v>
      </c>
      <c r="J855">
        <f>IF('Peaker Keys'!$B$31=1,H855,I855)</f>
        <v>0</v>
      </c>
    </row>
    <row r="856" spans="1:10" x14ac:dyDescent="0.25">
      <c r="A856">
        <v>850</v>
      </c>
      <c r="B856">
        <v>0</v>
      </c>
      <c r="C856">
        <v>95.5</v>
      </c>
      <c r="D856">
        <f>MOD(A856-1+'Peaker Keys'!$B$7,'Peaker Keys'!$B$5)</f>
        <v>873</v>
      </c>
      <c r="E856">
        <f>INT(D856/'Peaker Keys'!$B$6)+1</f>
        <v>37</v>
      </c>
      <c r="F856">
        <f>MOD(D856,'Peaker Keys'!$B$6)</f>
        <v>9</v>
      </c>
      <c r="G856" t="str">
        <f>VLOOKUP(E856,Clustering!$A$6:$B$370,2,FALSE)</f>
        <v>Summer</v>
      </c>
      <c r="H856">
        <f>IF('Peaker Keys'!$B$29&gt;0,MAX(0,MIN('Peaker Keys'!$B$10,B856/'Peaker Keys'!$B$29)),0)</f>
        <v>0</v>
      </c>
      <c r="I856">
        <f>MAX(0,MIN('Peaker Keys'!$B$10,C856/'Peaker Keys'!$B$30))</f>
        <v>7.9998927763062441E-4</v>
      </c>
      <c r="J856">
        <f>IF('Peaker Keys'!$B$31=1,H856,I856)</f>
        <v>0</v>
      </c>
    </row>
    <row r="857" spans="1:10" x14ac:dyDescent="0.25">
      <c r="A857">
        <v>851</v>
      </c>
      <c r="B857">
        <v>0</v>
      </c>
      <c r="C857">
        <v>95.5</v>
      </c>
      <c r="D857">
        <f>MOD(A857-1+'Peaker Keys'!$B$7,'Peaker Keys'!$B$5)</f>
        <v>874</v>
      </c>
      <c r="E857">
        <f>INT(D857/'Peaker Keys'!$B$6)+1</f>
        <v>37</v>
      </c>
      <c r="F857">
        <f>MOD(D857,'Peaker Keys'!$B$6)</f>
        <v>10</v>
      </c>
      <c r="G857" t="str">
        <f>VLOOKUP(E857,Clustering!$A$6:$B$370,2,FALSE)</f>
        <v>Summer</v>
      </c>
      <c r="H857">
        <f>IF('Peaker Keys'!$B$29&gt;0,MAX(0,MIN('Peaker Keys'!$B$10,B857/'Peaker Keys'!$B$29)),0)</f>
        <v>0</v>
      </c>
      <c r="I857">
        <f>MAX(0,MIN('Peaker Keys'!$B$10,C857/'Peaker Keys'!$B$30))</f>
        <v>7.9998927763062441E-4</v>
      </c>
      <c r="J857">
        <f>IF('Peaker Keys'!$B$31=1,H857,I857)</f>
        <v>0</v>
      </c>
    </row>
    <row r="858" spans="1:10" x14ac:dyDescent="0.25">
      <c r="A858">
        <v>852</v>
      </c>
      <c r="B858">
        <v>0</v>
      </c>
      <c r="C858">
        <v>95.5</v>
      </c>
      <c r="D858">
        <f>MOD(A858-1+'Peaker Keys'!$B$7,'Peaker Keys'!$B$5)</f>
        <v>875</v>
      </c>
      <c r="E858">
        <f>INT(D858/'Peaker Keys'!$B$6)+1</f>
        <v>37</v>
      </c>
      <c r="F858">
        <f>MOD(D858,'Peaker Keys'!$B$6)</f>
        <v>11</v>
      </c>
      <c r="G858" t="str">
        <f>VLOOKUP(E858,Clustering!$A$6:$B$370,2,FALSE)</f>
        <v>Summer</v>
      </c>
      <c r="H858">
        <f>IF('Peaker Keys'!$B$29&gt;0,MAX(0,MIN('Peaker Keys'!$B$10,B858/'Peaker Keys'!$B$29)),0)</f>
        <v>0</v>
      </c>
      <c r="I858">
        <f>MAX(0,MIN('Peaker Keys'!$B$10,C858/'Peaker Keys'!$B$30))</f>
        <v>7.9998927763062441E-4</v>
      </c>
      <c r="J858">
        <f>IF('Peaker Keys'!$B$31=1,H858,I858)</f>
        <v>0</v>
      </c>
    </row>
    <row r="859" spans="1:10" x14ac:dyDescent="0.25">
      <c r="A859">
        <v>853</v>
      </c>
      <c r="B859">
        <v>0</v>
      </c>
      <c r="C859">
        <v>95.5</v>
      </c>
      <c r="D859">
        <f>MOD(A859-1+'Peaker Keys'!$B$7,'Peaker Keys'!$B$5)</f>
        <v>876</v>
      </c>
      <c r="E859">
        <f>INT(D859/'Peaker Keys'!$B$6)+1</f>
        <v>37</v>
      </c>
      <c r="F859">
        <f>MOD(D859,'Peaker Keys'!$B$6)</f>
        <v>12</v>
      </c>
      <c r="G859" t="str">
        <f>VLOOKUP(E859,Clustering!$A$6:$B$370,2,FALSE)</f>
        <v>Summer</v>
      </c>
      <c r="H859">
        <f>IF('Peaker Keys'!$B$29&gt;0,MAX(0,MIN('Peaker Keys'!$B$10,B859/'Peaker Keys'!$B$29)),0)</f>
        <v>0</v>
      </c>
      <c r="I859">
        <f>MAX(0,MIN('Peaker Keys'!$B$10,C859/'Peaker Keys'!$B$30))</f>
        <v>7.9998927763062441E-4</v>
      </c>
      <c r="J859">
        <f>IF('Peaker Keys'!$B$31=1,H859,I859)</f>
        <v>0</v>
      </c>
    </row>
    <row r="860" spans="1:10" x14ac:dyDescent="0.25">
      <c r="A860">
        <v>854</v>
      </c>
      <c r="B860">
        <v>0</v>
      </c>
      <c r="C860">
        <v>95.5</v>
      </c>
      <c r="D860">
        <f>MOD(A860-1+'Peaker Keys'!$B$7,'Peaker Keys'!$B$5)</f>
        <v>877</v>
      </c>
      <c r="E860">
        <f>INT(D860/'Peaker Keys'!$B$6)+1</f>
        <v>37</v>
      </c>
      <c r="F860">
        <f>MOD(D860,'Peaker Keys'!$B$6)</f>
        <v>13</v>
      </c>
      <c r="G860" t="str">
        <f>VLOOKUP(E860,Clustering!$A$6:$B$370,2,FALSE)</f>
        <v>Summer</v>
      </c>
      <c r="H860">
        <f>IF('Peaker Keys'!$B$29&gt;0,MAX(0,MIN('Peaker Keys'!$B$10,B860/'Peaker Keys'!$B$29)),0)</f>
        <v>0</v>
      </c>
      <c r="I860">
        <f>MAX(0,MIN('Peaker Keys'!$B$10,C860/'Peaker Keys'!$B$30))</f>
        <v>7.9998927763062441E-4</v>
      </c>
      <c r="J860">
        <f>IF('Peaker Keys'!$B$31=1,H860,I860)</f>
        <v>0</v>
      </c>
    </row>
    <row r="861" spans="1:10" x14ac:dyDescent="0.25">
      <c r="A861">
        <v>855</v>
      </c>
      <c r="B861">
        <v>0</v>
      </c>
      <c r="C861">
        <v>95.5</v>
      </c>
      <c r="D861">
        <f>MOD(A861-1+'Peaker Keys'!$B$7,'Peaker Keys'!$B$5)</f>
        <v>878</v>
      </c>
      <c r="E861">
        <f>INT(D861/'Peaker Keys'!$B$6)+1</f>
        <v>37</v>
      </c>
      <c r="F861">
        <f>MOD(D861,'Peaker Keys'!$B$6)</f>
        <v>14</v>
      </c>
      <c r="G861" t="str">
        <f>VLOOKUP(E861,Clustering!$A$6:$B$370,2,FALSE)</f>
        <v>Summer</v>
      </c>
      <c r="H861">
        <f>IF('Peaker Keys'!$B$29&gt;0,MAX(0,MIN('Peaker Keys'!$B$10,B861/'Peaker Keys'!$B$29)),0)</f>
        <v>0</v>
      </c>
      <c r="I861">
        <f>MAX(0,MIN('Peaker Keys'!$B$10,C861/'Peaker Keys'!$B$30))</f>
        <v>7.9998927763062441E-4</v>
      </c>
      <c r="J861">
        <f>IF('Peaker Keys'!$B$31=1,H861,I861)</f>
        <v>0</v>
      </c>
    </row>
    <row r="862" spans="1:10" x14ac:dyDescent="0.25">
      <c r="A862">
        <v>856</v>
      </c>
      <c r="B862">
        <v>0</v>
      </c>
      <c r="C862">
        <v>95.5</v>
      </c>
      <c r="D862">
        <f>MOD(A862-1+'Peaker Keys'!$B$7,'Peaker Keys'!$B$5)</f>
        <v>879</v>
      </c>
      <c r="E862">
        <f>INT(D862/'Peaker Keys'!$B$6)+1</f>
        <v>37</v>
      </c>
      <c r="F862">
        <f>MOD(D862,'Peaker Keys'!$B$6)</f>
        <v>15</v>
      </c>
      <c r="G862" t="str">
        <f>VLOOKUP(E862,Clustering!$A$6:$B$370,2,FALSE)</f>
        <v>Summer</v>
      </c>
      <c r="H862">
        <f>IF('Peaker Keys'!$B$29&gt;0,MAX(0,MIN('Peaker Keys'!$B$10,B862/'Peaker Keys'!$B$29)),0)</f>
        <v>0</v>
      </c>
      <c r="I862">
        <f>MAX(0,MIN('Peaker Keys'!$B$10,C862/'Peaker Keys'!$B$30))</f>
        <v>7.9998927763062441E-4</v>
      </c>
      <c r="J862">
        <f>IF('Peaker Keys'!$B$31=1,H862,I862)</f>
        <v>0</v>
      </c>
    </row>
    <row r="863" spans="1:10" x14ac:dyDescent="0.25">
      <c r="A863">
        <v>857</v>
      </c>
      <c r="B863">
        <v>0</v>
      </c>
      <c r="C863">
        <v>159.1</v>
      </c>
      <c r="D863">
        <f>MOD(A863-1+'Peaker Keys'!$B$7,'Peaker Keys'!$B$5)</f>
        <v>880</v>
      </c>
      <c r="E863">
        <f>INT(D863/'Peaker Keys'!$B$6)+1</f>
        <v>37</v>
      </c>
      <c r="F863">
        <f>MOD(D863,'Peaker Keys'!$B$6)</f>
        <v>16</v>
      </c>
      <c r="G863" t="str">
        <f>VLOOKUP(E863,Clustering!$A$6:$B$370,2,FALSE)</f>
        <v>Summer</v>
      </c>
      <c r="H863">
        <f>IF('Peaker Keys'!$B$29&gt;0,MAX(0,MIN('Peaker Keys'!$B$10,B863/'Peaker Keys'!$B$29)),0)</f>
        <v>0</v>
      </c>
      <c r="I863">
        <f>MAX(0,MIN('Peaker Keys'!$B$10,C863/'Peaker Keys'!$B$30))</f>
        <v>1.3327570059793962E-3</v>
      </c>
      <c r="J863">
        <f>IF('Peaker Keys'!$B$31=1,H863,I863)</f>
        <v>0</v>
      </c>
    </row>
    <row r="864" spans="1:10" x14ac:dyDescent="0.25">
      <c r="A864">
        <v>858</v>
      </c>
      <c r="B864">
        <v>0</v>
      </c>
      <c r="C864">
        <v>159.1</v>
      </c>
      <c r="D864">
        <f>MOD(A864-1+'Peaker Keys'!$B$7,'Peaker Keys'!$B$5)</f>
        <v>881</v>
      </c>
      <c r="E864">
        <f>INT(D864/'Peaker Keys'!$B$6)+1</f>
        <v>37</v>
      </c>
      <c r="F864">
        <f>MOD(D864,'Peaker Keys'!$B$6)</f>
        <v>17</v>
      </c>
      <c r="G864" t="str">
        <f>VLOOKUP(E864,Clustering!$A$6:$B$370,2,FALSE)</f>
        <v>Summer</v>
      </c>
      <c r="H864">
        <f>IF('Peaker Keys'!$B$29&gt;0,MAX(0,MIN('Peaker Keys'!$B$10,B864/'Peaker Keys'!$B$29)),0)</f>
        <v>0</v>
      </c>
      <c r="I864">
        <f>MAX(0,MIN('Peaker Keys'!$B$10,C864/'Peaker Keys'!$B$30))</f>
        <v>1.3327570059793962E-3</v>
      </c>
      <c r="J864">
        <f>IF('Peaker Keys'!$B$31=1,H864,I864)</f>
        <v>0</v>
      </c>
    </row>
    <row r="865" spans="1:10" x14ac:dyDescent="0.25">
      <c r="A865">
        <v>859</v>
      </c>
      <c r="B865">
        <v>0</v>
      </c>
      <c r="C865">
        <v>159.1</v>
      </c>
      <c r="D865">
        <f>MOD(A865-1+'Peaker Keys'!$B$7,'Peaker Keys'!$B$5)</f>
        <v>882</v>
      </c>
      <c r="E865">
        <f>INT(D865/'Peaker Keys'!$B$6)+1</f>
        <v>37</v>
      </c>
      <c r="F865">
        <f>MOD(D865,'Peaker Keys'!$B$6)</f>
        <v>18</v>
      </c>
      <c r="G865" t="str">
        <f>VLOOKUP(E865,Clustering!$A$6:$B$370,2,FALSE)</f>
        <v>Summer</v>
      </c>
      <c r="H865">
        <f>IF('Peaker Keys'!$B$29&gt;0,MAX(0,MIN('Peaker Keys'!$B$10,B865/'Peaker Keys'!$B$29)),0)</f>
        <v>0</v>
      </c>
      <c r="I865">
        <f>MAX(0,MIN('Peaker Keys'!$B$10,C865/'Peaker Keys'!$B$30))</f>
        <v>1.3327570059793962E-3</v>
      </c>
      <c r="J865">
        <f>IF('Peaker Keys'!$B$31=1,H865,I865)</f>
        <v>0</v>
      </c>
    </row>
    <row r="866" spans="1:10" x14ac:dyDescent="0.25">
      <c r="A866">
        <v>860</v>
      </c>
      <c r="B866">
        <v>0</v>
      </c>
      <c r="C866">
        <v>159.1</v>
      </c>
      <c r="D866">
        <f>MOD(A866-1+'Peaker Keys'!$B$7,'Peaker Keys'!$B$5)</f>
        <v>883</v>
      </c>
      <c r="E866">
        <f>INT(D866/'Peaker Keys'!$B$6)+1</f>
        <v>37</v>
      </c>
      <c r="F866">
        <f>MOD(D866,'Peaker Keys'!$B$6)</f>
        <v>19</v>
      </c>
      <c r="G866" t="str">
        <f>VLOOKUP(E866,Clustering!$A$6:$B$370,2,FALSE)</f>
        <v>Summer</v>
      </c>
      <c r="H866">
        <f>IF('Peaker Keys'!$B$29&gt;0,MAX(0,MIN('Peaker Keys'!$B$10,B866/'Peaker Keys'!$B$29)),0)</f>
        <v>0</v>
      </c>
      <c r="I866">
        <f>MAX(0,MIN('Peaker Keys'!$B$10,C866/'Peaker Keys'!$B$30))</f>
        <v>1.3327570059793962E-3</v>
      </c>
      <c r="J866">
        <f>IF('Peaker Keys'!$B$31=1,H866,I866)</f>
        <v>0</v>
      </c>
    </row>
    <row r="867" spans="1:10" x14ac:dyDescent="0.25">
      <c r="A867">
        <v>861</v>
      </c>
      <c r="B867">
        <v>0</v>
      </c>
      <c r="C867">
        <v>159.1</v>
      </c>
      <c r="D867">
        <f>MOD(A867-1+'Peaker Keys'!$B$7,'Peaker Keys'!$B$5)</f>
        <v>884</v>
      </c>
      <c r="E867">
        <f>INT(D867/'Peaker Keys'!$B$6)+1</f>
        <v>37</v>
      </c>
      <c r="F867">
        <f>MOD(D867,'Peaker Keys'!$B$6)</f>
        <v>20</v>
      </c>
      <c r="G867" t="str">
        <f>VLOOKUP(E867,Clustering!$A$6:$B$370,2,FALSE)</f>
        <v>Summer</v>
      </c>
      <c r="H867">
        <f>IF('Peaker Keys'!$B$29&gt;0,MAX(0,MIN('Peaker Keys'!$B$10,B867/'Peaker Keys'!$B$29)),0)</f>
        <v>0</v>
      </c>
      <c r="I867">
        <f>MAX(0,MIN('Peaker Keys'!$B$10,C867/'Peaker Keys'!$B$30))</f>
        <v>1.3327570059793962E-3</v>
      </c>
      <c r="J867">
        <f>IF('Peaker Keys'!$B$31=1,H867,I867)</f>
        <v>0</v>
      </c>
    </row>
    <row r="868" spans="1:10" x14ac:dyDescent="0.25">
      <c r="A868">
        <v>862</v>
      </c>
      <c r="B868">
        <v>0</v>
      </c>
      <c r="C868">
        <v>159.1</v>
      </c>
      <c r="D868">
        <f>MOD(A868-1+'Peaker Keys'!$B$7,'Peaker Keys'!$B$5)</f>
        <v>885</v>
      </c>
      <c r="E868">
        <f>INT(D868/'Peaker Keys'!$B$6)+1</f>
        <v>37</v>
      </c>
      <c r="F868">
        <f>MOD(D868,'Peaker Keys'!$B$6)</f>
        <v>21</v>
      </c>
      <c r="G868" t="str">
        <f>VLOOKUP(E868,Clustering!$A$6:$B$370,2,FALSE)</f>
        <v>Summer</v>
      </c>
      <c r="H868">
        <f>IF('Peaker Keys'!$B$29&gt;0,MAX(0,MIN('Peaker Keys'!$B$10,B868/'Peaker Keys'!$B$29)),0)</f>
        <v>0</v>
      </c>
      <c r="I868">
        <f>MAX(0,MIN('Peaker Keys'!$B$10,C868/'Peaker Keys'!$B$30))</f>
        <v>1.3327570059793962E-3</v>
      </c>
      <c r="J868">
        <f>IF('Peaker Keys'!$B$31=1,H868,I868)</f>
        <v>0</v>
      </c>
    </row>
    <row r="869" spans="1:10" x14ac:dyDescent="0.25">
      <c r="A869">
        <v>863</v>
      </c>
      <c r="B869">
        <v>0</v>
      </c>
      <c r="C869">
        <v>159.1</v>
      </c>
      <c r="D869">
        <f>MOD(A869-1+'Peaker Keys'!$B$7,'Peaker Keys'!$B$5)</f>
        <v>886</v>
      </c>
      <c r="E869">
        <f>INT(D869/'Peaker Keys'!$B$6)+1</f>
        <v>37</v>
      </c>
      <c r="F869">
        <f>MOD(D869,'Peaker Keys'!$B$6)</f>
        <v>22</v>
      </c>
      <c r="G869" t="str">
        <f>VLOOKUP(E869,Clustering!$A$6:$B$370,2,FALSE)</f>
        <v>Summer</v>
      </c>
      <c r="H869">
        <f>IF('Peaker Keys'!$B$29&gt;0,MAX(0,MIN('Peaker Keys'!$B$10,B869/'Peaker Keys'!$B$29)),0)</f>
        <v>0</v>
      </c>
      <c r="I869">
        <f>MAX(0,MIN('Peaker Keys'!$B$10,C869/'Peaker Keys'!$B$30))</f>
        <v>1.3327570059793962E-3</v>
      </c>
      <c r="J869">
        <f>IF('Peaker Keys'!$B$31=1,H869,I869)</f>
        <v>0</v>
      </c>
    </row>
    <row r="870" spans="1:10" x14ac:dyDescent="0.25">
      <c r="A870">
        <v>864</v>
      </c>
      <c r="B870">
        <v>0</v>
      </c>
      <c r="C870">
        <v>159.1</v>
      </c>
      <c r="D870">
        <f>MOD(A870-1+'Peaker Keys'!$B$7,'Peaker Keys'!$B$5)</f>
        <v>887</v>
      </c>
      <c r="E870">
        <f>INT(D870/'Peaker Keys'!$B$6)+1</f>
        <v>37</v>
      </c>
      <c r="F870">
        <f>MOD(D870,'Peaker Keys'!$B$6)</f>
        <v>23</v>
      </c>
      <c r="G870" t="str">
        <f>VLOOKUP(E870,Clustering!$A$6:$B$370,2,FALSE)</f>
        <v>Summer</v>
      </c>
      <c r="H870">
        <f>IF('Peaker Keys'!$B$29&gt;0,MAX(0,MIN('Peaker Keys'!$B$10,B870/'Peaker Keys'!$B$29)),0)</f>
        <v>0</v>
      </c>
      <c r="I870">
        <f>MAX(0,MIN('Peaker Keys'!$B$10,C870/'Peaker Keys'!$B$30))</f>
        <v>1.3327570059793962E-3</v>
      </c>
      <c r="J870">
        <f>IF('Peaker Keys'!$B$31=1,H870,I870)</f>
        <v>0</v>
      </c>
    </row>
    <row r="871" spans="1:10" x14ac:dyDescent="0.25">
      <c r="A871">
        <v>865</v>
      </c>
      <c r="B871">
        <v>0</v>
      </c>
      <c r="C871">
        <v>159.1</v>
      </c>
      <c r="D871">
        <f>MOD(A871-1+'Peaker Keys'!$B$7,'Peaker Keys'!$B$5)</f>
        <v>888</v>
      </c>
      <c r="E871">
        <f>INT(D871/'Peaker Keys'!$B$6)+1</f>
        <v>38</v>
      </c>
      <c r="F871">
        <f>MOD(D871,'Peaker Keys'!$B$6)</f>
        <v>0</v>
      </c>
      <c r="G871" t="str">
        <f>VLOOKUP(E871,Clustering!$A$6:$B$370,2,FALSE)</f>
        <v>Winter</v>
      </c>
      <c r="H871">
        <f>IF('Peaker Keys'!$B$29&gt;0,MAX(0,MIN('Peaker Keys'!$B$10,B871/'Peaker Keys'!$B$29)),0)</f>
        <v>0</v>
      </c>
      <c r="I871">
        <f>MAX(0,MIN('Peaker Keys'!$B$10,C871/'Peaker Keys'!$B$30))</f>
        <v>1.3327570059793962E-3</v>
      </c>
      <c r="J871">
        <f>IF('Peaker Keys'!$B$31=1,H871,I871)</f>
        <v>0</v>
      </c>
    </row>
    <row r="872" spans="1:10" x14ac:dyDescent="0.25">
      <c r="A872">
        <v>866</v>
      </c>
      <c r="B872">
        <v>0</v>
      </c>
      <c r="C872">
        <v>134.1</v>
      </c>
      <c r="D872">
        <f>MOD(A872-1+'Peaker Keys'!$B$7,'Peaker Keys'!$B$5)</f>
        <v>889</v>
      </c>
      <c r="E872">
        <f>INT(D872/'Peaker Keys'!$B$6)+1</f>
        <v>38</v>
      </c>
      <c r="F872">
        <f>MOD(D872,'Peaker Keys'!$B$6)</f>
        <v>1</v>
      </c>
      <c r="G872" t="str">
        <f>VLOOKUP(E872,Clustering!$A$6:$B$370,2,FALSE)</f>
        <v>Winter</v>
      </c>
      <c r="H872">
        <f>IF('Peaker Keys'!$B$29&gt;0,MAX(0,MIN('Peaker Keys'!$B$10,B872/'Peaker Keys'!$B$29)),0)</f>
        <v>0</v>
      </c>
      <c r="I872">
        <f>MAX(0,MIN('Peaker Keys'!$B$10,C872/'Peaker Keys'!$B$30))</f>
        <v>1.1233357291127405E-3</v>
      </c>
      <c r="J872">
        <f>IF('Peaker Keys'!$B$31=1,H872,I872)</f>
        <v>0</v>
      </c>
    </row>
    <row r="873" spans="1:10" x14ac:dyDescent="0.25">
      <c r="A873">
        <v>867</v>
      </c>
      <c r="B873">
        <v>0</v>
      </c>
      <c r="C873">
        <v>95.5</v>
      </c>
      <c r="D873">
        <f>MOD(A873-1+'Peaker Keys'!$B$7,'Peaker Keys'!$B$5)</f>
        <v>890</v>
      </c>
      <c r="E873">
        <f>INT(D873/'Peaker Keys'!$B$6)+1</f>
        <v>38</v>
      </c>
      <c r="F873">
        <f>MOD(D873,'Peaker Keys'!$B$6)</f>
        <v>2</v>
      </c>
      <c r="G873" t="str">
        <f>VLOOKUP(E873,Clustering!$A$6:$B$370,2,FALSE)</f>
        <v>Winter</v>
      </c>
      <c r="H873">
        <f>IF('Peaker Keys'!$B$29&gt;0,MAX(0,MIN('Peaker Keys'!$B$10,B873/'Peaker Keys'!$B$29)),0)</f>
        <v>0</v>
      </c>
      <c r="I873">
        <f>MAX(0,MIN('Peaker Keys'!$B$10,C873/'Peaker Keys'!$B$30))</f>
        <v>7.9998927763062441E-4</v>
      </c>
      <c r="J873">
        <f>IF('Peaker Keys'!$B$31=1,H873,I873)</f>
        <v>0</v>
      </c>
    </row>
    <row r="874" spans="1:10" x14ac:dyDescent="0.25">
      <c r="A874">
        <v>868</v>
      </c>
      <c r="B874">
        <v>0</v>
      </c>
      <c r="C874">
        <v>95.5</v>
      </c>
      <c r="D874">
        <f>MOD(A874-1+'Peaker Keys'!$B$7,'Peaker Keys'!$B$5)</f>
        <v>891</v>
      </c>
      <c r="E874">
        <f>INT(D874/'Peaker Keys'!$B$6)+1</f>
        <v>38</v>
      </c>
      <c r="F874">
        <f>MOD(D874,'Peaker Keys'!$B$6)</f>
        <v>3</v>
      </c>
      <c r="G874" t="str">
        <f>VLOOKUP(E874,Clustering!$A$6:$B$370,2,FALSE)</f>
        <v>Winter</v>
      </c>
      <c r="H874">
        <f>IF('Peaker Keys'!$B$29&gt;0,MAX(0,MIN('Peaker Keys'!$B$10,B874/'Peaker Keys'!$B$29)),0)</f>
        <v>0</v>
      </c>
      <c r="I874">
        <f>MAX(0,MIN('Peaker Keys'!$B$10,C874/'Peaker Keys'!$B$30))</f>
        <v>7.9998927763062441E-4</v>
      </c>
      <c r="J874">
        <f>IF('Peaker Keys'!$B$31=1,H874,I874)</f>
        <v>0</v>
      </c>
    </row>
    <row r="875" spans="1:10" x14ac:dyDescent="0.25">
      <c r="A875">
        <v>869</v>
      </c>
      <c r="B875">
        <v>0</v>
      </c>
      <c r="C875">
        <v>95.5</v>
      </c>
      <c r="D875">
        <f>MOD(A875-1+'Peaker Keys'!$B$7,'Peaker Keys'!$B$5)</f>
        <v>892</v>
      </c>
      <c r="E875">
        <f>INT(D875/'Peaker Keys'!$B$6)+1</f>
        <v>38</v>
      </c>
      <c r="F875">
        <f>MOD(D875,'Peaker Keys'!$B$6)</f>
        <v>4</v>
      </c>
      <c r="G875" t="str">
        <f>VLOOKUP(E875,Clustering!$A$6:$B$370,2,FALSE)</f>
        <v>Winter</v>
      </c>
      <c r="H875">
        <f>IF('Peaker Keys'!$B$29&gt;0,MAX(0,MIN('Peaker Keys'!$B$10,B875/'Peaker Keys'!$B$29)),0)</f>
        <v>0</v>
      </c>
      <c r="I875">
        <f>MAX(0,MIN('Peaker Keys'!$B$10,C875/'Peaker Keys'!$B$30))</f>
        <v>7.9998927763062441E-4</v>
      </c>
      <c r="J875">
        <f>IF('Peaker Keys'!$B$31=1,H875,I875)</f>
        <v>0</v>
      </c>
    </row>
    <row r="876" spans="1:10" x14ac:dyDescent="0.25">
      <c r="A876">
        <v>870</v>
      </c>
      <c r="B876">
        <v>0</v>
      </c>
      <c r="C876">
        <v>95.5</v>
      </c>
      <c r="D876">
        <f>MOD(A876-1+'Peaker Keys'!$B$7,'Peaker Keys'!$B$5)</f>
        <v>893</v>
      </c>
      <c r="E876">
        <f>INT(D876/'Peaker Keys'!$B$6)+1</f>
        <v>38</v>
      </c>
      <c r="F876">
        <f>MOD(D876,'Peaker Keys'!$B$6)</f>
        <v>5</v>
      </c>
      <c r="G876" t="str">
        <f>VLOOKUP(E876,Clustering!$A$6:$B$370,2,FALSE)</f>
        <v>Winter</v>
      </c>
      <c r="H876">
        <f>IF('Peaker Keys'!$B$29&gt;0,MAX(0,MIN('Peaker Keys'!$B$10,B876/'Peaker Keys'!$B$29)),0)</f>
        <v>0</v>
      </c>
      <c r="I876">
        <f>MAX(0,MIN('Peaker Keys'!$B$10,C876/'Peaker Keys'!$B$30))</f>
        <v>7.9998927763062441E-4</v>
      </c>
      <c r="J876">
        <f>IF('Peaker Keys'!$B$31=1,H876,I876)</f>
        <v>0</v>
      </c>
    </row>
    <row r="877" spans="1:10" x14ac:dyDescent="0.25">
      <c r="A877">
        <v>871</v>
      </c>
      <c r="B877">
        <v>0</v>
      </c>
      <c r="C877">
        <v>95.5</v>
      </c>
      <c r="D877">
        <f>MOD(A877-1+'Peaker Keys'!$B$7,'Peaker Keys'!$B$5)</f>
        <v>894</v>
      </c>
      <c r="E877">
        <f>INT(D877/'Peaker Keys'!$B$6)+1</f>
        <v>38</v>
      </c>
      <c r="F877">
        <f>MOD(D877,'Peaker Keys'!$B$6)</f>
        <v>6</v>
      </c>
      <c r="G877" t="str">
        <f>VLOOKUP(E877,Clustering!$A$6:$B$370,2,FALSE)</f>
        <v>Winter</v>
      </c>
      <c r="H877">
        <f>IF('Peaker Keys'!$B$29&gt;0,MAX(0,MIN('Peaker Keys'!$B$10,B877/'Peaker Keys'!$B$29)),0)</f>
        <v>0</v>
      </c>
      <c r="I877">
        <f>MAX(0,MIN('Peaker Keys'!$B$10,C877/'Peaker Keys'!$B$30))</f>
        <v>7.9998927763062441E-4</v>
      </c>
      <c r="J877">
        <f>IF('Peaker Keys'!$B$31=1,H877,I877)</f>
        <v>0</v>
      </c>
    </row>
    <row r="878" spans="1:10" x14ac:dyDescent="0.25">
      <c r="A878">
        <v>872</v>
      </c>
      <c r="B878">
        <v>0</v>
      </c>
      <c r="C878">
        <v>2157.6</v>
      </c>
      <c r="D878">
        <f>MOD(A878-1+'Peaker Keys'!$B$7,'Peaker Keys'!$B$5)</f>
        <v>895</v>
      </c>
      <c r="E878">
        <f>INT(D878/'Peaker Keys'!$B$6)+1</f>
        <v>38</v>
      </c>
      <c r="F878">
        <f>MOD(D878,'Peaker Keys'!$B$6)</f>
        <v>7</v>
      </c>
      <c r="G878" t="str">
        <f>VLOOKUP(E878,Clustering!$A$6:$B$370,2,FALSE)</f>
        <v>Winter</v>
      </c>
      <c r="H878">
        <f>IF('Peaker Keys'!$B$29&gt;0,MAX(0,MIN('Peaker Keys'!$B$10,B878/'Peaker Keys'!$B$29)),0)</f>
        <v>0</v>
      </c>
      <c r="I878">
        <f>MAX(0,MIN('Peaker Keys'!$B$10,C878/'Peaker Keys'!$B$30))</f>
        <v>1.8073893878699843E-2</v>
      </c>
      <c r="J878">
        <f>IF('Peaker Keys'!$B$31=1,H878,I878)</f>
        <v>0</v>
      </c>
    </row>
    <row r="879" spans="1:10" x14ac:dyDescent="0.25">
      <c r="A879">
        <v>873</v>
      </c>
      <c r="B879">
        <v>0</v>
      </c>
      <c r="C879">
        <v>2159.6</v>
      </c>
      <c r="D879">
        <f>MOD(A879-1+'Peaker Keys'!$B$7,'Peaker Keys'!$B$5)</f>
        <v>896</v>
      </c>
      <c r="E879">
        <f>INT(D879/'Peaker Keys'!$B$6)+1</f>
        <v>38</v>
      </c>
      <c r="F879">
        <f>MOD(D879,'Peaker Keys'!$B$6)</f>
        <v>8</v>
      </c>
      <c r="G879" t="str">
        <f>VLOOKUP(E879,Clustering!$A$6:$B$370,2,FALSE)</f>
        <v>Winter</v>
      </c>
      <c r="H879">
        <f>IF('Peaker Keys'!$B$29&gt;0,MAX(0,MIN('Peaker Keys'!$B$10,B879/'Peaker Keys'!$B$29)),0)</f>
        <v>0</v>
      </c>
      <c r="I879">
        <f>MAX(0,MIN('Peaker Keys'!$B$10,C879/'Peaker Keys'!$B$30))</f>
        <v>1.8090647580849176E-2</v>
      </c>
      <c r="J879">
        <f>IF('Peaker Keys'!$B$31=1,H879,I879)</f>
        <v>0</v>
      </c>
    </row>
    <row r="880" spans="1:10" x14ac:dyDescent="0.25">
      <c r="A880">
        <v>874</v>
      </c>
      <c r="B880">
        <v>0</v>
      </c>
      <c r="C880">
        <v>95.5</v>
      </c>
      <c r="D880">
        <f>MOD(A880-1+'Peaker Keys'!$B$7,'Peaker Keys'!$B$5)</f>
        <v>897</v>
      </c>
      <c r="E880">
        <f>INT(D880/'Peaker Keys'!$B$6)+1</f>
        <v>38</v>
      </c>
      <c r="F880">
        <f>MOD(D880,'Peaker Keys'!$B$6)</f>
        <v>9</v>
      </c>
      <c r="G880" t="str">
        <f>VLOOKUP(E880,Clustering!$A$6:$B$370,2,FALSE)</f>
        <v>Winter</v>
      </c>
      <c r="H880">
        <f>IF('Peaker Keys'!$B$29&gt;0,MAX(0,MIN('Peaker Keys'!$B$10,B880/'Peaker Keys'!$B$29)),0)</f>
        <v>0</v>
      </c>
      <c r="I880">
        <f>MAX(0,MIN('Peaker Keys'!$B$10,C880/'Peaker Keys'!$B$30))</f>
        <v>7.9998927763062441E-4</v>
      </c>
      <c r="J880">
        <f>IF('Peaker Keys'!$B$31=1,H880,I880)</f>
        <v>0</v>
      </c>
    </row>
    <row r="881" spans="1:10" x14ac:dyDescent="0.25">
      <c r="A881">
        <v>875</v>
      </c>
      <c r="B881">
        <v>0</v>
      </c>
      <c r="C881">
        <v>95.5</v>
      </c>
      <c r="D881">
        <f>MOD(A881-1+'Peaker Keys'!$B$7,'Peaker Keys'!$B$5)</f>
        <v>898</v>
      </c>
      <c r="E881">
        <f>INT(D881/'Peaker Keys'!$B$6)+1</f>
        <v>38</v>
      </c>
      <c r="F881">
        <f>MOD(D881,'Peaker Keys'!$B$6)</f>
        <v>10</v>
      </c>
      <c r="G881" t="str">
        <f>VLOOKUP(E881,Clustering!$A$6:$B$370,2,FALSE)</f>
        <v>Winter</v>
      </c>
      <c r="H881">
        <f>IF('Peaker Keys'!$B$29&gt;0,MAX(0,MIN('Peaker Keys'!$B$10,B881/'Peaker Keys'!$B$29)),0)</f>
        <v>0</v>
      </c>
      <c r="I881">
        <f>MAX(0,MIN('Peaker Keys'!$B$10,C881/'Peaker Keys'!$B$30))</f>
        <v>7.9998927763062441E-4</v>
      </c>
      <c r="J881">
        <f>IF('Peaker Keys'!$B$31=1,H881,I881)</f>
        <v>0</v>
      </c>
    </row>
    <row r="882" spans="1:10" x14ac:dyDescent="0.25">
      <c r="A882">
        <v>876</v>
      </c>
      <c r="B882">
        <v>0</v>
      </c>
      <c r="C882">
        <v>95.5</v>
      </c>
      <c r="D882">
        <f>MOD(A882-1+'Peaker Keys'!$B$7,'Peaker Keys'!$B$5)</f>
        <v>899</v>
      </c>
      <c r="E882">
        <f>INT(D882/'Peaker Keys'!$B$6)+1</f>
        <v>38</v>
      </c>
      <c r="F882">
        <f>MOD(D882,'Peaker Keys'!$B$6)</f>
        <v>11</v>
      </c>
      <c r="G882" t="str">
        <f>VLOOKUP(E882,Clustering!$A$6:$B$370,2,FALSE)</f>
        <v>Winter</v>
      </c>
      <c r="H882">
        <f>IF('Peaker Keys'!$B$29&gt;0,MAX(0,MIN('Peaker Keys'!$B$10,B882/'Peaker Keys'!$B$29)),0)</f>
        <v>0</v>
      </c>
      <c r="I882">
        <f>MAX(0,MIN('Peaker Keys'!$B$10,C882/'Peaker Keys'!$B$30))</f>
        <v>7.9998927763062441E-4</v>
      </c>
      <c r="J882">
        <f>IF('Peaker Keys'!$B$31=1,H882,I882)</f>
        <v>0</v>
      </c>
    </row>
    <row r="883" spans="1:10" x14ac:dyDescent="0.25">
      <c r="A883">
        <v>877</v>
      </c>
      <c r="B883">
        <v>0</v>
      </c>
      <c r="C883">
        <v>95.5</v>
      </c>
      <c r="D883">
        <f>MOD(A883-1+'Peaker Keys'!$B$7,'Peaker Keys'!$B$5)</f>
        <v>900</v>
      </c>
      <c r="E883">
        <f>INT(D883/'Peaker Keys'!$B$6)+1</f>
        <v>38</v>
      </c>
      <c r="F883">
        <f>MOD(D883,'Peaker Keys'!$B$6)</f>
        <v>12</v>
      </c>
      <c r="G883" t="str">
        <f>VLOOKUP(E883,Clustering!$A$6:$B$370,2,FALSE)</f>
        <v>Winter</v>
      </c>
      <c r="H883">
        <f>IF('Peaker Keys'!$B$29&gt;0,MAX(0,MIN('Peaker Keys'!$B$10,B883/'Peaker Keys'!$B$29)),0)</f>
        <v>0</v>
      </c>
      <c r="I883">
        <f>MAX(0,MIN('Peaker Keys'!$B$10,C883/'Peaker Keys'!$B$30))</f>
        <v>7.9998927763062441E-4</v>
      </c>
      <c r="J883">
        <f>IF('Peaker Keys'!$B$31=1,H883,I883)</f>
        <v>0</v>
      </c>
    </row>
    <row r="884" spans="1:10" x14ac:dyDescent="0.25">
      <c r="A884">
        <v>878</v>
      </c>
      <c r="B884">
        <v>0</v>
      </c>
      <c r="C884">
        <v>95.5</v>
      </c>
      <c r="D884">
        <f>MOD(A884-1+'Peaker Keys'!$B$7,'Peaker Keys'!$B$5)</f>
        <v>901</v>
      </c>
      <c r="E884">
        <f>INT(D884/'Peaker Keys'!$B$6)+1</f>
        <v>38</v>
      </c>
      <c r="F884">
        <f>MOD(D884,'Peaker Keys'!$B$6)</f>
        <v>13</v>
      </c>
      <c r="G884" t="str">
        <f>VLOOKUP(E884,Clustering!$A$6:$B$370,2,FALSE)</f>
        <v>Winter</v>
      </c>
      <c r="H884">
        <f>IF('Peaker Keys'!$B$29&gt;0,MAX(0,MIN('Peaker Keys'!$B$10,B884/'Peaker Keys'!$B$29)),0)</f>
        <v>0</v>
      </c>
      <c r="I884">
        <f>MAX(0,MIN('Peaker Keys'!$B$10,C884/'Peaker Keys'!$B$30))</f>
        <v>7.9998927763062441E-4</v>
      </c>
      <c r="J884">
        <f>IF('Peaker Keys'!$B$31=1,H884,I884)</f>
        <v>0</v>
      </c>
    </row>
    <row r="885" spans="1:10" x14ac:dyDescent="0.25">
      <c r="A885">
        <v>879</v>
      </c>
      <c r="B885">
        <v>0</v>
      </c>
      <c r="C885">
        <v>95.5</v>
      </c>
      <c r="D885">
        <f>MOD(A885-1+'Peaker Keys'!$B$7,'Peaker Keys'!$B$5)</f>
        <v>902</v>
      </c>
      <c r="E885">
        <f>INT(D885/'Peaker Keys'!$B$6)+1</f>
        <v>38</v>
      </c>
      <c r="F885">
        <f>MOD(D885,'Peaker Keys'!$B$6)</f>
        <v>14</v>
      </c>
      <c r="G885" t="str">
        <f>VLOOKUP(E885,Clustering!$A$6:$B$370,2,FALSE)</f>
        <v>Winter</v>
      </c>
      <c r="H885">
        <f>IF('Peaker Keys'!$B$29&gt;0,MAX(0,MIN('Peaker Keys'!$B$10,B885/'Peaker Keys'!$B$29)),0)</f>
        <v>0</v>
      </c>
      <c r="I885">
        <f>MAX(0,MIN('Peaker Keys'!$B$10,C885/'Peaker Keys'!$B$30))</f>
        <v>7.9998927763062441E-4</v>
      </c>
      <c r="J885">
        <f>IF('Peaker Keys'!$B$31=1,H885,I885)</f>
        <v>0</v>
      </c>
    </row>
    <row r="886" spans="1:10" x14ac:dyDescent="0.25">
      <c r="A886">
        <v>880</v>
      </c>
      <c r="B886">
        <v>0</v>
      </c>
      <c r="C886">
        <v>95.5</v>
      </c>
      <c r="D886">
        <f>MOD(A886-1+'Peaker Keys'!$B$7,'Peaker Keys'!$B$5)</f>
        <v>903</v>
      </c>
      <c r="E886">
        <f>INT(D886/'Peaker Keys'!$B$6)+1</f>
        <v>38</v>
      </c>
      <c r="F886">
        <f>MOD(D886,'Peaker Keys'!$B$6)</f>
        <v>15</v>
      </c>
      <c r="G886" t="str">
        <f>VLOOKUP(E886,Clustering!$A$6:$B$370,2,FALSE)</f>
        <v>Winter</v>
      </c>
      <c r="H886">
        <f>IF('Peaker Keys'!$B$29&gt;0,MAX(0,MIN('Peaker Keys'!$B$10,B886/'Peaker Keys'!$B$29)),0)</f>
        <v>0</v>
      </c>
      <c r="I886">
        <f>MAX(0,MIN('Peaker Keys'!$B$10,C886/'Peaker Keys'!$B$30))</f>
        <v>7.9998927763062441E-4</v>
      </c>
      <c r="J886">
        <f>IF('Peaker Keys'!$B$31=1,H886,I886)</f>
        <v>0</v>
      </c>
    </row>
    <row r="887" spans="1:10" x14ac:dyDescent="0.25">
      <c r="A887">
        <v>881</v>
      </c>
      <c r="B887">
        <v>0</v>
      </c>
      <c r="C887">
        <v>159.1</v>
      </c>
      <c r="D887">
        <f>MOD(A887-1+'Peaker Keys'!$B$7,'Peaker Keys'!$B$5)</f>
        <v>904</v>
      </c>
      <c r="E887">
        <f>INT(D887/'Peaker Keys'!$B$6)+1</f>
        <v>38</v>
      </c>
      <c r="F887">
        <f>MOD(D887,'Peaker Keys'!$B$6)</f>
        <v>16</v>
      </c>
      <c r="G887" t="str">
        <f>VLOOKUP(E887,Clustering!$A$6:$B$370,2,FALSE)</f>
        <v>Winter</v>
      </c>
      <c r="H887">
        <f>IF('Peaker Keys'!$B$29&gt;0,MAX(0,MIN('Peaker Keys'!$B$10,B887/'Peaker Keys'!$B$29)),0)</f>
        <v>0</v>
      </c>
      <c r="I887">
        <f>MAX(0,MIN('Peaker Keys'!$B$10,C887/'Peaker Keys'!$B$30))</f>
        <v>1.3327570059793962E-3</v>
      </c>
      <c r="J887">
        <f>IF('Peaker Keys'!$B$31=1,H887,I887)</f>
        <v>0</v>
      </c>
    </row>
    <row r="888" spans="1:10" x14ac:dyDescent="0.25">
      <c r="A888">
        <v>882</v>
      </c>
      <c r="B888">
        <v>0</v>
      </c>
      <c r="C888">
        <v>159.1</v>
      </c>
      <c r="D888">
        <f>MOD(A888-1+'Peaker Keys'!$B$7,'Peaker Keys'!$B$5)</f>
        <v>905</v>
      </c>
      <c r="E888">
        <f>INT(D888/'Peaker Keys'!$B$6)+1</f>
        <v>38</v>
      </c>
      <c r="F888">
        <f>MOD(D888,'Peaker Keys'!$B$6)</f>
        <v>17</v>
      </c>
      <c r="G888" t="str">
        <f>VLOOKUP(E888,Clustering!$A$6:$B$370,2,FALSE)</f>
        <v>Winter</v>
      </c>
      <c r="H888">
        <f>IF('Peaker Keys'!$B$29&gt;0,MAX(0,MIN('Peaker Keys'!$B$10,B888/'Peaker Keys'!$B$29)),0)</f>
        <v>0</v>
      </c>
      <c r="I888">
        <f>MAX(0,MIN('Peaker Keys'!$B$10,C888/'Peaker Keys'!$B$30))</f>
        <v>1.3327570059793962E-3</v>
      </c>
      <c r="J888">
        <f>IF('Peaker Keys'!$B$31=1,H888,I888)</f>
        <v>0</v>
      </c>
    </row>
    <row r="889" spans="1:10" x14ac:dyDescent="0.25">
      <c r="A889">
        <v>883</v>
      </c>
      <c r="B889">
        <v>0</v>
      </c>
      <c r="C889">
        <v>561.4</v>
      </c>
      <c r="D889">
        <f>MOD(A889-1+'Peaker Keys'!$B$7,'Peaker Keys'!$B$5)</f>
        <v>906</v>
      </c>
      <c r="E889">
        <f>INT(D889/'Peaker Keys'!$B$6)+1</f>
        <v>38</v>
      </c>
      <c r="F889">
        <f>MOD(D889,'Peaker Keys'!$B$6)</f>
        <v>18</v>
      </c>
      <c r="G889" t="str">
        <f>VLOOKUP(E889,Clustering!$A$6:$B$370,2,FALSE)</f>
        <v>Winter</v>
      </c>
      <c r="H889">
        <f>IF('Peaker Keys'!$B$29&gt;0,MAX(0,MIN('Peaker Keys'!$B$10,B889/'Peaker Keys'!$B$29)),0)</f>
        <v>0</v>
      </c>
      <c r="I889">
        <f>MAX(0,MIN('Peaker Keys'!$B$10,C889/'Peaker Keys'!$B$30))</f>
        <v>4.7027641933176179E-3</v>
      </c>
      <c r="J889">
        <f>IF('Peaker Keys'!$B$31=1,H889,I889)</f>
        <v>0</v>
      </c>
    </row>
    <row r="890" spans="1:10" x14ac:dyDescent="0.25">
      <c r="A890">
        <v>884</v>
      </c>
      <c r="B890">
        <v>0</v>
      </c>
      <c r="C890">
        <v>839.6</v>
      </c>
      <c r="D890">
        <f>MOD(A890-1+'Peaker Keys'!$B$7,'Peaker Keys'!$B$5)</f>
        <v>907</v>
      </c>
      <c r="E890">
        <f>INT(D890/'Peaker Keys'!$B$6)+1</f>
        <v>38</v>
      </c>
      <c r="F890">
        <f>MOD(D890,'Peaker Keys'!$B$6)</f>
        <v>19</v>
      </c>
      <c r="G890" t="str">
        <f>VLOOKUP(E890,Clustering!$A$6:$B$370,2,FALSE)</f>
        <v>Winter</v>
      </c>
      <c r="H890">
        <f>IF('Peaker Keys'!$B$29&gt;0,MAX(0,MIN('Peaker Keys'!$B$10,B890/'Peaker Keys'!$B$29)),0)</f>
        <v>0</v>
      </c>
      <c r="I890">
        <f>MAX(0,MIN('Peaker Keys'!$B$10,C890/'Peaker Keys'!$B$30))</f>
        <v>7.0332041622897619E-3</v>
      </c>
      <c r="J890">
        <f>IF('Peaker Keys'!$B$31=1,H890,I890)</f>
        <v>0</v>
      </c>
    </row>
    <row r="891" spans="1:10" x14ac:dyDescent="0.25">
      <c r="A891">
        <v>885</v>
      </c>
      <c r="B891">
        <v>0</v>
      </c>
      <c r="C891">
        <v>188.3</v>
      </c>
      <c r="D891">
        <f>MOD(A891-1+'Peaker Keys'!$B$7,'Peaker Keys'!$B$5)</f>
        <v>908</v>
      </c>
      <c r="E891">
        <f>INT(D891/'Peaker Keys'!$B$6)+1</f>
        <v>38</v>
      </c>
      <c r="F891">
        <f>MOD(D891,'Peaker Keys'!$B$6)</f>
        <v>20</v>
      </c>
      <c r="G891" t="str">
        <f>VLOOKUP(E891,Clustering!$A$6:$B$370,2,FALSE)</f>
        <v>Winter</v>
      </c>
      <c r="H891">
        <f>IF('Peaker Keys'!$B$29&gt;0,MAX(0,MIN('Peaker Keys'!$B$10,B891/'Peaker Keys'!$B$29)),0)</f>
        <v>0</v>
      </c>
      <c r="I891">
        <f>MAX(0,MIN('Peaker Keys'!$B$10,C891/'Peaker Keys'!$B$30))</f>
        <v>1.57736105735965E-3</v>
      </c>
      <c r="J891">
        <f>IF('Peaker Keys'!$B$31=1,H891,I891)</f>
        <v>0</v>
      </c>
    </row>
    <row r="892" spans="1:10" x14ac:dyDescent="0.25">
      <c r="A892">
        <v>886</v>
      </c>
      <c r="B892">
        <v>0</v>
      </c>
      <c r="C892">
        <v>159.1</v>
      </c>
      <c r="D892">
        <f>MOD(A892-1+'Peaker Keys'!$B$7,'Peaker Keys'!$B$5)</f>
        <v>909</v>
      </c>
      <c r="E892">
        <f>INT(D892/'Peaker Keys'!$B$6)+1</f>
        <v>38</v>
      </c>
      <c r="F892">
        <f>MOD(D892,'Peaker Keys'!$B$6)</f>
        <v>21</v>
      </c>
      <c r="G892" t="str">
        <f>VLOOKUP(E892,Clustering!$A$6:$B$370,2,FALSE)</f>
        <v>Winter</v>
      </c>
      <c r="H892">
        <f>IF('Peaker Keys'!$B$29&gt;0,MAX(0,MIN('Peaker Keys'!$B$10,B892/'Peaker Keys'!$B$29)),0)</f>
        <v>0</v>
      </c>
      <c r="I892">
        <f>MAX(0,MIN('Peaker Keys'!$B$10,C892/'Peaker Keys'!$B$30))</f>
        <v>1.3327570059793962E-3</v>
      </c>
      <c r="J892">
        <f>IF('Peaker Keys'!$B$31=1,H892,I892)</f>
        <v>0</v>
      </c>
    </row>
    <row r="893" spans="1:10" x14ac:dyDescent="0.25">
      <c r="A893">
        <v>887</v>
      </c>
      <c r="B893">
        <v>0</v>
      </c>
      <c r="C893">
        <v>159.1</v>
      </c>
      <c r="D893">
        <f>MOD(A893-1+'Peaker Keys'!$B$7,'Peaker Keys'!$B$5)</f>
        <v>910</v>
      </c>
      <c r="E893">
        <f>INT(D893/'Peaker Keys'!$B$6)+1</f>
        <v>38</v>
      </c>
      <c r="F893">
        <f>MOD(D893,'Peaker Keys'!$B$6)</f>
        <v>22</v>
      </c>
      <c r="G893" t="str">
        <f>VLOOKUP(E893,Clustering!$A$6:$B$370,2,FALSE)</f>
        <v>Winter</v>
      </c>
      <c r="H893">
        <f>IF('Peaker Keys'!$B$29&gt;0,MAX(0,MIN('Peaker Keys'!$B$10,B893/'Peaker Keys'!$B$29)),0)</f>
        <v>0</v>
      </c>
      <c r="I893">
        <f>MAX(0,MIN('Peaker Keys'!$B$10,C893/'Peaker Keys'!$B$30))</f>
        <v>1.3327570059793962E-3</v>
      </c>
      <c r="J893">
        <f>IF('Peaker Keys'!$B$31=1,H893,I893)</f>
        <v>0</v>
      </c>
    </row>
    <row r="894" spans="1:10" x14ac:dyDescent="0.25">
      <c r="A894">
        <v>888</v>
      </c>
      <c r="B894">
        <v>0</v>
      </c>
      <c r="C894">
        <v>159.1</v>
      </c>
      <c r="D894">
        <f>MOD(A894-1+'Peaker Keys'!$B$7,'Peaker Keys'!$B$5)</f>
        <v>911</v>
      </c>
      <c r="E894">
        <f>INT(D894/'Peaker Keys'!$B$6)+1</f>
        <v>38</v>
      </c>
      <c r="F894">
        <f>MOD(D894,'Peaker Keys'!$B$6)</f>
        <v>23</v>
      </c>
      <c r="G894" t="str">
        <f>VLOOKUP(E894,Clustering!$A$6:$B$370,2,FALSE)</f>
        <v>Winter</v>
      </c>
      <c r="H894">
        <f>IF('Peaker Keys'!$B$29&gt;0,MAX(0,MIN('Peaker Keys'!$B$10,B894/'Peaker Keys'!$B$29)),0)</f>
        <v>0</v>
      </c>
      <c r="I894">
        <f>MAX(0,MIN('Peaker Keys'!$B$10,C894/'Peaker Keys'!$B$30))</f>
        <v>1.3327570059793962E-3</v>
      </c>
      <c r="J894">
        <f>IF('Peaker Keys'!$B$31=1,H894,I894)</f>
        <v>0</v>
      </c>
    </row>
    <row r="895" spans="1:10" x14ac:dyDescent="0.25">
      <c r="A895">
        <v>889</v>
      </c>
      <c r="B895">
        <v>0</v>
      </c>
      <c r="C895">
        <v>159.1</v>
      </c>
      <c r="D895">
        <f>MOD(A895-1+'Peaker Keys'!$B$7,'Peaker Keys'!$B$5)</f>
        <v>912</v>
      </c>
      <c r="E895">
        <f>INT(D895/'Peaker Keys'!$B$6)+1</f>
        <v>39</v>
      </c>
      <c r="F895">
        <f>MOD(D895,'Peaker Keys'!$B$6)</f>
        <v>0</v>
      </c>
      <c r="G895" t="str">
        <f>VLOOKUP(E895,Clustering!$A$6:$B$370,2,FALSE)</f>
        <v>Winter Peak</v>
      </c>
      <c r="H895">
        <f>IF('Peaker Keys'!$B$29&gt;0,MAX(0,MIN('Peaker Keys'!$B$10,B895/'Peaker Keys'!$B$29)),0)</f>
        <v>0</v>
      </c>
      <c r="I895">
        <f>MAX(0,MIN('Peaker Keys'!$B$10,C895/'Peaker Keys'!$B$30))</f>
        <v>1.3327570059793962E-3</v>
      </c>
      <c r="J895">
        <f>IF('Peaker Keys'!$B$31=1,H895,I895)</f>
        <v>0</v>
      </c>
    </row>
    <row r="896" spans="1:10" x14ac:dyDescent="0.25">
      <c r="A896">
        <v>890</v>
      </c>
      <c r="B896">
        <v>0</v>
      </c>
      <c r="C896">
        <v>95.5</v>
      </c>
      <c r="D896">
        <f>MOD(A896-1+'Peaker Keys'!$B$7,'Peaker Keys'!$B$5)</f>
        <v>913</v>
      </c>
      <c r="E896">
        <f>INT(D896/'Peaker Keys'!$B$6)+1</f>
        <v>39</v>
      </c>
      <c r="F896">
        <f>MOD(D896,'Peaker Keys'!$B$6)</f>
        <v>1</v>
      </c>
      <c r="G896" t="str">
        <f>VLOOKUP(E896,Clustering!$A$6:$B$370,2,FALSE)</f>
        <v>Winter Peak</v>
      </c>
      <c r="H896">
        <f>IF('Peaker Keys'!$B$29&gt;0,MAX(0,MIN('Peaker Keys'!$B$10,B896/'Peaker Keys'!$B$29)),0)</f>
        <v>0</v>
      </c>
      <c r="I896">
        <f>MAX(0,MIN('Peaker Keys'!$B$10,C896/'Peaker Keys'!$B$30))</f>
        <v>7.9998927763062441E-4</v>
      </c>
      <c r="J896">
        <f>IF('Peaker Keys'!$B$31=1,H896,I896)</f>
        <v>0</v>
      </c>
    </row>
    <row r="897" spans="1:10" x14ac:dyDescent="0.25">
      <c r="A897">
        <v>891</v>
      </c>
      <c r="B897">
        <v>0</v>
      </c>
      <c r="C897">
        <v>95.5</v>
      </c>
      <c r="D897">
        <f>MOD(A897-1+'Peaker Keys'!$B$7,'Peaker Keys'!$B$5)</f>
        <v>914</v>
      </c>
      <c r="E897">
        <f>INT(D897/'Peaker Keys'!$B$6)+1</f>
        <v>39</v>
      </c>
      <c r="F897">
        <f>MOD(D897,'Peaker Keys'!$B$6)</f>
        <v>2</v>
      </c>
      <c r="G897" t="str">
        <f>VLOOKUP(E897,Clustering!$A$6:$B$370,2,FALSE)</f>
        <v>Winter Peak</v>
      </c>
      <c r="H897">
        <f>IF('Peaker Keys'!$B$29&gt;0,MAX(0,MIN('Peaker Keys'!$B$10,B897/'Peaker Keys'!$B$29)),0)</f>
        <v>0</v>
      </c>
      <c r="I897">
        <f>MAX(0,MIN('Peaker Keys'!$B$10,C897/'Peaker Keys'!$B$30))</f>
        <v>7.9998927763062441E-4</v>
      </c>
      <c r="J897">
        <f>IF('Peaker Keys'!$B$31=1,H897,I897)</f>
        <v>0</v>
      </c>
    </row>
    <row r="898" spans="1:10" x14ac:dyDescent="0.25">
      <c r="A898">
        <v>892</v>
      </c>
      <c r="B898">
        <v>0</v>
      </c>
      <c r="C898">
        <v>95.5</v>
      </c>
      <c r="D898">
        <f>MOD(A898-1+'Peaker Keys'!$B$7,'Peaker Keys'!$B$5)</f>
        <v>915</v>
      </c>
      <c r="E898">
        <f>INT(D898/'Peaker Keys'!$B$6)+1</f>
        <v>39</v>
      </c>
      <c r="F898">
        <f>MOD(D898,'Peaker Keys'!$B$6)</f>
        <v>3</v>
      </c>
      <c r="G898" t="str">
        <f>VLOOKUP(E898,Clustering!$A$6:$B$370,2,FALSE)</f>
        <v>Winter Peak</v>
      </c>
      <c r="H898">
        <f>IF('Peaker Keys'!$B$29&gt;0,MAX(0,MIN('Peaker Keys'!$B$10,B898/'Peaker Keys'!$B$29)),0)</f>
        <v>0</v>
      </c>
      <c r="I898">
        <f>MAX(0,MIN('Peaker Keys'!$B$10,C898/'Peaker Keys'!$B$30))</f>
        <v>7.9998927763062441E-4</v>
      </c>
      <c r="J898">
        <f>IF('Peaker Keys'!$B$31=1,H898,I898)</f>
        <v>0</v>
      </c>
    </row>
    <row r="899" spans="1:10" x14ac:dyDescent="0.25">
      <c r="A899">
        <v>893</v>
      </c>
      <c r="B899">
        <v>0</v>
      </c>
      <c r="C899">
        <v>95.5</v>
      </c>
      <c r="D899">
        <f>MOD(A899-1+'Peaker Keys'!$B$7,'Peaker Keys'!$B$5)</f>
        <v>916</v>
      </c>
      <c r="E899">
        <f>INT(D899/'Peaker Keys'!$B$6)+1</f>
        <v>39</v>
      </c>
      <c r="F899">
        <f>MOD(D899,'Peaker Keys'!$B$6)</f>
        <v>4</v>
      </c>
      <c r="G899" t="str">
        <f>VLOOKUP(E899,Clustering!$A$6:$B$370,2,FALSE)</f>
        <v>Winter Peak</v>
      </c>
      <c r="H899">
        <f>IF('Peaker Keys'!$B$29&gt;0,MAX(0,MIN('Peaker Keys'!$B$10,B899/'Peaker Keys'!$B$29)),0)</f>
        <v>0</v>
      </c>
      <c r="I899">
        <f>MAX(0,MIN('Peaker Keys'!$B$10,C899/'Peaker Keys'!$B$30))</f>
        <v>7.9998927763062441E-4</v>
      </c>
      <c r="J899">
        <f>IF('Peaker Keys'!$B$31=1,H899,I899)</f>
        <v>0</v>
      </c>
    </row>
    <row r="900" spans="1:10" x14ac:dyDescent="0.25">
      <c r="A900">
        <v>894</v>
      </c>
      <c r="B900">
        <v>0</v>
      </c>
      <c r="C900">
        <v>95.5</v>
      </c>
      <c r="D900">
        <f>MOD(A900-1+'Peaker Keys'!$B$7,'Peaker Keys'!$B$5)</f>
        <v>917</v>
      </c>
      <c r="E900">
        <f>INT(D900/'Peaker Keys'!$B$6)+1</f>
        <v>39</v>
      </c>
      <c r="F900">
        <f>MOD(D900,'Peaker Keys'!$B$6)</f>
        <v>5</v>
      </c>
      <c r="G900" t="str">
        <f>VLOOKUP(E900,Clustering!$A$6:$B$370,2,FALSE)</f>
        <v>Winter Peak</v>
      </c>
      <c r="H900">
        <f>IF('Peaker Keys'!$B$29&gt;0,MAX(0,MIN('Peaker Keys'!$B$10,B900/'Peaker Keys'!$B$29)),0)</f>
        <v>0</v>
      </c>
      <c r="I900">
        <f>MAX(0,MIN('Peaker Keys'!$B$10,C900/'Peaker Keys'!$B$30))</f>
        <v>7.9998927763062441E-4</v>
      </c>
      <c r="J900">
        <f>IF('Peaker Keys'!$B$31=1,H900,I900)</f>
        <v>0</v>
      </c>
    </row>
    <row r="901" spans="1:10" x14ac:dyDescent="0.25">
      <c r="A901">
        <v>895</v>
      </c>
      <c r="B901">
        <v>0</v>
      </c>
      <c r="C901">
        <v>95.5</v>
      </c>
      <c r="D901">
        <f>MOD(A901-1+'Peaker Keys'!$B$7,'Peaker Keys'!$B$5)</f>
        <v>918</v>
      </c>
      <c r="E901">
        <f>INT(D901/'Peaker Keys'!$B$6)+1</f>
        <v>39</v>
      </c>
      <c r="F901">
        <f>MOD(D901,'Peaker Keys'!$B$6)</f>
        <v>6</v>
      </c>
      <c r="G901" t="str">
        <f>VLOOKUP(E901,Clustering!$A$6:$B$370,2,FALSE)</f>
        <v>Winter Peak</v>
      </c>
      <c r="H901">
        <f>IF('Peaker Keys'!$B$29&gt;0,MAX(0,MIN('Peaker Keys'!$B$10,B901/'Peaker Keys'!$B$29)),0)</f>
        <v>0</v>
      </c>
      <c r="I901">
        <f>MAX(0,MIN('Peaker Keys'!$B$10,C901/'Peaker Keys'!$B$30))</f>
        <v>7.9998927763062441E-4</v>
      </c>
      <c r="J901">
        <f>IF('Peaker Keys'!$B$31=1,H901,I901)</f>
        <v>0</v>
      </c>
    </row>
    <row r="902" spans="1:10" x14ac:dyDescent="0.25">
      <c r="A902">
        <v>896</v>
      </c>
      <c r="B902">
        <v>0</v>
      </c>
      <c r="C902">
        <v>2666.1</v>
      </c>
      <c r="D902">
        <f>MOD(A902-1+'Peaker Keys'!$B$7,'Peaker Keys'!$B$5)</f>
        <v>919</v>
      </c>
      <c r="E902">
        <f>INT(D902/'Peaker Keys'!$B$6)+1</f>
        <v>39</v>
      </c>
      <c r="F902">
        <f>MOD(D902,'Peaker Keys'!$B$6)</f>
        <v>7</v>
      </c>
      <c r="G902" t="str">
        <f>VLOOKUP(E902,Clustering!$A$6:$B$370,2,FALSE)</f>
        <v>Winter Peak</v>
      </c>
      <c r="H902">
        <f>IF('Peaker Keys'!$B$29&gt;0,MAX(0,MIN('Peaker Keys'!$B$10,B902/'Peaker Keys'!$B$29)),0)</f>
        <v>0</v>
      </c>
      <c r="I902">
        <f>MAX(0,MIN('Peaker Keys'!$B$10,C902/'Peaker Keys'!$B$30))</f>
        <v>2.2333522650167619E-2</v>
      </c>
      <c r="J902">
        <f>IF('Peaker Keys'!$B$31=1,H902,I902)</f>
        <v>0</v>
      </c>
    </row>
    <row r="903" spans="1:10" x14ac:dyDescent="0.25">
      <c r="A903">
        <v>897</v>
      </c>
      <c r="B903">
        <v>0</v>
      </c>
      <c r="C903">
        <v>1998.6</v>
      </c>
      <c r="D903">
        <f>MOD(A903-1+'Peaker Keys'!$B$7,'Peaker Keys'!$B$5)</f>
        <v>920</v>
      </c>
      <c r="E903">
        <f>INT(D903/'Peaker Keys'!$B$6)+1</f>
        <v>39</v>
      </c>
      <c r="F903">
        <f>MOD(D903,'Peaker Keys'!$B$6)</f>
        <v>8</v>
      </c>
      <c r="G903" t="str">
        <f>VLOOKUP(E903,Clustering!$A$6:$B$370,2,FALSE)</f>
        <v>Winter Peak</v>
      </c>
      <c r="H903">
        <f>IF('Peaker Keys'!$B$29&gt;0,MAX(0,MIN('Peaker Keys'!$B$10,B903/'Peaker Keys'!$B$29)),0)</f>
        <v>0</v>
      </c>
      <c r="I903">
        <f>MAX(0,MIN('Peaker Keys'!$B$10,C903/'Peaker Keys'!$B$30))</f>
        <v>1.6741974557827916E-2</v>
      </c>
      <c r="J903">
        <f>IF('Peaker Keys'!$B$31=1,H903,I903)</f>
        <v>0</v>
      </c>
    </row>
    <row r="904" spans="1:10" x14ac:dyDescent="0.25">
      <c r="A904">
        <v>898</v>
      </c>
      <c r="B904">
        <v>0</v>
      </c>
      <c r="C904">
        <v>95.5</v>
      </c>
      <c r="D904">
        <f>MOD(A904-1+'Peaker Keys'!$B$7,'Peaker Keys'!$B$5)</f>
        <v>921</v>
      </c>
      <c r="E904">
        <f>INT(D904/'Peaker Keys'!$B$6)+1</f>
        <v>39</v>
      </c>
      <c r="F904">
        <f>MOD(D904,'Peaker Keys'!$B$6)</f>
        <v>9</v>
      </c>
      <c r="G904" t="str">
        <f>VLOOKUP(E904,Clustering!$A$6:$B$370,2,FALSE)</f>
        <v>Winter Peak</v>
      </c>
      <c r="H904">
        <f>IF('Peaker Keys'!$B$29&gt;0,MAX(0,MIN('Peaker Keys'!$B$10,B904/'Peaker Keys'!$B$29)),0)</f>
        <v>0</v>
      </c>
      <c r="I904">
        <f>MAX(0,MIN('Peaker Keys'!$B$10,C904/'Peaker Keys'!$B$30))</f>
        <v>7.9998927763062441E-4</v>
      </c>
      <c r="J904">
        <f>IF('Peaker Keys'!$B$31=1,H904,I904)</f>
        <v>0</v>
      </c>
    </row>
    <row r="905" spans="1:10" x14ac:dyDescent="0.25">
      <c r="A905">
        <v>899</v>
      </c>
      <c r="B905">
        <v>0</v>
      </c>
      <c r="C905">
        <v>95.5</v>
      </c>
      <c r="D905">
        <f>MOD(A905-1+'Peaker Keys'!$B$7,'Peaker Keys'!$B$5)</f>
        <v>922</v>
      </c>
      <c r="E905">
        <f>INT(D905/'Peaker Keys'!$B$6)+1</f>
        <v>39</v>
      </c>
      <c r="F905">
        <f>MOD(D905,'Peaker Keys'!$B$6)</f>
        <v>10</v>
      </c>
      <c r="G905" t="str">
        <f>VLOOKUP(E905,Clustering!$A$6:$B$370,2,FALSE)</f>
        <v>Winter Peak</v>
      </c>
      <c r="H905">
        <f>IF('Peaker Keys'!$B$29&gt;0,MAX(0,MIN('Peaker Keys'!$B$10,B905/'Peaker Keys'!$B$29)),0)</f>
        <v>0</v>
      </c>
      <c r="I905">
        <f>MAX(0,MIN('Peaker Keys'!$B$10,C905/'Peaker Keys'!$B$30))</f>
        <v>7.9998927763062441E-4</v>
      </c>
      <c r="J905">
        <f>IF('Peaker Keys'!$B$31=1,H905,I905)</f>
        <v>0</v>
      </c>
    </row>
    <row r="906" spans="1:10" x14ac:dyDescent="0.25">
      <c r="A906">
        <v>900</v>
      </c>
      <c r="B906">
        <v>0</v>
      </c>
      <c r="C906">
        <v>95.5</v>
      </c>
      <c r="D906">
        <f>MOD(A906-1+'Peaker Keys'!$B$7,'Peaker Keys'!$B$5)</f>
        <v>923</v>
      </c>
      <c r="E906">
        <f>INT(D906/'Peaker Keys'!$B$6)+1</f>
        <v>39</v>
      </c>
      <c r="F906">
        <f>MOD(D906,'Peaker Keys'!$B$6)</f>
        <v>11</v>
      </c>
      <c r="G906" t="str">
        <f>VLOOKUP(E906,Clustering!$A$6:$B$370,2,FALSE)</f>
        <v>Winter Peak</v>
      </c>
      <c r="H906">
        <f>IF('Peaker Keys'!$B$29&gt;0,MAX(0,MIN('Peaker Keys'!$B$10,B906/'Peaker Keys'!$B$29)),0)</f>
        <v>0</v>
      </c>
      <c r="I906">
        <f>MAX(0,MIN('Peaker Keys'!$B$10,C906/'Peaker Keys'!$B$30))</f>
        <v>7.9998927763062441E-4</v>
      </c>
      <c r="J906">
        <f>IF('Peaker Keys'!$B$31=1,H906,I906)</f>
        <v>0</v>
      </c>
    </row>
    <row r="907" spans="1:10" x14ac:dyDescent="0.25">
      <c r="A907">
        <v>901</v>
      </c>
      <c r="B907">
        <v>0</v>
      </c>
      <c r="C907">
        <v>95.5</v>
      </c>
      <c r="D907">
        <f>MOD(A907-1+'Peaker Keys'!$B$7,'Peaker Keys'!$B$5)</f>
        <v>924</v>
      </c>
      <c r="E907">
        <f>INT(D907/'Peaker Keys'!$B$6)+1</f>
        <v>39</v>
      </c>
      <c r="F907">
        <f>MOD(D907,'Peaker Keys'!$B$6)</f>
        <v>12</v>
      </c>
      <c r="G907" t="str">
        <f>VLOOKUP(E907,Clustering!$A$6:$B$370,2,FALSE)</f>
        <v>Winter Peak</v>
      </c>
      <c r="H907">
        <f>IF('Peaker Keys'!$B$29&gt;0,MAX(0,MIN('Peaker Keys'!$B$10,B907/'Peaker Keys'!$B$29)),0)</f>
        <v>0</v>
      </c>
      <c r="I907">
        <f>MAX(0,MIN('Peaker Keys'!$B$10,C907/'Peaker Keys'!$B$30))</f>
        <v>7.9998927763062441E-4</v>
      </c>
      <c r="J907">
        <f>IF('Peaker Keys'!$B$31=1,H907,I907)</f>
        <v>0</v>
      </c>
    </row>
    <row r="908" spans="1:10" x14ac:dyDescent="0.25">
      <c r="A908">
        <v>902</v>
      </c>
      <c r="B908">
        <v>0</v>
      </c>
      <c r="C908">
        <v>95.5</v>
      </c>
      <c r="D908">
        <f>MOD(A908-1+'Peaker Keys'!$B$7,'Peaker Keys'!$B$5)</f>
        <v>925</v>
      </c>
      <c r="E908">
        <f>INT(D908/'Peaker Keys'!$B$6)+1</f>
        <v>39</v>
      </c>
      <c r="F908">
        <f>MOD(D908,'Peaker Keys'!$B$6)</f>
        <v>13</v>
      </c>
      <c r="G908" t="str">
        <f>VLOOKUP(E908,Clustering!$A$6:$B$370,2,FALSE)</f>
        <v>Winter Peak</v>
      </c>
      <c r="H908">
        <f>IF('Peaker Keys'!$B$29&gt;0,MAX(0,MIN('Peaker Keys'!$B$10,B908/'Peaker Keys'!$B$29)),0)</f>
        <v>0</v>
      </c>
      <c r="I908">
        <f>MAX(0,MIN('Peaker Keys'!$B$10,C908/'Peaker Keys'!$B$30))</f>
        <v>7.9998927763062441E-4</v>
      </c>
      <c r="J908">
        <f>IF('Peaker Keys'!$B$31=1,H908,I908)</f>
        <v>0</v>
      </c>
    </row>
    <row r="909" spans="1:10" x14ac:dyDescent="0.25">
      <c r="A909">
        <v>903</v>
      </c>
      <c r="B909">
        <v>0</v>
      </c>
      <c r="C909">
        <v>95.5</v>
      </c>
      <c r="D909">
        <f>MOD(A909-1+'Peaker Keys'!$B$7,'Peaker Keys'!$B$5)</f>
        <v>926</v>
      </c>
      <c r="E909">
        <f>INT(D909/'Peaker Keys'!$B$6)+1</f>
        <v>39</v>
      </c>
      <c r="F909">
        <f>MOD(D909,'Peaker Keys'!$B$6)</f>
        <v>14</v>
      </c>
      <c r="G909" t="str">
        <f>VLOOKUP(E909,Clustering!$A$6:$B$370,2,FALSE)</f>
        <v>Winter Peak</v>
      </c>
      <c r="H909">
        <f>IF('Peaker Keys'!$B$29&gt;0,MAX(0,MIN('Peaker Keys'!$B$10,B909/'Peaker Keys'!$B$29)),0)</f>
        <v>0</v>
      </c>
      <c r="I909">
        <f>MAX(0,MIN('Peaker Keys'!$B$10,C909/'Peaker Keys'!$B$30))</f>
        <v>7.9998927763062441E-4</v>
      </c>
      <c r="J909">
        <f>IF('Peaker Keys'!$B$31=1,H909,I909)</f>
        <v>0</v>
      </c>
    </row>
    <row r="910" spans="1:10" x14ac:dyDescent="0.25">
      <c r="A910">
        <v>904</v>
      </c>
      <c r="B910">
        <v>0</v>
      </c>
      <c r="C910">
        <v>95.5</v>
      </c>
      <c r="D910">
        <f>MOD(A910-1+'Peaker Keys'!$B$7,'Peaker Keys'!$B$5)</f>
        <v>927</v>
      </c>
      <c r="E910">
        <f>INT(D910/'Peaker Keys'!$B$6)+1</f>
        <v>39</v>
      </c>
      <c r="F910">
        <f>MOD(D910,'Peaker Keys'!$B$6)</f>
        <v>15</v>
      </c>
      <c r="G910" t="str">
        <f>VLOOKUP(E910,Clustering!$A$6:$B$370,2,FALSE)</f>
        <v>Winter Peak</v>
      </c>
      <c r="H910">
        <f>IF('Peaker Keys'!$B$29&gt;0,MAX(0,MIN('Peaker Keys'!$B$10,B910/'Peaker Keys'!$B$29)),0)</f>
        <v>0</v>
      </c>
      <c r="I910">
        <f>MAX(0,MIN('Peaker Keys'!$B$10,C910/'Peaker Keys'!$B$30))</f>
        <v>7.9998927763062441E-4</v>
      </c>
      <c r="J910">
        <f>IF('Peaker Keys'!$B$31=1,H910,I910)</f>
        <v>0</v>
      </c>
    </row>
    <row r="911" spans="1:10" x14ac:dyDescent="0.25">
      <c r="A911">
        <v>905</v>
      </c>
      <c r="B911">
        <v>0</v>
      </c>
      <c r="C911">
        <v>159.1</v>
      </c>
      <c r="D911">
        <f>MOD(A911-1+'Peaker Keys'!$B$7,'Peaker Keys'!$B$5)</f>
        <v>928</v>
      </c>
      <c r="E911">
        <f>INT(D911/'Peaker Keys'!$B$6)+1</f>
        <v>39</v>
      </c>
      <c r="F911">
        <f>MOD(D911,'Peaker Keys'!$B$6)</f>
        <v>16</v>
      </c>
      <c r="G911" t="str">
        <f>VLOOKUP(E911,Clustering!$A$6:$B$370,2,FALSE)</f>
        <v>Winter Peak</v>
      </c>
      <c r="H911">
        <f>IF('Peaker Keys'!$B$29&gt;0,MAX(0,MIN('Peaker Keys'!$B$10,B911/'Peaker Keys'!$B$29)),0)</f>
        <v>0</v>
      </c>
      <c r="I911">
        <f>MAX(0,MIN('Peaker Keys'!$B$10,C911/'Peaker Keys'!$B$30))</f>
        <v>1.3327570059793962E-3</v>
      </c>
      <c r="J911">
        <f>IF('Peaker Keys'!$B$31=1,H911,I911)</f>
        <v>0</v>
      </c>
    </row>
    <row r="912" spans="1:10" x14ac:dyDescent="0.25">
      <c r="A912">
        <v>906</v>
      </c>
      <c r="B912">
        <v>0</v>
      </c>
      <c r="C912">
        <v>159.1</v>
      </c>
      <c r="D912">
        <f>MOD(A912-1+'Peaker Keys'!$B$7,'Peaker Keys'!$B$5)</f>
        <v>929</v>
      </c>
      <c r="E912">
        <f>INT(D912/'Peaker Keys'!$B$6)+1</f>
        <v>39</v>
      </c>
      <c r="F912">
        <f>MOD(D912,'Peaker Keys'!$B$6)</f>
        <v>17</v>
      </c>
      <c r="G912" t="str">
        <f>VLOOKUP(E912,Clustering!$A$6:$B$370,2,FALSE)</f>
        <v>Winter Peak</v>
      </c>
      <c r="H912">
        <f>IF('Peaker Keys'!$B$29&gt;0,MAX(0,MIN('Peaker Keys'!$B$10,B912/'Peaker Keys'!$B$29)),0)</f>
        <v>0</v>
      </c>
      <c r="I912">
        <f>MAX(0,MIN('Peaker Keys'!$B$10,C912/'Peaker Keys'!$B$30))</f>
        <v>1.3327570059793962E-3</v>
      </c>
      <c r="J912">
        <f>IF('Peaker Keys'!$B$31=1,H912,I912)</f>
        <v>0</v>
      </c>
    </row>
    <row r="913" spans="1:10" x14ac:dyDescent="0.25">
      <c r="A913">
        <v>907</v>
      </c>
      <c r="B913">
        <v>0</v>
      </c>
      <c r="C913">
        <v>328</v>
      </c>
      <c r="D913">
        <f>MOD(A913-1+'Peaker Keys'!$B$7,'Peaker Keys'!$B$5)</f>
        <v>930</v>
      </c>
      <c r="E913">
        <f>INT(D913/'Peaker Keys'!$B$6)+1</f>
        <v>39</v>
      </c>
      <c r="F913">
        <f>MOD(D913,'Peaker Keys'!$B$6)</f>
        <v>18</v>
      </c>
      <c r="G913" t="str">
        <f>VLOOKUP(E913,Clustering!$A$6:$B$370,2,FALSE)</f>
        <v>Winter Peak</v>
      </c>
      <c r="H913">
        <f>IF('Peaker Keys'!$B$29&gt;0,MAX(0,MIN('Peaker Keys'!$B$10,B913/'Peaker Keys'!$B$29)),0)</f>
        <v>0</v>
      </c>
      <c r="I913">
        <f>MAX(0,MIN('Peaker Keys'!$B$10,C913/'Peaker Keys'!$B$30))</f>
        <v>2.7476071524905215E-3</v>
      </c>
      <c r="J913">
        <f>IF('Peaker Keys'!$B$31=1,H913,I913)</f>
        <v>0</v>
      </c>
    </row>
    <row r="914" spans="1:10" x14ac:dyDescent="0.25">
      <c r="A914">
        <v>908</v>
      </c>
      <c r="B914">
        <v>0</v>
      </c>
      <c r="C914">
        <v>328</v>
      </c>
      <c r="D914">
        <f>MOD(A914-1+'Peaker Keys'!$B$7,'Peaker Keys'!$B$5)</f>
        <v>931</v>
      </c>
      <c r="E914">
        <f>INT(D914/'Peaker Keys'!$B$6)+1</f>
        <v>39</v>
      </c>
      <c r="F914">
        <f>MOD(D914,'Peaker Keys'!$B$6)</f>
        <v>19</v>
      </c>
      <c r="G914" t="str">
        <f>VLOOKUP(E914,Clustering!$A$6:$B$370,2,FALSE)</f>
        <v>Winter Peak</v>
      </c>
      <c r="H914">
        <f>IF('Peaker Keys'!$B$29&gt;0,MAX(0,MIN('Peaker Keys'!$B$10,B914/'Peaker Keys'!$B$29)),0)</f>
        <v>0</v>
      </c>
      <c r="I914">
        <f>MAX(0,MIN('Peaker Keys'!$B$10,C914/'Peaker Keys'!$B$30))</f>
        <v>2.7476071524905215E-3</v>
      </c>
      <c r="J914">
        <f>IF('Peaker Keys'!$B$31=1,H914,I914)</f>
        <v>0</v>
      </c>
    </row>
    <row r="915" spans="1:10" x14ac:dyDescent="0.25">
      <c r="A915">
        <v>909</v>
      </c>
      <c r="B915">
        <v>0</v>
      </c>
      <c r="C915">
        <v>682.4</v>
      </c>
      <c r="D915">
        <f>MOD(A915-1+'Peaker Keys'!$B$7,'Peaker Keys'!$B$5)</f>
        <v>932</v>
      </c>
      <c r="E915">
        <f>INT(D915/'Peaker Keys'!$B$6)+1</f>
        <v>39</v>
      </c>
      <c r="F915">
        <f>MOD(D915,'Peaker Keys'!$B$6)</f>
        <v>20</v>
      </c>
      <c r="G915" t="str">
        <f>VLOOKUP(E915,Clustering!$A$6:$B$370,2,FALSE)</f>
        <v>Winter Peak</v>
      </c>
      <c r="H915">
        <f>IF('Peaker Keys'!$B$29&gt;0,MAX(0,MIN('Peaker Keys'!$B$10,B915/'Peaker Keys'!$B$29)),0)</f>
        <v>0</v>
      </c>
      <c r="I915">
        <f>MAX(0,MIN('Peaker Keys'!$B$10,C915/'Peaker Keys'!$B$30))</f>
        <v>5.7163631733522314E-3</v>
      </c>
      <c r="J915">
        <f>IF('Peaker Keys'!$B$31=1,H915,I915)</f>
        <v>0</v>
      </c>
    </row>
    <row r="916" spans="1:10" x14ac:dyDescent="0.25">
      <c r="A916">
        <v>910</v>
      </c>
      <c r="B916">
        <v>0</v>
      </c>
      <c r="C916">
        <v>1509.2</v>
      </c>
      <c r="D916">
        <f>MOD(A916-1+'Peaker Keys'!$B$7,'Peaker Keys'!$B$5)</f>
        <v>933</v>
      </c>
      <c r="E916">
        <f>INT(D916/'Peaker Keys'!$B$6)+1</f>
        <v>39</v>
      </c>
      <c r="F916">
        <f>MOD(D916,'Peaker Keys'!$B$6)</f>
        <v>21</v>
      </c>
      <c r="G916" t="str">
        <f>VLOOKUP(E916,Clustering!$A$6:$B$370,2,FALSE)</f>
        <v>Winter Peak</v>
      </c>
      <c r="H916">
        <f>IF('Peaker Keys'!$B$29&gt;0,MAX(0,MIN('Peaker Keys'!$B$10,B916/'Peaker Keys'!$B$29)),0)</f>
        <v>0</v>
      </c>
      <c r="I916">
        <f>MAX(0,MIN('Peaker Keys'!$B$10,C916/'Peaker Keys'!$B$30))</f>
        <v>1.2642343641886265E-2</v>
      </c>
      <c r="J916">
        <f>IF('Peaker Keys'!$B$31=1,H916,I916)</f>
        <v>0</v>
      </c>
    </row>
    <row r="917" spans="1:10" x14ac:dyDescent="0.25">
      <c r="A917">
        <v>911</v>
      </c>
      <c r="B917">
        <v>0</v>
      </c>
      <c r="C917">
        <v>328</v>
      </c>
      <c r="D917">
        <f>MOD(A917-1+'Peaker Keys'!$B$7,'Peaker Keys'!$B$5)</f>
        <v>934</v>
      </c>
      <c r="E917">
        <f>INT(D917/'Peaker Keys'!$B$6)+1</f>
        <v>39</v>
      </c>
      <c r="F917">
        <f>MOD(D917,'Peaker Keys'!$B$6)</f>
        <v>22</v>
      </c>
      <c r="G917" t="str">
        <f>VLOOKUP(E917,Clustering!$A$6:$B$370,2,FALSE)</f>
        <v>Winter Peak</v>
      </c>
      <c r="H917">
        <f>IF('Peaker Keys'!$B$29&gt;0,MAX(0,MIN('Peaker Keys'!$B$10,B917/'Peaker Keys'!$B$29)),0)</f>
        <v>0</v>
      </c>
      <c r="I917">
        <f>MAX(0,MIN('Peaker Keys'!$B$10,C917/'Peaker Keys'!$B$30))</f>
        <v>2.7476071524905215E-3</v>
      </c>
      <c r="J917">
        <f>IF('Peaker Keys'!$B$31=1,H917,I917)</f>
        <v>0</v>
      </c>
    </row>
    <row r="918" spans="1:10" x14ac:dyDescent="0.25">
      <c r="A918">
        <v>912</v>
      </c>
      <c r="B918">
        <v>0</v>
      </c>
      <c r="C918">
        <v>328</v>
      </c>
      <c r="D918">
        <f>MOD(A918-1+'Peaker Keys'!$B$7,'Peaker Keys'!$B$5)</f>
        <v>935</v>
      </c>
      <c r="E918">
        <f>INT(D918/'Peaker Keys'!$B$6)+1</f>
        <v>39</v>
      </c>
      <c r="F918">
        <f>MOD(D918,'Peaker Keys'!$B$6)</f>
        <v>23</v>
      </c>
      <c r="G918" t="str">
        <f>VLOOKUP(E918,Clustering!$A$6:$B$370,2,FALSE)</f>
        <v>Winter Peak</v>
      </c>
      <c r="H918">
        <f>IF('Peaker Keys'!$B$29&gt;0,MAX(0,MIN('Peaker Keys'!$B$10,B918/'Peaker Keys'!$B$29)),0)</f>
        <v>0</v>
      </c>
      <c r="I918">
        <f>MAX(0,MIN('Peaker Keys'!$B$10,C918/'Peaker Keys'!$B$30))</f>
        <v>2.7476071524905215E-3</v>
      </c>
      <c r="J918">
        <f>IF('Peaker Keys'!$B$31=1,H918,I918)</f>
        <v>0</v>
      </c>
    </row>
    <row r="919" spans="1:10" x14ac:dyDescent="0.25">
      <c r="A919">
        <v>913</v>
      </c>
      <c r="B919">
        <v>0</v>
      </c>
      <c r="C919">
        <v>284.5</v>
      </c>
      <c r="D919">
        <f>MOD(A919-1+'Peaker Keys'!$B$7,'Peaker Keys'!$B$5)</f>
        <v>936</v>
      </c>
      <c r="E919">
        <f>INT(D919/'Peaker Keys'!$B$6)+1</f>
        <v>40</v>
      </c>
      <c r="F919">
        <f>MOD(D919,'Peaker Keys'!$B$6)</f>
        <v>0</v>
      </c>
      <c r="G919" t="str">
        <f>VLOOKUP(E919,Clustering!$A$6:$B$370,2,FALSE)</f>
        <v>Summer</v>
      </c>
      <c r="H919">
        <f>IF('Peaker Keys'!$B$29&gt;0,MAX(0,MIN('Peaker Keys'!$B$10,B919/'Peaker Keys'!$B$29)),0)</f>
        <v>0</v>
      </c>
      <c r="I919">
        <f>MAX(0,MIN('Peaker Keys'!$B$10,C919/'Peaker Keys'!$B$30))</f>
        <v>2.3832141307425407E-3</v>
      </c>
      <c r="J919">
        <f>IF('Peaker Keys'!$B$31=1,H919,I919)</f>
        <v>0</v>
      </c>
    </row>
    <row r="920" spans="1:10" x14ac:dyDescent="0.25">
      <c r="A920">
        <v>914</v>
      </c>
      <c r="B920">
        <v>0</v>
      </c>
      <c r="C920">
        <v>264.39999999999998</v>
      </c>
      <c r="D920">
        <f>MOD(A920-1+'Peaker Keys'!$B$7,'Peaker Keys'!$B$5)</f>
        <v>937</v>
      </c>
      <c r="E920">
        <f>INT(D920/'Peaker Keys'!$B$6)+1</f>
        <v>40</v>
      </c>
      <c r="F920">
        <f>MOD(D920,'Peaker Keys'!$B$6)</f>
        <v>1</v>
      </c>
      <c r="G920" t="str">
        <f>VLOOKUP(E920,Clustering!$A$6:$B$370,2,FALSE)</f>
        <v>Summer</v>
      </c>
      <c r="H920">
        <f>IF('Peaker Keys'!$B$29&gt;0,MAX(0,MIN('Peaker Keys'!$B$10,B920/'Peaker Keys'!$B$29)),0)</f>
        <v>0</v>
      </c>
      <c r="I920">
        <f>MAX(0,MIN('Peaker Keys'!$B$10,C920/'Peaker Keys'!$B$30))</f>
        <v>2.2148394241417496E-3</v>
      </c>
      <c r="J920">
        <f>IF('Peaker Keys'!$B$31=1,H920,I920)</f>
        <v>0</v>
      </c>
    </row>
    <row r="921" spans="1:10" x14ac:dyDescent="0.25">
      <c r="A921">
        <v>915</v>
      </c>
      <c r="B921">
        <v>0</v>
      </c>
      <c r="C921">
        <v>264.39999999999998</v>
      </c>
      <c r="D921">
        <f>MOD(A921-1+'Peaker Keys'!$B$7,'Peaker Keys'!$B$5)</f>
        <v>938</v>
      </c>
      <c r="E921">
        <f>INT(D921/'Peaker Keys'!$B$6)+1</f>
        <v>40</v>
      </c>
      <c r="F921">
        <f>MOD(D921,'Peaker Keys'!$B$6)</f>
        <v>2</v>
      </c>
      <c r="G921" t="str">
        <f>VLOOKUP(E921,Clustering!$A$6:$B$370,2,FALSE)</f>
        <v>Summer</v>
      </c>
      <c r="H921">
        <f>IF('Peaker Keys'!$B$29&gt;0,MAX(0,MIN('Peaker Keys'!$B$10,B921/'Peaker Keys'!$B$29)),0)</f>
        <v>0</v>
      </c>
      <c r="I921">
        <f>MAX(0,MIN('Peaker Keys'!$B$10,C921/'Peaker Keys'!$B$30))</f>
        <v>2.2148394241417496E-3</v>
      </c>
      <c r="J921">
        <f>IF('Peaker Keys'!$B$31=1,H921,I921)</f>
        <v>0</v>
      </c>
    </row>
    <row r="922" spans="1:10" x14ac:dyDescent="0.25">
      <c r="A922">
        <v>916</v>
      </c>
      <c r="B922">
        <v>0</v>
      </c>
      <c r="C922">
        <v>264.39999999999998</v>
      </c>
      <c r="D922">
        <f>MOD(A922-1+'Peaker Keys'!$B$7,'Peaker Keys'!$B$5)</f>
        <v>939</v>
      </c>
      <c r="E922">
        <f>INT(D922/'Peaker Keys'!$B$6)+1</f>
        <v>40</v>
      </c>
      <c r="F922">
        <f>MOD(D922,'Peaker Keys'!$B$6)</f>
        <v>3</v>
      </c>
      <c r="G922" t="str">
        <f>VLOOKUP(E922,Clustering!$A$6:$B$370,2,FALSE)</f>
        <v>Summer</v>
      </c>
      <c r="H922">
        <f>IF('Peaker Keys'!$B$29&gt;0,MAX(0,MIN('Peaker Keys'!$B$10,B922/'Peaker Keys'!$B$29)),0)</f>
        <v>0</v>
      </c>
      <c r="I922">
        <f>MAX(0,MIN('Peaker Keys'!$B$10,C922/'Peaker Keys'!$B$30))</f>
        <v>2.2148394241417496E-3</v>
      </c>
      <c r="J922">
        <f>IF('Peaker Keys'!$B$31=1,H922,I922)</f>
        <v>0</v>
      </c>
    </row>
    <row r="923" spans="1:10" x14ac:dyDescent="0.25">
      <c r="A923">
        <v>917</v>
      </c>
      <c r="B923">
        <v>0</v>
      </c>
      <c r="C923">
        <v>264.39999999999998</v>
      </c>
      <c r="D923">
        <f>MOD(A923-1+'Peaker Keys'!$B$7,'Peaker Keys'!$B$5)</f>
        <v>940</v>
      </c>
      <c r="E923">
        <f>INT(D923/'Peaker Keys'!$B$6)+1</f>
        <v>40</v>
      </c>
      <c r="F923">
        <f>MOD(D923,'Peaker Keys'!$B$6)</f>
        <v>4</v>
      </c>
      <c r="G923" t="str">
        <f>VLOOKUP(E923,Clustering!$A$6:$B$370,2,FALSE)</f>
        <v>Summer</v>
      </c>
      <c r="H923">
        <f>IF('Peaker Keys'!$B$29&gt;0,MAX(0,MIN('Peaker Keys'!$B$10,B923/'Peaker Keys'!$B$29)),0)</f>
        <v>0</v>
      </c>
      <c r="I923">
        <f>MAX(0,MIN('Peaker Keys'!$B$10,C923/'Peaker Keys'!$B$30))</f>
        <v>2.2148394241417496E-3</v>
      </c>
      <c r="J923">
        <f>IF('Peaker Keys'!$B$31=1,H923,I923)</f>
        <v>0</v>
      </c>
    </row>
    <row r="924" spans="1:10" x14ac:dyDescent="0.25">
      <c r="A924">
        <v>918</v>
      </c>
      <c r="B924">
        <v>0</v>
      </c>
      <c r="C924">
        <v>264.39999999999998</v>
      </c>
      <c r="D924">
        <f>MOD(A924-1+'Peaker Keys'!$B$7,'Peaker Keys'!$B$5)</f>
        <v>941</v>
      </c>
      <c r="E924">
        <f>INT(D924/'Peaker Keys'!$B$6)+1</f>
        <v>40</v>
      </c>
      <c r="F924">
        <f>MOD(D924,'Peaker Keys'!$B$6)</f>
        <v>5</v>
      </c>
      <c r="G924" t="str">
        <f>VLOOKUP(E924,Clustering!$A$6:$B$370,2,FALSE)</f>
        <v>Summer</v>
      </c>
      <c r="H924">
        <f>IF('Peaker Keys'!$B$29&gt;0,MAX(0,MIN('Peaker Keys'!$B$10,B924/'Peaker Keys'!$B$29)),0)</f>
        <v>0</v>
      </c>
      <c r="I924">
        <f>MAX(0,MIN('Peaker Keys'!$B$10,C924/'Peaker Keys'!$B$30))</f>
        <v>2.2148394241417496E-3</v>
      </c>
      <c r="J924">
        <f>IF('Peaker Keys'!$B$31=1,H924,I924)</f>
        <v>0</v>
      </c>
    </row>
    <row r="925" spans="1:10" x14ac:dyDescent="0.25">
      <c r="A925">
        <v>919</v>
      </c>
      <c r="B925">
        <v>0</v>
      </c>
      <c r="C925">
        <v>264.39999999999998</v>
      </c>
      <c r="D925">
        <f>MOD(A925-1+'Peaker Keys'!$B$7,'Peaker Keys'!$B$5)</f>
        <v>942</v>
      </c>
      <c r="E925">
        <f>INT(D925/'Peaker Keys'!$B$6)+1</f>
        <v>40</v>
      </c>
      <c r="F925">
        <f>MOD(D925,'Peaker Keys'!$B$6)</f>
        <v>6</v>
      </c>
      <c r="G925" t="str">
        <f>VLOOKUP(E925,Clustering!$A$6:$B$370,2,FALSE)</f>
        <v>Summer</v>
      </c>
      <c r="H925">
        <f>IF('Peaker Keys'!$B$29&gt;0,MAX(0,MIN('Peaker Keys'!$B$10,B925/'Peaker Keys'!$B$29)),0)</f>
        <v>0</v>
      </c>
      <c r="I925">
        <f>MAX(0,MIN('Peaker Keys'!$B$10,C925/'Peaker Keys'!$B$30))</f>
        <v>2.2148394241417496E-3</v>
      </c>
      <c r="J925">
        <f>IF('Peaker Keys'!$B$31=1,H925,I925)</f>
        <v>0</v>
      </c>
    </row>
    <row r="926" spans="1:10" x14ac:dyDescent="0.25">
      <c r="A926">
        <v>920</v>
      </c>
      <c r="B926">
        <v>0</v>
      </c>
      <c r="C926">
        <v>1283.9000000000001</v>
      </c>
      <c r="D926">
        <f>MOD(A926-1+'Peaker Keys'!$B$7,'Peaker Keys'!$B$5)</f>
        <v>943</v>
      </c>
      <c r="E926">
        <f>INT(D926/'Peaker Keys'!$B$6)+1</f>
        <v>40</v>
      </c>
      <c r="F926">
        <f>MOD(D926,'Peaker Keys'!$B$6)</f>
        <v>7</v>
      </c>
      <c r="G926" t="str">
        <f>VLOOKUP(E926,Clustering!$A$6:$B$370,2,FALSE)</f>
        <v>Summer</v>
      </c>
      <c r="H926">
        <f>IF('Peaker Keys'!$B$29&gt;0,MAX(0,MIN('Peaker Keys'!$B$10,B926/'Peaker Keys'!$B$29)),0)</f>
        <v>0</v>
      </c>
      <c r="I926">
        <f>MAX(0,MIN('Peaker Keys'!$B$10,C926/'Peaker Keys'!$B$30))</f>
        <v>1.0755039094763965E-2</v>
      </c>
      <c r="J926">
        <f>IF('Peaker Keys'!$B$31=1,H926,I926)</f>
        <v>0</v>
      </c>
    </row>
    <row r="927" spans="1:10" x14ac:dyDescent="0.25">
      <c r="A927">
        <v>921</v>
      </c>
      <c r="B927">
        <v>0</v>
      </c>
      <c r="C927">
        <v>1249.5</v>
      </c>
      <c r="D927">
        <f>MOD(A927-1+'Peaker Keys'!$B$7,'Peaker Keys'!$B$5)</f>
        <v>944</v>
      </c>
      <c r="E927">
        <f>INT(D927/'Peaker Keys'!$B$6)+1</f>
        <v>40</v>
      </c>
      <c r="F927">
        <f>MOD(D927,'Peaker Keys'!$B$6)</f>
        <v>8</v>
      </c>
      <c r="G927" t="str">
        <f>VLOOKUP(E927,Clustering!$A$6:$B$370,2,FALSE)</f>
        <v>Summer</v>
      </c>
      <c r="H927">
        <f>IF('Peaker Keys'!$B$29&gt;0,MAX(0,MIN('Peaker Keys'!$B$10,B927/'Peaker Keys'!$B$29)),0)</f>
        <v>0</v>
      </c>
      <c r="I927">
        <f>MAX(0,MIN('Peaker Keys'!$B$10,C927/'Peaker Keys'!$B$30))</f>
        <v>1.0466875417795446E-2</v>
      </c>
      <c r="J927">
        <f>IF('Peaker Keys'!$B$31=1,H927,I927)</f>
        <v>0</v>
      </c>
    </row>
    <row r="928" spans="1:10" x14ac:dyDescent="0.25">
      <c r="A928">
        <v>922</v>
      </c>
      <c r="B928">
        <v>0</v>
      </c>
      <c r="C928">
        <v>1138.5</v>
      </c>
      <c r="D928">
        <f>MOD(A928-1+'Peaker Keys'!$B$7,'Peaker Keys'!$B$5)</f>
        <v>945</v>
      </c>
      <c r="E928">
        <f>INT(D928/'Peaker Keys'!$B$6)+1</f>
        <v>40</v>
      </c>
      <c r="F928">
        <f>MOD(D928,'Peaker Keys'!$B$6)</f>
        <v>9</v>
      </c>
      <c r="G928" t="str">
        <f>VLOOKUP(E928,Clustering!$A$6:$B$370,2,FALSE)</f>
        <v>Summer</v>
      </c>
      <c r="H928">
        <f>IF('Peaker Keys'!$B$29&gt;0,MAX(0,MIN('Peaker Keys'!$B$10,B928/'Peaker Keys'!$B$29)),0)</f>
        <v>0</v>
      </c>
      <c r="I928">
        <f>MAX(0,MIN('Peaker Keys'!$B$10,C928/'Peaker Keys'!$B$30))</f>
        <v>9.5370449485074962E-3</v>
      </c>
      <c r="J928">
        <f>IF('Peaker Keys'!$B$31=1,H928,I928)</f>
        <v>0</v>
      </c>
    </row>
    <row r="929" spans="1:10" x14ac:dyDescent="0.25">
      <c r="A929">
        <v>923</v>
      </c>
      <c r="B929">
        <v>0</v>
      </c>
      <c r="C929">
        <v>1138.5</v>
      </c>
      <c r="D929">
        <f>MOD(A929-1+'Peaker Keys'!$B$7,'Peaker Keys'!$B$5)</f>
        <v>946</v>
      </c>
      <c r="E929">
        <f>INT(D929/'Peaker Keys'!$B$6)+1</f>
        <v>40</v>
      </c>
      <c r="F929">
        <f>MOD(D929,'Peaker Keys'!$B$6)</f>
        <v>10</v>
      </c>
      <c r="G929" t="str">
        <f>VLOOKUP(E929,Clustering!$A$6:$B$370,2,FALSE)</f>
        <v>Summer</v>
      </c>
      <c r="H929">
        <f>IF('Peaker Keys'!$B$29&gt;0,MAX(0,MIN('Peaker Keys'!$B$10,B929/'Peaker Keys'!$B$29)),0)</f>
        <v>0</v>
      </c>
      <c r="I929">
        <f>MAX(0,MIN('Peaker Keys'!$B$10,C929/'Peaker Keys'!$B$30))</f>
        <v>9.5370449485074962E-3</v>
      </c>
      <c r="J929">
        <f>IF('Peaker Keys'!$B$31=1,H929,I929)</f>
        <v>0</v>
      </c>
    </row>
    <row r="930" spans="1:10" x14ac:dyDescent="0.25">
      <c r="A930">
        <v>924</v>
      </c>
      <c r="B930">
        <v>0</v>
      </c>
      <c r="C930">
        <v>1138.5</v>
      </c>
      <c r="D930">
        <f>MOD(A930-1+'Peaker Keys'!$B$7,'Peaker Keys'!$B$5)</f>
        <v>947</v>
      </c>
      <c r="E930">
        <f>INT(D930/'Peaker Keys'!$B$6)+1</f>
        <v>40</v>
      </c>
      <c r="F930">
        <f>MOD(D930,'Peaker Keys'!$B$6)</f>
        <v>11</v>
      </c>
      <c r="G930" t="str">
        <f>VLOOKUP(E930,Clustering!$A$6:$B$370,2,FALSE)</f>
        <v>Summer</v>
      </c>
      <c r="H930">
        <f>IF('Peaker Keys'!$B$29&gt;0,MAX(0,MIN('Peaker Keys'!$B$10,B930/'Peaker Keys'!$B$29)),0)</f>
        <v>0</v>
      </c>
      <c r="I930">
        <f>MAX(0,MIN('Peaker Keys'!$B$10,C930/'Peaker Keys'!$B$30))</f>
        <v>9.5370449485074962E-3</v>
      </c>
      <c r="J930">
        <f>IF('Peaker Keys'!$B$31=1,H930,I930)</f>
        <v>0</v>
      </c>
    </row>
    <row r="931" spans="1:10" x14ac:dyDescent="0.25">
      <c r="A931">
        <v>925</v>
      </c>
      <c r="B931">
        <v>0</v>
      </c>
      <c r="C931">
        <v>1138.5</v>
      </c>
      <c r="D931">
        <f>MOD(A931-1+'Peaker Keys'!$B$7,'Peaker Keys'!$B$5)</f>
        <v>948</v>
      </c>
      <c r="E931">
        <f>INT(D931/'Peaker Keys'!$B$6)+1</f>
        <v>40</v>
      </c>
      <c r="F931">
        <f>MOD(D931,'Peaker Keys'!$B$6)</f>
        <v>12</v>
      </c>
      <c r="G931" t="str">
        <f>VLOOKUP(E931,Clustering!$A$6:$B$370,2,FALSE)</f>
        <v>Summer</v>
      </c>
      <c r="H931">
        <f>IF('Peaker Keys'!$B$29&gt;0,MAX(0,MIN('Peaker Keys'!$B$10,B931/'Peaker Keys'!$B$29)),0)</f>
        <v>0</v>
      </c>
      <c r="I931">
        <f>MAX(0,MIN('Peaker Keys'!$B$10,C931/'Peaker Keys'!$B$30))</f>
        <v>9.5370449485074962E-3</v>
      </c>
      <c r="J931">
        <f>IF('Peaker Keys'!$B$31=1,H931,I931)</f>
        <v>0</v>
      </c>
    </row>
    <row r="932" spans="1:10" x14ac:dyDescent="0.25">
      <c r="A932">
        <v>926</v>
      </c>
      <c r="B932">
        <v>0</v>
      </c>
      <c r="C932">
        <v>1202.0999999999999</v>
      </c>
      <c r="D932">
        <f>MOD(A932-1+'Peaker Keys'!$B$7,'Peaker Keys'!$B$5)</f>
        <v>949</v>
      </c>
      <c r="E932">
        <f>INT(D932/'Peaker Keys'!$B$6)+1</f>
        <v>40</v>
      </c>
      <c r="F932">
        <f>MOD(D932,'Peaker Keys'!$B$6)</f>
        <v>13</v>
      </c>
      <c r="G932" t="str">
        <f>VLOOKUP(E932,Clustering!$A$6:$B$370,2,FALSE)</f>
        <v>Summer</v>
      </c>
      <c r="H932">
        <f>IF('Peaker Keys'!$B$29&gt;0,MAX(0,MIN('Peaker Keys'!$B$10,B932/'Peaker Keys'!$B$29)),0)</f>
        <v>0</v>
      </c>
      <c r="I932">
        <f>MAX(0,MIN('Peaker Keys'!$B$10,C932/'Peaker Keys'!$B$30))</f>
        <v>1.0069812676856266E-2</v>
      </c>
      <c r="J932">
        <f>IF('Peaker Keys'!$B$31=1,H932,I932)</f>
        <v>0</v>
      </c>
    </row>
    <row r="933" spans="1:10" x14ac:dyDescent="0.25">
      <c r="A933">
        <v>927</v>
      </c>
      <c r="B933">
        <v>0</v>
      </c>
      <c r="C933">
        <v>1202.0999999999999</v>
      </c>
      <c r="D933">
        <f>MOD(A933-1+'Peaker Keys'!$B$7,'Peaker Keys'!$B$5)</f>
        <v>950</v>
      </c>
      <c r="E933">
        <f>INT(D933/'Peaker Keys'!$B$6)+1</f>
        <v>40</v>
      </c>
      <c r="F933">
        <f>MOD(D933,'Peaker Keys'!$B$6)</f>
        <v>14</v>
      </c>
      <c r="G933" t="str">
        <f>VLOOKUP(E933,Clustering!$A$6:$B$370,2,FALSE)</f>
        <v>Summer</v>
      </c>
      <c r="H933">
        <f>IF('Peaker Keys'!$B$29&gt;0,MAX(0,MIN('Peaker Keys'!$B$10,B933/'Peaker Keys'!$B$29)),0)</f>
        <v>0</v>
      </c>
      <c r="I933">
        <f>MAX(0,MIN('Peaker Keys'!$B$10,C933/'Peaker Keys'!$B$30))</f>
        <v>1.0069812676856266E-2</v>
      </c>
      <c r="J933">
        <f>IF('Peaker Keys'!$B$31=1,H933,I933)</f>
        <v>0</v>
      </c>
    </row>
    <row r="934" spans="1:10" x14ac:dyDescent="0.25">
      <c r="A934">
        <v>928</v>
      </c>
      <c r="B934">
        <v>0</v>
      </c>
      <c r="C934">
        <v>1202.0999999999999</v>
      </c>
      <c r="D934">
        <f>MOD(A934-1+'Peaker Keys'!$B$7,'Peaker Keys'!$B$5)</f>
        <v>951</v>
      </c>
      <c r="E934">
        <f>INT(D934/'Peaker Keys'!$B$6)+1</f>
        <v>40</v>
      </c>
      <c r="F934">
        <f>MOD(D934,'Peaker Keys'!$B$6)</f>
        <v>15</v>
      </c>
      <c r="G934" t="str">
        <f>VLOOKUP(E934,Clustering!$A$6:$B$370,2,FALSE)</f>
        <v>Summer</v>
      </c>
      <c r="H934">
        <f>IF('Peaker Keys'!$B$29&gt;0,MAX(0,MIN('Peaker Keys'!$B$10,B934/'Peaker Keys'!$B$29)),0)</f>
        <v>0</v>
      </c>
      <c r="I934">
        <f>MAX(0,MIN('Peaker Keys'!$B$10,C934/'Peaker Keys'!$B$30))</f>
        <v>1.0069812676856266E-2</v>
      </c>
      <c r="J934">
        <f>IF('Peaker Keys'!$B$31=1,H934,I934)</f>
        <v>0</v>
      </c>
    </row>
    <row r="935" spans="1:10" x14ac:dyDescent="0.25">
      <c r="A935">
        <v>929</v>
      </c>
      <c r="B935">
        <v>0</v>
      </c>
      <c r="C935">
        <v>1202.0999999999999</v>
      </c>
      <c r="D935">
        <f>MOD(A935-1+'Peaker Keys'!$B$7,'Peaker Keys'!$B$5)</f>
        <v>952</v>
      </c>
      <c r="E935">
        <f>INT(D935/'Peaker Keys'!$B$6)+1</f>
        <v>40</v>
      </c>
      <c r="F935">
        <f>MOD(D935,'Peaker Keys'!$B$6)</f>
        <v>16</v>
      </c>
      <c r="G935" t="str">
        <f>VLOOKUP(E935,Clustering!$A$6:$B$370,2,FALSE)</f>
        <v>Summer</v>
      </c>
      <c r="H935">
        <f>IF('Peaker Keys'!$B$29&gt;0,MAX(0,MIN('Peaker Keys'!$B$10,B935/'Peaker Keys'!$B$29)),0)</f>
        <v>0</v>
      </c>
      <c r="I935">
        <f>MAX(0,MIN('Peaker Keys'!$B$10,C935/'Peaker Keys'!$B$30))</f>
        <v>1.0069812676856266E-2</v>
      </c>
      <c r="J935">
        <f>IF('Peaker Keys'!$B$31=1,H935,I935)</f>
        <v>0</v>
      </c>
    </row>
    <row r="936" spans="1:10" x14ac:dyDescent="0.25">
      <c r="A936">
        <v>930</v>
      </c>
      <c r="B936">
        <v>0</v>
      </c>
      <c r="C936">
        <v>3842.9</v>
      </c>
      <c r="D936">
        <f>MOD(A936-1+'Peaker Keys'!$B$7,'Peaker Keys'!$B$5)</f>
        <v>953</v>
      </c>
      <c r="E936">
        <f>INT(D936/'Peaker Keys'!$B$6)+1</f>
        <v>40</v>
      </c>
      <c r="F936">
        <f>MOD(D936,'Peaker Keys'!$B$6)</f>
        <v>17</v>
      </c>
      <c r="G936" t="str">
        <f>VLOOKUP(E936,Clustering!$A$6:$B$370,2,FALSE)</f>
        <v>Summer</v>
      </c>
      <c r="H936">
        <f>IF('Peaker Keys'!$B$29&gt;0,MAX(0,MIN('Peaker Keys'!$B$10,B936/'Peaker Keys'!$B$29)),0)</f>
        <v>0</v>
      </c>
      <c r="I936">
        <f>MAX(0,MIN('Peaker Keys'!$B$10,C936/'Peaker Keys'!$B$30))</f>
        <v>3.2191400994834835E-2</v>
      </c>
      <c r="J936">
        <f>IF('Peaker Keys'!$B$31=1,H936,I936)</f>
        <v>0</v>
      </c>
    </row>
    <row r="937" spans="1:10" x14ac:dyDescent="0.25">
      <c r="A937">
        <v>931</v>
      </c>
      <c r="B937">
        <v>0</v>
      </c>
      <c r="C937">
        <v>8752.1</v>
      </c>
      <c r="D937">
        <f>MOD(A937-1+'Peaker Keys'!$B$7,'Peaker Keys'!$B$5)</f>
        <v>954</v>
      </c>
      <c r="E937">
        <f>INT(D937/'Peaker Keys'!$B$6)+1</f>
        <v>40</v>
      </c>
      <c r="F937">
        <f>MOD(D937,'Peaker Keys'!$B$6)</f>
        <v>18</v>
      </c>
      <c r="G937" t="str">
        <f>VLOOKUP(E937,Clustering!$A$6:$B$370,2,FALSE)</f>
        <v>Summer</v>
      </c>
      <c r="H937">
        <f>IF('Peaker Keys'!$B$29&gt;0,MAX(0,MIN('Peaker Keys'!$B$10,B937/'Peaker Keys'!$B$29)),0)</f>
        <v>0</v>
      </c>
      <c r="I937">
        <f>MAX(0,MIN('Peaker Keys'!$B$10,C937/'Peaker Keys'!$B$30))</f>
        <v>7.3315038290586262E-2</v>
      </c>
      <c r="J937">
        <f>IF('Peaker Keys'!$B$31=1,H937,I937)</f>
        <v>0</v>
      </c>
    </row>
    <row r="938" spans="1:10" x14ac:dyDescent="0.25">
      <c r="A938">
        <v>932</v>
      </c>
      <c r="B938">
        <v>0</v>
      </c>
      <c r="C938">
        <v>8617.7999999999993</v>
      </c>
      <c r="D938">
        <f>MOD(A938-1+'Peaker Keys'!$B$7,'Peaker Keys'!$B$5)</f>
        <v>955</v>
      </c>
      <c r="E938">
        <f>INT(D938/'Peaker Keys'!$B$6)+1</f>
        <v>40</v>
      </c>
      <c r="F938">
        <f>MOD(D938,'Peaker Keys'!$B$6)</f>
        <v>19</v>
      </c>
      <c r="G938" t="str">
        <f>VLOOKUP(E938,Clustering!$A$6:$B$370,2,FALSE)</f>
        <v>Summer</v>
      </c>
      <c r="H938">
        <f>IF('Peaker Keys'!$B$29&gt;0,MAX(0,MIN('Peaker Keys'!$B$10,B938/'Peaker Keys'!$B$29)),0)</f>
        <v>0</v>
      </c>
      <c r="I938">
        <f>MAX(0,MIN('Peaker Keys'!$B$10,C938/'Peaker Keys'!$B$30))</f>
        <v>7.2190027191258582E-2</v>
      </c>
      <c r="J938">
        <f>IF('Peaker Keys'!$B$31=1,H938,I938)</f>
        <v>0</v>
      </c>
    </row>
    <row r="939" spans="1:10" x14ac:dyDescent="0.25">
      <c r="A939">
        <v>933</v>
      </c>
      <c r="B939">
        <v>0</v>
      </c>
      <c r="C939">
        <v>6004.1</v>
      </c>
      <c r="D939">
        <f>MOD(A939-1+'Peaker Keys'!$B$7,'Peaker Keys'!$B$5)</f>
        <v>956</v>
      </c>
      <c r="E939">
        <f>INT(D939/'Peaker Keys'!$B$6)+1</f>
        <v>40</v>
      </c>
      <c r="F939">
        <f>MOD(D939,'Peaker Keys'!$B$6)</f>
        <v>20</v>
      </c>
      <c r="G939" t="str">
        <f>VLOOKUP(E939,Clustering!$A$6:$B$370,2,FALSE)</f>
        <v>Summer</v>
      </c>
      <c r="H939">
        <f>IF('Peaker Keys'!$B$29&gt;0,MAX(0,MIN('Peaker Keys'!$B$10,B939/'Peaker Keys'!$B$29)),0)</f>
        <v>0</v>
      </c>
      <c r="I939">
        <f>MAX(0,MIN('Peaker Keys'!$B$10,C939/'Peaker Keys'!$B$30))</f>
        <v>5.0295451537403481E-2</v>
      </c>
      <c r="J939">
        <f>IF('Peaker Keys'!$B$31=1,H939,I939)</f>
        <v>0</v>
      </c>
    </row>
    <row r="940" spans="1:10" x14ac:dyDescent="0.25">
      <c r="A940">
        <v>934</v>
      </c>
      <c r="B940">
        <v>0</v>
      </c>
      <c r="C940">
        <v>1335.4</v>
      </c>
      <c r="D940">
        <f>MOD(A940-1+'Peaker Keys'!$B$7,'Peaker Keys'!$B$5)</f>
        <v>957</v>
      </c>
      <c r="E940">
        <f>INT(D940/'Peaker Keys'!$B$6)+1</f>
        <v>40</v>
      </c>
      <c r="F940">
        <f>MOD(D940,'Peaker Keys'!$B$6)</f>
        <v>21</v>
      </c>
      <c r="G940" t="str">
        <f>VLOOKUP(E940,Clustering!$A$6:$B$370,2,FALSE)</f>
        <v>Summer</v>
      </c>
      <c r="H940">
        <f>IF('Peaker Keys'!$B$29&gt;0,MAX(0,MIN('Peaker Keys'!$B$10,B940/'Peaker Keys'!$B$29)),0)</f>
        <v>0</v>
      </c>
      <c r="I940">
        <f>MAX(0,MIN('Peaker Keys'!$B$10,C940/'Peaker Keys'!$B$30))</f>
        <v>1.1186446925109277E-2</v>
      </c>
      <c r="J940">
        <f>IF('Peaker Keys'!$B$31=1,H940,I940)</f>
        <v>0</v>
      </c>
    </row>
    <row r="941" spans="1:10" x14ac:dyDescent="0.25">
      <c r="A941">
        <v>935</v>
      </c>
      <c r="B941">
        <v>0</v>
      </c>
      <c r="C941">
        <v>159.1</v>
      </c>
      <c r="D941">
        <f>MOD(A941-1+'Peaker Keys'!$B$7,'Peaker Keys'!$B$5)</f>
        <v>958</v>
      </c>
      <c r="E941">
        <f>INT(D941/'Peaker Keys'!$B$6)+1</f>
        <v>40</v>
      </c>
      <c r="F941">
        <f>MOD(D941,'Peaker Keys'!$B$6)</f>
        <v>22</v>
      </c>
      <c r="G941" t="str">
        <f>VLOOKUP(E941,Clustering!$A$6:$B$370,2,FALSE)</f>
        <v>Summer</v>
      </c>
      <c r="H941">
        <f>IF('Peaker Keys'!$B$29&gt;0,MAX(0,MIN('Peaker Keys'!$B$10,B941/'Peaker Keys'!$B$29)),0)</f>
        <v>0</v>
      </c>
      <c r="I941">
        <f>MAX(0,MIN('Peaker Keys'!$B$10,C941/'Peaker Keys'!$B$30))</f>
        <v>1.3327570059793962E-3</v>
      </c>
      <c r="J941">
        <f>IF('Peaker Keys'!$B$31=1,H941,I941)</f>
        <v>0</v>
      </c>
    </row>
    <row r="942" spans="1:10" x14ac:dyDescent="0.25">
      <c r="A942">
        <v>936</v>
      </c>
      <c r="B942">
        <v>0</v>
      </c>
      <c r="C942">
        <v>159.1</v>
      </c>
      <c r="D942">
        <f>MOD(A942-1+'Peaker Keys'!$B$7,'Peaker Keys'!$B$5)</f>
        <v>959</v>
      </c>
      <c r="E942">
        <f>INT(D942/'Peaker Keys'!$B$6)+1</f>
        <v>40</v>
      </c>
      <c r="F942">
        <f>MOD(D942,'Peaker Keys'!$B$6)</f>
        <v>23</v>
      </c>
      <c r="G942" t="str">
        <f>VLOOKUP(E942,Clustering!$A$6:$B$370,2,FALSE)</f>
        <v>Summer</v>
      </c>
      <c r="H942">
        <f>IF('Peaker Keys'!$B$29&gt;0,MAX(0,MIN('Peaker Keys'!$B$10,B942/'Peaker Keys'!$B$29)),0)</f>
        <v>0</v>
      </c>
      <c r="I942">
        <f>MAX(0,MIN('Peaker Keys'!$B$10,C942/'Peaker Keys'!$B$30))</f>
        <v>1.3327570059793962E-3</v>
      </c>
      <c r="J942">
        <f>IF('Peaker Keys'!$B$31=1,H942,I942)</f>
        <v>0</v>
      </c>
    </row>
    <row r="943" spans="1:10" x14ac:dyDescent="0.25">
      <c r="A943">
        <v>937</v>
      </c>
      <c r="B943">
        <v>0</v>
      </c>
      <c r="C943">
        <v>159.1</v>
      </c>
      <c r="D943">
        <f>MOD(A943-1+'Peaker Keys'!$B$7,'Peaker Keys'!$B$5)</f>
        <v>960</v>
      </c>
      <c r="E943">
        <f>INT(D943/'Peaker Keys'!$B$6)+1</f>
        <v>41</v>
      </c>
      <c r="F943">
        <f>MOD(D943,'Peaker Keys'!$B$6)</f>
        <v>0</v>
      </c>
      <c r="G943" t="str">
        <f>VLOOKUP(E943,Clustering!$A$6:$B$370,2,FALSE)</f>
        <v>Winter</v>
      </c>
      <c r="H943">
        <f>IF('Peaker Keys'!$B$29&gt;0,MAX(0,MIN('Peaker Keys'!$B$10,B943/'Peaker Keys'!$B$29)),0)</f>
        <v>0</v>
      </c>
      <c r="I943">
        <f>MAX(0,MIN('Peaker Keys'!$B$10,C943/'Peaker Keys'!$B$30))</f>
        <v>1.3327570059793962E-3</v>
      </c>
      <c r="J943">
        <f>IF('Peaker Keys'!$B$31=1,H943,I943)</f>
        <v>0</v>
      </c>
    </row>
    <row r="944" spans="1:10" x14ac:dyDescent="0.25">
      <c r="A944">
        <v>938</v>
      </c>
      <c r="B944">
        <v>0</v>
      </c>
      <c r="C944">
        <v>117.5</v>
      </c>
      <c r="D944">
        <f>MOD(A944-1+'Peaker Keys'!$B$7,'Peaker Keys'!$B$5)</f>
        <v>961</v>
      </c>
      <c r="E944">
        <f>INT(D944/'Peaker Keys'!$B$6)+1</f>
        <v>41</v>
      </c>
      <c r="F944">
        <f>MOD(D944,'Peaker Keys'!$B$6)</f>
        <v>1</v>
      </c>
      <c r="G944" t="str">
        <f>VLOOKUP(E944,Clustering!$A$6:$B$370,2,FALSE)</f>
        <v>Winter</v>
      </c>
      <c r="H944">
        <f>IF('Peaker Keys'!$B$29&gt;0,MAX(0,MIN('Peaker Keys'!$B$10,B944/'Peaker Keys'!$B$29)),0)</f>
        <v>0</v>
      </c>
      <c r="I944">
        <f>MAX(0,MIN('Peaker Keys'!$B$10,C944/'Peaker Keys'!$B$30))</f>
        <v>9.8428000127328131E-4</v>
      </c>
      <c r="J944">
        <f>IF('Peaker Keys'!$B$31=1,H944,I944)</f>
        <v>0</v>
      </c>
    </row>
    <row r="945" spans="1:10" x14ac:dyDescent="0.25">
      <c r="A945">
        <v>939</v>
      </c>
      <c r="B945">
        <v>0</v>
      </c>
      <c r="C945">
        <v>95.5</v>
      </c>
      <c r="D945">
        <f>MOD(A945-1+'Peaker Keys'!$B$7,'Peaker Keys'!$B$5)</f>
        <v>962</v>
      </c>
      <c r="E945">
        <f>INT(D945/'Peaker Keys'!$B$6)+1</f>
        <v>41</v>
      </c>
      <c r="F945">
        <f>MOD(D945,'Peaker Keys'!$B$6)</f>
        <v>2</v>
      </c>
      <c r="G945" t="str">
        <f>VLOOKUP(E945,Clustering!$A$6:$B$370,2,FALSE)</f>
        <v>Winter</v>
      </c>
      <c r="H945">
        <f>IF('Peaker Keys'!$B$29&gt;0,MAX(0,MIN('Peaker Keys'!$B$10,B945/'Peaker Keys'!$B$29)),0)</f>
        <v>0</v>
      </c>
      <c r="I945">
        <f>MAX(0,MIN('Peaker Keys'!$B$10,C945/'Peaker Keys'!$B$30))</f>
        <v>7.9998927763062441E-4</v>
      </c>
      <c r="J945">
        <f>IF('Peaker Keys'!$B$31=1,H945,I945)</f>
        <v>0</v>
      </c>
    </row>
    <row r="946" spans="1:10" x14ac:dyDescent="0.25">
      <c r="A946">
        <v>940</v>
      </c>
      <c r="B946">
        <v>0</v>
      </c>
      <c r="C946">
        <v>95.5</v>
      </c>
      <c r="D946">
        <f>MOD(A946-1+'Peaker Keys'!$B$7,'Peaker Keys'!$B$5)</f>
        <v>963</v>
      </c>
      <c r="E946">
        <f>INT(D946/'Peaker Keys'!$B$6)+1</f>
        <v>41</v>
      </c>
      <c r="F946">
        <f>MOD(D946,'Peaker Keys'!$B$6)</f>
        <v>3</v>
      </c>
      <c r="G946" t="str">
        <f>VLOOKUP(E946,Clustering!$A$6:$B$370,2,FALSE)</f>
        <v>Winter</v>
      </c>
      <c r="H946">
        <f>IF('Peaker Keys'!$B$29&gt;0,MAX(0,MIN('Peaker Keys'!$B$10,B946/'Peaker Keys'!$B$29)),0)</f>
        <v>0</v>
      </c>
      <c r="I946">
        <f>MAX(0,MIN('Peaker Keys'!$B$10,C946/'Peaker Keys'!$B$30))</f>
        <v>7.9998927763062441E-4</v>
      </c>
      <c r="J946">
        <f>IF('Peaker Keys'!$B$31=1,H946,I946)</f>
        <v>0</v>
      </c>
    </row>
    <row r="947" spans="1:10" x14ac:dyDescent="0.25">
      <c r="A947">
        <v>941</v>
      </c>
      <c r="B947">
        <v>0</v>
      </c>
      <c r="C947">
        <v>95.5</v>
      </c>
      <c r="D947">
        <f>MOD(A947-1+'Peaker Keys'!$B$7,'Peaker Keys'!$B$5)</f>
        <v>964</v>
      </c>
      <c r="E947">
        <f>INT(D947/'Peaker Keys'!$B$6)+1</f>
        <v>41</v>
      </c>
      <c r="F947">
        <f>MOD(D947,'Peaker Keys'!$B$6)</f>
        <v>4</v>
      </c>
      <c r="G947" t="str">
        <f>VLOOKUP(E947,Clustering!$A$6:$B$370,2,FALSE)</f>
        <v>Winter</v>
      </c>
      <c r="H947">
        <f>IF('Peaker Keys'!$B$29&gt;0,MAX(0,MIN('Peaker Keys'!$B$10,B947/'Peaker Keys'!$B$29)),0)</f>
        <v>0</v>
      </c>
      <c r="I947">
        <f>MAX(0,MIN('Peaker Keys'!$B$10,C947/'Peaker Keys'!$B$30))</f>
        <v>7.9998927763062441E-4</v>
      </c>
      <c r="J947">
        <f>IF('Peaker Keys'!$B$31=1,H947,I947)</f>
        <v>0</v>
      </c>
    </row>
    <row r="948" spans="1:10" x14ac:dyDescent="0.25">
      <c r="A948">
        <v>942</v>
      </c>
      <c r="B948">
        <v>0</v>
      </c>
      <c r="C948">
        <v>95.5</v>
      </c>
      <c r="D948">
        <f>MOD(A948-1+'Peaker Keys'!$B$7,'Peaker Keys'!$B$5)</f>
        <v>965</v>
      </c>
      <c r="E948">
        <f>INT(D948/'Peaker Keys'!$B$6)+1</f>
        <v>41</v>
      </c>
      <c r="F948">
        <f>MOD(D948,'Peaker Keys'!$B$6)</f>
        <v>5</v>
      </c>
      <c r="G948" t="str">
        <f>VLOOKUP(E948,Clustering!$A$6:$B$370,2,FALSE)</f>
        <v>Winter</v>
      </c>
      <c r="H948">
        <f>IF('Peaker Keys'!$B$29&gt;0,MAX(0,MIN('Peaker Keys'!$B$10,B948/'Peaker Keys'!$B$29)),0)</f>
        <v>0</v>
      </c>
      <c r="I948">
        <f>MAX(0,MIN('Peaker Keys'!$B$10,C948/'Peaker Keys'!$B$30))</f>
        <v>7.9998927763062441E-4</v>
      </c>
      <c r="J948">
        <f>IF('Peaker Keys'!$B$31=1,H948,I948)</f>
        <v>0</v>
      </c>
    </row>
    <row r="949" spans="1:10" x14ac:dyDescent="0.25">
      <c r="A949">
        <v>943</v>
      </c>
      <c r="B949">
        <v>0</v>
      </c>
      <c r="C949">
        <v>95.5</v>
      </c>
      <c r="D949">
        <f>MOD(A949-1+'Peaker Keys'!$B$7,'Peaker Keys'!$B$5)</f>
        <v>966</v>
      </c>
      <c r="E949">
        <f>INT(D949/'Peaker Keys'!$B$6)+1</f>
        <v>41</v>
      </c>
      <c r="F949">
        <f>MOD(D949,'Peaker Keys'!$B$6)</f>
        <v>6</v>
      </c>
      <c r="G949" t="str">
        <f>VLOOKUP(E949,Clustering!$A$6:$B$370,2,FALSE)</f>
        <v>Winter</v>
      </c>
      <c r="H949">
        <f>IF('Peaker Keys'!$B$29&gt;0,MAX(0,MIN('Peaker Keys'!$B$10,B949/'Peaker Keys'!$B$29)),0)</f>
        <v>0</v>
      </c>
      <c r="I949">
        <f>MAX(0,MIN('Peaker Keys'!$B$10,C949/'Peaker Keys'!$B$30))</f>
        <v>7.9998927763062441E-4</v>
      </c>
      <c r="J949">
        <f>IF('Peaker Keys'!$B$31=1,H949,I949)</f>
        <v>0</v>
      </c>
    </row>
    <row r="950" spans="1:10" x14ac:dyDescent="0.25">
      <c r="A950">
        <v>944</v>
      </c>
      <c r="B950">
        <v>0</v>
      </c>
      <c r="C950">
        <v>95.5</v>
      </c>
      <c r="D950">
        <f>MOD(A950-1+'Peaker Keys'!$B$7,'Peaker Keys'!$B$5)</f>
        <v>967</v>
      </c>
      <c r="E950">
        <f>INT(D950/'Peaker Keys'!$B$6)+1</f>
        <v>41</v>
      </c>
      <c r="F950">
        <f>MOD(D950,'Peaker Keys'!$B$6)</f>
        <v>7</v>
      </c>
      <c r="G950" t="str">
        <f>VLOOKUP(E950,Clustering!$A$6:$B$370,2,FALSE)</f>
        <v>Winter</v>
      </c>
      <c r="H950">
        <f>IF('Peaker Keys'!$B$29&gt;0,MAX(0,MIN('Peaker Keys'!$B$10,B950/'Peaker Keys'!$B$29)),0)</f>
        <v>0</v>
      </c>
      <c r="I950">
        <f>MAX(0,MIN('Peaker Keys'!$B$10,C950/'Peaker Keys'!$B$30))</f>
        <v>7.9998927763062441E-4</v>
      </c>
      <c r="J950">
        <f>IF('Peaker Keys'!$B$31=1,H950,I950)</f>
        <v>0</v>
      </c>
    </row>
    <row r="951" spans="1:10" x14ac:dyDescent="0.25">
      <c r="A951">
        <v>945</v>
      </c>
      <c r="B951">
        <v>0</v>
      </c>
      <c r="C951">
        <v>95.5</v>
      </c>
      <c r="D951">
        <f>MOD(A951-1+'Peaker Keys'!$B$7,'Peaker Keys'!$B$5)</f>
        <v>968</v>
      </c>
      <c r="E951">
        <f>INT(D951/'Peaker Keys'!$B$6)+1</f>
        <v>41</v>
      </c>
      <c r="F951">
        <f>MOD(D951,'Peaker Keys'!$B$6)</f>
        <v>8</v>
      </c>
      <c r="G951" t="str">
        <f>VLOOKUP(E951,Clustering!$A$6:$B$370,2,FALSE)</f>
        <v>Winter</v>
      </c>
      <c r="H951">
        <f>IF('Peaker Keys'!$B$29&gt;0,MAX(0,MIN('Peaker Keys'!$B$10,B951/'Peaker Keys'!$B$29)),0)</f>
        <v>0</v>
      </c>
      <c r="I951">
        <f>MAX(0,MIN('Peaker Keys'!$B$10,C951/'Peaker Keys'!$B$30))</f>
        <v>7.9998927763062441E-4</v>
      </c>
      <c r="J951">
        <f>IF('Peaker Keys'!$B$31=1,H951,I951)</f>
        <v>0</v>
      </c>
    </row>
    <row r="952" spans="1:10" x14ac:dyDescent="0.25">
      <c r="A952">
        <v>946</v>
      </c>
      <c r="B952">
        <v>0</v>
      </c>
      <c r="C952">
        <v>95.5</v>
      </c>
      <c r="D952">
        <f>MOD(A952-1+'Peaker Keys'!$B$7,'Peaker Keys'!$B$5)</f>
        <v>969</v>
      </c>
      <c r="E952">
        <f>INT(D952/'Peaker Keys'!$B$6)+1</f>
        <v>41</v>
      </c>
      <c r="F952">
        <f>MOD(D952,'Peaker Keys'!$B$6)</f>
        <v>9</v>
      </c>
      <c r="G952" t="str">
        <f>VLOOKUP(E952,Clustering!$A$6:$B$370,2,FALSE)</f>
        <v>Winter</v>
      </c>
      <c r="H952">
        <f>IF('Peaker Keys'!$B$29&gt;0,MAX(0,MIN('Peaker Keys'!$B$10,B952/'Peaker Keys'!$B$29)),0)</f>
        <v>0</v>
      </c>
      <c r="I952">
        <f>MAX(0,MIN('Peaker Keys'!$B$10,C952/'Peaker Keys'!$B$30))</f>
        <v>7.9998927763062441E-4</v>
      </c>
      <c r="J952">
        <f>IF('Peaker Keys'!$B$31=1,H952,I952)</f>
        <v>0</v>
      </c>
    </row>
    <row r="953" spans="1:10" x14ac:dyDescent="0.25">
      <c r="A953">
        <v>947</v>
      </c>
      <c r="B953">
        <v>0</v>
      </c>
      <c r="C953">
        <v>95.5</v>
      </c>
      <c r="D953">
        <f>MOD(A953-1+'Peaker Keys'!$B$7,'Peaker Keys'!$B$5)</f>
        <v>970</v>
      </c>
      <c r="E953">
        <f>INT(D953/'Peaker Keys'!$B$6)+1</f>
        <v>41</v>
      </c>
      <c r="F953">
        <f>MOD(D953,'Peaker Keys'!$B$6)</f>
        <v>10</v>
      </c>
      <c r="G953" t="str">
        <f>VLOOKUP(E953,Clustering!$A$6:$B$370,2,FALSE)</f>
        <v>Winter</v>
      </c>
      <c r="H953">
        <f>IF('Peaker Keys'!$B$29&gt;0,MAX(0,MIN('Peaker Keys'!$B$10,B953/'Peaker Keys'!$B$29)),0)</f>
        <v>0</v>
      </c>
      <c r="I953">
        <f>MAX(0,MIN('Peaker Keys'!$B$10,C953/'Peaker Keys'!$B$30))</f>
        <v>7.9998927763062441E-4</v>
      </c>
      <c r="J953">
        <f>IF('Peaker Keys'!$B$31=1,H953,I953)</f>
        <v>0</v>
      </c>
    </row>
    <row r="954" spans="1:10" x14ac:dyDescent="0.25">
      <c r="A954">
        <v>948</v>
      </c>
      <c r="B954">
        <v>0</v>
      </c>
      <c r="C954">
        <v>95.5</v>
      </c>
      <c r="D954">
        <f>MOD(A954-1+'Peaker Keys'!$B$7,'Peaker Keys'!$B$5)</f>
        <v>971</v>
      </c>
      <c r="E954">
        <f>INT(D954/'Peaker Keys'!$B$6)+1</f>
        <v>41</v>
      </c>
      <c r="F954">
        <f>MOD(D954,'Peaker Keys'!$B$6)</f>
        <v>11</v>
      </c>
      <c r="G954" t="str">
        <f>VLOOKUP(E954,Clustering!$A$6:$B$370,2,FALSE)</f>
        <v>Winter</v>
      </c>
      <c r="H954">
        <f>IF('Peaker Keys'!$B$29&gt;0,MAX(0,MIN('Peaker Keys'!$B$10,B954/'Peaker Keys'!$B$29)),0)</f>
        <v>0</v>
      </c>
      <c r="I954">
        <f>MAX(0,MIN('Peaker Keys'!$B$10,C954/'Peaker Keys'!$B$30))</f>
        <v>7.9998927763062441E-4</v>
      </c>
      <c r="J954">
        <f>IF('Peaker Keys'!$B$31=1,H954,I954)</f>
        <v>0</v>
      </c>
    </row>
    <row r="955" spans="1:10" x14ac:dyDescent="0.25">
      <c r="A955">
        <v>949</v>
      </c>
      <c r="B955">
        <v>0</v>
      </c>
      <c r="C955">
        <v>95.5</v>
      </c>
      <c r="D955">
        <f>MOD(A955-1+'Peaker Keys'!$B$7,'Peaker Keys'!$B$5)</f>
        <v>972</v>
      </c>
      <c r="E955">
        <f>INT(D955/'Peaker Keys'!$B$6)+1</f>
        <v>41</v>
      </c>
      <c r="F955">
        <f>MOD(D955,'Peaker Keys'!$B$6)</f>
        <v>12</v>
      </c>
      <c r="G955" t="str">
        <f>VLOOKUP(E955,Clustering!$A$6:$B$370,2,FALSE)</f>
        <v>Winter</v>
      </c>
      <c r="H955">
        <f>IF('Peaker Keys'!$B$29&gt;0,MAX(0,MIN('Peaker Keys'!$B$10,B955/'Peaker Keys'!$B$29)),0)</f>
        <v>0</v>
      </c>
      <c r="I955">
        <f>MAX(0,MIN('Peaker Keys'!$B$10,C955/'Peaker Keys'!$B$30))</f>
        <v>7.9998927763062441E-4</v>
      </c>
      <c r="J955">
        <f>IF('Peaker Keys'!$B$31=1,H955,I955)</f>
        <v>0</v>
      </c>
    </row>
    <row r="956" spans="1:10" x14ac:dyDescent="0.25">
      <c r="A956">
        <v>950</v>
      </c>
      <c r="B956">
        <v>0</v>
      </c>
      <c r="C956">
        <v>95.5</v>
      </c>
      <c r="D956">
        <f>MOD(A956-1+'Peaker Keys'!$B$7,'Peaker Keys'!$B$5)</f>
        <v>973</v>
      </c>
      <c r="E956">
        <f>INT(D956/'Peaker Keys'!$B$6)+1</f>
        <v>41</v>
      </c>
      <c r="F956">
        <f>MOD(D956,'Peaker Keys'!$B$6)</f>
        <v>13</v>
      </c>
      <c r="G956" t="str">
        <f>VLOOKUP(E956,Clustering!$A$6:$B$370,2,FALSE)</f>
        <v>Winter</v>
      </c>
      <c r="H956">
        <f>IF('Peaker Keys'!$B$29&gt;0,MAX(0,MIN('Peaker Keys'!$B$10,B956/'Peaker Keys'!$B$29)),0)</f>
        <v>0</v>
      </c>
      <c r="I956">
        <f>MAX(0,MIN('Peaker Keys'!$B$10,C956/'Peaker Keys'!$B$30))</f>
        <v>7.9998927763062441E-4</v>
      </c>
      <c r="J956">
        <f>IF('Peaker Keys'!$B$31=1,H956,I956)</f>
        <v>0</v>
      </c>
    </row>
    <row r="957" spans="1:10" x14ac:dyDescent="0.25">
      <c r="A957">
        <v>951</v>
      </c>
      <c r="B957">
        <v>0</v>
      </c>
      <c r="C957">
        <v>95.5</v>
      </c>
      <c r="D957">
        <f>MOD(A957-1+'Peaker Keys'!$B$7,'Peaker Keys'!$B$5)</f>
        <v>974</v>
      </c>
      <c r="E957">
        <f>INT(D957/'Peaker Keys'!$B$6)+1</f>
        <v>41</v>
      </c>
      <c r="F957">
        <f>MOD(D957,'Peaker Keys'!$B$6)</f>
        <v>14</v>
      </c>
      <c r="G957" t="str">
        <f>VLOOKUP(E957,Clustering!$A$6:$B$370,2,FALSE)</f>
        <v>Winter</v>
      </c>
      <c r="H957">
        <f>IF('Peaker Keys'!$B$29&gt;0,MAX(0,MIN('Peaker Keys'!$B$10,B957/'Peaker Keys'!$B$29)),0)</f>
        <v>0</v>
      </c>
      <c r="I957">
        <f>MAX(0,MIN('Peaker Keys'!$B$10,C957/'Peaker Keys'!$B$30))</f>
        <v>7.9998927763062441E-4</v>
      </c>
      <c r="J957">
        <f>IF('Peaker Keys'!$B$31=1,H957,I957)</f>
        <v>0</v>
      </c>
    </row>
    <row r="958" spans="1:10" x14ac:dyDescent="0.25">
      <c r="A958">
        <v>952</v>
      </c>
      <c r="B958">
        <v>0</v>
      </c>
      <c r="C958">
        <v>95.5</v>
      </c>
      <c r="D958">
        <f>MOD(A958-1+'Peaker Keys'!$B$7,'Peaker Keys'!$B$5)</f>
        <v>975</v>
      </c>
      <c r="E958">
        <f>INT(D958/'Peaker Keys'!$B$6)+1</f>
        <v>41</v>
      </c>
      <c r="F958">
        <f>MOD(D958,'Peaker Keys'!$B$6)</f>
        <v>15</v>
      </c>
      <c r="G958" t="str">
        <f>VLOOKUP(E958,Clustering!$A$6:$B$370,2,FALSE)</f>
        <v>Winter</v>
      </c>
      <c r="H958">
        <f>IF('Peaker Keys'!$B$29&gt;0,MAX(0,MIN('Peaker Keys'!$B$10,B958/'Peaker Keys'!$B$29)),0)</f>
        <v>0</v>
      </c>
      <c r="I958">
        <f>MAX(0,MIN('Peaker Keys'!$B$10,C958/'Peaker Keys'!$B$30))</f>
        <v>7.9998927763062441E-4</v>
      </c>
      <c r="J958">
        <f>IF('Peaker Keys'!$B$31=1,H958,I958)</f>
        <v>0</v>
      </c>
    </row>
    <row r="959" spans="1:10" x14ac:dyDescent="0.25">
      <c r="A959">
        <v>953</v>
      </c>
      <c r="B959">
        <v>0</v>
      </c>
      <c r="C959">
        <v>159.1</v>
      </c>
      <c r="D959">
        <f>MOD(A959-1+'Peaker Keys'!$B$7,'Peaker Keys'!$B$5)</f>
        <v>976</v>
      </c>
      <c r="E959">
        <f>INT(D959/'Peaker Keys'!$B$6)+1</f>
        <v>41</v>
      </c>
      <c r="F959">
        <f>MOD(D959,'Peaker Keys'!$B$6)</f>
        <v>16</v>
      </c>
      <c r="G959" t="str">
        <f>VLOOKUP(E959,Clustering!$A$6:$B$370,2,FALSE)</f>
        <v>Winter</v>
      </c>
      <c r="H959">
        <f>IF('Peaker Keys'!$B$29&gt;0,MAX(0,MIN('Peaker Keys'!$B$10,B959/'Peaker Keys'!$B$29)),0)</f>
        <v>0</v>
      </c>
      <c r="I959">
        <f>MAX(0,MIN('Peaker Keys'!$B$10,C959/'Peaker Keys'!$B$30))</f>
        <v>1.3327570059793962E-3</v>
      </c>
      <c r="J959">
        <f>IF('Peaker Keys'!$B$31=1,H959,I959)</f>
        <v>0</v>
      </c>
    </row>
    <row r="960" spans="1:10" x14ac:dyDescent="0.25">
      <c r="A960">
        <v>954</v>
      </c>
      <c r="B960">
        <v>0</v>
      </c>
      <c r="C960">
        <v>159.1</v>
      </c>
      <c r="D960">
        <f>MOD(A960-1+'Peaker Keys'!$B$7,'Peaker Keys'!$B$5)</f>
        <v>977</v>
      </c>
      <c r="E960">
        <f>INT(D960/'Peaker Keys'!$B$6)+1</f>
        <v>41</v>
      </c>
      <c r="F960">
        <f>MOD(D960,'Peaker Keys'!$B$6)</f>
        <v>17</v>
      </c>
      <c r="G960" t="str">
        <f>VLOOKUP(E960,Clustering!$A$6:$B$370,2,FALSE)</f>
        <v>Winter</v>
      </c>
      <c r="H960">
        <f>IF('Peaker Keys'!$B$29&gt;0,MAX(0,MIN('Peaker Keys'!$B$10,B960/'Peaker Keys'!$B$29)),0)</f>
        <v>0</v>
      </c>
      <c r="I960">
        <f>MAX(0,MIN('Peaker Keys'!$B$10,C960/'Peaker Keys'!$B$30))</f>
        <v>1.3327570059793962E-3</v>
      </c>
      <c r="J960">
        <f>IF('Peaker Keys'!$B$31=1,H960,I960)</f>
        <v>0</v>
      </c>
    </row>
    <row r="961" spans="1:10" x14ac:dyDescent="0.25">
      <c r="A961">
        <v>955</v>
      </c>
      <c r="B961">
        <v>0</v>
      </c>
      <c r="C961">
        <v>1936.7</v>
      </c>
      <c r="D961">
        <f>MOD(A961-1+'Peaker Keys'!$B$7,'Peaker Keys'!$B$5)</f>
        <v>978</v>
      </c>
      <c r="E961">
        <f>INT(D961/'Peaker Keys'!$B$6)+1</f>
        <v>41</v>
      </c>
      <c r="F961">
        <f>MOD(D961,'Peaker Keys'!$B$6)</f>
        <v>18</v>
      </c>
      <c r="G961" t="str">
        <f>VLOOKUP(E961,Clustering!$A$6:$B$370,2,FALSE)</f>
        <v>Winter</v>
      </c>
      <c r="H961">
        <f>IF('Peaker Keys'!$B$29&gt;0,MAX(0,MIN('Peaker Keys'!$B$10,B961/'Peaker Keys'!$B$29)),0)</f>
        <v>0</v>
      </c>
      <c r="I961">
        <f>MAX(0,MIN('Peaker Keys'!$B$10,C961/'Peaker Keys'!$B$30))</f>
        <v>1.6223447476306076E-2</v>
      </c>
      <c r="J961">
        <f>IF('Peaker Keys'!$B$31=1,H961,I961)</f>
        <v>0</v>
      </c>
    </row>
    <row r="962" spans="1:10" x14ac:dyDescent="0.25">
      <c r="A962">
        <v>956</v>
      </c>
      <c r="B962">
        <v>0</v>
      </c>
      <c r="C962">
        <v>3037.3</v>
      </c>
      <c r="D962">
        <f>MOD(A962-1+'Peaker Keys'!$B$7,'Peaker Keys'!$B$5)</f>
        <v>979</v>
      </c>
      <c r="E962">
        <f>INT(D962/'Peaker Keys'!$B$6)+1</f>
        <v>41</v>
      </c>
      <c r="F962">
        <f>MOD(D962,'Peaker Keys'!$B$6)</f>
        <v>19</v>
      </c>
      <c r="G962" t="str">
        <f>VLOOKUP(E962,Clustering!$A$6:$B$370,2,FALSE)</f>
        <v>Winter</v>
      </c>
      <c r="H962">
        <f>IF('Peaker Keys'!$B$29&gt;0,MAX(0,MIN('Peaker Keys'!$B$10,B962/'Peaker Keys'!$B$29)),0)</f>
        <v>0</v>
      </c>
      <c r="I962">
        <f>MAX(0,MIN('Peaker Keys'!$B$10,C962/'Peaker Keys'!$B$30))</f>
        <v>2.5443009769083723E-2</v>
      </c>
      <c r="J962">
        <f>IF('Peaker Keys'!$B$31=1,H962,I962)</f>
        <v>0</v>
      </c>
    </row>
    <row r="963" spans="1:10" x14ac:dyDescent="0.25">
      <c r="A963">
        <v>957</v>
      </c>
      <c r="B963">
        <v>0</v>
      </c>
      <c r="C963">
        <v>1432.2</v>
      </c>
      <c r="D963">
        <f>MOD(A963-1+'Peaker Keys'!$B$7,'Peaker Keys'!$B$5)</f>
        <v>980</v>
      </c>
      <c r="E963">
        <f>INT(D963/'Peaker Keys'!$B$6)+1</f>
        <v>41</v>
      </c>
      <c r="F963">
        <f>MOD(D963,'Peaker Keys'!$B$6)</f>
        <v>20</v>
      </c>
      <c r="G963" t="str">
        <f>VLOOKUP(E963,Clustering!$A$6:$B$370,2,FALSE)</f>
        <v>Winter</v>
      </c>
      <c r="H963">
        <f>IF('Peaker Keys'!$B$29&gt;0,MAX(0,MIN('Peaker Keys'!$B$10,B963/'Peaker Keys'!$B$29)),0)</f>
        <v>0</v>
      </c>
      <c r="I963">
        <f>MAX(0,MIN('Peaker Keys'!$B$10,C963/'Peaker Keys'!$B$30))</f>
        <v>1.1997326109136966E-2</v>
      </c>
      <c r="J963">
        <f>IF('Peaker Keys'!$B$31=1,H963,I963)</f>
        <v>0</v>
      </c>
    </row>
    <row r="964" spans="1:10" x14ac:dyDescent="0.25">
      <c r="A964">
        <v>958</v>
      </c>
      <c r="B964">
        <v>0</v>
      </c>
      <c r="C964">
        <v>564.6</v>
      </c>
      <c r="D964">
        <f>MOD(A964-1+'Peaker Keys'!$B$7,'Peaker Keys'!$B$5)</f>
        <v>981</v>
      </c>
      <c r="E964">
        <f>INT(D964/'Peaker Keys'!$B$6)+1</f>
        <v>41</v>
      </c>
      <c r="F964">
        <f>MOD(D964,'Peaker Keys'!$B$6)</f>
        <v>21</v>
      </c>
      <c r="G964" t="str">
        <f>VLOOKUP(E964,Clustering!$A$6:$B$370,2,FALSE)</f>
        <v>Winter</v>
      </c>
      <c r="H964">
        <f>IF('Peaker Keys'!$B$29&gt;0,MAX(0,MIN('Peaker Keys'!$B$10,B964/'Peaker Keys'!$B$29)),0)</f>
        <v>0</v>
      </c>
      <c r="I964">
        <f>MAX(0,MIN('Peaker Keys'!$B$10,C964/'Peaker Keys'!$B$30))</f>
        <v>4.7295701167565504E-3</v>
      </c>
      <c r="J964">
        <f>IF('Peaker Keys'!$B$31=1,H964,I964)</f>
        <v>0</v>
      </c>
    </row>
    <row r="965" spans="1:10" x14ac:dyDescent="0.25">
      <c r="A965">
        <v>959</v>
      </c>
      <c r="B965">
        <v>0</v>
      </c>
      <c r="C965">
        <v>159.1</v>
      </c>
      <c r="D965">
        <f>MOD(A965-1+'Peaker Keys'!$B$7,'Peaker Keys'!$B$5)</f>
        <v>982</v>
      </c>
      <c r="E965">
        <f>INT(D965/'Peaker Keys'!$B$6)+1</f>
        <v>41</v>
      </c>
      <c r="F965">
        <f>MOD(D965,'Peaker Keys'!$B$6)</f>
        <v>22</v>
      </c>
      <c r="G965" t="str">
        <f>VLOOKUP(E965,Clustering!$A$6:$B$370,2,FALSE)</f>
        <v>Winter</v>
      </c>
      <c r="H965">
        <f>IF('Peaker Keys'!$B$29&gt;0,MAX(0,MIN('Peaker Keys'!$B$10,B965/'Peaker Keys'!$B$29)),0)</f>
        <v>0</v>
      </c>
      <c r="I965">
        <f>MAX(0,MIN('Peaker Keys'!$B$10,C965/'Peaker Keys'!$B$30))</f>
        <v>1.3327570059793962E-3</v>
      </c>
      <c r="J965">
        <f>IF('Peaker Keys'!$B$31=1,H965,I965)</f>
        <v>0</v>
      </c>
    </row>
    <row r="966" spans="1:10" x14ac:dyDescent="0.25">
      <c r="A966">
        <v>960</v>
      </c>
      <c r="B966">
        <v>0</v>
      </c>
      <c r="C966">
        <v>159.1</v>
      </c>
      <c r="D966">
        <f>MOD(A966-1+'Peaker Keys'!$B$7,'Peaker Keys'!$B$5)</f>
        <v>983</v>
      </c>
      <c r="E966">
        <f>INT(D966/'Peaker Keys'!$B$6)+1</f>
        <v>41</v>
      </c>
      <c r="F966">
        <f>MOD(D966,'Peaker Keys'!$B$6)</f>
        <v>23</v>
      </c>
      <c r="G966" t="str">
        <f>VLOOKUP(E966,Clustering!$A$6:$B$370,2,FALSE)</f>
        <v>Winter</v>
      </c>
      <c r="H966">
        <f>IF('Peaker Keys'!$B$29&gt;0,MAX(0,MIN('Peaker Keys'!$B$10,B966/'Peaker Keys'!$B$29)),0)</f>
        <v>0</v>
      </c>
      <c r="I966">
        <f>MAX(0,MIN('Peaker Keys'!$B$10,C966/'Peaker Keys'!$B$30))</f>
        <v>1.3327570059793962E-3</v>
      </c>
      <c r="J966">
        <f>IF('Peaker Keys'!$B$31=1,H966,I966)</f>
        <v>0</v>
      </c>
    </row>
    <row r="967" spans="1:10" x14ac:dyDescent="0.25">
      <c r="A967">
        <v>961</v>
      </c>
      <c r="B967">
        <v>0</v>
      </c>
      <c r="C967">
        <v>159.1</v>
      </c>
      <c r="D967">
        <f>MOD(A967-1+'Peaker Keys'!$B$7,'Peaker Keys'!$B$5)</f>
        <v>984</v>
      </c>
      <c r="E967">
        <f>INT(D967/'Peaker Keys'!$B$6)+1</f>
        <v>42</v>
      </c>
      <c r="F967">
        <f>MOD(D967,'Peaker Keys'!$B$6)</f>
        <v>0</v>
      </c>
      <c r="G967" t="str">
        <f>VLOOKUP(E967,Clustering!$A$6:$B$370,2,FALSE)</f>
        <v>Fall</v>
      </c>
      <c r="H967">
        <f>IF('Peaker Keys'!$B$29&gt;0,MAX(0,MIN('Peaker Keys'!$B$10,B967/'Peaker Keys'!$B$29)),0)</f>
        <v>0</v>
      </c>
      <c r="I967">
        <f>MAX(0,MIN('Peaker Keys'!$B$10,C967/'Peaker Keys'!$B$30))</f>
        <v>1.3327570059793962E-3</v>
      </c>
      <c r="J967">
        <f>IF('Peaker Keys'!$B$31=1,H967,I967)</f>
        <v>0</v>
      </c>
    </row>
    <row r="968" spans="1:10" x14ac:dyDescent="0.25">
      <c r="A968">
        <v>962</v>
      </c>
      <c r="B968">
        <v>0</v>
      </c>
      <c r="C968">
        <v>128.69999999999999</v>
      </c>
      <c r="D968">
        <f>MOD(A968-1+'Peaker Keys'!$B$7,'Peaker Keys'!$B$5)</f>
        <v>985</v>
      </c>
      <c r="E968">
        <f>INT(D968/'Peaker Keys'!$B$6)+1</f>
        <v>42</v>
      </c>
      <c r="F968">
        <f>MOD(D968,'Peaker Keys'!$B$6)</f>
        <v>1</v>
      </c>
      <c r="G968" t="str">
        <f>VLOOKUP(E968,Clustering!$A$6:$B$370,2,FALSE)</f>
        <v>Fall</v>
      </c>
      <c r="H968">
        <f>IF('Peaker Keys'!$B$29&gt;0,MAX(0,MIN('Peaker Keys'!$B$10,B968/'Peaker Keys'!$B$29)),0)</f>
        <v>0</v>
      </c>
      <c r="I968">
        <f>MAX(0,MIN('Peaker Keys'!$B$10,C968/'Peaker Keys'!$B$30))</f>
        <v>1.0781007333095429E-3</v>
      </c>
      <c r="J968">
        <f>IF('Peaker Keys'!$B$31=1,H968,I968)</f>
        <v>0</v>
      </c>
    </row>
    <row r="969" spans="1:10" x14ac:dyDescent="0.25">
      <c r="A969">
        <v>963</v>
      </c>
      <c r="B969">
        <v>0</v>
      </c>
      <c r="C969">
        <v>95.5</v>
      </c>
      <c r="D969">
        <f>MOD(A969-1+'Peaker Keys'!$B$7,'Peaker Keys'!$B$5)</f>
        <v>986</v>
      </c>
      <c r="E969">
        <f>INT(D969/'Peaker Keys'!$B$6)+1</f>
        <v>42</v>
      </c>
      <c r="F969">
        <f>MOD(D969,'Peaker Keys'!$B$6)</f>
        <v>2</v>
      </c>
      <c r="G969" t="str">
        <f>VLOOKUP(E969,Clustering!$A$6:$B$370,2,FALSE)</f>
        <v>Fall</v>
      </c>
      <c r="H969">
        <f>IF('Peaker Keys'!$B$29&gt;0,MAX(0,MIN('Peaker Keys'!$B$10,B969/'Peaker Keys'!$B$29)),0)</f>
        <v>0</v>
      </c>
      <c r="I969">
        <f>MAX(0,MIN('Peaker Keys'!$B$10,C969/'Peaker Keys'!$B$30))</f>
        <v>7.9998927763062441E-4</v>
      </c>
      <c r="J969">
        <f>IF('Peaker Keys'!$B$31=1,H969,I969)</f>
        <v>0</v>
      </c>
    </row>
    <row r="970" spans="1:10" x14ac:dyDescent="0.25">
      <c r="A970">
        <v>964</v>
      </c>
      <c r="B970">
        <v>0</v>
      </c>
      <c r="C970">
        <v>95.5</v>
      </c>
      <c r="D970">
        <f>MOD(A970-1+'Peaker Keys'!$B$7,'Peaker Keys'!$B$5)</f>
        <v>987</v>
      </c>
      <c r="E970">
        <f>INT(D970/'Peaker Keys'!$B$6)+1</f>
        <v>42</v>
      </c>
      <c r="F970">
        <f>MOD(D970,'Peaker Keys'!$B$6)</f>
        <v>3</v>
      </c>
      <c r="G970" t="str">
        <f>VLOOKUP(E970,Clustering!$A$6:$B$370,2,FALSE)</f>
        <v>Fall</v>
      </c>
      <c r="H970">
        <f>IF('Peaker Keys'!$B$29&gt;0,MAX(0,MIN('Peaker Keys'!$B$10,B970/'Peaker Keys'!$B$29)),0)</f>
        <v>0</v>
      </c>
      <c r="I970">
        <f>MAX(0,MIN('Peaker Keys'!$B$10,C970/'Peaker Keys'!$B$30))</f>
        <v>7.9998927763062441E-4</v>
      </c>
      <c r="J970">
        <f>IF('Peaker Keys'!$B$31=1,H970,I970)</f>
        <v>0</v>
      </c>
    </row>
    <row r="971" spans="1:10" x14ac:dyDescent="0.25">
      <c r="A971">
        <v>965</v>
      </c>
      <c r="B971">
        <v>0</v>
      </c>
      <c r="C971">
        <v>95.5</v>
      </c>
      <c r="D971">
        <f>MOD(A971-1+'Peaker Keys'!$B$7,'Peaker Keys'!$B$5)</f>
        <v>988</v>
      </c>
      <c r="E971">
        <f>INT(D971/'Peaker Keys'!$B$6)+1</f>
        <v>42</v>
      </c>
      <c r="F971">
        <f>MOD(D971,'Peaker Keys'!$B$6)</f>
        <v>4</v>
      </c>
      <c r="G971" t="str">
        <f>VLOOKUP(E971,Clustering!$A$6:$B$370,2,FALSE)</f>
        <v>Fall</v>
      </c>
      <c r="H971">
        <f>IF('Peaker Keys'!$B$29&gt;0,MAX(0,MIN('Peaker Keys'!$B$10,B971/'Peaker Keys'!$B$29)),0)</f>
        <v>0</v>
      </c>
      <c r="I971">
        <f>MAX(0,MIN('Peaker Keys'!$B$10,C971/'Peaker Keys'!$B$30))</f>
        <v>7.9998927763062441E-4</v>
      </c>
      <c r="J971">
        <f>IF('Peaker Keys'!$B$31=1,H971,I971)</f>
        <v>0</v>
      </c>
    </row>
    <row r="972" spans="1:10" x14ac:dyDescent="0.25">
      <c r="A972">
        <v>966</v>
      </c>
      <c r="B972">
        <v>0</v>
      </c>
      <c r="C972">
        <v>95.5</v>
      </c>
      <c r="D972">
        <f>MOD(A972-1+'Peaker Keys'!$B$7,'Peaker Keys'!$B$5)</f>
        <v>989</v>
      </c>
      <c r="E972">
        <f>INT(D972/'Peaker Keys'!$B$6)+1</f>
        <v>42</v>
      </c>
      <c r="F972">
        <f>MOD(D972,'Peaker Keys'!$B$6)</f>
        <v>5</v>
      </c>
      <c r="G972" t="str">
        <f>VLOOKUP(E972,Clustering!$A$6:$B$370,2,FALSE)</f>
        <v>Fall</v>
      </c>
      <c r="H972">
        <f>IF('Peaker Keys'!$B$29&gt;0,MAX(0,MIN('Peaker Keys'!$B$10,B972/'Peaker Keys'!$B$29)),0)</f>
        <v>0</v>
      </c>
      <c r="I972">
        <f>MAX(0,MIN('Peaker Keys'!$B$10,C972/'Peaker Keys'!$B$30))</f>
        <v>7.9998927763062441E-4</v>
      </c>
      <c r="J972">
        <f>IF('Peaker Keys'!$B$31=1,H972,I972)</f>
        <v>0</v>
      </c>
    </row>
    <row r="973" spans="1:10" x14ac:dyDescent="0.25">
      <c r="A973">
        <v>967</v>
      </c>
      <c r="B973">
        <v>0</v>
      </c>
      <c r="C973">
        <v>95.5</v>
      </c>
      <c r="D973">
        <f>MOD(A973-1+'Peaker Keys'!$B$7,'Peaker Keys'!$B$5)</f>
        <v>990</v>
      </c>
      <c r="E973">
        <f>INT(D973/'Peaker Keys'!$B$6)+1</f>
        <v>42</v>
      </c>
      <c r="F973">
        <f>MOD(D973,'Peaker Keys'!$B$6)</f>
        <v>6</v>
      </c>
      <c r="G973" t="str">
        <f>VLOOKUP(E973,Clustering!$A$6:$B$370,2,FALSE)</f>
        <v>Fall</v>
      </c>
      <c r="H973">
        <f>IF('Peaker Keys'!$B$29&gt;0,MAX(0,MIN('Peaker Keys'!$B$10,B973/'Peaker Keys'!$B$29)),0)</f>
        <v>0</v>
      </c>
      <c r="I973">
        <f>MAX(0,MIN('Peaker Keys'!$B$10,C973/'Peaker Keys'!$B$30))</f>
        <v>7.9998927763062441E-4</v>
      </c>
      <c r="J973">
        <f>IF('Peaker Keys'!$B$31=1,H973,I973)</f>
        <v>0</v>
      </c>
    </row>
    <row r="974" spans="1:10" x14ac:dyDescent="0.25">
      <c r="A974">
        <v>968</v>
      </c>
      <c r="B974">
        <v>0</v>
      </c>
      <c r="C974">
        <v>95.5</v>
      </c>
      <c r="D974">
        <f>MOD(A974-1+'Peaker Keys'!$B$7,'Peaker Keys'!$B$5)</f>
        <v>991</v>
      </c>
      <c r="E974">
        <f>INT(D974/'Peaker Keys'!$B$6)+1</f>
        <v>42</v>
      </c>
      <c r="F974">
        <f>MOD(D974,'Peaker Keys'!$B$6)</f>
        <v>7</v>
      </c>
      <c r="G974" t="str">
        <f>VLOOKUP(E974,Clustering!$A$6:$B$370,2,FALSE)</f>
        <v>Fall</v>
      </c>
      <c r="H974">
        <f>IF('Peaker Keys'!$B$29&gt;0,MAX(0,MIN('Peaker Keys'!$B$10,B974/'Peaker Keys'!$B$29)),0)</f>
        <v>0</v>
      </c>
      <c r="I974">
        <f>MAX(0,MIN('Peaker Keys'!$B$10,C974/'Peaker Keys'!$B$30))</f>
        <v>7.9998927763062441E-4</v>
      </c>
      <c r="J974">
        <f>IF('Peaker Keys'!$B$31=1,H974,I974)</f>
        <v>0</v>
      </c>
    </row>
    <row r="975" spans="1:10" x14ac:dyDescent="0.25">
      <c r="A975">
        <v>969</v>
      </c>
      <c r="B975">
        <v>0</v>
      </c>
      <c r="C975">
        <v>446.1</v>
      </c>
      <c r="D975">
        <f>MOD(A975-1+'Peaker Keys'!$B$7,'Peaker Keys'!$B$5)</f>
        <v>992</v>
      </c>
      <c r="E975">
        <f>INT(D975/'Peaker Keys'!$B$6)+1</f>
        <v>42</v>
      </c>
      <c r="F975">
        <f>MOD(D975,'Peaker Keys'!$B$6)</f>
        <v>8</v>
      </c>
      <c r="G975" t="str">
        <f>VLOOKUP(E975,Clustering!$A$6:$B$370,2,FALSE)</f>
        <v>Fall</v>
      </c>
      <c r="H975">
        <f>IF('Peaker Keys'!$B$29&gt;0,MAX(0,MIN('Peaker Keys'!$B$10,B975/'Peaker Keys'!$B$29)),0)</f>
        <v>0</v>
      </c>
      <c r="I975">
        <f>MAX(0,MIN('Peaker Keys'!$B$10,C975/'Peaker Keys'!$B$30))</f>
        <v>3.7369132644086028E-3</v>
      </c>
      <c r="J975">
        <f>IF('Peaker Keys'!$B$31=1,H975,I975)</f>
        <v>0</v>
      </c>
    </row>
    <row r="976" spans="1:10" x14ac:dyDescent="0.25">
      <c r="A976">
        <v>970</v>
      </c>
      <c r="B976">
        <v>0</v>
      </c>
      <c r="C976">
        <v>95.5</v>
      </c>
      <c r="D976">
        <f>MOD(A976-1+'Peaker Keys'!$B$7,'Peaker Keys'!$B$5)</f>
        <v>993</v>
      </c>
      <c r="E976">
        <f>INT(D976/'Peaker Keys'!$B$6)+1</f>
        <v>42</v>
      </c>
      <c r="F976">
        <f>MOD(D976,'Peaker Keys'!$B$6)</f>
        <v>9</v>
      </c>
      <c r="G976" t="str">
        <f>VLOOKUP(E976,Clustering!$A$6:$B$370,2,FALSE)</f>
        <v>Fall</v>
      </c>
      <c r="H976">
        <f>IF('Peaker Keys'!$B$29&gt;0,MAX(0,MIN('Peaker Keys'!$B$10,B976/'Peaker Keys'!$B$29)),0)</f>
        <v>0</v>
      </c>
      <c r="I976">
        <f>MAX(0,MIN('Peaker Keys'!$B$10,C976/'Peaker Keys'!$B$30))</f>
        <v>7.9998927763062441E-4</v>
      </c>
      <c r="J976">
        <f>IF('Peaker Keys'!$B$31=1,H976,I976)</f>
        <v>0</v>
      </c>
    </row>
    <row r="977" spans="1:10" x14ac:dyDescent="0.25">
      <c r="A977">
        <v>971</v>
      </c>
      <c r="B977">
        <v>0</v>
      </c>
      <c r="C977">
        <v>95.5</v>
      </c>
      <c r="D977">
        <f>MOD(A977-1+'Peaker Keys'!$B$7,'Peaker Keys'!$B$5)</f>
        <v>994</v>
      </c>
      <c r="E977">
        <f>INT(D977/'Peaker Keys'!$B$6)+1</f>
        <v>42</v>
      </c>
      <c r="F977">
        <f>MOD(D977,'Peaker Keys'!$B$6)</f>
        <v>10</v>
      </c>
      <c r="G977" t="str">
        <f>VLOOKUP(E977,Clustering!$A$6:$B$370,2,FALSE)</f>
        <v>Fall</v>
      </c>
      <c r="H977">
        <f>IF('Peaker Keys'!$B$29&gt;0,MAX(0,MIN('Peaker Keys'!$B$10,B977/'Peaker Keys'!$B$29)),0)</f>
        <v>0</v>
      </c>
      <c r="I977">
        <f>MAX(0,MIN('Peaker Keys'!$B$10,C977/'Peaker Keys'!$B$30))</f>
        <v>7.9998927763062441E-4</v>
      </c>
      <c r="J977">
        <f>IF('Peaker Keys'!$B$31=1,H977,I977)</f>
        <v>0</v>
      </c>
    </row>
    <row r="978" spans="1:10" x14ac:dyDescent="0.25">
      <c r="A978">
        <v>972</v>
      </c>
      <c r="B978">
        <v>0</v>
      </c>
      <c r="C978">
        <v>95.5</v>
      </c>
      <c r="D978">
        <f>MOD(A978-1+'Peaker Keys'!$B$7,'Peaker Keys'!$B$5)</f>
        <v>995</v>
      </c>
      <c r="E978">
        <f>INT(D978/'Peaker Keys'!$B$6)+1</f>
        <v>42</v>
      </c>
      <c r="F978">
        <f>MOD(D978,'Peaker Keys'!$B$6)</f>
        <v>11</v>
      </c>
      <c r="G978" t="str">
        <f>VLOOKUP(E978,Clustering!$A$6:$B$370,2,FALSE)</f>
        <v>Fall</v>
      </c>
      <c r="H978">
        <f>IF('Peaker Keys'!$B$29&gt;0,MAX(0,MIN('Peaker Keys'!$B$10,B978/'Peaker Keys'!$B$29)),0)</f>
        <v>0</v>
      </c>
      <c r="I978">
        <f>MAX(0,MIN('Peaker Keys'!$B$10,C978/'Peaker Keys'!$B$30))</f>
        <v>7.9998927763062441E-4</v>
      </c>
      <c r="J978">
        <f>IF('Peaker Keys'!$B$31=1,H978,I978)</f>
        <v>0</v>
      </c>
    </row>
    <row r="979" spans="1:10" x14ac:dyDescent="0.25">
      <c r="A979">
        <v>973</v>
      </c>
      <c r="B979">
        <v>0</v>
      </c>
      <c r="C979">
        <v>95.5</v>
      </c>
      <c r="D979">
        <f>MOD(A979-1+'Peaker Keys'!$B$7,'Peaker Keys'!$B$5)</f>
        <v>996</v>
      </c>
      <c r="E979">
        <f>INT(D979/'Peaker Keys'!$B$6)+1</f>
        <v>42</v>
      </c>
      <c r="F979">
        <f>MOD(D979,'Peaker Keys'!$B$6)</f>
        <v>12</v>
      </c>
      <c r="G979" t="str">
        <f>VLOOKUP(E979,Clustering!$A$6:$B$370,2,FALSE)</f>
        <v>Fall</v>
      </c>
      <c r="H979">
        <f>IF('Peaker Keys'!$B$29&gt;0,MAX(0,MIN('Peaker Keys'!$B$10,B979/'Peaker Keys'!$B$29)),0)</f>
        <v>0</v>
      </c>
      <c r="I979">
        <f>MAX(0,MIN('Peaker Keys'!$B$10,C979/'Peaker Keys'!$B$30))</f>
        <v>7.9998927763062441E-4</v>
      </c>
      <c r="J979">
        <f>IF('Peaker Keys'!$B$31=1,H979,I979)</f>
        <v>0</v>
      </c>
    </row>
    <row r="980" spans="1:10" x14ac:dyDescent="0.25">
      <c r="A980">
        <v>974</v>
      </c>
      <c r="B980">
        <v>0</v>
      </c>
      <c r="C980">
        <v>95.5</v>
      </c>
      <c r="D980">
        <f>MOD(A980-1+'Peaker Keys'!$B$7,'Peaker Keys'!$B$5)</f>
        <v>997</v>
      </c>
      <c r="E980">
        <f>INT(D980/'Peaker Keys'!$B$6)+1</f>
        <v>42</v>
      </c>
      <c r="F980">
        <f>MOD(D980,'Peaker Keys'!$B$6)</f>
        <v>13</v>
      </c>
      <c r="G980" t="str">
        <f>VLOOKUP(E980,Clustering!$A$6:$B$370,2,FALSE)</f>
        <v>Fall</v>
      </c>
      <c r="H980">
        <f>IF('Peaker Keys'!$B$29&gt;0,MAX(0,MIN('Peaker Keys'!$B$10,B980/'Peaker Keys'!$B$29)),0)</f>
        <v>0</v>
      </c>
      <c r="I980">
        <f>MAX(0,MIN('Peaker Keys'!$B$10,C980/'Peaker Keys'!$B$30))</f>
        <v>7.9998927763062441E-4</v>
      </c>
      <c r="J980">
        <f>IF('Peaker Keys'!$B$31=1,H980,I980)</f>
        <v>0</v>
      </c>
    </row>
    <row r="981" spans="1:10" x14ac:dyDescent="0.25">
      <c r="A981">
        <v>975</v>
      </c>
      <c r="B981">
        <v>0</v>
      </c>
      <c r="C981">
        <v>95.5</v>
      </c>
      <c r="D981">
        <f>MOD(A981-1+'Peaker Keys'!$B$7,'Peaker Keys'!$B$5)</f>
        <v>998</v>
      </c>
      <c r="E981">
        <f>INT(D981/'Peaker Keys'!$B$6)+1</f>
        <v>42</v>
      </c>
      <c r="F981">
        <f>MOD(D981,'Peaker Keys'!$B$6)</f>
        <v>14</v>
      </c>
      <c r="G981" t="str">
        <f>VLOOKUP(E981,Clustering!$A$6:$B$370,2,FALSE)</f>
        <v>Fall</v>
      </c>
      <c r="H981">
        <f>IF('Peaker Keys'!$B$29&gt;0,MAX(0,MIN('Peaker Keys'!$B$10,B981/'Peaker Keys'!$B$29)),0)</f>
        <v>0</v>
      </c>
      <c r="I981">
        <f>MAX(0,MIN('Peaker Keys'!$B$10,C981/'Peaker Keys'!$B$30))</f>
        <v>7.9998927763062441E-4</v>
      </c>
      <c r="J981">
        <f>IF('Peaker Keys'!$B$31=1,H981,I981)</f>
        <v>0</v>
      </c>
    </row>
    <row r="982" spans="1:10" x14ac:dyDescent="0.25">
      <c r="A982">
        <v>976</v>
      </c>
      <c r="B982">
        <v>0</v>
      </c>
      <c r="C982">
        <v>95.5</v>
      </c>
      <c r="D982">
        <f>MOD(A982-1+'Peaker Keys'!$B$7,'Peaker Keys'!$B$5)</f>
        <v>999</v>
      </c>
      <c r="E982">
        <f>INT(D982/'Peaker Keys'!$B$6)+1</f>
        <v>42</v>
      </c>
      <c r="F982">
        <f>MOD(D982,'Peaker Keys'!$B$6)</f>
        <v>15</v>
      </c>
      <c r="G982" t="str">
        <f>VLOOKUP(E982,Clustering!$A$6:$B$370,2,FALSE)</f>
        <v>Fall</v>
      </c>
      <c r="H982">
        <f>IF('Peaker Keys'!$B$29&gt;0,MAX(0,MIN('Peaker Keys'!$B$10,B982/'Peaker Keys'!$B$29)),0)</f>
        <v>0</v>
      </c>
      <c r="I982">
        <f>MAX(0,MIN('Peaker Keys'!$B$10,C982/'Peaker Keys'!$B$30))</f>
        <v>7.9998927763062441E-4</v>
      </c>
      <c r="J982">
        <f>IF('Peaker Keys'!$B$31=1,H982,I982)</f>
        <v>0</v>
      </c>
    </row>
    <row r="983" spans="1:10" x14ac:dyDescent="0.25">
      <c r="A983">
        <v>977</v>
      </c>
      <c r="B983">
        <v>0</v>
      </c>
      <c r="C983">
        <v>159.1</v>
      </c>
      <c r="D983">
        <f>MOD(A983-1+'Peaker Keys'!$B$7,'Peaker Keys'!$B$5)</f>
        <v>1000</v>
      </c>
      <c r="E983">
        <f>INT(D983/'Peaker Keys'!$B$6)+1</f>
        <v>42</v>
      </c>
      <c r="F983">
        <f>MOD(D983,'Peaker Keys'!$B$6)</f>
        <v>16</v>
      </c>
      <c r="G983" t="str">
        <f>VLOOKUP(E983,Clustering!$A$6:$B$370,2,FALSE)</f>
        <v>Fall</v>
      </c>
      <c r="H983">
        <f>IF('Peaker Keys'!$B$29&gt;0,MAX(0,MIN('Peaker Keys'!$B$10,B983/'Peaker Keys'!$B$29)),0)</f>
        <v>0</v>
      </c>
      <c r="I983">
        <f>MAX(0,MIN('Peaker Keys'!$B$10,C983/'Peaker Keys'!$B$30))</f>
        <v>1.3327570059793962E-3</v>
      </c>
      <c r="J983">
        <f>IF('Peaker Keys'!$B$31=1,H983,I983)</f>
        <v>0</v>
      </c>
    </row>
    <row r="984" spans="1:10" x14ac:dyDescent="0.25">
      <c r="A984">
        <v>978</v>
      </c>
      <c r="B984">
        <v>0</v>
      </c>
      <c r="C984">
        <v>159.1</v>
      </c>
      <c r="D984">
        <f>MOD(A984-1+'Peaker Keys'!$B$7,'Peaker Keys'!$B$5)</f>
        <v>1001</v>
      </c>
      <c r="E984">
        <f>INT(D984/'Peaker Keys'!$B$6)+1</f>
        <v>42</v>
      </c>
      <c r="F984">
        <f>MOD(D984,'Peaker Keys'!$B$6)</f>
        <v>17</v>
      </c>
      <c r="G984" t="str">
        <f>VLOOKUP(E984,Clustering!$A$6:$B$370,2,FALSE)</f>
        <v>Fall</v>
      </c>
      <c r="H984">
        <f>IF('Peaker Keys'!$B$29&gt;0,MAX(0,MIN('Peaker Keys'!$B$10,B984/'Peaker Keys'!$B$29)),0)</f>
        <v>0</v>
      </c>
      <c r="I984">
        <f>MAX(0,MIN('Peaker Keys'!$B$10,C984/'Peaker Keys'!$B$30))</f>
        <v>1.3327570059793962E-3</v>
      </c>
      <c r="J984">
        <f>IF('Peaker Keys'!$B$31=1,H984,I984)</f>
        <v>0</v>
      </c>
    </row>
    <row r="985" spans="1:10" x14ac:dyDescent="0.25">
      <c r="A985">
        <v>979</v>
      </c>
      <c r="B985">
        <v>0</v>
      </c>
      <c r="C985">
        <v>159.1</v>
      </c>
      <c r="D985">
        <f>MOD(A985-1+'Peaker Keys'!$B$7,'Peaker Keys'!$B$5)</f>
        <v>1002</v>
      </c>
      <c r="E985">
        <f>INT(D985/'Peaker Keys'!$B$6)+1</f>
        <v>42</v>
      </c>
      <c r="F985">
        <f>MOD(D985,'Peaker Keys'!$B$6)</f>
        <v>18</v>
      </c>
      <c r="G985" t="str">
        <f>VLOOKUP(E985,Clustering!$A$6:$B$370,2,FALSE)</f>
        <v>Fall</v>
      </c>
      <c r="H985">
        <f>IF('Peaker Keys'!$B$29&gt;0,MAX(0,MIN('Peaker Keys'!$B$10,B985/'Peaker Keys'!$B$29)),0)</f>
        <v>0</v>
      </c>
      <c r="I985">
        <f>MAX(0,MIN('Peaker Keys'!$B$10,C985/'Peaker Keys'!$B$30))</f>
        <v>1.3327570059793962E-3</v>
      </c>
      <c r="J985">
        <f>IF('Peaker Keys'!$B$31=1,H985,I985)</f>
        <v>0</v>
      </c>
    </row>
    <row r="986" spans="1:10" x14ac:dyDescent="0.25">
      <c r="A986">
        <v>980</v>
      </c>
      <c r="B986">
        <v>0</v>
      </c>
      <c r="C986">
        <v>1365.6</v>
      </c>
      <c r="D986">
        <f>MOD(A986-1+'Peaker Keys'!$B$7,'Peaker Keys'!$B$5)</f>
        <v>1003</v>
      </c>
      <c r="E986">
        <f>INT(D986/'Peaker Keys'!$B$6)+1</f>
        <v>42</v>
      </c>
      <c r="F986">
        <f>MOD(D986,'Peaker Keys'!$B$6)</f>
        <v>19</v>
      </c>
      <c r="G986" t="str">
        <f>VLOOKUP(E986,Clustering!$A$6:$B$370,2,FALSE)</f>
        <v>Fall</v>
      </c>
      <c r="H986">
        <f>IF('Peaker Keys'!$B$29&gt;0,MAX(0,MIN('Peaker Keys'!$B$10,B986/'Peaker Keys'!$B$29)),0)</f>
        <v>0</v>
      </c>
      <c r="I986">
        <f>MAX(0,MIN('Peaker Keys'!$B$10,C986/'Peaker Keys'!$B$30))</f>
        <v>1.1439427827564195E-2</v>
      </c>
      <c r="J986">
        <f>IF('Peaker Keys'!$B$31=1,H986,I986)</f>
        <v>0</v>
      </c>
    </row>
    <row r="987" spans="1:10" x14ac:dyDescent="0.25">
      <c r="A987">
        <v>981</v>
      </c>
      <c r="B987">
        <v>0</v>
      </c>
      <c r="C987">
        <v>509.7</v>
      </c>
      <c r="D987">
        <f>MOD(A987-1+'Peaker Keys'!$B$7,'Peaker Keys'!$B$5)</f>
        <v>1004</v>
      </c>
      <c r="E987">
        <f>INT(D987/'Peaker Keys'!$B$6)+1</f>
        <v>42</v>
      </c>
      <c r="F987">
        <f>MOD(D987,'Peaker Keys'!$B$6)</f>
        <v>20</v>
      </c>
      <c r="G987" t="str">
        <f>VLOOKUP(E987,Clustering!$A$6:$B$370,2,FALSE)</f>
        <v>Fall</v>
      </c>
      <c r="H987">
        <f>IF('Peaker Keys'!$B$29&gt;0,MAX(0,MIN('Peaker Keys'!$B$10,B987/'Peaker Keys'!$B$29)),0)</f>
        <v>0</v>
      </c>
      <c r="I987">
        <f>MAX(0,MIN('Peaker Keys'!$B$10,C987/'Peaker Keys'!$B$30))</f>
        <v>4.2696809927573742E-3</v>
      </c>
      <c r="J987">
        <f>IF('Peaker Keys'!$B$31=1,H987,I987)</f>
        <v>0</v>
      </c>
    </row>
    <row r="988" spans="1:10" x14ac:dyDescent="0.25">
      <c r="A988">
        <v>982</v>
      </c>
      <c r="B988">
        <v>0</v>
      </c>
      <c r="C988">
        <v>159.1</v>
      </c>
      <c r="D988">
        <f>MOD(A988-1+'Peaker Keys'!$B$7,'Peaker Keys'!$B$5)</f>
        <v>1005</v>
      </c>
      <c r="E988">
        <f>INT(D988/'Peaker Keys'!$B$6)+1</f>
        <v>42</v>
      </c>
      <c r="F988">
        <f>MOD(D988,'Peaker Keys'!$B$6)</f>
        <v>21</v>
      </c>
      <c r="G988" t="str">
        <f>VLOOKUP(E988,Clustering!$A$6:$B$370,2,FALSE)</f>
        <v>Fall</v>
      </c>
      <c r="H988">
        <f>IF('Peaker Keys'!$B$29&gt;0,MAX(0,MIN('Peaker Keys'!$B$10,B988/'Peaker Keys'!$B$29)),0)</f>
        <v>0</v>
      </c>
      <c r="I988">
        <f>MAX(0,MIN('Peaker Keys'!$B$10,C988/'Peaker Keys'!$B$30))</f>
        <v>1.3327570059793962E-3</v>
      </c>
      <c r="J988">
        <f>IF('Peaker Keys'!$B$31=1,H988,I988)</f>
        <v>0</v>
      </c>
    </row>
    <row r="989" spans="1:10" x14ac:dyDescent="0.25">
      <c r="A989">
        <v>983</v>
      </c>
      <c r="B989">
        <v>0</v>
      </c>
      <c r="C989">
        <v>159.1</v>
      </c>
      <c r="D989">
        <f>MOD(A989-1+'Peaker Keys'!$B$7,'Peaker Keys'!$B$5)</f>
        <v>1006</v>
      </c>
      <c r="E989">
        <f>INT(D989/'Peaker Keys'!$B$6)+1</f>
        <v>42</v>
      </c>
      <c r="F989">
        <f>MOD(D989,'Peaker Keys'!$B$6)</f>
        <v>22</v>
      </c>
      <c r="G989" t="str">
        <f>VLOOKUP(E989,Clustering!$A$6:$B$370,2,FALSE)</f>
        <v>Fall</v>
      </c>
      <c r="H989">
        <f>IF('Peaker Keys'!$B$29&gt;0,MAX(0,MIN('Peaker Keys'!$B$10,B989/'Peaker Keys'!$B$29)),0)</f>
        <v>0</v>
      </c>
      <c r="I989">
        <f>MAX(0,MIN('Peaker Keys'!$B$10,C989/'Peaker Keys'!$B$30))</f>
        <v>1.3327570059793962E-3</v>
      </c>
      <c r="J989">
        <f>IF('Peaker Keys'!$B$31=1,H989,I989)</f>
        <v>0</v>
      </c>
    </row>
    <row r="990" spans="1:10" x14ac:dyDescent="0.25">
      <c r="A990">
        <v>984</v>
      </c>
      <c r="B990">
        <v>0</v>
      </c>
      <c r="C990">
        <v>159.1</v>
      </c>
      <c r="D990">
        <f>MOD(A990-1+'Peaker Keys'!$B$7,'Peaker Keys'!$B$5)</f>
        <v>1007</v>
      </c>
      <c r="E990">
        <f>INT(D990/'Peaker Keys'!$B$6)+1</f>
        <v>42</v>
      </c>
      <c r="F990">
        <f>MOD(D990,'Peaker Keys'!$B$6)</f>
        <v>23</v>
      </c>
      <c r="G990" t="str">
        <f>VLOOKUP(E990,Clustering!$A$6:$B$370,2,FALSE)</f>
        <v>Fall</v>
      </c>
      <c r="H990">
        <f>IF('Peaker Keys'!$B$29&gt;0,MAX(0,MIN('Peaker Keys'!$B$10,B990/'Peaker Keys'!$B$29)),0)</f>
        <v>0</v>
      </c>
      <c r="I990">
        <f>MAX(0,MIN('Peaker Keys'!$B$10,C990/'Peaker Keys'!$B$30))</f>
        <v>1.3327570059793962E-3</v>
      </c>
      <c r="J990">
        <f>IF('Peaker Keys'!$B$31=1,H990,I990)</f>
        <v>0</v>
      </c>
    </row>
    <row r="991" spans="1:10" x14ac:dyDescent="0.25">
      <c r="A991">
        <v>985</v>
      </c>
      <c r="B991">
        <v>0</v>
      </c>
      <c r="C991">
        <v>159.1</v>
      </c>
      <c r="D991">
        <f>MOD(A991-1+'Peaker Keys'!$B$7,'Peaker Keys'!$B$5)</f>
        <v>1008</v>
      </c>
      <c r="E991">
        <f>INT(D991/'Peaker Keys'!$B$6)+1</f>
        <v>43</v>
      </c>
      <c r="F991">
        <f>MOD(D991,'Peaker Keys'!$B$6)</f>
        <v>0</v>
      </c>
      <c r="G991" t="str">
        <f>VLOOKUP(E991,Clustering!$A$6:$B$370,2,FALSE)</f>
        <v>Fall</v>
      </c>
      <c r="H991">
        <f>IF('Peaker Keys'!$B$29&gt;0,MAX(0,MIN('Peaker Keys'!$B$10,B991/'Peaker Keys'!$B$29)),0)</f>
        <v>0</v>
      </c>
      <c r="I991">
        <f>MAX(0,MIN('Peaker Keys'!$B$10,C991/'Peaker Keys'!$B$30))</f>
        <v>1.3327570059793962E-3</v>
      </c>
      <c r="J991">
        <f>IF('Peaker Keys'!$B$31=1,H991,I991)</f>
        <v>0</v>
      </c>
    </row>
    <row r="992" spans="1:10" x14ac:dyDescent="0.25">
      <c r="A992">
        <v>986</v>
      </c>
      <c r="B992">
        <v>0</v>
      </c>
      <c r="C992">
        <v>100.2</v>
      </c>
      <c r="D992">
        <f>MOD(A992-1+'Peaker Keys'!$B$7,'Peaker Keys'!$B$5)</f>
        <v>1009</v>
      </c>
      <c r="E992">
        <f>INT(D992/'Peaker Keys'!$B$6)+1</f>
        <v>43</v>
      </c>
      <c r="F992">
        <f>MOD(D992,'Peaker Keys'!$B$6)</f>
        <v>1</v>
      </c>
      <c r="G992" t="str">
        <f>VLOOKUP(E992,Clustering!$A$6:$B$370,2,FALSE)</f>
        <v>Fall</v>
      </c>
      <c r="H992">
        <f>IF('Peaker Keys'!$B$29&gt;0,MAX(0,MIN('Peaker Keys'!$B$10,B992/'Peaker Keys'!$B$29)),0)</f>
        <v>0</v>
      </c>
      <c r="I992">
        <f>MAX(0,MIN('Peaker Keys'!$B$10,C992/'Peaker Keys'!$B$30))</f>
        <v>8.393604776815557E-4</v>
      </c>
      <c r="J992">
        <f>IF('Peaker Keys'!$B$31=1,H992,I992)</f>
        <v>0</v>
      </c>
    </row>
    <row r="993" spans="1:10" x14ac:dyDescent="0.25">
      <c r="A993">
        <v>987</v>
      </c>
      <c r="B993">
        <v>0</v>
      </c>
      <c r="C993">
        <v>95.5</v>
      </c>
      <c r="D993">
        <f>MOD(A993-1+'Peaker Keys'!$B$7,'Peaker Keys'!$B$5)</f>
        <v>1010</v>
      </c>
      <c r="E993">
        <f>INT(D993/'Peaker Keys'!$B$6)+1</f>
        <v>43</v>
      </c>
      <c r="F993">
        <f>MOD(D993,'Peaker Keys'!$B$6)</f>
        <v>2</v>
      </c>
      <c r="G993" t="str">
        <f>VLOOKUP(E993,Clustering!$A$6:$B$370,2,FALSE)</f>
        <v>Fall</v>
      </c>
      <c r="H993">
        <f>IF('Peaker Keys'!$B$29&gt;0,MAX(0,MIN('Peaker Keys'!$B$10,B993/'Peaker Keys'!$B$29)),0)</f>
        <v>0</v>
      </c>
      <c r="I993">
        <f>MAX(0,MIN('Peaker Keys'!$B$10,C993/'Peaker Keys'!$B$30))</f>
        <v>7.9998927763062441E-4</v>
      </c>
      <c r="J993">
        <f>IF('Peaker Keys'!$B$31=1,H993,I993)</f>
        <v>0</v>
      </c>
    </row>
    <row r="994" spans="1:10" x14ac:dyDescent="0.25">
      <c r="A994">
        <v>988</v>
      </c>
      <c r="B994">
        <v>0</v>
      </c>
      <c r="C994">
        <v>95.5</v>
      </c>
      <c r="D994">
        <f>MOD(A994-1+'Peaker Keys'!$B$7,'Peaker Keys'!$B$5)</f>
        <v>1011</v>
      </c>
      <c r="E994">
        <f>INT(D994/'Peaker Keys'!$B$6)+1</f>
        <v>43</v>
      </c>
      <c r="F994">
        <f>MOD(D994,'Peaker Keys'!$B$6)</f>
        <v>3</v>
      </c>
      <c r="G994" t="str">
        <f>VLOOKUP(E994,Clustering!$A$6:$B$370,2,FALSE)</f>
        <v>Fall</v>
      </c>
      <c r="H994">
        <f>IF('Peaker Keys'!$B$29&gt;0,MAX(0,MIN('Peaker Keys'!$B$10,B994/'Peaker Keys'!$B$29)),0)</f>
        <v>0</v>
      </c>
      <c r="I994">
        <f>MAX(0,MIN('Peaker Keys'!$B$10,C994/'Peaker Keys'!$B$30))</f>
        <v>7.9998927763062441E-4</v>
      </c>
      <c r="J994">
        <f>IF('Peaker Keys'!$B$31=1,H994,I994)</f>
        <v>0</v>
      </c>
    </row>
    <row r="995" spans="1:10" x14ac:dyDescent="0.25">
      <c r="A995">
        <v>989</v>
      </c>
      <c r="B995">
        <v>0</v>
      </c>
      <c r="C995">
        <v>95.5</v>
      </c>
      <c r="D995">
        <f>MOD(A995-1+'Peaker Keys'!$B$7,'Peaker Keys'!$B$5)</f>
        <v>1012</v>
      </c>
      <c r="E995">
        <f>INT(D995/'Peaker Keys'!$B$6)+1</f>
        <v>43</v>
      </c>
      <c r="F995">
        <f>MOD(D995,'Peaker Keys'!$B$6)</f>
        <v>4</v>
      </c>
      <c r="G995" t="str">
        <f>VLOOKUP(E995,Clustering!$A$6:$B$370,2,FALSE)</f>
        <v>Fall</v>
      </c>
      <c r="H995">
        <f>IF('Peaker Keys'!$B$29&gt;0,MAX(0,MIN('Peaker Keys'!$B$10,B995/'Peaker Keys'!$B$29)),0)</f>
        <v>0</v>
      </c>
      <c r="I995">
        <f>MAX(0,MIN('Peaker Keys'!$B$10,C995/'Peaker Keys'!$B$30))</f>
        <v>7.9998927763062441E-4</v>
      </c>
      <c r="J995">
        <f>IF('Peaker Keys'!$B$31=1,H995,I995)</f>
        <v>0</v>
      </c>
    </row>
    <row r="996" spans="1:10" x14ac:dyDescent="0.25">
      <c r="A996">
        <v>990</v>
      </c>
      <c r="B996">
        <v>0</v>
      </c>
      <c r="C996">
        <v>95.5</v>
      </c>
      <c r="D996">
        <f>MOD(A996-1+'Peaker Keys'!$B$7,'Peaker Keys'!$B$5)</f>
        <v>1013</v>
      </c>
      <c r="E996">
        <f>INT(D996/'Peaker Keys'!$B$6)+1</f>
        <v>43</v>
      </c>
      <c r="F996">
        <f>MOD(D996,'Peaker Keys'!$B$6)</f>
        <v>5</v>
      </c>
      <c r="G996" t="str">
        <f>VLOOKUP(E996,Clustering!$A$6:$B$370,2,FALSE)</f>
        <v>Fall</v>
      </c>
      <c r="H996">
        <f>IF('Peaker Keys'!$B$29&gt;0,MAX(0,MIN('Peaker Keys'!$B$10,B996/'Peaker Keys'!$B$29)),0)</f>
        <v>0</v>
      </c>
      <c r="I996">
        <f>MAX(0,MIN('Peaker Keys'!$B$10,C996/'Peaker Keys'!$B$30))</f>
        <v>7.9998927763062441E-4</v>
      </c>
      <c r="J996">
        <f>IF('Peaker Keys'!$B$31=1,H996,I996)</f>
        <v>0</v>
      </c>
    </row>
    <row r="997" spans="1:10" x14ac:dyDescent="0.25">
      <c r="A997">
        <v>991</v>
      </c>
      <c r="B997">
        <v>0</v>
      </c>
      <c r="C997">
        <v>95.5</v>
      </c>
      <c r="D997">
        <f>MOD(A997-1+'Peaker Keys'!$B$7,'Peaker Keys'!$B$5)</f>
        <v>1014</v>
      </c>
      <c r="E997">
        <f>INT(D997/'Peaker Keys'!$B$6)+1</f>
        <v>43</v>
      </c>
      <c r="F997">
        <f>MOD(D997,'Peaker Keys'!$B$6)</f>
        <v>6</v>
      </c>
      <c r="G997" t="str">
        <f>VLOOKUP(E997,Clustering!$A$6:$B$370,2,FALSE)</f>
        <v>Fall</v>
      </c>
      <c r="H997">
        <f>IF('Peaker Keys'!$B$29&gt;0,MAX(0,MIN('Peaker Keys'!$B$10,B997/'Peaker Keys'!$B$29)),0)</f>
        <v>0</v>
      </c>
      <c r="I997">
        <f>MAX(0,MIN('Peaker Keys'!$B$10,C997/'Peaker Keys'!$B$30))</f>
        <v>7.9998927763062441E-4</v>
      </c>
      <c r="J997">
        <f>IF('Peaker Keys'!$B$31=1,H997,I997)</f>
        <v>0</v>
      </c>
    </row>
    <row r="998" spans="1:10" x14ac:dyDescent="0.25">
      <c r="A998">
        <v>992</v>
      </c>
      <c r="B998">
        <v>0</v>
      </c>
      <c r="C998">
        <v>95.5</v>
      </c>
      <c r="D998">
        <f>MOD(A998-1+'Peaker Keys'!$B$7,'Peaker Keys'!$B$5)</f>
        <v>1015</v>
      </c>
      <c r="E998">
        <f>INT(D998/'Peaker Keys'!$B$6)+1</f>
        <v>43</v>
      </c>
      <c r="F998">
        <f>MOD(D998,'Peaker Keys'!$B$6)</f>
        <v>7</v>
      </c>
      <c r="G998" t="str">
        <f>VLOOKUP(E998,Clustering!$A$6:$B$370,2,FALSE)</f>
        <v>Fall</v>
      </c>
      <c r="H998">
        <f>IF('Peaker Keys'!$B$29&gt;0,MAX(0,MIN('Peaker Keys'!$B$10,B998/'Peaker Keys'!$B$29)),0)</f>
        <v>0</v>
      </c>
      <c r="I998">
        <f>MAX(0,MIN('Peaker Keys'!$B$10,C998/'Peaker Keys'!$B$30))</f>
        <v>7.9998927763062441E-4</v>
      </c>
      <c r="J998">
        <f>IF('Peaker Keys'!$B$31=1,H998,I998)</f>
        <v>0</v>
      </c>
    </row>
    <row r="999" spans="1:10" x14ac:dyDescent="0.25">
      <c r="A999">
        <v>993</v>
      </c>
      <c r="B999">
        <v>0</v>
      </c>
      <c r="C999">
        <v>95.5</v>
      </c>
      <c r="D999">
        <f>MOD(A999-1+'Peaker Keys'!$B$7,'Peaker Keys'!$B$5)</f>
        <v>1016</v>
      </c>
      <c r="E999">
        <f>INT(D999/'Peaker Keys'!$B$6)+1</f>
        <v>43</v>
      </c>
      <c r="F999">
        <f>MOD(D999,'Peaker Keys'!$B$6)</f>
        <v>8</v>
      </c>
      <c r="G999" t="str">
        <f>VLOOKUP(E999,Clustering!$A$6:$B$370,2,FALSE)</f>
        <v>Fall</v>
      </c>
      <c r="H999">
        <f>IF('Peaker Keys'!$B$29&gt;0,MAX(0,MIN('Peaker Keys'!$B$10,B999/'Peaker Keys'!$B$29)),0)</f>
        <v>0</v>
      </c>
      <c r="I999">
        <f>MAX(0,MIN('Peaker Keys'!$B$10,C999/'Peaker Keys'!$B$30))</f>
        <v>7.9998927763062441E-4</v>
      </c>
      <c r="J999">
        <f>IF('Peaker Keys'!$B$31=1,H999,I999)</f>
        <v>0</v>
      </c>
    </row>
    <row r="1000" spans="1:10" x14ac:dyDescent="0.25">
      <c r="A1000">
        <v>994</v>
      </c>
      <c r="B1000">
        <v>0</v>
      </c>
      <c r="C1000">
        <v>95.5</v>
      </c>
      <c r="D1000">
        <f>MOD(A1000-1+'Peaker Keys'!$B$7,'Peaker Keys'!$B$5)</f>
        <v>1017</v>
      </c>
      <c r="E1000">
        <f>INT(D1000/'Peaker Keys'!$B$6)+1</f>
        <v>43</v>
      </c>
      <c r="F1000">
        <f>MOD(D1000,'Peaker Keys'!$B$6)</f>
        <v>9</v>
      </c>
      <c r="G1000" t="str">
        <f>VLOOKUP(E1000,Clustering!$A$6:$B$370,2,FALSE)</f>
        <v>Fall</v>
      </c>
      <c r="H1000">
        <f>IF('Peaker Keys'!$B$29&gt;0,MAX(0,MIN('Peaker Keys'!$B$10,B1000/'Peaker Keys'!$B$29)),0)</f>
        <v>0</v>
      </c>
      <c r="I1000">
        <f>MAX(0,MIN('Peaker Keys'!$B$10,C1000/'Peaker Keys'!$B$30))</f>
        <v>7.9998927763062441E-4</v>
      </c>
      <c r="J1000">
        <f>IF('Peaker Keys'!$B$31=1,H1000,I1000)</f>
        <v>0</v>
      </c>
    </row>
    <row r="1001" spans="1:10" x14ac:dyDescent="0.25">
      <c r="A1001">
        <v>995</v>
      </c>
      <c r="B1001">
        <v>0</v>
      </c>
      <c r="C1001">
        <v>159.1</v>
      </c>
      <c r="D1001">
        <f>MOD(A1001-1+'Peaker Keys'!$B$7,'Peaker Keys'!$B$5)</f>
        <v>1018</v>
      </c>
      <c r="E1001">
        <f>INT(D1001/'Peaker Keys'!$B$6)+1</f>
        <v>43</v>
      </c>
      <c r="F1001">
        <f>MOD(D1001,'Peaker Keys'!$B$6)</f>
        <v>10</v>
      </c>
      <c r="G1001" t="str">
        <f>VLOOKUP(E1001,Clustering!$A$6:$B$370,2,FALSE)</f>
        <v>Fall</v>
      </c>
      <c r="H1001">
        <f>IF('Peaker Keys'!$B$29&gt;0,MAX(0,MIN('Peaker Keys'!$B$10,B1001/'Peaker Keys'!$B$29)),0)</f>
        <v>0</v>
      </c>
      <c r="I1001">
        <f>MAX(0,MIN('Peaker Keys'!$B$10,C1001/'Peaker Keys'!$B$30))</f>
        <v>1.3327570059793962E-3</v>
      </c>
      <c r="J1001">
        <f>IF('Peaker Keys'!$B$31=1,H1001,I1001)</f>
        <v>0</v>
      </c>
    </row>
    <row r="1002" spans="1:10" x14ac:dyDescent="0.25">
      <c r="A1002">
        <v>996</v>
      </c>
      <c r="B1002">
        <v>0</v>
      </c>
      <c r="C1002">
        <v>142.1</v>
      </c>
      <c r="D1002">
        <f>MOD(A1002-1+'Peaker Keys'!$B$7,'Peaker Keys'!$B$5)</f>
        <v>1019</v>
      </c>
      <c r="E1002">
        <f>INT(D1002/'Peaker Keys'!$B$6)+1</f>
        <v>43</v>
      </c>
      <c r="F1002">
        <f>MOD(D1002,'Peaker Keys'!$B$6)</f>
        <v>11</v>
      </c>
      <c r="G1002" t="str">
        <f>VLOOKUP(E1002,Clustering!$A$6:$B$370,2,FALSE)</f>
        <v>Fall</v>
      </c>
      <c r="H1002">
        <f>IF('Peaker Keys'!$B$29&gt;0,MAX(0,MIN('Peaker Keys'!$B$10,B1002/'Peaker Keys'!$B$29)),0)</f>
        <v>0</v>
      </c>
      <c r="I1002">
        <f>MAX(0,MIN('Peaker Keys'!$B$10,C1002/'Peaker Keys'!$B$30))</f>
        <v>1.1903505377100704E-3</v>
      </c>
      <c r="J1002">
        <f>IF('Peaker Keys'!$B$31=1,H1002,I1002)</f>
        <v>0</v>
      </c>
    </row>
    <row r="1003" spans="1:10" x14ac:dyDescent="0.25">
      <c r="A1003">
        <v>997</v>
      </c>
      <c r="B1003">
        <v>0</v>
      </c>
      <c r="C1003">
        <v>123.2</v>
      </c>
      <c r="D1003">
        <f>MOD(A1003-1+'Peaker Keys'!$B$7,'Peaker Keys'!$B$5)</f>
        <v>1020</v>
      </c>
      <c r="E1003">
        <f>INT(D1003/'Peaker Keys'!$B$6)+1</f>
        <v>43</v>
      </c>
      <c r="F1003">
        <f>MOD(D1003,'Peaker Keys'!$B$6)</f>
        <v>12</v>
      </c>
      <c r="G1003" t="str">
        <f>VLOOKUP(E1003,Clustering!$A$6:$B$370,2,FALSE)</f>
        <v>Fall</v>
      </c>
      <c r="H1003">
        <f>IF('Peaker Keys'!$B$29&gt;0,MAX(0,MIN('Peaker Keys'!$B$10,B1003/'Peaker Keys'!$B$29)),0)</f>
        <v>0</v>
      </c>
      <c r="I1003">
        <f>MAX(0,MIN('Peaker Keys'!$B$10,C1003/'Peaker Keys'!$B$30))</f>
        <v>1.0320280523988788E-3</v>
      </c>
      <c r="J1003">
        <f>IF('Peaker Keys'!$B$31=1,H1003,I1003)</f>
        <v>0</v>
      </c>
    </row>
    <row r="1004" spans="1:10" x14ac:dyDescent="0.25">
      <c r="A1004">
        <v>998</v>
      </c>
      <c r="B1004">
        <v>0</v>
      </c>
      <c r="C1004">
        <v>108.9</v>
      </c>
      <c r="D1004">
        <f>MOD(A1004-1+'Peaker Keys'!$B$7,'Peaker Keys'!$B$5)</f>
        <v>1021</v>
      </c>
      <c r="E1004">
        <f>INT(D1004/'Peaker Keys'!$B$6)+1</f>
        <v>43</v>
      </c>
      <c r="F1004">
        <f>MOD(D1004,'Peaker Keys'!$B$6)</f>
        <v>13</v>
      </c>
      <c r="G1004" t="str">
        <f>VLOOKUP(E1004,Clustering!$A$6:$B$370,2,FALSE)</f>
        <v>Fall</v>
      </c>
      <c r="H1004">
        <f>IF('Peaker Keys'!$B$29&gt;0,MAX(0,MIN('Peaker Keys'!$B$10,B1004/'Peaker Keys'!$B$29)),0)</f>
        <v>0</v>
      </c>
      <c r="I1004">
        <f>MAX(0,MIN('Peaker Keys'!$B$10,C1004/'Peaker Keys'!$B$30))</f>
        <v>9.1223908203115186E-4</v>
      </c>
      <c r="J1004">
        <f>IF('Peaker Keys'!$B$31=1,H1004,I1004)</f>
        <v>0</v>
      </c>
    </row>
    <row r="1005" spans="1:10" x14ac:dyDescent="0.25">
      <c r="A1005">
        <v>999</v>
      </c>
      <c r="B1005">
        <v>0</v>
      </c>
      <c r="C1005">
        <v>159.1</v>
      </c>
      <c r="D1005">
        <f>MOD(A1005-1+'Peaker Keys'!$B$7,'Peaker Keys'!$B$5)</f>
        <v>1022</v>
      </c>
      <c r="E1005">
        <f>INT(D1005/'Peaker Keys'!$B$6)+1</f>
        <v>43</v>
      </c>
      <c r="F1005">
        <f>MOD(D1005,'Peaker Keys'!$B$6)</f>
        <v>14</v>
      </c>
      <c r="G1005" t="str">
        <f>VLOOKUP(E1005,Clustering!$A$6:$B$370,2,FALSE)</f>
        <v>Fall</v>
      </c>
      <c r="H1005">
        <f>IF('Peaker Keys'!$B$29&gt;0,MAX(0,MIN('Peaker Keys'!$B$10,B1005/'Peaker Keys'!$B$29)),0)</f>
        <v>0</v>
      </c>
      <c r="I1005">
        <f>MAX(0,MIN('Peaker Keys'!$B$10,C1005/'Peaker Keys'!$B$30))</f>
        <v>1.3327570059793962E-3</v>
      </c>
      <c r="J1005">
        <f>IF('Peaker Keys'!$B$31=1,H1005,I1005)</f>
        <v>0</v>
      </c>
    </row>
    <row r="1006" spans="1:10" x14ac:dyDescent="0.25">
      <c r="A1006">
        <v>1000</v>
      </c>
      <c r="B1006">
        <v>0</v>
      </c>
      <c r="C1006">
        <v>159.1</v>
      </c>
      <c r="D1006">
        <f>MOD(A1006-1+'Peaker Keys'!$B$7,'Peaker Keys'!$B$5)</f>
        <v>1023</v>
      </c>
      <c r="E1006">
        <f>INT(D1006/'Peaker Keys'!$B$6)+1</f>
        <v>43</v>
      </c>
      <c r="F1006">
        <f>MOD(D1006,'Peaker Keys'!$B$6)</f>
        <v>15</v>
      </c>
      <c r="G1006" t="str">
        <f>VLOOKUP(E1006,Clustering!$A$6:$B$370,2,FALSE)</f>
        <v>Fall</v>
      </c>
      <c r="H1006">
        <f>IF('Peaker Keys'!$B$29&gt;0,MAX(0,MIN('Peaker Keys'!$B$10,B1006/'Peaker Keys'!$B$29)),0)</f>
        <v>0</v>
      </c>
      <c r="I1006">
        <f>MAX(0,MIN('Peaker Keys'!$B$10,C1006/'Peaker Keys'!$B$30))</f>
        <v>1.3327570059793962E-3</v>
      </c>
      <c r="J1006">
        <f>IF('Peaker Keys'!$B$31=1,H1006,I1006)</f>
        <v>0</v>
      </c>
    </row>
    <row r="1007" spans="1:10" x14ac:dyDescent="0.25">
      <c r="A1007">
        <v>1001</v>
      </c>
      <c r="B1007">
        <v>0</v>
      </c>
      <c r="C1007">
        <v>159.1</v>
      </c>
      <c r="D1007">
        <f>MOD(A1007-1+'Peaker Keys'!$B$7,'Peaker Keys'!$B$5)</f>
        <v>1024</v>
      </c>
      <c r="E1007">
        <f>INT(D1007/'Peaker Keys'!$B$6)+1</f>
        <v>43</v>
      </c>
      <c r="F1007">
        <f>MOD(D1007,'Peaker Keys'!$B$6)</f>
        <v>16</v>
      </c>
      <c r="G1007" t="str">
        <f>VLOOKUP(E1007,Clustering!$A$6:$B$370,2,FALSE)</f>
        <v>Fall</v>
      </c>
      <c r="H1007">
        <f>IF('Peaker Keys'!$B$29&gt;0,MAX(0,MIN('Peaker Keys'!$B$10,B1007/'Peaker Keys'!$B$29)),0)</f>
        <v>0</v>
      </c>
      <c r="I1007">
        <f>MAX(0,MIN('Peaker Keys'!$B$10,C1007/'Peaker Keys'!$B$30))</f>
        <v>1.3327570059793962E-3</v>
      </c>
      <c r="J1007">
        <f>IF('Peaker Keys'!$B$31=1,H1007,I1007)</f>
        <v>0</v>
      </c>
    </row>
    <row r="1008" spans="1:10" x14ac:dyDescent="0.25">
      <c r="A1008">
        <v>1002</v>
      </c>
      <c r="B1008">
        <v>0</v>
      </c>
      <c r="C1008">
        <v>159.1</v>
      </c>
      <c r="D1008">
        <f>MOD(A1008-1+'Peaker Keys'!$B$7,'Peaker Keys'!$B$5)</f>
        <v>1025</v>
      </c>
      <c r="E1008">
        <f>INT(D1008/'Peaker Keys'!$B$6)+1</f>
        <v>43</v>
      </c>
      <c r="F1008">
        <f>MOD(D1008,'Peaker Keys'!$B$6)</f>
        <v>17</v>
      </c>
      <c r="G1008" t="str">
        <f>VLOOKUP(E1008,Clustering!$A$6:$B$370,2,FALSE)</f>
        <v>Fall</v>
      </c>
      <c r="H1008">
        <f>IF('Peaker Keys'!$B$29&gt;0,MAX(0,MIN('Peaker Keys'!$B$10,B1008/'Peaker Keys'!$B$29)),0)</f>
        <v>0</v>
      </c>
      <c r="I1008">
        <f>MAX(0,MIN('Peaker Keys'!$B$10,C1008/'Peaker Keys'!$B$30))</f>
        <v>1.3327570059793962E-3</v>
      </c>
      <c r="J1008">
        <f>IF('Peaker Keys'!$B$31=1,H1008,I1008)</f>
        <v>0</v>
      </c>
    </row>
    <row r="1009" spans="1:10" x14ac:dyDescent="0.25">
      <c r="A1009">
        <v>1003</v>
      </c>
      <c r="B1009">
        <v>0</v>
      </c>
      <c r="C1009">
        <v>1395.7</v>
      </c>
      <c r="D1009">
        <f>MOD(A1009-1+'Peaker Keys'!$B$7,'Peaker Keys'!$B$5)</f>
        <v>1026</v>
      </c>
      <c r="E1009">
        <f>INT(D1009/'Peaker Keys'!$B$6)+1</f>
        <v>43</v>
      </c>
      <c r="F1009">
        <f>MOD(D1009,'Peaker Keys'!$B$6)</f>
        <v>18</v>
      </c>
      <c r="G1009" t="str">
        <f>VLOOKUP(E1009,Clustering!$A$6:$B$370,2,FALSE)</f>
        <v>Fall</v>
      </c>
      <c r="H1009">
        <f>IF('Peaker Keys'!$B$29&gt;0,MAX(0,MIN('Peaker Keys'!$B$10,B1009/'Peaker Keys'!$B$29)),0)</f>
        <v>0</v>
      </c>
      <c r="I1009">
        <f>MAX(0,MIN('Peaker Keys'!$B$10,C1009/'Peaker Keys'!$B$30))</f>
        <v>1.1691571044911649E-2</v>
      </c>
      <c r="J1009">
        <f>IF('Peaker Keys'!$B$31=1,H1009,I1009)</f>
        <v>0</v>
      </c>
    </row>
    <row r="1010" spans="1:10" x14ac:dyDescent="0.25">
      <c r="A1010">
        <v>1004</v>
      </c>
      <c r="B1010">
        <v>0</v>
      </c>
      <c r="C1010">
        <v>2823.8</v>
      </c>
      <c r="D1010">
        <f>MOD(A1010-1+'Peaker Keys'!$B$7,'Peaker Keys'!$B$5)</f>
        <v>1027</v>
      </c>
      <c r="E1010">
        <f>INT(D1010/'Peaker Keys'!$B$6)+1</f>
        <v>43</v>
      </c>
      <c r="F1010">
        <f>MOD(D1010,'Peaker Keys'!$B$6)</f>
        <v>19</v>
      </c>
      <c r="G1010" t="str">
        <f>VLOOKUP(E1010,Clustering!$A$6:$B$370,2,FALSE)</f>
        <v>Fall</v>
      </c>
      <c r="H1010">
        <f>IF('Peaker Keys'!$B$29&gt;0,MAX(0,MIN('Peaker Keys'!$B$10,B1010/'Peaker Keys'!$B$29)),0)</f>
        <v>0</v>
      </c>
      <c r="I1010">
        <f>MAX(0,MIN('Peaker Keys'!$B$10,C1010/'Peaker Keys'!$B$30))</f>
        <v>2.3654552064642485E-2</v>
      </c>
      <c r="J1010">
        <f>IF('Peaker Keys'!$B$31=1,H1010,I1010)</f>
        <v>0</v>
      </c>
    </row>
    <row r="1011" spans="1:10" x14ac:dyDescent="0.25">
      <c r="A1011">
        <v>1005</v>
      </c>
      <c r="B1011">
        <v>0</v>
      </c>
      <c r="C1011">
        <v>2316.6</v>
      </c>
      <c r="D1011">
        <f>MOD(A1011-1+'Peaker Keys'!$B$7,'Peaker Keys'!$B$5)</f>
        <v>1028</v>
      </c>
      <c r="E1011">
        <f>INT(D1011/'Peaker Keys'!$B$6)+1</f>
        <v>43</v>
      </c>
      <c r="F1011">
        <f>MOD(D1011,'Peaker Keys'!$B$6)</f>
        <v>20</v>
      </c>
      <c r="G1011" t="str">
        <f>VLOOKUP(E1011,Clustering!$A$6:$B$370,2,FALSE)</f>
        <v>Fall</v>
      </c>
      <c r="H1011">
        <f>IF('Peaker Keys'!$B$29&gt;0,MAX(0,MIN('Peaker Keys'!$B$10,B1011/'Peaker Keys'!$B$29)),0)</f>
        <v>0</v>
      </c>
      <c r="I1011">
        <f>MAX(0,MIN('Peaker Keys'!$B$10,C1011/'Peaker Keys'!$B$30))</f>
        <v>1.9405813199571773E-2</v>
      </c>
      <c r="J1011">
        <f>IF('Peaker Keys'!$B$31=1,H1011,I1011)</f>
        <v>0</v>
      </c>
    </row>
    <row r="1012" spans="1:10" x14ac:dyDescent="0.25">
      <c r="A1012">
        <v>1006</v>
      </c>
      <c r="B1012">
        <v>0</v>
      </c>
      <c r="C1012">
        <v>1078.8</v>
      </c>
      <c r="D1012">
        <f>MOD(A1012-1+'Peaker Keys'!$B$7,'Peaker Keys'!$B$5)</f>
        <v>1029</v>
      </c>
      <c r="E1012">
        <f>INT(D1012/'Peaker Keys'!$B$6)+1</f>
        <v>43</v>
      </c>
      <c r="F1012">
        <f>MOD(D1012,'Peaker Keys'!$B$6)</f>
        <v>21</v>
      </c>
      <c r="G1012" t="str">
        <f>VLOOKUP(E1012,Clustering!$A$6:$B$370,2,FALSE)</f>
        <v>Fall</v>
      </c>
      <c r="H1012">
        <f>IF('Peaker Keys'!$B$29&gt;0,MAX(0,MIN('Peaker Keys'!$B$10,B1012/'Peaker Keys'!$B$29)),0)</f>
        <v>0</v>
      </c>
      <c r="I1012">
        <f>MAX(0,MIN('Peaker Keys'!$B$10,C1012/'Peaker Keys'!$B$30))</f>
        <v>9.0369469393499213E-3</v>
      </c>
      <c r="J1012">
        <f>IF('Peaker Keys'!$B$31=1,H1012,I1012)</f>
        <v>0</v>
      </c>
    </row>
    <row r="1013" spans="1:10" x14ac:dyDescent="0.25">
      <c r="A1013">
        <v>1007</v>
      </c>
      <c r="B1013">
        <v>0</v>
      </c>
      <c r="C1013">
        <v>159.1</v>
      </c>
      <c r="D1013">
        <f>MOD(A1013-1+'Peaker Keys'!$B$7,'Peaker Keys'!$B$5)</f>
        <v>1030</v>
      </c>
      <c r="E1013">
        <f>INT(D1013/'Peaker Keys'!$B$6)+1</f>
        <v>43</v>
      </c>
      <c r="F1013">
        <f>MOD(D1013,'Peaker Keys'!$B$6)</f>
        <v>22</v>
      </c>
      <c r="G1013" t="str">
        <f>VLOOKUP(E1013,Clustering!$A$6:$B$370,2,FALSE)</f>
        <v>Fall</v>
      </c>
      <c r="H1013">
        <f>IF('Peaker Keys'!$B$29&gt;0,MAX(0,MIN('Peaker Keys'!$B$10,B1013/'Peaker Keys'!$B$29)),0)</f>
        <v>0</v>
      </c>
      <c r="I1013">
        <f>MAX(0,MIN('Peaker Keys'!$B$10,C1013/'Peaker Keys'!$B$30))</f>
        <v>1.3327570059793962E-3</v>
      </c>
      <c r="J1013">
        <f>IF('Peaker Keys'!$B$31=1,H1013,I1013)</f>
        <v>0</v>
      </c>
    </row>
    <row r="1014" spans="1:10" x14ac:dyDescent="0.25">
      <c r="A1014">
        <v>1008</v>
      </c>
      <c r="B1014">
        <v>0</v>
      </c>
      <c r="C1014">
        <v>159.1</v>
      </c>
      <c r="D1014">
        <f>MOD(A1014-1+'Peaker Keys'!$B$7,'Peaker Keys'!$B$5)</f>
        <v>1031</v>
      </c>
      <c r="E1014">
        <f>INT(D1014/'Peaker Keys'!$B$6)+1</f>
        <v>43</v>
      </c>
      <c r="F1014">
        <f>MOD(D1014,'Peaker Keys'!$B$6)</f>
        <v>23</v>
      </c>
      <c r="G1014" t="str">
        <f>VLOOKUP(E1014,Clustering!$A$6:$B$370,2,FALSE)</f>
        <v>Fall</v>
      </c>
      <c r="H1014">
        <f>IF('Peaker Keys'!$B$29&gt;0,MAX(0,MIN('Peaker Keys'!$B$10,B1014/'Peaker Keys'!$B$29)),0)</f>
        <v>0</v>
      </c>
      <c r="I1014">
        <f>MAX(0,MIN('Peaker Keys'!$B$10,C1014/'Peaker Keys'!$B$30))</f>
        <v>1.3327570059793962E-3</v>
      </c>
      <c r="J1014">
        <f>IF('Peaker Keys'!$B$31=1,H1014,I1014)</f>
        <v>0</v>
      </c>
    </row>
    <row r="1015" spans="1:10" x14ac:dyDescent="0.25">
      <c r="A1015">
        <v>1009</v>
      </c>
      <c r="B1015">
        <v>0</v>
      </c>
      <c r="C1015">
        <v>159.1</v>
      </c>
      <c r="D1015">
        <f>MOD(A1015-1+'Peaker Keys'!$B$7,'Peaker Keys'!$B$5)</f>
        <v>1032</v>
      </c>
      <c r="E1015">
        <f>INT(D1015/'Peaker Keys'!$B$6)+1</f>
        <v>44</v>
      </c>
      <c r="F1015">
        <f>MOD(D1015,'Peaker Keys'!$B$6)</f>
        <v>0</v>
      </c>
      <c r="G1015" t="str">
        <f>VLOOKUP(E1015,Clustering!$A$6:$B$370,2,FALSE)</f>
        <v>Spring</v>
      </c>
      <c r="H1015">
        <f>IF('Peaker Keys'!$B$29&gt;0,MAX(0,MIN('Peaker Keys'!$B$10,B1015/'Peaker Keys'!$B$29)),0)</f>
        <v>0</v>
      </c>
      <c r="I1015">
        <f>MAX(0,MIN('Peaker Keys'!$B$10,C1015/'Peaker Keys'!$B$30))</f>
        <v>1.3327570059793962E-3</v>
      </c>
      <c r="J1015">
        <f>IF('Peaker Keys'!$B$31=1,H1015,I1015)</f>
        <v>0</v>
      </c>
    </row>
    <row r="1016" spans="1:10" x14ac:dyDescent="0.25">
      <c r="A1016">
        <v>1010</v>
      </c>
      <c r="B1016">
        <v>0</v>
      </c>
      <c r="C1016">
        <v>142.1</v>
      </c>
      <c r="D1016">
        <f>MOD(A1016-1+'Peaker Keys'!$B$7,'Peaker Keys'!$B$5)</f>
        <v>1033</v>
      </c>
      <c r="E1016">
        <f>INT(D1016/'Peaker Keys'!$B$6)+1</f>
        <v>44</v>
      </c>
      <c r="F1016">
        <f>MOD(D1016,'Peaker Keys'!$B$6)</f>
        <v>1</v>
      </c>
      <c r="G1016" t="str">
        <f>VLOOKUP(E1016,Clustering!$A$6:$B$370,2,FALSE)</f>
        <v>Spring</v>
      </c>
      <c r="H1016">
        <f>IF('Peaker Keys'!$B$29&gt;0,MAX(0,MIN('Peaker Keys'!$B$10,B1016/'Peaker Keys'!$B$29)),0)</f>
        <v>0</v>
      </c>
      <c r="I1016">
        <f>MAX(0,MIN('Peaker Keys'!$B$10,C1016/'Peaker Keys'!$B$30))</f>
        <v>1.1903505377100704E-3</v>
      </c>
      <c r="J1016">
        <f>IF('Peaker Keys'!$B$31=1,H1016,I1016)</f>
        <v>0</v>
      </c>
    </row>
    <row r="1017" spans="1:10" x14ac:dyDescent="0.25">
      <c r="A1017">
        <v>1011</v>
      </c>
      <c r="B1017">
        <v>0</v>
      </c>
      <c r="C1017">
        <v>95.5</v>
      </c>
      <c r="D1017">
        <f>MOD(A1017-1+'Peaker Keys'!$B$7,'Peaker Keys'!$B$5)</f>
        <v>1034</v>
      </c>
      <c r="E1017">
        <f>INT(D1017/'Peaker Keys'!$B$6)+1</f>
        <v>44</v>
      </c>
      <c r="F1017">
        <f>MOD(D1017,'Peaker Keys'!$B$6)</f>
        <v>2</v>
      </c>
      <c r="G1017" t="str">
        <f>VLOOKUP(E1017,Clustering!$A$6:$B$370,2,FALSE)</f>
        <v>Spring</v>
      </c>
      <c r="H1017">
        <f>IF('Peaker Keys'!$B$29&gt;0,MAX(0,MIN('Peaker Keys'!$B$10,B1017/'Peaker Keys'!$B$29)),0)</f>
        <v>0</v>
      </c>
      <c r="I1017">
        <f>MAX(0,MIN('Peaker Keys'!$B$10,C1017/'Peaker Keys'!$B$30))</f>
        <v>7.9998927763062441E-4</v>
      </c>
      <c r="J1017">
        <f>IF('Peaker Keys'!$B$31=1,H1017,I1017)</f>
        <v>0</v>
      </c>
    </row>
    <row r="1018" spans="1:10" x14ac:dyDescent="0.25">
      <c r="A1018">
        <v>1012</v>
      </c>
      <c r="B1018">
        <v>0</v>
      </c>
      <c r="C1018">
        <v>95.5</v>
      </c>
      <c r="D1018">
        <f>MOD(A1018-1+'Peaker Keys'!$B$7,'Peaker Keys'!$B$5)</f>
        <v>1035</v>
      </c>
      <c r="E1018">
        <f>INT(D1018/'Peaker Keys'!$B$6)+1</f>
        <v>44</v>
      </c>
      <c r="F1018">
        <f>MOD(D1018,'Peaker Keys'!$B$6)</f>
        <v>3</v>
      </c>
      <c r="G1018" t="str">
        <f>VLOOKUP(E1018,Clustering!$A$6:$B$370,2,FALSE)</f>
        <v>Spring</v>
      </c>
      <c r="H1018">
        <f>IF('Peaker Keys'!$B$29&gt;0,MAX(0,MIN('Peaker Keys'!$B$10,B1018/'Peaker Keys'!$B$29)),0)</f>
        <v>0</v>
      </c>
      <c r="I1018">
        <f>MAX(0,MIN('Peaker Keys'!$B$10,C1018/'Peaker Keys'!$B$30))</f>
        <v>7.9998927763062441E-4</v>
      </c>
      <c r="J1018">
        <f>IF('Peaker Keys'!$B$31=1,H1018,I1018)</f>
        <v>0</v>
      </c>
    </row>
    <row r="1019" spans="1:10" x14ac:dyDescent="0.25">
      <c r="A1019">
        <v>1013</v>
      </c>
      <c r="B1019">
        <v>0</v>
      </c>
      <c r="C1019">
        <v>95.5</v>
      </c>
      <c r="D1019">
        <f>MOD(A1019-1+'Peaker Keys'!$B$7,'Peaker Keys'!$B$5)</f>
        <v>1036</v>
      </c>
      <c r="E1019">
        <f>INT(D1019/'Peaker Keys'!$B$6)+1</f>
        <v>44</v>
      </c>
      <c r="F1019">
        <f>MOD(D1019,'Peaker Keys'!$B$6)</f>
        <v>4</v>
      </c>
      <c r="G1019" t="str">
        <f>VLOOKUP(E1019,Clustering!$A$6:$B$370,2,FALSE)</f>
        <v>Spring</v>
      </c>
      <c r="H1019">
        <f>IF('Peaker Keys'!$B$29&gt;0,MAX(0,MIN('Peaker Keys'!$B$10,B1019/'Peaker Keys'!$B$29)),0)</f>
        <v>0</v>
      </c>
      <c r="I1019">
        <f>MAX(0,MIN('Peaker Keys'!$B$10,C1019/'Peaker Keys'!$B$30))</f>
        <v>7.9998927763062441E-4</v>
      </c>
      <c r="J1019">
        <f>IF('Peaker Keys'!$B$31=1,H1019,I1019)</f>
        <v>0</v>
      </c>
    </row>
    <row r="1020" spans="1:10" x14ac:dyDescent="0.25">
      <c r="A1020">
        <v>1014</v>
      </c>
      <c r="B1020">
        <v>0</v>
      </c>
      <c r="C1020">
        <v>95.5</v>
      </c>
      <c r="D1020">
        <f>MOD(A1020-1+'Peaker Keys'!$B$7,'Peaker Keys'!$B$5)</f>
        <v>1037</v>
      </c>
      <c r="E1020">
        <f>INT(D1020/'Peaker Keys'!$B$6)+1</f>
        <v>44</v>
      </c>
      <c r="F1020">
        <f>MOD(D1020,'Peaker Keys'!$B$6)</f>
        <v>5</v>
      </c>
      <c r="G1020" t="str">
        <f>VLOOKUP(E1020,Clustering!$A$6:$B$370,2,FALSE)</f>
        <v>Spring</v>
      </c>
      <c r="H1020">
        <f>IF('Peaker Keys'!$B$29&gt;0,MAX(0,MIN('Peaker Keys'!$B$10,B1020/'Peaker Keys'!$B$29)),0)</f>
        <v>0</v>
      </c>
      <c r="I1020">
        <f>MAX(0,MIN('Peaker Keys'!$B$10,C1020/'Peaker Keys'!$B$30))</f>
        <v>7.9998927763062441E-4</v>
      </c>
      <c r="J1020">
        <f>IF('Peaker Keys'!$B$31=1,H1020,I1020)</f>
        <v>0</v>
      </c>
    </row>
    <row r="1021" spans="1:10" x14ac:dyDescent="0.25">
      <c r="A1021">
        <v>1015</v>
      </c>
      <c r="B1021">
        <v>0</v>
      </c>
      <c r="C1021">
        <v>95.5</v>
      </c>
      <c r="D1021">
        <f>MOD(A1021-1+'Peaker Keys'!$B$7,'Peaker Keys'!$B$5)</f>
        <v>1038</v>
      </c>
      <c r="E1021">
        <f>INT(D1021/'Peaker Keys'!$B$6)+1</f>
        <v>44</v>
      </c>
      <c r="F1021">
        <f>MOD(D1021,'Peaker Keys'!$B$6)</f>
        <v>6</v>
      </c>
      <c r="G1021" t="str">
        <f>VLOOKUP(E1021,Clustering!$A$6:$B$370,2,FALSE)</f>
        <v>Spring</v>
      </c>
      <c r="H1021">
        <f>IF('Peaker Keys'!$B$29&gt;0,MAX(0,MIN('Peaker Keys'!$B$10,B1021/'Peaker Keys'!$B$29)),0)</f>
        <v>0</v>
      </c>
      <c r="I1021">
        <f>MAX(0,MIN('Peaker Keys'!$B$10,C1021/'Peaker Keys'!$B$30))</f>
        <v>7.9998927763062441E-4</v>
      </c>
      <c r="J1021">
        <f>IF('Peaker Keys'!$B$31=1,H1021,I1021)</f>
        <v>0</v>
      </c>
    </row>
    <row r="1022" spans="1:10" x14ac:dyDescent="0.25">
      <c r="A1022">
        <v>1016</v>
      </c>
      <c r="B1022">
        <v>0</v>
      </c>
      <c r="C1022">
        <v>95.5</v>
      </c>
      <c r="D1022">
        <f>MOD(A1022-1+'Peaker Keys'!$B$7,'Peaker Keys'!$B$5)</f>
        <v>1039</v>
      </c>
      <c r="E1022">
        <f>INT(D1022/'Peaker Keys'!$B$6)+1</f>
        <v>44</v>
      </c>
      <c r="F1022">
        <f>MOD(D1022,'Peaker Keys'!$B$6)</f>
        <v>7</v>
      </c>
      <c r="G1022" t="str">
        <f>VLOOKUP(E1022,Clustering!$A$6:$B$370,2,FALSE)</f>
        <v>Spring</v>
      </c>
      <c r="H1022">
        <f>IF('Peaker Keys'!$B$29&gt;0,MAX(0,MIN('Peaker Keys'!$B$10,B1022/'Peaker Keys'!$B$29)),0)</f>
        <v>0</v>
      </c>
      <c r="I1022">
        <f>MAX(0,MIN('Peaker Keys'!$B$10,C1022/'Peaker Keys'!$B$30))</f>
        <v>7.9998927763062441E-4</v>
      </c>
      <c r="J1022">
        <f>IF('Peaker Keys'!$B$31=1,H1022,I1022)</f>
        <v>0</v>
      </c>
    </row>
    <row r="1023" spans="1:10" x14ac:dyDescent="0.25">
      <c r="A1023">
        <v>1017</v>
      </c>
      <c r="B1023">
        <v>0</v>
      </c>
      <c r="C1023">
        <v>519.70000000000005</v>
      </c>
      <c r="D1023">
        <f>MOD(A1023-1+'Peaker Keys'!$B$7,'Peaker Keys'!$B$5)</f>
        <v>1040</v>
      </c>
      <c r="E1023">
        <f>INT(D1023/'Peaker Keys'!$B$6)+1</f>
        <v>44</v>
      </c>
      <c r="F1023">
        <f>MOD(D1023,'Peaker Keys'!$B$6)</f>
        <v>8</v>
      </c>
      <c r="G1023" t="str">
        <f>VLOOKUP(E1023,Clustering!$A$6:$B$370,2,FALSE)</f>
        <v>Spring</v>
      </c>
      <c r="H1023">
        <f>IF('Peaker Keys'!$B$29&gt;0,MAX(0,MIN('Peaker Keys'!$B$10,B1023/'Peaker Keys'!$B$29)),0)</f>
        <v>0</v>
      </c>
      <c r="I1023">
        <f>MAX(0,MIN('Peaker Keys'!$B$10,C1023/'Peaker Keys'!$B$30))</f>
        <v>4.3534495035040368E-3</v>
      </c>
      <c r="J1023">
        <f>IF('Peaker Keys'!$B$31=1,H1023,I1023)</f>
        <v>0</v>
      </c>
    </row>
    <row r="1024" spans="1:10" x14ac:dyDescent="0.25">
      <c r="A1024">
        <v>1018</v>
      </c>
      <c r="B1024">
        <v>0</v>
      </c>
      <c r="C1024">
        <v>95.5</v>
      </c>
      <c r="D1024">
        <f>MOD(A1024-1+'Peaker Keys'!$B$7,'Peaker Keys'!$B$5)</f>
        <v>1041</v>
      </c>
      <c r="E1024">
        <f>INT(D1024/'Peaker Keys'!$B$6)+1</f>
        <v>44</v>
      </c>
      <c r="F1024">
        <f>MOD(D1024,'Peaker Keys'!$B$6)</f>
        <v>9</v>
      </c>
      <c r="G1024" t="str">
        <f>VLOOKUP(E1024,Clustering!$A$6:$B$370,2,FALSE)</f>
        <v>Spring</v>
      </c>
      <c r="H1024">
        <f>IF('Peaker Keys'!$B$29&gt;0,MAX(0,MIN('Peaker Keys'!$B$10,B1024/'Peaker Keys'!$B$29)),0)</f>
        <v>0</v>
      </c>
      <c r="I1024">
        <f>MAX(0,MIN('Peaker Keys'!$B$10,C1024/'Peaker Keys'!$B$30))</f>
        <v>7.9998927763062441E-4</v>
      </c>
      <c r="J1024">
        <f>IF('Peaker Keys'!$B$31=1,H1024,I1024)</f>
        <v>0</v>
      </c>
    </row>
    <row r="1025" spans="1:10" x14ac:dyDescent="0.25">
      <c r="A1025">
        <v>1019</v>
      </c>
      <c r="B1025">
        <v>0</v>
      </c>
      <c r="C1025">
        <v>95.5</v>
      </c>
      <c r="D1025">
        <f>MOD(A1025-1+'Peaker Keys'!$B$7,'Peaker Keys'!$B$5)</f>
        <v>1042</v>
      </c>
      <c r="E1025">
        <f>INT(D1025/'Peaker Keys'!$B$6)+1</f>
        <v>44</v>
      </c>
      <c r="F1025">
        <f>MOD(D1025,'Peaker Keys'!$B$6)</f>
        <v>10</v>
      </c>
      <c r="G1025" t="str">
        <f>VLOOKUP(E1025,Clustering!$A$6:$B$370,2,FALSE)</f>
        <v>Spring</v>
      </c>
      <c r="H1025">
        <f>IF('Peaker Keys'!$B$29&gt;0,MAX(0,MIN('Peaker Keys'!$B$10,B1025/'Peaker Keys'!$B$29)),0)</f>
        <v>0</v>
      </c>
      <c r="I1025">
        <f>MAX(0,MIN('Peaker Keys'!$B$10,C1025/'Peaker Keys'!$B$30))</f>
        <v>7.9998927763062441E-4</v>
      </c>
      <c r="J1025">
        <f>IF('Peaker Keys'!$B$31=1,H1025,I1025)</f>
        <v>0</v>
      </c>
    </row>
    <row r="1026" spans="1:10" x14ac:dyDescent="0.25">
      <c r="A1026">
        <v>1020</v>
      </c>
      <c r="B1026">
        <v>0</v>
      </c>
      <c r="C1026">
        <v>95.5</v>
      </c>
      <c r="D1026">
        <f>MOD(A1026-1+'Peaker Keys'!$B$7,'Peaker Keys'!$B$5)</f>
        <v>1043</v>
      </c>
      <c r="E1026">
        <f>INT(D1026/'Peaker Keys'!$B$6)+1</f>
        <v>44</v>
      </c>
      <c r="F1026">
        <f>MOD(D1026,'Peaker Keys'!$B$6)</f>
        <v>11</v>
      </c>
      <c r="G1026" t="str">
        <f>VLOOKUP(E1026,Clustering!$A$6:$B$370,2,FALSE)</f>
        <v>Spring</v>
      </c>
      <c r="H1026">
        <f>IF('Peaker Keys'!$B$29&gt;0,MAX(0,MIN('Peaker Keys'!$B$10,B1026/'Peaker Keys'!$B$29)),0)</f>
        <v>0</v>
      </c>
      <c r="I1026">
        <f>MAX(0,MIN('Peaker Keys'!$B$10,C1026/'Peaker Keys'!$B$30))</f>
        <v>7.9998927763062441E-4</v>
      </c>
      <c r="J1026">
        <f>IF('Peaker Keys'!$B$31=1,H1026,I1026)</f>
        <v>0</v>
      </c>
    </row>
    <row r="1027" spans="1:10" x14ac:dyDescent="0.25">
      <c r="A1027">
        <v>1021</v>
      </c>
      <c r="B1027">
        <v>0</v>
      </c>
      <c r="C1027">
        <v>95.5</v>
      </c>
      <c r="D1027">
        <f>MOD(A1027-1+'Peaker Keys'!$B$7,'Peaker Keys'!$B$5)</f>
        <v>1044</v>
      </c>
      <c r="E1027">
        <f>INT(D1027/'Peaker Keys'!$B$6)+1</f>
        <v>44</v>
      </c>
      <c r="F1027">
        <f>MOD(D1027,'Peaker Keys'!$B$6)</f>
        <v>12</v>
      </c>
      <c r="G1027" t="str">
        <f>VLOOKUP(E1027,Clustering!$A$6:$B$370,2,FALSE)</f>
        <v>Spring</v>
      </c>
      <c r="H1027">
        <f>IF('Peaker Keys'!$B$29&gt;0,MAX(0,MIN('Peaker Keys'!$B$10,B1027/'Peaker Keys'!$B$29)),0)</f>
        <v>0</v>
      </c>
      <c r="I1027">
        <f>MAX(0,MIN('Peaker Keys'!$B$10,C1027/'Peaker Keys'!$B$30))</f>
        <v>7.9998927763062441E-4</v>
      </c>
      <c r="J1027">
        <f>IF('Peaker Keys'!$B$31=1,H1027,I1027)</f>
        <v>0</v>
      </c>
    </row>
    <row r="1028" spans="1:10" x14ac:dyDescent="0.25">
      <c r="A1028">
        <v>1022</v>
      </c>
      <c r="B1028">
        <v>0</v>
      </c>
      <c r="C1028">
        <v>95.5</v>
      </c>
      <c r="D1028">
        <f>MOD(A1028-1+'Peaker Keys'!$B$7,'Peaker Keys'!$B$5)</f>
        <v>1045</v>
      </c>
      <c r="E1028">
        <f>INT(D1028/'Peaker Keys'!$B$6)+1</f>
        <v>44</v>
      </c>
      <c r="F1028">
        <f>MOD(D1028,'Peaker Keys'!$B$6)</f>
        <v>13</v>
      </c>
      <c r="G1028" t="str">
        <f>VLOOKUP(E1028,Clustering!$A$6:$B$370,2,FALSE)</f>
        <v>Spring</v>
      </c>
      <c r="H1028">
        <f>IF('Peaker Keys'!$B$29&gt;0,MAX(0,MIN('Peaker Keys'!$B$10,B1028/'Peaker Keys'!$B$29)),0)</f>
        <v>0</v>
      </c>
      <c r="I1028">
        <f>MAX(0,MIN('Peaker Keys'!$B$10,C1028/'Peaker Keys'!$B$30))</f>
        <v>7.9998927763062441E-4</v>
      </c>
      <c r="J1028">
        <f>IF('Peaker Keys'!$B$31=1,H1028,I1028)</f>
        <v>0</v>
      </c>
    </row>
    <row r="1029" spans="1:10" x14ac:dyDescent="0.25">
      <c r="A1029">
        <v>1023</v>
      </c>
      <c r="B1029">
        <v>0</v>
      </c>
      <c r="C1029">
        <v>95.5</v>
      </c>
      <c r="D1029">
        <f>MOD(A1029-1+'Peaker Keys'!$B$7,'Peaker Keys'!$B$5)</f>
        <v>1046</v>
      </c>
      <c r="E1029">
        <f>INT(D1029/'Peaker Keys'!$B$6)+1</f>
        <v>44</v>
      </c>
      <c r="F1029">
        <f>MOD(D1029,'Peaker Keys'!$B$6)</f>
        <v>14</v>
      </c>
      <c r="G1029" t="str">
        <f>VLOOKUP(E1029,Clustering!$A$6:$B$370,2,FALSE)</f>
        <v>Spring</v>
      </c>
      <c r="H1029">
        <f>IF('Peaker Keys'!$B$29&gt;0,MAX(0,MIN('Peaker Keys'!$B$10,B1029/'Peaker Keys'!$B$29)),0)</f>
        <v>0</v>
      </c>
      <c r="I1029">
        <f>MAX(0,MIN('Peaker Keys'!$B$10,C1029/'Peaker Keys'!$B$30))</f>
        <v>7.9998927763062441E-4</v>
      </c>
      <c r="J1029">
        <f>IF('Peaker Keys'!$B$31=1,H1029,I1029)</f>
        <v>0</v>
      </c>
    </row>
    <row r="1030" spans="1:10" x14ac:dyDescent="0.25">
      <c r="A1030">
        <v>1024</v>
      </c>
      <c r="B1030">
        <v>0</v>
      </c>
      <c r="C1030">
        <v>159.1</v>
      </c>
      <c r="D1030">
        <f>MOD(A1030-1+'Peaker Keys'!$B$7,'Peaker Keys'!$B$5)</f>
        <v>1047</v>
      </c>
      <c r="E1030">
        <f>INT(D1030/'Peaker Keys'!$B$6)+1</f>
        <v>44</v>
      </c>
      <c r="F1030">
        <f>MOD(D1030,'Peaker Keys'!$B$6)</f>
        <v>15</v>
      </c>
      <c r="G1030" t="str">
        <f>VLOOKUP(E1030,Clustering!$A$6:$B$370,2,FALSE)</f>
        <v>Spring</v>
      </c>
      <c r="H1030">
        <f>IF('Peaker Keys'!$B$29&gt;0,MAX(0,MIN('Peaker Keys'!$B$10,B1030/'Peaker Keys'!$B$29)),0)</f>
        <v>0</v>
      </c>
      <c r="I1030">
        <f>MAX(0,MIN('Peaker Keys'!$B$10,C1030/'Peaker Keys'!$B$30))</f>
        <v>1.3327570059793962E-3</v>
      </c>
      <c r="J1030">
        <f>IF('Peaker Keys'!$B$31=1,H1030,I1030)</f>
        <v>0</v>
      </c>
    </row>
    <row r="1031" spans="1:10" x14ac:dyDescent="0.25">
      <c r="A1031">
        <v>1025</v>
      </c>
      <c r="B1031">
        <v>0</v>
      </c>
      <c r="C1031">
        <v>159.1</v>
      </c>
      <c r="D1031">
        <f>MOD(A1031-1+'Peaker Keys'!$B$7,'Peaker Keys'!$B$5)</f>
        <v>1048</v>
      </c>
      <c r="E1031">
        <f>INT(D1031/'Peaker Keys'!$B$6)+1</f>
        <v>44</v>
      </c>
      <c r="F1031">
        <f>MOD(D1031,'Peaker Keys'!$B$6)</f>
        <v>16</v>
      </c>
      <c r="G1031" t="str">
        <f>VLOOKUP(E1031,Clustering!$A$6:$B$370,2,FALSE)</f>
        <v>Spring</v>
      </c>
      <c r="H1031">
        <f>IF('Peaker Keys'!$B$29&gt;0,MAX(0,MIN('Peaker Keys'!$B$10,B1031/'Peaker Keys'!$B$29)),0)</f>
        <v>0</v>
      </c>
      <c r="I1031">
        <f>MAX(0,MIN('Peaker Keys'!$B$10,C1031/'Peaker Keys'!$B$30))</f>
        <v>1.3327570059793962E-3</v>
      </c>
      <c r="J1031">
        <f>IF('Peaker Keys'!$B$31=1,H1031,I1031)</f>
        <v>0</v>
      </c>
    </row>
    <row r="1032" spans="1:10" x14ac:dyDescent="0.25">
      <c r="A1032">
        <v>1026</v>
      </c>
      <c r="B1032">
        <v>0</v>
      </c>
      <c r="C1032">
        <v>159.1</v>
      </c>
      <c r="D1032">
        <f>MOD(A1032-1+'Peaker Keys'!$B$7,'Peaker Keys'!$B$5)</f>
        <v>1049</v>
      </c>
      <c r="E1032">
        <f>INT(D1032/'Peaker Keys'!$B$6)+1</f>
        <v>44</v>
      </c>
      <c r="F1032">
        <f>MOD(D1032,'Peaker Keys'!$B$6)</f>
        <v>17</v>
      </c>
      <c r="G1032" t="str">
        <f>VLOOKUP(E1032,Clustering!$A$6:$B$370,2,FALSE)</f>
        <v>Spring</v>
      </c>
      <c r="H1032">
        <f>IF('Peaker Keys'!$B$29&gt;0,MAX(0,MIN('Peaker Keys'!$B$10,B1032/'Peaker Keys'!$B$29)),0)</f>
        <v>0</v>
      </c>
      <c r="I1032">
        <f>MAX(0,MIN('Peaker Keys'!$B$10,C1032/'Peaker Keys'!$B$30))</f>
        <v>1.3327570059793962E-3</v>
      </c>
      <c r="J1032">
        <f>IF('Peaker Keys'!$B$31=1,H1032,I1032)</f>
        <v>0</v>
      </c>
    </row>
    <row r="1033" spans="1:10" x14ac:dyDescent="0.25">
      <c r="A1033">
        <v>1027</v>
      </c>
      <c r="B1033">
        <v>0</v>
      </c>
      <c r="C1033">
        <v>159.1</v>
      </c>
      <c r="D1033">
        <f>MOD(A1033-1+'Peaker Keys'!$B$7,'Peaker Keys'!$B$5)</f>
        <v>1050</v>
      </c>
      <c r="E1033">
        <f>INT(D1033/'Peaker Keys'!$B$6)+1</f>
        <v>44</v>
      </c>
      <c r="F1033">
        <f>MOD(D1033,'Peaker Keys'!$B$6)</f>
        <v>18</v>
      </c>
      <c r="G1033" t="str">
        <f>VLOOKUP(E1033,Clustering!$A$6:$B$370,2,FALSE)</f>
        <v>Spring</v>
      </c>
      <c r="H1033">
        <f>IF('Peaker Keys'!$B$29&gt;0,MAX(0,MIN('Peaker Keys'!$B$10,B1033/'Peaker Keys'!$B$29)),0)</f>
        <v>0</v>
      </c>
      <c r="I1033">
        <f>MAX(0,MIN('Peaker Keys'!$B$10,C1033/'Peaker Keys'!$B$30))</f>
        <v>1.3327570059793962E-3</v>
      </c>
      <c r="J1033">
        <f>IF('Peaker Keys'!$B$31=1,H1033,I1033)</f>
        <v>0</v>
      </c>
    </row>
    <row r="1034" spans="1:10" x14ac:dyDescent="0.25">
      <c r="A1034">
        <v>1028</v>
      </c>
      <c r="B1034">
        <v>0</v>
      </c>
      <c r="C1034">
        <v>159.1</v>
      </c>
      <c r="D1034">
        <f>MOD(A1034-1+'Peaker Keys'!$B$7,'Peaker Keys'!$B$5)</f>
        <v>1051</v>
      </c>
      <c r="E1034">
        <f>INT(D1034/'Peaker Keys'!$B$6)+1</f>
        <v>44</v>
      </c>
      <c r="F1034">
        <f>MOD(D1034,'Peaker Keys'!$B$6)</f>
        <v>19</v>
      </c>
      <c r="G1034" t="str">
        <f>VLOOKUP(E1034,Clustering!$A$6:$B$370,2,FALSE)</f>
        <v>Spring</v>
      </c>
      <c r="H1034">
        <f>IF('Peaker Keys'!$B$29&gt;0,MAX(0,MIN('Peaker Keys'!$B$10,B1034/'Peaker Keys'!$B$29)),0)</f>
        <v>0</v>
      </c>
      <c r="I1034">
        <f>MAX(0,MIN('Peaker Keys'!$B$10,C1034/'Peaker Keys'!$B$30))</f>
        <v>1.3327570059793962E-3</v>
      </c>
      <c r="J1034">
        <f>IF('Peaker Keys'!$B$31=1,H1034,I1034)</f>
        <v>0</v>
      </c>
    </row>
    <row r="1035" spans="1:10" x14ac:dyDescent="0.25">
      <c r="A1035">
        <v>1029</v>
      </c>
      <c r="B1035">
        <v>0</v>
      </c>
      <c r="C1035">
        <v>159.1</v>
      </c>
      <c r="D1035">
        <f>MOD(A1035-1+'Peaker Keys'!$B$7,'Peaker Keys'!$B$5)</f>
        <v>1052</v>
      </c>
      <c r="E1035">
        <f>INT(D1035/'Peaker Keys'!$B$6)+1</f>
        <v>44</v>
      </c>
      <c r="F1035">
        <f>MOD(D1035,'Peaker Keys'!$B$6)</f>
        <v>20</v>
      </c>
      <c r="G1035" t="str">
        <f>VLOOKUP(E1035,Clustering!$A$6:$B$370,2,FALSE)</f>
        <v>Spring</v>
      </c>
      <c r="H1035">
        <f>IF('Peaker Keys'!$B$29&gt;0,MAX(0,MIN('Peaker Keys'!$B$10,B1035/'Peaker Keys'!$B$29)),0)</f>
        <v>0</v>
      </c>
      <c r="I1035">
        <f>MAX(0,MIN('Peaker Keys'!$B$10,C1035/'Peaker Keys'!$B$30))</f>
        <v>1.3327570059793962E-3</v>
      </c>
      <c r="J1035">
        <f>IF('Peaker Keys'!$B$31=1,H1035,I1035)</f>
        <v>0</v>
      </c>
    </row>
    <row r="1036" spans="1:10" x14ac:dyDescent="0.25">
      <c r="A1036">
        <v>1030</v>
      </c>
      <c r="B1036">
        <v>0</v>
      </c>
      <c r="C1036">
        <v>159.1</v>
      </c>
      <c r="D1036">
        <f>MOD(A1036-1+'Peaker Keys'!$B$7,'Peaker Keys'!$B$5)</f>
        <v>1053</v>
      </c>
      <c r="E1036">
        <f>INT(D1036/'Peaker Keys'!$B$6)+1</f>
        <v>44</v>
      </c>
      <c r="F1036">
        <f>MOD(D1036,'Peaker Keys'!$B$6)</f>
        <v>21</v>
      </c>
      <c r="G1036" t="str">
        <f>VLOOKUP(E1036,Clustering!$A$6:$B$370,2,FALSE)</f>
        <v>Spring</v>
      </c>
      <c r="H1036">
        <f>IF('Peaker Keys'!$B$29&gt;0,MAX(0,MIN('Peaker Keys'!$B$10,B1036/'Peaker Keys'!$B$29)),0)</f>
        <v>0</v>
      </c>
      <c r="I1036">
        <f>MAX(0,MIN('Peaker Keys'!$B$10,C1036/'Peaker Keys'!$B$30))</f>
        <v>1.3327570059793962E-3</v>
      </c>
      <c r="J1036">
        <f>IF('Peaker Keys'!$B$31=1,H1036,I1036)</f>
        <v>0</v>
      </c>
    </row>
    <row r="1037" spans="1:10" x14ac:dyDescent="0.25">
      <c r="A1037">
        <v>1031</v>
      </c>
      <c r="B1037">
        <v>0</v>
      </c>
      <c r="C1037">
        <v>159.1</v>
      </c>
      <c r="D1037">
        <f>MOD(A1037-1+'Peaker Keys'!$B$7,'Peaker Keys'!$B$5)</f>
        <v>1054</v>
      </c>
      <c r="E1037">
        <f>INT(D1037/'Peaker Keys'!$B$6)+1</f>
        <v>44</v>
      </c>
      <c r="F1037">
        <f>MOD(D1037,'Peaker Keys'!$B$6)</f>
        <v>22</v>
      </c>
      <c r="G1037" t="str">
        <f>VLOOKUP(E1037,Clustering!$A$6:$B$370,2,FALSE)</f>
        <v>Spring</v>
      </c>
      <c r="H1037">
        <f>IF('Peaker Keys'!$B$29&gt;0,MAX(0,MIN('Peaker Keys'!$B$10,B1037/'Peaker Keys'!$B$29)),0)</f>
        <v>0</v>
      </c>
      <c r="I1037">
        <f>MAX(0,MIN('Peaker Keys'!$B$10,C1037/'Peaker Keys'!$B$30))</f>
        <v>1.3327570059793962E-3</v>
      </c>
      <c r="J1037">
        <f>IF('Peaker Keys'!$B$31=1,H1037,I1037)</f>
        <v>0</v>
      </c>
    </row>
    <row r="1038" spans="1:10" x14ac:dyDescent="0.25">
      <c r="A1038">
        <v>1032</v>
      </c>
      <c r="B1038">
        <v>0</v>
      </c>
      <c r="C1038">
        <v>159.1</v>
      </c>
      <c r="D1038">
        <f>MOD(A1038-1+'Peaker Keys'!$B$7,'Peaker Keys'!$B$5)</f>
        <v>1055</v>
      </c>
      <c r="E1038">
        <f>INT(D1038/'Peaker Keys'!$B$6)+1</f>
        <v>44</v>
      </c>
      <c r="F1038">
        <f>MOD(D1038,'Peaker Keys'!$B$6)</f>
        <v>23</v>
      </c>
      <c r="G1038" t="str">
        <f>VLOOKUP(E1038,Clustering!$A$6:$B$370,2,FALSE)</f>
        <v>Spring</v>
      </c>
      <c r="H1038">
        <f>IF('Peaker Keys'!$B$29&gt;0,MAX(0,MIN('Peaker Keys'!$B$10,B1038/'Peaker Keys'!$B$29)),0)</f>
        <v>0</v>
      </c>
      <c r="I1038">
        <f>MAX(0,MIN('Peaker Keys'!$B$10,C1038/'Peaker Keys'!$B$30))</f>
        <v>1.3327570059793962E-3</v>
      </c>
      <c r="J1038">
        <f>IF('Peaker Keys'!$B$31=1,H1038,I1038)</f>
        <v>0</v>
      </c>
    </row>
    <row r="1039" spans="1:10" x14ac:dyDescent="0.25">
      <c r="A1039">
        <v>1033</v>
      </c>
      <c r="B1039">
        <v>0</v>
      </c>
      <c r="C1039">
        <v>159.1</v>
      </c>
      <c r="D1039">
        <f>MOD(A1039-1+'Peaker Keys'!$B$7,'Peaker Keys'!$B$5)</f>
        <v>1056</v>
      </c>
      <c r="E1039">
        <f>INT(D1039/'Peaker Keys'!$B$6)+1</f>
        <v>45</v>
      </c>
      <c r="F1039">
        <f>MOD(D1039,'Peaker Keys'!$B$6)</f>
        <v>0</v>
      </c>
      <c r="G1039" t="str">
        <f>VLOOKUP(E1039,Clustering!$A$6:$B$370,2,FALSE)</f>
        <v>Winter Peak</v>
      </c>
      <c r="H1039">
        <f>IF('Peaker Keys'!$B$29&gt;0,MAX(0,MIN('Peaker Keys'!$B$10,B1039/'Peaker Keys'!$B$29)),0)</f>
        <v>0</v>
      </c>
      <c r="I1039">
        <f>MAX(0,MIN('Peaker Keys'!$B$10,C1039/'Peaker Keys'!$B$30))</f>
        <v>1.3327570059793962E-3</v>
      </c>
      <c r="J1039">
        <f>IF('Peaker Keys'!$B$31=1,H1039,I1039)</f>
        <v>0</v>
      </c>
    </row>
    <row r="1040" spans="1:10" x14ac:dyDescent="0.25">
      <c r="A1040">
        <v>1034</v>
      </c>
      <c r="B1040">
        <v>0</v>
      </c>
      <c r="C1040">
        <v>153.69999999999999</v>
      </c>
      <c r="D1040">
        <f>MOD(A1040-1+'Peaker Keys'!$B$7,'Peaker Keys'!$B$5)</f>
        <v>1057</v>
      </c>
      <c r="E1040">
        <f>INT(D1040/'Peaker Keys'!$B$6)+1</f>
        <v>45</v>
      </c>
      <c r="F1040">
        <f>MOD(D1040,'Peaker Keys'!$B$6)</f>
        <v>1</v>
      </c>
      <c r="G1040" t="str">
        <f>VLOOKUP(E1040,Clustering!$A$6:$B$370,2,FALSE)</f>
        <v>Winter Peak</v>
      </c>
      <c r="H1040">
        <f>IF('Peaker Keys'!$B$29&gt;0,MAX(0,MIN('Peaker Keys'!$B$10,B1040/'Peaker Keys'!$B$29)),0)</f>
        <v>0</v>
      </c>
      <c r="I1040">
        <f>MAX(0,MIN('Peaker Keys'!$B$10,C1040/'Peaker Keys'!$B$30))</f>
        <v>1.2875220101761986E-3</v>
      </c>
      <c r="J1040">
        <f>IF('Peaker Keys'!$B$31=1,H1040,I1040)</f>
        <v>0</v>
      </c>
    </row>
    <row r="1041" spans="1:10" x14ac:dyDescent="0.25">
      <c r="A1041">
        <v>1035</v>
      </c>
      <c r="B1041">
        <v>0</v>
      </c>
      <c r="C1041">
        <v>95.5</v>
      </c>
      <c r="D1041">
        <f>MOD(A1041-1+'Peaker Keys'!$B$7,'Peaker Keys'!$B$5)</f>
        <v>1058</v>
      </c>
      <c r="E1041">
        <f>INT(D1041/'Peaker Keys'!$B$6)+1</f>
        <v>45</v>
      </c>
      <c r="F1041">
        <f>MOD(D1041,'Peaker Keys'!$B$6)</f>
        <v>2</v>
      </c>
      <c r="G1041" t="str">
        <f>VLOOKUP(E1041,Clustering!$A$6:$B$370,2,FALSE)</f>
        <v>Winter Peak</v>
      </c>
      <c r="H1041">
        <f>IF('Peaker Keys'!$B$29&gt;0,MAX(0,MIN('Peaker Keys'!$B$10,B1041/'Peaker Keys'!$B$29)),0)</f>
        <v>0</v>
      </c>
      <c r="I1041">
        <f>MAX(0,MIN('Peaker Keys'!$B$10,C1041/'Peaker Keys'!$B$30))</f>
        <v>7.9998927763062441E-4</v>
      </c>
      <c r="J1041">
        <f>IF('Peaker Keys'!$B$31=1,H1041,I1041)</f>
        <v>0</v>
      </c>
    </row>
    <row r="1042" spans="1:10" x14ac:dyDescent="0.25">
      <c r="A1042">
        <v>1036</v>
      </c>
      <c r="B1042">
        <v>0</v>
      </c>
      <c r="C1042">
        <v>95.5</v>
      </c>
      <c r="D1042">
        <f>MOD(A1042-1+'Peaker Keys'!$B$7,'Peaker Keys'!$B$5)</f>
        <v>1059</v>
      </c>
      <c r="E1042">
        <f>INT(D1042/'Peaker Keys'!$B$6)+1</f>
        <v>45</v>
      </c>
      <c r="F1042">
        <f>MOD(D1042,'Peaker Keys'!$B$6)</f>
        <v>3</v>
      </c>
      <c r="G1042" t="str">
        <f>VLOOKUP(E1042,Clustering!$A$6:$B$370,2,FALSE)</f>
        <v>Winter Peak</v>
      </c>
      <c r="H1042">
        <f>IF('Peaker Keys'!$B$29&gt;0,MAX(0,MIN('Peaker Keys'!$B$10,B1042/'Peaker Keys'!$B$29)),0)</f>
        <v>0</v>
      </c>
      <c r="I1042">
        <f>MAX(0,MIN('Peaker Keys'!$B$10,C1042/'Peaker Keys'!$B$30))</f>
        <v>7.9998927763062441E-4</v>
      </c>
      <c r="J1042">
        <f>IF('Peaker Keys'!$B$31=1,H1042,I1042)</f>
        <v>0</v>
      </c>
    </row>
    <row r="1043" spans="1:10" x14ac:dyDescent="0.25">
      <c r="A1043">
        <v>1037</v>
      </c>
      <c r="B1043">
        <v>0</v>
      </c>
      <c r="C1043">
        <v>95.5</v>
      </c>
      <c r="D1043">
        <f>MOD(A1043-1+'Peaker Keys'!$B$7,'Peaker Keys'!$B$5)</f>
        <v>1060</v>
      </c>
      <c r="E1043">
        <f>INT(D1043/'Peaker Keys'!$B$6)+1</f>
        <v>45</v>
      </c>
      <c r="F1043">
        <f>MOD(D1043,'Peaker Keys'!$B$6)</f>
        <v>4</v>
      </c>
      <c r="G1043" t="str">
        <f>VLOOKUP(E1043,Clustering!$A$6:$B$370,2,FALSE)</f>
        <v>Winter Peak</v>
      </c>
      <c r="H1043">
        <f>IF('Peaker Keys'!$B$29&gt;0,MAX(0,MIN('Peaker Keys'!$B$10,B1043/'Peaker Keys'!$B$29)),0)</f>
        <v>0</v>
      </c>
      <c r="I1043">
        <f>MAX(0,MIN('Peaker Keys'!$B$10,C1043/'Peaker Keys'!$B$30))</f>
        <v>7.9998927763062441E-4</v>
      </c>
      <c r="J1043">
        <f>IF('Peaker Keys'!$B$31=1,H1043,I1043)</f>
        <v>0</v>
      </c>
    </row>
    <row r="1044" spans="1:10" x14ac:dyDescent="0.25">
      <c r="A1044">
        <v>1038</v>
      </c>
      <c r="B1044">
        <v>0</v>
      </c>
      <c r="C1044">
        <v>224.3</v>
      </c>
      <c r="D1044">
        <f>MOD(A1044-1+'Peaker Keys'!$B$7,'Peaker Keys'!$B$5)</f>
        <v>1061</v>
      </c>
      <c r="E1044">
        <f>INT(D1044/'Peaker Keys'!$B$6)+1</f>
        <v>45</v>
      </c>
      <c r="F1044">
        <f>MOD(D1044,'Peaker Keys'!$B$6)</f>
        <v>5</v>
      </c>
      <c r="G1044" t="str">
        <f>VLOOKUP(E1044,Clustering!$A$6:$B$370,2,FALSE)</f>
        <v>Winter Peak</v>
      </c>
      <c r="H1044">
        <f>IF('Peaker Keys'!$B$29&gt;0,MAX(0,MIN('Peaker Keys'!$B$10,B1044/'Peaker Keys'!$B$29)),0)</f>
        <v>0</v>
      </c>
      <c r="I1044">
        <f>MAX(0,MIN('Peaker Keys'!$B$10,C1044/'Peaker Keys'!$B$30))</f>
        <v>1.8789276960476341E-3</v>
      </c>
      <c r="J1044">
        <f>IF('Peaker Keys'!$B$31=1,H1044,I1044)</f>
        <v>0</v>
      </c>
    </row>
    <row r="1045" spans="1:10" x14ac:dyDescent="0.25">
      <c r="A1045">
        <v>1039</v>
      </c>
      <c r="B1045">
        <v>0</v>
      </c>
      <c r="C1045">
        <v>7575.8</v>
      </c>
      <c r="D1045">
        <f>MOD(A1045-1+'Peaker Keys'!$B$7,'Peaker Keys'!$B$5)</f>
        <v>1062</v>
      </c>
      <c r="E1045">
        <f>INT(D1045/'Peaker Keys'!$B$6)+1</f>
        <v>45</v>
      </c>
      <c r="F1045">
        <f>MOD(D1045,'Peaker Keys'!$B$6)</f>
        <v>6</v>
      </c>
      <c r="G1045" t="str">
        <f>VLOOKUP(E1045,Clustering!$A$6:$B$370,2,FALSE)</f>
        <v>Winter Peak</v>
      </c>
      <c r="H1045">
        <f>IF('Peaker Keys'!$B$29&gt;0,MAX(0,MIN('Peaker Keys'!$B$10,B1045/'Peaker Keys'!$B$29)),0)</f>
        <v>0</v>
      </c>
      <c r="I1045">
        <f>MAX(0,MIN('Peaker Keys'!$B$10,C1045/'Peaker Keys'!$B$30))</f>
        <v>6.346134837145638E-2</v>
      </c>
      <c r="J1045">
        <f>IF('Peaker Keys'!$B$31=1,H1045,I1045)</f>
        <v>0</v>
      </c>
    </row>
    <row r="1046" spans="1:10" x14ac:dyDescent="0.25">
      <c r="A1046">
        <v>1040</v>
      </c>
      <c r="B1046">
        <v>0</v>
      </c>
      <c r="C1046">
        <v>1974.1</v>
      </c>
      <c r="D1046">
        <f>MOD(A1046-1+'Peaker Keys'!$B$7,'Peaker Keys'!$B$5)</f>
        <v>1063</v>
      </c>
      <c r="E1046">
        <f>INT(D1046/'Peaker Keys'!$B$6)+1</f>
        <v>45</v>
      </c>
      <c r="F1046">
        <f>MOD(D1046,'Peaker Keys'!$B$6)</f>
        <v>7</v>
      </c>
      <c r="G1046" t="str">
        <f>VLOOKUP(E1046,Clustering!$A$6:$B$370,2,FALSE)</f>
        <v>Winter Peak</v>
      </c>
      <c r="H1046">
        <f>IF('Peaker Keys'!$B$29&gt;0,MAX(0,MIN('Peaker Keys'!$B$10,B1046/'Peaker Keys'!$B$29)),0)</f>
        <v>0</v>
      </c>
      <c r="I1046">
        <f>MAX(0,MIN('Peaker Keys'!$B$10,C1046/'Peaker Keys'!$B$30))</f>
        <v>1.6536741706498593E-2</v>
      </c>
      <c r="J1046">
        <f>IF('Peaker Keys'!$B$31=1,H1046,I1046)</f>
        <v>0</v>
      </c>
    </row>
    <row r="1047" spans="1:10" x14ac:dyDescent="0.25">
      <c r="A1047">
        <v>1041</v>
      </c>
      <c r="B1047">
        <v>0</v>
      </c>
      <c r="C1047">
        <v>1974.1</v>
      </c>
      <c r="D1047">
        <f>MOD(A1047-1+'Peaker Keys'!$B$7,'Peaker Keys'!$B$5)</f>
        <v>1064</v>
      </c>
      <c r="E1047">
        <f>INT(D1047/'Peaker Keys'!$B$6)+1</f>
        <v>45</v>
      </c>
      <c r="F1047">
        <f>MOD(D1047,'Peaker Keys'!$B$6)</f>
        <v>8</v>
      </c>
      <c r="G1047" t="str">
        <f>VLOOKUP(E1047,Clustering!$A$6:$B$370,2,FALSE)</f>
        <v>Winter Peak</v>
      </c>
      <c r="H1047">
        <f>IF('Peaker Keys'!$B$29&gt;0,MAX(0,MIN('Peaker Keys'!$B$10,B1047/'Peaker Keys'!$B$29)),0)</f>
        <v>0</v>
      </c>
      <c r="I1047">
        <f>MAX(0,MIN('Peaker Keys'!$B$10,C1047/'Peaker Keys'!$B$30))</f>
        <v>1.6536741706498593E-2</v>
      </c>
      <c r="J1047">
        <f>IF('Peaker Keys'!$B$31=1,H1047,I1047)</f>
        <v>0</v>
      </c>
    </row>
    <row r="1048" spans="1:10" x14ac:dyDescent="0.25">
      <c r="A1048">
        <v>1042</v>
      </c>
      <c r="B1048">
        <v>0</v>
      </c>
      <c r="C1048">
        <v>1974.1</v>
      </c>
      <c r="D1048">
        <f>MOD(A1048-1+'Peaker Keys'!$B$7,'Peaker Keys'!$B$5)</f>
        <v>1065</v>
      </c>
      <c r="E1048">
        <f>INT(D1048/'Peaker Keys'!$B$6)+1</f>
        <v>45</v>
      </c>
      <c r="F1048">
        <f>MOD(D1048,'Peaker Keys'!$B$6)</f>
        <v>9</v>
      </c>
      <c r="G1048" t="str">
        <f>VLOOKUP(E1048,Clustering!$A$6:$B$370,2,FALSE)</f>
        <v>Winter Peak</v>
      </c>
      <c r="H1048">
        <f>IF('Peaker Keys'!$B$29&gt;0,MAX(0,MIN('Peaker Keys'!$B$10,B1048/'Peaker Keys'!$B$29)),0)</f>
        <v>0</v>
      </c>
      <c r="I1048">
        <f>MAX(0,MIN('Peaker Keys'!$B$10,C1048/'Peaker Keys'!$B$30))</f>
        <v>1.6536741706498593E-2</v>
      </c>
      <c r="J1048">
        <f>IF('Peaker Keys'!$B$31=1,H1048,I1048)</f>
        <v>0</v>
      </c>
    </row>
    <row r="1049" spans="1:10" x14ac:dyDescent="0.25">
      <c r="A1049">
        <v>1043</v>
      </c>
      <c r="B1049">
        <v>0</v>
      </c>
      <c r="C1049">
        <v>1974.1</v>
      </c>
      <c r="D1049">
        <f>MOD(A1049-1+'Peaker Keys'!$B$7,'Peaker Keys'!$B$5)</f>
        <v>1066</v>
      </c>
      <c r="E1049">
        <f>INT(D1049/'Peaker Keys'!$B$6)+1</f>
        <v>45</v>
      </c>
      <c r="F1049">
        <f>MOD(D1049,'Peaker Keys'!$B$6)</f>
        <v>10</v>
      </c>
      <c r="G1049" t="str">
        <f>VLOOKUP(E1049,Clustering!$A$6:$B$370,2,FALSE)</f>
        <v>Winter Peak</v>
      </c>
      <c r="H1049">
        <f>IF('Peaker Keys'!$B$29&gt;0,MAX(0,MIN('Peaker Keys'!$B$10,B1049/'Peaker Keys'!$B$29)),0)</f>
        <v>0</v>
      </c>
      <c r="I1049">
        <f>MAX(0,MIN('Peaker Keys'!$B$10,C1049/'Peaker Keys'!$B$30))</f>
        <v>1.6536741706498593E-2</v>
      </c>
      <c r="J1049">
        <f>IF('Peaker Keys'!$B$31=1,H1049,I1049)</f>
        <v>0</v>
      </c>
    </row>
    <row r="1050" spans="1:10" x14ac:dyDescent="0.25">
      <c r="A1050">
        <v>1044</v>
      </c>
      <c r="B1050">
        <v>0</v>
      </c>
      <c r="C1050">
        <v>1974.1</v>
      </c>
      <c r="D1050">
        <f>MOD(A1050-1+'Peaker Keys'!$B$7,'Peaker Keys'!$B$5)</f>
        <v>1067</v>
      </c>
      <c r="E1050">
        <f>INT(D1050/'Peaker Keys'!$B$6)+1</f>
        <v>45</v>
      </c>
      <c r="F1050">
        <f>MOD(D1050,'Peaker Keys'!$B$6)</f>
        <v>11</v>
      </c>
      <c r="G1050" t="str">
        <f>VLOOKUP(E1050,Clustering!$A$6:$B$370,2,FALSE)</f>
        <v>Winter Peak</v>
      </c>
      <c r="H1050">
        <f>IF('Peaker Keys'!$B$29&gt;0,MAX(0,MIN('Peaker Keys'!$B$10,B1050/'Peaker Keys'!$B$29)),0)</f>
        <v>0</v>
      </c>
      <c r="I1050">
        <f>MAX(0,MIN('Peaker Keys'!$B$10,C1050/'Peaker Keys'!$B$30))</f>
        <v>1.6536741706498593E-2</v>
      </c>
      <c r="J1050">
        <f>IF('Peaker Keys'!$B$31=1,H1050,I1050)</f>
        <v>0</v>
      </c>
    </row>
    <row r="1051" spans="1:10" x14ac:dyDescent="0.25">
      <c r="A1051">
        <v>1045</v>
      </c>
      <c r="B1051">
        <v>0</v>
      </c>
      <c r="C1051">
        <v>1974.1</v>
      </c>
      <c r="D1051">
        <f>MOD(A1051-1+'Peaker Keys'!$B$7,'Peaker Keys'!$B$5)</f>
        <v>1068</v>
      </c>
      <c r="E1051">
        <f>INT(D1051/'Peaker Keys'!$B$6)+1</f>
        <v>45</v>
      </c>
      <c r="F1051">
        <f>MOD(D1051,'Peaker Keys'!$B$6)</f>
        <v>12</v>
      </c>
      <c r="G1051" t="str">
        <f>VLOOKUP(E1051,Clustering!$A$6:$B$370,2,FALSE)</f>
        <v>Winter Peak</v>
      </c>
      <c r="H1051">
        <f>IF('Peaker Keys'!$B$29&gt;0,MAX(0,MIN('Peaker Keys'!$B$10,B1051/'Peaker Keys'!$B$29)),0)</f>
        <v>0</v>
      </c>
      <c r="I1051">
        <f>MAX(0,MIN('Peaker Keys'!$B$10,C1051/'Peaker Keys'!$B$30))</f>
        <v>1.6536741706498593E-2</v>
      </c>
      <c r="J1051">
        <f>IF('Peaker Keys'!$B$31=1,H1051,I1051)</f>
        <v>0</v>
      </c>
    </row>
    <row r="1052" spans="1:10" x14ac:dyDescent="0.25">
      <c r="A1052">
        <v>1046</v>
      </c>
      <c r="B1052">
        <v>0</v>
      </c>
      <c r="C1052">
        <v>1974.1</v>
      </c>
      <c r="D1052">
        <f>MOD(A1052-1+'Peaker Keys'!$B$7,'Peaker Keys'!$B$5)</f>
        <v>1069</v>
      </c>
      <c r="E1052">
        <f>INT(D1052/'Peaker Keys'!$B$6)+1</f>
        <v>45</v>
      </c>
      <c r="F1052">
        <f>MOD(D1052,'Peaker Keys'!$B$6)</f>
        <v>13</v>
      </c>
      <c r="G1052" t="str">
        <f>VLOOKUP(E1052,Clustering!$A$6:$B$370,2,FALSE)</f>
        <v>Winter Peak</v>
      </c>
      <c r="H1052">
        <f>IF('Peaker Keys'!$B$29&gt;0,MAX(0,MIN('Peaker Keys'!$B$10,B1052/'Peaker Keys'!$B$29)),0)</f>
        <v>0</v>
      </c>
      <c r="I1052">
        <f>MAX(0,MIN('Peaker Keys'!$B$10,C1052/'Peaker Keys'!$B$30))</f>
        <v>1.6536741706498593E-2</v>
      </c>
      <c r="J1052">
        <f>IF('Peaker Keys'!$B$31=1,H1052,I1052)</f>
        <v>0</v>
      </c>
    </row>
    <row r="1053" spans="1:10" x14ac:dyDescent="0.25">
      <c r="A1053">
        <v>1047</v>
      </c>
      <c r="B1053">
        <v>0</v>
      </c>
      <c r="C1053">
        <v>1974.1</v>
      </c>
      <c r="D1053">
        <f>MOD(A1053-1+'Peaker Keys'!$B$7,'Peaker Keys'!$B$5)</f>
        <v>1070</v>
      </c>
      <c r="E1053">
        <f>INT(D1053/'Peaker Keys'!$B$6)+1</f>
        <v>45</v>
      </c>
      <c r="F1053">
        <f>MOD(D1053,'Peaker Keys'!$B$6)</f>
        <v>14</v>
      </c>
      <c r="G1053" t="str">
        <f>VLOOKUP(E1053,Clustering!$A$6:$B$370,2,FALSE)</f>
        <v>Winter Peak</v>
      </c>
      <c r="H1053">
        <f>IF('Peaker Keys'!$B$29&gt;0,MAX(0,MIN('Peaker Keys'!$B$10,B1053/'Peaker Keys'!$B$29)),0)</f>
        <v>0</v>
      </c>
      <c r="I1053">
        <f>MAX(0,MIN('Peaker Keys'!$B$10,C1053/'Peaker Keys'!$B$30))</f>
        <v>1.6536741706498593E-2</v>
      </c>
      <c r="J1053">
        <f>IF('Peaker Keys'!$B$31=1,H1053,I1053)</f>
        <v>0</v>
      </c>
    </row>
    <row r="1054" spans="1:10" x14ac:dyDescent="0.25">
      <c r="A1054">
        <v>1048</v>
      </c>
      <c r="B1054">
        <v>0</v>
      </c>
      <c r="C1054">
        <v>1974.1</v>
      </c>
      <c r="D1054">
        <f>MOD(A1054-1+'Peaker Keys'!$B$7,'Peaker Keys'!$B$5)</f>
        <v>1071</v>
      </c>
      <c r="E1054">
        <f>INT(D1054/'Peaker Keys'!$B$6)+1</f>
        <v>45</v>
      </c>
      <c r="F1054">
        <f>MOD(D1054,'Peaker Keys'!$B$6)</f>
        <v>15</v>
      </c>
      <c r="G1054" t="str">
        <f>VLOOKUP(E1054,Clustering!$A$6:$B$370,2,FALSE)</f>
        <v>Winter Peak</v>
      </c>
      <c r="H1054">
        <f>IF('Peaker Keys'!$B$29&gt;0,MAX(0,MIN('Peaker Keys'!$B$10,B1054/'Peaker Keys'!$B$29)),0)</f>
        <v>0</v>
      </c>
      <c r="I1054">
        <f>MAX(0,MIN('Peaker Keys'!$B$10,C1054/'Peaker Keys'!$B$30))</f>
        <v>1.6536741706498593E-2</v>
      </c>
      <c r="J1054">
        <f>IF('Peaker Keys'!$B$31=1,H1054,I1054)</f>
        <v>0</v>
      </c>
    </row>
    <row r="1055" spans="1:10" x14ac:dyDescent="0.25">
      <c r="A1055">
        <v>1049</v>
      </c>
      <c r="B1055">
        <v>0</v>
      </c>
      <c r="C1055">
        <v>2037.7</v>
      </c>
      <c r="D1055">
        <f>MOD(A1055-1+'Peaker Keys'!$B$7,'Peaker Keys'!$B$5)</f>
        <v>1072</v>
      </c>
      <c r="E1055">
        <f>INT(D1055/'Peaker Keys'!$B$6)+1</f>
        <v>45</v>
      </c>
      <c r="F1055">
        <f>MOD(D1055,'Peaker Keys'!$B$6)</f>
        <v>16</v>
      </c>
      <c r="G1055" t="str">
        <f>VLOOKUP(E1055,Clustering!$A$6:$B$370,2,FALSE)</f>
        <v>Winter Peak</v>
      </c>
      <c r="H1055">
        <f>IF('Peaker Keys'!$B$29&gt;0,MAX(0,MIN('Peaker Keys'!$B$10,B1055/'Peaker Keys'!$B$29)),0)</f>
        <v>0</v>
      </c>
      <c r="I1055">
        <f>MAX(0,MIN('Peaker Keys'!$B$10,C1055/'Peaker Keys'!$B$30))</f>
        <v>1.7069509434847367E-2</v>
      </c>
      <c r="J1055">
        <f>IF('Peaker Keys'!$B$31=1,H1055,I1055)</f>
        <v>0</v>
      </c>
    </row>
    <row r="1056" spans="1:10" x14ac:dyDescent="0.25">
      <c r="A1056">
        <v>1050</v>
      </c>
      <c r="B1056">
        <v>0</v>
      </c>
      <c r="C1056">
        <v>2037.7</v>
      </c>
      <c r="D1056">
        <f>MOD(A1056-1+'Peaker Keys'!$B$7,'Peaker Keys'!$B$5)</f>
        <v>1073</v>
      </c>
      <c r="E1056">
        <f>INT(D1056/'Peaker Keys'!$B$6)+1</f>
        <v>45</v>
      </c>
      <c r="F1056">
        <f>MOD(D1056,'Peaker Keys'!$B$6)</f>
        <v>17</v>
      </c>
      <c r="G1056" t="str">
        <f>VLOOKUP(E1056,Clustering!$A$6:$B$370,2,FALSE)</f>
        <v>Winter Peak</v>
      </c>
      <c r="H1056">
        <f>IF('Peaker Keys'!$B$29&gt;0,MAX(0,MIN('Peaker Keys'!$B$10,B1056/'Peaker Keys'!$B$29)),0)</f>
        <v>0</v>
      </c>
      <c r="I1056">
        <f>MAX(0,MIN('Peaker Keys'!$B$10,C1056/'Peaker Keys'!$B$30))</f>
        <v>1.7069509434847367E-2</v>
      </c>
      <c r="J1056">
        <f>IF('Peaker Keys'!$B$31=1,H1056,I1056)</f>
        <v>0</v>
      </c>
    </row>
    <row r="1057" spans="1:10" x14ac:dyDescent="0.25">
      <c r="A1057">
        <v>1051</v>
      </c>
      <c r="B1057">
        <v>0</v>
      </c>
      <c r="C1057">
        <v>2184.6</v>
      </c>
      <c r="D1057">
        <f>MOD(A1057-1+'Peaker Keys'!$B$7,'Peaker Keys'!$B$5)</f>
        <v>1074</v>
      </c>
      <c r="E1057">
        <f>INT(D1057/'Peaker Keys'!$B$6)+1</f>
        <v>45</v>
      </c>
      <c r="F1057">
        <f>MOD(D1057,'Peaker Keys'!$B$6)</f>
        <v>18</v>
      </c>
      <c r="G1057" t="str">
        <f>VLOOKUP(E1057,Clustering!$A$6:$B$370,2,FALSE)</f>
        <v>Winter Peak</v>
      </c>
      <c r="H1057">
        <f>IF('Peaker Keys'!$B$29&gt;0,MAX(0,MIN('Peaker Keys'!$B$10,B1057/'Peaker Keys'!$B$29)),0)</f>
        <v>0</v>
      </c>
      <c r="I1057">
        <f>MAX(0,MIN('Peaker Keys'!$B$10,C1057/'Peaker Keys'!$B$30))</f>
        <v>1.8300068857715832E-2</v>
      </c>
      <c r="J1057">
        <f>IF('Peaker Keys'!$B$31=1,H1057,I1057)</f>
        <v>0</v>
      </c>
    </row>
    <row r="1058" spans="1:10" x14ac:dyDescent="0.25">
      <c r="A1058">
        <v>1052</v>
      </c>
      <c r="B1058">
        <v>0</v>
      </c>
      <c r="C1058">
        <v>2184.6</v>
      </c>
      <c r="D1058">
        <f>MOD(A1058-1+'Peaker Keys'!$B$7,'Peaker Keys'!$B$5)</f>
        <v>1075</v>
      </c>
      <c r="E1058">
        <f>INT(D1058/'Peaker Keys'!$B$6)+1</f>
        <v>45</v>
      </c>
      <c r="F1058">
        <f>MOD(D1058,'Peaker Keys'!$B$6)</f>
        <v>19</v>
      </c>
      <c r="G1058" t="str">
        <f>VLOOKUP(E1058,Clustering!$A$6:$B$370,2,FALSE)</f>
        <v>Winter Peak</v>
      </c>
      <c r="H1058">
        <f>IF('Peaker Keys'!$B$29&gt;0,MAX(0,MIN('Peaker Keys'!$B$10,B1058/'Peaker Keys'!$B$29)),0)</f>
        <v>0</v>
      </c>
      <c r="I1058">
        <f>MAX(0,MIN('Peaker Keys'!$B$10,C1058/'Peaker Keys'!$B$30))</f>
        <v>1.8300068857715832E-2</v>
      </c>
      <c r="J1058">
        <f>IF('Peaker Keys'!$B$31=1,H1058,I1058)</f>
        <v>0</v>
      </c>
    </row>
    <row r="1059" spans="1:10" x14ac:dyDescent="0.25">
      <c r="A1059">
        <v>1053</v>
      </c>
      <c r="B1059">
        <v>0</v>
      </c>
      <c r="C1059">
        <v>1890.4</v>
      </c>
      <c r="D1059">
        <f>MOD(A1059-1+'Peaker Keys'!$B$7,'Peaker Keys'!$B$5)</f>
        <v>1076</v>
      </c>
      <c r="E1059">
        <f>INT(D1059/'Peaker Keys'!$B$6)+1</f>
        <v>45</v>
      </c>
      <c r="F1059">
        <f>MOD(D1059,'Peaker Keys'!$B$6)</f>
        <v>20</v>
      </c>
      <c r="G1059" t="str">
        <f>VLOOKUP(E1059,Clustering!$A$6:$B$370,2,FALSE)</f>
        <v>Winter Peak</v>
      </c>
      <c r="H1059">
        <f>IF('Peaker Keys'!$B$29&gt;0,MAX(0,MIN('Peaker Keys'!$B$10,B1059/'Peaker Keys'!$B$29)),0)</f>
        <v>0</v>
      </c>
      <c r="I1059">
        <f>MAX(0,MIN('Peaker Keys'!$B$10,C1059/'Peaker Keys'!$B$30))</f>
        <v>1.5835599271549032E-2</v>
      </c>
      <c r="J1059">
        <f>IF('Peaker Keys'!$B$31=1,H1059,I1059)</f>
        <v>0</v>
      </c>
    </row>
    <row r="1060" spans="1:10" x14ac:dyDescent="0.25">
      <c r="A1060">
        <v>1054</v>
      </c>
      <c r="B1060">
        <v>0</v>
      </c>
      <c r="C1060">
        <v>776.1</v>
      </c>
      <c r="D1060">
        <f>MOD(A1060-1+'Peaker Keys'!$B$7,'Peaker Keys'!$B$5)</f>
        <v>1077</v>
      </c>
      <c r="E1060">
        <f>INT(D1060/'Peaker Keys'!$B$6)+1</f>
        <v>45</v>
      </c>
      <c r="F1060">
        <f>MOD(D1060,'Peaker Keys'!$B$6)</f>
        <v>21</v>
      </c>
      <c r="G1060" t="str">
        <f>VLOOKUP(E1060,Clustering!$A$6:$B$370,2,FALSE)</f>
        <v>Winter Peak</v>
      </c>
      <c r="H1060">
        <f>IF('Peaker Keys'!$B$29&gt;0,MAX(0,MIN('Peaker Keys'!$B$10,B1060/'Peaker Keys'!$B$29)),0)</f>
        <v>0</v>
      </c>
      <c r="I1060">
        <f>MAX(0,MIN('Peaker Keys'!$B$10,C1060/'Peaker Keys'!$B$30))</f>
        <v>6.5012741190484565E-3</v>
      </c>
      <c r="J1060">
        <f>IF('Peaker Keys'!$B$31=1,H1060,I1060)</f>
        <v>0</v>
      </c>
    </row>
    <row r="1061" spans="1:10" x14ac:dyDescent="0.25">
      <c r="A1061">
        <v>1055</v>
      </c>
      <c r="B1061">
        <v>0</v>
      </c>
      <c r="C1061">
        <v>159.1</v>
      </c>
      <c r="D1061">
        <f>MOD(A1061-1+'Peaker Keys'!$B$7,'Peaker Keys'!$B$5)</f>
        <v>1078</v>
      </c>
      <c r="E1061">
        <f>INT(D1061/'Peaker Keys'!$B$6)+1</f>
        <v>45</v>
      </c>
      <c r="F1061">
        <f>MOD(D1061,'Peaker Keys'!$B$6)</f>
        <v>22</v>
      </c>
      <c r="G1061" t="str">
        <f>VLOOKUP(E1061,Clustering!$A$6:$B$370,2,FALSE)</f>
        <v>Winter Peak</v>
      </c>
      <c r="H1061">
        <f>IF('Peaker Keys'!$B$29&gt;0,MAX(0,MIN('Peaker Keys'!$B$10,B1061/'Peaker Keys'!$B$29)),0)</f>
        <v>0</v>
      </c>
      <c r="I1061">
        <f>MAX(0,MIN('Peaker Keys'!$B$10,C1061/'Peaker Keys'!$B$30))</f>
        <v>1.3327570059793962E-3</v>
      </c>
      <c r="J1061">
        <f>IF('Peaker Keys'!$B$31=1,H1061,I1061)</f>
        <v>0</v>
      </c>
    </row>
    <row r="1062" spans="1:10" x14ac:dyDescent="0.25">
      <c r="A1062">
        <v>1056</v>
      </c>
      <c r="B1062">
        <v>0</v>
      </c>
      <c r="C1062">
        <v>159.1</v>
      </c>
      <c r="D1062">
        <f>MOD(A1062-1+'Peaker Keys'!$B$7,'Peaker Keys'!$B$5)</f>
        <v>1079</v>
      </c>
      <c r="E1062">
        <f>INT(D1062/'Peaker Keys'!$B$6)+1</f>
        <v>45</v>
      </c>
      <c r="F1062">
        <f>MOD(D1062,'Peaker Keys'!$B$6)</f>
        <v>23</v>
      </c>
      <c r="G1062" t="str">
        <f>VLOOKUP(E1062,Clustering!$A$6:$B$370,2,FALSE)</f>
        <v>Winter Peak</v>
      </c>
      <c r="H1062">
        <f>IF('Peaker Keys'!$B$29&gt;0,MAX(0,MIN('Peaker Keys'!$B$10,B1062/'Peaker Keys'!$B$29)),0)</f>
        <v>0</v>
      </c>
      <c r="I1062">
        <f>MAX(0,MIN('Peaker Keys'!$B$10,C1062/'Peaker Keys'!$B$30))</f>
        <v>1.3327570059793962E-3</v>
      </c>
      <c r="J1062">
        <f>IF('Peaker Keys'!$B$31=1,H1062,I1062)</f>
        <v>0</v>
      </c>
    </row>
    <row r="1063" spans="1:10" x14ac:dyDescent="0.25">
      <c r="A1063">
        <v>1057</v>
      </c>
      <c r="B1063">
        <v>0</v>
      </c>
      <c r="C1063">
        <v>159.1</v>
      </c>
      <c r="D1063">
        <f>MOD(A1063-1+'Peaker Keys'!$B$7,'Peaker Keys'!$B$5)</f>
        <v>1080</v>
      </c>
      <c r="E1063">
        <f>INT(D1063/'Peaker Keys'!$B$6)+1</f>
        <v>46</v>
      </c>
      <c r="F1063">
        <f>MOD(D1063,'Peaker Keys'!$B$6)</f>
        <v>0</v>
      </c>
      <c r="G1063" t="str">
        <f>VLOOKUP(E1063,Clustering!$A$6:$B$370,2,FALSE)</f>
        <v>Fall</v>
      </c>
      <c r="H1063">
        <f>IF('Peaker Keys'!$B$29&gt;0,MAX(0,MIN('Peaker Keys'!$B$10,B1063/'Peaker Keys'!$B$29)),0)</f>
        <v>0</v>
      </c>
      <c r="I1063">
        <f>MAX(0,MIN('Peaker Keys'!$B$10,C1063/'Peaker Keys'!$B$30))</f>
        <v>1.3327570059793962E-3</v>
      </c>
      <c r="J1063">
        <f>IF('Peaker Keys'!$B$31=1,H1063,I1063)</f>
        <v>0</v>
      </c>
    </row>
    <row r="1064" spans="1:10" x14ac:dyDescent="0.25">
      <c r="A1064">
        <v>1058</v>
      </c>
      <c r="B1064">
        <v>0</v>
      </c>
      <c r="C1064">
        <v>100.2</v>
      </c>
      <c r="D1064">
        <f>MOD(A1064-1+'Peaker Keys'!$B$7,'Peaker Keys'!$B$5)</f>
        <v>1081</v>
      </c>
      <c r="E1064">
        <f>INT(D1064/'Peaker Keys'!$B$6)+1</f>
        <v>46</v>
      </c>
      <c r="F1064">
        <f>MOD(D1064,'Peaker Keys'!$B$6)</f>
        <v>1</v>
      </c>
      <c r="G1064" t="str">
        <f>VLOOKUP(E1064,Clustering!$A$6:$B$370,2,FALSE)</f>
        <v>Fall</v>
      </c>
      <c r="H1064">
        <f>IF('Peaker Keys'!$B$29&gt;0,MAX(0,MIN('Peaker Keys'!$B$10,B1064/'Peaker Keys'!$B$29)),0)</f>
        <v>0</v>
      </c>
      <c r="I1064">
        <f>MAX(0,MIN('Peaker Keys'!$B$10,C1064/'Peaker Keys'!$B$30))</f>
        <v>8.393604776815557E-4</v>
      </c>
      <c r="J1064">
        <f>IF('Peaker Keys'!$B$31=1,H1064,I1064)</f>
        <v>0</v>
      </c>
    </row>
    <row r="1065" spans="1:10" x14ac:dyDescent="0.25">
      <c r="A1065">
        <v>1059</v>
      </c>
      <c r="B1065">
        <v>0</v>
      </c>
      <c r="C1065">
        <v>95.5</v>
      </c>
      <c r="D1065">
        <f>MOD(A1065-1+'Peaker Keys'!$B$7,'Peaker Keys'!$B$5)</f>
        <v>1082</v>
      </c>
      <c r="E1065">
        <f>INT(D1065/'Peaker Keys'!$B$6)+1</f>
        <v>46</v>
      </c>
      <c r="F1065">
        <f>MOD(D1065,'Peaker Keys'!$B$6)</f>
        <v>2</v>
      </c>
      <c r="G1065" t="str">
        <f>VLOOKUP(E1065,Clustering!$A$6:$B$370,2,FALSE)</f>
        <v>Fall</v>
      </c>
      <c r="H1065">
        <f>IF('Peaker Keys'!$B$29&gt;0,MAX(0,MIN('Peaker Keys'!$B$10,B1065/'Peaker Keys'!$B$29)),0)</f>
        <v>0</v>
      </c>
      <c r="I1065">
        <f>MAX(0,MIN('Peaker Keys'!$B$10,C1065/'Peaker Keys'!$B$30))</f>
        <v>7.9998927763062441E-4</v>
      </c>
      <c r="J1065">
        <f>IF('Peaker Keys'!$B$31=1,H1065,I1065)</f>
        <v>0</v>
      </c>
    </row>
    <row r="1066" spans="1:10" x14ac:dyDescent="0.25">
      <c r="A1066">
        <v>1060</v>
      </c>
      <c r="B1066">
        <v>0</v>
      </c>
      <c r="C1066">
        <v>95.5</v>
      </c>
      <c r="D1066">
        <f>MOD(A1066-1+'Peaker Keys'!$B$7,'Peaker Keys'!$B$5)</f>
        <v>1083</v>
      </c>
      <c r="E1066">
        <f>INT(D1066/'Peaker Keys'!$B$6)+1</f>
        <v>46</v>
      </c>
      <c r="F1066">
        <f>MOD(D1066,'Peaker Keys'!$B$6)</f>
        <v>3</v>
      </c>
      <c r="G1066" t="str">
        <f>VLOOKUP(E1066,Clustering!$A$6:$B$370,2,FALSE)</f>
        <v>Fall</v>
      </c>
      <c r="H1066">
        <f>IF('Peaker Keys'!$B$29&gt;0,MAX(0,MIN('Peaker Keys'!$B$10,B1066/'Peaker Keys'!$B$29)),0)</f>
        <v>0</v>
      </c>
      <c r="I1066">
        <f>MAX(0,MIN('Peaker Keys'!$B$10,C1066/'Peaker Keys'!$B$30))</f>
        <v>7.9998927763062441E-4</v>
      </c>
      <c r="J1066">
        <f>IF('Peaker Keys'!$B$31=1,H1066,I1066)</f>
        <v>0</v>
      </c>
    </row>
    <row r="1067" spans="1:10" x14ac:dyDescent="0.25">
      <c r="A1067">
        <v>1061</v>
      </c>
      <c r="B1067">
        <v>0</v>
      </c>
      <c r="C1067">
        <v>95.5</v>
      </c>
      <c r="D1067">
        <f>MOD(A1067-1+'Peaker Keys'!$B$7,'Peaker Keys'!$B$5)</f>
        <v>1084</v>
      </c>
      <c r="E1067">
        <f>INT(D1067/'Peaker Keys'!$B$6)+1</f>
        <v>46</v>
      </c>
      <c r="F1067">
        <f>MOD(D1067,'Peaker Keys'!$B$6)</f>
        <v>4</v>
      </c>
      <c r="G1067" t="str">
        <f>VLOOKUP(E1067,Clustering!$A$6:$B$370,2,FALSE)</f>
        <v>Fall</v>
      </c>
      <c r="H1067">
        <f>IF('Peaker Keys'!$B$29&gt;0,MAX(0,MIN('Peaker Keys'!$B$10,B1067/'Peaker Keys'!$B$29)),0)</f>
        <v>0</v>
      </c>
      <c r="I1067">
        <f>MAX(0,MIN('Peaker Keys'!$B$10,C1067/'Peaker Keys'!$B$30))</f>
        <v>7.9998927763062441E-4</v>
      </c>
      <c r="J1067">
        <f>IF('Peaker Keys'!$B$31=1,H1067,I1067)</f>
        <v>0</v>
      </c>
    </row>
    <row r="1068" spans="1:10" x14ac:dyDescent="0.25">
      <c r="A1068">
        <v>1062</v>
      </c>
      <c r="B1068">
        <v>0</v>
      </c>
      <c r="C1068">
        <v>95.5</v>
      </c>
      <c r="D1068">
        <f>MOD(A1068-1+'Peaker Keys'!$B$7,'Peaker Keys'!$B$5)</f>
        <v>1085</v>
      </c>
      <c r="E1068">
        <f>INT(D1068/'Peaker Keys'!$B$6)+1</f>
        <v>46</v>
      </c>
      <c r="F1068">
        <f>MOD(D1068,'Peaker Keys'!$B$6)</f>
        <v>5</v>
      </c>
      <c r="G1068" t="str">
        <f>VLOOKUP(E1068,Clustering!$A$6:$B$370,2,FALSE)</f>
        <v>Fall</v>
      </c>
      <c r="H1068">
        <f>IF('Peaker Keys'!$B$29&gt;0,MAX(0,MIN('Peaker Keys'!$B$10,B1068/'Peaker Keys'!$B$29)),0)</f>
        <v>0</v>
      </c>
      <c r="I1068">
        <f>MAX(0,MIN('Peaker Keys'!$B$10,C1068/'Peaker Keys'!$B$30))</f>
        <v>7.9998927763062441E-4</v>
      </c>
      <c r="J1068">
        <f>IF('Peaker Keys'!$B$31=1,H1068,I1068)</f>
        <v>0</v>
      </c>
    </row>
    <row r="1069" spans="1:10" x14ac:dyDescent="0.25">
      <c r="A1069">
        <v>1063</v>
      </c>
      <c r="B1069">
        <v>0</v>
      </c>
      <c r="C1069">
        <v>3718.3</v>
      </c>
      <c r="D1069">
        <f>MOD(A1069-1+'Peaker Keys'!$B$7,'Peaker Keys'!$B$5)</f>
        <v>1086</v>
      </c>
      <c r="E1069">
        <f>INT(D1069/'Peaker Keys'!$B$6)+1</f>
        <v>46</v>
      </c>
      <c r="F1069">
        <f>MOD(D1069,'Peaker Keys'!$B$6)</f>
        <v>6</v>
      </c>
      <c r="G1069" t="str">
        <f>VLOOKUP(E1069,Clustering!$A$6:$B$370,2,FALSE)</f>
        <v>Fall</v>
      </c>
      <c r="H1069">
        <f>IF('Peaker Keys'!$B$29&gt;0,MAX(0,MIN('Peaker Keys'!$B$10,B1069/'Peaker Keys'!$B$29)),0)</f>
        <v>0</v>
      </c>
      <c r="I1069">
        <f>MAX(0,MIN('Peaker Keys'!$B$10,C1069/'Peaker Keys'!$B$30))</f>
        <v>3.1147645350931421E-2</v>
      </c>
      <c r="J1069">
        <f>IF('Peaker Keys'!$B$31=1,H1069,I1069)</f>
        <v>0</v>
      </c>
    </row>
    <row r="1070" spans="1:10" x14ac:dyDescent="0.25">
      <c r="A1070">
        <v>1064</v>
      </c>
      <c r="B1070">
        <v>0</v>
      </c>
      <c r="C1070">
        <v>4907.8</v>
      </c>
      <c r="D1070">
        <f>MOD(A1070-1+'Peaker Keys'!$B$7,'Peaker Keys'!$B$5)</f>
        <v>1087</v>
      </c>
      <c r="E1070">
        <f>INT(D1070/'Peaker Keys'!$B$6)+1</f>
        <v>46</v>
      </c>
      <c r="F1070">
        <f>MOD(D1070,'Peaker Keys'!$B$6)</f>
        <v>7</v>
      </c>
      <c r="G1070" t="str">
        <f>VLOOKUP(E1070,Clustering!$A$6:$B$370,2,FALSE)</f>
        <v>Fall</v>
      </c>
      <c r="H1070">
        <f>IF('Peaker Keys'!$B$29&gt;0,MAX(0,MIN('Peaker Keys'!$B$10,B1070/'Peaker Keys'!$B$29)),0)</f>
        <v>0</v>
      </c>
      <c r="I1070">
        <f>MAX(0,MIN('Peaker Keys'!$B$10,C1070/'Peaker Keys'!$B$30))</f>
        <v>4.1111909704246899E-2</v>
      </c>
      <c r="J1070">
        <f>IF('Peaker Keys'!$B$31=1,H1070,I1070)</f>
        <v>0</v>
      </c>
    </row>
    <row r="1071" spans="1:10" x14ac:dyDescent="0.25">
      <c r="A1071">
        <v>1065</v>
      </c>
      <c r="B1071">
        <v>0</v>
      </c>
      <c r="C1071">
        <v>1531.2</v>
      </c>
      <c r="D1071">
        <f>MOD(A1071-1+'Peaker Keys'!$B$7,'Peaker Keys'!$B$5)</f>
        <v>1088</v>
      </c>
      <c r="E1071">
        <f>INT(D1071/'Peaker Keys'!$B$6)+1</f>
        <v>46</v>
      </c>
      <c r="F1071">
        <f>MOD(D1071,'Peaker Keys'!$B$6)</f>
        <v>8</v>
      </c>
      <c r="G1071" t="str">
        <f>VLOOKUP(E1071,Clustering!$A$6:$B$370,2,FALSE)</f>
        <v>Fall</v>
      </c>
      <c r="H1071">
        <f>IF('Peaker Keys'!$B$29&gt;0,MAX(0,MIN('Peaker Keys'!$B$10,B1071/'Peaker Keys'!$B$29)),0)</f>
        <v>0</v>
      </c>
      <c r="I1071">
        <f>MAX(0,MIN('Peaker Keys'!$B$10,C1071/'Peaker Keys'!$B$30))</f>
        <v>1.2826634365528923E-2</v>
      </c>
      <c r="J1071">
        <f>IF('Peaker Keys'!$B$31=1,H1071,I1071)</f>
        <v>0</v>
      </c>
    </row>
    <row r="1072" spans="1:10" x14ac:dyDescent="0.25">
      <c r="A1072">
        <v>1066</v>
      </c>
      <c r="B1072">
        <v>0</v>
      </c>
      <c r="C1072">
        <v>264.39999999999998</v>
      </c>
      <c r="D1072">
        <f>MOD(A1072-1+'Peaker Keys'!$B$7,'Peaker Keys'!$B$5)</f>
        <v>1089</v>
      </c>
      <c r="E1072">
        <f>INT(D1072/'Peaker Keys'!$B$6)+1</f>
        <v>46</v>
      </c>
      <c r="F1072">
        <f>MOD(D1072,'Peaker Keys'!$B$6)</f>
        <v>9</v>
      </c>
      <c r="G1072" t="str">
        <f>VLOOKUP(E1072,Clustering!$A$6:$B$370,2,FALSE)</f>
        <v>Fall</v>
      </c>
      <c r="H1072">
        <f>IF('Peaker Keys'!$B$29&gt;0,MAX(0,MIN('Peaker Keys'!$B$10,B1072/'Peaker Keys'!$B$29)),0)</f>
        <v>0</v>
      </c>
      <c r="I1072">
        <f>MAX(0,MIN('Peaker Keys'!$B$10,C1072/'Peaker Keys'!$B$30))</f>
        <v>2.2148394241417496E-3</v>
      </c>
      <c r="J1072">
        <f>IF('Peaker Keys'!$B$31=1,H1072,I1072)</f>
        <v>0</v>
      </c>
    </row>
    <row r="1073" spans="1:10" x14ac:dyDescent="0.25">
      <c r="A1073">
        <v>1067</v>
      </c>
      <c r="B1073">
        <v>0</v>
      </c>
      <c r="C1073">
        <v>264.39999999999998</v>
      </c>
      <c r="D1073">
        <f>MOD(A1073-1+'Peaker Keys'!$B$7,'Peaker Keys'!$B$5)</f>
        <v>1090</v>
      </c>
      <c r="E1073">
        <f>INT(D1073/'Peaker Keys'!$B$6)+1</f>
        <v>46</v>
      </c>
      <c r="F1073">
        <f>MOD(D1073,'Peaker Keys'!$B$6)</f>
        <v>10</v>
      </c>
      <c r="G1073" t="str">
        <f>VLOOKUP(E1073,Clustering!$A$6:$B$370,2,FALSE)</f>
        <v>Fall</v>
      </c>
      <c r="H1073">
        <f>IF('Peaker Keys'!$B$29&gt;0,MAX(0,MIN('Peaker Keys'!$B$10,B1073/'Peaker Keys'!$B$29)),0)</f>
        <v>0</v>
      </c>
      <c r="I1073">
        <f>MAX(0,MIN('Peaker Keys'!$B$10,C1073/'Peaker Keys'!$B$30))</f>
        <v>2.2148394241417496E-3</v>
      </c>
      <c r="J1073">
        <f>IF('Peaker Keys'!$B$31=1,H1073,I1073)</f>
        <v>0</v>
      </c>
    </row>
    <row r="1074" spans="1:10" x14ac:dyDescent="0.25">
      <c r="A1074">
        <v>1068</v>
      </c>
      <c r="B1074">
        <v>0</v>
      </c>
      <c r="C1074">
        <v>264.39999999999998</v>
      </c>
      <c r="D1074">
        <f>MOD(A1074-1+'Peaker Keys'!$B$7,'Peaker Keys'!$B$5)</f>
        <v>1091</v>
      </c>
      <c r="E1074">
        <f>INT(D1074/'Peaker Keys'!$B$6)+1</f>
        <v>46</v>
      </c>
      <c r="F1074">
        <f>MOD(D1074,'Peaker Keys'!$B$6)</f>
        <v>11</v>
      </c>
      <c r="G1074" t="str">
        <f>VLOOKUP(E1074,Clustering!$A$6:$B$370,2,FALSE)</f>
        <v>Fall</v>
      </c>
      <c r="H1074">
        <f>IF('Peaker Keys'!$B$29&gt;0,MAX(0,MIN('Peaker Keys'!$B$10,B1074/'Peaker Keys'!$B$29)),0)</f>
        <v>0</v>
      </c>
      <c r="I1074">
        <f>MAX(0,MIN('Peaker Keys'!$B$10,C1074/'Peaker Keys'!$B$30))</f>
        <v>2.2148394241417496E-3</v>
      </c>
      <c r="J1074">
        <f>IF('Peaker Keys'!$B$31=1,H1074,I1074)</f>
        <v>0</v>
      </c>
    </row>
    <row r="1075" spans="1:10" x14ac:dyDescent="0.25">
      <c r="A1075">
        <v>1069</v>
      </c>
      <c r="B1075">
        <v>0</v>
      </c>
      <c r="C1075">
        <v>264.39999999999998</v>
      </c>
      <c r="D1075">
        <f>MOD(A1075-1+'Peaker Keys'!$B$7,'Peaker Keys'!$B$5)</f>
        <v>1092</v>
      </c>
      <c r="E1075">
        <f>INT(D1075/'Peaker Keys'!$B$6)+1</f>
        <v>46</v>
      </c>
      <c r="F1075">
        <f>MOD(D1075,'Peaker Keys'!$B$6)</f>
        <v>12</v>
      </c>
      <c r="G1075" t="str">
        <f>VLOOKUP(E1075,Clustering!$A$6:$B$370,2,FALSE)</f>
        <v>Fall</v>
      </c>
      <c r="H1075">
        <f>IF('Peaker Keys'!$B$29&gt;0,MAX(0,MIN('Peaker Keys'!$B$10,B1075/'Peaker Keys'!$B$29)),0)</f>
        <v>0</v>
      </c>
      <c r="I1075">
        <f>MAX(0,MIN('Peaker Keys'!$B$10,C1075/'Peaker Keys'!$B$30))</f>
        <v>2.2148394241417496E-3</v>
      </c>
      <c r="J1075">
        <f>IF('Peaker Keys'!$B$31=1,H1075,I1075)</f>
        <v>0</v>
      </c>
    </row>
    <row r="1076" spans="1:10" x14ac:dyDescent="0.25">
      <c r="A1076">
        <v>1070</v>
      </c>
      <c r="B1076">
        <v>0</v>
      </c>
      <c r="C1076">
        <v>264.39999999999998</v>
      </c>
      <c r="D1076">
        <f>MOD(A1076-1+'Peaker Keys'!$B$7,'Peaker Keys'!$B$5)</f>
        <v>1093</v>
      </c>
      <c r="E1076">
        <f>INT(D1076/'Peaker Keys'!$B$6)+1</f>
        <v>46</v>
      </c>
      <c r="F1076">
        <f>MOD(D1076,'Peaker Keys'!$B$6)</f>
        <v>13</v>
      </c>
      <c r="G1076" t="str">
        <f>VLOOKUP(E1076,Clustering!$A$6:$B$370,2,FALSE)</f>
        <v>Fall</v>
      </c>
      <c r="H1076">
        <f>IF('Peaker Keys'!$B$29&gt;0,MAX(0,MIN('Peaker Keys'!$B$10,B1076/'Peaker Keys'!$B$29)),0)</f>
        <v>0</v>
      </c>
      <c r="I1076">
        <f>MAX(0,MIN('Peaker Keys'!$B$10,C1076/'Peaker Keys'!$B$30))</f>
        <v>2.2148394241417496E-3</v>
      </c>
      <c r="J1076">
        <f>IF('Peaker Keys'!$B$31=1,H1076,I1076)</f>
        <v>0</v>
      </c>
    </row>
    <row r="1077" spans="1:10" x14ac:dyDescent="0.25">
      <c r="A1077">
        <v>1071</v>
      </c>
      <c r="B1077">
        <v>0</v>
      </c>
      <c r="C1077">
        <v>264.39999999999998</v>
      </c>
      <c r="D1077">
        <f>MOD(A1077-1+'Peaker Keys'!$B$7,'Peaker Keys'!$B$5)</f>
        <v>1094</v>
      </c>
      <c r="E1077">
        <f>INT(D1077/'Peaker Keys'!$B$6)+1</f>
        <v>46</v>
      </c>
      <c r="F1077">
        <f>MOD(D1077,'Peaker Keys'!$B$6)</f>
        <v>14</v>
      </c>
      <c r="G1077" t="str">
        <f>VLOOKUP(E1077,Clustering!$A$6:$B$370,2,FALSE)</f>
        <v>Fall</v>
      </c>
      <c r="H1077">
        <f>IF('Peaker Keys'!$B$29&gt;0,MAX(0,MIN('Peaker Keys'!$B$10,B1077/'Peaker Keys'!$B$29)),0)</f>
        <v>0</v>
      </c>
      <c r="I1077">
        <f>MAX(0,MIN('Peaker Keys'!$B$10,C1077/'Peaker Keys'!$B$30))</f>
        <v>2.2148394241417496E-3</v>
      </c>
      <c r="J1077">
        <f>IF('Peaker Keys'!$B$31=1,H1077,I1077)</f>
        <v>0</v>
      </c>
    </row>
    <row r="1078" spans="1:10" x14ac:dyDescent="0.25">
      <c r="A1078">
        <v>1072</v>
      </c>
      <c r="B1078">
        <v>0</v>
      </c>
      <c r="C1078">
        <v>264.39999999999998</v>
      </c>
      <c r="D1078">
        <f>MOD(A1078-1+'Peaker Keys'!$B$7,'Peaker Keys'!$B$5)</f>
        <v>1095</v>
      </c>
      <c r="E1078">
        <f>INT(D1078/'Peaker Keys'!$B$6)+1</f>
        <v>46</v>
      </c>
      <c r="F1078">
        <f>MOD(D1078,'Peaker Keys'!$B$6)</f>
        <v>15</v>
      </c>
      <c r="G1078" t="str">
        <f>VLOOKUP(E1078,Clustering!$A$6:$B$370,2,FALSE)</f>
        <v>Fall</v>
      </c>
      <c r="H1078">
        <f>IF('Peaker Keys'!$B$29&gt;0,MAX(0,MIN('Peaker Keys'!$B$10,B1078/'Peaker Keys'!$B$29)),0)</f>
        <v>0</v>
      </c>
      <c r="I1078">
        <f>MAX(0,MIN('Peaker Keys'!$B$10,C1078/'Peaker Keys'!$B$30))</f>
        <v>2.2148394241417496E-3</v>
      </c>
      <c r="J1078">
        <f>IF('Peaker Keys'!$B$31=1,H1078,I1078)</f>
        <v>0</v>
      </c>
    </row>
    <row r="1079" spans="1:10" x14ac:dyDescent="0.25">
      <c r="A1079">
        <v>1073</v>
      </c>
      <c r="B1079">
        <v>0</v>
      </c>
      <c r="C1079">
        <v>328</v>
      </c>
      <c r="D1079">
        <f>MOD(A1079-1+'Peaker Keys'!$B$7,'Peaker Keys'!$B$5)</f>
        <v>1096</v>
      </c>
      <c r="E1079">
        <f>INT(D1079/'Peaker Keys'!$B$6)+1</f>
        <v>46</v>
      </c>
      <c r="F1079">
        <f>MOD(D1079,'Peaker Keys'!$B$6)</f>
        <v>16</v>
      </c>
      <c r="G1079" t="str">
        <f>VLOOKUP(E1079,Clustering!$A$6:$B$370,2,FALSE)</f>
        <v>Fall</v>
      </c>
      <c r="H1079">
        <f>IF('Peaker Keys'!$B$29&gt;0,MAX(0,MIN('Peaker Keys'!$B$10,B1079/'Peaker Keys'!$B$29)),0)</f>
        <v>0</v>
      </c>
      <c r="I1079">
        <f>MAX(0,MIN('Peaker Keys'!$B$10,C1079/'Peaker Keys'!$B$30))</f>
        <v>2.7476071524905215E-3</v>
      </c>
      <c r="J1079">
        <f>IF('Peaker Keys'!$B$31=1,H1079,I1079)</f>
        <v>0</v>
      </c>
    </row>
    <row r="1080" spans="1:10" x14ac:dyDescent="0.25">
      <c r="A1080">
        <v>1074</v>
      </c>
      <c r="B1080">
        <v>0</v>
      </c>
      <c r="C1080">
        <v>328</v>
      </c>
      <c r="D1080">
        <f>MOD(A1080-1+'Peaker Keys'!$B$7,'Peaker Keys'!$B$5)</f>
        <v>1097</v>
      </c>
      <c r="E1080">
        <f>INT(D1080/'Peaker Keys'!$B$6)+1</f>
        <v>46</v>
      </c>
      <c r="F1080">
        <f>MOD(D1080,'Peaker Keys'!$B$6)</f>
        <v>17</v>
      </c>
      <c r="G1080" t="str">
        <f>VLOOKUP(E1080,Clustering!$A$6:$B$370,2,FALSE)</f>
        <v>Fall</v>
      </c>
      <c r="H1080">
        <f>IF('Peaker Keys'!$B$29&gt;0,MAX(0,MIN('Peaker Keys'!$B$10,B1080/'Peaker Keys'!$B$29)),0)</f>
        <v>0</v>
      </c>
      <c r="I1080">
        <f>MAX(0,MIN('Peaker Keys'!$B$10,C1080/'Peaker Keys'!$B$30))</f>
        <v>2.7476071524905215E-3</v>
      </c>
      <c r="J1080">
        <f>IF('Peaker Keys'!$B$31=1,H1080,I1080)</f>
        <v>0</v>
      </c>
    </row>
    <row r="1081" spans="1:10" x14ac:dyDescent="0.25">
      <c r="A1081">
        <v>1075</v>
      </c>
      <c r="B1081">
        <v>0</v>
      </c>
      <c r="C1081">
        <v>328</v>
      </c>
      <c r="D1081">
        <f>MOD(A1081-1+'Peaker Keys'!$B$7,'Peaker Keys'!$B$5)</f>
        <v>1098</v>
      </c>
      <c r="E1081">
        <f>INT(D1081/'Peaker Keys'!$B$6)+1</f>
        <v>46</v>
      </c>
      <c r="F1081">
        <f>MOD(D1081,'Peaker Keys'!$B$6)</f>
        <v>18</v>
      </c>
      <c r="G1081" t="str">
        <f>VLOOKUP(E1081,Clustering!$A$6:$B$370,2,FALSE)</f>
        <v>Fall</v>
      </c>
      <c r="H1081">
        <f>IF('Peaker Keys'!$B$29&gt;0,MAX(0,MIN('Peaker Keys'!$B$10,B1081/'Peaker Keys'!$B$29)),0)</f>
        <v>0</v>
      </c>
      <c r="I1081">
        <f>MAX(0,MIN('Peaker Keys'!$B$10,C1081/'Peaker Keys'!$B$30))</f>
        <v>2.7476071524905215E-3</v>
      </c>
      <c r="J1081">
        <f>IF('Peaker Keys'!$B$31=1,H1081,I1081)</f>
        <v>0</v>
      </c>
    </row>
    <row r="1082" spans="1:10" x14ac:dyDescent="0.25">
      <c r="A1082">
        <v>1076</v>
      </c>
      <c r="B1082">
        <v>0</v>
      </c>
      <c r="C1082">
        <v>159.1</v>
      </c>
      <c r="D1082">
        <f>MOD(A1082-1+'Peaker Keys'!$B$7,'Peaker Keys'!$B$5)</f>
        <v>1099</v>
      </c>
      <c r="E1082">
        <f>INT(D1082/'Peaker Keys'!$B$6)+1</f>
        <v>46</v>
      </c>
      <c r="F1082">
        <f>MOD(D1082,'Peaker Keys'!$B$6)</f>
        <v>19</v>
      </c>
      <c r="G1082" t="str">
        <f>VLOOKUP(E1082,Clustering!$A$6:$B$370,2,FALSE)</f>
        <v>Fall</v>
      </c>
      <c r="H1082">
        <f>IF('Peaker Keys'!$B$29&gt;0,MAX(0,MIN('Peaker Keys'!$B$10,B1082/'Peaker Keys'!$B$29)),0)</f>
        <v>0</v>
      </c>
      <c r="I1082">
        <f>MAX(0,MIN('Peaker Keys'!$B$10,C1082/'Peaker Keys'!$B$30))</f>
        <v>1.3327570059793962E-3</v>
      </c>
      <c r="J1082">
        <f>IF('Peaker Keys'!$B$31=1,H1082,I1082)</f>
        <v>0</v>
      </c>
    </row>
    <row r="1083" spans="1:10" x14ac:dyDescent="0.25">
      <c r="A1083">
        <v>1077</v>
      </c>
      <c r="B1083">
        <v>0</v>
      </c>
      <c r="C1083">
        <v>159.1</v>
      </c>
      <c r="D1083">
        <f>MOD(A1083-1+'Peaker Keys'!$B$7,'Peaker Keys'!$B$5)</f>
        <v>1100</v>
      </c>
      <c r="E1083">
        <f>INT(D1083/'Peaker Keys'!$B$6)+1</f>
        <v>46</v>
      </c>
      <c r="F1083">
        <f>MOD(D1083,'Peaker Keys'!$B$6)</f>
        <v>20</v>
      </c>
      <c r="G1083" t="str">
        <f>VLOOKUP(E1083,Clustering!$A$6:$B$370,2,FALSE)</f>
        <v>Fall</v>
      </c>
      <c r="H1083">
        <f>IF('Peaker Keys'!$B$29&gt;0,MAX(0,MIN('Peaker Keys'!$B$10,B1083/'Peaker Keys'!$B$29)),0)</f>
        <v>0</v>
      </c>
      <c r="I1083">
        <f>MAX(0,MIN('Peaker Keys'!$B$10,C1083/'Peaker Keys'!$B$30))</f>
        <v>1.3327570059793962E-3</v>
      </c>
      <c r="J1083">
        <f>IF('Peaker Keys'!$B$31=1,H1083,I1083)</f>
        <v>0</v>
      </c>
    </row>
    <row r="1084" spans="1:10" x14ac:dyDescent="0.25">
      <c r="A1084">
        <v>1078</v>
      </c>
      <c r="B1084">
        <v>0</v>
      </c>
      <c r="C1084">
        <v>159.1</v>
      </c>
      <c r="D1084">
        <f>MOD(A1084-1+'Peaker Keys'!$B$7,'Peaker Keys'!$B$5)</f>
        <v>1101</v>
      </c>
      <c r="E1084">
        <f>INT(D1084/'Peaker Keys'!$B$6)+1</f>
        <v>46</v>
      </c>
      <c r="F1084">
        <f>MOD(D1084,'Peaker Keys'!$B$6)</f>
        <v>21</v>
      </c>
      <c r="G1084" t="str">
        <f>VLOOKUP(E1084,Clustering!$A$6:$B$370,2,FALSE)</f>
        <v>Fall</v>
      </c>
      <c r="H1084">
        <f>IF('Peaker Keys'!$B$29&gt;0,MAX(0,MIN('Peaker Keys'!$B$10,B1084/'Peaker Keys'!$B$29)),0)</f>
        <v>0</v>
      </c>
      <c r="I1084">
        <f>MAX(0,MIN('Peaker Keys'!$B$10,C1084/'Peaker Keys'!$B$30))</f>
        <v>1.3327570059793962E-3</v>
      </c>
      <c r="J1084">
        <f>IF('Peaker Keys'!$B$31=1,H1084,I1084)</f>
        <v>0</v>
      </c>
    </row>
    <row r="1085" spans="1:10" x14ac:dyDescent="0.25">
      <c r="A1085">
        <v>1079</v>
      </c>
      <c r="B1085">
        <v>0</v>
      </c>
      <c r="C1085">
        <v>159.1</v>
      </c>
      <c r="D1085">
        <f>MOD(A1085-1+'Peaker Keys'!$B$7,'Peaker Keys'!$B$5)</f>
        <v>1102</v>
      </c>
      <c r="E1085">
        <f>INT(D1085/'Peaker Keys'!$B$6)+1</f>
        <v>46</v>
      </c>
      <c r="F1085">
        <f>MOD(D1085,'Peaker Keys'!$B$6)</f>
        <v>22</v>
      </c>
      <c r="G1085" t="str">
        <f>VLOOKUP(E1085,Clustering!$A$6:$B$370,2,FALSE)</f>
        <v>Fall</v>
      </c>
      <c r="H1085">
        <f>IF('Peaker Keys'!$B$29&gt;0,MAX(0,MIN('Peaker Keys'!$B$10,B1085/'Peaker Keys'!$B$29)),0)</f>
        <v>0</v>
      </c>
      <c r="I1085">
        <f>MAX(0,MIN('Peaker Keys'!$B$10,C1085/'Peaker Keys'!$B$30))</f>
        <v>1.3327570059793962E-3</v>
      </c>
      <c r="J1085">
        <f>IF('Peaker Keys'!$B$31=1,H1085,I1085)</f>
        <v>0</v>
      </c>
    </row>
    <row r="1086" spans="1:10" x14ac:dyDescent="0.25">
      <c r="A1086">
        <v>1080</v>
      </c>
      <c r="B1086">
        <v>0</v>
      </c>
      <c r="C1086">
        <v>159.1</v>
      </c>
      <c r="D1086">
        <f>MOD(A1086-1+'Peaker Keys'!$B$7,'Peaker Keys'!$B$5)</f>
        <v>1103</v>
      </c>
      <c r="E1086">
        <f>INT(D1086/'Peaker Keys'!$B$6)+1</f>
        <v>46</v>
      </c>
      <c r="F1086">
        <f>MOD(D1086,'Peaker Keys'!$B$6)</f>
        <v>23</v>
      </c>
      <c r="G1086" t="str">
        <f>VLOOKUP(E1086,Clustering!$A$6:$B$370,2,FALSE)</f>
        <v>Fall</v>
      </c>
      <c r="H1086">
        <f>IF('Peaker Keys'!$B$29&gt;0,MAX(0,MIN('Peaker Keys'!$B$10,B1086/'Peaker Keys'!$B$29)),0)</f>
        <v>0</v>
      </c>
      <c r="I1086">
        <f>MAX(0,MIN('Peaker Keys'!$B$10,C1086/'Peaker Keys'!$B$30))</f>
        <v>1.3327570059793962E-3</v>
      </c>
      <c r="J1086">
        <f>IF('Peaker Keys'!$B$31=1,H1086,I1086)</f>
        <v>0</v>
      </c>
    </row>
    <row r="1087" spans="1:10" x14ac:dyDescent="0.25">
      <c r="A1087">
        <v>1081</v>
      </c>
      <c r="B1087">
        <v>0</v>
      </c>
      <c r="C1087">
        <v>145.4</v>
      </c>
      <c r="D1087">
        <f>MOD(A1087-1+'Peaker Keys'!$B$7,'Peaker Keys'!$B$5)</f>
        <v>1104</v>
      </c>
      <c r="E1087">
        <f>INT(D1087/'Peaker Keys'!$B$6)+1</f>
        <v>47</v>
      </c>
      <c r="F1087">
        <f>MOD(D1087,'Peaker Keys'!$B$6)</f>
        <v>0</v>
      </c>
      <c r="G1087" t="str">
        <f>VLOOKUP(E1087,Clustering!$A$6:$B$370,2,FALSE)</f>
        <v>Spring</v>
      </c>
      <c r="H1087">
        <f>IF('Peaker Keys'!$B$29&gt;0,MAX(0,MIN('Peaker Keys'!$B$10,B1087/'Peaker Keys'!$B$29)),0)</f>
        <v>0</v>
      </c>
      <c r="I1087">
        <f>MAX(0,MIN('Peaker Keys'!$B$10,C1087/'Peaker Keys'!$B$30))</f>
        <v>1.217994146256469E-3</v>
      </c>
      <c r="J1087">
        <f>IF('Peaker Keys'!$B$31=1,H1087,I1087)</f>
        <v>0</v>
      </c>
    </row>
    <row r="1088" spans="1:10" x14ac:dyDescent="0.25">
      <c r="A1088">
        <v>1082</v>
      </c>
      <c r="B1088">
        <v>0</v>
      </c>
      <c r="C1088">
        <v>95.5</v>
      </c>
      <c r="D1088">
        <f>MOD(A1088-1+'Peaker Keys'!$B$7,'Peaker Keys'!$B$5)</f>
        <v>1105</v>
      </c>
      <c r="E1088">
        <f>INT(D1088/'Peaker Keys'!$B$6)+1</f>
        <v>47</v>
      </c>
      <c r="F1088">
        <f>MOD(D1088,'Peaker Keys'!$B$6)</f>
        <v>1</v>
      </c>
      <c r="G1088" t="str">
        <f>VLOOKUP(E1088,Clustering!$A$6:$B$370,2,FALSE)</f>
        <v>Spring</v>
      </c>
      <c r="H1088">
        <f>IF('Peaker Keys'!$B$29&gt;0,MAX(0,MIN('Peaker Keys'!$B$10,B1088/'Peaker Keys'!$B$29)),0)</f>
        <v>0</v>
      </c>
      <c r="I1088">
        <f>MAX(0,MIN('Peaker Keys'!$B$10,C1088/'Peaker Keys'!$B$30))</f>
        <v>7.9998927763062441E-4</v>
      </c>
      <c r="J1088">
        <f>IF('Peaker Keys'!$B$31=1,H1088,I1088)</f>
        <v>0</v>
      </c>
    </row>
    <row r="1089" spans="1:10" x14ac:dyDescent="0.25">
      <c r="A1089">
        <v>1083</v>
      </c>
      <c r="B1089">
        <v>0</v>
      </c>
      <c r="C1089">
        <v>95.5</v>
      </c>
      <c r="D1089">
        <f>MOD(A1089-1+'Peaker Keys'!$B$7,'Peaker Keys'!$B$5)</f>
        <v>1106</v>
      </c>
      <c r="E1089">
        <f>INT(D1089/'Peaker Keys'!$B$6)+1</f>
        <v>47</v>
      </c>
      <c r="F1089">
        <f>MOD(D1089,'Peaker Keys'!$B$6)</f>
        <v>2</v>
      </c>
      <c r="G1089" t="str">
        <f>VLOOKUP(E1089,Clustering!$A$6:$B$370,2,FALSE)</f>
        <v>Spring</v>
      </c>
      <c r="H1089">
        <f>IF('Peaker Keys'!$B$29&gt;0,MAX(0,MIN('Peaker Keys'!$B$10,B1089/'Peaker Keys'!$B$29)),0)</f>
        <v>0</v>
      </c>
      <c r="I1089">
        <f>MAX(0,MIN('Peaker Keys'!$B$10,C1089/'Peaker Keys'!$B$30))</f>
        <v>7.9998927763062441E-4</v>
      </c>
      <c r="J1089">
        <f>IF('Peaker Keys'!$B$31=1,H1089,I1089)</f>
        <v>0</v>
      </c>
    </row>
    <row r="1090" spans="1:10" x14ac:dyDescent="0.25">
      <c r="A1090">
        <v>1084</v>
      </c>
      <c r="B1090">
        <v>0</v>
      </c>
      <c r="C1090">
        <v>95.5</v>
      </c>
      <c r="D1090">
        <f>MOD(A1090-1+'Peaker Keys'!$B$7,'Peaker Keys'!$B$5)</f>
        <v>1107</v>
      </c>
      <c r="E1090">
        <f>INT(D1090/'Peaker Keys'!$B$6)+1</f>
        <v>47</v>
      </c>
      <c r="F1090">
        <f>MOD(D1090,'Peaker Keys'!$B$6)</f>
        <v>3</v>
      </c>
      <c r="G1090" t="str">
        <f>VLOOKUP(E1090,Clustering!$A$6:$B$370,2,FALSE)</f>
        <v>Spring</v>
      </c>
      <c r="H1090">
        <f>IF('Peaker Keys'!$B$29&gt;0,MAX(0,MIN('Peaker Keys'!$B$10,B1090/'Peaker Keys'!$B$29)),0)</f>
        <v>0</v>
      </c>
      <c r="I1090">
        <f>MAX(0,MIN('Peaker Keys'!$B$10,C1090/'Peaker Keys'!$B$30))</f>
        <v>7.9998927763062441E-4</v>
      </c>
      <c r="J1090">
        <f>IF('Peaker Keys'!$B$31=1,H1090,I1090)</f>
        <v>0</v>
      </c>
    </row>
    <row r="1091" spans="1:10" x14ac:dyDescent="0.25">
      <c r="A1091">
        <v>1085</v>
      </c>
      <c r="B1091">
        <v>0</v>
      </c>
      <c r="C1091">
        <v>95.5</v>
      </c>
      <c r="D1091">
        <f>MOD(A1091-1+'Peaker Keys'!$B$7,'Peaker Keys'!$B$5)</f>
        <v>1108</v>
      </c>
      <c r="E1091">
        <f>INT(D1091/'Peaker Keys'!$B$6)+1</f>
        <v>47</v>
      </c>
      <c r="F1091">
        <f>MOD(D1091,'Peaker Keys'!$B$6)</f>
        <v>4</v>
      </c>
      <c r="G1091" t="str">
        <f>VLOOKUP(E1091,Clustering!$A$6:$B$370,2,FALSE)</f>
        <v>Spring</v>
      </c>
      <c r="H1091">
        <f>IF('Peaker Keys'!$B$29&gt;0,MAX(0,MIN('Peaker Keys'!$B$10,B1091/'Peaker Keys'!$B$29)),0)</f>
        <v>0</v>
      </c>
      <c r="I1091">
        <f>MAX(0,MIN('Peaker Keys'!$B$10,C1091/'Peaker Keys'!$B$30))</f>
        <v>7.9998927763062441E-4</v>
      </c>
      <c r="J1091">
        <f>IF('Peaker Keys'!$B$31=1,H1091,I1091)</f>
        <v>0</v>
      </c>
    </row>
    <row r="1092" spans="1:10" x14ac:dyDescent="0.25">
      <c r="A1092">
        <v>1086</v>
      </c>
      <c r="B1092">
        <v>0</v>
      </c>
      <c r="C1092">
        <v>95.5</v>
      </c>
      <c r="D1092">
        <f>MOD(A1092-1+'Peaker Keys'!$B$7,'Peaker Keys'!$B$5)</f>
        <v>1109</v>
      </c>
      <c r="E1092">
        <f>INT(D1092/'Peaker Keys'!$B$6)+1</f>
        <v>47</v>
      </c>
      <c r="F1092">
        <f>MOD(D1092,'Peaker Keys'!$B$6)</f>
        <v>5</v>
      </c>
      <c r="G1092" t="str">
        <f>VLOOKUP(E1092,Clustering!$A$6:$B$370,2,FALSE)</f>
        <v>Spring</v>
      </c>
      <c r="H1092">
        <f>IF('Peaker Keys'!$B$29&gt;0,MAX(0,MIN('Peaker Keys'!$B$10,B1092/'Peaker Keys'!$B$29)),0)</f>
        <v>0</v>
      </c>
      <c r="I1092">
        <f>MAX(0,MIN('Peaker Keys'!$B$10,C1092/'Peaker Keys'!$B$30))</f>
        <v>7.9998927763062441E-4</v>
      </c>
      <c r="J1092">
        <f>IF('Peaker Keys'!$B$31=1,H1092,I1092)</f>
        <v>0</v>
      </c>
    </row>
    <row r="1093" spans="1:10" x14ac:dyDescent="0.25">
      <c r="A1093">
        <v>1087</v>
      </c>
      <c r="B1093">
        <v>0</v>
      </c>
      <c r="C1093">
        <v>95.5</v>
      </c>
      <c r="D1093">
        <f>MOD(A1093-1+'Peaker Keys'!$B$7,'Peaker Keys'!$B$5)</f>
        <v>1110</v>
      </c>
      <c r="E1093">
        <f>INT(D1093/'Peaker Keys'!$B$6)+1</f>
        <v>47</v>
      </c>
      <c r="F1093">
        <f>MOD(D1093,'Peaker Keys'!$B$6)</f>
        <v>6</v>
      </c>
      <c r="G1093" t="str">
        <f>VLOOKUP(E1093,Clustering!$A$6:$B$370,2,FALSE)</f>
        <v>Spring</v>
      </c>
      <c r="H1093">
        <f>IF('Peaker Keys'!$B$29&gt;0,MAX(0,MIN('Peaker Keys'!$B$10,B1093/'Peaker Keys'!$B$29)),0)</f>
        <v>0</v>
      </c>
      <c r="I1093">
        <f>MAX(0,MIN('Peaker Keys'!$B$10,C1093/'Peaker Keys'!$B$30))</f>
        <v>7.9998927763062441E-4</v>
      </c>
      <c r="J1093">
        <f>IF('Peaker Keys'!$B$31=1,H1093,I1093)</f>
        <v>0</v>
      </c>
    </row>
    <row r="1094" spans="1:10" x14ac:dyDescent="0.25">
      <c r="A1094">
        <v>1088</v>
      </c>
      <c r="B1094">
        <v>0</v>
      </c>
      <c r="C1094">
        <v>95.5</v>
      </c>
      <c r="D1094">
        <f>MOD(A1094-1+'Peaker Keys'!$B$7,'Peaker Keys'!$B$5)</f>
        <v>1111</v>
      </c>
      <c r="E1094">
        <f>INT(D1094/'Peaker Keys'!$B$6)+1</f>
        <v>47</v>
      </c>
      <c r="F1094">
        <f>MOD(D1094,'Peaker Keys'!$B$6)</f>
        <v>7</v>
      </c>
      <c r="G1094" t="str">
        <f>VLOOKUP(E1094,Clustering!$A$6:$B$370,2,FALSE)</f>
        <v>Spring</v>
      </c>
      <c r="H1094">
        <f>IF('Peaker Keys'!$B$29&gt;0,MAX(0,MIN('Peaker Keys'!$B$10,B1094/'Peaker Keys'!$B$29)),0)</f>
        <v>0</v>
      </c>
      <c r="I1094">
        <f>MAX(0,MIN('Peaker Keys'!$B$10,C1094/'Peaker Keys'!$B$30))</f>
        <v>7.9998927763062441E-4</v>
      </c>
      <c r="J1094">
        <f>IF('Peaker Keys'!$B$31=1,H1094,I1094)</f>
        <v>0</v>
      </c>
    </row>
    <row r="1095" spans="1:10" x14ac:dyDescent="0.25">
      <c r="A1095">
        <v>1089</v>
      </c>
      <c r="B1095">
        <v>0</v>
      </c>
      <c r="C1095">
        <v>95.5</v>
      </c>
      <c r="D1095">
        <f>MOD(A1095-1+'Peaker Keys'!$B$7,'Peaker Keys'!$B$5)</f>
        <v>1112</v>
      </c>
      <c r="E1095">
        <f>INT(D1095/'Peaker Keys'!$B$6)+1</f>
        <v>47</v>
      </c>
      <c r="F1095">
        <f>MOD(D1095,'Peaker Keys'!$B$6)</f>
        <v>8</v>
      </c>
      <c r="G1095" t="str">
        <f>VLOOKUP(E1095,Clustering!$A$6:$B$370,2,FALSE)</f>
        <v>Spring</v>
      </c>
      <c r="H1095">
        <f>IF('Peaker Keys'!$B$29&gt;0,MAX(0,MIN('Peaker Keys'!$B$10,B1095/'Peaker Keys'!$B$29)),0)</f>
        <v>0</v>
      </c>
      <c r="I1095">
        <f>MAX(0,MIN('Peaker Keys'!$B$10,C1095/'Peaker Keys'!$B$30))</f>
        <v>7.9998927763062441E-4</v>
      </c>
      <c r="J1095">
        <f>IF('Peaker Keys'!$B$31=1,H1095,I1095)</f>
        <v>0</v>
      </c>
    </row>
    <row r="1096" spans="1:10" x14ac:dyDescent="0.25">
      <c r="A1096">
        <v>1090</v>
      </c>
      <c r="B1096">
        <v>0</v>
      </c>
      <c r="C1096">
        <v>95.5</v>
      </c>
      <c r="D1096">
        <f>MOD(A1096-1+'Peaker Keys'!$B$7,'Peaker Keys'!$B$5)</f>
        <v>1113</v>
      </c>
      <c r="E1096">
        <f>INT(D1096/'Peaker Keys'!$B$6)+1</f>
        <v>47</v>
      </c>
      <c r="F1096">
        <f>MOD(D1096,'Peaker Keys'!$B$6)</f>
        <v>9</v>
      </c>
      <c r="G1096" t="str">
        <f>VLOOKUP(E1096,Clustering!$A$6:$B$370,2,FALSE)</f>
        <v>Spring</v>
      </c>
      <c r="H1096">
        <f>IF('Peaker Keys'!$B$29&gt;0,MAX(0,MIN('Peaker Keys'!$B$10,B1096/'Peaker Keys'!$B$29)),0)</f>
        <v>0</v>
      </c>
      <c r="I1096">
        <f>MAX(0,MIN('Peaker Keys'!$B$10,C1096/'Peaker Keys'!$B$30))</f>
        <v>7.9998927763062441E-4</v>
      </c>
      <c r="J1096">
        <f>IF('Peaker Keys'!$B$31=1,H1096,I1096)</f>
        <v>0</v>
      </c>
    </row>
    <row r="1097" spans="1:10" x14ac:dyDescent="0.25">
      <c r="A1097">
        <v>1091</v>
      </c>
      <c r="B1097">
        <v>0</v>
      </c>
      <c r="C1097">
        <v>95.5</v>
      </c>
      <c r="D1097">
        <f>MOD(A1097-1+'Peaker Keys'!$B$7,'Peaker Keys'!$B$5)</f>
        <v>1114</v>
      </c>
      <c r="E1097">
        <f>INT(D1097/'Peaker Keys'!$B$6)+1</f>
        <v>47</v>
      </c>
      <c r="F1097">
        <f>MOD(D1097,'Peaker Keys'!$B$6)</f>
        <v>10</v>
      </c>
      <c r="G1097" t="str">
        <f>VLOOKUP(E1097,Clustering!$A$6:$B$370,2,FALSE)</f>
        <v>Spring</v>
      </c>
      <c r="H1097">
        <f>IF('Peaker Keys'!$B$29&gt;0,MAX(0,MIN('Peaker Keys'!$B$10,B1097/'Peaker Keys'!$B$29)),0)</f>
        <v>0</v>
      </c>
      <c r="I1097">
        <f>MAX(0,MIN('Peaker Keys'!$B$10,C1097/'Peaker Keys'!$B$30))</f>
        <v>7.9998927763062441E-4</v>
      </c>
      <c r="J1097">
        <f>IF('Peaker Keys'!$B$31=1,H1097,I1097)</f>
        <v>0</v>
      </c>
    </row>
    <row r="1098" spans="1:10" x14ac:dyDescent="0.25">
      <c r="A1098">
        <v>1092</v>
      </c>
      <c r="B1098">
        <v>0</v>
      </c>
      <c r="C1098">
        <v>95.5</v>
      </c>
      <c r="D1098">
        <f>MOD(A1098-1+'Peaker Keys'!$B$7,'Peaker Keys'!$B$5)</f>
        <v>1115</v>
      </c>
      <c r="E1098">
        <f>INT(D1098/'Peaker Keys'!$B$6)+1</f>
        <v>47</v>
      </c>
      <c r="F1098">
        <f>MOD(D1098,'Peaker Keys'!$B$6)</f>
        <v>11</v>
      </c>
      <c r="G1098" t="str">
        <f>VLOOKUP(E1098,Clustering!$A$6:$B$370,2,FALSE)</f>
        <v>Spring</v>
      </c>
      <c r="H1098">
        <f>IF('Peaker Keys'!$B$29&gt;0,MAX(0,MIN('Peaker Keys'!$B$10,B1098/'Peaker Keys'!$B$29)),0)</f>
        <v>0</v>
      </c>
      <c r="I1098">
        <f>MAX(0,MIN('Peaker Keys'!$B$10,C1098/'Peaker Keys'!$B$30))</f>
        <v>7.9998927763062441E-4</v>
      </c>
      <c r="J1098">
        <f>IF('Peaker Keys'!$B$31=1,H1098,I1098)</f>
        <v>0</v>
      </c>
    </row>
    <row r="1099" spans="1:10" x14ac:dyDescent="0.25">
      <c r="A1099">
        <v>1093</v>
      </c>
      <c r="B1099">
        <v>0</v>
      </c>
      <c r="C1099">
        <v>95.5</v>
      </c>
      <c r="D1099">
        <f>MOD(A1099-1+'Peaker Keys'!$B$7,'Peaker Keys'!$B$5)</f>
        <v>1116</v>
      </c>
      <c r="E1099">
        <f>INT(D1099/'Peaker Keys'!$B$6)+1</f>
        <v>47</v>
      </c>
      <c r="F1099">
        <f>MOD(D1099,'Peaker Keys'!$B$6)</f>
        <v>12</v>
      </c>
      <c r="G1099" t="str">
        <f>VLOOKUP(E1099,Clustering!$A$6:$B$370,2,FALSE)</f>
        <v>Spring</v>
      </c>
      <c r="H1099">
        <f>IF('Peaker Keys'!$B$29&gt;0,MAX(0,MIN('Peaker Keys'!$B$10,B1099/'Peaker Keys'!$B$29)),0)</f>
        <v>0</v>
      </c>
      <c r="I1099">
        <f>MAX(0,MIN('Peaker Keys'!$B$10,C1099/'Peaker Keys'!$B$30))</f>
        <v>7.9998927763062441E-4</v>
      </c>
      <c r="J1099">
        <f>IF('Peaker Keys'!$B$31=1,H1099,I1099)</f>
        <v>0</v>
      </c>
    </row>
    <row r="1100" spans="1:10" x14ac:dyDescent="0.25">
      <c r="A1100">
        <v>1094</v>
      </c>
      <c r="B1100">
        <v>0</v>
      </c>
      <c r="C1100">
        <v>95.5</v>
      </c>
      <c r="D1100">
        <f>MOD(A1100-1+'Peaker Keys'!$B$7,'Peaker Keys'!$B$5)</f>
        <v>1117</v>
      </c>
      <c r="E1100">
        <f>INT(D1100/'Peaker Keys'!$B$6)+1</f>
        <v>47</v>
      </c>
      <c r="F1100">
        <f>MOD(D1100,'Peaker Keys'!$B$6)</f>
        <v>13</v>
      </c>
      <c r="G1100" t="str">
        <f>VLOOKUP(E1100,Clustering!$A$6:$B$370,2,FALSE)</f>
        <v>Spring</v>
      </c>
      <c r="H1100">
        <f>IF('Peaker Keys'!$B$29&gt;0,MAX(0,MIN('Peaker Keys'!$B$10,B1100/'Peaker Keys'!$B$29)),0)</f>
        <v>0</v>
      </c>
      <c r="I1100">
        <f>MAX(0,MIN('Peaker Keys'!$B$10,C1100/'Peaker Keys'!$B$30))</f>
        <v>7.9998927763062441E-4</v>
      </c>
      <c r="J1100">
        <f>IF('Peaker Keys'!$B$31=1,H1100,I1100)</f>
        <v>0</v>
      </c>
    </row>
    <row r="1101" spans="1:10" x14ac:dyDescent="0.25">
      <c r="A1101">
        <v>1095</v>
      </c>
      <c r="B1101">
        <v>0</v>
      </c>
      <c r="C1101">
        <v>95.5</v>
      </c>
      <c r="D1101">
        <f>MOD(A1101-1+'Peaker Keys'!$B$7,'Peaker Keys'!$B$5)</f>
        <v>1118</v>
      </c>
      <c r="E1101">
        <f>INT(D1101/'Peaker Keys'!$B$6)+1</f>
        <v>47</v>
      </c>
      <c r="F1101">
        <f>MOD(D1101,'Peaker Keys'!$B$6)</f>
        <v>14</v>
      </c>
      <c r="G1101" t="str">
        <f>VLOOKUP(E1101,Clustering!$A$6:$B$370,2,FALSE)</f>
        <v>Spring</v>
      </c>
      <c r="H1101">
        <f>IF('Peaker Keys'!$B$29&gt;0,MAX(0,MIN('Peaker Keys'!$B$10,B1101/'Peaker Keys'!$B$29)),0)</f>
        <v>0</v>
      </c>
      <c r="I1101">
        <f>MAX(0,MIN('Peaker Keys'!$B$10,C1101/'Peaker Keys'!$B$30))</f>
        <v>7.9998927763062441E-4</v>
      </c>
      <c r="J1101">
        <f>IF('Peaker Keys'!$B$31=1,H1101,I1101)</f>
        <v>0</v>
      </c>
    </row>
    <row r="1102" spans="1:10" x14ac:dyDescent="0.25">
      <c r="A1102">
        <v>1096</v>
      </c>
      <c r="B1102">
        <v>0</v>
      </c>
      <c r="C1102">
        <v>159.1</v>
      </c>
      <c r="D1102">
        <f>MOD(A1102-1+'Peaker Keys'!$B$7,'Peaker Keys'!$B$5)</f>
        <v>1119</v>
      </c>
      <c r="E1102">
        <f>INT(D1102/'Peaker Keys'!$B$6)+1</f>
        <v>47</v>
      </c>
      <c r="F1102">
        <f>MOD(D1102,'Peaker Keys'!$B$6)</f>
        <v>15</v>
      </c>
      <c r="G1102" t="str">
        <f>VLOOKUP(E1102,Clustering!$A$6:$B$370,2,FALSE)</f>
        <v>Spring</v>
      </c>
      <c r="H1102">
        <f>IF('Peaker Keys'!$B$29&gt;0,MAX(0,MIN('Peaker Keys'!$B$10,B1102/'Peaker Keys'!$B$29)),0)</f>
        <v>0</v>
      </c>
      <c r="I1102">
        <f>MAX(0,MIN('Peaker Keys'!$B$10,C1102/'Peaker Keys'!$B$30))</f>
        <v>1.3327570059793962E-3</v>
      </c>
      <c r="J1102">
        <f>IF('Peaker Keys'!$B$31=1,H1102,I1102)</f>
        <v>0</v>
      </c>
    </row>
    <row r="1103" spans="1:10" x14ac:dyDescent="0.25">
      <c r="A1103">
        <v>1097</v>
      </c>
      <c r="B1103">
        <v>0</v>
      </c>
      <c r="C1103">
        <v>159.1</v>
      </c>
      <c r="D1103">
        <f>MOD(A1103-1+'Peaker Keys'!$B$7,'Peaker Keys'!$B$5)</f>
        <v>1120</v>
      </c>
      <c r="E1103">
        <f>INT(D1103/'Peaker Keys'!$B$6)+1</f>
        <v>47</v>
      </c>
      <c r="F1103">
        <f>MOD(D1103,'Peaker Keys'!$B$6)</f>
        <v>16</v>
      </c>
      <c r="G1103" t="str">
        <f>VLOOKUP(E1103,Clustering!$A$6:$B$370,2,FALSE)</f>
        <v>Spring</v>
      </c>
      <c r="H1103">
        <f>IF('Peaker Keys'!$B$29&gt;0,MAX(0,MIN('Peaker Keys'!$B$10,B1103/'Peaker Keys'!$B$29)),0)</f>
        <v>0</v>
      </c>
      <c r="I1103">
        <f>MAX(0,MIN('Peaker Keys'!$B$10,C1103/'Peaker Keys'!$B$30))</f>
        <v>1.3327570059793962E-3</v>
      </c>
      <c r="J1103">
        <f>IF('Peaker Keys'!$B$31=1,H1103,I1103)</f>
        <v>0</v>
      </c>
    </row>
    <row r="1104" spans="1:10" x14ac:dyDescent="0.25">
      <c r="A1104">
        <v>1098</v>
      </c>
      <c r="B1104">
        <v>0</v>
      </c>
      <c r="C1104">
        <v>1000.2</v>
      </c>
      <c r="D1104">
        <f>MOD(A1104-1+'Peaker Keys'!$B$7,'Peaker Keys'!$B$5)</f>
        <v>1121</v>
      </c>
      <c r="E1104">
        <f>INT(D1104/'Peaker Keys'!$B$6)+1</f>
        <v>47</v>
      </c>
      <c r="F1104">
        <f>MOD(D1104,'Peaker Keys'!$B$6)</f>
        <v>17</v>
      </c>
      <c r="G1104" t="str">
        <f>VLOOKUP(E1104,Clustering!$A$6:$B$370,2,FALSE)</f>
        <v>Spring</v>
      </c>
      <c r="H1104">
        <f>IF('Peaker Keys'!$B$29&gt;0,MAX(0,MIN('Peaker Keys'!$B$10,B1104/'Peaker Keys'!$B$29)),0)</f>
        <v>0</v>
      </c>
      <c r="I1104">
        <f>MAX(0,MIN('Peaker Keys'!$B$10,C1104/'Peaker Keys'!$B$30))</f>
        <v>8.3785264448811569E-3</v>
      </c>
      <c r="J1104">
        <f>IF('Peaker Keys'!$B$31=1,H1104,I1104)</f>
        <v>0</v>
      </c>
    </row>
    <row r="1105" spans="1:10" x14ac:dyDescent="0.25">
      <c r="A1105">
        <v>1099</v>
      </c>
      <c r="B1105">
        <v>0</v>
      </c>
      <c r="C1105">
        <v>2313.1999999999998</v>
      </c>
      <c r="D1105">
        <f>MOD(A1105-1+'Peaker Keys'!$B$7,'Peaker Keys'!$B$5)</f>
        <v>1122</v>
      </c>
      <c r="E1105">
        <f>INT(D1105/'Peaker Keys'!$B$6)+1</f>
        <v>47</v>
      </c>
      <c r="F1105">
        <f>MOD(D1105,'Peaker Keys'!$B$6)</f>
        <v>18</v>
      </c>
      <c r="G1105" t="str">
        <f>VLOOKUP(E1105,Clustering!$A$6:$B$370,2,FALSE)</f>
        <v>Spring</v>
      </c>
      <c r="H1105">
        <f>IF('Peaker Keys'!$B$29&gt;0,MAX(0,MIN('Peaker Keys'!$B$10,B1105/'Peaker Keys'!$B$29)),0)</f>
        <v>0</v>
      </c>
      <c r="I1105">
        <f>MAX(0,MIN('Peaker Keys'!$B$10,C1105/'Peaker Keys'!$B$30))</f>
        <v>1.9377331905917908E-2</v>
      </c>
      <c r="J1105">
        <f>IF('Peaker Keys'!$B$31=1,H1105,I1105)</f>
        <v>0</v>
      </c>
    </row>
    <row r="1106" spans="1:10" x14ac:dyDescent="0.25">
      <c r="A1106">
        <v>1100</v>
      </c>
      <c r="B1106">
        <v>0</v>
      </c>
      <c r="C1106">
        <v>2313.1999999999998</v>
      </c>
      <c r="D1106">
        <f>MOD(A1106-1+'Peaker Keys'!$B$7,'Peaker Keys'!$B$5)</f>
        <v>1123</v>
      </c>
      <c r="E1106">
        <f>INT(D1106/'Peaker Keys'!$B$6)+1</f>
        <v>47</v>
      </c>
      <c r="F1106">
        <f>MOD(D1106,'Peaker Keys'!$B$6)</f>
        <v>19</v>
      </c>
      <c r="G1106" t="str">
        <f>VLOOKUP(E1106,Clustering!$A$6:$B$370,2,FALSE)</f>
        <v>Spring</v>
      </c>
      <c r="H1106">
        <f>IF('Peaker Keys'!$B$29&gt;0,MAX(0,MIN('Peaker Keys'!$B$10,B1106/'Peaker Keys'!$B$29)),0)</f>
        <v>0</v>
      </c>
      <c r="I1106">
        <f>MAX(0,MIN('Peaker Keys'!$B$10,C1106/'Peaker Keys'!$B$30))</f>
        <v>1.9377331905917908E-2</v>
      </c>
      <c r="J1106">
        <f>IF('Peaker Keys'!$B$31=1,H1106,I1106)</f>
        <v>0</v>
      </c>
    </row>
    <row r="1107" spans="1:10" x14ac:dyDescent="0.25">
      <c r="A1107">
        <v>1101</v>
      </c>
      <c r="B1107">
        <v>0</v>
      </c>
      <c r="C1107">
        <v>563.9</v>
      </c>
      <c r="D1107">
        <f>MOD(A1107-1+'Peaker Keys'!$B$7,'Peaker Keys'!$B$5)</f>
        <v>1124</v>
      </c>
      <c r="E1107">
        <f>INT(D1107/'Peaker Keys'!$B$6)+1</f>
        <v>47</v>
      </c>
      <c r="F1107">
        <f>MOD(D1107,'Peaker Keys'!$B$6)</f>
        <v>20</v>
      </c>
      <c r="G1107" t="str">
        <f>VLOOKUP(E1107,Clustering!$A$6:$B$370,2,FALSE)</f>
        <v>Spring</v>
      </c>
      <c r="H1107">
        <f>IF('Peaker Keys'!$B$29&gt;0,MAX(0,MIN('Peaker Keys'!$B$10,B1107/'Peaker Keys'!$B$29)),0)</f>
        <v>0</v>
      </c>
      <c r="I1107">
        <f>MAX(0,MIN('Peaker Keys'!$B$10,C1107/'Peaker Keys'!$B$30))</f>
        <v>4.7237063210042833E-3</v>
      </c>
      <c r="J1107">
        <f>IF('Peaker Keys'!$B$31=1,H1107,I1107)</f>
        <v>0</v>
      </c>
    </row>
    <row r="1108" spans="1:10" x14ac:dyDescent="0.25">
      <c r="A1108">
        <v>1102</v>
      </c>
      <c r="B1108">
        <v>0</v>
      </c>
      <c r="C1108">
        <v>1363.3</v>
      </c>
      <c r="D1108">
        <f>MOD(A1108-1+'Peaker Keys'!$B$7,'Peaker Keys'!$B$5)</f>
        <v>1125</v>
      </c>
      <c r="E1108">
        <f>INT(D1108/'Peaker Keys'!$B$6)+1</f>
        <v>47</v>
      </c>
      <c r="F1108">
        <f>MOD(D1108,'Peaker Keys'!$B$6)</f>
        <v>21</v>
      </c>
      <c r="G1108" t="str">
        <f>VLOOKUP(E1108,Clustering!$A$6:$B$370,2,FALSE)</f>
        <v>Spring</v>
      </c>
      <c r="H1108">
        <f>IF('Peaker Keys'!$B$29&gt;0,MAX(0,MIN('Peaker Keys'!$B$10,B1108/'Peaker Keys'!$B$29)),0)</f>
        <v>0</v>
      </c>
      <c r="I1108">
        <f>MAX(0,MIN('Peaker Keys'!$B$10,C1108/'Peaker Keys'!$B$30))</f>
        <v>1.1420161070092463E-2</v>
      </c>
      <c r="J1108">
        <f>IF('Peaker Keys'!$B$31=1,H1108,I1108)</f>
        <v>0</v>
      </c>
    </row>
    <row r="1109" spans="1:10" x14ac:dyDescent="0.25">
      <c r="A1109">
        <v>1103</v>
      </c>
      <c r="B1109">
        <v>0</v>
      </c>
      <c r="C1109">
        <v>570.70000000000005</v>
      </c>
      <c r="D1109">
        <f>MOD(A1109-1+'Peaker Keys'!$B$7,'Peaker Keys'!$B$5)</f>
        <v>1126</v>
      </c>
      <c r="E1109">
        <f>INT(D1109/'Peaker Keys'!$B$6)+1</f>
        <v>47</v>
      </c>
      <c r="F1109">
        <f>MOD(D1109,'Peaker Keys'!$B$6)</f>
        <v>22</v>
      </c>
      <c r="G1109" t="str">
        <f>VLOOKUP(E1109,Clustering!$A$6:$B$370,2,FALSE)</f>
        <v>Spring</v>
      </c>
      <c r="H1109">
        <f>IF('Peaker Keys'!$B$29&gt;0,MAX(0,MIN('Peaker Keys'!$B$10,B1109/'Peaker Keys'!$B$29)),0)</f>
        <v>0</v>
      </c>
      <c r="I1109">
        <f>MAX(0,MIN('Peaker Keys'!$B$10,C1109/'Peaker Keys'!$B$30))</f>
        <v>4.7806689083120142E-3</v>
      </c>
      <c r="J1109">
        <f>IF('Peaker Keys'!$B$31=1,H1109,I1109)</f>
        <v>0</v>
      </c>
    </row>
    <row r="1110" spans="1:10" x14ac:dyDescent="0.25">
      <c r="A1110">
        <v>1104</v>
      </c>
      <c r="B1110">
        <v>0</v>
      </c>
      <c r="C1110">
        <v>159.1</v>
      </c>
      <c r="D1110">
        <f>MOD(A1110-1+'Peaker Keys'!$B$7,'Peaker Keys'!$B$5)</f>
        <v>1127</v>
      </c>
      <c r="E1110">
        <f>INT(D1110/'Peaker Keys'!$B$6)+1</f>
        <v>47</v>
      </c>
      <c r="F1110">
        <f>MOD(D1110,'Peaker Keys'!$B$6)</f>
        <v>23</v>
      </c>
      <c r="G1110" t="str">
        <f>VLOOKUP(E1110,Clustering!$A$6:$B$370,2,FALSE)</f>
        <v>Spring</v>
      </c>
      <c r="H1110">
        <f>IF('Peaker Keys'!$B$29&gt;0,MAX(0,MIN('Peaker Keys'!$B$10,B1110/'Peaker Keys'!$B$29)),0)</f>
        <v>0</v>
      </c>
      <c r="I1110">
        <f>MAX(0,MIN('Peaker Keys'!$B$10,C1110/'Peaker Keys'!$B$30))</f>
        <v>1.3327570059793962E-3</v>
      </c>
      <c r="J1110">
        <f>IF('Peaker Keys'!$B$31=1,H1110,I1110)</f>
        <v>0</v>
      </c>
    </row>
    <row r="1111" spans="1:10" x14ac:dyDescent="0.25">
      <c r="A1111">
        <v>1105</v>
      </c>
      <c r="B1111">
        <v>0</v>
      </c>
      <c r="C1111">
        <v>120.5</v>
      </c>
      <c r="D1111">
        <f>MOD(A1111-1+'Peaker Keys'!$B$7,'Peaker Keys'!$B$5)</f>
        <v>1128</v>
      </c>
      <c r="E1111">
        <f>INT(D1111/'Peaker Keys'!$B$6)+1</f>
        <v>48</v>
      </c>
      <c r="F1111">
        <f>MOD(D1111,'Peaker Keys'!$B$6)</f>
        <v>0</v>
      </c>
      <c r="G1111" t="str">
        <f>VLOOKUP(E1111,Clustering!$A$6:$B$370,2,FALSE)</f>
        <v>Summer</v>
      </c>
      <c r="H1111">
        <f>IF('Peaker Keys'!$B$29&gt;0,MAX(0,MIN('Peaker Keys'!$B$10,B1111/'Peaker Keys'!$B$29)),0)</f>
        <v>0</v>
      </c>
      <c r="I1111">
        <f>MAX(0,MIN('Peaker Keys'!$B$10,C1111/'Peaker Keys'!$B$30))</f>
        <v>1.00941055449728E-3</v>
      </c>
      <c r="J1111">
        <f>IF('Peaker Keys'!$B$31=1,H1111,I1111)</f>
        <v>0</v>
      </c>
    </row>
    <row r="1112" spans="1:10" x14ac:dyDescent="0.25">
      <c r="A1112">
        <v>1106</v>
      </c>
      <c r="B1112">
        <v>0</v>
      </c>
      <c r="C1112">
        <v>95.5</v>
      </c>
      <c r="D1112">
        <f>MOD(A1112-1+'Peaker Keys'!$B$7,'Peaker Keys'!$B$5)</f>
        <v>1129</v>
      </c>
      <c r="E1112">
        <f>INT(D1112/'Peaker Keys'!$B$6)+1</f>
        <v>48</v>
      </c>
      <c r="F1112">
        <f>MOD(D1112,'Peaker Keys'!$B$6)</f>
        <v>1</v>
      </c>
      <c r="G1112" t="str">
        <f>VLOOKUP(E1112,Clustering!$A$6:$B$370,2,FALSE)</f>
        <v>Summer</v>
      </c>
      <c r="H1112">
        <f>IF('Peaker Keys'!$B$29&gt;0,MAX(0,MIN('Peaker Keys'!$B$10,B1112/'Peaker Keys'!$B$29)),0)</f>
        <v>0</v>
      </c>
      <c r="I1112">
        <f>MAX(0,MIN('Peaker Keys'!$B$10,C1112/'Peaker Keys'!$B$30))</f>
        <v>7.9998927763062441E-4</v>
      </c>
      <c r="J1112">
        <f>IF('Peaker Keys'!$B$31=1,H1112,I1112)</f>
        <v>0</v>
      </c>
    </row>
    <row r="1113" spans="1:10" x14ac:dyDescent="0.25">
      <c r="A1113">
        <v>1107</v>
      </c>
      <c r="B1113">
        <v>0</v>
      </c>
      <c r="C1113">
        <v>95.5</v>
      </c>
      <c r="D1113">
        <f>MOD(A1113-1+'Peaker Keys'!$B$7,'Peaker Keys'!$B$5)</f>
        <v>1130</v>
      </c>
      <c r="E1113">
        <f>INT(D1113/'Peaker Keys'!$B$6)+1</f>
        <v>48</v>
      </c>
      <c r="F1113">
        <f>MOD(D1113,'Peaker Keys'!$B$6)</f>
        <v>2</v>
      </c>
      <c r="G1113" t="str">
        <f>VLOOKUP(E1113,Clustering!$A$6:$B$370,2,FALSE)</f>
        <v>Summer</v>
      </c>
      <c r="H1113">
        <f>IF('Peaker Keys'!$B$29&gt;0,MAX(0,MIN('Peaker Keys'!$B$10,B1113/'Peaker Keys'!$B$29)),0)</f>
        <v>0</v>
      </c>
      <c r="I1113">
        <f>MAX(0,MIN('Peaker Keys'!$B$10,C1113/'Peaker Keys'!$B$30))</f>
        <v>7.9998927763062441E-4</v>
      </c>
      <c r="J1113">
        <f>IF('Peaker Keys'!$B$31=1,H1113,I1113)</f>
        <v>0</v>
      </c>
    </row>
    <row r="1114" spans="1:10" x14ac:dyDescent="0.25">
      <c r="A1114">
        <v>1108</v>
      </c>
      <c r="B1114">
        <v>0</v>
      </c>
      <c r="C1114">
        <v>95.5</v>
      </c>
      <c r="D1114">
        <f>MOD(A1114-1+'Peaker Keys'!$B$7,'Peaker Keys'!$B$5)</f>
        <v>1131</v>
      </c>
      <c r="E1114">
        <f>INT(D1114/'Peaker Keys'!$B$6)+1</f>
        <v>48</v>
      </c>
      <c r="F1114">
        <f>MOD(D1114,'Peaker Keys'!$B$6)</f>
        <v>3</v>
      </c>
      <c r="G1114" t="str">
        <f>VLOOKUP(E1114,Clustering!$A$6:$B$370,2,FALSE)</f>
        <v>Summer</v>
      </c>
      <c r="H1114">
        <f>IF('Peaker Keys'!$B$29&gt;0,MAX(0,MIN('Peaker Keys'!$B$10,B1114/'Peaker Keys'!$B$29)),0)</f>
        <v>0</v>
      </c>
      <c r="I1114">
        <f>MAX(0,MIN('Peaker Keys'!$B$10,C1114/'Peaker Keys'!$B$30))</f>
        <v>7.9998927763062441E-4</v>
      </c>
      <c r="J1114">
        <f>IF('Peaker Keys'!$B$31=1,H1114,I1114)</f>
        <v>0</v>
      </c>
    </row>
    <row r="1115" spans="1:10" x14ac:dyDescent="0.25">
      <c r="A1115">
        <v>1109</v>
      </c>
      <c r="B1115">
        <v>0</v>
      </c>
      <c r="C1115">
        <v>95.5</v>
      </c>
      <c r="D1115">
        <f>MOD(A1115-1+'Peaker Keys'!$B$7,'Peaker Keys'!$B$5)</f>
        <v>1132</v>
      </c>
      <c r="E1115">
        <f>INT(D1115/'Peaker Keys'!$B$6)+1</f>
        <v>48</v>
      </c>
      <c r="F1115">
        <f>MOD(D1115,'Peaker Keys'!$B$6)</f>
        <v>4</v>
      </c>
      <c r="G1115" t="str">
        <f>VLOOKUP(E1115,Clustering!$A$6:$B$370,2,FALSE)</f>
        <v>Summer</v>
      </c>
      <c r="H1115">
        <f>IF('Peaker Keys'!$B$29&gt;0,MAX(0,MIN('Peaker Keys'!$B$10,B1115/'Peaker Keys'!$B$29)),0)</f>
        <v>0</v>
      </c>
      <c r="I1115">
        <f>MAX(0,MIN('Peaker Keys'!$B$10,C1115/'Peaker Keys'!$B$30))</f>
        <v>7.9998927763062441E-4</v>
      </c>
      <c r="J1115">
        <f>IF('Peaker Keys'!$B$31=1,H1115,I1115)</f>
        <v>0</v>
      </c>
    </row>
    <row r="1116" spans="1:10" x14ac:dyDescent="0.25">
      <c r="A1116">
        <v>1110</v>
      </c>
      <c r="B1116">
        <v>0</v>
      </c>
      <c r="C1116">
        <v>95.5</v>
      </c>
      <c r="D1116">
        <f>MOD(A1116-1+'Peaker Keys'!$B$7,'Peaker Keys'!$B$5)</f>
        <v>1133</v>
      </c>
      <c r="E1116">
        <f>INT(D1116/'Peaker Keys'!$B$6)+1</f>
        <v>48</v>
      </c>
      <c r="F1116">
        <f>MOD(D1116,'Peaker Keys'!$B$6)</f>
        <v>5</v>
      </c>
      <c r="G1116" t="str">
        <f>VLOOKUP(E1116,Clustering!$A$6:$B$370,2,FALSE)</f>
        <v>Summer</v>
      </c>
      <c r="H1116">
        <f>IF('Peaker Keys'!$B$29&gt;0,MAX(0,MIN('Peaker Keys'!$B$10,B1116/'Peaker Keys'!$B$29)),0)</f>
        <v>0</v>
      </c>
      <c r="I1116">
        <f>MAX(0,MIN('Peaker Keys'!$B$10,C1116/'Peaker Keys'!$B$30))</f>
        <v>7.9998927763062441E-4</v>
      </c>
      <c r="J1116">
        <f>IF('Peaker Keys'!$B$31=1,H1116,I1116)</f>
        <v>0</v>
      </c>
    </row>
    <row r="1117" spans="1:10" x14ac:dyDescent="0.25">
      <c r="A1117">
        <v>1111</v>
      </c>
      <c r="B1117">
        <v>0</v>
      </c>
      <c r="C1117">
        <v>95.5</v>
      </c>
      <c r="D1117">
        <f>MOD(A1117-1+'Peaker Keys'!$B$7,'Peaker Keys'!$B$5)</f>
        <v>1134</v>
      </c>
      <c r="E1117">
        <f>INT(D1117/'Peaker Keys'!$B$6)+1</f>
        <v>48</v>
      </c>
      <c r="F1117">
        <f>MOD(D1117,'Peaker Keys'!$B$6)</f>
        <v>6</v>
      </c>
      <c r="G1117" t="str">
        <f>VLOOKUP(E1117,Clustering!$A$6:$B$370,2,FALSE)</f>
        <v>Summer</v>
      </c>
      <c r="H1117">
        <f>IF('Peaker Keys'!$B$29&gt;0,MAX(0,MIN('Peaker Keys'!$B$10,B1117/'Peaker Keys'!$B$29)),0)</f>
        <v>0</v>
      </c>
      <c r="I1117">
        <f>MAX(0,MIN('Peaker Keys'!$B$10,C1117/'Peaker Keys'!$B$30))</f>
        <v>7.9998927763062441E-4</v>
      </c>
      <c r="J1117">
        <f>IF('Peaker Keys'!$B$31=1,H1117,I1117)</f>
        <v>0</v>
      </c>
    </row>
    <row r="1118" spans="1:10" x14ac:dyDescent="0.25">
      <c r="A1118">
        <v>1112</v>
      </c>
      <c r="B1118">
        <v>0</v>
      </c>
      <c r="C1118">
        <v>95.5</v>
      </c>
      <c r="D1118">
        <f>MOD(A1118-1+'Peaker Keys'!$B$7,'Peaker Keys'!$B$5)</f>
        <v>1135</v>
      </c>
      <c r="E1118">
        <f>INT(D1118/'Peaker Keys'!$B$6)+1</f>
        <v>48</v>
      </c>
      <c r="F1118">
        <f>MOD(D1118,'Peaker Keys'!$B$6)</f>
        <v>7</v>
      </c>
      <c r="G1118" t="str">
        <f>VLOOKUP(E1118,Clustering!$A$6:$B$370,2,FALSE)</f>
        <v>Summer</v>
      </c>
      <c r="H1118">
        <f>IF('Peaker Keys'!$B$29&gt;0,MAX(0,MIN('Peaker Keys'!$B$10,B1118/'Peaker Keys'!$B$29)),0)</f>
        <v>0</v>
      </c>
      <c r="I1118">
        <f>MAX(0,MIN('Peaker Keys'!$B$10,C1118/'Peaker Keys'!$B$30))</f>
        <v>7.9998927763062441E-4</v>
      </c>
      <c r="J1118">
        <f>IF('Peaker Keys'!$B$31=1,H1118,I1118)</f>
        <v>0</v>
      </c>
    </row>
    <row r="1119" spans="1:10" x14ac:dyDescent="0.25">
      <c r="A1119">
        <v>1113</v>
      </c>
      <c r="B1119">
        <v>0</v>
      </c>
      <c r="C1119">
        <v>95.5</v>
      </c>
      <c r="D1119">
        <f>MOD(A1119-1+'Peaker Keys'!$B$7,'Peaker Keys'!$B$5)</f>
        <v>1136</v>
      </c>
      <c r="E1119">
        <f>INT(D1119/'Peaker Keys'!$B$6)+1</f>
        <v>48</v>
      </c>
      <c r="F1119">
        <f>MOD(D1119,'Peaker Keys'!$B$6)</f>
        <v>8</v>
      </c>
      <c r="G1119" t="str">
        <f>VLOOKUP(E1119,Clustering!$A$6:$B$370,2,FALSE)</f>
        <v>Summer</v>
      </c>
      <c r="H1119">
        <f>IF('Peaker Keys'!$B$29&gt;0,MAX(0,MIN('Peaker Keys'!$B$10,B1119/'Peaker Keys'!$B$29)),0)</f>
        <v>0</v>
      </c>
      <c r="I1119">
        <f>MAX(0,MIN('Peaker Keys'!$B$10,C1119/'Peaker Keys'!$B$30))</f>
        <v>7.9998927763062441E-4</v>
      </c>
      <c r="J1119">
        <f>IF('Peaker Keys'!$B$31=1,H1119,I1119)</f>
        <v>0</v>
      </c>
    </row>
    <row r="1120" spans="1:10" x14ac:dyDescent="0.25">
      <c r="A1120">
        <v>1114</v>
      </c>
      <c r="B1120">
        <v>0</v>
      </c>
      <c r="C1120">
        <v>95.5</v>
      </c>
      <c r="D1120">
        <f>MOD(A1120-1+'Peaker Keys'!$B$7,'Peaker Keys'!$B$5)</f>
        <v>1137</v>
      </c>
      <c r="E1120">
        <f>INT(D1120/'Peaker Keys'!$B$6)+1</f>
        <v>48</v>
      </c>
      <c r="F1120">
        <f>MOD(D1120,'Peaker Keys'!$B$6)</f>
        <v>9</v>
      </c>
      <c r="G1120" t="str">
        <f>VLOOKUP(E1120,Clustering!$A$6:$B$370,2,FALSE)</f>
        <v>Summer</v>
      </c>
      <c r="H1120">
        <f>IF('Peaker Keys'!$B$29&gt;0,MAX(0,MIN('Peaker Keys'!$B$10,B1120/'Peaker Keys'!$B$29)),0)</f>
        <v>0</v>
      </c>
      <c r="I1120">
        <f>MAX(0,MIN('Peaker Keys'!$B$10,C1120/'Peaker Keys'!$B$30))</f>
        <v>7.9998927763062441E-4</v>
      </c>
      <c r="J1120">
        <f>IF('Peaker Keys'!$B$31=1,H1120,I1120)</f>
        <v>0</v>
      </c>
    </row>
    <row r="1121" spans="1:10" x14ac:dyDescent="0.25">
      <c r="A1121">
        <v>1115</v>
      </c>
      <c r="B1121">
        <v>0</v>
      </c>
      <c r="C1121">
        <v>95.5</v>
      </c>
      <c r="D1121">
        <f>MOD(A1121-1+'Peaker Keys'!$B$7,'Peaker Keys'!$B$5)</f>
        <v>1138</v>
      </c>
      <c r="E1121">
        <f>INT(D1121/'Peaker Keys'!$B$6)+1</f>
        <v>48</v>
      </c>
      <c r="F1121">
        <f>MOD(D1121,'Peaker Keys'!$B$6)</f>
        <v>10</v>
      </c>
      <c r="G1121" t="str">
        <f>VLOOKUP(E1121,Clustering!$A$6:$B$370,2,FALSE)</f>
        <v>Summer</v>
      </c>
      <c r="H1121">
        <f>IF('Peaker Keys'!$B$29&gt;0,MAX(0,MIN('Peaker Keys'!$B$10,B1121/'Peaker Keys'!$B$29)),0)</f>
        <v>0</v>
      </c>
      <c r="I1121">
        <f>MAX(0,MIN('Peaker Keys'!$B$10,C1121/'Peaker Keys'!$B$30))</f>
        <v>7.9998927763062441E-4</v>
      </c>
      <c r="J1121">
        <f>IF('Peaker Keys'!$B$31=1,H1121,I1121)</f>
        <v>0</v>
      </c>
    </row>
    <row r="1122" spans="1:10" x14ac:dyDescent="0.25">
      <c r="A1122">
        <v>1116</v>
      </c>
      <c r="B1122">
        <v>0</v>
      </c>
      <c r="C1122">
        <v>108.7</v>
      </c>
      <c r="D1122">
        <f>MOD(A1122-1+'Peaker Keys'!$B$7,'Peaker Keys'!$B$5)</f>
        <v>1139</v>
      </c>
      <c r="E1122">
        <f>INT(D1122/'Peaker Keys'!$B$6)+1</f>
        <v>48</v>
      </c>
      <c r="F1122">
        <f>MOD(D1122,'Peaker Keys'!$B$6)</f>
        <v>11</v>
      </c>
      <c r="G1122" t="str">
        <f>VLOOKUP(E1122,Clustering!$A$6:$B$370,2,FALSE)</f>
        <v>Summer</v>
      </c>
      <c r="H1122">
        <f>IF('Peaker Keys'!$B$29&gt;0,MAX(0,MIN('Peaker Keys'!$B$10,B1122/'Peaker Keys'!$B$29)),0)</f>
        <v>0</v>
      </c>
      <c r="I1122">
        <f>MAX(0,MIN('Peaker Keys'!$B$10,C1122/'Peaker Keys'!$B$30))</f>
        <v>9.1056371181621857E-4</v>
      </c>
      <c r="J1122">
        <f>IF('Peaker Keys'!$B$31=1,H1122,I1122)</f>
        <v>0</v>
      </c>
    </row>
    <row r="1123" spans="1:10" x14ac:dyDescent="0.25">
      <c r="A1123">
        <v>1117</v>
      </c>
      <c r="B1123">
        <v>0</v>
      </c>
      <c r="C1123">
        <v>159.1</v>
      </c>
      <c r="D1123">
        <f>MOD(A1123-1+'Peaker Keys'!$B$7,'Peaker Keys'!$B$5)</f>
        <v>1140</v>
      </c>
      <c r="E1123">
        <f>INT(D1123/'Peaker Keys'!$B$6)+1</f>
        <v>48</v>
      </c>
      <c r="F1123">
        <f>MOD(D1123,'Peaker Keys'!$B$6)</f>
        <v>12</v>
      </c>
      <c r="G1123" t="str">
        <f>VLOOKUP(E1123,Clustering!$A$6:$B$370,2,FALSE)</f>
        <v>Summer</v>
      </c>
      <c r="H1123">
        <f>IF('Peaker Keys'!$B$29&gt;0,MAX(0,MIN('Peaker Keys'!$B$10,B1123/'Peaker Keys'!$B$29)),0)</f>
        <v>0</v>
      </c>
      <c r="I1123">
        <f>MAX(0,MIN('Peaker Keys'!$B$10,C1123/'Peaker Keys'!$B$30))</f>
        <v>1.3327570059793962E-3</v>
      </c>
      <c r="J1123">
        <f>IF('Peaker Keys'!$B$31=1,H1123,I1123)</f>
        <v>0</v>
      </c>
    </row>
    <row r="1124" spans="1:10" x14ac:dyDescent="0.25">
      <c r="A1124">
        <v>1118</v>
      </c>
      <c r="B1124">
        <v>0</v>
      </c>
      <c r="C1124">
        <v>159.1</v>
      </c>
      <c r="D1124">
        <f>MOD(A1124-1+'Peaker Keys'!$B$7,'Peaker Keys'!$B$5)</f>
        <v>1141</v>
      </c>
      <c r="E1124">
        <f>INT(D1124/'Peaker Keys'!$B$6)+1</f>
        <v>48</v>
      </c>
      <c r="F1124">
        <f>MOD(D1124,'Peaker Keys'!$B$6)</f>
        <v>13</v>
      </c>
      <c r="G1124" t="str">
        <f>VLOOKUP(E1124,Clustering!$A$6:$B$370,2,FALSE)</f>
        <v>Summer</v>
      </c>
      <c r="H1124">
        <f>IF('Peaker Keys'!$B$29&gt;0,MAX(0,MIN('Peaker Keys'!$B$10,B1124/'Peaker Keys'!$B$29)),0)</f>
        <v>0</v>
      </c>
      <c r="I1124">
        <f>MAX(0,MIN('Peaker Keys'!$B$10,C1124/'Peaker Keys'!$B$30))</f>
        <v>1.3327570059793962E-3</v>
      </c>
      <c r="J1124">
        <f>IF('Peaker Keys'!$B$31=1,H1124,I1124)</f>
        <v>0</v>
      </c>
    </row>
    <row r="1125" spans="1:10" x14ac:dyDescent="0.25">
      <c r="A1125">
        <v>1119</v>
      </c>
      <c r="B1125">
        <v>0</v>
      </c>
      <c r="C1125">
        <v>159.1</v>
      </c>
      <c r="D1125">
        <f>MOD(A1125-1+'Peaker Keys'!$B$7,'Peaker Keys'!$B$5)</f>
        <v>1142</v>
      </c>
      <c r="E1125">
        <f>INT(D1125/'Peaker Keys'!$B$6)+1</f>
        <v>48</v>
      </c>
      <c r="F1125">
        <f>MOD(D1125,'Peaker Keys'!$B$6)</f>
        <v>14</v>
      </c>
      <c r="G1125" t="str">
        <f>VLOOKUP(E1125,Clustering!$A$6:$B$370,2,FALSE)</f>
        <v>Summer</v>
      </c>
      <c r="H1125">
        <f>IF('Peaker Keys'!$B$29&gt;0,MAX(0,MIN('Peaker Keys'!$B$10,B1125/'Peaker Keys'!$B$29)),0)</f>
        <v>0</v>
      </c>
      <c r="I1125">
        <f>MAX(0,MIN('Peaker Keys'!$B$10,C1125/'Peaker Keys'!$B$30))</f>
        <v>1.3327570059793962E-3</v>
      </c>
      <c r="J1125">
        <f>IF('Peaker Keys'!$B$31=1,H1125,I1125)</f>
        <v>0</v>
      </c>
    </row>
    <row r="1126" spans="1:10" x14ac:dyDescent="0.25">
      <c r="A1126">
        <v>1120</v>
      </c>
      <c r="B1126">
        <v>0</v>
      </c>
      <c r="C1126">
        <v>159.1</v>
      </c>
      <c r="D1126">
        <f>MOD(A1126-1+'Peaker Keys'!$B$7,'Peaker Keys'!$B$5)</f>
        <v>1143</v>
      </c>
      <c r="E1126">
        <f>INT(D1126/'Peaker Keys'!$B$6)+1</f>
        <v>48</v>
      </c>
      <c r="F1126">
        <f>MOD(D1126,'Peaker Keys'!$B$6)</f>
        <v>15</v>
      </c>
      <c r="G1126" t="str">
        <f>VLOOKUP(E1126,Clustering!$A$6:$B$370,2,FALSE)</f>
        <v>Summer</v>
      </c>
      <c r="H1126">
        <f>IF('Peaker Keys'!$B$29&gt;0,MAX(0,MIN('Peaker Keys'!$B$10,B1126/'Peaker Keys'!$B$29)),0)</f>
        <v>0</v>
      </c>
      <c r="I1126">
        <f>MAX(0,MIN('Peaker Keys'!$B$10,C1126/'Peaker Keys'!$B$30))</f>
        <v>1.3327570059793962E-3</v>
      </c>
      <c r="J1126">
        <f>IF('Peaker Keys'!$B$31=1,H1126,I1126)</f>
        <v>0</v>
      </c>
    </row>
    <row r="1127" spans="1:10" x14ac:dyDescent="0.25">
      <c r="A1127">
        <v>1121</v>
      </c>
      <c r="B1127">
        <v>0</v>
      </c>
      <c r="C1127">
        <v>159.1</v>
      </c>
      <c r="D1127">
        <f>MOD(A1127-1+'Peaker Keys'!$B$7,'Peaker Keys'!$B$5)</f>
        <v>1144</v>
      </c>
      <c r="E1127">
        <f>INT(D1127/'Peaker Keys'!$B$6)+1</f>
        <v>48</v>
      </c>
      <c r="F1127">
        <f>MOD(D1127,'Peaker Keys'!$B$6)</f>
        <v>16</v>
      </c>
      <c r="G1127" t="str">
        <f>VLOOKUP(E1127,Clustering!$A$6:$B$370,2,FALSE)</f>
        <v>Summer</v>
      </c>
      <c r="H1127">
        <f>IF('Peaker Keys'!$B$29&gt;0,MAX(0,MIN('Peaker Keys'!$B$10,B1127/'Peaker Keys'!$B$29)),0)</f>
        <v>0</v>
      </c>
      <c r="I1127">
        <f>MAX(0,MIN('Peaker Keys'!$B$10,C1127/'Peaker Keys'!$B$30))</f>
        <v>1.3327570059793962E-3</v>
      </c>
      <c r="J1127">
        <f>IF('Peaker Keys'!$B$31=1,H1127,I1127)</f>
        <v>0</v>
      </c>
    </row>
    <row r="1128" spans="1:10" x14ac:dyDescent="0.25">
      <c r="A1128">
        <v>1122</v>
      </c>
      <c r="B1128">
        <v>0</v>
      </c>
      <c r="C1128">
        <v>433.6</v>
      </c>
      <c r="D1128">
        <f>MOD(A1128-1+'Peaker Keys'!$B$7,'Peaker Keys'!$B$5)</f>
        <v>1145</v>
      </c>
      <c r="E1128">
        <f>INT(D1128/'Peaker Keys'!$B$6)+1</f>
        <v>48</v>
      </c>
      <c r="F1128">
        <f>MOD(D1128,'Peaker Keys'!$B$6)</f>
        <v>17</v>
      </c>
      <c r="G1128" t="str">
        <f>VLOOKUP(E1128,Clustering!$A$6:$B$370,2,FALSE)</f>
        <v>Summer</v>
      </c>
      <c r="H1128">
        <f>IF('Peaker Keys'!$B$29&gt;0,MAX(0,MIN('Peaker Keys'!$B$10,B1128/'Peaker Keys'!$B$29)),0)</f>
        <v>0</v>
      </c>
      <c r="I1128">
        <f>MAX(0,MIN('Peaker Keys'!$B$10,C1128/'Peaker Keys'!$B$30))</f>
        <v>3.6322026259752748E-3</v>
      </c>
      <c r="J1128">
        <f>IF('Peaker Keys'!$B$31=1,H1128,I1128)</f>
        <v>0</v>
      </c>
    </row>
    <row r="1129" spans="1:10" x14ac:dyDescent="0.25">
      <c r="A1129">
        <v>1123</v>
      </c>
      <c r="B1129">
        <v>0</v>
      </c>
      <c r="C1129">
        <v>2578.8000000000002</v>
      </c>
      <c r="D1129">
        <f>MOD(A1129-1+'Peaker Keys'!$B$7,'Peaker Keys'!$B$5)</f>
        <v>1146</v>
      </c>
      <c r="E1129">
        <f>INT(D1129/'Peaker Keys'!$B$6)+1</f>
        <v>48</v>
      </c>
      <c r="F1129">
        <f>MOD(D1129,'Peaker Keys'!$B$6)</f>
        <v>18</v>
      </c>
      <c r="G1129" t="str">
        <f>VLOOKUP(E1129,Clustering!$A$6:$B$370,2,FALSE)</f>
        <v>Summer</v>
      </c>
      <c r="H1129">
        <f>IF('Peaker Keys'!$B$29&gt;0,MAX(0,MIN('Peaker Keys'!$B$10,B1129/'Peaker Keys'!$B$29)),0)</f>
        <v>0</v>
      </c>
      <c r="I1129">
        <f>MAX(0,MIN('Peaker Keys'!$B$10,C1129/'Peaker Keys'!$B$30))</f>
        <v>2.1602223551349258E-2</v>
      </c>
      <c r="J1129">
        <f>IF('Peaker Keys'!$B$31=1,H1129,I1129)</f>
        <v>0</v>
      </c>
    </row>
    <row r="1130" spans="1:10" x14ac:dyDescent="0.25">
      <c r="A1130">
        <v>1124</v>
      </c>
      <c r="B1130">
        <v>0</v>
      </c>
      <c r="C1130">
        <v>2056.6</v>
      </c>
      <c r="D1130">
        <f>MOD(A1130-1+'Peaker Keys'!$B$7,'Peaker Keys'!$B$5)</f>
        <v>1147</v>
      </c>
      <c r="E1130">
        <f>INT(D1130/'Peaker Keys'!$B$6)+1</f>
        <v>48</v>
      </c>
      <c r="F1130">
        <f>MOD(D1130,'Peaker Keys'!$B$6)</f>
        <v>19</v>
      </c>
      <c r="G1130" t="str">
        <f>VLOOKUP(E1130,Clustering!$A$6:$B$370,2,FALSE)</f>
        <v>Summer</v>
      </c>
      <c r="H1130">
        <f>IF('Peaker Keys'!$B$29&gt;0,MAX(0,MIN('Peaker Keys'!$B$10,B1130/'Peaker Keys'!$B$29)),0)</f>
        <v>0</v>
      </c>
      <c r="I1130">
        <f>MAX(0,MIN('Peaker Keys'!$B$10,C1130/'Peaker Keys'!$B$30))</f>
        <v>1.7227831920158556E-2</v>
      </c>
      <c r="J1130">
        <f>IF('Peaker Keys'!$B$31=1,H1130,I1130)</f>
        <v>0</v>
      </c>
    </row>
    <row r="1131" spans="1:10" x14ac:dyDescent="0.25">
      <c r="A1131">
        <v>1125</v>
      </c>
      <c r="B1131">
        <v>0</v>
      </c>
      <c r="C1131">
        <v>433.6</v>
      </c>
      <c r="D1131">
        <f>MOD(A1131-1+'Peaker Keys'!$B$7,'Peaker Keys'!$B$5)</f>
        <v>1148</v>
      </c>
      <c r="E1131">
        <f>INT(D1131/'Peaker Keys'!$B$6)+1</f>
        <v>48</v>
      </c>
      <c r="F1131">
        <f>MOD(D1131,'Peaker Keys'!$B$6)</f>
        <v>20</v>
      </c>
      <c r="G1131" t="str">
        <f>VLOOKUP(E1131,Clustering!$A$6:$B$370,2,FALSE)</f>
        <v>Summer</v>
      </c>
      <c r="H1131">
        <f>IF('Peaker Keys'!$B$29&gt;0,MAX(0,MIN('Peaker Keys'!$B$10,B1131/'Peaker Keys'!$B$29)),0)</f>
        <v>0</v>
      </c>
      <c r="I1131">
        <f>MAX(0,MIN('Peaker Keys'!$B$10,C1131/'Peaker Keys'!$B$30))</f>
        <v>3.6322026259752748E-3</v>
      </c>
      <c r="J1131">
        <f>IF('Peaker Keys'!$B$31=1,H1131,I1131)</f>
        <v>0</v>
      </c>
    </row>
    <row r="1132" spans="1:10" x14ac:dyDescent="0.25">
      <c r="A1132">
        <v>1126</v>
      </c>
      <c r="B1132">
        <v>0</v>
      </c>
      <c r="C1132">
        <v>159.1</v>
      </c>
      <c r="D1132">
        <f>MOD(A1132-1+'Peaker Keys'!$B$7,'Peaker Keys'!$B$5)</f>
        <v>1149</v>
      </c>
      <c r="E1132">
        <f>INT(D1132/'Peaker Keys'!$B$6)+1</f>
        <v>48</v>
      </c>
      <c r="F1132">
        <f>MOD(D1132,'Peaker Keys'!$B$6)</f>
        <v>21</v>
      </c>
      <c r="G1132" t="str">
        <f>VLOOKUP(E1132,Clustering!$A$6:$B$370,2,FALSE)</f>
        <v>Summer</v>
      </c>
      <c r="H1132">
        <f>IF('Peaker Keys'!$B$29&gt;0,MAX(0,MIN('Peaker Keys'!$B$10,B1132/'Peaker Keys'!$B$29)),0)</f>
        <v>0</v>
      </c>
      <c r="I1132">
        <f>MAX(0,MIN('Peaker Keys'!$B$10,C1132/'Peaker Keys'!$B$30))</f>
        <v>1.3327570059793962E-3</v>
      </c>
      <c r="J1132">
        <f>IF('Peaker Keys'!$B$31=1,H1132,I1132)</f>
        <v>0</v>
      </c>
    </row>
    <row r="1133" spans="1:10" x14ac:dyDescent="0.25">
      <c r="A1133">
        <v>1127</v>
      </c>
      <c r="B1133">
        <v>0</v>
      </c>
      <c r="C1133">
        <v>159.1</v>
      </c>
      <c r="D1133">
        <f>MOD(A1133-1+'Peaker Keys'!$B$7,'Peaker Keys'!$B$5)</f>
        <v>1150</v>
      </c>
      <c r="E1133">
        <f>INT(D1133/'Peaker Keys'!$B$6)+1</f>
        <v>48</v>
      </c>
      <c r="F1133">
        <f>MOD(D1133,'Peaker Keys'!$B$6)</f>
        <v>22</v>
      </c>
      <c r="G1133" t="str">
        <f>VLOOKUP(E1133,Clustering!$A$6:$B$370,2,FALSE)</f>
        <v>Summer</v>
      </c>
      <c r="H1133">
        <f>IF('Peaker Keys'!$B$29&gt;0,MAX(0,MIN('Peaker Keys'!$B$10,B1133/'Peaker Keys'!$B$29)),0)</f>
        <v>0</v>
      </c>
      <c r="I1133">
        <f>MAX(0,MIN('Peaker Keys'!$B$10,C1133/'Peaker Keys'!$B$30))</f>
        <v>1.3327570059793962E-3</v>
      </c>
      <c r="J1133">
        <f>IF('Peaker Keys'!$B$31=1,H1133,I1133)</f>
        <v>0</v>
      </c>
    </row>
    <row r="1134" spans="1:10" x14ac:dyDescent="0.25">
      <c r="A1134">
        <v>1128</v>
      </c>
      <c r="B1134">
        <v>0</v>
      </c>
      <c r="C1134">
        <v>159.1</v>
      </c>
      <c r="D1134">
        <f>MOD(A1134-1+'Peaker Keys'!$B$7,'Peaker Keys'!$B$5)</f>
        <v>1151</v>
      </c>
      <c r="E1134">
        <f>INT(D1134/'Peaker Keys'!$B$6)+1</f>
        <v>48</v>
      </c>
      <c r="F1134">
        <f>MOD(D1134,'Peaker Keys'!$B$6)</f>
        <v>23</v>
      </c>
      <c r="G1134" t="str">
        <f>VLOOKUP(E1134,Clustering!$A$6:$B$370,2,FALSE)</f>
        <v>Summer</v>
      </c>
      <c r="H1134">
        <f>IF('Peaker Keys'!$B$29&gt;0,MAX(0,MIN('Peaker Keys'!$B$10,B1134/'Peaker Keys'!$B$29)),0)</f>
        <v>0</v>
      </c>
      <c r="I1134">
        <f>MAX(0,MIN('Peaker Keys'!$B$10,C1134/'Peaker Keys'!$B$30))</f>
        <v>1.3327570059793962E-3</v>
      </c>
      <c r="J1134">
        <f>IF('Peaker Keys'!$B$31=1,H1134,I1134)</f>
        <v>0</v>
      </c>
    </row>
    <row r="1135" spans="1:10" x14ac:dyDescent="0.25">
      <c r="A1135">
        <v>1129</v>
      </c>
      <c r="B1135">
        <v>0</v>
      </c>
      <c r="C1135">
        <v>159.1</v>
      </c>
      <c r="D1135">
        <f>MOD(A1135-1+'Peaker Keys'!$B$7,'Peaker Keys'!$B$5)</f>
        <v>1152</v>
      </c>
      <c r="E1135">
        <f>INT(D1135/'Peaker Keys'!$B$6)+1</f>
        <v>49</v>
      </c>
      <c r="F1135">
        <f>MOD(D1135,'Peaker Keys'!$B$6)</f>
        <v>0</v>
      </c>
      <c r="G1135" t="str">
        <f>VLOOKUP(E1135,Clustering!$A$6:$B$370,2,FALSE)</f>
        <v>Fall</v>
      </c>
      <c r="H1135">
        <f>IF('Peaker Keys'!$B$29&gt;0,MAX(0,MIN('Peaker Keys'!$B$10,B1135/'Peaker Keys'!$B$29)),0)</f>
        <v>0</v>
      </c>
      <c r="I1135">
        <f>MAX(0,MIN('Peaker Keys'!$B$10,C1135/'Peaker Keys'!$B$30))</f>
        <v>1.3327570059793962E-3</v>
      </c>
      <c r="J1135">
        <f>IF('Peaker Keys'!$B$31=1,H1135,I1135)</f>
        <v>0</v>
      </c>
    </row>
    <row r="1136" spans="1:10" x14ac:dyDescent="0.25">
      <c r="A1136">
        <v>1130</v>
      </c>
      <c r="B1136">
        <v>0</v>
      </c>
      <c r="C1136">
        <v>100.2</v>
      </c>
      <c r="D1136">
        <f>MOD(A1136-1+'Peaker Keys'!$B$7,'Peaker Keys'!$B$5)</f>
        <v>1153</v>
      </c>
      <c r="E1136">
        <f>INT(D1136/'Peaker Keys'!$B$6)+1</f>
        <v>49</v>
      </c>
      <c r="F1136">
        <f>MOD(D1136,'Peaker Keys'!$B$6)</f>
        <v>1</v>
      </c>
      <c r="G1136" t="str">
        <f>VLOOKUP(E1136,Clustering!$A$6:$B$370,2,FALSE)</f>
        <v>Fall</v>
      </c>
      <c r="H1136">
        <f>IF('Peaker Keys'!$B$29&gt;0,MAX(0,MIN('Peaker Keys'!$B$10,B1136/'Peaker Keys'!$B$29)),0)</f>
        <v>0</v>
      </c>
      <c r="I1136">
        <f>MAX(0,MIN('Peaker Keys'!$B$10,C1136/'Peaker Keys'!$B$30))</f>
        <v>8.393604776815557E-4</v>
      </c>
      <c r="J1136">
        <f>IF('Peaker Keys'!$B$31=1,H1136,I1136)</f>
        <v>0</v>
      </c>
    </row>
    <row r="1137" spans="1:10" x14ac:dyDescent="0.25">
      <c r="A1137">
        <v>1131</v>
      </c>
      <c r="B1137">
        <v>0</v>
      </c>
      <c r="C1137">
        <v>95.5</v>
      </c>
      <c r="D1137">
        <f>MOD(A1137-1+'Peaker Keys'!$B$7,'Peaker Keys'!$B$5)</f>
        <v>1154</v>
      </c>
      <c r="E1137">
        <f>INT(D1137/'Peaker Keys'!$B$6)+1</f>
        <v>49</v>
      </c>
      <c r="F1137">
        <f>MOD(D1137,'Peaker Keys'!$B$6)</f>
        <v>2</v>
      </c>
      <c r="G1137" t="str">
        <f>VLOOKUP(E1137,Clustering!$A$6:$B$370,2,FALSE)</f>
        <v>Fall</v>
      </c>
      <c r="H1137">
        <f>IF('Peaker Keys'!$B$29&gt;0,MAX(0,MIN('Peaker Keys'!$B$10,B1137/'Peaker Keys'!$B$29)),0)</f>
        <v>0</v>
      </c>
      <c r="I1137">
        <f>MAX(0,MIN('Peaker Keys'!$B$10,C1137/'Peaker Keys'!$B$30))</f>
        <v>7.9998927763062441E-4</v>
      </c>
      <c r="J1137">
        <f>IF('Peaker Keys'!$B$31=1,H1137,I1137)</f>
        <v>0</v>
      </c>
    </row>
    <row r="1138" spans="1:10" x14ac:dyDescent="0.25">
      <c r="A1138">
        <v>1132</v>
      </c>
      <c r="B1138">
        <v>0</v>
      </c>
      <c r="C1138">
        <v>95.5</v>
      </c>
      <c r="D1138">
        <f>MOD(A1138-1+'Peaker Keys'!$B$7,'Peaker Keys'!$B$5)</f>
        <v>1155</v>
      </c>
      <c r="E1138">
        <f>INT(D1138/'Peaker Keys'!$B$6)+1</f>
        <v>49</v>
      </c>
      <c r="F1138">
        <f>MOD(D1138,'Peaker Keys'!$B$6)</f>
        <v>3</v>
      </c>
      <c r="G1138" t="str">
        <f>VLOOKUP(E1138,Clustering!$A$6:$B$370,2,FALSE)</f>
        <v>Fall</v>
      </c>
      <c r="H1138">
        <f>IF('Peaker Keys'!$B$29&gt;0,MAX(0,MIN('Peaker Keys'!$B$10,B1138/'Peaker Keys'!$B$29)),0)</f>
        <v>0</v>
      </c>
      <c r="I1138">
        <f>MAX(0,MIN('Peaker Keys'!$B$10,C1138/'Peaker Keys'!$B$30))</f>
        <v>7.9998927763062441E-4</v>
      </c>
      <c r="J1138">
        <f>IF('Peaker Keys'!$B$31=1,H1138,I1138)</f>
        <v>0</v>
      </c>
    </row>
    <row r="1139" spans="1:10" x14ac:dyDescent="0.25">
      <c r="A1139">
        <v>1133</v>
      </c>
      <c r="B1139">
        <v>0</v>
      </c>
      <c r="C1139">
        <v>95.5</v>
      </c>
      <c r="D1139">
        <f>MOD(A1139-1+'Peaker Keys'!$B$7,'Peaker Keys'!$B$5)</f>
        <v>1156</v>
      </c>
      <c r="E1139">
        <f>INT(D1139/'Peaker Keys'!$B$6)+1</f>
        <v>49</v>
      </c>
      <c r="F1139">
        <f>MOD(D1139,'Peaker Keys'!$B$6)</f>
        <v>4</v>
      </c>
      <c r="G1139" t="str">
        <f>VLOOKUP(E1139,Clustering!$A$6:$B$370,2,FALSE)</f>
        <v>Fall</v>
      </c>
      <c r="H1139">
        <f>IF('Peaker Keys'!$B$29&gt;0,MAX(0,MIN('Peaker Keys'!$B$10,B1139/'Peaker Keys'!$B$29)),0)</f>
        <v>0</v>
      </c>
      <c r="I1139">
        <f>MAX(0,MIN('Peaker Keys'!$B$10,C1139/'Peaker Keys'!$B$30))</f>
        <v>7.9998927763062441E-4</v>
      </c>
      <c r="J1139">
        <f>IF('Peaker Keys'!$B$31=1,H1139,I1139)</f>
        <v>0</v>
      </c>
    </row>
    <row r="1140" spans="1:10" x14ac:dyDescent="0.25">
      <c r="A1140">
        <v>1134</v>
      </c>
      <c r="B1140">
        <v>0</v>
      </c>
      <c r="C1140">
        <v>95.5</v>
      </c>
      <c r="D1140">
        <f>MOD(A1140-1+'Peaker Keys'!$B$7,'Peaker Keys'!$B$5)</f>
        <v>1157</v>
      </c>
      <c r="E1140">
        <f>INT(D1140/'Peaker Keys'!$B$6)+1</f>
        <v>49</v>
      </c>
      <c r="F1140">
        <f>MOD(D1140,'Peaker Keys'!$B$6)</f>
        <v>5</v>
      </c>
      <c r="G1140" t="str">
        <f>VLOOKUP(E1140,Clustering!$A$6:$B$370,2,FALSE)</f>
        <v>Fall</v>
      </c>
      <c r="H1140">
        <f>IF('Peaker Keys'!$B$29&gt;0,MAX(0,MIN('Peaker Keys'!$B$10,B1140/'Peaker Keys'!$B$29)),0)</f>
        <v>0</v>
      </c>
      <c r="I1140">
        <f>MAX(0,MIN('Peaker Keys'!$B$10,C1140/'Peaker Keys'!$B$30))</f>
        <v>7.9998927763062441E-4</v>
      </c>
      <c r="J1140">
        <f>IF('Peaker Keys'!$B$31=1,H1140,I1140)</f>
        <v>0</v>
      </c>
    </row>
    <row r="1141" spans="1:10" x14ac:dyDescent="0.25">
      <c r="A1141">
        <v>1135</v>
      </c>
      <c r="B1141">
        <v>0</v>
      </c>
      <c r="C1141">
        <v>95.5</v>
      </c>
      <c r="D1141">
        <f>MOD(A1141-1+'Peaker Keys'!$B$7,'Peaker Keys'!$B$5)</f>
        <v>1158</v>
      </c>
      <c r="E1141">
        <f>INT(D1141/'Peaker Keys'!$B$6)+1</f>
        <v>49</v>
      </c>
      <c r="F1141">
        <f>MOD(D1141,'Peaker Keys'!$B$6)</f>
        <v>6</v>
      </c>
      <c r="G1141" t="str">
        <f>VLOOKUP(E1141,Clustering!$A$6:$B$370,2,FALSE)</f>
        <v>Fall</v>
      </c>
      <c r="H1141">
        <f>IF('Peaker Keys'!$B$29&gt;0,MAX(0,MIN('Peaker Keys'!$B$10,B1141/'Peaker Keys'!$B$29)),0)</f>
        <v>0</v>
      </c>
      <c r="I1141">
        <f>MAX(0,MIN('Peaker Keys'!$B$10,C1141/'Peaker Keys'!$B$30))</f>
        <v>7.9998927763062441E-4</v>
      </c>
      <c r="J1141">
        <f>IF('Peaker Keys'!$B$31=1,H1141,I1141)</f>
        <v>0</v>
      </c>
    </row>
    <row r="1142" spans="1:10" x14ac:dyDescent="0.25">
      <c r="A1142">
        <v>1136</v>
      </c>
      <c r="B1142">
        <v>0</v>
      </c>
      <c r="C1142">
        <v>375.6</v>
      </c>
      <c r="D1142">
        <f>MOD(A1142-1+'Peaker Keys'!$B$7,'Peaker Keys'!$B$5)</f>
        <v>1159</v>
      </c>
      <c r="E1142">
        <f>INT(D1142/'Peaker Keys'!$B$6)+1</f>
        <v>49</v>
      </c>
      <c r="F1142">
        <f>MOD(D1142,'Peaker Keys'!$B$6)</f>
        <v>7</v>
      </c>
      <c r="G1142" t="str">
        <f>VLOOKUP(E1142,Clustering!$A$6:$B$370,2,FALSE)</f>
        <v>Fall</v>
      </c>
      <c r="H1142">
        <f>IF('Peaker Keys'!$B$29&gt;0,MAX(0,MIN('Peaker Keys'!$B$10,B1142/'Peaker Keys'!$B$29)),0)</f>
        <v>0</v>
      </c>
      <c r="I1142">
        <f>MAX(0,MIN('Peaker Keys'!$B$10,C1142/'Peaker Keys'!$B$30))</f>
        <v>3.1463452636446339E-3</v>
      </c>
      <c r="J1142">
        <f>IF('Peaker Keys'!$B$31=1,H1142,I1142)</f>
        <v>0</v>
      </c>
    </row>
    <row r="1143" spans="1:10" x14ac:dyDescent="0.25">
      <c r="A1143">
        <v>1137</v>
      </c>
      <c r="B1143">
        <v>0</v>
      </c>
      <c r="C1143">
        <v>685.3</v>
      </c>
      <c r="D1143">
        <f>MOD(A1143-1+'Peaker Keys'!$B$7,'Peaker Keys'!$B$5)</f>
        <v>1160</v>
      </c>
      <c r="E1143">
        <f>INT(D1143/'Peaker Keys'!$B$6)+1</f>
        <v>49</v>
      </c>
      <c r="F1143">
        <f>MOD(D1143,'Peaker Keys'!$B$6)</f>
        <v>8</v>
      </c>
      <c r="G1143" t="str">
        <f>VLOOKUP(E1143,Clustering!$A$6:$B$370,2,FALSE)</f>
        <v>Fall</v>
      </c>
      <c r="H1143">
        <f>IF('Peaker Keys'!$B$29&gt;0,MAX(0,MIN('Peaker Keys'!$B$10,B1143/'Peaker Keys'!$B$29)),0)</f>
        <v>0</v>
      </c>
      <c r="I1143">
        <f>MAX(0,MIN('Peaker Keys'!$B$10,C1143/'Peaker Keys'!$B$30))</f>
        <v>5.7406560414687627E-3</v>
      </c>
      <c r="J1143">
        <f>IF('Peaker Keys'!$B$31=1,H1143,I1143)</f>
        <v>0</v>
      </c>
    </row>
    <row r="1144" spans="1:10" x14ac:dyDescent="0.25">
      <c r="A1144">
        <v>1138</v>
      </c>
      <c r="B1144">
        <v>0</v>
      </c>
      <c r="C1144">
        <v>95.5</v>
      </c>
      <c r="D1144">
        <f>MOD(A1144-1+'Peaker Keys'!$B$7,'Peaker Keys'!$B$5)</f>
        <v>1161</v>
      </c>
      <c r="E1144">
        <f>INT(D1144/'Peaker Keys'!$B$6)+1</f>
        <v>49</v>
      </c>
      <c r="F1144">
        <f>MOD(D1144,'Peaker Keys'!$B$6)</f>
        <v>9</v>
      </c>
      <c r="G1144" t="str">
        <f>VLOOKUP(E1144,Clustering!$A$6:$B$370,2,FALSE)</f>
        <v>Fall</v>
      </c>
      <c r="H1144">
        <f>IF('Peaker Keys'!$B$29&gt;0,MAX(0,MIN('Peaker Keys'!$B$10,B1144/'Peaker Keys'!$B$29)),0)</f>
        <v>0</v>
      </c>
      <c r="I1144">
        <f>MAX(0,MIN('Peaker Keys'!$B$10,C1144/'Peaker Keys'!$B$30))</f>
        <v>7.9998927763062441E-4</v>
      </c>
      <c r="J1144">
        <f>IF('Peaker Keys'!$B$31=1,H1144,I1144)</f>
        <v>0</v>
      </c>
    </row>
    <row r="1145" spans="1:10" x14ac:dyDescent="0.25">
      <c r="A1145">
        <v>1139</v>
      </c>
      <c r="B1145">
        <v>0</v>
      </c>
      <c r="C1145">
        <v>95.5</v>
      </c>
      <c r="D1145">
        <f>MOD(A1145-1+'Peaker Keys'!$B$7,'Peaker Keys'!$B$5)</f>
        <v>1162</v>
      </c>
      <c r="E1145">
        <f>INT(D1145/'Peaker Keys'!$B$6)+1</f>
        <v>49</v>
      </c>
      <c r="F1145">
        <f>MOD(D1145,'Peaker Keys'!$B$6)</f>
        <v>10</v>
      </c>
      <c r="G1145" t="str">
        <f>VLOOKUP(E1145,Clustering!$A$6:$B$370,2,FALSE)</f>
        <v>Fall</v>
      </c>
      <c r="H1145">
        <f>IF('Peaker Keys'!$B$29&gt;0,MAX(0,MIN('Peaker Keys'!$B$10,B1145/'Peaker Keys'!$B$29)),0)</f>
        <v>0</v>
      </c>
      <c r="I1145">
        <f>MAX(0,MIN('Peaker Keys'!$B$10,C1145/'Peaker Keys'!$B$30))</f>
        <v>7.9998927763062441E-4</v>
      </c>
      <c r="J1145">
        <f>IF('Peaker Keys'!$B$31=1,H1145,I1145)</f>
        <v>0</v>
      </c>
    </row>
    <row r="1146" spans="1:10" x14ac:dyDescent="0.25">
      <c r="A1146">
        <v>1140</v>
      </c>
      <c r="B1146">
        <v>0</v>
      </c>
      <c r="C1146">
        <v>95.5</v>
      </c>
      <c r="D1146">
        <f>MOD(A1146-1+'Peaker Keys'!$B$7,'Peaker Keys'!$B$5)</f>
        <v>1163</v>
      </c>
      <c r="E1146">
        <f>INT(D1146/'Peaker Keys'!$B$6)+1</f>
        <v>49</v>
      </c>
      <c r="F1146">
        <f>MOD(D1146,'Peaker Keys'!$B$6)</f>
        <v>11</v>
      </c>
      <c r="G1146" t="str">
        <f>VLOOKUP(E1146,Clustering!$A$6:$B$370,2,FALSE)</f>
        <v>Fall</v>
      </c>
      <c r="H1146">
        <f>IF('Peaker Keys'!$B$29&gt;0,MAX(0,MIN('Peaker Keys'!$B$10,B1146/'Peaker Keys'!$B$29)),0)</f>
        <v>0</v>
      </c>
      <c r="I1146">
        <f>MAX(0,MIN('Peaker Keys'!$B$10,C1146/'Peaker Keys'!$B$30))</f>
        <v>7.9998927763062441E-4</v>
      </c>
      <c r="J1146">
        <f>IF('Peaker Keys'!$B$31=1,H1146,I1146)</f>
        <v>0</v>
      </c>
    </row>
    <row r="1147" spans="1:10" x14ac:dyDescent="0.25">
      <c r="A1147">
        <v>1141</v>
      </c>
      <c r="B1147">
        <v>0</v>
      </c>
      <c r="C1147">
        <v>95.5</v>
      </c>
      <c r="D1147">
        <f>MOD(A1147-1+'Peaker Keys'!$B$7,'Peaker Keys'!$B$5)</f>
        <v>1164</v>
      </c>
      <c r="E1147">
        <f>INT(D1147/'Peaker Keys'!$B$6)+1</f>
        <v>49</v>
      </c>
      <c r="F1147">
        <f>MOD(D1147,'Peaker Keys'!$B$6)</f>
        <v>12</v>
      </c>
      <c r="G1147" t="str">
        <f>VLOOKUP(E1147,Clustering!$A$6:$B$370,2,FALSE)</f>
        <v>Fall</v>
      </c>
      <c r="H1147">
        <f>IF('Peaker Keys'!$B$29&gt;0,MAX(0,MIN('Peaker Keys'!$B$10,B1147/'Peaker Keys'!$B$29)),0)</f>
        <v>0</v>
      </c>
      <c r="I1147">
        <f>MAX(0,MIN('Peaker Keys'!$B$10,C1147/'Peaker Keys'!$B$30))</f>
        <v>7.9998927763062441E-4</v>
      </c>
      <c r="J1147">
        <f>IF('Peaker Keys'!$B$31=1,H1147,I1147)</f>
        <v>0</v>
      </c>
    </row>
    <row r="1148" spans="1:10" x14ac:dyDescent="0.25">
      <c r="A1148">
        <v>1142</v>
      </c>
      <c r="B1148">
        <v>0</v>
      </c>
      <c r="C1148">
        <v>95.5</v>
      </c>
      <c r="D1148">
        <f>MOD(A1148-1+'Peaker Keys'!$B$7,'Peaker Keys'!$B$5)</f>
        <v>1165</v>
      </c>
      <c r="E1148">
        <f>INT(D1148/'Peaker Keys'!$B$6)+1</f>
        <v>49</v>
      </c>
      <c r="F1148">
        <f>MOD(D1148,'Peaker Keys'!$B$6)</f>
        <v>13</v>
      </c>
      <c r="G1148" t="str">
        <f>VLOOKUP(E1148,Clustering!$A$6:$B$370,2,FALSE)</f>
        <v>Fall</v>
      </c>
      <c r="H1148">
        <f>IF('Peaker Keys'!$B$29&gt;0,MAX(0,MIN('Peaker Keys'!$B$10,B1148/'Peaker Keys'!$B$29)),0)</f>
        <v>0</v>
      </c>
      <c r="I1148">
        <f>MAX(0,MIN('Peaker Keys'!$B$10,C1148/'Peaker Keys'!$B$30))</f>
        <v>7.9998927763062441E-4</v>
      </c>
      <c r="J1148">
        <f>IF('Peaker Keys'!$B$31=1,H1148,I1148)</f>
        <v>0</v>
      </c>
    </row>
    <row r="1149" spans="1:10" x14ac:dyDescent="0.25">
      <c r="A1149">
        <v>1143</v>
      </c>
      <c r="B1149">
        <v>0</v>
      </c>
      <c r="C1149">
        <v>95.5</v>
      </c>
      <c r="D1149">
        <f>MOD(A1149-1+'Peaker Keys'!$B$7,'Peaker Keys'!$B$5)</f>
        <v>1166</v>
      </c>
      <c r="E1149">
        <f>INT(D1149/'Peaker Keys'!$B$6)+1</f>
        <v>49</v>
      </c>
      <c r="F1149">
        <f>MOD(D1149,'Peaker Keys'!$B$6)</f>
        <v>14</v>
      </c>
      <c r="G1149" t="str">
        <f>VLOOKUP(E1149,Clustering!$A$6:$B$370,2,FALSE)</f>
        <v>Fall</v>
      </c>
      <c r="H1149">
        <f>IF('Peaker Keys'!$B$29&gt;0,MAX(0,MIN('Peaker Keys'!$B$10,B1149/'Peaker Keys'!$B$29)),0)</f>
        <v>0</v>
      </c>
      <c r="I1149">
        <f>MAX(0,MIN('Peaker Keys'!$B$10,C1149/'Peaker Keys'!$B$30))</f>
        <v>7.9998927763062441E-4</v>
      </c>
      <c r="J1149">
        <f>IF('Peaker Keys'!$B$31=1,H1149,I1149)</f>
        <v>0</v>
      </c>
    </row>
    <row r="1150" spans="1:10" x14ac:dyDescent="0.25">
      <c r="A1150">
        <v>1144</v>
      </c>
      <c r="B1150">
        <v>0</v>
      </c>
      <c r="C1150">
        <v>95.5</v>
      </c>
      <c r="D1150">
        <f>MOD(A1150-1+'Peaker Keys'!$B$7,'Peaker Keys'!$B$5)</f>
        <v>1167</v>
      </c>
      <c r="E1150">
        <f>INT(D1150/'Peaker Keys'!$B$6)+1</f>
        <v>49</v>
      </c>
      <c r="F1150">
        <f>MOD(D1150,'Peaker Keys'!$B$6)</f>
        <v>15</v>
      </c>
      <c r="G1150" t="str">
        <f>VLOOKUP(E1150,Clustering!$A$6:$B$370,2,FALSE)</f>
        <v>Fall</v>
      </c>
      <c r="H1150">
        <f>IF('Peaker Keys'!$B$29&gt;0,MAX(0,MIN('Peaker Keys'!$B$10,B1150/'Peaker Keys'!$B$29)),0)</f>
        <v>0</v>
      </c>
      <c r="I1150">
        <f>MAX(0,MIN('Peaker Keys'!$B$10,C1150/'Peaker Keys'!$B$30))</f>
        <v>7.9998927763062441E-4</v>
      </c>
      <c r="J1150">
        <f>IF('Peaker Keys'!$B$31=1,H1150,I1150)</f>
        <v>0</v>
      </c>
    </row>
    <row r="1151" spans="1:10" x14ac:dyDescent="0.25">
      <c r="A1151">
        <v>1145</v>
      </c>
      <c r="B1151">
        <v>0</v>
      </c>
      <c r="C1151">
        <v>159.1</v>
      </c>
      <c r="D1151">
        <f>MOD(A1151-1+'Peaker Keys'!$B$7,'Peaker Keys'!$B$5)</f>
        <v>1168</v>
      </c>
      <c r="E1151">
        <f>INT(D1151/'Peaker Keys'!$B$6)+1</f>
        <v>49</v>
      </c>
      <c r="F1151">
        <f>MOD(D1151,'Peaker Keys'!$B$6)</f>
        <v>16</v>
      </c>
      <c r="G1151" t="str">
        <f>VLOOKUP(E1151,Clustering!$A$6:$B$370,2,FALSE)</f>
        <v>Fall</v>
      </c>
      <c r="H1151">
        <f>IF('Peaker Keys'!$B$29&gt;0,MAX(0,MIN('Peaker Keys'!$B$10,B1151/'Peaker Keys'!$B$29)),0)</f>
        <v>0</v>
      </c>
      <c r="I1151">
        <f>MAX(0,MIN('Peaker Keys'!$B$10,C1151/'Peaker Keys'!$B$30))</f>
        <v>1.3327570059793962E-3</v>
      </c>
      <c r="J1151">
        <f>IF('Peaker Keys'!$B$31=1,H1151,I1151)</f>
        <v>0</v>
      </c>
    </row>
    <row r="1152" spans="1:10" x14ac:dyDescent="0.25">
      <c r="A1152">
        <v>1146</v>
      </c>
      <c r="B1152">
        <v>0</v>
      </c>
      <c r="C1152">
        <v>159.1</v>
      </c>
      <c r="D1152">
        <f>MOD(A1152-1+'Peaker Keys'!$B$7,'Peaker Keys'!$B$5)</f>
        <v>1169</v>
      </c>
      <c r="E1152">
        <f>INT(D1152/'Peaker Keys'!$B$6)+1</f>
        <v>49</v>
      </c>
      <c r="F1152">
        <f>MOD(D1152,'Peaker Keys'!$B$6)</f>
        <v>17</v>
      </c>
      <c r="G1152" t="str">
        <f>VLOOKUP(E1152,Clustering!$A$6:$B$370,2,FALSE)</f>
        <v>Fall</v>
      </c>
      <c r="H1152">
        <f>IF('Peaker Keys'!$B$29&gt;0,MAX(0,MIN('Peaker Keys'!$B$10,B1152/'Peaker Keys'!$B$29)),0)</f>
        <v>0</v>
      </c>
      <c r="I1152">
        <f>MAX(0,MIN('Peaker Keys'!$B$10,C1152/'Peaker Keys'!$B$30))</f>
        <v>1.3327570059793962E-3</v>
      </c>
      <c r="J1152">
        <f>IF('Peaker Keys'!$B$31=1,H1152,I1152)</f>
        <v>0</v>
      </c>
    </row>
    <row r="1153" spans="1:10" x14ac:dyDescent="0.25">
      <c r="A1153">
        <v>1147</v>
      </c>
      <c r="B1153">
        <v>0</v>
      </c>
      <c r="C1153">
        <v>159.1</v>
      </c>
      <c r="D1153">
        <f>MOD(A1153-1+'Peaker Keys'!$B$7,'Peaker Keys'!$B$5)</f>
        <v>1170</v>
      </c>
      <c r="E1153">
        <f>INT(D1153/'Peaker Keys'!$B$6)+1</f>
        <v>49</v>
      </c>
      <c r="F1153">
        <f>MOD(D1153,'Peaker Keys'!$B$6)</f>
        <v>18</v>
      </c>
      <c r="G1153" t="str">
        <f>VLOOKUP(E1153,Clustering!$A$6:$B$370,2,FALSE)</f>
        <v>Fall</v>
      </c>
      <c r="H1153">
        <f>IF('Peaker Keys'!$B$29&gt;0,MAX(0,MIN('Peaker Keys'!$B$10,B1153/'Peaker Keys'!$B$29)),0)</f>
        <v>0</v>
      </c>
      <c r="I1153">
        <f>MAX(0,MIN('Peaker Keys'!$B$10,C1153/'Peaker Keys'!$B$30))</f>
        <v>1.3327570059793962E-3</v>
      </c>
      <c r="J1153">
        <f>IF('Peaker Keys'!$B$31=1,H1153,I1153)</f>
        <v>0</v>
      </c>
    </row>
    <row r="1154" spans="1:10" x14ac:dyDescent="0.25">
      <c r="A1154">
        <v>1148</v>
      </c>
      <c r="B1154">
        <v>0</v>
      </c>
      <c r="C1154">
        <v>159.1</v>
      </c>
      <c r="D1154">
        <f>MOD(A1154-1+'Peaker Keys'!$B$7,'Peaker Keys'!$B$5)</f>
        <v>1171</v>
      </c>
      <c r="E1154">
        <f>INT(D1154/'Peaker Keys'!$B$6)+1</f>
        <v>49</v>
      </c>
      <c r="F1154">
        <f>MOD(D1154,'Peaker Keys'!$B$6)</f>
        <v>19</v>
      </c>
      <c r="G1154" t="str">
        <f>VLOOKUP(E1154,Clustering!$A$6:$B$370,2,FALSE)</f>
        <v>Fall</v>
      </c>
      <c r="H1154">
        <f>IF('Peaker Keys'!$B$29&gt;0,MAX(0,MIN('Peaker Keys'!$B$10,B1154/'Peaker Keys'!$B$29)),0)</f>
        <v>0</v>
      </c>
      <c r="I1154">
        <f>MAX(0,MIN('Peaker Keys'!$B$10,C1154/'Peaker Keys'!$B$30))</f>
        <v>1.3327570059793962E-3</v>
      </c>
      <c r="J1154">
        <f>IF('Peaker Keys'!$B$31=1,H1154,I1154)</f>
        <v>0</v>
      </c>
    </row>
    <row r="1155" spans="1:10" x14ac:dyDescent="0.25">
      <c r="A1155">
        <v>1149</v>
      </c>
      <c r="B1155">
        <v>0</v>
      </c>
      <c r="C1155">
        <v>159.1</v>
      </c>
      <c r="D1155">
        <f>MOD(A1155-1+'Peaker Keys'!$B$7,'Peaker Keys'!$B$5)</f>
        <v>1172</v>
      </c>
      <c r="E1155">
        <f>INT(D1155/'Peaker Keys'!$B$6)+1</f>
        <v>49</v>
      </c>
      <c r="F1155">
        <f>MOD(D1155,'Peaker Keys'!$B$6)</f>
        <v>20</v>
      </c>
      <c r="G1155" t="str">
        <f>VLOOKUP(E1155,Clustering!$A$6:$B$370,2,FALSE)</f>
        <v>Fall</v>
      </c>
      <c r="H1155">
        <f>IF('Peaker Keys'!$B$29&gt;0,MAX(0,MIN('Peaker Keys'!$B$10,B1155/'Peaker Keys'!$B$29)),0)</f>
        <v>0</v>
      </c>
      <c r="I1155">
        <f>MAX(0,MIN('Peaker Keys'!$B$10,C1155/'Peaker Keys'!$B$30))</f>
        <v>1.3327570059793962E-3</v>
      </c>
      <c r="J1155">
        <f>IF('Peaker Keys'!$B$31=1,H1155,I1155)</f>
        <v>0</v>
      </c>
    </row>
    <row r="1156" spans="1:10" x14ac:dyDescent="0.25">
      <c r="A1156">
        <v>1150</v>
      </c>
      <c r="B1156">
        <v>0</v>
      </c>
      <c r="C1156">
        <v>159.1</v>
      </c>
      <c r="D1156">
        <f>MOD(A1156-1+'Peaker Keys'!$B$7,'Peaker Keys'!$B$5)</f>
        <v>1173</v>
      </c>
      <c r="E1156">
        <f>INT(D1156/'Peaker Keys'!$B$6)+1</f>
        <v>49</v>
      </c>
      <c r="F1156">
        <f>MOD(D1156,'Peaker Keys'!$B$6)</f>
        <v>21</v>
      </c>
      <c r="G1156" t="str">
        <f>VLOOKUP(E1156,Clustering!$A$6:$B$370,2,FALSE)</f>
        <v>Fall</v>
      </c>
      <c r="H1156">
        <f>IF('Peaker Keys'!$B$29&gt;0,MAX(0,MIN('Peaker Keys'!$B$10,B1156/'Peaker Keys'!$B$29)),0)</f>
        <v>0</v>
      </c>
      <c r="I1156">
        <f>MAX(0,MIN('Peaker Keys'!$B$10,C1156/'Peaker Keys'!$B$30))</f>
        <v>1.3327570059793962E-3</v>
      </c>
      <c r="J1156">
        <f>IF('Peaker Keys'!$B$31=1,H1156,I1156)</f>
        <v>0</v>
      </c>
    </row>
    <row r="1157" spans="1:10" x14ac:dyDescent="0.25">
      <c r="A1157">
        <v>1151</v>
      </c>
      <c r="B1157">
        <v>0</v>
      </c>
      <c r="C1157">
        <v>159.1</v>
      </c>
      <c r="D1157">
        <f>MOD(A1157-1+'Peaker Keys'!$B$7,'Peaker Keys'!$B$5)</f>
        <v>1174</v>
      </c>
      <c r="E1157">
        <f>INT(D1157/'Peaker Keys'!$B$6)+1</f>
        <v>49</v>
      </c>
      <c r="F1157">
        <f>MOD(D1157,'Peaker Keys'!$B$6)</f>
        <v>22</v>
      </c>
      <c r="G1157" t="str">
        <f>VLOOKUP(E1157,Clustering!$A$6:$B$370,2,FALSE)</f>
        <v>Fall</v>
      </c>
      <c r="H1157">
        <f>IF('Peaker Keys'!$B$29&gt;0,MAX(0,MIN('Peaker Keys'!$B$10,B1157/'Peaker Keys'!$B$29)),0)</f>
        <v>0</v>
      </c>
      <c r="I1157">
        <f>MAX(0,MIN('Peaker Keys'!$B$10,C1157/'Peaker Keys'!$B$30))</f>
        <v>1.3327570059793962E-3</v>
      </c>
      <c r="J1157">
        <f>IF('Peaker Keys'!$B$31=1,H1157,I1157)</f>
        <v>0</v>
      </c>
    </row>
    <row r="1158" spans="1:10" x14ac:dyDescent="0.25">
      <c r="A1158">
        <v>1152</v>
      </c>
      <c r="B1158">
        <v>0</v>
      </c>
      <c r="C1158">
        <v>159.1</v>
      </c>
      <c r="D1158">
        <f>MOD(A1158-1+'Peaker Keys'!$B$7,'Peaker Keys'!$B$5)</f>
        <v>1175</v>
      </c>
      <c r="E1158">
        <f>INT(D1158/'Peaker Keys'!$B$6)+1</f>
        <v>49</v>
      </c>
      <c r="F1158">
        <f>MOD(D1158,'Peaker Keys'!$B$6)</f>
        <v>23</v>
      </c>
      <c r="G1158" t="str">
        <f>VLOOKUP(E1158,Clustering!$A$6:$B$370,2,FALSE)</f>
        <v>Fall</v>
      </c>
      <c r="H1158">
        <f>IF('Peaker Keys'!$B$29&gt;0,MAX(0,MIN('Peaker Keys'!$B$10,B1158/'Peaker Keys'!$B$29)),0)</f>
        <v>0</v>
      </c>
      <c r="I1158">
        <f>MAX(0,MIN('Peaker Keys'!$B$10,C1158/'Peaker Keys'!$B$30))</f>
        <v>1.3327570059793962E-3</v>
      </c>
      <c r="J1158">
        <f>IF('Peaker Keys'!$B$31=1,H1158,I1158)</f>
        <v>0</v>
      </c>
    </row>
    <row r="1159" spans="1:10" x14ac:dyDescent="0.25">
      <c r="A1159">
        <v>1153</v>
      </c>
      <c r="B1159">
        <v>0</v>
      </c>
      <c r="C1159">
        <v>159.1</v>
      </c>
      <c r="D1159">
        <f>MOD(A1159-1+'Peaker Keys'!$B$7,'Peaker Keys'!$B$5)</f>
        <v>1176</v>
      </c>
      <c r="E1159">
        <f>INT(D1159/'Peaker Keys'!$B$6)+1</f>
        <v>50</v>
      </c>
      <c r="F1159">
        <f>MOD(D1159,'Peaker Keys'!$B$6)</f>
        <v>0</v>
      </c>
      <c r="G1159" t="str">
        <f>VLOOKUP(E1159,Clustering!$A$6:$B$370,2,FALSE)</f>
        <v>Summer</v>
      </c>
      <c r="H1159">
        <f>IF('Peaker Keys'!$B$29&gt;0,MAX(0,MIN('Peaker Keys'!$B$10,B1159/'Peaker Keys'!$B$29)),0)</f>
        <v>0</v>
      </c>
      <c r="I1159">
        <f>MAX(0,MIN('Peaker Keys'!$B$10,C1159/'Peaker Keys'!$B$30))</f>
        <v>1.3327570059793962E-3</v>
      </c>
      <c r="J1159">
        <f>IF('Peaker Keys'!$B$31=1,H1159,I1159)</f>
        <v>0</v>
      </c>
    </row>
    <row r="1160" spans="1:10" x14ac:dyDescent="0.25">
      <c r="A1160">
        <v>1154</v>
      </c>
      <c r="B1160">
        <v>0</v>
      </c>
      <c r="C1160">
        <v>153.5</v>
      </c>
      <c r="D1160">
        <f>MOD(A1160-1+'Peaker Keys'!$B$7,'Peaker Keys'!$B$5)</f>
        <v>1177</v>
      </c>
      <c r="E1160">
        <f>INT(D1160/'Peaker Keys'!$B$6)+1</f>
        <v>50</v>
      </c>
      <c r="F1160">
        <f>MOD(D1160,'Peaker Keys'!$B$6)</f>
        <v>1</v>
      </c>
      <c r="G1160" t="str">
        <f>VLOOKUP(E1160,Clustering!$A$6:$B$370,2,FALSE)</f>
        <v>Summer</v>
      </c>
      <c r="H1160">
        <f>IF('Peaker Keys'!$B$29&gt;0,MAX(0,MIN('Peaker Keys'!$B$10,B1160/'Peaker Keys'!$B$29)),0)</f>
        <v>0</v>
      </c>
      <c r="I1160">
        <f>MAX(0,MIN('Peaker Keys'!$B$10,C1160/'Peaker Keys'!$B$30))</f>
        <v>1.2858466399612654E-3</v>
      </c>
      <c r="J1160">
        <f>IF('Peaker Keys'!$B$31=1,H1160,I1160)</f>
        <v>0</v>
      </c>
    </row>
    <row r="1161" spans="1:10" x14ac:dyDescent="0.25">
      <c r="A1161">
        <v>1155</v>
      </c>
      <c r="B1161">
        <v>0</v>
      </c>
      <c r="C1161">
        <v>95.5</v>
      </c>
      <c r="D1161">
        <f>MOD(A1161-1+'Peaker Keys'!$B$7,'Peaker Keys'!$B$5)</f>
        <v>1178</v>
      </c>
      <c r="E1161">
        <f>INT(D1161/'Peaker Keys'!$B$6)+1</f>
        <v>50</v>
      </c>
      <c r="F1161">
        <f>MOD(D1161,'Peaker Keys'!$B$6)</f>
        <v>2</v>
      </c>
      <c r="G1161" t="str">
        <f>VLOOKUP(E1161,Clustering!$A$6:$B$370,2,FALSE)</f>
        <v>Summer</v>
      </c>
      <c r="H1161">
        <f>IF('Peaker Keys'!$B$29&gt;0,MAX(0,MIN('Peaker Keys'!$B$10,B1161/'Peaker Keys'!$B$29)),0)</f>
        <v>0</v>
      </c>
      <c r="I1161">
        <f>MAX(0,MIN('Peaker Keys'!$B$10,C1161/'Peaker Keys'!$B$30))</f>
        <v>7.9998927763062441E-4</v>
      </c>
      <c r="J1161">
        <f>IF('Peaker Keys'!$B$31=1,H1161,I1161)</f>
        <v>0</v>
      </c>
    </row>
    <row r="1162" spans="1:10" x14ac:dyDescent="0.25">
      <c r="A1162">
        <v>1156</v>
      </c>
      <c r="B1162">
        <v>0</v>
      </c>
      <c r="C1162">
        <v>95.5</v>
      </c>
      <c r="D1162">
        <f>MOD(A1162-1+'Peaker Keys'!$B$7,'Peaker Keys'!$B$5)</f>
        <v>1179</v>
      </c>
      <c r="E1162">
        <f>INT(D1162/'Peaker Keys'!$B$6)+1</f>
        <v>50</v>
      </c>
      <c r="F1162">
        <f>MOD(D1162,'Peaker Keys'!$B$6)</f>
        <v>3</v>
      </c>
      <c r="G1162" t="str">
        <f>VLOOKUP(E1162,Clustering!$A$6:$B$370,2,FALSE)</f>
        <v>Summer</v>
      </c>
      <c r="H1162">
        <f>IF('Peaker Keys'!$B$29&gt;0,MAX(0,MIN('Peaker Keys'!$B$10,B1162/'Peaker Keys'!$B$29)),0)</f>
        <v>0</v>
      </c>
      <c r="I1162">
        <f>MAX(0,MIN('Peaker Keys'!$B$10,C1162/'Peaker Keys'!$B$30))</f>
        <v>7.9998927763062441E-4</v>
      </c>
      <c r="J1162">
        <f>IF('Peaker Keys'!$B$31=1,H1162,I1162)</f>
        <v>0</v>
      </c>
    </row>
    <row r="1163" spans="1:10" x14ac:dyDescent="0.25">
      <c r="A1163">
        <v>1157</v>
      </c>
      <c r="B1163">
        <v>0</v>
      </c>
      <c r="C1163">
        <v>95.5</v>
      </c>
      <c r="D1163">
        <f>MOD(A1163-1+'Peaker Keys'!$B$7,'Peaker Keys'!$B$5)</f>
        <v>1180</v>
      </c>
      <c r="E1163">
        <f>INT(D1163/'Peaker Keys'!$B$6)+1</f>
        <v>50</v>
      </c>
      <c r="F1163">
        <f>MOD(D1163,'Peaker Keys'!$B$6)</f>
        <v>4</v>
      </c>
      <c r="G1163" t="str">
        <f>VLOOKUP(E1163,Clustering!$A$6:$B$370,2,FALSE)</f>
        <v>Summer</v>
      </c>
      <c r="H1163">
        <f>IF('Peaker Keys'!$B$29&gt;0,MAX(0,MIN('Peaker Keys'!$B$10,B1163/'Peaker Keys'!$B$29)),0)</f>
        <v>0</v>
      </c>
      <c r="I1163">
        <f>MAX(0,MIN('Peaker Keys'!$B$10,C1163/'Peaker Keys'!$B$30))</f>
        <v>7.9998927763062441E-4</v>
      </c>
      <c r="J1163">
        <f>IF('Peaker Keys'!$B$31=1,H1163,I1163)</f>
        <v>0</v>
      </c>
    </row>
    <row r="1164" spans="1:10" x14ac:dyDescent="0.25">
      <c r="A1164">
        <v>1158</v>
      </c>
      <c r="B1164">
        <v>0</v>
      </c>
      <c r="C1164">
        <v>95.5</v>
      </c>
      <c r="D1164">
        <f>MOD(A1164-1+'Peaker Keys'!$B$7,'Peaker Keys'!$B$5)</f>
        <v>1181</v>
      </c>
      <c r="E1164">
        <f>INT(D1164/'Peaker Keys'!$B$6)+1</f>
        <v>50</v>
      </c>
      <c r="F1164">
        <f>MOD(D1164,'Peaker Keys'!$B$6)</f>
        <v>5</v>
      </c>
      <c r="G1164" t="str">
        <f>VLOOKUP(E1164,Clustering!$A$6:$B$370,2,FALSE)</f>
        <v>Summer</v>
      </c>
      <c r="H1164">
        <f>IF('Peaker Keys'!$B$29&gt;0,MAX(0,MIN('Peaker Keys'!$B$10,B1164/'Peaker Keys'!$B$29)),0)</f>
        <v>0</v>
      </c>
      <c r="I1164">
        <f>MAX(0,MIN('Peaker Keys'!$B$10,C1164/'Peaker Keys'!$B$30))</f>
        <v>7.9998927763062441E-4</v>
      </c>
      <c r="J1164">
        <f>IF('Peaker Keys'!$B$31=1,H1164,I1164)</f>
        <v>0</v>
      </c>
    </row>
    <row r="1165" spans="1:10" x14ac:dyDescent="0.25">
      <c r="A1165">
        <v>1159</v>
      </c>
      <c r="B1165">
        <v>0</v>
      </c>
      <c r="C1165">
        <v>95.5</v>
      </c>
      <c r="D1165">
        <f>MOD(A1165-1+'Peaker Keys'!$B$7,'Peaker Keys'!$B$5)</f>
        <v>1182</v>
      </c>
      <c r="E1165">
        <f>INT(D1165/'Peaker Keys'!$B$6)+1</f>
        <v>50</v>
      </c>
      <c r="F1165">
        <f>MOD(D1165,'Peaker Keys'!$B$6)</f>
        <v>6</v>
      </c>
      <c r="G1165" t="str">
        <f>VLOOKUP(E1165,Clustering!$A$6:$B$370,2,FALSE)</f>
        <v>Summer</v>
      </c>
      <c r="H1165">
        <f>IF('Peaker Keys'!$B$29&gt;0,MAX(0,MIN('Peaker Keys'!$B$10,B1165/'Peaker Keys'!$B$29)),0)</f>
        <v>0</v>
      </c>
      <c r="I1165">
        <f>MAX(0,MIN('Peaker Keys'!$B$10,C1165/'Peaker Keys'!$B$30))</f>
        <v>7.9998927763062441E-4</v>
      </c>
      <c r="J1165">
        <f>IF('Peaker Keys'!$B$31=1,H1165,I1165)</f>
        <v>0</v>
      </c>
    </row>
    <row r="1166" spans="1:10" x14ac:dyDescent="0.25">
      <c r="A1166">
        <v>1160</v>
      </c>
      <c r="B1166">
        <v>0</v>
      </c>
      <c r="C1166">
        <v>95.5</v>
      </c>
      <c r="D1166">
        <f>MOD(A1166-1+'Peaker Keys'!$B$7,'Peaker Keys'!$B$5)</f>
        <v>1183</v>
      </c>
      <c r="E1166">
        <f>INT(D1166/'Peaker Keys'!$B$6)+1</f>
        <v>50</v>
      </c>
      <c r="F1166">
        <f>MOD(D1166,'Peaker Keys'!$B$6)</f>
        <v>7</v>
      </c>
      <c r="G1166" t="str">
        <f>VLOOKUP(E1166,Clustering!$A$6:$B$370,2,FALSE)</f>
        <v>Summer</v>
      </c>
      <c r="H1166">
        <f>IF('Peaker Keys'!$B$29&gt;0,MAX(0,MIN('Peaker Keys'!$B$10,B1166/'Peaker Keys'!$B$29)),0)</f>
        <v>0</v>
      </c>
      <c r="I1166">
        <f>MAX(0,MIN('Peaker Keys'!$B$10,C1166/'Peaker Keys'!$B$30))</f>
        <v>7.9998927763062441E-4</v>
      </c>
      <c r="J1166">
        <f>IF('Peaker Keys'!$B$31=1,H1166,I1166)</f>
        <v>0</v>
      </c>
    </row>
    <row r="1167" spans="1:10" x14ac:dyDescent="0.25">
      <c r="A1167">
        <v>1161</v>
      </c>
      <c r="B1167">
        <v>0</v>
      </c>
      <c r="C1167">
        <v>95.5</v>
      </c>
      <c r="D1167">
        <f>MOD(A1167-1+'Peaker Keys'!$B$7,'Peaker Keys'!$B$5)</f>
        <v>1184</v>
      </c>
      <c r="E1167">
        <f>INT(D1167/'Peaker Keys'!$B$6)+1</f>
        <v>50</v>
      </c>
      <c r="F1167">
        <f>MOD(D1167,'Peaker Keys'!$B$6)</f>
        <v>8</v>
      </c>
      <c r="G1167" t="str">
        <f>VLOOKUP(E1167,Clustering!$A$6:$B$370,2,FALSE)</f>
        <v>Summer</v>
      </c>
      <c r="H1167">
        <f>IF('Peaker Keys'!$B$29&gt;0,MAX(0,MIN('Peaker Keys'!$B$10,B1167/'Peaker Keys'!$B$29)),0)</f>
        <v>0</v>
      </c>
      <c r="I1167">
        <f>MAX(0,MIN('Peaker Keys'!$B$10,C1167/'Peaker Keys'!$B$30))</f>
        <v>7.9998927763062441E-4</v>
      </c>
      <c r="J1167">
        <f>IF('Peaker Keys'!$B$31=1,H1167,I1167)</f>
        <v>0</v>
      </c>
    </row>
    <row r="1168" spans="1:10" x14ac:dyDescent="0.25">
      <c r="A1168">
        <v>1162</v>
      </c>
      <c r="B1168">
        <v>0</v>
      </c>
      <c r="C1168">
        <v>95.5</v>
      </c>
      <c r="D1168">
        <f>MOD(A1168-1+'Peaker Keys'!$B$7,'Peaker Keys'!$B$5)</f>
        <v>1185</v>
      </c>
      <c r="E1168">
        <f>INT(D1168/'Peaker Keys'!$B$6)+1</f>
        <v>50</v>
      </c>
      <c r="F1168">
        <f>MOD(D1168,'Peaker Keys'!$B$6)</f>
        <v>9</v>
      </c>
      <c r="G1168" t="str">
        <f>VLOOKUP(E1168,Clustering!$A$6:$B$370,2,FALSE)</f>
        <v>Summer</v>
      </c>
      <c r="H1168">
        <f>IF('Peaker Keys'!$B$29&gt;0,MAX(0,MIN('Peaker Keys'!$B$10,B1168/'Peaker Keys'!$B$29)),0)</f>
        <v>0</v>
      </c>
      <c r="I1168">
        <f>MAX(0,MIN('Peaker Keys'!$B$10,C1168/'Peaker Keys'!$B$30))</f>
        <v>7.9998927763062441E-4</v>
      </c>
      <c r="J1168">
        <f>IF('Peaker Keys'!$B$31=1,H1168,I1168)</f>
        <v>0</v>
      </c>
    </row>
    <row r="1169" spans="1:10" x14ac:dyDescent="0.25">
      <c r="A1169">
        <v>1163</v>
      </c>
      <c r="B1169">
        <v>0</v>
      </c>
      <c r="C1169">
        <v>95.5</v>
      </c>
      <c r="D1169">
        <f>MOD(A1169-1+'Peaker Keys'!$B$7,'Peaker Keys'!$B$5)</f>
        <v>1186</v>
      </c>
      <c r="E1169">
        <f>INT(D1169/'Peaker Keys'!$B$6)+1</f>
        <v>50</v>
      </c>
      <c r="F1169">
        <f>MOD(D1169,'Peaker Keys'!$B$6)</f>
        <v>10</v>
      </c>
      <c r="G1169" t="str">
        <f>VLOOKUP(E1169,Clustering!$A$6:$B$370,2,FALSE)</f>
        <v>Summer</v>
      </c>
      <c r="H1169">
        <f>IF('Peaker Keys'!$B$29&gt;0,MAX(0,MIN('Peaker Keys'!$B$10,B1169/'Peaker Keys'!$B$29)),0)</f>
        <v>0</v>
      </c>
      <c r="I1169">
        <f>MAX(0,MIN('Peaker Keys'!$B$10,C1169/'Peaker Keys'!$B$30))</f>
        <v>7.9998927763062441E-4</v>
      </c>
      <c r="J1169">
        <f>IF('Peaker Keys'!$B$31=1,H1169,I1169)</f>
        <v>0</v>
      </c>
    </row>
    <row r="1170" spans="1:10" x14ac:dyDescent="0.25">
      <c r="A1170">
        <v>1164</v>
      </c>
      <c r="B1170">
        <v>0</v>
      </c>
      <c r="C1170">
        <v>95.5</v>
      </c>
      <c r="D1170">
        <f>MOD(A1170-1+'Peaker Keys'!$B$7,'Peaker Keys'!$B$5)</f>
        <v>1187</v>
      </c>
      <c r="E1170">
        <f>INT(D1170/'Peaker Keys'!$B$6)+1</f>
        <v>50</v>
      </c>
      <c r="F1170">
        <f>MOD(D1170,'Peaker Keys'!$B$6)</f>
        <v>11</v>
      </c>
      <c r="G1170" t="str">
        <f>VLOOKUP(E1170,Clustering!$A$6:$B$370,2,FALSE)</f>
        <v>Summer</v>
      </c>
      <c r="H1170">
        <f>IF('Peaker Keys'!$B$29&gt;0,MAX(0,MIN('Peaker Keys'!$B$10,B1170/'Peaker Keys'!$B$29)),0)</f>
        <v>0</v>
      </c>
      <c r="I1170">
        <f>MAX(0,MIN('Peaker Keys'!$B$10,C1170/'Peaker Keys'!$B$30))</f>
        <v>7.9998927763062441E-4</v>
      </c>
      <c r="J1170">
        <f>IF('Peaker Keys'!$B$31=1,H1170,I1170)</f>
        <v>0</v>
      </c>
    </row>
    <row r="1171" spans="1:10" x14ac:dyDescent="0.25">
      <c r="A1171">
        <v>1165</v>
      </c>
      <c r="B1171">
        <v>0</v>
      </c>
      <c r="C1171">
        <v>95.5</v>
      </c>
      <c r="D1171">
        <f>MOD(A1171-1+'Peaker Keys'!$B$7,'Peaker Keys'!$B$5)</f>
        <v>1188</v>
      </c>
      <c r="E1171">
        <f>INT(D1171/'Peaker Keys'!$B$6)+1</f>
        <v>50</v>
      </c>
      <c r="F1171">
        <f>MOD(D1171,'Peaker Keys'!$B$6)</f>
        <v>12</v>
      </c>
      <c r="G1171" t="str">
        <f>VLOOKUP(E1171,Clustering!$A$6:$B$370,2,FALSE)</f>
        <v>Summer</v>
      </c>
      <c r="H1171">
        <f>IF('Peaker Keys'!$B$29&gt;0,MAX(0,MIN('Peaker Keys'!$B$10,B1171/'Peaker Keys'!$B$29)),0)</f>
        <v>0</v>
      </c>
      <c r="I1171">
        <f>MAX(0,MIN('Peaker Keys'!$B$10,C1171/'Peaker Keys'!$B$30))</f>
        <v>7.9998927763062441E-4</v>
      </c>
      <c r="J1171">
        <f>IF('Peaker Keys'!$B$31=1,H1171,I1171)</f>
        <v>0</v>
      </c>
    </row>
    <row r="1172" spans="1:10" x14ac:dyDescent="0.25">
      <c r="A1172">
        <v>1166</v>
      </c>
      <c r="B1172">
        <v>0</v>
      </c>
      <c r="C1172">
        <v>95.5</v>
      </c>
      <c r="D1172">
        <f>MOD(A1172-1+'Peaker Keys'!$B$7,'Peaker Keys'!$B$5)</f>
        <v>1189</v>
      </c>
      <c r="E1172">
        <f>INT(D1172/'Peaker Keys'!$B$6)+1</f>
        <v>50</v>
      </c>
      <c r="F1172">
        <f>MOD(D1172,'Peaker Keys'!$B$6)</f>
        <v>13</v>
      </c>
      <c r="G1172" t="str">
        <f>VLOOKUP(E1172,Clustering!$A$6:$B$370,2,FALSE)</f>
        <v>Summer</v>
      </c>
      <c r="H1172">
        <f>IF('Peaker Keys'!$B$29&gt;0,MAX(0,MIN('Peaker Keys'!$B$10,B1172/'Peaker Keys'!$B$29)),0)</f>
        <v>0</v>
      </c>
      <c r="I1172">
        <f>MAX(0,MIN('Peaker Keys'!$B$10,C1172/'Peaker Keys'!$B$30))</f>
        <v>7.9998927763062441E-4</v>
      </c>
      <c r="J1172">
        <f>IF('Peaker Keys'!$B$31=1,H1172,I1172)</f>
        <v>0</v>
      </c>
    </row>
    <row r="1173" spans="1:10" x14ac:dyDescent="0.25">
      <c r="A1173">
        <v>1167</v>
      </c>
      <c r="B1173">
        <v>0</v>
      </c>
      <c r="C1173">
        <v>95.5</v>
      </c>
      <c r="D1173">
        <f>MOD(A1173-1+'Peaker Keys'!$B$7,'Peaker Keys'!$B$5)</f>
        <v>1190</v>
      </c>
      <c r="E1173">
        <f>INT(D1173/'Peaker Keys'!$B$6)+1</f>
        <v>50</v>
      </c>
      <c r="F1173">
        <f>MOD(D1173,'Peaker Keys'!$B$6)</f>
        <v>14</v>
      </c>
      <c r="G1173" t="str">
        <f>VLOOKUP(E1173,Clustering!$A$6:$B$370,2,FALSE)</f>
        <v>Summer</v>
      </c>
      <c r="H1173">
        <f>IF('Peaker Keys'!$B$29&gt;0,MAX(0,MIN('Peaker Keys'!$B$10,B1173/'Peaker Keys'!$B$29)),0)</f>
        <v>0</v>
      </c>
      <c r="I1173">
        <f>MAX(0,MIN('Peaker Keys'!$B$10,C1173/'Peaker Keys'!$B$30))</f>
        <v>7.9998927763062441E-4</v>
      </c>
      <c r="J1173">
        <f>IF('Peaker Keys'!$B$31=1,H1173,I1173)</f>
        <v>0</v>
      </c>
    </row>
    <row r="1174" spans="1:10" x14ac:dyDescent="0.25">
      <c r="A1174">
        <v>1168</v>
      </c>
      <c r="B1174">
        <v>0</v>
      </c>
      <c r="C1174">
        <v>95.5</v>
      </c>
      <c r="D1174">
        <f>MOD(A1174-1+'Peaker Keys'!$B$7,'Peaker Keys'!$B$5)</f>
        <v>1191</v>
      </c>
      <c r="E1174">
        <f>INT(D1174/'Peaker Keys'!$B$6)+1</f>
        <v>50</v>
      </c>
      <c r="F1174">
        <f>MOD(D1174,'Peaker Keys'!$B$6)</f>
        <v>15</v>
      </c>
      <c r="G1174" t="str">
        <f>VLOOKUP(E1174,Clustering!$A$6:$B$370,2,FALSE)</f>
        <v>Summer</v>
      </c>
      <c r="H1174">
        <f>IF('Peaker Keys'!$B$29&gt;0,MAX(0,MIN('Peaker Keys'!$B$10,B1174/'Peaker Keys'!$B$29)),0)</f>
        <v>0</v>
      </c>
      <c r="I1174">
        <f>MAX(0,MIN('Peaker Keys'!$B$10,C1174/'Peaker Keys'!$B$30))</f>
        <v>7.9998927763062441E-4</v>
      </c>
      <c r="J1174">
        <f>IF('Peaker Keys'!$B$31=1,H1174,I1174)</f>
        <v>0</v>
      </c>
    </row>
    <row r="1175" spans="1:10" x14ac:dyDescent="0.25">
      <c r="A1175">
        <v>1169</v>
      </c>
      <c r="B1175">
        <v>0</v>
      </c>
      <c r="C1175">
        <v>159.1</v>
      </c>
      <c r="D1175">
        <f>MOD(A1175-1+'Peaker Keys'!$B$7,'Peaker Keys'!$B$5)</f>
        <v>1192</v>
      </c>
      <c r="E1175">
        <f>INT(D1175/'Peaker Keys'!$B$6)+1</f>
        <v>50</v>
      </c>
      <c r="F1175">
        <f>MOD(D1175,'Peaker Keys'!$B$6)</f>
        <v>16</v>
      </c>
      <c r="G1175" t="str">
        <f>VLOOKUP(E1175,Clustering!$A$6:$B$370,2,FALSE)</f>
        <v>Summer</v>
      </c>
      <c r="H1175">
        <f>IF('Peaker Keys'!$B$29&gt;0,MAX(0,MIN('Peaker Keys'!$B$10,B1175/'Peaker Keys'!$B$29)),0)</f>
        <v>0</v>
      </c>
      <c r="I1175">
        <f>MAX(0,MIN('Peaker Keys'!$B$10,C1175/'Peaker Keys'!$B$30))</f>
        <v>1.3327570059793962E-3</v>
      </c>
      <c r="J1175">
        <f>IF('Peaker Keys'!$B$31=1,H1175,I1175)</f>
        <v>0</v>
      </c>
    </row>
    <row r="1176" spans="1:10" x14ac:dyDescent="0.25">
      <c r="A1176">
        <v>1170</v>
      </c>
      <c r="B1176">
        <v>0</v>
      </c>
      <c r="C1176">
        <v>415.3</v>
      </c>
      <c r="D1176">
        <f>MOD(A1176-1+'Peaker Keys'!$B$7,'Peaker Keys'!$B$5)</f>
        <v>1193</v>
      </c>
      <c r="E1176">
        <f>INT(D1176/'Peaker Keys'!$B$6)+1</f>
        <v>50</v>
      </c>
      <c r="F1176">
        <f>MOD(D1176,'Peaker Keys'!$B$6)</f>
        <v>17</v>
      </c>
      <c r="G1176" t="str">
        <f>VLOOKUP(E1176,Clustering!$A$6:$B$370,2,FALSE)</f>
        <v>Summer</v>
      </c>
      <c r="H1176">
        <f>IF('Peaker Keys'!$B$29&gt;0,MAX(0,MIN('Peaker Keys'!$B$10,B1176/'Peaker Keys'!$B$29)),0)</f>
        <v>0</v>
      </c>
      <c r="I1176">
        <f>MAX(0,MIN('Peaker Keys'!$B$10,C1176/'Peaker Keys'!$B$30))</f>
        <v>3.4789062513088829E-3</v>
      </c>
      <c r="J1176">
        <f>IF('Peaker Keys'!$B$31=1,H1176,I1176)</f>
        <v>0</v>
      </c>
    </row>
    <row r="1177" spans="1:10" x14ac:dyDescent="0.25">
      <c r="A1177">
        <v>1171</v>
      </c>
      <c r="B1177">
        <v>0</v>
      </c>
      <c r="C1177">
        <v>159.1</v>
      </c>
      <c r="D1177">
        <f>MOD(A1177-1+'Peaker Keys'!$B$7,'Peaker Keys'!$B$5)</f>
        <v>1194</v>
      </c>
      <c r="E1177">
        <f>INT(D1177/'Peaker Keys'!$B$6)+1</f>
        <v>50</v>
      </c>
      <c r="F1177">
        <f>MOD(D1177,'Peaker Keys'!$B$6)</f>
        <v>18</v>
      </c>
      <c r="G1177" t="str">
        <f>VLOOKUP(E1177,Clustering!$A$6:$B$370,2,FALSE)</f>
        <v>Summer</v>
      </c>
      <c r="H1177">
        <f>IF('Peaker Keys'!$B$29&gt;0,MAX(0,MIN('Peaker Keys'!$B$10,B1177/'Peaker Keys'!$B$29)),0)</f>
        <v>0</v>
      </c>
      <c r="I1177">
        <f>MAX(0,MIN('Peaker Keys'!$B$10,C1177/'Peaker Keys'!$B$30))</f>
        <v>1.3327570059793962E-3</v>
      </c>
      <c r="J1177">
        <f>IF('Peaker Keys'!$B$31=1,H1177,I1177)</f>
        <v>0</v>
      </c>
    </row>
    <row r="1178" spans="1:10" x14ac:dyDescent="0.25">
      <c r="A1178">
        <v>1172</v>
      </c>
      <c r="B1178">
        <v>0</v>
      </c>
      <c r="C1178">
        <v>159.1</v>
      </c>
      <c r="D1178">
        <f>MOD(A1178-1+'Peaker Keys'!$B$7,'Peaker Keys'!$B$5)</f>
        <v>1195</v>
      </c>
      <c r="E1178">
        <f>INT(D1178/'Peaker Keys'!$B$6)+1</f>
        <v>50</v>
      </c>
      <c r="F1178">
        <f>MOD(D1178,'Peaker Keys'!$B$6)</f>
        <v>19</v>
      </c>
      <c r="G1178" t="str">
        <f>VLOOKUP(E1178,Clustering!$A$6:$B$370,2,FALSE)</f>
        <v>Summer</v>
      </c>
      <c r="H1178">
        <f>IF('Peaker Keys'!$B$29&gt;0,MAX(0,MIN('Peaker Keys'!$B$10,B1178/'Peaker Keys'!$B$29)),0)</f>
        <v>0</v>
      </c>
      <c r="I1178">
        <f>MAX(0,MIN('Peaker Keys'!$B$10,C1178/'Peaker Keys'!$B$30))</f>
        <v>1.3327570059793962E-3</v>
      </c>
      <c r="J1178">
        <f>IF('Peaker Keys'!$B$31=1,H1178,I1178)</f>
        <v>0</v>
      </c>
    </row>
    <row r="1179" spans="1:10" x14ac:dyDescent="0.25">
      <c r="A1179">
        <v>1173</v>
      </c>
      <c r="B1179">
        <v>0</v>
      </c>
      <c r="C1179">
        <v>159.1</v>
      </c>
      <c r="D1179">
        <f>MOD(A1179-1+'Peaker Keys'!$B$7,'Peaker Keys'!$B$5)</f>
        <v>1196</v>
      </c>
      <c r="E1179">
        <f>INT(D1179/'Peaker Keys'!$B$6)+1</f>
        <v>50</v>
      </c>
      <c r="F1179">
        <f>MOD(D1179,'Peaker Keys'!$B$6)</f>
        <v>20</v>
      </c>
      <c r="G1179" t="str">
        <f>VLOOKUP(E1179,Clustering!$A$6:$B$370,2,FALSE)</f>
        <v>Summer</v>
      </c>
      <c r="H1179">
        <f>IF('Peaker Keys'!$B$29&gt;0,MAX(0,MIN('Peaker Keys'!$B$10,B1179/'Peaker Keys'!$B$29)),0)</f>
        <v>0</v>
      </c>
      <c r="I1179">
        <f>MAX(0,MIN('Peaker Keys'!$B$10,C1179/'Peaker Keys'!$B$30))</f>
        <v>1.3327570059793962E-3</v>
      </c>
      <c r="J1179">
        <f>IF('Peaker Keys'!$B$31=1,H1179,I1179)</f>
        <v>0</v>
      </c>
    </row>
    <row r="1180" spans="1:10" x14ac:dyDescent="0.25">
      <c r="A1180">
        <v>1174</v>
      </c>
      <c r="B1180">
        <v>0</v>
      </c>
      <c r="C1180">
        <v>159.1</v>
      </c>
      <c r="D1180">
        <f>MOD(A1180-1+'Peaker Keys'!$B$7,'Peaker Keys'!$B$5)</f>
        <v>1197</v>
      </c>
      <c r="E1180">
        <f>INT(D1180/'Peaker Keys'!$B$6)+1</f>
        <v>50</v>
      </c>
      <c r="F1180">
        <f>MOD(D1180,'Peaker Keys'!$B$6)</f>
        <v>21</v>
      </c>
      <c r="G1180" t="str">
        <f>VLOOKUP(E1180,Clustering!$A$6:$B$370,2,FALSE)</f>
        <v>Summer</v>
      </c>
      <c r="H1180">
        <f>IF('Peaker Keys'!$B$29&gt;0,MAX(0,MIN('Peaker Keys'!$B$10,B1180/'Peaker Keys'!$B$29)),0)</f>
        <v>0</v>
      </c>
      <c r="I1180">
        <f>MAX(0,MIN('Peaker Keys'!$B$10,C1180/'Peaker Keys'!$B$30))</f>
        <v>1.3327570059793962E-3</v>
      </c>
      <c r="J1180">
        <f>IF('Peaker Keys'!$B$31=1,H1180,I1180)</f>
        <v>0</v>
      </c>
    </row>
    <row r="1181" spans="1:10" x14ac:dyDescent="0.25">
      <c r="A1181">
        <v>1175</v>
      </c>
      <c r="B1181">
        <v>0</v>
      </c>
      <c r="C1181">
        <v>159.1</v>
      </c>
      <c r="D1181">
        <f>MOD(A1181-1+'Peaker Keys'!$B$7,'Peaker Keys'!$B$5)</f>
        <v>1198</v>
      </c>
      <c r="E1181">
        <f>INT(D1181/'Peaker Keys'!$B$6)+1</f>
        <v>50</v>
      </c>
      <c r="F1181">
        <f>MOD(D1181,'Peaker Keys'!$B$6)</f>
        <v>22</v>
      </c>
      <c r="G1181" t="str">
        <f>VLOOKUP(E1181,Clustering!$A$6:$B$370,2,FALSE)</f>
        <v>Summer</v>
      </c>
      <c r="H1181">
        <f>IF('Peaker Keys'!$B$29&gt;0,MAX(0,MIN('Peaker Keys'!$B$10,B1181/'Peaker Keys'!$B$29)),0)</f>
        <v>0</v>
      </c>
      <c r="I1181">
        <f>MAX(0,MIN('Peaker Keys'!$B$10,C1181/'Peaker Keys'!$B$30))</f>
        <v>1.3327570059793962E-3</v>
      </c>
      <c r="J1181">
        <f>IF('Peaker Keys'!$B$31=1,H1181,I1181)</f>
        <v>0</v>
      </c>
    </row>
    <row r="1182" spans="1:10" x14ac:dyDescent="0.25">
      <c r="A1182">
        <v>1176</v>
      </c>
      <c r="B1182">
        <v>0</v>
      </c>
      <c r="C1182">
        <v>159.1</v>
      </c>
      <c r="D1182">
        <f>MOD(A1182-1+'Peaker Keys'!$B$7,'Peaker Keys'!$B$5)</f>
        <v>1199</v>
      </c>
      <c r="E1182">
        <f>INT(D1182/'Peaker Keys'!$B$6)+1</f>
        <v>50</v>
      </c>
      <c r="F1182">
        <f>MOD(D1182,'Peaker Keys'!$B$6)</f>
        <v>23</v>
      </c>
      <c r="G1182" t="str">
        <f>VLOOKUP(E1182,Clustering!$A$6:$B$370,2,FALSE)</f>
        <v>Summer</v>
      </c>
      <c r="H1182">
        <f>IF('Peaker Keys'!$B$29&gt;0,MAX(0,MIN('Peaker Keys'!$B$10,B1182/'Peaker Keys'!$B$29)),0)</f>
        <v>0</v>
      </c>
      <c r="I1182">
        <f>MAX(0,MIN('Peaker Keys'!$B$10,C1182/'Peaker Keys'!$B$30))</f>
        <v>1.3327570059793962E-3</v>
      </c>
      <c r="J1182">
        <f>IF('Peaker Keys'!$B$31=1,H1182,I1182)</f>
        <v>0</v>
      </c>
    </row>
    <row r="1183" spans="1:10" x14ac:dyDescent="0.25">
      <c r="A1183">
        <v>1177</v>
      </c>
      <c r="B1183">
        <v>0</v>
      </c>
      <c r="C1183">
        <v>159.1</v>
      </c>
      <c r="D1183">
        <f>MOD(A1183-1+'Peaker Keys'!$B$7,'Peaker Keys'!$B$5)</f>
        <v>1200</v>
      </c>
      <c r="E1183">
        <f>INT(D1183/'Peaker Keys'!$B$6)+1</f>
        <v>51</v>
      </c>
      <c r="F1183">
        <f>MOD(D1183,'Peaker Keys'!$B$6)</f>
        <v>0</v>
      </c>
      <c r="G1183" t="str">
        <f>VLOOKUP(E1183,Clustering!$A$6:$B$370,2,FALSE)</f>
        <v>Fall</v>
      </c>
      <c r="H1183">
        <f>IF('Peaker Keys'!$B$29&gt;0,MAX(0,MIN('Peaker Keys'!$B$10,B1183/'Peaker Keys'!$B$29)),0)</f>
        <v>0</v>
      </c>
      <c r="I1183">
        <f>MAX(0,MIN('Peaker Keys'!$B$10,C1183/'Peaker Keys'!$B$30))</f>
        <v>1.3327570059793962E-3</v>
      </c>
      <c r="J1183">
        <f>IF('Peaker Keys'!$B$31=1,H1183,I1183)</f>
        <v>0</v>
      </c>
    </row>
    <row r="1184" spans="1:10" x14ac:dyDescent="0.25">
      <c r="A1184">
        <v>1178</v>
      </c>
      <c r="B1184">
        <v>0</v>
      </c>
      <c r="C1184">
        <v>139.9</v>
      </c>
      <c r="D1184">
        <f>MOD(A1184-1+'Peaker Keys'!$B$7,'Peaker Keys'!$B$5)</f>
        <v>1201</v>
      </c>
      <c r="E1184">
        <f>INT(D1184/'Peaker Keys'!$B$6)+1</f>
        <v>51</v>
      </c>
      <c r="F1184">
        <f>MOD(D1184,'Peaker Keys'!$B$6)</f>
        <v>1</v>
      </c>
      <c r="G1184" t="str">
        <f>VLOOKUP(E1184,Clustering!$A$6:$B$370,2,FALSE)</f>
        <v>Fall</v>
      </c>
      <c r="H1184">
        <f>IF('Peaker Keys'!$B$29&gt;0,MAX(0,MIN('Peaker Keys'!$B$10,B1184/'Peaker Keys'!$B$29)),0)</f>
        <v>0</v>
      </c>
      <c r="I1184">
        <f>MAX(0,MIN('Peaker Keys'!$B$10,C1184/'Peaker Keys'!$B$30))</f>
        <v>1.1719214653458047E-3</v>
      </c>
      <c r="J1184">
        <f>IF('Peaker Keys'!$B$31=1,H1184,I1184)</f>
        <v>0</v>
      </c>
    </row>
    <row r="1185" spans="1:10" x14ac:dyDescent="0.25">
      <c r="A1185">
        <v>1179</v>
      </c>
      <c r="B1185">
        <v>0</v>
      </c>
      <c r="C1185">
        <v>95.5</v>
      </c>
      <c r="D1185">
        <f>MOD(A1185-1+'Peaker Keys'!$B$7,'Peaker Keys'!$B$5)</f>
        <v>1202</v>
      </c>
      <c r="E1185">
        <f>INT(D1185/'Peaker Keys'!$B$6)+1</f>
        <v>51</v>
      </c>
      <c r="F1185">
        <f>MOD(D1185,'Peaker Keys'!$B$6)</f>
        <v>2</v>
      </c>
      <c r="G1185" t="str">
        <f>VLOOKUP(E1185,Clustering!$A$6:$B$370,2,FALSE)</f>
        <v>Fall</v>
      </c>
      <c r="H1185">
        <f>IF('Peaker Keys'!$B$29&gt;0,MAX(0,MIN('Peaker Keys'!$B$10,B1185/'Peaker Keys'!$B$29)),0)</f>
        <v>0</v>
      </c>
      <c r="I1185">
        <f>MAX(0,MIN('Peaker Keys'!$B$10,C1185/'Peaker Keys'!$B$30))</f>
        <v>7.9998927763062441E-4</v>
      </c>
      <c r="J1185">
        <f>IF('Peaker Keys'!$B$31=1,H1185,I1185)</f>
        <v>0</v>
      </c>
    </row>
    <row r="1186" spans="1:10" x14ac:dyDescent="0.25">
      <c r="A1186">
        <v>1180</v>
      </c>
      <c r="B1186">
        <v>0</v>
      </c>
      <c r="C1186">
        <v>95.5</v>
      </c>
      <c r="D1186">
        <f>MOD(A1186-1+'Peaker Keys'!$B$7,'Peaker Keys'!$B$5)</f>
        <v>1203</v>
      </c>
      <c r="E1186">
        <f>INT(D1186/'Peaker Keys'!$B$6)+1</f>
        <v>51</v>
      </c>
      <c r="F1186">
        <f>MOD(D1186,'Peaker Keys'!$B$6)</f>
        <v>3</v>
      </c>
      <c r="G1186" t="str">
        <f>VLOOKUP(E1186,Clustering!$A$6:$B$370,2,FALSE)</f>
        <v>Fall</v>
      </c>
      <c r="H1186">
        <f>IF('Peaker Keys'!$B$29&gt;0,MAX(0,MIN('Peaker Keys'!$B$10,B1186/'Peaker Keys'!$B$29)),0)</f>
        <v>0</v>
      </c>
      <c r="I1186">
        <f>MAX(0,MIN('Peaker Keys'!$B$10,C1186/'Peaker Keys'!$B$30))</f>
        <v>7.9998927763062441E-4</v>
      </c>
      <c r="J1186">
        <f>IF('Peaker Keys'!$B$31=1,H1186,I1186)</f>
        <v>0</v>
      </c>
    </row>
    <row r="1187" spans="1:10" x14ac:dyDescent="0.25">
      <c r="A1187">
        <v>1181</v>
      </c>
      <c r="B1187">
        <v>0</v>
      </c>
      <c r="C1187">
        <v>95.5</v>
      </c>
      <c r="D1187">
        <f>MOD(A1187-1+'Peaker Keys'!$B$7,'Peaker Keys'!$B$5)</f>
        <v>1204</v>
      </c>
      <c r="E1187">
        <f>INT(D1187/'Peaker Keys'!$B$6)+1</f>
        <v>51</v>
      </c>
      <c r="F1187">
        <f>MOD(D1187,'Peaker Keys'!$B$6)</f>
        <v>4</v>
      </c>
      <c r="G1187" t="str">
        <f>VLOOKUP(E1187,Clustering!$A$6:$B$370,2,FALSE)</f>
        <v>Fall</v>
      </c>
      <c r="H1187">
        <f>IF('Peaker Keys'!$B$29&gt;0,MAX(0,MIN('Peaker Keys'!$B$10,B1187/'Peaker Keys'!$B$29)),0)</f>
        <v>0</v>
      </c>
      <c r="I1187">
        <f>MAX(0,MIN('Peaker Keys'!$B$10,C1187/'Peaker Keys'!$B$30))</f>
        <v>7.9998927763062441E-4</v>
      </c>
      <c r="J1187">
        <f>IF('Peaker Keys'!$B$31=1,H1187,I1187)</f>
        <v>0</v>
      </c>
    </row>
    <row r="1188" spans="1:10" x14ac:dyDescent="0.25">
      <c r="A1188">
        <v>1182</v>
      </c>
      <c r="B1188">
        <v>0</v>
      </c>
      <c r="C1188">
        <v>95.5</v>
      </c>
      <c r="D1188">
        <f>MOD(A1188-1+'Peaker Keys'!$B$7,'Peaker Keys'!$B$5)</f>
        <v>1205</v>
      </c>
      <c r="E1188">
        <f>INT(D1188/'Peaker Keys'!$B$6)+1</f>
        <v>51</v>
      </c>
      <c r="F1188">
        <f>MOD(D1188,'Peaker Keys'!$B$6)</f>
        <v>5</v>
      </c>
      <c r="G1188" t="str">
        <f>VLOOKUP(E1188,Clustering!$A$6:$B$370,2,FALSE)</f>
        <v>Fall</v>
      </c>
      <c r="H1188">
        <f>IF('Peaker Keys'!$B$29&gt;0,MAX(0,MIN('Peaker Keys'!$B$10,B1188/'Peaker Keys'!$B$29)),0)</f>
        <v>0</v>
      </c>
      <c r="I1188">
        <f>MAX(0,MIN('Peaker Keys'!$B$10,C1188/'Peaker Keys'!$B$30))</f>
        <v>7.9998927763062441E-4</v>
      </c>
      <c r="J1188">
        <f>IF('Peaker Keys'!$B$31=1,H1188,I1188)</f>
        <v>0</v>
      </c>
    </row>
    <row r="1189" spans="1:10" x14ac:dyDescent="0.25">
      <c r="A1189">
        <v>1183</v>
      </c>
      <c r="B1189">
        <v>0</v>
      </c>
      <c r="C1189">
        <v>95.5</v>
      </c>
      <c r="D1189">
        <f>MOD(A1189-1+'Peaker Keys'!$B$7,'Peaker Keys'!$B$5)</f>
        <v>1206</v>
      </c>
      <c r="E1189">
        <f>INT(D1189/'Peaker Keys'!$B$6)+1</f>
        <v>51</v>
      </c>
      <c r="F1189">
        <f>MOD(D1189,'Peaker Keys'!$B$6)</f>
        <v>6</v>
      </c>
      <c r="G1189" t="str">
        <f>VLOOKUP(E1189,Clustering!$A$6:$B$370,2,FALSE)</f>
        <v>Fall</v>
      </c>
      <c r="H1189">
        <f>IF('Peaker Keys'!$B$29&gt;0,MAX(0,MIN('Peaker Keys'!$B$10,B1189/'Peaker Keys'!$B$29)),0)</f>
        <v>0</v>
      </c>
      <c r="I1189">
        <f>MAX(0,MIN('Peaker Keys'!$B$10,C1189/'Peaker Keys'!$B$30))</f>
        <v>7.9998927763062441E-4</v>
      </c>
      <c r="J1189">
        <f>IF('Peaker Keys'!$B$31=1,H1189,I1189)</f>
        <v>0</v>
      </c>
    </row>
    <row r="1190" spans="1:10" x14ac:dyDescent="0.25">
      <c r="A1190">
        <v>1184</v>
      </c>
      <c r="B1190">
        <v>0</v>
      </c>
      <c r="C1190">
        <v>1243.5999999999999</v>
      </c>
      <c r="D1190">
        <f>MOD(A1190-1+'Peaker Keys'!$B$7,'Peaker Keys'!$B$5)</f>
        <v>1207</v>
      </c>
      <c r="E1190">
        <f>INT(D1190/'Peaker Keys'!$B$6)+1</f>
        <v>51</v>
      </c>
      <c r="F1190">
        <f>MOD(D1190,'Peaker Keys'!$B$6)</f>
        <v>7</v>
      </c>
      <c r="G1190" t="str">
        <f>VLOOKUP(E1190,Clustering!$A$6:$B$370,2,FALSE)</f>
        <v>Fall</v>
      </c>
      <c r="H1190">
        <f>IF('Peaker Keys'!$B$29&gt;0,MAX(0,MIN('Peaker Keys'!$B$10,B1190/'Peaker Keys'!$B$29)),0)</f>
        <v>0</v>
      </c>
      <c r="I1190">
        <f>MAX(0,MIN('Peaker Keys'!$B$10,C1190/'Peaker Keys'!$B$30))</f>
        <v>1.0417451996454915E-2</v>
      </c>
      <c r="J1190">
        <f>IF('Peaker Keys'!$B$31=1,H1190,I1190)</f>
        <v>0</v>
      </c>
    </row>
    <row r="1191" spans="1:10" x14ac:dyDescent="0.25">
      <c r="A1191">
        <v>1185</v>
      </c>
      <c r="B1191">
        <v>0</v>
      </c>
      <c r="C1191">
        <v>519.70000000000005</v>
      </c>
      <c r="D1191">
        <f>MOD(A1191-1+'Peaker Keys'!$B$7,'Peaker Keys'!$B$5)</f>
        <v>1208</v>
      </c>
      <c r="E1191">
        <f>INT(D1191/'Peaker Keys'!$B$6)+1</f>
        <v>51</v>
      </c>
      <c r="F1191">
        <f>MOD(D1191,'Peaker Keys'!$B$6)</f>
        <v>8</v>
      </c>
      <c r="G1191" t="str">
        <f>VLOOKUP(E1191,Clustering!$A$6:$B$370,2,FALSE)</f>
        <v>Fall</v>
      </c>
      <c r="H1191">
        <f>IF('Peaker Keys'!$B$29&gt;0,MAX(0,MIN('Peaker Keys'!$B$10,B1191/'Peaker Keys'!$B$29)),0)</f>
        <v>0</v>
      </c>
      <c r="I1191">
        <f>MAX(0,MIN('Peaker Keys'!$B$10,C1191/'Peaker Keys'!$B$30))</f>
        <v>4.3534495035040368E-3</v>
      </c>
      <c r="J1191">
        <f>IF('Peaker Keys'!$B$31=1,H1191,I1191)</f>
        <v>0</v>
      </c>
    </row>
    <row r="1192" spans="1:10" x14ac:dyDescent="0.25">
      <c r="A1192">
        <v>1186</v>
      </c>
      <c r="B1192">
        <v>0</v>
      </c>
      <c r="C1192">
        <v>95.5</v>
      </c>
      <c r="D1192">
        <f>MOD(A1192-1+'Peaker Keys'!$B$7,'Peaker Keys'!$B$5)</f>
        <v>1209</v>
      </c>
      <c r="E1192">
        <f>INT(D1192/'Peaker Keys'!$B$6)+1</f>
        <v>51</v>
      </c>
      <c r="F1192">
        <f>MOD(D1192,'Peaker Keys'!$B$6)</f>
        <v>9</v>
      </c>
      <c r="G1192" t="str">
        <f>VLOOKUP(E1192,Clustering!$A$6:$B$370,2,FALSE)</f>
        <v>Fall</v>
      </c>
      <c r="H1192">
        <f>IF('Peaker Keys'!$B$29&gt;0,MAX(0,MIN('Peaker Keys'!$B$10,B1192/'Peaker Keys'!$B$29)),0)</f>
        <v>0</v>
      </c>
      <c r="I1192">
        <f>MAX(0,MIN('Peaker Keys'!$B$10,C1192/'Peaker Keys'!$B$30))</f>
        <v>7.9998927763062441E-4</v>
      </c>
      <c r="J1192">
        <f>IF('Peaker Keys'!$B$31=1,H1192,I1192)</f>
        <v>0</v>
      </c>
    </row>
    <row r="1193" spans="1:10" x14ac:dyDescent="0.25">
      <c r="A1193">
        <v>1187</v>
      </c>
      <c r="B1193">
        <v>0</v>
      </c>
      <c r="C1193">
        <v>95.5</v>
      </c>
      <c r="D1193">
        <f>MOD(A1193-1+'Peaker Keys'!$B$7,'Peaker Keys'!$B$5)</f>
        <v>1210</v>
      </c>
      <c r="E1193">
        <f>INT(D1193/'Peaker Keys'!$B$6)+1</f>
        <v>51</v>
      </c>
      <c r="F1193">
        <f>MOD(D1193,'Peaker Keys'!$B$6)</f>
        <v>10</v>
      </c>
      <c r="G1193" t="str">
        <f>VLOOKUP(E1193,Clustering!$A$6:$B$370,2,FALSE)</f>
        <v>Fall</v>
      </c>
      <c r="H1193">
        <f>IF('Peaker Keys'!$B$29&gt;0,MAX(0,MIN('Peaker Keys'!$B$10,B1193/'Peaker Keys'!$B$29)),0)</f>
        <v>0</v>
      </c>
      <c r="I1193">
        <f>MAX(0,MIN('Peaker Keys'!$B$10,C1193/'Peaker Keys'!$B$30))</f>
        <v>7.9998927763062441E-4</v>
      </c>
      <c r="J1193">
        <f>IF('Peaker Keys'!$B$31=1,H1193,I1193)</f>
        <v>0</v>
      </c>
    </row>
    <row r="1194" spans="1:10" x14ac:dyDescent="0.25">
      <c r="A1194">
        <v>1188</v>
      </c>
      <c r="B1194">
        <v>0</v>
      </c>
      <c r="C1194">
        <v>95.5</v>
      </c>
      <c r="D1194">
        <f>MOD(A1194-1+'Peaker Keys'!$B$7,'Peaker Keys'!$B$5)</f>
        <v>1211</v>
      </c>
      <c r="E1194">
        <f>INT(D1194/'Peaker Keys'!$B$6)+1</f>
        <v>51</v>
      </c>
      <c r="F1194">
        <f>MOD(D1194,'Peaker Keys'!$B$6)</f>
        <v>11</v>
      </c>
      <c r="G1194" t="str">
        <f>VLOOKUP(E1194,Clustering!$A$6:$B$370,2,FALSE)</f>
        <v>Fall</v>
      </c>
      <c r="H1194">
        <f>IF('Peaker Keys'!$B$29&gt;0,MAX(0,MIN('Peaker Keys'!$B$10,B1194/'Peaker Keys'!$B$29)),0)</f>
        <v>0</v>
      </c>
      <c r="I1194">
        <f>MAX(0,MIN('Peaker Keys'!$B$10,C1194/'Peaker Keys'!$B$30))</f>
        <v>7.9998927763062441E-4</v>
      </c>
      <c r="J1194">
        <f>IF('Peaker Keys'!$B$31=1,H1194,I1194)</f>
        <v>0</v>
      </c>
    </row>
    <row r="1195" spans="1:10" x14ac:dyDescent="0.25">
      <c r="A1195">
        <v>1189</v>
      </c>
      <c r="B1195">
        <v>0</v>
      </c>
      <c r="C1195">
        <v>95.5</v>
      </c>
      <c r="D1195">
        <f>MOD(A1195-1+'Peaker Keys'!$B$7,'Peaker Keys'!$B$5)</f>
        <v>1212</v>
      </c>
      <c r="E1195">
        <f>INT(D1195/'Peaker Keys'!$B$6)+1</f>
        <v>51</v>
      </c>
      <c r="F1195">
        <f>MOD(D1195,'Peaker Keys'!$B$6)</f>
        <v>12</v>
      </c>
      <c r="G1195" t="str">
        <f>VLOOKUP(E1195,Clustering!$A$6:$B$370,2,FALSE)</f>
        <v>Fall</v>
      </c>
      <c r="H1195">
        <f>IF('Peaker Keys'!$B$29&gt;0,MAX(0,MIN('Peaker Keys'!$B$10,B1195/'Peaker Keys'!$B$29)),0)</f>
        <v>0</v>
      </c>
      <c r="I1195">
        <f>MAX(0,MIN('Peaker Keys'!$B$10,C1195/'Peaker Keys'!$B$30))</f>
        <v>7.9998927763062441E-4</v>
      </c>
      <c r="J1195">
        <f>IF('Peaker Keys'!$B$31=1,H1195,I1195)</f>
        <v>0</v>
      </c>
    </row>
    <row r="1196" spans="1:10" x14ac:dyDescent="0.25">
      <c r="A1196">
        <v>1190</v>
      </c>
      <c r="B1196">
        <v>0</v>
      </c>
      <c r="C1196">
        <v>95.5</v>
      </c>
      <c r="D1196">
        <f>MOD(A1196-1+'Peaker Keys'!$B$7,'Peaker Keys'!$B$5)</f>
        <v>1213</v>
      </c>
      <c r="E1196">
        <f>INT(D1196/'Peaker Keys'!$B$6)+1</f>
        <v>51</v>
      </c>
      <c r="F1196">
        <f>MOD(D1196,'Peaker Keys'!$B$6)</f>
        <v>13</v>
      </c>
      <c r="G1196" t="str">
        <f>VLOOKUP(E1196,Clustering!$A$6:$B$370,2,FALSE)</f>
        <v>Fall</v>
      </c>
      <c r="H1196">
        <f>IF('Peaker Keys'!$B$29&gt;0,MAX(0,MIN('Peaker Keys'!$B$10,B1196/'Peaker Keys'!$B$29)),0)</f>
        <v>0</v>
      </c>
      <c r="I1196">
        <f>MAX(0,MIN('Peaker Keys'!$B$10,C1196/'Peaker Keys'!$B$30))</f>
        <v>7.9998927763062441E-4</v>
      </c>
      <c r="J1196">
        <f>IF('Peaker Keys'!$B$31=1,H1196,I1196)</f>
        <v>0</v>
      </c>
    </row>
    <row r="1197" spans="1:10" x14ac:dyDescent="0.25">
      <c r="A1197">
        <v>1191</v>
      </c>
      <c r="B1197">
        <v>0</v>
      </c>
      <c r="C1197">
        <v>95.5</v>
      </c>
      <c r="D1197">
        <f>MOD(A1197-1+'Peaker Keys'!$B$7,'Peaker Keys'!$B$5)</f>
        <v>1214</v>
      </c>
      <c r="E1197">
        <f>INT(D1197/'Peaker Keys'!$B$6)+1</f>
        <v>51</v>
      </c>
      <c r="F1197">
        <f>MOD(D1197,'Peaker Keys'!$B$6)</f>
        <v>14</v>
      </c>
      <c r="G1197" t="str">
        <f>VLOOKUP(E1197,Clustering!$A$6:$B$370,2,FALSE)</f>
        <v>Fall</v>
      </c>
      <c r="H1197">
        <f>IF('Peaker Keys'!$B$29&gt;0,MAX(0,MIN('Peaker Keys'!$B$10,B1197/'Peaker Keys'!$B$29)),0)</f>
        <v>0</v>
      </c>
      <c r="I1197">
        <f>MAX(0,MIN('Peaker Keys'!$B$10,C1197/'Peaker Keys'!$B$30))</f>
        <v>7.9998927763062441E-4</v>
      </c>
      <c r="J1197">
        <f>IF('Peaker Keys'!$B$31=1,H1197,I1197)</f>
        <v>0</v>
      </c>
    </row>
    <row r="1198" spans="1:10" x14ac:dyDescent="0.25">
      <c r="A1198">
        <v>1192</v>
      </c>
      <c r="B1198">
        <v>0</v>
      </c>
      <c r="C1198">
        <v>95.5</v>
      </c>
      <c r="D1198">
        <f>MOD(A1198-1+'Peaker Keys'!$B$7,'Peaker Keys'!$B$5)</f>
        <v>1215</v>
      </c>
      <c r="E1198">
        <f>INT(D1198/'Peaker Keys'!$B$6)+1</f>
        <v>51</v>
      </c>
      <c r="F1198">
        <f>MOD(D1198,'Peaker Keys'!$B$6)</f>
        <v>15</v>
      </c>
      <c r="G1198" t="str">
        <f>VLOOKUP(E1198,Clustering!$A$6:$B$370,2,FALSE)</f>
        <v>Fall</v>
      </c>
      <c r="H1198">
        <f>IF('Peaker Keys'!$B$29&gt;0,MAX(0,MIN('Peaker Keys'!$B$10,B1198/'Peaker Keys'!$B$29)),0)</f>
        <v>0</v>
      </c>
      <c r="I1198">
        <f>MAX(0,MIN('Peaker Keys'!$B$10,C1198/'Peaker Keys'!$B$30))</f>
        <v>7.9998927763062441E-4</v>
      </c>
      <c r="J1198">
        <f>IF('Peaker Keys'!$B$31=1,H1198,I1198)</f>
        <v>0</v>
      </c>
    </row>
    <row r="1199" spans="1:10" x14ac:dyDescent="0.25">
      <c r="A1199">
        <v>1193</v>
      </c>
      <c r="B1199">
        <v>0</v>
      </c>
      <c r="C1199">
        <v>106.2</v>
      </c>
      <c r="D1199">
        <f>MOD(A1199-1+'Peaker Keys'!$B$7,'Peaker Keys'!$B$5)</f>
        <v>1216</v>
      </c>
      <c r="E1199">
        <f>INT(D1199/'Peaker Keys'!$B$6)+1</f>
        <v>51</v>
      </c>
      <c r="F1199">
        <f>MOD(D1199,'Peaker Keys'!$B$6)</f>
        <v>16</v>
      </c>
      <c r="G1199" t="str">
        <f>VLOOKUP(E1199,Clustering!$A$6:$B$370,2,FALSE)</f>
        <v>Fall</v>
      </c>
      <c r="H1199">
        <f>IF('Peaker Keys'!$B$29&gt;0,MAX(0,MIN('Peaker Keys'!$B$10,B1199/'Peaker Keys'!$B$29)),0)</f>
        <v>0</v>
      </c>
      <c r="I1199">
        <f>MAX(0,MIN('Peaker Keys'!$B$10,C1199/'Peaker Keys'!$B$30))</f>
        <v>8.8962158412955305E-4</v>
      </c>
      <c r="J1199">
        <f>IF('Peaker Keys'!$B$31=1,H1199,I1199)</f>
        <v>0</v>
      </c>
    </row>
    <row r="1200" spans="1:10" x14ac:dyDescent="0.25">
      <c r="A1200">
        <v>1194</v>
      </c>
      <c r="B1200">
        <v>0</v>
      </c>
      <c r="C1200">
        <v>159.1</v>
      </c>
      <c r="D1200">
        <f>MOD(A1200-1+'Peaker Keys'!$B$7,'Peaker Keys'!$B$5)</f>
        <v>1217</v>
      </c>
      <c r="E1200">
        <f>INT(D1200/'Peaker Keys'!$B$6)+1</f>
        <v>51</v>
      </c>
      <c r="F1200">
        <f>MOD(D1200,'Peaker Keys'!$B$6)</f>
        <v>17</v>
      </c>
      <c r="G1200" t="str">
        <f>VLOOKUP(E1200,Clustering!$A$6:$B$370,2,FALSE)</f>
        <v>Fall</v>
      </c>
      <c r="H1200">
        <f>IF('Peaker Keys'!$B$29&gt;0,MAX(0,MIN('Peaker Keys'!$B$10,B1200/'Peaker Keys'!$B$29)),0)</f>
        <v>0</v>
      </c>
      <c r="I1200">
        <f>MAX(0,MIN('Peaker Keys'!$B$10,C1200/'Peaker Keys'!$B$30))</f>
        <v>1.3327570059793962E-3</v>
      </c>
      <c r="J1200">
        <f>IF('Peaker Keys'!$B$31=1,H1200,I1200)</f>
        <v>0</v>
      </c>
    </row>
    <row r="1201" spans="1:10" x14ac:dyDescent="0.25">
      <c r="A1201">
        <v>1195</v>
      </c>
      <c r="B1201">
        <v>0</v>
      </c>
      <c r="C1201">
        <v>628.70000000000005</v>
      </c>
      <c r="D1201">
        <f>MOD(A1201-1+'Peaker Keys'!$B$7,'Peaker Keys'!$B$5)</f>
        <v>1218</v>
      </c>
      <c r="E1201">
        <f>INT(D1201/'Peaker Keys'!$B$6)+1</f>
        <v>51</v>
      </c>
      <c r="F1201">
        <f>MOD(D1201,'Peaker Keys'!$B$6)</f>
        <v>18</v>
      </c>
      <c r="G1201" t="str">
        <f>VLOOKUP(E1201,Clustering!$A$6:$B$370,2,FALSE)</f>
        <v>Fall</v>
      </c>
      <c r="H1201">
        <f>IF('Peaker Keys'!$B$29&gt;0,MAX(0,MIN('Peaker Keys'!$B$10,B1201/'Peaker Keys'!$B$29)),0)</f>
        <v>0</v>
      </c>
      <c r="I1201">
        <f>MAX(0,MIN('Peaker Keys'!$B$10,C1201/'Peaker Keys'!$B$30))</f>
        <v>5.2665262706426555E-3</v>
      </c>
      <c r="J1201">
        <f>IF('Peaker Keys'!$B$31=1,H1201,I1201)</f>
        <v>0</v>
      </c>
    </row>
    <row r="1202" spans="1:10" x14ac:dyDescent="0.25">
      <c r="A1202">
        <v>1196</v>
      </c>
      <c r="B1202">
        <v>0</v>
      </c>
      <c r="C1202">
        <v>1530.9</v>
      </c>
      <c r="D1202">
        <f>MOD(A1202-1+'Peaker Keys'!$B$7,'Peaker Keys'!$B$5)</f>
        <v>1219</v>
      </c>
      <c r="E1202">
        <f>INT(D1202/'Peaker Keys'!$B$6)+1</f>
        <v>51</v>
      </c>
      <c r="F1202">
        <f>MOD(D1202,'Peaker Keys'!$B$6)</f>
        <v>19</v>
      </c>
      <c r="G1202" t="str">
        <f>VLOOKUP(E1202,Clustering!$A$6:$B$370,2,FALSE)</f>
        <v>Fall</v>
      </c>
      <c r="H1202">
        <f>IF('Peaker Keys'!$B$29&gt;0,MAX(0,MIN('Peaker Keys'!$B$10,B1202/'Peaker Keys'!$B$29)),0)</f>
        <v>0</v>
      </c>
      <c r="I1202">
        <f>MAX(0,MIN('Peaker Keys'!$B$10,C1202/'Peaker Keys'!$B$30))</f>
        <v>1.2824121310206523E-2</v>
      </c>
      <c r="J1202">
        <f>IF('Peaker Keys'!$B$31=1,H1202,I1202)</f>
        <v>0</v>
      </c>
    </row>
    <row r="1203" spans="1:10" x14ac:dyDescent="0.25">
      <c r="A1203">
        <v>1197</v>
      </c>
      <c r="B1203">
        <v>0</v>
      </c>
      <c r="C1203">
        <v>159.1</v>
      </c>
      <c r="D1203">
        <f>MOD(A1203-1+'Peaker Keys'!$B$7,'Peaker Keys'!$B$5)</f>
        <v>1220</v>
      </c>
      <c r="E1203">
        <f>INT(D1203/'Peaker Keys'!$B$6)+1</f>
        <v>51</v>
      </c>
      <c r="F1203">
        <f>MOD(D1203,'Peaker Keys'!$B$6)</f>
        <v>20</v>
      </c>
      <c r="G1203" t="str">
        <f>VLOOKUP(E1203,Clustering!$A$6:$B$370,2,FALSE)</f>
        <v>Fall</v>
      </c>
      <c r="H1203">
        <f>IF('Peaker Keys'!$B$29&gt;0,MAX(0,MIN('Peaker Keys'!$B$10,B1203/'Peaker Keys'!$B$29)),0)</f>
        <v>0</v>
      </c>
      <c r="I1203">
        <f>MAX(0,MIN('Peaker Keys'!$B$10,C1203/'Peaker Keys'!$B$30))</f>
        <v>1.3327570059793962E-3</v>
      </c>
      <c r="J1203">
        <f>IF('Peaker Keys'!$B$31=1,H1203,I1203)</f>
        <v>0</v>
      </c>
    </row>
    <row r="1204" spans="1:10" x14ac:dyDescent="0.25">
      <c r="A1204">
        <v>1198</v>
      </c>
      <c r="B1204">
        <v>0</v>
      </c>
      <c r="C1204">
        <v>159.1</v>
      </c>
      <c r="D1204">
        <f>MOD(A1204-1+'Peaker Keys'!$B$7,'Peaker Keys'!$B$5)</f>
        <v>1221</v>
      </c>
      <c r="E1204">
        <f>INT(D1204/'Peaker Keys'!$B$6)+1</f>
        <v>51</v>
      </c>
      <c r="F1204">
        <f>MOD(D1204,'Peaker Keys'!$B$6)</f>
        <v>21</v>
      </c>
      <c r="G1204" t="str">
        <f>VLOOKUP(E1204,Clustering!$A$6:$B$370,2,FALSE)</f>
        <v>Fall</v>
      </c>
      <c r="H1204">
        <f>IF('Peaker Keys'!$B$29&gt;0,MAX(0,MIN('Peaker Keys'!$B$10,B1204/'Peaker Keys'!$B$29)),0)</f>
        <v>0</v>
      </c>
      <c r="I1204">
        <f>MAX(0,MIN('Peaker Keys'!$B$10,C1204/'Peaker Keys'!$B$30))</f>
        <v>1.3327570059793962E-3</v>
      </c>
      <c r="J1204">
        <f>IF('Peaker Keys'!$B$31=1,H1204,I1204)</f>
        <v>0</v>
      </c>
    </row>
    <row r="1205" spans="1:10" x14ac:dyDescent="0.25">
      <c r="A1205">
        <v>1199</v>
      </c>
      <c r="B1205">
        <v>0</v>
      </c>
      <c r="C1205">
        <v>159.1</v>
      </c>
      <c r="D1205">
        <f>MOD(A1205-1+'Peaker Keys'!$B$7,'Peaker Keys'!$B$5)</f>
        <v>1222</v>
      </c>
      <c r="E1205">
        <f>INT(D1205/'Peaker Keys'!$B$6)+1</f>
        <v>51</v>
      </c>
      <c r="F1205">
        <f>MOD(D1205,'Peaker Keys'!$B$6)</f>
        <v>22</v>
      </c>
      <c r="G1205" t="str">
        <f>VLOOKUP(E1205,Clustering!$A$6:$B$370,2,FALSE)</f>
        <v>Fall</v>
      </c>
      <c r="H1205">
        <f>IF('Peaker Keys'!$B$29&gt;0,MAX(0,MIN('Peaker Keys'!$B$10,B1205/'Peaker Keys'!$B$29)),0)</f>
        <v>0</v>
      </c>
      <c r="I1205">
        <f>MAX(0,MIN('Peaker Keys'!$B$10,C1205/'Peaker Keys'!$B$30))</f>
        <v>1.3327570059793962E-3</v>
      </c>
      <c r="J1205">
        <f>IF('Peaker Keys'!$B$31=1,H1205,I1205)</f>
        <v>0</v>
      </c>
    </row>
    <row r="1206" spans="1:10" x14ac:dyDescent="0.25">
      <c r="A1206">
        <v>1200</v>
      </c>
      <c r="B1206">
        <v>0</v>
      </c>
      <c r="C1206">
        <v>159.1</v>
      </c>
      <c r="D1206">
        <f>MOD(A1206-1+'Peaker Keys'!$B$7,'Peaker Keys'!$B$5)</f>
        <v>1223</v>
      </c>
      <c r="E1206">
        <f>INT(D1206/'Peaker Keys'!$B$6)+1</f>
        <v>51</v>
      </c>
      <c r="F1206">
        <f>MOD(D1206,'Peaker Keys'!$B$6)</f>
        <v>23</v>
      </c>
      <c r="G1206" t="str">
        <f>VLOOKUP(E1206,Clustering!$A$6:$B$370,2,FALSE)</f>
        <v>Fall</v>
      </c>
      <c r="H1206">
        <f>IF('Peaker Keys'!$B$29&gt;0,MAX(0,MIN('Peaker Keys'!$B$10,B1206/'Peaker Keys'!$B$29)),0)</f>
        <v>0</v>
      </c>
      <c r="I1206">
        <f>MAX(0,MIN('Peaker Keys'!$B$10,C1206/'Peaker Keys'!$B$30))</f>
        <v>1.3327570059793962E-3</v>
      </c>
      <c r="J1206">
        <f>IF('Peaker Keys'!$B$31=1,H1206,I1206)</f>
        <v>0</v>
      </c>
    </row>
    <row r="1207" spans="1:10" x14ac:dyDescent="0.25">
      <c r="A1207">
        <v>1201</v>
      </c>
      <c r="B1207">
        <v>0</v>
      </c>
      <c r="C1207">
        <v>159.1</v>
      </c>
      <c r="D1207">
        <f>MOD(A1207-1+'Peaker Keys'!$B$7,'Peaker Keys'!$B$5)</f>
        <v>1224</v>
      </c>
      <c r="E1207">
        <f>INT(D1207/'Peaker Keys'!$B$6)+1</f>
        <v>52</v>
      </c>
      <c r="F1207">
        <f>MOD(D1207,'Peaker Keys'!$B$6)</f>
        <v>0</v>
      </c>
      <c r="G1207" t="str">
        <f>VLOOKUP(E1207,Clustering!$A$6:$B$370,2,FALSE)</f>
        <v>Summer</v>
      </c>
      <c r="H1207">
        <f>IF('Peaker Keys'!$B$29&gt;0,MAX(0,MIN('Peaker Keys'!$B$10,B1207/'Peaker Keys'!$B$29)),0)</f>
        <v>0</v>
      </c>
      <c r="I1207">
        <f>MAX(0,MIN('Peaker Keys'!$B$10,C1207/'Peaker Keys'!$B$30))</f>
        <v>1.3327570059793962E-3</v>
      </c>
      <c r="J1207">
        <f>IF('Peaker Keys'!$B$31=1,H1207,I1207)</f>
        <v>0</v>
      </c>
    </row>
    <row r="1208" spans="1:10" x14ac:dyDescent="0.25">
      <c r="A1208">
        <v>1202</v>
      </c>
      <c r="B1208">
        <v>0</v>
      </c>
      <c r="C1208">
        <v>130.69999999999999</v>
      </c>
      <c r="D1208">
        <f>MOD(A1208-1+'Peaker Keys'!$B$7,'Peaker Keys'!$B$5)</f>
        <v>1225</v>
      </c>
      <c r="E1208">
        <f>INT(D1208/'Peaker Keys'!$B$6)+1</f>
        <v>52</v>
      </c>
      <c r="F1208">
        <f>MOD(D1208,'Peaker Keys'!$B$6)</f>
        <v>1</v>
      </c>
      <c r="G1208" t="str">
        <f>VLOOKUP(E1208,Clustering!$A$6:$B$370,2,FALSE)</f>
        <v>Summer</v>
      </c>
      <c r="H1208">
        <f>IF('Peaker Keys'!$B$29&gt;0,MAX(0,MIN('Peaker Keys'!$B$10,B1208/'Peaker Keys'!$B$29)),0)</f>
        <v>0</v>
      </c>
      <c r="I1208">
        <f>MAX(0,MIN('Peaker Keys'!$B$10,C1208/'Peaker Keys'!$B$30))</f>
        <v>1.0948544354588755E-3</v>
      </c>
      <c r="J1208">
        <f>IF('Peaker Keys'!$B$31=1,H1208,I1208)</f>
        <v>0</v>
      </c>
    </row>
    <row r="1209" spans="1:10" x14ac:dyDescent="0.25">
      <c r="A1209">
        <v>1203</v>
      </c>
      <c r="B1209">
        <v>0</v>
      </c>
      <c r="C1209">
        <v>95.5</v>
      </c>
      <c r="D1209">
        <f>MOD(A1209-1+'Peaker Keys'!$B$7,'Peaker Keys'!$B$5)</f>
        <v>1226</v>
      </c>
      <c r="E1209">
        <f>INT(D1209/'Peaker Keys'!$B$6)+1</f>
        <v>52</v>
      </c>
      <c r="F1209">
        <f>MOD(D1209,'Peaker Keys'!$B$6)</f>
        <v>2</v>
      </c>
      <c r="G1209" t="str">
        <f>VLOOKUP(E1209,Clustering!$A$6:$B$370,2,FALSE)</f>
        <v>Summer</v>
      </c>
      <c r="H1209">
        <f>IF('Peaker Keys'!$B$29&gt;0,MAX(0,MIN('Peaker Keys'!$B$10,B1209/'Peaker Keys'!$B$29)),0)</f>
        <v>0</v>
      </c>
      <c r="I1209">
        <f>MAX(0,MIN('Peaker Keys'!$B$10,C1209/'Peaker Keys'!$B$30))</f>
        <v>7.9998927763062441E-4</v>
      </c>
      <c r="J1209">
        <f>IF('Peaker Keys'!$B$31=1,H1209,I1209)</f>
        <v>0</v>
      </c>
    </row>
    <row r="1210" spans="1:10" x14ac:dyDescent="0.25">
      <c r="A1210">
        <v>1204</v>
      </c>
      <c r="B1210">
        <v>0</v>
      </c>
      <c r="C1210">
        <v>95.5</v>
      </c>
      <c r="D1210">
        <f>MOD(A1210-1+'Peaker Keys'!$B$7,'Peaker Keys'!$B$5)</f>
        <v>1227</v>
      </c>
      <c r="E1210">
        <f>INT(D1210/'Peaker Keys'!$B$6)+1</f>
        <v>52</v>
      </c>
      <c r="F1210">
        <f>MOD(D1210,'Peaker Keys'!$B$6)</f>
        <v>3</v>
      </c>
      <c r="G1210" t="str">
        <f>VLOOKUP(E1210,Clustering!$A$6:$B$370,2,FALSE)</f>
        <v>Summer</v>
      </c>
      <c r="H1210">
        <f>IF('Peaker Keys'!$B$29&gt;0,MAX(0,MIN('Peaker Keys'!$B$10,B1210/'Peaker Keys'!$B$29)),0)</f>
        <v>0</v>
      </c>
      <c r="I1210">
        <f>MAX(0,MIN('Peaker Keys'!$B$10,C1210/'Peaker Keys'!$B$30))</f>
        <v>7.9998927763062441E-4</v>
      </c>
      <c r="J1210">
        <f>IF('Peaker Keys'!$B$31=1,H1210,I1210)</f>
        <v>0</v>
      </c>
    </row>
    <row r="1211" spans="1:10" x14ac:dyDescent="0.25">
      <c r="A1211">
        <v>1205</v>
      </c>
      <c r="B1211">
        <v>0</v>
      </c>
      <c r="C1211">
        <v>95.5</v>
      </c>
      <c r="D1211">
        <f>MOD(A1211-1+'Peaker Keys'!$B$7,'Peaker Keys'!$B$5)</f>
        <v>1228</v>
      </c>
      <c r="E1211">
        <f>INT(D1211/'Peaker Keys'!$B$6)+1</f>
        <v>52</v>
      </c>
      <c r="F1211">
        <f>MOD(D1211,'Peaker Keys'!$B$6)</f>
        <v>4</v>
      </c>
      <c r="G1211" t="str">
        <f>VLOOKUP(E1211,Clustering!$A$6:$B$370,2,FALSE)</f>
        <v>Summer</v>
      </c>
      <c r="H1211">
        <f>IF('Peaker Keys'!$B$29&gt;0,MAX(0,MIN('Peaker Keys'!$B$10,B1211/'Peaker Keys'!$B$29)),0)</f>
        <v>0</v>
      </c>
      <c r="I1211">
        <f>MAX(0,MIN('Peaker Keys'!$B$10,C1211/'Peaker Keys'!$B$30))</f>
        <v>7.9998927763062441E-4</v>
      </c>
      <c r="J1211">
        <f>IF('Peaker Keys'!$B$31=1,H1211,I1211)</f>
        <v>0</v>
      </c>
    </row>
    <row r="1212" spans="1:10" x14ac:dyDescent="0.25">
      <c r="A1212">
        <v>1206</v>
      </c>
      <c r="B1212">
        <v>0</v>
      </c>
      <c r="C1212">
        <v>95.5</v>
      </c>
      <c r="D1212">
        <f>MOD(A1212-1+'Peaker Keys'!$B$7,'Peaker Keys'!$B$5)</f>
        <v>1229</v>
      </c>
      <c r="E1212">
        <f>INT(D1212/'Peaker Keys'!$B$6)+1</f>
        <v>52</v>
      </c>
      <c r="F1212">
        <f>MOD(D1212,'Peaker Keys'!$B$6)</f>
        <v>5</v>
      </c>
      <c r="G1212" t="str">
        <f>VLOOKUP(E1212,Clustering!$A$6:$B$370,2,FALSE)</f>
        <v>Summer</v>
      </c>
      <c r="H1212">
        <f>IF('Peaker Keys'!$B$29&gt;0,MAX(0,MIN('Peaker Keys'!$B$10,B1212/'Peaker Keys'!$B$29)),0)</f>
        <v>0</v>
      </c>
      <c r="I1212">
        <f>MAX(0,MIN('Peaker Keys'!$B$10,C1212/'Peaker Keys'!$B$30))</f>
        <v>7.9998927763062441E-4</v>
      </c>
      <c r="J1212">
        <f>IF('Peaker Keys'!$B$31=1,H1212,I1212)</f>
        <v>0</v>
      </c>
    </row>
    <row r="1213" spans="1:10" x14ac:dyDescent="0.25">
      <c r="A1213">
        <v>1207</v>
      </c>
      <c r="B1213">
        <v>0</v>
      </c>
      <c r="C1213">
        <v>95.5</v>
      </c>
      <c r="D1213">
        <f>MOD(A1213-1+'Peaker Keys'!$B$7,'Peaker Keys'!$B$5)</f>
        <v>1230</v>
      </c>
      <c r="E1213">
        <f>INT(D1213/'Peaker Keys'!$B$6)+1</f>
        <v>52</v>
      </c>
      <c r="F1213">
        <f>MOD(D1213,'Peaker Keys'!$B$6)</f>
        <v>6</v>
      </c>
      <c r="G1213" t="str">
        <f>VLOOKUP(E1213,Clustering!$A$6:$B$370,2,FALSE)</f>
        <v>Summer</v>
      </c>
      <c r="H1213">
        <f>IF('Peaker Keys'!$B$29&gt;0,MAX(0,MIN('Peaker Keys'!$B$10,B1213/'Peaker Keys'!$B$29)),0)</f>
        <v>0</v>
      </c>
      <c r="I1213">
        <f>MAX(0,MIN('Peaker Keys'!$B$10,C1213/'Peaker Keys'!$B$30))</f>
        <v>7.9998927763062441E-4</v>
      </c>
      <c r="J1213">
        <f>IF('Peaker Keys'!$B$31=1,H1213,I1213)</f>
        <v>0</v>
      </c>
    </row>
    <row r="1214" spans="1:10" x14ac:dyDescent="0.25">
      <c r="A1214">
        <v>1208</v>
      </c>
      <c r="B1214">
        <v>0</v>
      </c>
      <c r="C1214">
        <v>95.5</v>
      </c>
      <c r="D1214">
        <f>MOD(A1214-1+'Peaker Keys'!$B$7,'Peaker Keys'!$B$5)</f>
        <v>1231</v>
      </c>
      <c r="E1214">
        <f>INT(D1214/'Peaker Keys'!$B$6)+1</f>
        <v>52</v>
      </c>
      <c r="F1214">
        <f>MOD(D1214,'Peaker Keys'!$B$6)</f>
        <v>7</v>
      </c>
      <c r="G1214" t="str">
        <f>VLOOKUP(E1214,Clustering!$A$6:$B$370,2,FALSE)</f>
        <v>Summer</v>
      </c>
      <c r="H1214">
        <f>IF('Peaker Keys'!$B$29&gt;0,MAX(0,MIN('Peaker Keys'!$B$10,B1214/'Peaker Keys'!$B$29)),0)</f>
        <v>0</v>
      </c>
      <c r="I1214">
        <f>MAX(0,MIN('Peaker Keys'!$B$10,C1214/'Peaker Keys'!$B$30))</f>
        <v>7.9998927763062441E-4</v>
      </c>
      <c r="J1214">
        <f>IF('Peaker Keys'!$B$31=1,H1214,I1214)</f>
        <v>0</v>
      </c>
    </row>
    <row r="1215" spans="1:10" x14ac:dyDescent="0.25">
      <c r="A1215">
        <v>1209</v>
      </c>
      <c r="B1215">
        <v>0</v>
      </c>
      <c r="C1215">
        <v>95.5</v>
      </c>
      <c r="D1215">
        <f>MOD(A1215-1+'Peaker Keys'!$B$7,'Peaker Keys'!$B$5)</f>
        <v>1232</v>
      </c>
      <c r="E1215">
        <f>INT(D1215/'Peaker Keys'!$B$6)+1</f>
        <v>52</v>
      </c>
      <c r="F1215">
        <f>MOD(D1215,'Peaker Keys'!$B$6)</f>
        <v>8</v>
      </c>
      <c r="G1215" t="str">
        <f>VLOOKUP(E1215,Clustering!$A$6:$B$370,2,FALSE)</f>
        <v>Summer</v>
      </c>
      <c r="H1215">
        <f>IF('Peaker Keys'!$B$29&gt;0,MAX(0,MIN('Peaker Keys'!$B$10,B1215/'Peaker Keys'!$B$29)),0)</f>
        <v>0</v>
      </c>
      <c r="I1215">
        <f>MAX(0,MIN('Peaker Keys'!$B$10,C1215/'Peaker Keys'!$B$30))</f>
        <v>7.9998927763062441E-4</v>
      </c>
      <c r="J1215">
        <f>IF('Peaker Keys'!$B$31=1,H1215,I1215)</f>
        <v>0</v>
      </c>
    </row>
    <row r="1216" spans="1:10" x14ac:dyDescent="0.25">
      <c r="A1216">
        <v>1210</v>
      </c>
      <c r="B1216">
        <v>0</v>
      </c>
      <c r="C1216">
        <v>95.5</v>
      </c>
      <c r="D1216">
        <f>MOD(A1216-1+'Peaker Keys'!$B$7,'Peaker Keys'!$B$5)</f>
        <v>1233</v>
      </c>
      <c r="E1216">
        <f>INT(D1216/'Peaker Keys'!$B$6)+1</f>
        <v>52</v>
      </c>
      <c r="F1216">
        <f>MOD(D1216,'Peaker Keys'!$B$6)</f>
        <v>9</v>
      </c>
      <c r="G1216" t="str">
        <f>VLOOKUP(E1216,Clustering!$A$6:$B$370,2,FALSE)</f>
        <v>Summer</v>
      </c>
      <c r="H1216">
        <f>IF('Peaker Keys'!$B$29&gt;0,MAX(0,MIN('Peaker Keys'!$B$10,B1216/'Peaker Keys'!$B$29)),0)</f>
        <v>0</v>
      </c>
      <c r="I1216">
        <f>MAX(0,MIN('Peaker Keys'!$B$10,C1216/'Peaker Keys'!$B$30))</f>
        <v>7.9998927763062441E-4</v>
      </c>
      <c r="J1216">
        <f>IF('Peaker Keys'!$B$31=1,H1216,I1216)</f>
        <v>0</v>
      </c>
    </row>
    <row r="1217" spans="1:10" x14ac:dyDescent="0.25">
      <c r="A1217">
        <v>1211</v>
      </c>
      <c r="B1217">
        <v>0</v>
      </c>
      <c r="C1217">
        <v>95.5</v>
      </c>
      <c r="D1217">
        <f>MOD(A1217-1+'Peaker Keys'!$B$7,'Peaker Keys'!$B$5)</f>
        <v>1234</v>
      </c>
      <c r="E1217">
        <f>INT(D1217/'Peaker Keys'!$B$6)+1</f>
        <v>52</v>
      </c>
      <c r="F1217">
        <f>MOD(D1217,'Peaker Keys'!$B$6)</f>
        <v>10</v>
      </c>
      <c r="G1217" t="str">
        <f>VLOOKUP(E1217,Clustering!$A$6:$B$370,2,FALSE)</f>
        <v>Summer</v>
      </c>
      <c r="H1217">
        <f>IF('Peaker Keys'!$B$29&gt;0,MAX(0,MIN('Peaker Keys'!$B$10,B1217/'Peaker Keys'!$B$29)),0)</f>
        <v>0</v>
      </c>
      <c r="I1217">
        <f>MAX(0,MIN('Peaker Keys'!$B$10,C1217/'Peaker Keys'!$B$30))</f>
        <v>7.9998927763062441E-4</v>
      </c>
      <c r="J1217">
        <f>IF('Peaker Keys'!$B$31=1,H1217,I1217)</f>
        <v>0</v>
      </c>
    </row>
    <row r="1218" spans="1:10" x14ac:dyDescent="0.25">
      <c r="A1218">
        <v>1212</v>
      </c>
      <c r="B1218">
        <v>0</v>
      </c>
      <c r="C1218">
        <v>95.5</v>
      </c>
      <c r="D1218">
        <f>MOD(A1218-1+'Peaker Keys'!$B$7,'Peaker Keys'!$B$5)</f>
        <v>1235</v>
      </c>
      <c r="E1218">
        <f>INT(D1218/'Peaker Keys'!$B$6)+1</f>
        <v>52</v>
      </c>
      <c r="F1218">
        <f>MOD(D1218,'Peaker Keys'!$B$6)</f>
        <v>11</v>
      </c>
      <c r="G1218" t="str">
        <f>VLOOKUP(E1218,Clustering!$A$6:$B$370,2,FALSE)</f>
        <v>Summer</v>
      </c>
      <c r="H1218">
        <f>IF('Peaker Keys'!$B$29&gt;0,MAX(0,MIN('Peaker Keys'!$B$10,B1218/'Peaker Keys'!$B$29)),0)</f>
        <v>0</v>
      </c>
      <c r="I1218">
        <f>MAX(0,MIN('Peaker Keys'!$B$10,C1218/'Peaker Keys'!$B$30))</f>
        <v>7.9998927763062441E-4</v>
      </c>
      <c r="J1218">
        <f>IF('Peaker Keys'!$B$31=1,H1218,I1218)</f>
        <v>0</v>
      </c>
    </row>
    <row r="1219" spans="1:10" x14ac:dyDescent="0.25">
      <c r="A1219">
        <v>1213</v>
      </c>
      <c r="B1219">
        <v>0</v>
      </c>
      <c r="C1219">
        <v>95.5</v>
      </c>
      <c r="D1219">
        <f>MOD(A1219-1+'Peaker Keys'!$B$7,'Peaker Keys'!$B$5)</f>
        <v>1236</v>
      </c>
      <c r="E1219">
        <f>INT(D1219/'Peaker Keys'!$B$6)+1</f>
        <v>52</v>
      </c>
      <c r="F1219">
        <f>MOD(D1219,'Peaker Keys'!$B$6)</f>
        <v>12</v>
      </c>
      <c r="G1219" t="str">
        <f>VLOOKUP(E1219,Clustering!$A$6:$B$370,2,FALSE)</f>
        <v>Summer</v>
      </c>
      <c r="H1219">
        <f>IF('Peaker Keys'!$B$29&gt;0,MAX(0,MIN('Peaker Keys'!$B$10,B1219/'Peaker Keys'!$B$29)),0)</f>
        <v>0</v>
      </c>
      <c r="I1219">
        <f>MAX(0,MIN('Peaker Keys'!$B$10,C1219/'Peaker Keys'!$B$30))</f>
        <v>7.9998927763062441E-4</v>
      </c>
      <c r="J1219">
        <f>IF('Peaker Keys'!$B$31=1,H1219,I1219)</f>
        <v>0</v>
      </c>
    </row>
    <row r="1220" spans="1:10" x14ac:dyDescent="0.25">
      <c r="A1220">
        <v>1214</v>
      </c>
      <c r="B1220">
        <v>0</v>
      </c>
      <c r="C1220">
        <v>95.5</v>
      </c>
      <c r="D1220">
        <f>MOD(A1220-1+'Peaker Keys'!$B$7,'Peaker Keys'!$B$5)</f>
        <v>1237</v>
      </c>
      <c r="E1220">
        <f>INT(D1220/'Peaker Keys'!$B$6)+1</f>
        <v>52</v>
      </c>
      <c r="F1220">
        <f>MOD(D1220,'Peaker Keys'!$B$6)</f>
        <v>13</v>
      </c>
      <c r="G1220" t="str">
        <f>VLOOKUP(E1220,Clustering!$A$6:$B$370,2,FALSE)</f>
        <v>Summer</v>
      </c>
      <c r="H1220">
        <f>IF('Peaker Keys'!$B$29&gt;0,MAX(0,MIN('Peaker Keys'!$B$10,B1220/'Peaker Keys'!$B$29)),0)</f>
        <v>0</v>
      </c>
      <c r="I1220">
        <f>MAX(0,MIN('Peaker Keys'!$B$10,C1220/'Peaker Keys'!$B$30))</f>
        <v>7.9998927763062441E-4</v>
      </c>
      <c r="J1220">
        <f>IF('Peaker Keys'!$B$31=1,H1220,I1220)</f>
        <v>0</v>
      </c>
    </row>
    <row r="1221" spans="1:10" x14ac:dyDescent="0.25">
      <c r="A1221">
        <v>1215</v>
      </c>
      <c r="B1221">
        <v>0</v>
      </c>
      <c r="C1221">
        <v>95.5</v>
      </c>
      <c r="D1221">
        <f>MOD(A1221-1+'Peaker Keys'!$B$7,'Peaker Keys'!$B$5)</f>
        <v>1238</v>
      </c>
      <c r="E1221">
        <f>INT(D1221/'Peaker Keys'!$B$6)+1</f>
        <v>52</v>
      </c>
      <c r="F1221">
        <f>MOD(D1221,'Peaker Keys'!$B$6)</f>
        <v>14</v>
      </c>
      <c r="G1221" t="str">
        <f>VLOOKUP(E1221,Clustering!$A$6:$B$370,2,FALSE)</f>
        <v>Summer</v>
      </c>
      <c r="H1221">
        <f>IF('Peaker Keys'!$B$29&gt;0,MAX(0,MIN('Peaker Keys'!$B$10,B1221/'Peaker Keys'!$B$29)),0)</f>
        <v>0</v>
      </c>
      <c r="I1221">
        <f>MAX(0,MIN('Peaker Keys'!$B$10,C1221/'Peaker Keys'!$B$30))</f>
        <v>7.9998927763062441E-4</v>
      </c>
      <c r="J1221">
        <f>IF('Peaker Keys'!$B$31=1,H1221,I1221)</f>
        <v>0</v>
      </c>
    </row>
    <row r="1222" spans="1:10" x14ac:dyDescent="0.25">
      <c r="A1222">
        <v>1216</v>
      </c>
      <c r="B1222">
        <v>0</v>
      </c>
      <c r="C1222">
        <v>95.5</v>
      </c>
      <c r="D1222">
        <f>MOD(A1222-1+'Peaker Keys'!$B$7,'Peaker Keys'!$B$5)</f>
        <v>1239</v>
      </c>
      <c r="E1222">
        <f>INT(D1222/'Peaker Keys'!$B$6)+1</f>
        <v>52</v>
      </c>
      <c r="F1222">
        <f>MOD(D1222,'Peaker Keys'!$B$6)</f>
        <v>15</v>
      </c>
      <c r="G1222" t="str">
        <f>VLOOKUP(E1222,Clustering!$A$6:$B$370,2,FALSE)</f>
        <v>Summer</v>
      </c>
      <c r="H1222">
        <f>IF('Peaker Keys'!$B$29&gt;0,MAX(0,MIN('Peaker Keys'!$B$10,B1222/'Peaker Keys'!$B$29)),0)</f>
        <v>0</v>
      </c>
      <c r="I1222">
        <f>MAX(0,MIN('Peaker Keys'!$B$10,C1222/'Peaker Keys'!$B$30))</f>
        <v>7.9998927763062441E-4</v>
      </c>
      <c r="J1222">
        <f>IF('Peaker Keys'!$B$31=1,H1222,I1222)</f>
        <v>0</v>
      </c>
    </row>
    <row r="1223" spans="1:10" x14ac:dyDescent="0.25">
      <c r="A1223">
        <v>1217</v>
      </c>
      <c r="B1223">
        <v>0</v>
      </c>
      <c r="C1223">
        <v>159.1</v>
      </c>
      <c r="D1223">
        <f>MOD(A1223-1+'Peaker Keys'!$B$7,'Peaker Keys'!$B$5)</f>
        <v>1240</v>
      </c>
      <c r="E1223">
        <f>INT(D1223/'Peaker Keys'!$B$6)+1</f>
        <v>52</v>
      </c>
      <c r="F1223">
        <f>MOD(D1223,'Peaker Keys'!$B$6)</f>
        <v>16</v>
      </c>
      <c r="G1223" t="str">
        <f>VLOOKUP(E1223,Clustering!$A$6:$B$370,2,FALSE)</f>
        <v>Summer</v>
      </c>
      <c r="H1223">
        <f>IF('Peaker Keys'!$B$29&gt;0,MAX(0,MIN('Peaker Keys'!$B$10,B1223/'Peaker Keys'!$B$29)),0)</f>
        <v>0</v>
      </c>
      <c r="I1223">
        <f>MAX(0,MIN('Peaker Keys'!$B$10,C1223/'Peaker Keys'!$B$30))</f>
        <v>1.3327570059793962E-3</v>
      </c>
      <c r="J1223">
        <f>IF('Peaker Keys'!$B$31=1,H1223,I1223)</f>
        <v>0</v>
      </c>
    </row>
    <row r="1224" spans="1:10" x14ac:dyDescent="0.25">
      <c r="A1224">
        <v>1218</v>
      </c>
      <c r="B1224">
        <v>0</v>
      </c>
      <c r="C1224">
        <v>159.1</v>
      </c>
      <c r="D1224">
        <f>MOD(A1224-1+'Peaker Keys'!$B$7,'Peaker Keys'!$B$5)</f>
        <v>1241</v>
      </c>
      <c r="E1224">
        <f>INT(D1224/'Peaker Keys'!$B$6)+1</f>
        <v>52</v>
      </c>
      <c r="F1224">
        <f>MOD(D1224,'Peaker Keys'!$B$6)</f>
        <v>17</v>
      </c>
      <c r="G1224" t="str">
        <f>VLOOKUP(E1224,Clustering!$A$6:$B$370,2,FALSE)</f>
        <v>Summer</v>
      </c>
      <c r="H1224">
        <f>IF('Peaker Keys'!$B$29&gt;0,MAX(0,MIN('Peaker Keys'!$B$10,B1224/'Peaker Keys'!$B$29)),0)</f>
        <v>0</v>
      </c>
      <c r="I1224">
        <f>MAX(0,MIN('Peaker Keys'!$B$10,C1224/'Peaker Keys'!$B$30))</f>
        <v>1.3327570059793962E-3</v>
      </c>
      <c r="J1224">
        <f>IF('Peaker Keys'!$B$31=1,H1224,I1224)</f>
        <v>0</v>
      </c>
    </row>
    <row r="1225" spans="1:10" x14ac:dyDescent="0.25">
      <c r="A1225">
        <v>1219</v>
      </c>
      <c r="B1225">
        <v>0</v>
      </c>
      <c r="C1225">
        <v>1593.3</v>
      </c>
      <c r="D1225">
        <f>MOD(A1225-1+'Peaker Keys'!$B$7,'Peaker Keys'!$B$5)</f>
        <v>1242</v>
      </c>
      <c r="E1225">
        <f>INT(D1225/'Peaker Keys'!$B$6)+1</f>
        <v>52</v>
      </c>
      <c r="F1225">
        <f>MOD(D1225,'Peaker Keys'!$B$6)</f>
        <v>18</v>
      </c>
      <c r="G1225" t="str">
        <f>VLOOKUP(E1225,Clustering!$A$6:$B$370,2,FALSE)</f>
        <v>Summer</v>
      </c>
      <c r="H1225">
        <f>IF('Peaker Keys'!$B$29&gt;0,MAX(0,MIN('Peaker Keys'!$B$10,B1225/'Peaker Keys'!$B$29)),0)</f>
        <v>0</v>
      </c>
      <c r="I1225">
        <f>MAX(0,MIN('Peaker Keys'!$B$10,C1225/'Peaker Keys'!$B$30))</f>
        <v>1.3346836817265693E-2</v>
      </c>
      <c r="J1225">
        <f>IF('Peaker Keys'!$B$31=1,H1225,I1225)</f>
        <v>0</v>
      </c>
    </row>
    <row r="1226" spans="1:10" x14ac:dyDescent="0.25">
      <c r="A1226">
        <v>1220</v>
      </c>
      <c r="B1226">
        <v>0</v>
      </c>
      <c r="C1226">
        <v>2076.4</v>
      </c>
      <c r="D1226">
        <f>MOD(A1226-1+'Peaker Keys'!$B$7,'Peaker Keys'!$B$5)</f>
        <v>1243</v>
      </c>
      <c r="E1226">
        <f>INT(D1226/'Peaker Keys'!$B$6)+1</f>
        <v>52</v>
      </c>
      <c r="F1226">
        <f>MOD(D1226,'Peaker Keys'!$B$6)</f>
        <v>19</v>
      </c>
      <c r="G1226" t="str">
        <f>VLOOKUP(E1226,Clustering!$A$6:$B$370,2,FALSE)</f>
        <v>Summer</v>
      </c>
      <c r="H1226">
        <f>IF('Peaker Keys'!$B$29&gt;0,MAX(0,MIN('Peaker Keys'!$B$10,B1226/'Peaker Keys'!$B$29)),0)</f>
        <v>0</v>
      </c>
      <c r="I1226">
        <f>MAX(0,MIN('Peaker Keys'!$B$10,C1226/'Peaker Keys'!$B$30))</f>
        <v>1.7393693571436948E-2</v>
      </c>
      <c r="J1226">
        <f>IF('Peaker Keys'!$B$31=1,H1226,I1226)</f>
        <v>0</v>
      </c>
    </row>
    <row r="1227" spans="1:10" x14ac:dyDescent="0.25">
      <c r="A1227">
        <v>1221</v>
      </c>
      <c r="B1227">
        <v>0</v>
      </c>
      <c r="C1227">
        <v>835.4</v>
      </c>
      <c r="D1227">
        <f>MOD(A1227-1+'Peaker Keys'!$B$7,'Peaker Keys'!$B$5)</f>
        <v>1244</v>
      </c>
      <c r="E1227">
        <f>INT(D1227/'Peaker Keys'!$B$6)+1</f>
        <v>52</v>
      </c>
      <c r="F1227">
        <f>MOD(D1227,'Peaker Keys'!$B$6)</f>
        <v>20</v>
      </c>
      <c r="G1227" t="str">
        <f>VLOOKUP(E1227,Clustering!$A$6:$B$370,2,FALSE)</f>
        <v>Summer</v>
      </c>
      <c r="H1227">
        <f>IF('Peaker Keys'!$B$29&gt;0,MAX(0,MIN('Peaker Keys'!$B$10,B1227/'Peaker Keys'!$B$29)),0)</f>
        <v>0</v>
      </c>
      <c r="I1227">
        <f>MAX(0,MIN('Peaker Keys'!$B$10,C1227/'Peaker Keys'!$B$30))</f>
        <v>6.9980213877761637E-3</v>
      </c>
      <c r="J1227">
        <f>IF('Peaker Keys'!$B$31=1,H1227,I1227)</f>
        <v>0</v>
      </c>
    </row>
    <row r="1228" spans="1:10" x14ac:dyDescent="0.25">
      <c r="A1228">
        <v>1222</v>
      </c>
      <c r="B1228">
        <v>0</v>
      </c>
      <c r="C1228">
        <v>856.9</v>
      </c>
      <c r="D1228">
        <f>MOD(A1228-1+'Peaker Keys'!$B$7,'Peaker Keys'!$B$5)</f>
        <v>1245</v>
      </c>
      <c r="E1228">
        <f>INT(D1228/'Peaker Keys'!$B$6)+1</f>
        <v>52</v>
      </c>
      <c r="F1228">
        <f>MOD(D1228,'Peaker Keys'!$B$6)</f>
        <v>21</v>
      </c>
      <c r="G1228" t="str">
        <f>VLOOKUP(E1228,Clustering!$A$6:$B$370,2,FALSE)</f>
        <v>Summer</v>
      </c>
      <c r="H1228">
        <f>IF('Peaker Keys'!$B$29&gt;0,MAX(0,MIN('Peaker Keys'!$B$10,B1228/'Peaker Keys'!$B$29)),0)</f>
        <v>0</v>
      </c>
      <c r="I1228">
        <f>MAX(0,MIN('Peaker Keys'!$B$10,C1228/'Peaker Keys'!$B$30))</f>
        <v>7.1781236858814868E-3</v>
      </c>
      <c r="J1228">
        <f>IF('Peaker Keys'!$B$31=1,H1228,I1228)</f>
        <v>0</v>
      </c>
    </row>
    <row r="1229" spans="1:10" x14ac:dyDescent="0.25">
      <c r="A1229">
        <v>1223</v>
      </c>
      <c r="B1229">
        <v>0</v>
      </c>
      <c r="C1229">
        <v>159.1</v>
      </c>
      <c r="D1229">
        <f>MOD(A1229-1+'Peaker Keys'!$B$7,'Peaker Keys'!$B$5)</f>
        <v>1246</v>
      </c>
      <c r="E1229">
        <f>INT(D1229/'Peaker Keys'!$B$6)+1</f>
        <v>52</v>
      </c>
      <c r="F1229">
        <f>MOD(D1229,'Peaker Keys'!$B$6)</f>
        <v>22</v>
      </c>
      <c r="G1229" t="str">
        <f>VLOOKUP(E1229,Clustering!$A$6:$B$370,2,FALSE)</f>
        <v>Summer</v>
      </c>
      <c r="H1229">
        <f>IF('Peaker Keys'!$B$29&gt;0,MAX(0,MIN('Peaker Keys'!$B$10,B1229/'Peaker Keys'!$B$29)),0)</f>
        <v>0</v>
      </c>
      <c r="I1229">
        <f>MAX(0,MIN('Peaker Keys'!$B$10,C1229/'Peaker Keys'!$B$30))</f>
        <v>1.3327570059793962E-3</v>
      </c>
      <c r="J1229">
        <f>IF('Peaker Keys'!$B$31=1,H1229,I1229)</f>
        <v>0</v>
      </c>
    </row>
    <row r="1230" spans="1:10" x14ac:dyDescent="0.25">
      <c r="A1230">
        <v>1224</v>
      </c>
      <c r="B1230">
        <v>0</v>
      </c>
      <c r="C1230">
        <v>159.1</v>
      </c>
      <c r="D1230">
        <f>MOD(A1230-1+'Peaker Keys'!$B$7,'Peaker Keys'!$B$5)</f>
        <v>1247</v>
      </c>
      <c r="E1230">
        <f>INT(D1230/'Peaker Keys'!$B$6)+1</f>
        <v>52</v>
      </c>
      <c r="F1230">
        <f>MOD(D1230,'Peaker Keys'!$B$6)</f>
        <v>23</v>
      </c>
      <c r="G1230" t="str">
        <f>VLOOKUP(E1230,Clustering!$A$6:$B$370,2,FALSE)</f>
        <v>Summer</v>
      </c>
      <c r="H1230">
        <f>IF('Peaker Keys'!$B$29&gt;0,MAX(0,MIN('Peaker Keys'!$B$10,B1230/'Peaker Keys'!$B$29)),0)</f>
        <v>0</v>
      </c>
      <c r="I1230">
        <f>MAX(0,MIN('Peaker Keys'!$B$10,C1230/'Peaker Keys'!$B$30))</f>
        <v>1.3327570059793962E-3</v>
      </c>
      <c r="J1230">
        <f>IF('Peaker Keys'!$B$31=1,H1230,I1230)</f>
        <v>0</v>
      </c>
    </row>
    <row r="1231" spans="1:10" x14ac:dyDescent="0.25">
      <c r="A1231">
        <v>1225</v>
      </c>
      <c r="B1231">
        <v>0</v>
      </c>
      <c r="C1231">
        <v>159.1</v>
      </c>
      <c r="D1231">
        <f>MOD(A1231-1+'Peaker Keys'!$B$7,'Peaker Keys'!$B$5)</f>
        <v>1248</v>
      </c>
      <c r="E1231">
        <f>INT(D1231/'Peaker Keys'!$B$6)+1</f>
        <v>53</v>
      </c>
      <c r="F1231">
        <f>MOD(D1231,'Peaker Keys'!$B$6)</f>
        <v>0</v>
      </c>
      <c r="G1231" t="str">
        <f>VLOOKUP(E1231,Clustering!$A$6:$B$370,2,FALSE)</f>
        <v>Summer</v>
      </c>
      <c r="H1231">
        <f>IF('Peaker Keys'!$B$29&gt;0,MAX(0,MIN('Peaker Keys'!$B$10,B1231/'Peaker Keys'!$B$29)),0)</f>
        <v>0</v>
      </c>
      <c r="I1231">
        <f>MAX(0,MIN('Peaker Keys'!$B$10,C1231/'Peaker Keys'!$B$30))</f>
        <v>1.3327570059793962E-3</v>
      </c>
      <c r="J1231">
        <f>IF('Peaker Keys'!$B$31=1,H1231,I1231)</f>
        <v>0</v>
      </c>
    </row>
    <row r="1232" spans="1:10" x14ac:dyDescent="0.25">
      <c r="A1232">
        <v>1226</v>
      </c>
      <c r="B1232">
        <v>0</v>
      </c>
      <c r="C1232">
        <v>110.6</v>
      </c>
      <c r="D1232">
        <f>MOD(A1232-1+'Peaker Keys'!$B$7,'Peaker Keys'!$B$5)</f>
        <v>1249</v>
      </c>
      <c r="E1232">
        <f>INT(D1232/'Peaker Keys'!$B$6)+1</f>
        <v>53</v>
      </c>
      <c r="F1232">
        <f>MOD(D1232,'Peaker Keys'!$B$6)</f>
        <v>1</v>
      </c>
      <c r="G1232" t="str">
        <f>VLOOKUP(E1232,Clustering!$A$6:$B$370,2,FALSE)</f>
        <v>Summer</v>
      </c>
      <c r="H1232">
        <f>IF('Peaker Keys'!$B$29&gt;0,MAX(0,MIN('Peaker Keys'!$B$10,B1232/'Peaker Keys'!$B$29)),0)</f>
        <v>0</v>
      </c>
      <c r="I1232">
        <f>MAX(0,MIN('Peaker Keys'!$B$10,C1232/'Peaker Keys'!$B$30))</f>
        <v>9.2647972885808436E-4</v>
      </c>
      <c r="J1232">
        <f>IF('Peaker Keys'!$B$31=1,H1232,I1232)</f>
        <v>0</v>
      </c>
    </row>
    <row r="1233" spans="1:10" x14ac:dyDescent="0.25">
      <c r="A1233">
        <v>1227</v>
      </c>
      <c r="B1233">
        <v>0</v>
      </c>
      <c r="C1233">
        <v>95.5</v>
      </c>
      <c r="D1233">
        <f>MOD(A1233-1+'Peaker Keys'!$B$7,'Peaker Keys'!$B$5)</f>
        <v>1250</v>
      </c>
      <c r="E1233">
        <f>INT(D1233/'Peaker Keys'!$B$6)+1</f>
        <v>53</v>
      </c>
      <c r="F1233">
        <f>MOD(D1233,'Peaker Keys'!$B$6)</f>
        <v>2</v>
      </c>
      <c r="G1233" t="str">
        <f>VLOOKUP(E1233,Clustering!$A$6:$B$370,2,FALSE)</f>
        <v>Summer</v>
      </c>
      <c r="H1233">
        <f>IF('Peaker Keys'!$B$29&gt;0,MAX(0,MIN('Peaker Keys'!$B$10,B1233/'Peaker Keys'!$B$29)),0)</f>
        <v>0</v>
      </c>
      <c r="I1233">
        <f>MAX(0,MIN('Peaker Keys'!$B$10,C1233/'Peaker Keys'!$B$30))</f>
        <v>7.9998927763062441E-4</v>
      </c>
      <c r="J1233">
        <f>IF('Peaker Keys'!$B$31=1,H1233,I1233)</f>
        <v>0</v>
      </c>
    </row>
    <row r="1234" spans="1:10" x14ac:dyDescent="0.25">
      <c r="A1234">
        <v>1228</v>
      </c>
      <c r="B1234">
        <v>0</v>
      </c>
      <c r="C1234">
        <v>95.5</v>
      </c>
      <c r="D1234">
        <f>MOD(A1234-1+'Peaker Keys'!$B$7,'Peaker Keys'!$B$5)</f>
        <v>1251</v>
      </c>
      <c r="E1234">
        <f>INT(D1234/'Peaker Keys'!$B$6)+1</f>
        <v>53</v>
      </c>
      <c r="F1234">
        <f>MOD(D1234,'Peaker Keys'!$B$6)</f>
        <v>3</v>
      </c>
      <c r="G1234" t="str">
        <f>VLOOKUP(E1234,Clustering!$A$6:$B$370,2,FALSE)</f>
        <v>Summer</v>
      </c>
      <c r="H1234">
        <f>IF('Peaker Keys'!$B$29&gt;0,MAX(0,MIN('Peaker Keys'!$B$10,B1234/'Peaker Keys'!$B$29)),0)</f>
        <v>0</v>
      </c>
      <c r="I1234">
        <f>MAX(0,MIN('Peaker Keys'!$B$10,C1234/'Peaker Keys'!$B$30))</f>
        <v>7.9998927763062441E-4</v>
      </c>
      <c r="J1234">
        <f>IF('Peaker Keys'!$B$31=1,H1234,I1234)</f>
        <v>0</v>
      </c>
    </row>
    <row r="1235" spans="1:10" x14ac:dyDescent="0.25">
      <c r="A1235">
        <v>1229</v>
      </c>
      <c r="B1235">
        <v>0</v>
      </c>
      <c r="C1235">
        <v>95.5</v>
      </c>
      <c r="D1235">
        <f>MOD(A1235-1+'Peaker Keys'!$B$7,'Peaker Keys'!$B$5)</f>
        <v>1252</v>
      </c>
      <c r="E1235">
        <f>INT(D1235/'Peaker Keys'!$B$6)+1</f>
        <v>53</v>
      </c>
      <c r="F1235">
        <f>MOD(D1235,'Peaker Keys'!$B$6)</f>
        <v>4</v>
      </c>
      <c r="G1235" t="str">
        <f>VLOOKUP(E1235,Clustering!$A$6:$B$370,2,FALSE)</f>
        <v>Summer</v>
      </c>
      <c r="H1235">
        <f>IF('Peaker Keys'!$B$29&gt;0,MAX(0,MIN('Peaker Keys'!$B$10,B1235/'Peaker Keys'!$B$29)),0)</f>
        <v>0</v>
      </c>
      <c r="I1235">
        <f>MAX(0,MIN('Peaker Keys'!$B$10,C1235/'Peaker Keys'!$B$30))</f>
        <v>7.9998927763062441E-4</v>
      </c>
      <c r="J1235">
        <f>IF('Peaker Keys'!$B$31=1,H1235,I1235)</f>
        <v>0</v>
      </c>
    </row>
    <row r="1236" spans="1:10" x14ac:dyDescent="0.25">
      <c r="A1236">
        <v>1230</v>
      </c>
      <c r="B1236">
        <v>0</v>
      </c>
      <c r="C1236">
        <v>95.5</v>
      </c>
      <c r="D1236">
        <f>MOD(A1236-1+'Peaker Keys'!$B$7,'Peaker Keys'!$B$5)</f>
        <v>1253</v>
      </c>
      <c r="E1236">
        <f>INT(D1236/'Peaker Keys'!$B$6)+1</f>
        <v>53</v>
      </c>
      <c r="F1236">
        <f>MOD(D1236,'Peaker Keys'!$B$6)</f>
        <v>5</v>
      </c>
      <c r="G1236" t="str">
        <f>VLOOKUP(E1236,Clustering!$A$6:$B$370,2,FALSE)</f>
        <v>Summer</v>
      </c>
      <c r="H1236">
        <f>IF('Peaker Keys'!$B$29&gt;0,MAX(0,MIN('Peaker Keys'!$B$10,B1236/'Peaker Keys'!$B$29)),0)</f>
        <v>0</v>
      </c>
      <c r="I1236">
        <f>MAX(0,MIN('Peaker Keys'!$B$10,C1236/'Peaker Keys'!$B$30))</f>
        <v>7.9998927763062441E-4</v>
      </c>
      <c r="J1236">
        <f>IF('Peaker Keys'!$B$31=1,H1236,I1236)</f>
        <v>0</v>
      </c>
    </row>
    <row r="1237" spans="1:10" x14ac:dyDescent="0.25">
      <c r="A1237">
        <v>1231</v>
      </c>
      <c r="B1237">
        <v>0</v>
      </c>
      <c r="C1237">
        <v>1746.1</v>
      </c>
      <c r="D1237">
        <f>MOD(A1237-1+'Peaker Keys'!$B$7,'Peaker Keys'!$B$5)</f>
        <v>1254</v>
      </c>
      <c r="E1237">
        <f>INT(D1237/'Peaker Keys'!$B$6)+1</f>
        <v>53</v>
      </c>
      <c r="F1237">
        <f>MOD(D1237,'Peaker Keys'!$B$6)</f>
        <v>6</v>
      </c>
      <c r="G1237" t="str">
        <f>VLOOKUP(E1237,Clustering!$A$6:$B$370,2,FALSE)</f>
        <v>Summer</v>
      </c>
      <c r="H1237">
        <f>IF('Peaker Keys'!$B$29&gt;0,MAX(0,MIN('Peaker Keys'!$B$10,B1237/'Peaker Keys'!$B$29)),0)</f>
        <v>0</v>
      </c>
      <c r="I1237">
        <f>MAX(0,MIN('Peaker Keys'!$B$10,C1237/'Peaker Keys'!$B$30))</f>
        <v>1.4626819661474694E-2</v>
      </c>
      <c r="J1237">
        <f>IF('Peaker Keys'!$B$31=1,H1237,I1237)</f>
        <v>0</v>
      </c>
    </row>
    <row r="1238" spans="1:10" x14ac:dyDescent="0.25">
      <c r="A1238">
        <v>1232</v>
      </c>
      <c r="B1238">
        <v>0</v>
      </c>
      <c r="C1238">
        <v>1914.5</v>
      </c>
      <c r="D1238">
        <f>MOD(A1238-1+'Peaker Keys'!$B$7,'Peaker Keys'!$B$5)</f>
        <v>1255</v>
      </c>
      <c r="E1238">
        <f>INT(D1238/'Peaker Keys'!$B$6)+1</f>
        <v>53</v>
      </c>
      <c r="F1238">
        <f>MOD(D1238,'Peaker Keys'!$B$6)</f>
        <v>7</v>
      </c>
      <c r="G1238" t="str">
        <f>VLOOKUP(E1238,Clustering!$A$6:$B$370,2,FALSE)</f>
        <v>Summer</v>
      </c>
      <c r="H1238">
        <f>IF('Peaker Keys'!$B$29&gt;0,MAX(0,MIN('Peaker Keys'!$B$10,B1238/'Peaker Keys'!$B$29)),0)</f>
        <v>0</v>
      </c>
      <c r="I1238">
        <f>MAX(0,MIN('Peaker Keys'!$B$10,C1238/'Peaker Keys'!$B$30))</f>
        <v>1.6037481382448485E-2</v>
      </c>
      <c r="J1238">
        <f>IF('Peaker Keys'!$B$31=1,H1238,I1238)</f>
        <v>0</v>
      </c>
    </row>
    <row r="1239" spans="1:10" x14ac:dyDescent="0.25">
      <c r="A1239">
        <v>1233</v>
      </c>
      <c r="B1239">
        <v>0</v>
      </c>
      <c r="C1239">
        <v>95.5</v>
      </c>
      <c r="D1239">
        <f>MOD(A1239-1+'Peaker Keys'!$B$7,'Peaker Keys'!$B$5)</f>
        <v>1256</v>
      </c>
      <c r="E1239">
        <f>INT(D1239/'Peaker Keys'!$B$6)+1</f>
        <v>53</v>
      </c>
      <c r="F1239">
        <f>MOD(D1239,'Peaker Keys'!$B$6)</f>
        <v>8</v>
      </c>
      <c r="G1239" t="str">
        <f>VLOOKUP(E1239,Clustering!$A$6:$B$370,2,FALSE)</f>
        <v>Summer</v>
      </c>
      <c r="H1239">
        <f>IF('Peaker Keys'!$B$29&gt;0,MAX(0,MIN('Peaker Keys'!$B$10,B1239/'Peaker Keys'!$B$29)),0)</f>
        <v>0</v>
      </c>
      <c r="I1239">
        <f>MAX(0,MIN('Peaker Keys'!$B$10,C1239/'Peaker Keys'!$B$30))</f>
        <v>7.9998927763062441E-4</v>
      </c>
      <c r="J1239">
        <f>IF('Peaker Keys'!$B$31=1,H1239,I1239)</f>
        <v>0</v>
      </c>
    </row>
    <row r="1240" spans="1:10" x14ac:dyDescent="0.25">
      <c r="A1240">
        <v>1234</v>
      </c>
      <c r="B1240">
        <v>0</v>
      </c>
      <c r="C1240">
        <v>95.5</v>
      </c>
      <c r="D1240">
        <f>MOD(A1240-1+'Peaker Keys'!$B$7,'Peaker Keys'!$B$5)</f>
        <v>1257</v>
      </c>
      <c r="E1240">
        <f>INT(D1240/'Peaker Keys'!$B$6)+1</f>
        <v>53</v>
      </c>
      <c r="F1240">
        <f>MOD(D1240,'Peaker Keys'!$B$6)</f>
        <v>9</v>
      </c>
      <c r="G1240" t="str">
        <f>VLOOKUP(E1240,Clustering!$A$6:$B$370,2,FALSE)</f>
        <v>Summer</v>
      </c>
      <c r="H1240">
        <f>IF('Peaker Keys'!$B$29&gt;0,MAX(0,MIN('Peaker Keys'!$B$10,B1240/'Peaker Keys'!$B$29)),0)</f>
        <v>0</v>
      </c>
      <c r="I1240">
        <f>MAX(0,MIN('Peaker Keys'!$B$10,C1240/'Peaker Keys'!$B$30))</f>
        <v>7.9998927763062441E-4</v>
      </c>
      <c r="J1240">
        <f>IF('Peaker Keys'!$B$31=1,H1240,I1240)</f>
        <v>0</v>
      </c>
    </row>
    <row r="1241" spans="1:10" x14ac:dyDescent="0.25">
      <c r="A1241">
        <v>1235</v>
      </c>
      <c r="B1241">
        <v>0</v>
      </c>
      <c r="C1241">
        <v>95.5</v>
      </c>
      <c r="D1241">
        <f>MOD(A1241-1+'Peaker Keys'!$B$7,'Peaker Keys'!$B$5)</f>
        <v>1258</v>
      </c>
      <c r="E1241">
        <f>INT(D1241/'Peaker Keys'!$B$6)+1</f>
        <v>53</v>
      </c>
      <c r="F1241">
        <f>MOD(D1241,'Peaker Keys'!$B$6)</f>
        <v>10</v>
      </c>
      <c r="G1241" t="str">
        <f>VLOOKUP(E1241,Clustering!$A$6:$B$370,2,FALSE)</f>
        <v>Summer</v>
      </c>
      <c r="H1241">
        <f>IF('Peaker Keys'!$B$29&gt;0,MAX(0,MIN('Peaker Keys'!$B$10,B1241/'Peaker Keys'!$B$29)),0)</f>
        <v>0</v>
      </c>
      <c r="I1241">
        <f>MAX(0,MIN('Peaker Keys'!$B$10,C1241/'Peaker Keys'!$B$30))</f>
        <v>7.9998927763062441E-4</v>
      </c>
      <c r="J1241">
        <f>IF('Peaker Keys'!$B$31=1,H1241,I1241)</f>
        <v>0</v>
      </c>
    </row>
    <row r="1242" spans="1:10" x14ac:dyDescent="0.25">
      <c r="A1242">
        <v>1236</v>
      </c>
      <c r="B1242">
        <v>0</v>
      </c>
      <c r="C1242">
        <v>95.5</v>
      </c>
      <c r="D1242">
        <f>MOD(A1242-1+'Peaker Keys'!$B$7,'Peaker Keys'!$B$5)</f>
        <v>1259</v>
      </c>
      <c r="E1242">
        <f>INT(D1242/'Peaker Keys'!$B$6)+1</f>
        <v>53</v>
      </c>
      <c r="F1242">
        <f>MOD(D1242,'Peaker Keys'!$B$6)</f>
        <v>11</v>
      </c>
      <c r="G1242" t="str">
        <f>VLOOKUP(E1242,Clustering!$A$6:$B$370,2,FALSE)</f>
        <v>Summer</v>
      </c>
      <c r="H1242">
        <f>IF('Peaker Keys'!$B$29&gt;0,MAX(0,MIN('Peaker Keys'!$B$10,B1242/'Peaker Keys'!$B$29)),0)</f>
        <v>0</v>
      </c>
      <c r="I1242">
        <f>MAX(0,MIN('Peaker Keys'!$B$10,C1242/'Peaker Keys'!$B$30))</f>
        <v>7.9998927763062441E-4</v>
      </c>
      <c r="J1242">
        <f>IF('Peaker Keys'!$B$31=1,H1242,I1242)</f>
        <v>0</v>
      </c>
    </row>
    <row r="1243" spans="1:10" x14ac:dyDescent="0.25">
      <c r="A1243">
        <v>1237</v>
      </c>
      <c r="B1243">
        <v>0</v>
      </c>
      <c r="C1243">
        <v>95.5</v>
      </c>
      <c r="D1243">
        <f>MOD(A1243-1+'Peaker Keys'!$B$7,'Peaker Keys'!$B$5)</f>
        <v>1260</v>
      </c>
      <c r="E1243">
        <f>INT(D1243/'Peaker Keys'!$B$6)+1</f>
        <v>53</v>
      </c>
      <c r="F1243">
        <f>MOD(D1243,'Peaker Keys'!$B$6)</f>
        <v>12</v>
      </c>
      <c r="G1243" t="str">
        <f>VLOOKUP(E1243,Clustering!$A$6:$B$370,2,FALSE)</f>
        <v>Summer</v>
      </c>
      <c r="H1243">
        <f>IF('Peaker Keys'!$B$29&gt;0,MAX(0,MIN('Peaker Keys'!$B$10,B1243/'Peaker Keys'!$B$29)),0)</f>
        <v>0</v>
      </c>
      <c r="I1243">
        <f>MAX(0,MIN('Peaker Keys'!$B$10,C1243/'Peaker Keys'!$B$30))</f>
        <v>7.9998927763062441E-4</v>
      </c>
      <c r="J1243">
        <f>IF('Peaker Keys'!$B$31=1,H1243,I1243)</f>
        <v>0</v>
      </c>
    </row>
    <row r="1244" spans="1:10" x14ac:dyDescent="0.25">
      <c r="A1244">
        <v>1238</v>
      </c>
      <c r="B1244">
        <v>0</v>
      </c>
      <c r="C1244">
        <v>95.5</v>
      </c>
      <c r="D1244">
        <f>MOD(A1244-1+'Peaker Keys'!$B$7,'Peaker Keys'!$B$5)</f>
        <v>1261</v>
      </c>
      <c r="E1244">
        <f>INT(D1244/'Peaker Keys'!$B$6)+1</f>
        <v>53</v>
      </c>
      <c r="F1244">
        <f>MOD(D1244,'Peaker Keys'!$B$6)</f>
        <v>13</v>
      </c>
      <c r="G1244" t="str">
        <f>VLOOKUP(E1244,Clustering!$A$6:$B$370,2,FALSE)</f>
        <v>Summer</v>
      </c>
      <c r="H1244">
        <f>IF('Peaker Keys'!$B$29&gt;0,MAX(0,MIN('Peaker Keys'!$B$10,B1244/'Peaker Keys'!$B$29)),0)</f>
        <v>0</v>
      </c>
      <c r="I1244">
        <f>MAX(0,MIN('Peaker Keys'!$B$10,C1244/'Peaker Keys'!$B$30))</f>
        <v>7.9998927763062441E-4</v>
      </c>
      <c r="J1244">
        <f>IF('Peaker Keys'!$B$31=1,H1244,I1244)</f>
        <v>0</v>
      </c>
    </row>
    <row r="1245" spans="1:10" x14ac:dyDescent="0.25">
      <c r="A1245">
        <v>1239</v>
      </c>
      <c r="B1245">
        <v>0</v>
      </c>
      <c r="C1245">
        <v>95.5</v>
      </c>
      <c r="D1245">
        <f>MOD(A1245-1+'Peaker Keys'!$B$7,'Peaker Keys'!$B$5)</f>
        <v>1262</v>
      </c>
      <c r="E1245">
        <f>INT(D1245/'Peaker Keys'!$B$6)+1</f>
        <v>53</v>
      </c>
      <c r="F1245">
        <f>MOD(D1245,'Peaker Keys'!$B$6)</f>
        <v>14</v>
      </c>
      <c r="G1245" t="str">
        <f>VLOOKUP(E1245,Clustering!$A$6:$B$370,2,FALSE)</f>
        <v>Summer</v>
      </c>
      <c r="H1245">
        <f>IF('Peaker Keys'!$B$29&gt;0,MAX(0,MIN('Peaker Keys'!$B$10,B1245/'Peaker Keys'!$B$29)),0)</f>
        <v>0</v>
      </c>
      <c r="I1245">
        <f>MAX(0,MIN('Peaker Keys'!$B$10,C1245/'Peaker Keys'!$B$30))</f>
        <v>7.9998927763062441E-4</v>
      </c>
      <c r="J1245">
        <f>IF('Peaker Keys'!$B$31=1,H1245,I1245)</f>
        <v>0</v>
      </c>
    </row>
    <row r="1246" spans="1:10" x14ac:dyDescent="0.25">
      <c r="A1246">
        <v>1240</v>
      </c>
      <c r="B1246">
        <v>0</v>
      </c>
      <c r="C1246">
        <v>95.5</v>
      </c>
      <c r="D1246">
        <f>MOD(A1246-1+'Peaker Keys'!$B$7,'Peaker Keys'!$B$5)</f>
        <v>1263</v>
      </c>
      <c r="E1246">
        <f>INT(D1246/'Peaker Keys'!$B$6)+1</f>
        <v>53</v>
      </c>
      <c r="F1246">
        <f>MOD(D1246,'Peaker Keys'!$B$6)</f>
        <v>15</v>
      </c>
      <c r="G1246" t="str">
        <f>VLOOKUP(E1246,Clustering!$A$6:$B$370,2,FALSE)</f>
        <v>Summer</v>
      </c>
      <c r="H1246">
        <f>IF('Peaker Keys'!$B$29&gt;0,MAX(0,MIN('Peaker Keys'!$B$10,B1246/'Peaker Keys'!$B$29)),0)</f>
        <v>0</v>
      </c>
      <c r="I1246">
        <f>MAX(0,MIN('Peaker Keys'!$B$10,C1246/'Peaker Keys'!$B$30))</f>
        <v>7.9998927763062441E-4</v>
      </c>
      <c r="J1246">
        <f>IF('Peaker Keys'!$B$31=1,H1246,I1246)</f>
        <v>0</v>
      </c>
    </row>
    <row r="1247" spans="1:10" x14ac:dyDescent="0.25">
      <c r="A1247">
        <v>1241</v>
      </c>
      <c r="B1247">
        <v>0</v>
      </c>
      <c r="C1247">
        <v>159.1</v>
      </c>
      <c r="D1247">
        <f>MOD(A1247-1+'Peaker Keys'!$B$7,'Peaker Keys'!$B$5)</f>
        <v>1264</v>
      </c>
      <c r="E1247">
        <f>INT(D1247/'Peaker Keys'!$B$6)+1</f>
        <v>53</v>
      </c>
      <c r="F1247">
        <f>MOD(D1247,'Peaker Keys'!$B$6)</f>
        <v>16</v>
      </c>
      <c r="G1247" t="str">
        <f>VLOOKUP(E1247,Clustering!$A$6:$B$370,2,FALSE)</f>
        <v>Summer</v>
      </c>
      <c r="H1247">
        <f>IF('Peaker Keys'!$B$29&gt;0,MAX(0,MIN('Peaker Keys'!$B$10,B1247/'Peaker Keys'!$B$29)),0)</f>
        <v>0</v>
      </c>
      <c r="I1247">
        <f>MAX(0,MIN('Peaker Keys'!$B$10,C1247/'Peaker Keys'!$B$30))</f>
        <v>1.3327570059793962E-3</v>
      </c>
      <c r="J1247">
        <f>IF('Peaker Keys'!$B$31=1,H1247,I1247)</f>
        <v>0</v>
      </c>
    </row>
    <row r="1248" spans="1:10" x14ac:dyDescent="0.25">
      <c r="A1248">
        <v>1242</v>
      </c>
      <c r="B1248">
        <v>0</v>
      </c>
      <c r="C1248">
        <v>159.1</v>
      </c>
      <c r="D1248">
        <f>MOD(A1248-1+'Peaker Keys'!$B$7,'Peaker Keys'!$B$5)</f>
        <v>1265</v>
      </c>
      <c r="E1248">
        <f>INT(D1248/'Peaker Keys'!$B$6)+1</f>
        <v>53</v>
      </c>
      <c r="F1248">
        <f>MOD(D1248,'Peaker Keys'!$B$6)</f>
        <v>17</v>
      </c>
      <c r="G1248" t="str">
        <f>VLOOKUP(E1248,Clustering!$A$6:$B$370,2,FALSE)</f>
        <v>Summer</v>
      </c>
      <c r="H1248">
        <f>IF('Peaker Keys'!$B$29&gt;0,MAX(0,MIN('Peaker Keys'!$B$10,B1248/'Peaker Keys'!$B$29)),0)</f>
        <v>0</v>
      </c>
      <c r="I1248">
        <f>MAX(0,MIN('Peaker Keys'!$B$10,C1248/'Peaker Keys'!$B$30))</f>
        <v>1.3327570059793962E-3</v>
      </c>
      <c r="J1248">
        <f>IF('Peaker Keys'!$B$31=1,H1248,I1248)</f>
        <v>0</v>
      </c>
    </row>
    <row r="1249" spans="1:10" x14ac:dyDescent="0.25">
      <c r="A1249">
        <v>1243</v>
      </c>
      <c r="B1249">
        <v>0</v>
      </c>
      <c r="C1249">
        <v>1061.5999999999999</v>
      </c>
      <c r="D1249">
        <f>MOD(A1249-1+'Peaker Keys'!$B$7,'Peaker Keys'!$B$5)</f>
        <v>1266</v>
      </c>
      <c r="E1249">
        <f>INT(D1249/'Peaker Keys'!$B$6)+1</f>
        <v>53</v>
      </c>
      <c r="F1249">
        <f>MOD(D1249,'Peaker Keys'!$B$6)</f>
        <v>18</v>
      </c>
      <c r="G1249" t="str">
        <f>VLOOKUP(E1249,Clustering!$A$6:$B$370,2,FALSE)</f>
        <v>Summer</v>
      </c>
      <c r="H1249">
        <f>IF('Peaker Keys'!$B$29&gt;0,MAX(0,MIN('Peaker Keys'!$B$10,B1249/'Peaker Keys'!$B$29)),0)</f>
        <v>0</v>
      </c>
      <c r="I1249">
        <f>MAX(0,MIN('Peaker Keys'!$B$10,C1249/'Peaker Keys'!$B$30))</f>
        <v>8.8928651008656628E-3</v>
      </c>
      <c r="J1249">
        <f>IF('Peaker Keys'!$B$31=1,H1249,I1249)</f>
        <v>0</v>
      </c>
    </row>
    <row r="1250" spans="1:10" x14ac:dyDescent="0.25">
      <c r="A1250">
        <v>1244</v>
      </c>
      <c r="B1250">
        <v>0</v>
      </c>
      <c r="C1250">
        <v>1061.5999999999999</v>
      </c>
      <c r="D1250">
        <f>MOD(A1250-1+'Peaker Keys'!$B$7,'Peaker Keys'!$B$5)</f>
        <v>1267</v>
      </c>
      <c r="E1250">
        <f>INT(D1250/'Peaker Keys'!$B$6)+1</f>
        <v>53</v>
      </c>
      <c r="F1250">
        <f>MOD(D1250,'Peaker Keys'!$B$6)</f>
        <v>19</v>
      </c>
      <c r="G1250" t="str">
        <f>VLOOKUP(E1250,Clustering!$A$6:$B$370,2,FALSE)</f>
        <v>Summer</v>
      </c>
      <c r="H1250">
        <f>IF('Peaker Keys'!$B$29&gt;0,MAX(0,MIN('Peaker Keys'!$B$10,B1250/'Peaker Keys'!$B$29)),0)</f>
        <v>0</v>
      </c>
      <c r="I1250">
        <f>MAX(0,MIN('Peaker Keys'!$B$10,C1250/'Peaker Keys'!$B$30))</f>
        <v>8.8928651008656628E-3</v>
      </c>
      <c r="J1250">
        <f>IF('Peaker Keys'!$B$31=1,H1250,I1250)</f>
        <v>0</v>
      </c>
    </row>
    <row r="1251" spans="1:10" x14ac:dyDescent="0.25">
      <c r="A1251">
        <v>1245</v>
      </c>
      <c r="B1251">
        <v>0</v>
      </c>
      <c r="C1251">
        <v>434.1</v>
      </c>
      <c r="D1251">
        <f>MOD(A1251-1+'Peaker Keys'!$B$7,'Peaker Keys'!$B$5)</f>
        <v>1268</v>
      </c>
      <c r="E1251">
        <f>INT(D1251/'Peaker Keys'!$B$6)+1</f>
        <v>53</v>
      </c>
      <c r="F1251">
        <f>MOD(D1251,'Peaker Keys'!$B$6)</f>
        <v>20</v>
      </c>
      <c r="G1251" t="str">
        <f>VLOOKUP(E1251,Clustering!$A$6:$B$370,2,FALSE)</f>
        <v>Summer</v>
      </c>
      <c r="H1251">
        <f>IF('Peaker Keys'!$B$29&gt;0,MAX(0,MIN('Peaker Keys'!$B$10,B1251/'Peaker Keys'!$B$29)),0)</f>
        <v>0</v>
      </c>
      <c r="I1251">
        <f>MAX(0,MIN('Peaker Keys'!$B$10,C1251/'Peaker Keys'!$B$30))</f>
        <v>3.6363910515126081E-3</v>
      </c>
      <c r="J1251">
        <f>IF('Peaker Keys'!$B$31=1,H1251,I1251)</f>
        <v>0</v>
      </c>
    </row>
    <row r="1252" spans="1:10" x14ac:dyDescent="0.25">
      <c r="A1252">
        <v>1246</v>
      </c>
      <c r="B1252">
        <v>0</v>
      </c>
      <c r="C1252">
        <v>159.1</v>
      </c>
      <c r="D1252">
        <f>MOD(A1252-1+'Peaker Keys'!$B$7,'Peaker Keys'!$B$5)</f>
        <v>1269</v>
      </c>
      <c r="E1252">
        <f>INT(D1252/'Peaker Keys'!$B$6)+1</f>
        <v>53</v>
      </c>
      <c r="F1252">
        <f>MOD(D1252,'Peaker Keys'!$B$6)</f>
        <v>21</v>
      </c>
      <c r="G1252" t="str">
        <f>VLOOKUP(E1252,Clustering!$A$6:$B$370,2,FALSE)</f>
        <v>Summer</v>
      </c>
      <c r="H1252">
        <f>IF('Peaker Keys'!$B$29&gt;0,MAX(0,MIN('Peaker Keys'!$B$10,B1252/'Peaker Keys'!$B$29)),0)</f>
        <v>0</v>
      </c>
      <c r="I1252">
        <f>MAX(0,MIN('Peaker Keys'!$B$10,C1252/'Peaker Keys'!$B$30))</f>
        <v>1.3327570059793962E-3</v>
      </c>
      <c r="J1252">
        <f>IF('Peaker Keys'!$B$31=1,H1252,I1252)</f>
        <v>0</v>
      </c>
    </row>
    <row r="1253" spans="1:10" x14ac:dyDescent="0.25">
      <c r="A1253">
        <v>1247</v>
      </c>
      <c r="B1253">
        <v>0</v>
      </c>
      <c r="C1253">
        <v>159.1</v>
      </c>
      <c r="D1253">
        <f>MOD(A1253-1+'Peaker Keys'!$B$7,'Peaker Keys'!$B$5)</f>
        <v>1270</v>
      </c>
      <c r="E1253">
        <f>INT(D1253/'Peaker Keys'!$B$6)+1</f>
        <v>53</v>
      </c>
      <c r="F1253">
        <f>MOD(D1253,'Peaker Keys'!$B$6)</f>
        <v>22</v>
      </c>
      <c r="G1253" t="str">
        <f>VLOOKUP(E1253,Clustering!$A$6:$B$370,2,FALSE)</f>
        <v>Summer</v>
      </c>
      <c r="H1253">
        <f>IF('Peaker Keys'!$B$29&gt;0,MAX(0,MIN('Peaker Keys'!$B$10,B1253/'Peaker Keys'!$B$29)),0)</f>
        <v>0</v>
      </c>
      <c r="I1253">
        <f>MAX(0,MIN('Peaker Keys'!$B$10,C1253/'Peaker Keys'!$B$30))</f>
        <v>1.3327570059793962E-3</v>
      </c>
      <c r="J1253">
        <f>IF('Peaker Keys'!$B$31=1,H1253,I1253)</f>
        <v>0</v>
      </c>
    </row>
    <row r="1254" spans="1:10" x14ac:dyDescent="0.25">
      <c r="A1254">
        <v>1248</v>
      </c>
      <c r="B1254">
        <v>0</v>
      </c>
      <c r="C1254">
        <v>159.1</v>
      </c>
      <c r="D1254">
        <f>MOD(A1254-1+'Peaker Keys'!$B$7,'Peaker Keys'!$B$5)</f>
        <v>1271</v>
      </c>
      <c r="E1254">
        <f>INT(D1254/'Peaker Keys'!$B$6)+1</f>
        <v>53</v>
      </c>
      <c r="F1254">
        <f>MOD(D1254,'Peaker Keys'!$B$6)</f>
        <v>23</v>
      </c>
      <c r="G1254" t="str">
        <f>VLOOKUP(E1254,Clustering!$A$6:$B$370,2,FALSE)</f>
        <v>Summer</v>
      </c>
      <c r="H1254">
        <f>IF('Peaker Keys'!$B$29&gt;0,MAX(0,MIN('Peaker Keys'!$B$10,B1254/'Peaker Keys'!$B$29)),0)</f>
        <v>0</v>
      </c>
      <c r="I1254">
        <f>MAX(0,MIN('Peaker Keys'!$B$10,C1254/'Peaker Keys'!$B$30))</f>
        <v>1.3327570059793962E-3</v>
      </c>
      <c r="J1254">
        <f>IF('Peaker Keys'!$B$31=1,H1254,I1254)</f>
        <v>0</v>
      </c>
    </row>
    <row r="1255" spans="1:10" x14ac:dyDescent="0.25">
      <c r="A1255">
        <v>1249</v>
      </c>
      <c r="B1255">
        <v>0</v>
      </c>
      <c r="C1255">
        <v>159.1</v>
      </c>
      <c r="D1255">
        <f>MOD(A1255-1+'Peaker Keys'!$B$7,'Peaker Keys'!$B$5)</f>
        <v>1272</v>
      </c>
      <c r="E1255">
        <f>INT(D1255/'Peaker Keys'!$B$6)+1</f>
        <v>54</v>
      </c>
      <c r="F1255">
        <f>MOD(D1255,'Peaker Keys'!$B$6)</f>
        <v>0</v>
      </c>
      <c r="G1255" t="str">
        <f>VLOOKUP(E1255,Clustering!$A$6:$B$370,2,FALSE)</f>
        <v>Fall</v>
      </c>
      <c r="H1255">
        <f>IF('Peaker Keys'!$B$29&gt;0,MAX(0,MIN('Peaker Keys'!$B$10,B1255/'Peaker Keys'!$B$29)),0)</f>
        <v>0</v>
      </c>
      <c r="I1255">
        <f>MAX(0,MIN('Peaker Keys'!$B$10,C1255/'Peaker Keys'!$B$30))</f>
        <v>1.3327570059793962E-3</v>
      </c>
      <c r="J1255">
        <f>IF('Peaker Keys'!$B$31=1,H1255,I1255)</f>
        <v>0</v>
      </c>
    </row>
    <row r="1256" spans="1:10" x14ac:dyDescent="0.25">
      <c r="A1256">
        <v>1250</v>
      </c>
      <c r="B1256">
        <v>0</v>
      </c>
      <c r="C1256">
        <v>158.19999999999999</v>
      </c>
      <c r="D1256">
        <f>MOD(A1256-1+'Peaker Keys'!$B$7,'Peaker Keys'!$B$5)</f>
        <v>1273</v>
      </c>
      <c r="E1256">
        <f>INT(D1256/'Peaker Keys'!$B$6)+1</f>
        <v>54</v>
      </c>
      <c r="F1256">
        <f>MOD(D1256,'Peaker Keys'!$B$6)</f>
        <v>1</v>
      </c>
      <c r="G1256" t="str">
        <f>VLOOKUP(E1256,Clustering!$A$6:$B$370,2,FALSE)</f>
        <v>Fall</v>
      </c>
      <c r="H1256">
        <f>IF('Peaker Keys'!$B$29&gt;0,MAX(0,MIN('Peaker Keys'!$B$10,B1256/'Peaker Keys'!$B$29)),0)</f>
        <v>0</v>
      </c>
      <c r="I1256">
        <f>MAX(0,MIN('Peaker Keys'!$B$10,C1256/'Peaker Keys'!$B$30))</f>
        <v>1.3252178400121966E-3</v>
      </c>
      <c r="J1256">
        <f>IF('Peaker Keys'!$B$31=1,H1256,I1256)</f>
        <v>0</v>
      </c>
    </row>
    <row r="1257" spans="1:10" x14ac:dyDescent="0.25">
      <c r="A1257">
        <v>1251</v>
      </c>
      <c r="B1257">
        <v>0</v>
      </c>
      <c r="C1257">
        <v>95.5</v>
      </c>
      <c r="D1257">
        <f>MOD(A1257-1+'Peaker Keys'!$B$7,'Peaker Keys'!$B$5)</f>
        <v>1274</v>
      </c>
      <c r="E1257">
        <f>INT(D1257/'Peaker Keys'!$B$6)+1</f>
        <v>54</v>
      </c>
      <c r="F1257">
        <f>MOD(D1257,'Peaker Keys'!$B$6)</f>
        <v>2</v>
      </c>
      <c r="G1257" t="str">
        <f>VLOOKUP(E1257,Clustering!$A$6:$B$370,2,FALSE)</f>
        <v>Fall</v>
      </c>
      <c r="H1257">
        <f>IF('Peaker Keys'!$B$29&gt;0,MAX(0,MIN('Peaker Keys'!$B$10,B1257/'Peaker Keys'!$B$29)),0)</f>
        <v>0</v>
      </c>
      <c r="I1257">
        <f>MAX(0,MIN('Peaker Keys'!$B$10,C1257/'Peaker Keys'!$B$30))</f>
        <v>7.9998927763062441E-4</v>
      </c>
      <c r="J1257">
        <f>IF('Peaker Keys'!$B$31=1,H1257,I1257)</f>
        <v>0</v>
      </c>
    </row>
    <row r="1258" spans="1:10" x14ac:dyDescent="0.25">
      <c r="A1258">
        <v>1252</v>
      </c>
      <c r="B1258">
        <v>0</v>
      </c>
      <c r="C1258">
        <v>95.5</v>
      </c>
      <c r="D1258">
        <f>MOD(A1258-1+'Peaker Keys'!$B$7,'Peaker Keys'!$B$5)</f>
        <v>1275</v>
      </c>
      <c r="E1258">
        <f>INT(D1258/'Peaker Keys'!$B$6)+1</f>
        <v>54</v>
      </c>
      <c r="F1258">
        <f>MOD(D1258,'Peaker Keys'!$B$6)</f>
        <v>3</v>
      </c>
      <c r="G1258" t="str">
        <f>VLOOKUP(E1258,Clustering!$A$6:$B$370,2,FALSE)</f>
        <v>Fall</v>
      </c>
      <c r="H1258">
        <f>IF('Peaker Keys'!$B$29&gt;0,MAX(0,MIN('Peaker Keys'!$B$10,B1258/'Peaker Keys'!$B$29)),0)</f>
        <v>0</v>
      </c>
      <c r="I1258">
        <f>MAX(0,MIN('Peaker Keys'!$B$10,C1258/'Peaker Keys'!$B$30))</f>
        <v>7.9998927763062441E-4</v>
      </c>
      <c r="J1258">
        <f>IF('Peaker Keys'!$B$31=1,H1258,I1258)</f>
        <v>0</v>
      </c>
    </row>
    <row r="1259" spans="1:10" x14ac:dyDescent="0.25">
      <c r="A1259">
        <v>1253</v>
      </c>
      <c r="B1259">
        <v>0</v>
      </c>
      <c r="C1259">
        <v>95.5</v>
      </c>
      <c r="D1259">
        <f>MOD(A1259-1+'Peaker Keys'!$B$7,'Peaker Keys'!$B$5)</f>
        <v>1276</v>
      </c>
      <c r="E1259">
        <f>INT(D1259/'Peaker Keys'!$B$6)+1</f>
        <v>54</v>
      </c>
      <c r="F1259">
        <f>MOD(D1259,'Peaker Keys'!$B$6)</f>
        <v>4</v>
      </c>
      <c r="G1259" t="str">
        <f>VLOOKUP(E1259,Clustering!$A$6:$B$370,2,FALSE)</f>
        <v>Fall</v>
      </c>
      <c r="H1259">
        <f>IF('Peaker Keys'!$B$29&gt;0,MAX(0,MIN('Peaker Keys'!$B$10,B1259/'Peaker Keys'!$B$29)),0)</f>
        <v>0</v>
      </c>
      <c r="I1259">
        <f>MAX(0,MIN('Peaker Keys'!$B$10,C1259/'Peaker Keys'!$B$30))</f>
        <v>7.9998927763062441E-4</v>
      </c>
      <c r="J1259">
        <f>IF('Peaker Keys'!$B$31=1,H1259,I1259)</f>
        <v>0</v>
      </c>
    </row>
    <row r="1260" spans="1:10" x14ac:dyDescent="0.25">
      <c r="A1260">
        <v>1254</v>
      </c>
      <c r="B1260">
        <v>0</v>
      </c>
      <c r="C1260">
        <v>95.5</v>
      </c>
      <c r="D1260">
        <f>MOD(A1260-1+'Peaker Keys'!$B$7,'Peaker Keys'!$B$5)</f>
        <v>1277</v>
      </c>
      <c r="E1260">
        <f>INT(D1260/'Peaker Keys'!$B$6)+1</f>
        <v>54</v>
      </c>
      <c r="F1260">
        <f>MOD(D1260,'Peaker Keys'!$B$6)</f>
        <v>5</v>
      </c>
      <c r="G1260" t="str">
        <f>VLOOKUP(E1260,Clustering!$A$6:$B$370,2,FALSE)</f>
        <v>Fall</v>
      </c>
      <c r="H1260">
        <f>IF('Peaker Keys'!$B$29&gt;0,MAX(0,MIN('Peaker Keys'!$B$10,B1260/'Peaker Keys'!$B$29)),0)</f>
        <v>0</v>
      </c>
      <c r="I1260">
        <f>MAX(0,MIN('Peaker Keys'!$B$10,C1260/'Peaker Keys'!$B$30))</f>
        <v>7.9998927763062441E-4</v>
      </c>
      <c r="J1260">
        <f>IF('Peaker Keys'!$B$31=1,H1260,I1260)</f>
        <v>0</v>
      </c>
    </row>
    <row r="1261" spans="1:10" x14ac:dyDescent="0.25">
      <c r="A1261">
        <v>1255</v>
      </c>
      <c r="B1261">
        <v>0</v>
      </c>
      <c r="C1261">
        <v>95.5</v>
      </c>
      <c r="D1261">
        <f>MOD(A1261-1+'Peaker Keys'!$B$7,'Peaker Keys'!$B$5)</f>
        <v>1278</v>
      </c>
      <c r="E1261">
        <f>INT(D1261/'Peaker Keys'!$B$6)+1</f>
        <v>54</v>
      </c>
      <c r="F1261">
        <f>MOD(D1261,'Peaker Keys'!$B$6)</f>
        <v>6</v>
      </c>
      <c r="G1261" t="str">
        <f>VLOOKUP(E1261,Clustering!$A$6:$B$370,2,FALSE)</f>
        <v>Fall</v>
      </c>
      <c r="H1261">
        <f>IF('Peaker Keys'!$B$29&gt;0,MAX(0,MIN('Peaker Keys'!$B$10,B1261/'Peaker Keys'!$B$29)),0)</f>
        <v>0</v>
      </c>
      <c r="I1261">
        <f>MAX(0,MIN('Peaker Keys'!$B$10,C1261/'Peaker Keys'!$B$30))</f>
        <v>7.9998927763062441E-4</v>
      </c>
      <c r="J1261">
        <f>IF('Peaker Keys'!$B$31=1,H1261,I1261)</f>
        <v>0</v>
      </c>
    </row>
    <row r="1262" spans="1:10" x14ac:dyDescent="0.25">
      <c r="A1262">
        <v>1256</v>
      </c>
      <c r="B1262">
        <v>0</v>
      </c>
      <c r="C1262">
        <v>95.5</v>
      </c>
      <c r="D1262">
        <f>MOD(A1262-1+'Peaker Keys'!$B$7,'Peaker Keys'!$B$5)</f>
        <v>1279</v>
      </c>
      <c r="E1262">
        <f>INT(D1262/'Peaker Keys'!$B$6)+1</f>
        <v>54</v>
      </c>
      <c r="F1262">
        <f>MOD(D1262,'Peaker Keys'!$B$6)</f>
        <v>7</v>
      </c>
      <c r="G1262" t="str">
        <f>VLOOKUP(E1262,Clustering!$A$6:$B$370,2,FALSE)</f>
        <v>Fall</v>
      </c>
      <c r="H1262">
        <f>IF('Peaker Keys'!$B$29&gt;0,MAX(0,MIN('Peaker Keys'!$B$10,B1262/'Peaker Keys'!$B$29)),0)</f>
        <v>0</v>
      </c>
      <c r="I1262">
        <f>MAX(0,MIN('Peaker Keys'!$B$10,C1262/'Peaker Keys'!$B$30))</f>
        <v>7.9998927763062441E-4</v>
      </c>
      <c r="J1262">
        <f>IF('Peaker Keys'!$B$31=1,H1262,I1262)</f>
        <v>0</v>
      </c>
    </row>
    <row r="1263" spans="1:10" x14ac:dyDescent="0.25">
      <c r="A1263">
        <v>1257</v>
      </c>
      <c r="B1263">
        <v>0</v>
      </c>
      <c r="C1263">
        <v>95.5</v>
      </c>
      <c r="D1263">
        <f>MOD(A1263-1+'Peaker Keys'!$B$7,'Peaker Keys'!$B$5)</f>
        <v>1280</v>
      </c>
      <c r="E1263">
        <f>INT(D1263/'Peaker Keys'!$B$6)+1</f>
        <v>54</v>
      </c>
      <c r="F1263">
        <f>MOD(D1263,'Peaker Keys'!$B$6)</f>
        <v>8</v>
      </c>
      <c r="G1263" t="str">
        <f>VLOOKUP(E1263,Clustering!$A$6:$B$370,2,FALSE)</f>
        <v>Fall</v>
      </c>
      <c r="H1263">
        <f>IF('Peaker Keys'!$B$29&gt;0,MAX(0,MIN('Peaker Keys'!$B$10,B1263/'Peaker Keys'!$B$29)),0)</f>
        <v>0</v>
      </c>
      <c r="I1263">
        <f>MAX(0,MIN('Peaker Keys'!$B$10,C1263/'Peaker Keys'!$B$30))</f>
        <v>7.9998927763062441E-4</v>
      </c>
      <c r="J1263">
        <f>IF('Peaker Keys'!$B$31=1,H1263,I1263)</f>
        <v>0</v>
      </c>
    </row>
    <row r="1264" spans="1:10" x14ac:dyDescent="0.25">
      <c r="A1264">
        <v>1258</v>
      </c>
      <c r="B1264">
        <v>0</v>
      </c>
      <c r="C1264">
        <v>95.5</v>
      </c>
      <c r="D1264">
        <f>MOD(A1264-1+'Peaker Keys'!$B$7,'Peaker Keys'!$B$5)</f>
        <v>1281</v>
      </c>
      <c r="E1264">
        <f>INT(D1264/'Peaker Keys'!$B$6)+1</f>
        <v>54</v>
      </c>
      <c r="F1264">
        <f>MOD(D1264,'Peaker Keys'!$B$6)</f>
        <v>9</v>
      </c>
      <c r="G1264" t="str">
        <f>VLOOKUP(E1264,Clustering!$A$6:$B$370,2,FALSE)</f>
        <v>Fall</v>
      </c>
      <c r="H1264">
        <f>IF('Peaker Keys'!$B$29&gt;0,MAX(0,MIN('Peaker Keys'!$B$10,B1264/'Peaker Keys'!$B$29)),0)</f>
        <v>0</v>
      </c>
      <c r="I1264">
        <f>MAX(0,MIN('Peaker Keys'!$B$10,C1264/'Peaker Keys'!$B$30))</f>
        <v>7.9998927763062441E-4</v>
      </c>
      <c r="J1264">
        <f>IF('Peaker Keys'!$B$31=1,H1264,I1264)</f>
        <v>0</v>
      </c>
    </row>
    <row r="1265" spans="1:10" x14ac:dyDescent="0.25">
      <c r="A1265">
        <v>1259</v>
      </c>
      <c r="B1265">
        <v>0</v>
      </c>
      <c r="C1265">
        <v>95.5</v>
      </c>
      <c r="D1265">
        <f>MOD(A1265-1+'Peaker Keys'!$B$7,'Peaker Keys'!$B$5)</f>
        <v>1282</v>
      </c>
      <c r="E1265">
        <f>INT(D1265/'Peaker Keys'!$B$6)+1</f>
        <v>54</v>
      </c>
      <c r="F1265">
        <f>MOD(D1265,'Peaker Keys'!$B$6)</f>
        <v>10</v>
      </c>
      <c r="G1265" t="str">
        <f>VLOOKUP(E1265,Clustering!$A$6:$B$370,2,FALSE)</f>
        <v>Fall</v>
      </c>
      <c r="H1265">
        <f>IF('Peaker Keys'!$B$29&gt;0,MAX(0,MIN('Peaker Keys'!$B$10,B1265/'Peaker Keys'!$B$29)),0)</f>
        <v>0</v>
      </c>
      <c r="I1265">
        <f>MAX(0,MIN('Peaker Keys'!$B$10,C1265/'Peaker Keys'!$B$30))</f>
        <v>7.9998927763062441E-4</v>
      </c>
      <c r="J1265">
        <f>IF('Peaker Keys'!$B$31=1,H1265,I1265)</f>
        <v>0</v>
      </c>
    </row>
    <row r="1266" spans="1:10" x14ac:dyDescent="0.25">
      <c r="A1266">
        <v>1260</v>
      </c>
      <c r="B1266">
        <v>0</v>
      </c>
      <c r="C1266">
        <v>95.5</v>
      </c>
      <c r="D1266">
        <f>MOD(A1266-1+'Peaker Keys'!$B$7,'Peaker Keys'!$B$5)</f>
        <v>1283</v>
      </c>
      <c r="E1266">
        <f>INT(D1266/'Peaker Keys'!$B$6)+1</f>
        <v>54</v>
      </c>
      <c r="F1266">
        <f>MOD(D1266,'Peaker Keys'!$B$6)</f>
        <v>11</v>
      </c>
      <c r="G1266" t="str">
        <f>VLOOKUP(E1266,Clustering!$A$6:$B$370,2,FALSE)</f>
        <v>Fall</v>
      </c>
      <c r="H1266">
        <f>IF('Peaker Keys'!$B$29&gt;0,MAX(0,MIN('Peaker Keys'!$B$10,B1266/'Peaker Keys'!$B$29)),0)</f>
        <v>0</v>
      </c>
      <c r="I1266">
        <f>MAX(0,MIN('Peaker Keys'!$B$10,C1266/'Peaker Keys'!$B$30))</f>
        <v>7.9998927763062441E-4</v>
      </c>
      <c r="J1266">
        <f>IF('Peaker Keys'!$B$31=1,H1266,I1266)</f>
        <v>0</v>
      </c>
    </row>
    <row r="1267" spans="1:10" x14ac:dyDescent="0.25">
      <c r="A1267">
        <v>1261</v>
      </c>
      <c r="B1267">
        <v>0</v>
      </c>
      <c r="C1267">
        <v>95.5</v>
      </c>
      <c r="D1267">
        <f>MOD(A1267-1+'Peaker Keys'!$B$7,'Peaker Keys'!$B$5)</f>
        <v>1284</v>
      </c>
      <c r="E1267">
        <f>INT(D1267/'Peaker Keys'!$B$6)+1</f>
        <v>54</v>
      </c>
      <c r="F1267">
        <f>MOD(D1267,'Peaker Keys'!$B$6)</f>
        <v>12</v>
      </c>
      <c r="G1267" t="str">
        <f>VLOOKUP(E1267,Clustering!$A$6:$B$370,2,FALSE)</f>
        <v>Fall</v>
      </c>
      <c r="H1267">
        <f>IF('Peaker Keys'!$B$29&gt;0,MAX(0,MIN('Peaker Keys'!$B$10,B1267/'Peaker Keys'!$B$29)),0)</f>
        <v>0</v>
      </c>
      <c r="I1267">
        <f>MAX(0,MIN('Peaker Keys'!$B$10,C1267/'Peaker Keys'!$B$30))</f>
        <v>7.9998927763062441E-4</v>
      </c>
      <c r="J1267">
        <f>IF('Peaker Keys'!$B$31=1,H1267,I1267)</f>
        <v>0</v>
      </c>
    </row>
    <row r="1268" spans="1:10" x14ac:dyDescent="0.25">
      <c r="A1268">
        <v>1262</v>
      </c>
      <c r="B1268">
        <v>0</v>
      </c>
      <c r="C1268">
        <v>95.5</v>
      </c>
      <c r="D1268">
        <f>MOD(A1268-1+'Peaker Keys'!$B$7,'Peaker Keys'!$B$5)</f>
        <v>1285</v>
      </c>
      <c r="E1268">
        <f>INT(D1268/'Peaker Keys'!$B$6)+1</f>
        <v>54</v>
      </c>
      <c r="F1268">
        <f>MOD(D1268,'Peaker Keys'!$B$6)</f>
        <v>13</v>
      </c>
      <c r="G1268" t="str">
        <f>VLOOKUP(E1268,Clustering!$A$6:$B$370,2,FALSE)</f>
        <v>Fall</v>
      </c>
      <c r="H1268">
        <f>IF('Peaker Keys'!$B$29&gt;0,MAX(0,MIN('Peaker Keys'!$B$10,B1268/'Peaker Keys'!$B$29)),0)</f>
        <v>0</v>
      </c>
      <c r="I1268">
        <f>MAX(0,MIN('Peaker Keys'!$B$10,C1268/'Peaker Keys'!$B$30))</f>
        <v>7.9998927763062441E-4</v>
      </c>
      <c r="J1268">
        <f>IF('Peaker Keys'!$B$31=1,H1268,I1268)</f>
        <v>0</v>
      </c>
    </row>
    <row r="1269" spans="1:10" x14ac:dyDescent="0.25">
      <c r="A1269">
        <v>1263</v>
      </c>
      <c r="B1269">
        <v>0</v>
      </c>
      <c r="C1269">
        <v>95.5</v>
      </c>
      <c r="D1269">
        <f>MOD(A1269-1+'Peaker Keys'!$B$7,'Peaker Keys'!$B$5)</f>
        <v>1286</v>
      </c>
      <c r="E1269">
        <f>INT(D1269/'Peaker Keys'!$B$6)+1</f>
        <v>54</v>
      </c>
      <c r="F1269">
        <f>MOD(D1269,'Peaker Keys'!$B$6)</f>
        <v>14</v>
      </c>
      <c r="G1269" t="str">
        <f>VLOOKUP(E1269,Clustering!$A$6:$B$370,2,FALSE)</f>
        <v>Fall</v>
      </c>
      <c r="H1269">
        <f>IF('Peaker Keys'!$B$29&gt;0,MAX(0,MIN('Peaker Keys'!$B$10,B1269/'Peaker Keys'!$B$29)),0)</f>
        <v>0</v>
      </c>
      <c r="I1269">
        <f>MAX(0,MIN('Peaker Keys'!$B$10,C1269/'Peaker Keys'!$B$30))</f>
        <v>7.9998927763062441E-4</v>
      </c>
      <c r="J1269">
        <f>IF('Peaker Keys'!$B$31=1,H1269,I1269)</f>
        <v>0</v>
      </c>
    </row>
    <row r="1270" spans="1:10" x14ac:dyDescent="0.25">
      <c r="A1270">
        <v>1264</v>
      </c>
      <c r="B1270">
        <v>0</v>
      </c>
      <c r="C1270">
        <v>95.5</v>
      </c>
      <c r="D1270">
        <f>MOD(A1270-1+'Peaker Keys'!$B$7,'Peaker Keys'!$B$5)</f>
        <v>1287</v>
      </c>
      <c r="E1270">
        <f>INT(D1270/'Peaker Keys'!$B$6)+1</f>
        <v>54</v>
      </c>
      <c r="F1270">
        <f>MOD(D1270,'Peaker Keys'!$B$6)</f>
        <v>15</v>
      </c>
      <c r="G1270" t="str">
        <f>VLOOKUP(E1270,Clustering!$A$6:$B$370,2,FALSE)</f>
        <v>Fall</v>
      </c>
      <c r="H1270">
        <f>IF('Peaker Keys'!$B$29&gt;0,MAX(0,MIN('Peaker Keys'!$B$10,B1270/'Peaker Keys'!$B$29)),0)</f>
        <v>0</v>
      </c>
      <c r="I1270">
        <f>MAX(0,MIN('Peaker Keys'!$B$10,C1270/'Peaker Keys'!$B$30))</f>
        <v>7.9998927763062441E-4</v>
      </c>
      <c r="J1270">
        <f>IF('Peaker Keys'!$B$31=1,H1270,I1270)</f>
        <v>0</v>
      </c>
    </row>
    <row r="1271" spans="1:10" x14ac:dyDescent="0.25">
      <c r="A1271">
        <v>1265</v>
      </c>
      <c r="B1271">
        <v>0</v>
      </c>
      <c r="C1271">
        <v>159.1</v>
      </c>
      <c r="D1271">
        <f>MOD(A1271-1+'Peaker Keys'!$B$7,'Peaker Keys'!$B$5)</f>
        <v>1288</v>
      </c>
      <c r="E1271">
        <f>INT(D1271/'Peaker Keys'!$B$6)+1</f>
        <v>54</v>
      </c>
      <c r="F1271">
        <f>MOD(D1271,'Peaker Keys'!$B$6)</f>
        <v>16</v>
      </c>
      <c r="G1271" t="str">
        <f>VLOOKUP(E1271,Clustering!$A$6:$B$370,2,FALSE)</f>
        <v>Fall</v>
      </c>
      <c r="H1271">
        <f>IF('Peaker Keys'!$B$29&gt;0,MAX(0,MIN('Peaker Keys'!$B$10,B1271/'Peaker Keys'!$B$29)),0)</f>
        <v>0</v>
      </c>
      <c r="I1271">
        <f>MAX(0,MIN('Peaker Keys'!$B$10,C1271/'Peaker Keys'!$B$30))</f>
        <v>1.3327570059793962E-3</v>
      </c>
      <c r="J1271">
        <f>IF('Peaker Keys'!$B$31=1,H1271,I1271)</f>
        <v>0</v>
      </c>
    </row>
    <row r="1272" spans="1:10" x14ac:dyDescent="0.25">
      <c r="A1272">
        <v>1266</v>
      </c>
      <c r="B1272">
        <v>0</v>
      </c>
      <c r="C1272">
        <v>434.1</v>
      </c>
      <c r="D1272">
        <f>MOD(A1272-1+'Peaker Keys'!$B$7,'Peaker Keys'!$B$5)</f>
        <v>1289</v>
      </c>
      <c r="E1272">
        <f>INT(D1272/'Peaker Keys'!$B$6)+1</f>
        <v>54</v>
      </c>
      <c r="F1272">
        <f>MOD(D1272,'Peaker Keys'!$B$6)</f>
        <v>17</v>
      </c>
      <c r="G1272" t="str">
        <f>VLOOKUP(E1272,Clustering!$A$6:$B$370,2,FALSE)</f>
        <v>Fall</v>
      </c>
      <c r="H1272">
        <f>IF('Peaker Keys'!$B$29&gt;0,MAX(0,MIN('Peaker Keys'!$B$10,B1272/'Peaker Keys'!$B$29)),0)</f>
        <v>0</v>
      </c>
      <c r="I1272">
        <f>MAX(0,MIN('Peaker Keys'!$B$10,C1272/'Peaker Keys'!$B$30))</f>
        <v>3.6363910515126081E-3</v>
      </c>
      <c r="J1272">
        <f>IF('Peaker Keys'!$B$31=1,H1272,I1272)</f>
        <v>0</v>
      </c>
    </row>
    <row r="1273" spans="1:10" x14ac:dyDescent="0.25">
      <c r="A1273">
        <v>1267</v>
      </c>
      <c r="B1273">
        <v>0</v>
      </c>
      <c r="C1273">
        <v>2571.5</v>
      </c>
      <c r="D1273">
        <f>MOD(A1273-1+'Peaker Keys'!$B$7,'Peaker Keys'!$B$5)</f>
        <v>1290</v>
      </c>
      <c r="E1273">
        <f>INT(D1273/'Peaker Keys'!$B$6)+1</f>
        <v>54</v>
      </c>
      <c r="F1273">
        <f>MOD(D1273,'Peaker Keys'!$B$6)</f>
        <v>18</v>
      </c>
      <c r="G1273" t="str">
        <f>VLOOKUP(E1273,Clustering!$A$6:$B$370,2,FALSE)</f>
        <v>Fall</v>
      </c>
      <c r="H1273">
        <f>IF('Peaker Keys'!$B$29&gt;0,MAX(0,MIN('Peaker Keys'!$B$10,B1273/'Peaker Keys'!$B$29)),0)</f>
        <v>0</v>
      </c>
      <c r="I1273">
        <f>MAX(0,MIN('Peaker Keys'!$B$10,C1273/'Peaker Keys'!$B$30))</f>
        <v>2.1541072538504194E-2</v>
      </c>
      <c r="J1273">
        <f>IF('Peaker Keys'!$B$31=1,H1273,I1273)</f>
        <v>0</v>
      </c>
    </row>
    <row r="1274" spans="1:10" x14ac:dyDescent="0.25">
      <c r="A1274">
        <v>1268</v>
      </c>
      <c r="B1274">
        <v>0</v>
      </c>
      <c r="C1274">
        <v>2934.2</v>
      </c>
      <c r="D1274">
        <f>MOD(A1274-1+'Peaker Keys'!$B$7,'Peaker Keys'!$B$5)</f>
        <v>1291</v>
      </c>
      <c r="E1274">
        <f>INT(D1274/'Peaker Keys'!$B$6)+1</f>
        <v>54</v>
      </c>
      <c r="F1274">
        <f>MOD(D1274,'Peaker Keys'!$B$6)</f>
        <v>19</v>
      </c>
      <c r="G1274" t="str">
        <f>VLOOKUP(E1274,Clustering!$A$6:$B$370,2,FALSE)</f>
        <v>Fall</v>
      </c>
      <c r="H1274">
        <f>IF('Peaker Keys'!$B$29&gt;0,MAX(0,MIN('Peaker Keys'!$B$10,B1274/'Peaker Keys'!$B$29)),0)</f>
        <v>0</v>
      </c>
      <c r="I1274">
        <f>MAX(0,MIN('Peaker Keys'!$B$10,C1274/'Peaker Keys'!$B$30))</f>
        <v>2.4579356423285632E-2</v>
      </c>
      <c r="J1274">
        <f>IF('Peaker Keys'!$B$31=1,H1274,I1274)</f>
        <v>0</v>
      </c>
    </row>
    <row r="1275" spans="1:10" x14ac:dyDescent="0.25">
      <c r="A1275">
        <v>1269</v>
      </c>
      <c r="B1275">
        <v>0</v>
      </c>
      <c r="C1275">
        <v>877.1</v>
      </c>
      <c r="D1275">
        <f>MOD(A1275-1+'Peaker Keys'!$B$7,'Peaker Keys'!$B$5)</f>
        <v>1292</v>
      </c>
      <c r="E1275">
        <f>INT(D1275/'Peaker Keys'!$B$6)+1</f>
        <v>54</v>
      </c>
      <c r="F1275">
        <f>MOD(D1275,'Peaker Keys'!$B$6)</f>
        <v>20</v>
      </c>
      <c r="G1275" t="str">
        <f>VLOOKUP(E1275,Clustering!$A$6:$B$370,2,FALSE)</f>
        <v>Fall</v>
      </c>
      <c r="H1275">
        <f>IF('Peaker Keys'!$B$29&gt;0,MAX(0,MIN('Peaker Keys'!$B$10,B1275/'Peaker Keys'!$B$29)),0)</f>
        <v>0</v>
      </c>
      <c r="I1275">
        <f>MAX(0,MIN('Peaker Keys'!$B$10,C1275/'Peaker Keys'!$B$30))</f>
        <v>7.3473360775897448E-3</v>
      </c>
      <c r="J1275">
        <f>IF('Peaker Keys'!$B$31=1,H1275,I1275)</f>
        <v>0</v>
      </c>
    </row>
    <row r="1276" spans="1:10" x14ac:dyDescent="0.25">
      <c r="A1276">
        <v>1270</v>
      </c>
      <c r="B1276">
        <v>0</v>
      </c>
      <c r="C1276">
        <v>159.1</v>
      </c>
      <c r="D1276">
        <f>MOD(A1276-1+'Peaker Keys'!$B$7,'Peaker Keys'!$B$5)</f>
        <v>1293</v>
      </c>
      <c r="E1276">
        <f>INT(D1276/'Peaker Keys'!$B$6)+1</f>
        <v>54</v>
      </c>
      <c r="F1276">
        <f>MOD(D1276,'Peaker Keys'!$B$6)</f>
        <v>21</v>
      </c>
      <c r="G1276" t="str">
        <f>VLOOKUP(E1276,Clustering!$A$6:$B$370,2,FALSE)</f>
        <v>Fall</v>
      </c>
      <c r="H1276">
        <f>IF('Peaker Keys'!$B$29&gt;0,MAX(0,MIN('Peaker Keys'!$B$10,B1276/'Peaker Keys'!$B$29)),0)</f>
        <v>0</v>
      </c>
      <c r="I1276">
        <f>MAX(0,MIN('Peaker Keys'!$B$10,C1276/'Peaker Keys'!$B$30))</f>
        <v>1.3327570059793962E-3</v>
      </c>
      <c r="J1276">
        <f>IF('Peaker Keys'!$B$31=1,H1276,I1276)</f>
        <v>0</v>
      </c>
    </row>
    <row r="1277" spans="1:10" x14ac:dyDescent="0.25">
      <c r="A1277">
        <v>1271</v>
      </c>
      <c r="B1277">
        <v>0</v>
      </c>
      <c r="C1277">
        <v>159.1</v>
      </c>
      <c r="D1277">
        <f>MOD(A1277-1+'Peaker Keys'!$B$7,'Peaker Keys'!$B$5)</f>
        <v>1294</v>
      </c>
      <c r="E1277">
        <f>INT(D1277/'Peaker Keys'!$B$6)+1</f>
        <v>54</v>
      </c>
      <c r="F1277">
        <f>MOD(D1277,'Peaker Keys'!$B$6)</f>
        <v>22</v>
      </c>
      <c r="G1277" t="str">
        <f>VLOOKUP(E1277,Clustering!$A$6:$B$370,2,FALSE)</f>
        <v>Fall</v>
      </c>
      <c r="H1277">
        <f>IF('Peaker Keys'!$B$29&gt;0,MAX(0,MIN('Peaker Keys'!$B$10,B1277/'Peaker Keys'!$B$29)),0)</f>
        <v>0</v>
      </c>
      <c r="I1277">
        <f>MAX(0,MIN('Peaker Keys'!$B$10,C1277/'Peaker Keys'!$B$30))</f>
        <v>1.3327570059793962E-3</v>
      </c>
      <c r="J1277">
        <f>IF('Peaker Keys'!$B$31=1,H1277,I1277)</f>
        <v>0</v>
      </c>
    </row>
    <row r="1278" spans="1:10" x14ac:dyDescent="0.25">
      <c r="A1278">
        <v>1272</v>
      </c>
      <c r="B1278">
        <v>0</v>
      </c>
      <c r="C1278">
        <v>159.1</v>
      </c>
      <c r="D1278">
        <f>MOD(A1278-1+'Peaker Keys'!$B$7,'Peaker Keys'!$B$5)</f>
        <v>1295</v>
      </c>
      <c r="E1278">
        <f>INT(D1278/'Peaker Keys'!$B$6)+1</f>
        <v>54</v>
      </c>
      <c r="F1278">
        <f>MOD(D1278,'Peaker Keys'!$B$6)</f>
        <v>23</v>
      </c>
      <c r="G1278" t="str">
        <f>VLOOKUP(E1278,Clustering!$A$6:$B$370,2,FALSE)</f>
        <v>Fall</v>
      </c>
      <c r="H1278">
        <f>IF('Peaker Keys'!$B$29&gt;0,MAX(0,MIN('Peaker Keys'!$B$10,B1278/'Peaker Keys'!$B$29)),0)</f>
        <v>0</v>
      </c>
      <c r="I1278">
        <f>MAX(0,MIN('Peaker Keys'!$B$10,C1278/'Peaker Keys'!$B$30))</f>
        <v>1.3327570059793962E-3</v>
      </c>
      <c r="J1278">
        <f>IF('Peaker Keys'!$B$31=1,H1278,I1278)</f>
        <v>0</v>
      </c>
    </row>
    <row r="1279" spans="1:10" x14ac:dyDescent="0.25">
      <c r="A1279">
        <v>1273</v>
      </c>
      <c r="B1279">
        <v>0</v>
      </c>
      <c r="C1279">
        <v>159.1</v>
      </c>
      <c r="D1279">
        <f>MOD(A1279-1+'Peaker Keys'!$B$7,'Peaker Keys'!$B$5)</f>
        <v>1296</v>
      </c>
      <c r="E1279">
        <f>INT(D1279/'Peaker Keys'!$B$6)+1</f>
        <v>55</v>
      </c>
      <c r="F1279">
        <f>MOD(D1279,'Peaker Keys'!$B$6)</f>
        <v>0</v>
      </c>
      <c r="G1279" t="str">
        <f>VLOOKUP(E1279,Clustering!$A$6:$B$370,2,FALSE)</f>
        <v>Winter</v>
      </c>
      <c r="H1279">
        <f>IF('Peaker Keys'!$B$29&gt;0,MAX(0,MIN('Peaker Keys'!$B$10,B1279/'Peaker Keys'!$B$29)),0)</f>
        <v>0</v>
      </c>
      <c r="I1279">
        <f>MAX(0,MIN('Peaker Keys'!$B$10,C1279/'Peaker Keys'!$B$30))</f>
        <v>1.3327570059793962E-3</v>
      </c>
      <c r="J1279">
        <f>IF('Peaker Keys'!$B$31=1,H1279,I1279)</f>
        <v>0</v>
      </c>
    </row>
    <row r="1280" spans="1:10" x14ac:dyDescent="0.25">
      <c r="A1280">
        <v>1274</v>
      </c>
      <c r="B1280">
        <v>0</v>
      </c>
      <c r="C1280">
        <v>158.5</v>
      </c>
      <c r="D1280">
        <f>MOD(A1280-1+'Peaker Keys'!$B$7,'Peaker Keys'!$B$5)</f>
        <v>1297</v>
      </c>
      <c r="E1280">
        <f>INT(D1280/'Peaker Keys'!$B$6)+1</f>
        <v>55</v>
      </c>
      <c r="F1280">
        <f>MOD(D1280,'Peaker Keys'!$B$6)</f>
        <v>1</v>
      </c>
      <c r="G1280" t="str">
        <f>VLOOKUP(E1280,Clustering!$A$6:$B$370,2,FALSE)</f>
        <v>Winter</v>
      </c>
      <c r="H1280">
        <f>IF('Peaker Keys'!$B$29&gt;0,MAX(0,MIN('Peaker Keys'!$B$10,B1280/'Peaker Keys'!$B$29)),0)</f>
        <v>0</v>
      </c>
      <c r="I1280">
        <f>MAX(0,MIN('Peaker Keys'!$B$10,C1280/'Peaker Keys'!$B$30))</f>
        <v>1.3277308953345964E-3</v>
      </c>
      <c r="J1280">
        <f>IF('Peaker Keys'!$B$31=1,H1280,I1280)</f>
        <v>0</v>
      </c>
    </row>
    <row r="1281" spans="1:10" x14ac:dyDescent="0.25">
      <c r="A1281">
        <v>1275</v>
      </c>
      <c r="B1281">
        <v>0</v>
      </c>
      <c r="C1281">
        <v>95.5</v>
      </c>
      <c r="D1281">
        <f>MOD(A1281-1+'Peaker Keys'!$B$7,'Peaker Keys'!$B$5)</f>
        <v>1298</v>
      </c>
      <c r="E1281">
        <f>INT(D1281/'Peaker Keys'!$B$6)+1</f>
        <v>55</v>
      </c>
      <c r="F1281">
        <f>MOD(D1281,'Peaker Keys'!$B$6)</f>
        <v>2</v>
      </c>
      <c r="G1281" t="str">
        <f>VLOOKUP(E1281,Clustering!$A$6:$B$370,2,FALSE)</f>
        <v>Winter</v>
      </c>
      <c r="H1281">
        <f>IF('Peaker Keys'!$B$29&gt;0,MAX(0,MIN('Peaker Keys'!$B$10,B1281/'Peaker Keys'!$B$29)),0)</f>
        <v>0</v>
      </c>
      <c r="I1281">
        <f>MAX(0,MIN('Peaker Keys'!$B$10,C1281/'Peaker Keys'!$B$30))</f>
        <v>7.9998927763062441E-4</v>
      </c>
      <c r="J1281">
        <f>IF('Peaker Keys'!$B$31=1,H1281,I1281)</f>
        <v>0</v>
      </c>
    </row>
    <row r="1282" spans="1:10" x14ac:dyDescent="0.25">
      <c r="A1282">
        <v>1276</v>
      </c>
      <c r="B1282">
        <v>0</v>
      </c>
      <c r="C1282">
        <v>95.5</v>
      </c>
      <c r="D1282">
        <f>MOD(A1282-1+'Peaker Keys'!$B$7,'Peaker Keys'!$B$5)</f>
        <v>1299</v>
      </c>
      <c r="E1282">
        <f>INT(D1282/'Peaker Keys'!$B$6)+1</f>
        <v>55</v>
      </c>
      <c r="F1282">
        <f>MOD(D1282,'Peaker Keys'!$B$6)</f>
        <v>3</v>
      </c>
      <c r="G1282" t="str">
        <f>VLOOKUP(E1282,Clustering!$A$6:$B$370,2,FALSE)</f>
        <v>Winter</v>
      </c>
      <c r="H1282">
        <f>IF('Peaker Keys'!$B$29&gt;0,MAX(0,MIN('Peaker Keys'!$B$10,B1282/'Peaker Keys'!$B$29)),0)</f>
        <v>0</v>
      </c>
      <c r="I1282">
        <f>MAX(0,MIN('Peaker Keys'!$B$10,C1282/'Peaker Keys'!$B$30))</f>
        <v>7.9998927763062441E-4</v>
      </c>
      <c r="J1282">
        <f>IF('Peaker Keys'!$B$31=1,H1282,I1282)</f>
        <v>0</v>
      </c>
    </row>
    <row r="1283" spans="1:10" x14ac:dyDescent="0.25">
      <c r="A1283">
        <v>1277</v>
      </c>
      <c r="B1283">
        <v>0</v>
      </c>
      <c r="C1283">
        <v>95.5</v>
      </c>
      <c r="D1283">
        <f>MOD(A1283-1+'Peaker Keys'!$B$7,'Peaker Keys'!$B$5)</f>
        <v>1300</v>
      </c>
      <c r="E1283">
        <f>INT(D1283/'Peaker Keys'!$B$6)+1</f>
        <v>55</v>
      </c>
      <c r="F1283">
        <f>MOD(D1283,'Peaker Keys'!$B$6)</f>
        <v>4</v>
      </c>
      <c r="G1283" t="str">
        <f>VLOOKUP(E1283,Clustering!$A$6:$B$370,2,FALSE)</f>
        <v>Winter</v>
      </c>
      <c r="H1283">
        <f>IF('Peaker Keys'!$B$29&gt;0,MAX(0,MIN('Peaker Keys'!$B$10,B1283/'Peaker Keys'!$B$29)),0)</f>
        <v>0</v>
      </c>
      <c r="I1283">
        <f>MAX(0,MIN('Peaker Keys'!$B$10,C1283/'Peaker Keys'!$B$30))</f>
        <v>7.9998927763062441E-4</v>
      </c>
      <c r="J1283">
        <f>IF('Peaker Keys'!$B$31=1,H1283,I1283)</f>
        <v>0</v>
      </c>
    </row>
    <row r="1284" spans="1:10" x14ac:dyDescent="0.25">
      <c r="A1284">
        <v>1278</v>
      </c>
      <c r="B1284">
        <v>0</v>
      </c>
      <c r="C1284">
        <v>95.5</v>
      </c>
      <c r="D1284">
        <f>MOD(A1284-1+'Peaker Keys'!$B$7,'Peaker Keys'!$B$5)</f>
        <v>1301</v>
      </c>
      <c r="E1284">
        <f>INT(D1284/'Peaker Keys'!$B$6)+1</f>
        <v>55</v>
      </c>
      <c r="F1284">
        <f>MOD(D1284,'Peaker Keys'!$B$6)</f>
        <v>5</v>
      </c>
      <c r="G1284" t="str">
        <f>VLOOKUP(E1284,Clustering!$A$6:$B$370,2,FALSE)</f>
        <v>Winter</v>
      </c>
      <c r="H1284">
        <f>IF('Peaker Keys'!$B$29&gt;0,MAX(0,MIN('Peaker Keys'!$B$10,B1284/'Peaker Keys'!$B$29)),0)</f>
        <v>0</v>
      </c>
      <c r="I1284">
        <f>MAX(0,MIN('Peaker Keys'!$B$10,C1284/'Peaker Keys'!$B$30))</f>
        <v>7.9998927763062441E-4</v>
      </c>
      <c r="J1284">
        <f>IF('Peaker Keys'!$B$31=1,H1284,I1284)</f>
        <v>0</v>
      </c>
    </row>
    <row r="1285" spans="1:10" x14ac:dyDescent="0.25">
      <c r="A1285">
        <v>1279</v>
      </c>
      <c r="B1285">
        <v>0</v>
      </c>
      <c r="C1285">
        <v>95.5</v>
      </c>
      <c r="D1285">
        <f>MOD(A1285-1+'Peaker Keys'!$B$7,'Peaker Keys'!$B$5)</f>
        <v>1302</v>
      </c>
      <c r="E1285">
        <f>INT(D1285/'Peaker Keys'!$B$6)+1</f>
        <v>55</v>
      </c>
      <c r="F1285">
        <f>MOD(D1285,'Peaker Keys'!$B$6)</f>
        <v>6</v>
      </c>
      <c r="G1285" t="str">
        <f>VLOOKUP(E1285,Clustering!$A$6:$B$370,2,FALSE)</f>
        <v>Winter</v>
      </c>
      <c r="H1285">
        <f>IF('Peaker Keys'!$B$29&gt;0,MAX(0,MIN('Peaker Keys'!$B$10,B1285/'Peaker Keys'!$B$29)),0)</f>
        <v>0</v>
      </c>
      <c r="I1285">
        <f>MAX(0,MIN('Peaker Keys'!$B$10,C1285/'Peaker Keys'!$B$30))</f>
        <v>7.9998927763062441E-4</v>
      </c>
      <c r="J1285">
        <f>IF('Peaker Keys'!$B$31=1,H1285,I1285)</f>
        <v>0</v>
      </c>
    </row>
    <row r="1286" spans="1:10" x14ac:dyDescent="0.25">
      <c r="A1286">
        <v>1280</v>
      </c>
      <c r="B1286">
        <v>0</v>
      </c>
      <c r="C1286">
        <v>95.5</v>
      </c>
      <c r="D1286">
        <f>MOD(A1286-1+'Peaker Keys'!$B$7,'Peaker Keys'!$B$5)</f>
        <v>1303</v>
      </c>
      <c r="E1286">
        <f>INT(D1286/'Peaker Keys'!$B$6)+1</f>
        <v>55</v>
      </c>
      <c r="F1286">
        <f>MOD(D1286,'Peaker Keys'!$B$6)</f>
        <v>7</v>
      </c>
      <c r="G1286" t="str">
        <f>VLOOKUP(E1286,Clustering!$A$6:$B$370,2,FALSE)</f>
        <v>Winter</v>
      </c>
      <c r="H1286">
        <f>IF('Peaker Keys'!$B$29&gt;0,MAX(0,MIN('Peaker Keys'!$B$10,B1286/'Peaker Keys'!$B$29)),0)</f>
        <v>0</v>
      </c>
      <c r="I1286">
        <f>MAX(0,MIN('Peaker Keys'!$B$10,C1286/'Peaker Keys'!$B$30))</f>
        <v>7.9998927763062441E-4</v>
      </c>
      <c r="J1286">
        <f>IF('Peaker Keys'!$B$31=1,H1286,I1286)</f>
        <v>0</v>
      </c>
    </row>
    <row r="1287" spans="1:10" x14ac:dyDescent="0.25">
      <c r="A1287">
        <v>1281</v>
      </c>
      <c r="B1287">
        <v>0</v>
      </c>
      <c r="C1287">
        <v>95.5</v>
      </c>
      <c r="D1287">
        <f>MOD(A1287-1+'Peaker Keys'!$B$7,'Peaker Keys'!$B$5)</f>
        <v>1304</v>
      </c>
      <c r="E1287">
        <f>INT(D1287/'Peaker Keys'!$B$6)+1</f>
        <v>55</v>
      </c>
      <c r="F1287">
        <f>MOD(D1287,'Peaker Keys'!$B$6)</f>
        <v>8</v>
      </c>
      <c r="G1287" t="str">
        <f>VLOOKUP(E1287,Clustering!$A$6:$B$370,2,FALSE)</f>
        <v>Winter</v>
      </c>
      <c r="H1287">
        <f>IF('Peaker Keys'!$B$29&gt;0,MAX(0,MIN('Peaker Keys'!$B$10,B1287/'Peaker Keys'!$B$29)),0)</f>
        <v>0</v>
      </c>
      <c r="I1287">
        <f>MAX(0,MIN('Peaker Keys'!$B$10,C1287/'Peaker Keys'!$B$30))</f>
        <v>7.9998927763062441E-4</v>
      </c>
      <c r="J1287">
        <f>IF('Peaker Keys'!$B$31=1,H1287,I1287)</f>
        <v>0</v>
      </c>
    </row>
    <row r="1288" spans="1:10" x14ac:dyDescent="0.25">
      <c r="A1288">
        <v>1282</v>
      </c>
      <c r="B1288">
        <v>0</v>
      </c>
      <c r="C1288">
        <v>95.5</v>
      </c>
      <c r="D1288">
        <f>MOD(A1288-1+'Peaker Keys'!$B$7,'Peaker Keys'!$B$5)</f>
        <v>1305</v>
      </c>
      <c r="E1288">
        <f>INT(D1288/'Peaker Keys'!$B$6)+1</f>
        <v>55</v>
      </c>
      <c r="F1288">
        <f>MOD(D1288,'Peaker Keys'!$B$6)</f>
        <v>9</v>
      </c>
      <c r="G1288" t="str">
        <f>VLOOKUP(E1288,Clustering!$A$6:$B$370,2,FALSE)</f>
        <v>Winter</v>
      </c>
      <c r="H1288">
        <f>IF('Peaker Keys'!$B$29&gt;0,MAX(0,MIN('Peaker Keys'!$B$10,B1288/'Peaker Keys'!$B$29)),0)</f>
        <v>0</v>
      </c>
      <c r="I1288">
        <f>MAX(0,MIN('Peaker Keys'!$B$10,C1288/'Peaker Keys'!$B$30))</f>
        <v>7.9998927763062441E-4</v>
      </c>
      <c r="J1288">
        <f>IF('Peaker Keys'!$B$31=1,H1288,I1288)</f>
        <v>0</v>
      </c>
    </row>
    <row r="1289" spans="1:10" x14ac:dyDescent="0.25">
      <c r="A1289">
        <v>1283</v>
      </c>
      <c r="B1289">
        <v>0</v>
      </c>
      <c r="C1289">
        <v>95.5</v>
      </c>
      <c r="D1289">
        <f>MOD(A1289-1+'Peaker Keys'!$B$7,'Peaker Keys'!$B$5)</f>
        <v>1306</v>
      </c>
      <c r="E1289">
        <f>INT(D1289/'Peaker Keys'!$B$6)+1</f>
        <v>55</v>
      </c>
      <c r="F1289">
        <f>MOD(D1289,'Peaker Keys'!$B$6)</f>
        <v>10</v>
      </c>
      <c r="G1289" t="str">
        <f>VLOOKUP(E1289,Clustering!$A$6:$B$370,2,FALSE)</f>
        <v>Winter</v>
      </c>
      <c r="H1289">
        <f>IF('Peaker Keys'!$B$29&gt;0,MAX(0,MIN('Peaker Keys'!$B$10,B1289/'Peaker Keys'!$B$29)),0)</f>
        <v>0</v>
      </c>
      <c r="I1289">
        <f>MAX(0,MIN('Peaker Keys'!$B$10,C1289/'Peaker Keys'!$B$30))</f>
        <v>7.9998927763062441E-4</v>
      </c>
      <c r="J1289">
        <f>IF('Peaker Keys'!$B$31=1,H1289,I1289)</f>
        <v>0</v>
      </c>
    </row>
    <row r="1290" spans="1:10" x14ac:dyDescent="0.25">
      <c r="A1290">
        <v>1284</v>
      </c>
      <c r="B1290">
        <v>0</v>
      </c>
      <c r="C1290">
        <v>95.5</v>
      </c>
      <c r="D1290">
        <f>MOD(A1290-1+'Peaker Keys'!$B$7,'Peaker Keys'!$B$5)</f>
        <v>1307</v>
      </c>
      <c r="E1290">
        <f>INT(D1290/'Peaker Keys'!$B$6)+1</f>
        <v>55</v>
      </c>
      <c r="F1290">
        <f>MOD(D1290,'Peaker Keys'!$B$6)</f>
        <v>11</v>
      </c>
      <c r="G1290" t="str">
        <f>VLOOKUP(E1290,Clustering!$A$6:$B$370,2,FALSE)</f>
        <v>Winter</v>
      </c>
      <c r="H1290">
        <f>IF('Peaker Keys'!$B$29&gt;0,MAX(0,MIN('Peaker Keys'!$B$10,B1290/'Peaker Keys'!$B$29)),0)</f>
        <v>0</v>
      </c>
      <c r="I1290">
        <f>MAX(0,MIN('Peaker Keys'!$B$10,C1290/'Peaker Keys'!$B$30))</f>
        <v>7.9998927763062441E-4</v>
      </c>
      <c r="J1290">
        <f>IF('Peaker Keys'!$B$31=1,H1290,I1290)</f>
        <v>0</v>
      </c>
    </row>
    <row r="1291" spans="1:10" x14ac:dyDescent="0.25">
      <c r="A1291">
        <v>1285</v>
      </c>
      <c r="B1291">
        <v>0</v>
      </c>
      <c r="C1291">
        <v>95.5</v>
      </c>
      <c r="D1291">
        <f>MOD(A1291-1+'Peaker Keys'!$B$7,'Peaker Keys'!$B$5)</f>
        <v>1308</v>
      </c>
      <c r="E1291">
        <f>INT(D1291/'Peaker Keys'!$B$6)+1</f>
        <v>55</v>
      </c>
      <c r="F1291">
        <f>MOD(D1291,'Peaker Keys'!$B$6)</f>
        <v>12</v>
      </c>
      <c r="G1291" t="str">
        <f>VLOOKUP(E1291,Clustering!$A$6:$B$370,2,FALSE)</f>
        <v>Winter</v>
      </c>
      <c r="H1291">
        <f>IF('Peaker Keys'!$B$29&gt;0,MAX(0,MIN('Peaker Keys'!$B$10,B1291/'Peaker Keys'!$B$29)),0)</f>
        <v>0</v>
      </c>
      <c r="I1291">
        <f>MAX(0,MIN('Peaker Keys'!$B$10,C1291/'Peaker Keys'!$B$30))</f>
        <v>7.9998927763062441E-4</v>
      </c>
      <c r="J1291">
        <f>IF('Peaker Keys'!$B$31=1,H1291,I1291)</f>
        <v>0</v>
      </c>
    </row>
    <row r="1292" spans="1:10" x14ac:dyDescent="0.25">
      <c r="A1292">
        <v>1286</v>
      </c>
      <c r="B1292">
        <v>0</v>
      </c>
      <c r="C1292">
        <v>95.5</v>
      </c>
      <c r="D1292">
        <f>MOD(A1292-1+'Peaker Keys'!$B$7,'Peaker Keys'!$B$5)</f>
        <v>1309</v>
      </c>
      <c r="E1292">
        <f>INT(D1292/'Peaker Keys'!$B$6)+1</f>
        <v>55</v>
      </c>
      <c r="F1292">
        <f>MOD(D1292,'Peaker Keys'!$B$6)</f>
        <v>13</v>
      </c>
      <c r="G1292" t="str">
        <f>VLOOKUP(E1292,Clustering!$A$6:$B$370,2,FALSE)</f>
        <v>Winter</v>
      </c>
      <c r="H1292">
        <f>IF('Peaker Keys'!$B$29&gt;0,MAX(0,MIN('Peaker Keys'!$B$10,B1292/'Peaker Keys'!$B$29)),0)</f>
        <v>0</v>
      </c>
      <c r="I1292">
        <f>MAX(0,MIN('Peaker Keys'!$B$10,C1292/'Peaker Keys'!$B$30))</f>
        <v>7.9998927763062441E-4</v>
      </c>
      <c r="J1292">
        <f>IF('Peaker Keys'!$B$31=1,H1292,I1292)</f>
        <v>0</v>
      </c>
    </row>
    <row r="1293" spans="1:10" x14ac:dyDescent="0.25">
      <c r="A1293">
        <v>1287</v>
      </c>
      <c r="B1293">
        <v>0</v>
      </c>
      <c r="C1293">
        <v>95.5</v>
      </c>
      <c r="D1293">
        <f>MOD(A1293-1+'Peaker Keys'!$B$7,'Peaker Keys'!$B$5)</f>
        <v>1310</v>
      </c>
      <c r="E1293">
        <f>INT(D1293/'Peaker Keys'!$B$6)+1</f>
        <v>55</v>
      </c>
      <c r="F1293">
        <f>MOD(D1293,'Peaker Keys'!$B$6)</f>
        <v>14</v>
      </c>
      <c r="G1293" t="str">
        <f>VLOOKUP(E1293,Clustering!$A$6:$B$370,2,FALSE)</f>
        <v>Winter</v>
      </c>
      <c r="H1293">
        <f>IF('Peaker Keys'!$B$29&gt;0,MAX(0,MIN('Peaker Keys'!$B$10,B1293/'Peaker Keys'!$B$29)),0)</f>
        <v>0</v>
      </c>
      <c r="I1293">
        <f>MAX(0,MIN('Peaker Keys'!$B$10,C1293/'Peaker Keys'!$B$30))</f>
        <v>7.9998927763062441E-4</v>
      </c>
      <c r="J1293">
        <f>IF('Peaker Keys'!$B$31=1,H1293,I1293)</f>
        <v>0</v>
      </c>
    </row>
    <row r="1294" spans="1:10" x14ac:dyDescent="0.25">
      <c r="A1294">
        <v>1288</v>
      </c>
      <c r="B1294">
        <v>0</v>
      </c>
      <c r="C1294">
        <v>95.5</v>
      </c>
      <c r="D1294">
        <f>MOD(A1294-1+'Peaker Keys'!$B$7,'Peaker Keys'!$B$5)</f>
        <v>1311</v>
      </c>
      <c r="E1294">
        <f>INT(D1294/'Peaker Keys'!$B$6)+1</f>
        <v>55</v>
      </c>
      <c r="F1294">
        <f>MOD(D1294,'Peaker Keys'!$B$6)</f>
        <v>15</v>
      </c>
      <c r="G1294" t="str">
        <f>VLOOKUP(E1294,Clustering!$A$6:$B$370,2,FALSE)</f>
        <v>Winter</v>
      </c>
      <c r="H1294">
        <f>IF('Peaker Keys'!$B$29&gt;0,MAX(0,MIN('Peaker Keys'!$B$10,B1294/'Peaker Keys'!$B$29)),0)</f>
        <v>0</v>
      </c>
      <c r="I1294">
        <f>MAX(0,MIN('Peaker Keys'!$B$10,C1294/'Peaker Keys'!$B$30))</f>
        <v>7.9998927763062441E-4</v>
      </c>
      <c r="J1294">
        <f>IF('Peaker Keys'!$B$31=1,H1294,I1294)</f>
        <v>0</v>
      </c>
    </row>
    <row r="1295" spans="1:10" x14ac:dyDescent="0.25">
      <c r="A1295">
        <v>1289</v>
      </c>
      <c r="B1295">
        <v>0</v>
      </c>
      <c r="C1295">
        <v>159.1</v>
      </c>
      <c r="D1295">
        <f>MOD(A1295-1+'Peaker Keys'!$B$7,'Peaker Keys'!$B$5)</f>
        <v>1312</v>
      </c>
      <c r="E1295">
        <f>INT(D1295/'Peaker Keys'!$B$6)+1</f>
        <v>55</v>
      </c>
      <c r="F1295">
        <f>MOD(D1295,'Peaker Keys'!$B$6)</f>
        <v>16</v>
      </c>
      <c r="G1295" t="str">
        <f>VLOOKUP(E1295,Clustering!$A$6:$B$370,2,FALSE)</f>
        <v>Winter</v>
      </c>
      <c r="H1295">
        <f>IF('Peaker Keys'!$B$29&gt;0,MAX(0,MIN('Peaker Keys'!$B$10,B1295/'Peaker Keys'!$B$29)),0)</f>
        <v>0</v>
      </c>
      <c r="I1295">
        <f>MAX(0,MIN('Peaker Keys'!$B$10,C1295/'Peaker Keys'!$B$30))</f>
        <v>1.3327570059793962E-3</v>
      </c>
      <c r="J1295">
        <f>IF('Peaker Keys'!$B$31=1,H1295,I1295)</f>
        <v>0</v>
      </c>
    </row>
    <row r="1296" spans="1:10" x14ac:dyDescent="0.25">
      <c r="A1296">
        <v>1290</v>
      </c>
      <c r="B1296">
        <v>0</v>
      </c>
      <c r="C1296">
        <v>159.1</v>
      </c>
      <c r="D1296">
        <f>MOD(A1296-1+'Peaker Keys'!$B$7,'Peaker Keys'!$B$5)</f>
        <v>1313</v>
      </c>
      <c r="E1296">
        <f>INT(D1296/'Peaker Keys'!$B$6)+1</f>
        <v>55</v>
      </c>
      <c r="F1296">
        <f>MOD(D1296,'Peaker Keys'!$B$6)</f>
        <v>17</v>
      </c>
      <c r="G1296" t="str">
        <f>VLOOKUP(E1296,Clustering!$A$6:$B$370,2,FALSE)</f>
        <v>Winter</v>
      </c>
      <c r="H1296">
        <f>IF('Peaker Keys'!$B$29&gt;0,MAX(0,MIN('Peaker Keys'!$B$10,B1296/'Peaker Keys'!$B$29)),0)</f>
        <v>0</v>
      </c>
      <c r="I1296">
        <f>MAX(0,MIN('Peaker Keys'!$B$10,C1296/'Peaker Keys'!$B$30))</f>
        <v>1.3327570059793962E-3</v>
      </c>
      <c r="J1296">
        <f>IF('Peaker Keys'!$B$31=1,H1296,I1296)</f>
        <v>0</v>
      </c>
    </row>
    <row r="1297" spans="1:10" x14ac:dyDescent="0.25">
      <c r="A1297">
        <v>1291</v>
      </c>
      <c r="B1297">
        <v>0</v>
      </c>
      <c r="C1297">
        <v>623.6</v>
      </c>
      <c r="D1297">
        <f>MOD(A1297-1+'Peaker Keys'!$B$7,'Peaker Keys'!$B$5)</f>
        <v>1314</v>
      </c>
      <c r="E1297">
        <f>INT(D1297/'Peaker Keys'!$B$6)+1</f>
        <v>55</v>
      </c>
      <c r="F1297">
        <f>MOD(D1297,'Peaker Keys'!$B$6)</f>
        <v>18</v>
      </c>
      <c r="G1297" t="str">
        <f>VLOOKUP(E1297,Clustering!$A$6:$B$370,2,FALSE)</f>
        <v>Winter</v>
      </c>
      <c r="H1297">
        <f>IF('Peaker Keys'!$B$29&gt;0,MAX(0,MIN('Peaker Keys'!$B$10,B1297/'Peaker Keys'!$B$29)),0)</f>
        <v>0</v>
      </c>
      <c r="I1297">
        <f>MAX(0,MIN('Peaker Keys'!$B$10,C1297/'Peaker Keys'!$B$30))</f>
        <v>5.2238043301618573E-3</v>
      </c>
      <c r="J1297">
        <f>IF('Peaker Keys'!$B$31=1,H1297,I1297)</f>
        <v>0</v>
      </c>
    </row>
    <row r="1298" spans="1:10" x14ac:dyDescent="0.25">
      <c r="A1298">
        <v>1292</v>
      </c>
      <c r="B1298">
        <v>0</v>
      </c>
      <c r="C1298">
        <v>2013.6</v>
      </c>
      <c r="D1298">
        <f>MOD(A1298-1+'Peaker Keys'!$B$7,'Peaker Keys'!$B$5)</f>
        <v>1315</v>
      </c>
      <c r="E1298">
        <f>INT(D1298/'Peaker Keys'!$B$6)+1</f>
        <v>55</v>
      </c>
      <c r="F1298">
        <f>MOD(D1298,'Peaker Keys'!$B$6)</f>
        <v>19</v>
      </c>
      <c r="G1298" t="str">
        <f>VLOOKUP(E1298,Clustering!$A$6:$B$370,2,FALSE)</f>
        <v>Winter</v>
      </c>
      <c r="H1298">
        <f>IF('Peaker Keys'!$B$29&gt;0,MAX(0,MIN('Peaker Keys'!$B$10,B1298/'Peaker Keys'!$B$29)),0)</f>
        <v>0</v>
      </c>
      <c r="I1298">
        <f>MAX(0,MIN('Peaker Keys'!$B$10,C1298/'Peaker Keys'!$B$30))</f>
        <v>1.6867627323947906E-2</v>
      </c>
      <c r="J1298">
        <f>IF('Peaker Keys'!$B$31=1,H1298,I1298)</f>
        <v>0</v>
      </c>
    </row>
    <row r="1299" spans="1:10" x14ac:dyDescent="0.25">
      <c r="A1299">
        <v>1293</v>
      </c>
      <c r="B1299">
        <v>0</v>
      </c>
      <c r="C1299">
        <v>1380.6</v>
      </c>
      <c r="D1299">
        <f>MOD(A1299-1+'Peaker Keys'!$B$7,'Peaker Keys'!$B$5)</f>
        <v>1316</v>
      </c>
      <c r="E1299">
        <f>INT(D1299/'Peaker Keys'!$B$6)+1</f>
        <v>55</v>
      </c>
      <c r="F1299">
        <f>MOD(D1299,'Peaker Keys'!$B$6)</f>
        <v>20</v>
      </c>
      <c r="G1299" t="str">
        <f>VLOOKUP(E1299,Clustering!$A$6:$B$370,2,FALSE)</f>
        <v>Winter</v>
      </c>
      <c r="H1299">
        <f>IF('Peaker Keys'!$B$29&gt;0,MAX(0,MIN('Peaker Keys'!$B$10,B1299/'Peaker Keys'!$B$29)),0)</f>
        <v>0</v>
      </c>
      <c r="I1299">
        <f>MAX(0,MIN('Peaker Keys'!$B$10,C1299/'Peaker Keys'!$B$30))</f>
        <v>1.1565080593684189E-2</v>
      </c>
      <c r="J1299">
        <f>IF('Peaker Keys'!$B$31=1,H1299,I1299)</f>
        <v>0</v>
      </c>
    </row>
    <row r="1300" spans="1:10" x14ac:dyDescent="0.25">
      <c r="A1300">
        <v>1294</v>
      </c>
      <c r="B1300">
        <v>0</v>
      </c>
      <c r="C1300">
        <v>159.1</v>
      </c>
      <c r="D1300">
        <f>MOD(A1300-1+'Peaker Keys'!$B$7,'Peaker Keys'!$B$5)</f>
        <v>1317</v>
      </c>
      <c r="E1300">
        <f>INT(D1300/'Peaker Keys'!$B$6)+1</f>
        <v>55</v>
      </c>
      <c r="F1300">
        <f>MOD(D1300,'Peaker Keys'!$B$6)</f>
        <v>21</v>
      </c>
      <c r="G1300" t="str">
        <f>VLOOKUP(E1300,Clustering!$A$6:$B$370,2,FALSE)</f>
        <v>Winter</v>
      </c>
      <c r="H1300">
        <f>IF('Peaker Keys'!$B$29&gt;0,MAX(0,MIN('Peaker Keys'!$B$10,B1300/'Peaker Keys'!$B$29)),0)</f>
        <v>0</v>
      </c>
      <c r="I1300">
        <f>MAX(0,MIN('Peaker Keys'!$B$10,C1300/'Peaker Keys'!$B$30))</f>
        <v>1.3327570059793962E-3</v>
      </c>
      <c r="J1300">
        <f>IF('Peaker Keys'!$B$31=1,H1300,I1300)</f>
        <v>0</v>
      </c>
    </row>
    <row r="1301" spans="1:10" x14ac:dyDescent="0.25">
      <c r="A1301">
        <v>1295</v>
      </c>
      <c r="B1301">
        <v>0</v>
      </c>
      <c r="C1301">
        <v>159.1</v>
      </c>
      <c r="D1301">
        <f>MOD(A1301-1+'Peaker Keys'!$B$7,'Peaker Keys'!$B$5)</f>
        <v>1318</v>
      </c>
      <c r="E1301">
        <f>INT(D1301/'Peaker Keys'!$B$6)+1</f>
        <v>55</v>
      </c>
      <c r="F1301">
        <f>MOD(D1301,'Peaker Keys'!$B$6)</f>
        <v>22</v>
      </c>
      <c r="G1301" t="str">
        <f>VLOOKUP(E1301,Clustering!$A$6:$B$370,2,FALSE)</f>
        <v>Winter</v>
      </c>
      <c r="H1301">
        <f>IF('Peaker Keys'!$B$29&gt;0,MAX(0,MIN('Peaker Keys'!$B$10,B1301/'Peaker Keys'!$B$29)),0)</f>
        <v>0</v>
      </c>
      <c r="I1301">
        <f>MAX(0,MIN('Peaker Keys'!$B$10,C1301/'Peaker Keys'!$B$30))</f>
        <v>1.3327570059793962E-3</v>
      </c>
      <c r="J1301">
        <f>IF('Peaker Keys'!$B$31=1,H1301,I1301)</f>
        <v>0</v>
      </c>
    </row>
    <row r="1302" spans="1:10" x14ac:dyDescent="0.25">
      <c r="A1302">
        <v>1296</v>
      </c>
      <c r="B1302">
        <v>0</v>
      </c>
      <c r="C1302">
        <v>159.1</v>
      </c>
      <c r="D1302">
        <f>MOD(A1302-1+'Peaker Keys'!$B$7,'Peaker Keys'!$B$5)</f>
        <v>1319</v>
      </c>
      <c r="E1302">
        <f>INT(D1302/'Peaker Keys'!$B$6)+1</f>
        <v>55</v>
      </c>
      <c r="F1302">
        <f>MOD(D1302,'Peaker Keys'!$B$6)</f>
        <v>23</v>
      </c>
      <c r="G1302" t="str">
        <f>VLOOKUP(E1302,Clustering!$A$6:$B$370,2,FALSE)</f>
        <v>Winter</v>
      </c>
      <c r="H1302">
        <f>IF('Peaker Keys'!$B$29&gt;0,MAX(0,MIN('Peaker Keys'!$B$10,B1302/'Peaker Keys'!$B$29)),0)</f>
        <v>0</v>
      </c>
      <c r="I1302">
        <f>MAX(0,MIN('Peaker Keys'!$B$10,C1302/'Peaker Keys'!$B$30))</f>
        <v>1.3327570059793962E-3</v>
      </c>
      <c r="J1302">
        <f>IF('Peaker Keys'!$B$31=1,H1302,I1302)</f>
        <v>0</v>
      </c>
    </row>
    <row r="1303" spans="1:10" x14ac:dyDescent="0.25">
      <c r="A1303">
        <v>1297</v>
      </c>
      <c r="B1303">
        <v>0</v>
      </c>
      <c r="C1303">
        <v>100.2</v>
      </c>
      <c r="D1303">
        <f>MOD(A1303-1+'Peaker Keys'!$B$7,'Peaker Keys'!$B$5)</f>
        <v>1320</v>
      </c>
      <c r="E1303">
        <f>INT(D1303/'Peaker Keys'!$B$6)+1</f>
        <v>56</v>
      </c>
      <c r="F1303">
        <f>MOD(D1303,'Peaker Keys'!$B$6)</f>
        <v>0</v>
      </c>
      <c r="G1303" t="str">
        <f>VLOOKUP(E1303,Clustering!$A$6:$B$370,2,FALSE)</f>
        <v>Winter</v>
      </c>
      <c r="H1303">
        <f>IF('Peaker Keys'!$B$29&gt;0,MAX(0,MIN('Peaker Keys'!$B$10,B1303/'Peaker Keys'!$B$29)),0)</f>
        <v>0</v>
      </c>
      <c r="I1303">
        <f>MAX(0,MIN('Peaker Keys'!$B$10,C1303/'Peaker Keys'!$B$30))</f>
        <v>8.393604776815557E-4</v>
      </c>
      <c r="J1303">
        <f>IF('Peaker Keys'!$B$31=1,H1303,I1303)</f>
        <v>0</v>
      </c>
    </row>
    <row r="1304" spans="1:10" x14ac:dyDescent="0.25">
      <c r="A1304">
        <v>1298</v>
      </c>
      <c r="B1304">
        <v>0</v>
      </c>
      <c r="C1304">
        <v>95.5</v>
      </c>
      <c r="D1304">
        <f>MOD(A1304-1+'Peaker Keys'!$B$7,'Peaker Keys'!$B$5)</f>
        <v>1321</v>
      </c>
      <c r="E1304">
        <f>INT(D1304/'Peaker Keys'!$B$6)+1</f>
        <v>56</v>
      </c>
      <c r="F1304">
        <f>MOD(D1304,'Peaker Keys'!$B$6)</f>
        <v>1</v>
      </c>
      <c r="G1304" t="str">
        <f>VLOOKUP(E1304,Clustering!$A$6:$B$370,2,FALSE)</f>
        <v>Winter</v>
      </c>
      <c r="H1304">
        <f>IF('Peaker Keys'!$B$29&gt;0,MAX(0,MIN('Peaker Keys'!$B$10,B1304/'Peaker Keys'!$B$29)),0)</f>
        <v>0</v>
      </c>
      <c r="I1304">
        <f>MAX(0,MIN('Peaker Keys'!$B$10,C1304/'Peaker Keys'!$B$30))</f>
        <v>7.9998927763062441E-4</v>
      </c>
      <c r="J1304">
        <f>IF('Peaker Keys'!$B$31=1,H1304,I1304)</f>
        <v>0</v>
      </c>
    </row>
    <row r="1305" spans="1:10" x14ac:dyDescent="0.25">
      <c r="A1305">
        <v>1299</v>
      </c>
      <c r="B1305">
        <v>0</v>
      </c>
      <c r="C1305">
        <v>95.5</v>
      </c>
      <c r="D1305">
        <f>MOD(A1305-1+'Peaker Keys'!$B$7,'Peaker Keys'!$B$5)</f>
        <v>1322</v>
      </c>
      <c r="E1305">
        <f>INT(D1305/'Peaker Keys'!$B$6)+1</f>
        <v>56</v>
      </c>
      <c r="F1305">
        <f>MOD(D1305,'Peaker Keys'!$B$6)</f>
        <v>2</v>
      </c>
      <c r="G1305" t="str">
        <f>VLOOKUP(E1305,Clustering!$A$6:$B$370,2,FALSE)</f>
        <v>Winter</v>
      </c>
      <c r="H1305">
        <f>IF('Peaker Keys'!$B$29&gt;0,MAX(0,MIN('Peaker Keys'!$B$10,B1305/'Peaker Keys'!$B$29)),0)</f>
        <v>0</v>
      </c>
      <c r="I1305">
        <f>MAX(0,MIN('Peaker Keys'!$B$10,C1305/'Peaker Keys'!$B$30))</f>
        <v>7.9998927763062441E-4</v>
      </c>
      <c r="J1305">
        <f>IF('Peaker Keys'!$B$31=1,H1305,I1305)</f>
        <v>0</v>
      </c>
    </row>
    <row r="1306" spans="1:10" x14ac:dyDescent="0.25">
      <c r="A1306">
        <v>1300</v>
      </c>
      <c r="B1306">
        <v>0</v>
      </c>
      <c r="C1306">
        <v>95.5</v>
      </c>
      <c r="D1306">
        <f>MOD(A1306-1+'Peaker Keys'!$B$7,'Peaker Keys'!$B$5)</f>
        <v>1323</v>
      </c>
      <c r="E1306">
        <f>INT(D1306/'Peaker Keys'!$B$6)+1</f>
        <v>56</v>
      </c>
      <c r="F1306">
        <f>MOD(D1306,'Peaker Keys'!$B$6)</f>
        <v>3</v>
      </c>
      <c r="G1306" t="str">
        <f>VLOOKUP(E1306,Clustering!$A$6:$B$370,2,FALSE)</f>
        <v>Winter</v>
      </c>
      <c r="H1306">
        <f>IF('Peaker Keys'!$B$29&gt;0,MAX(0,MIN('Peaker Keys'!$B$10,B1306/'Peaker Keys'!$B$29)),0)</f>
        <v>0</v>
      </c>
      <c r="I1306">
        <f>MAX(0,MIN('Peaker Keys'!$B$10,C1306/'Peaker Keys'!$B$30))</f>
        <v>7.9998927763062441E-4</v>
      </c>
      <c r="J1306">
        <f>IF('Peaker Keys'!$B$31=1,H1306,I1306)</f>
        <v>0</v>
      </c>
    </row>
    <row r="1307" spans="1:10" x14ac:dyDescent="0.25">
      <c r="A1307">
        <v>1301</v>
      </c>
      <c r="B1307">
        <v>0</v>
      </c>
      <c r="C1307">
        <v>95.5</v>
      </c>
      <c r="D1307">
        <f>MOD(A1307-1+'Peaker Keys'!$B$7,'Peaker Keys'!$B$5)</f>
        <v>1324</v>
      </c>
      <c r="E1307">
        <f>INT(D1307/'Peaker Keys'!$B$6)+1</f>
        <v>56</v>
      </c>
      <c r="F1307">
        <f>MOD(D1307,'Peaker Keys'!$B$6)</f>
        <v>4</v>
      </c>
      <c r="G1307" t="str">
        <f>VLOOKUP(E1307,Clustering!$A$6:$B$370,2,FALSE)</f>
        <v>Winter</v>
      </c>
      <c r="H1307">
        <f>IF('Peaker Keys'!$B$29&gt;0,MAX(0,MIN('Peaker Keys'!$B$10,B1307/'Peaker Keys'!$B$29)),0)</f>
        <v>0</v>
      </c>
      <c r="I1307">
        <f>MAX(0,MIN('Peaker Keys'!$B$10,C1307/'Peaker Keys'!$B$30))</f>
        <v>7.9998927763062441E-4</v>
      </c>
      <c r="J1307">
        <f>IF('Peaker Keys'!$B$31=1,H1307,I1307)</f>
        <v>0</v>
      </c>
    </row>
    <row r="1308" spans="1:10" x14ac:dyDescent="0.25">
      <c r="A1308">
        <v>1302</v>
      </c>
      <c r="B1308">
        <v>0</v>
      </c>
      <c r="C1308">
        <v>95.5</v>
      </c>
      <c r="D1308">
        <f>MOD(A1308-1+'Peaker Keys'!$B$7,'Peaker Keys'!$B$5)</f>
        <v>1325</v>
      </c>
      <c r="E1308">
        <f>INT(D1308/'Peaker Keys'!$B$6)+1</f>
        <v>56</v>
      </c>
      <c r="F1308">
        <f>MOD(D1308,'Peaker Keys'!$B$6)</f>
        <v>5</v>
      </c>
      <c r="G1308" t="str">
        <f>VLOOKUP(E1308,Clustering!$A$6:$B$370,2,FALSE)</f>
        <v>Winter</v>
      </c>
      <c r="H1308">
        <f>IF('Peaker Keys'!$B$29&gt;0,MAX(0,MIN('Peaker Keys'!$B$10,B1308/'Peaker Keys'!$B$29)),0)</f>
        <v>0</v>
      </c>
      <c r="I1308">
        <f>MAX(0,MIN('Peaker Keys'!$B$10,C1308/'Peaker Keys'!$B$30))</f>
        <v>7.9998927763062441E-4</v>
      </c>
      <c r="J1308">
        <f>IF('Peaker Keys'!$B$31=1,H1308,I1308)</f>
        <v>0</v>
      </c>
    </row>
    <row r="1309" spans="1:10" x14ac:dyDescent="0.25">
      <c r="A1309">
        <v>1303</v>
      </c>
      <c r="B1309">
        <v>0</v>
      </c>
      <c r="C1309">
        <v>95.5</v>
      </c>
      <c r="D1309">
        <f>MOD(A1309-1+'Peaker Keys'!$B$7,'Peaker Keys'!$B$5)</f>
        <v>1326</v>
      </c>
      <c r="E1309">
        <f>INT(D1309/'Peaker Keys'!$B$6)+1</f>
        <v>56</v>
      </c>
      <c r="F1309">
        <f>MOD(D1309,'Peaker Keys'!$B$6)</f>
        <v>6</v>
      </c>
      <c r="G1309" t="str">
        <f>VLOOKUP(E1309,Clustering!$A$6:$B$370,2,FALSE)</f>
        <v>Winter</v>
      </c>
      <c r="H1309">
        <f>IF('Peaker Keys'!$B$29&gt;0,MAX(0,MIN('Peaker Keys'!$B$10,B1309/'Peaker Keys'!$B$29)),0)</f>
        <v>0</v>
      </c>
      <c r="I1309">
        <f>MAX(0,MIN('Peaker Keys'!$B$10,C1309/'Peaker Keys'!$B$30))</f>
        <v>7.9998927763062441E-4</v>
      </c>
      <c r="J1309">
        <f>IF('Peaker Keys'!$B$31=1,H1309,I1309)</f>
        <v>0</v>
      </c>
    </row>
    <row r="1310" spans="1:10" x14ac:dyDescent="0.25">
      <c r="A1310">
        <v>1304</v>
      </c>
      <c r="B1310">
        <v>0</v>
      </c>
      <c r="C1310">
        <v>95.5</v>
      </c>
      <c r="D1310">
        <f>MOD(A1310-1+'Peaker Keys'!$B$7,'Peaker Keys'!$B$5)</f>
        <v>1327</v>
      </c>
      <c r="E1310">
        <f>INT(D1310/'Peaker Keys'!$B$6)+1</f>
        <v>56</v>
      </c>
      <c r="F1310">
        <f>MOD(D1310,'Peaker Keys'!$B$6)</f>
        <v>7</v>
      </c>
      <c r="G1310" t="str">
        <f>VLOOKUP(E1310,Clustering!$A$6:$B$370,2,FALSE)</f>
        <v>Winter</v>
      </c>
      <c r="H1310">
        <f>IF('Peaker Keys'!$B$29&gt;0,MAX(0,MIN('Peaker Keys'!$B$10,B1310/'Peaker Keys'!$B$29)),0)</f>
        <v>0</v>
      </c>
      <c r="I1310">
        <f>MAX(0,MIN('Peaker Keys'!$B$10,C1310/'Peaker Keys'!$B$30))</f>
        <v>7.9998927763062441E-4</v>
      </c>
      <c r="J1310">
        <f>IF('Peaker Keys'!$B$31=1,H1310,I1310)</f>
        <v>0</v>
      </c>
    </row>
    <row r="1311" spans="1:10" x14ac:dyDescent="0.25">
      <c r="A1311">
        <v>1305</v>
      </c>
      <c r="B1311">
        <v>0</v>
      </c>
      <c r="C1311">
        <v>96.7</v>
      </c>
      <c r="D1311">
        <f>MOD(A1311-1+'Peaker Keys'!$B$7,'Peaker Keys'!$B$5)</f>
        <v>1328</v>
      </c>
      <c r="E1311">
        <f>INT(D1311/'Peaker Keys'!$B$6)+1</f>
        <v>56</v>
      </c>
      <c r="F1311">
        <f>MOD(D1311,'Peaker Keys'!$B$6)</f>
        <v>8</v>
      </c>
      <c r="G1311" t="str">
        <f>VLOOKUP(E1311,Clustering!$A$6:$B$370,2,FALSE)</f>
        <v>Winter</v>
      </c>
      <c r="H1311">
        <f>IF('Peaker Keys'!$B$29&gt;0,MAX(0,MIN('Peaker Keys'!$B$10,B1311/'Peaker Keys'!$B$29)),0)</f>
        <v>0</v>
      </c>
      <c r="I1311">
        <f>MAX(0,MIN('Peaker Keys'!$B$10,C1311/'Peaker Keys'!$B$30))</f>
        <v>8.1004149892022388E-4</v>
      </c>
      <c r="J1311">
        <f>IF('Peaker Keys'!$B$31=1,H1311,I1311)</f>
        <v>0</v>
      </c>
    </row>
    <row r="1312" spans="1:10" x14ac:dyDescent="0.25">
      <c r="A1312">
        <v>1306</v>
      </c>
      <c r="B1312">
        <v>0</v>
      </c>
      <c r="C1312">
        <v>159.1</v>
      </c>
      <c r="D1312">
        <f>MOD(A1312-1+'Peaker Keys'!$B$7,'Peaker Keys'!$B$5)</f>
        <v>1329</v>
      </c>
      <c r="E1312">
        <f>INT(D1312/'Peaker Keys'!$B$6)+1</f>
        <v>56</v>
      </c>
      <c r="F1312">
        <f>MOD(D1312,'Peaker Keys'!$B$6)</f>
        <v>9</v>
      </c>
      <c r="G1312" t="str">
        <f>VLOOKUP(E1312,Clustering!$A$6:$B$370,2,FALSE)</f>
        <v>Winter</v>
      </c>
      <c r="H1312">
        <f>IF('Peaker Keys'!$B$29&gt;0,MAX(0,MIN('Peaker Keys'!$B$10,B1312/'Peaker Keys'!$B$29)),0)</f>
        <v>0</v>
      </c>
      <c r="I1312">
        <f>MAX(0,MIN('Peaker Keys'!$B$10,C1312/'Peaker Keys'!$B$30))</f>
        <v>1.3327570059793962E-3</v>
      </c>
      <c r="J1312">
        <f>IF('Peaker Keys'!$B$31=1,H1312,I1312)</f>
        <v>0</v>
      </c>
    </row>
    <row r="1313" spans="1:10" x14ac:dyDescent="0.25">
      <c r="A1313">
        <v>1307</v>
      </c>
      <c r="B1313">
        <v>0</v>
      </c>
      <c r="C1313">
        <v>159.1</v>
      </c>
      <c r="D1313">
        <f>MOD(A1313-1+'Peaker Keys'!$B$7,'Peaker Keys'!$B$5)</f>
        <v>1330</v>
      </c>
      <c r="E1313">
        <f>INT(D1313/'Peaker Keys'!$B$6)+1</f>
        <v>56</v>
      </c>
      <c r="F1313">
        <f>MOD(D1313,'Peaker Keys'!$B$6)</f>
        <v>10</v>
      </c>
      <c r="G1313" t="str">
        <f>VLOOKUP(E1313,Clustering!$A$6:$B$370,2,FALSE)</f>
        <v>Winter</v>
      </c>
      <c r="H1313">
        <f>IF('Peaker Keys'!$B$29&gt;0,MAX(0,MIN('Peaker Keys'!$B$10,B1313/'Peaker Keys'!$B$29)),0)</f>
        <v>0</v>
      </c>
      <c r="I1313">
        <f>MAX(0,MIN('Peaker Keys'!$B$10,C1313/'Peaker Keys'!$B$30))</f>
        <v>1.3327570059793962E-3</v>
      </c>
      <c r="J1313">
        <f>IF('Peaker Keys'!$B$31=1,H1313,I1313)</f>
        <v>0</v>
      </c>
    </row>
    <row r="1314" spans="1:10" x14ac:dyDescent="0.25">
      <c r="A1314">
        <v>1308</v>
      </c>
      <c r="B1314">
        <v>0</v>
      </c>
      <c r="C1314">
        <v>159.1</v>
      </c>
      <c r="D1314">
        <f>MOD(A1314-1+'Peaker Keys'!$B$7,'Peaker Keys'!$B$5)</f>
        <v>1331</v>
      </c>
      <c r="E1314">
        <f>INT(D1314/'Peaker Keys'!$B$6)+1</f>
        <v>56</v>
      </c>
      <c r="F1314">
        <f>MOD(D1314,'Peaker Keys'!$B$6)</f>
        <v>11</v>
      </c>
      <c r="G1314" t="str">
        <f>VLOOKUP(E1314,Clustering!$A$6:$B$370,2,FALSE)</f>
        <v>Winter</v>
      </c>
      <c r="H1314">
        <f>IF('Peaker Keys'!$B$29&gt;0,MAX(0,MIN('Peaker Keys'!$B$10,B1314/'Peaker Keys'!$B$29)),0)</f>
        <v>0</v>
      </c>
      <c r="I1314">
        <f>MAX(0,MIN('Peaker Keys'!$B$10,C1314/'Peaker Keys'!$B$30))</f>
        <v>1.3327570059793962E-3</v>
      </c>
      <c r="J1314">
        <f>IF('Peaker Keys'!$B$31=1,H1314,I1314)</f>
        <v>0</v>
      </c>
    </row>
    <row r="1315" spans="1:10" x14ac:dyDescent="0.25">
      <c r="A1315">
        <v>1309</v>
      </c>
      <c r="B1315">
        <v>0</v>
      </c>
      <c r="C1315">
        <v>159.1</v>
      </c>
      <c r="D1315">
        <f>MOD(A1315-1+'Peaker Keys'!$B$7,'Peaker Keys'!$B$5)</f>
        <v>1332</v>
      </c>
      <c r="E1315">
        <f>INT(D1315/'Peaker Keys'!$B$6)+1</f>
        <v>56</v>
      </c>
      <c r="F1315">
        <f>MOD(D1315,'Peaker Keys'!$B$6)</f>
        <v>12</v>
      </c>
      <c r="G1315" t="str">
        <f>VLOOKUP(E1315,Clustering!$A$6:$B$370,2,FALSE)</f>
        <v>Winter</v>
      </c>
      <c r="H1315">
        <f>IF('Peaker Keys'!$B$29&gt;0,MAX(0,MIN('Peaker Keys'!$B$10,B1315/'Peaker Keys'!$B$29)),0)</f>
        <v>0</v>
      </c>
      <c r="I1315">
        <f>MAX(0,MIN('Peaker Keys'!$B$10,C1315/'Peaker Keys'!$B$30))</f>
        <v>1.3327570059793962E-3</v>
      </c>
      <c r="J1315">
        <f>IF('Peaker Keys'!$B$31=1,H1315,I1315)</f>
        <v>0</v>
      </c>
    </row>
    <row r="1316" spans="1:10" x14ac:dyDescent="0.25">
      <c r="A1316">
        <v>1310</v>
      </c>
      <c r="B1316">
        <v>0</v>
      </c>
      <c r="C1316">
        <v>159.1</v>
      </c>
      <c r="D1316">
        <f>MOD(A1316-1+'Peaker Keys'!$B$7,'Peaker Keys'!$B$5)</f>
        <v>1333</v>
      </c>
      <c r="E1316">
        <f>INT(D1316/'Peaker Keys'!$B$6)+1</f>
        <v>56</v>
      </c>
      <c r="F1316">
        <f>MOD(D1316,'Peaker Keys'!$B$6)</f>
        <v>13</v>
      </c>
      <c r="G1316" t="str">
        <f>VLOOKUP(E1316,Clustering!$A$6:$B$370,2,FALSE)</f>
        <v>Winter</v>
      </c>
      <c r="H1316">
        <f>IF('Peaker Keys'!$B$29&gt;0,MAX(0,MIN('Peaker Keys'!$B$10,B1316/'Peaker Keys'!$B$29)),0)</f>
        <v>0</v>
      </c>
      <c r="I1316">
        <f>MAX(0,MIN('Peaker Keys'!$B$10,C1316/'Peaker Keys'!$B$30))</f>
        <v>1.3327570059793962E-3</v>
      </c>
      <c r="J1316">
        <f>IF('Peaker Keys'!$B$31=1,H1316,I1316)</f>
        <v>0</v>
      </c>
    </row>
    <row r="1317" spans="1:10" x14ac:dyDescent="0.25">
      <c r="A1317">
        <v>1311</v>
      </c>
      <c r="B1317">
        <v>0</v>
      </c>
      <c r="C1317">
        <v>159.1</v>
      </c>
      <c r="D1317">
        <f>MOD(A1317-1+'Peaker Keys'!$B$7,'Peaker Keys'!$B$5)</f>
        <v>1334</v>
      </c>
      <c r="E1317">
        <f>INT(D1317/'Peaker Keys'!$B$6)+1</f>
        <v>56</v>
      </c>
      <c r="F1317">
        <f>MOD(D1317,'Peaker Keys'!$B$6)</f>
        <v>14</v>
      </c>
      <c r="G1317" t="str">
        <f>VLOOKUP(E1317,Clustering!$A$6:$B$370,2,FALSE)</f>
        <v>Winter</v>
      </c>
      <c r="H1317">
        <f>IF('Peaker Keys'!$B$29&gt;0,MAX(0,MIN('Peaker Keys'!$B$10,B1317/'Peaker Keys'!$B$29)),0)</f>
        <v>0</v>
      </c>
      <c r="I1317">
        <f>MAX(0,MIN('Peaker Keys'!$B$10,C1317/'Peaker Keys'!$B$30))</f>
        <v>1.3327570059793962E-3</v>
      </c>
      <c r="J1317">
        <f>IF('Peaker Keys'!$B$31=1,H1317,I1317)</f>
        <v>0</v>
      </c>
    </row>
    <row r="1318" spans="1:10" x14ac:dyDescent="0.25">
      <c r="A1318">
        <v>1312</v>
      </c>
      <c r="B1318">
        <v>0</v>
      </c>
      <c r="C1318">
        <v>159.1</v>
      </c>
      <c r="D1318">
        <f>MOD(A1318-1+'Peaker Keys'!$B$7,'Peaker Keys'!$B$5)</f>
        <v>1335</v>
      </c>
      <c r="E1318">
        <f>INT(D1318/'Peaker Keys'!$B$6)+1</f>
        <v>56</v>
      </c>
      <c r="F1318">
        <f>MOD(D1318,'Peaker Keys'!$B$6)</f>
        <v>15</v>
      </c>
      <c r="G1318" t="str">
        <f>VLOOKUP(E1318,Clustering!$A$6:$B$370,2,FALSE)</f>
        <v>Winter</v>
      </c>
      <c r="H1318">
        <f>IF('Peaker Keys'!$B$29&gt;0,MAX(0,MIN('Peaker Keys'!$B$10,B1318/'Peaker Keys'!$B$29)),0)</f>
        <v>0</v>
      </c>
      <c r="I1318">
        <f>MAX(0,MIN('Peaker Keys'!$B$10,C1318/'Peaker Keys'!$B$30))</f>
        <v>1.3327570059793962E-3</v>
      </c>
      <c r="J1318">
        <f>IF('Peaker Keys'!$B$31=1,H1318,I1318)</f>
        <v>0</v>
      </c>
    </row>
    <row r="1319" spans="1:10" x14ac:dyDescent="0.25">
      <c r="A1319">
        <v>1313</v>
      </c>
      <c r="B1319">
        <v>0</v>
      </c>
      <c r="C1319">
        <v>159.1</v>
      </c>
      <c r="D1319">
        <f>MOD(A1319-1+'Peaker Keys'!$B$7,'Peaker Keys'!$B$5)</f>
        <v>1336</v>
      </c>
      <c r="E1319">
        <f>INT(D1319/'Peaker Keys'!$B$6)+1</f>
        <v>56</v>
      </c>
      <c r="F1319">
        <f>MOD(D1319,'Peaker Keys'!$B$6)</f>
        <v>16</v>
      </c>
      <c r="G1319" t="str">
        <f>VLOOKUP(E1319,Clustering!$A$6:$B$370,2,FALSE)</f>
        <v>Winter</v>
      </c>
      <c r="H1319">
        <f>IF('Peaker Keys'!$B$29&gt;0,MAX(0,MIN('Peaker Keys'!$B$10,B1319/'Peaker Keys'!$B$29)),0)</f>
        <v>0</v>
      </c>
      <c r="I1319">
        <f>MAX(0,MIN('Peaker Keys'!$B$10,C1319/'Peaker Keys'!$B$30))</f>
        <v>1.3327570059793962E-3</v>
      </c>
      <c r="J1319">
        <f>IF('Peaker Keys'!$B$31=1,H1319,I1319)</f>
        <v>0</v>
      </c>
    </row>
    <row r="1320" spans="1:10" x14ac:dyDescent="0.25">
      <c r="A1320">
        <v>1314</v>
      </c>
      <c r="B1320">
        <v>0</v>
      </c>
      <c r="C1320">
        <v>159.1</v>
      </c>
      <c r="D1320">
        <f>MOD(A1320-1+'Peaker Keys'!$B$7,'Peaker Keys'!$B$5)</f>
        <v>1337</v>
      </c>
      <c r="E1320">
        <f>INT(D1320/'Peaker Keys'!$B$6)+1</f>
        <v>56</v>
      </c>
      <c r="F1320">
        <f>MOD(D1320,'Peaker Keys'!$B$6)</f>
        <v>17</v>
      </c>
      <c r="G1320" t="str">
        <f>VLOOKUP(E1320,Clustering!$A$6:$B$370,2,FALSE)</f>
        <v>Winter</v>
      </c>
      <c r="H1320">
        <f>IF('Peaker Keys'!$B$29&gt;0,MAX(0,MIN('Peaker Keys'!$B$10,B1320/'Peaker Keys'!$B$29)),0)</f>
        <v>0</v>
      </c>
      <c r="I1320">
        <f>MAX(0,MIN('Peaker Keys'!$B$10,C1320/'Peaker Keys'!$B$30))</f>
        <v>1.3327570059793962E-3</v>
      </c>
      <c r="J1320">
        <f>IF('Peaker Keys'!$B$31=1,H1320,I1320)</f>
        <v>0</v>
      </c>
    </row>
    <row r="1321" spans="1:10" x14ac:dyDescent="0.25">
      <c r="A1321">
        <v>1315</v>
      </c>
      <c r="B1321">
        <v>0</v>
      </c>
      <c r="C1321">
        <v>415.9</v>
      </c>
      <c r="D1321">
        <f>MOD(A1321-1+'Peaker Keys'!$B$7,'Peaker Keys'!$B$5)</f>
        <v>1338</v>
      </c>
      <c r="E1321">
        <f>INT(D1321/'Peaker Keys'!$B$6)+1</f>
        <v>56</v>
      </c>
      <c r="F1321">
        <f>MOD(D1321,'Peaker Keys'!$B$6)</f>
        <v>18</v>
      </c>
      <c r="G1321" t="str">
        <f>VLOOKUP(E1321,Clustering!$A$6:$B$370,2,FALSE)</f>
        <v>Winter</v>
      </c>
      <c r="H1321">
        <f>IF('Peaker Keys'!$B$29&gt;0,MAX(0,MIN('Peaker Keys'!$B$10,B1321/'Peaker Keys'!$B$29)),0)</f>
        <v>0</v>
      </c>
      <c r="I1321">
        <f>MAX(0,MIN('Peaker Keys'!$B$10,C1321/'Peaker Keys'!$B$30))</f>
        <v>3.4839323619536822E-3</v>
      </c>
      <c r="J1321">
        <f>IF('Peaker Keys'!$B$31=1,H1321,I1321)</f>
        <v>0</v>
      </c>
    </row>
    <row r="1322" spans="1:10" x14ac:dyDescent="0.25">
      <c r="A1322">
        <v>1316</v>
      </c>
      <c r="B1322">
        <v>0</v>
      </c>
      <c r="C1322">
        <v>982.9</v>
      </c>
      <c r="D1322">
        <f>MOD(A1322-1+'Peaker Keys'!$B$7,'Peaker Keys'!$B$5)</f>
        <v>1339</v>
      </c>
      <c r="E1322">
        <f>INT(D1322/'Peaker Keys'!$B$6)+1</f>
        <v>56</v>
      </c>
      <c r="F1322">
        <f>MOD(D1322,'Peaker Keys'!$B$6)</f>
        <v>19</v>
      </c>
      <c r="G1322" t="str">
        <f>VLOOKUP(E1322,Clustering!$A$6:$B$370,2,FALSE)</f>
        <v>Winter</v>
      </c>
      <c r="H1322">
        <f>IF('Peaker Keys'!$B$29&gt;0,MAX(0,MIN('Peaker Keys'!$B$10,B1322/'Peaker Keys'!$B$29)),0)</f>
        <v>0</v>
      </c>
      <c r="I1322">
        <f>MAX(0,MIN('Peaker Keys'!$B$10,C1322/'Peaker Keys'!$B$30))</f>
        <v>8.2336069212894311E-3</v>
      </c>
      <c r="J1322">
        <f>IF('Peaker Keys'!$B$31=1,H1322,I1322)</f>
        <v>0</v>
      </c>
    </row>
    <row r="1323" spans="1:10" x14ac:dyDescent="0.25">
      <c r="A1323">
        <v>1317</v>
      </c>
      <c r="B1323">
        <v>0</v>
      </c>
      <c r="C1323">
        <v>726.6</v>
      </c>
      <c r="D1323">
        <f>MOD(A1323-1+'Peaker Keys'!$B$7,'Peaker Keys'!$B$5)</f>
        <v>1340</v>
      </c>
      <c r="E1323">
        <f>INT(D1323/'Peaker Keys'!$B$6)+1</f>
        <v>56</v>
      </c>
      <c r="F1323">
        <f>MOD(D1323,'Peaker Keys'!$B$6)</f>
        <v>20</v>
      </c>
      <c r="G1323" t="str">
        <f>VLOOKUP(E1323,Clustering!$A$6:$B$370,2,FALSE)</f>
        <v>Winter</v>
      </c>
      <c r="H1323">
        <f>IF('Peaker Keys'!$B$29&gt;0,MAX(0,MIN('Peaker Keys'!$B$10,B1323/'Peaker Keys'!$B$29)),0)</f>
        <v>0</v>
      </c>
      <c r="I1323">
        <f>MAX(0,MIN('Peaker Keys'!$B$10,C1323/'Peaker Keys'!$B$30))</f>
        <v>6.0866199908524788E-3</v>
      </c>
      <c r="J1323">
        <f>IF('Peaker Keys'!$B$31=1,H1323,I1323)</f>
        <v>0</v>
      </c>
    </row>
    <row r="1324" spans="1:10" x14ac:dyDescent="0.25">
      <c r="A1324">
        <v>1318</v>
      </c>
      <c r="B1324">
        <v>0</v>
      </c>
      <c r="C1324">
        <v>635.79999999999995</v>
      </c>
      <c r="D1324">
        <f>MOD(A1324-1+'Peaker Keys'!$B$7,'Peaker Keys'!$B$5)</f>
        <v>1341</v>
      </c>
      <c r="E1324">
        <f>INT(D1324/'Peaker Keys'!$B$6)+1</f>
        <v>56</v>
      </c>
      <c r="F1324">
        <f>MOD(D1324,'Peaker Keys'!$B$6)</f>
        <v>21</v>
      </c>
      <c r="G1324" t="str">
        <f>VLOOKUP(E1324,Clustering!$A$6:$B$370,2,FALSE)</f>
        <v>Winter</v>
      </c>
      <c r="H1324">
        <f>IF('Peaker Keys'!$B$29&gt;0,MAX(0,MIN('Peaker Keys'!$B$10,B1324/'Peaker Keys'!$B$29)),0)</f>
        <v>0</v>
      </c>
      <c r="I1324">
        <f>MAX(0,MIN('Peaker Keys'!$B$10,C1324/'Peaker Keys'!$B$30))</f>
        <v>5.326001913272785E-3</v>
      </c>
      <c r="J1324">
        <f>IF('Peaker Keys'!$B$31=1,H1324,I1324)</f>
        <v>0</v>
      </c>
    </row>
    <row r="1325" spans="1:10" x14ac:dyDescent="0.25">
      <c r="A1325">
        <v>1319</v>
      </c>
      <c r="B1325">
        <v>0</v>
      </c>
      <c r="C1325">
        <v>159.1</v>
      </c>
      <c r="D1325">
        <f>MOD(A1325-1+'Peaker Keys'!$B$7,'Peaker Keys'!$B$5)</f>
        <v>1342</v>
      </c>
      <c r="E1325">
        <f>INT(D1325/'Peaker Keys'!$B$6)+1</f>
        <v>56</v>
      </c>
      <c r="F1325">
        <f>MOD(D1325,'Peaker Keys'!$B$6)</f>
        <v>22</v>
      </c>
      <c r="G1325" t="str">
        <f>VLOOKUP(E1325,Clustering!$A$6:$B$370,2,FALSE)</f>
        <v>Winter</v>
      </c>
      <c r="H1325">
        <f>IF('Peaker Keys'!$B$29&gt;0,MAX(0,MIN('Peaker Keys'!$B$10,B1325/'Peaker Keys'!$B$29)),0)</f>
        <v>0</v>
      </c>
      <c r="I1325">
        <f>MAX(0,MIN('Peaker Keys'!$B$10,C1325/'Peaker Keys'!$B$30))</f>
        <v>1.3327570059793962E-3</v>
      </c>
      <c r="J1325">
        <f>IF('Peaker Keys'!$B$31=1,H1325,I1325)</f>
        <v>0</v>
      </c>
    </row>
    <row r="1326" spans="1:10" x14ac:dyDescent="0.25">
      <c r="A1326">
        <v>1320</v>
      </c>
      <c r="B1326">
        <v>0</v>
      </c>
      <c r="C1326">
        <v>159.1</v>
      </c>
      <c r="D1326">
        <f>MOD(A1326-1+'Peaker Keys'!$B$7,'Peaker Keys'!$B$5)</f>
        <v>1343</v>
      </c>
      <c r="E1326">
        <f>INT(D1326/'Peaker Keys'!$B$6)+1</f>
        <v>56</v>
      </c>
      <c r="F1326">
        <f>MOD(D1326,'Peaker Keys'!$B$6)</f>
        <v>23</v>
      </c>
      <c r="G1326" t="str">
        <f>VLOOKUP(E1326,Clustering!$A$6:$B$370,2,FALSE)</f>
        <v>Winter</v>
      </c>
      <c r="H1326">
        <f>IF('Peaker Keys'!$B$29&gt;0,MAX(0,MIN('Peaker Keys'!$B$10,B1326/'Peaker Keys'!$B$29)),0)</f>
        <v>0</v>
      </c>
      <c r="I1326">
        <f>MAX(0,MIN('Peaker Keys'!$B$10,C1326/'Peaker Keys'!$B$30))</f>
        <v>1.3327570059793962E-3</v>
      </c>
      <c r="J1326">
        <f>IF('Peaker Keys'!$B$31=1,H1326,I1326)</f>
        <v>0</v>
      </c>
    </row>
    <row r="1327" spans="1:10" x14ac:dyDescent="0.25">
      <c r="A1327">
        <v>1321</v>
      </c>
      <c r="B1327">
        <v>0</v>
      </c>
      <c r="C1327">
        <v>159.1</v>
      </c>
      <c r="D1327">
        <f>MOD(A1327-1+'Peaker Keys'!$B$7,'Peaker Keys'!$B$5)</f>
        <v>1344</v>
      </c>
      <c r="E1327">
        <f>INT(D1327/'Peaker Keys'!$B$6)+1</f>
        <v>57</v>
      </c>
      <c r="F1327">
        <f>MOD(D1327,'Peaker Keys'!$B$6)</f>
        <v>0</v>
      </c>
      <c r="G1327" t="str">
        <f>VLOOKUP(E1327,Clustering!$A$6:$B$370,2,FALSE)</f>
        <v>Winter</v>
      </c>
      <c r="H1327">
        <f>IF('Peaker Keys'!$B$29&gt;0,MAX(0,MIN('Peaker Keys'!$B$10,B1327/'Peaker Keys'!$B$29)),0)</f>
        <v>0</v>
      </c>
      <c r="I1327">
        <f>MAX(0,MIN('Peaker Keys'!$B$10,C1327/'Peaker Keys'!$B$30))</f>
        <v>1.3327570059793962E-3</v>
      </c>
      <c r="J1327">
        <f>IF('Peaker Keys'!$B$31=1,H1327,I1327)</f>
        <v>0</v>
      </c>
    </row>
    <row r="1328" spans="1:10" x14ac:dyDescent="0.25">
      <c r="A1328">
        <v>1322</v>
      </c>
      <c r="B1328">
        <v>0</v>
      </c>
      <c r="C1328">
        <v>159.1</v>
      </c>
      <c r="D1328">
        <f>MOD(A1328-1+'Peaker Keys'!$B$7,'Peaker Keys'!$B$5)</f>
        <v>1345</v>
      </c>
      <c r="E1328">
        <f>INT(D1328/'Peaker Keys'!$B$6)+1</f>
        <v>57</v>
      </c>
      <c r="F1328">
        <f>MOD(D1328,'Peaker Keys'!$B$6)</f>
        <v>1</v>
      </c>
      <c r="G1328" t="str">
        <f>VLOOKUP(E1328,Clustering!$A$6:$B$370,2,FALSE)</f>
        <v>Winter</v>
      </c>
      <c r="H1328">
        <f>IF('Peaker Keys'!$B$29&gt;0,MAX(0,MIN('Peaker Keys'!$B$10,B1328/'Peaker Keys'!$B$29)),0)</f>
        <v>0</v>
      </c>
      <c r="I1328">
        <f>MAX(0,MIN('Peaker Keys'!$B$10,C1328/'Peaker Keys'!$B$30))</f>
        <v>1.3327570059793962E-3</v>
      </c>
      <c r="J1328">
        <f>IF('Peaker Keys'!$B$31=1,H1328,I1328)</f>
        <v>0</v>
      </c>
    </row>
    <row r="1329" spans="1:10" x14ac:dyDescent="0.25">
      <c r="A1329">
        <v>1323</v>
      </c>
      <c r="B1329">
        <v>0</v>
      </c>
      <c r="C1329">
        <v>112</v>
      </c>
      <c r="D1329">
        <f>MOD(A1329-1+'Peaker Keys'!$B$7,'Peaker Keys'!$B$5)</f>
        <v>1346</v>
      </c>
      <c r="E1329">
        <f>INT(D1329/'Peaker Keys'!$B$6)+1</f>
        <v>57</v>
      </c>
      <c r="F1329">
        <f>MOD(D1329,'Peaker Keys'!$B$6)</f>
        <v>2</v>
      </c>
      <c r="G1329" t="str">
        <f>VLOOKUP(E1329,Clustering!$A$6:$B$370,2,FALSE)</f>
        <v>Winter</v>
      </c>
      <c r="H1329">
        <f>IF('Peaker Keys'!$B$29&gt;0,MAX(0,MIN('Peaker Keys'!$B$10,B1329/'Peaker Keys'!$B$29)),0)</f>
        <v>0</v>
      </c>
      <c r="I1329">
        <f>MAX(0,MIN('Peaker Keys'!$B$10,C1329/'Peaker Keys'!$B$30))</f>
        <v>9.3820732036261712E-4</v>
      </c>
      <c r="J1329">
        <f>IF('Peaker Keys'!$B$31=1,H1329,I1329)</f>
        <v>0</v>
      </c>
    </row>
    <row r="1330" spans="1:10" x14ac:dyDescent="0.25">
      <c r="A1330">
        <v>1324</v>
      </c>
      <c r="B1330">
        <v>0</v>
      </c>
      <c r="C1330">
        <v>95.5</v>
      </c>
      <c r="D1330">
        <f>MOD(A1330-1+'Peaker Keys'!$B$7,'Peaker Keys'!$B$5)</f>
        <v>1347</v>
      </c>
      <c r="E1330">
        <f>INT(D1330/'Peaker Keys'!$B$6)+1</f>
        <v>57</v>
      </c>
      <c r="F1330">
        <f>MOD(D1330,'Peaker Keys'!$B$6)</f>
        <v>3</v>
      </c>
      <c r="G1330" t="str">
        <f>VLOOKUP(E1330,Clustering!$A$6:$B$370,2,FALSE)</f>
        <v>Winter</v>
      </c>
      <c r="H1330">
        <f>IF('Peaker Keys'!$B$29&gt;0,MAX(0,MIN('Peaker Keys'!$B$10,B1330/'Peaker Keys'!$B$29)),0)</f>
        <v>0</v>
      </c>
      <c r="I1330">
        <f>MAX(0,MIN('Peaker Keys'!$B$10,C1330/'Peaker Keys'!$B$30))</f>
        <v>7.9998927763062441E-4</v>
      </c>
      <c r="J1330">
        <f>IF('Peaker Keys'!$B$31=1,H1330,I1330)</f>
        <v>0</v>
      </c>
    </row>
    <row r="1331" spans="1:10" x14ac:dyDescent="0.25">
      <c r="A1331">
        <v>1325</v>
      </c>
      <c r="B1331">
        <v>0</v>
      </c>
      <c r="C1331">
        <v>95.5</v>
      </c>
      <c r="D1331">
        <f>MOD(A1331-1+'Peaker Keys'!$B$7,'Peaker Keys'!$B$5)</f>
        <v>1348</v>
      </c>
      <c r="E1331">
        <f>INT(D1331/'Peaker Keys'!$B$6)+1</f>
        <v>57</v>
      </c>
      <c r="F1331">
        <f>MOD(D1331,'Peaker Keys'!$B$6)</f>
        <v>4</v>
      </c>
      <c r="G1331" t="str">
        <f>VLOOKUP(E1331,Clustering!$A$6:$B$370,2,FALSE)</f>
        <v>Winter</v>
      </c>
      <c r="H1331">
        <f>IF('Peaker Keys'!$B$29&gt;0,MAX(0,MIN('Peaker Keys'!$B$10,B1331/'Peaker Keys'!$B$29)),0)</f>
        <v>0</v>
      </c>
      <c r="I1331">
        <f>MAX(0,MIN('Peaker Keys'!$B$10,C1331/'Peaker Keys'!$B$30))</f>
        <v>7.9998927763062441E-4</v>
      </c>
      <c r="J1331">
        <f>IF('Peaker Keys'!$B$31=1,H1331,I1331)</f>
        <v>0</v>
      </c>
    </row>
    <row r="1332" spans="1:10" x14ac:dyDescent="0.25">
      <c r="A1332">
        <v>1326</v>
      </c>
      <c r="B1332">
        <v>0</v>
      </c>
      <c r="C1332">
        <v>95.5</v>
      </c>
      <c r="D1332">
        <f>MOD(A1332-1+'Peaker Keys'!$B$7,'Peaker Keys'!$B$5)</f>
        <v>1349</v>
      </c>
      <c r="E1332">
        <f>INT(D1332/'Peaker Keys'!$B$6)+1</f>
        <v>57</v>
      </c>
      <c r="F1332">
        <f>MOD(D1332,'Peaker Keys'!$B$6)</f>
        <v>5</v>
      </c>
      <c r="G1332" t="str">
        <f>VLOOKUP(E1332,Clustering!$A$6:$B$370,2,FALSE)</f>
        <v>Winter</v>
      </c>
      <c r="H1332">
        <f>IF('Peaker Keys'!$B$29&gt;0,MAX(0,MIN('Peaker Keys'!$B$10,B1332/'Peaker Keys'!$B$29)),0)</f>
        <v>0</v>
      </c>
      <c r="I1332">
        <f>MAX(0,MIN('Peaker Keys'!$B$10,C1332/'Peaker Keys'!$B$30))</f>
        <v>7.9998927763062441E-4</v>
      </c>
      <c r="J1332">
        <f>IF('Peaker Keys'!$B$31=1,H1332,I1332)</f>
        <v>0</v>
      </c>
    </row>
    <row r="1333" spans="1:10" x14ac:dyDescent="0.25">
      <c r="A1333">
        <v>1327</v>
      </c>
      <c r="B1333">
        <v>0</v>
      </c>
      <c r="C1333">
        <v>95.5</v>
      </c>
      <c r="D1333">
        <f>MOD(A1333-1+'Peaker Keys'!$B$7,'Peaker Keys'!$B$5)</f>
        <v>1350</v>
      </c>
      <c r="E1333">
        <f>INT(D1333/'Peaker Keys'!$B$6)+1</f>
        <v>57</v>
      </c>
      <c r="F1333">
        <f>MOD(D1333,'Peaker Keys'!$B$6)</f>
        <v>6</v>
      </c>
      <c r="G1333" t="str">
        <f>VLOOKUP(E1333,Clustering!$A$6:$B$370,2,FALSE)</f>
        <v>Winter</v>
      </c>
      <c r="H1333">
        <f>IF('Peaker Keys'!$B$29&gt;0,MAX(0,MIN('Peaker Keys'!$B$10,B1333/'Peaker Keys'!$B$29)),0)</f>
        <v>0</v>
      </c>
      <c r="I1333">
        <f>MAX(0,MIN('Peaker Keys'!$B$10,C1333/'Peaker Keys'!$B$30))</f>
        <v>7.9998927763062441E-4</v>
      </c>
      <c r="J1333">
        <f>IF('Peaker Keys'!$B$31=1,H1333,I1333)</f>
        <v>0</v>
      </c>
    </row>
    <row r="1334" spans="1:10" x14ac:dyDescent="0.25">
      <c r="A1334">
        <v>1328</v>
      </c>
      <c r="B1334">
        <v>0</v>
      </c>
      <c r="C1334">
        <v>95.5</v>
      </c>
      <c r="D1334">
        <f>MOD(A1334-1+'Peaker Keys'!$B$7,'Peaker Keys'!$B$5)</f>
        <v>1351</v>
      </c>
      <c r="E1334">
        <f>INT(D1334/'Peaker Keys'!$B$6)+1</f>
        <v>57</v>
      </c>
      <c r="F1334">
        <f>MOD(D1334,'Peaker Keys'!$B$6)</f>
        <v>7</v>
      </c>
      <c r="G1334" t="str">
        <f>VLOOKUP(E1334,Clustering!$A$6:$B$370,2,FALSE)</f>
        <v>Winter</v>
      </c>
      <c r="H1334">
        <f>IF('Peaker Keys'!$B$29&gt;0,MAX(0,MIN('Peaker Keys'!$B$10,B1334/'Peaker Keys'!$B$29)),0)</f>
        <v>0</v>
      </c>
      <c r="I1334">
        <f>MAX(0,MIN('Peaker Keys'!$B$10,C1334/'Peaker Keys'!$B$30))</f>
        <v>7.9998927763062441E-4</v>
      </c>
      <c r="J1334">
        <f>IF('Peaker Keys'!$B$31=1,H1334,I1334)</f>
        <v>0</v>
      </c>
    </row>
    <row r="1335" spans="1:10" x14ac:dyDescent="0.25">
      <c r="A1335">
        <v>1329</v>
      </c>
      <c r="B1335">
        <v>0</v>
      </c>
      <c r="C1335">
        <v>95.5</v>
      </c>
      <c r="D1335">
        <f>MOD(A1335-1+'Peaker Keys'!$B$7,'Peaker Keys'!$B$5)</f>
        <v>1352</v>
      </c>
      <c r="E1335">
        <f>INT(D1335/'Peaker Keys'!$B$6)+1</f>
        <v>57</v>
      </c>
      <c r="F1335">
        <f>MOD(D1335,'Peaker Keys'!$B$6)</f>
        <v>8</v>
      </c>
      <c r="G1335" t="str">
        <f>VLOOKUP(E1335,Clustering!$A$6:$B$370,2,FALSE)</f>
        <v>Winter</v>
      </c>
      <c r="H1335">
        <f>IF('Peaker Keys'!$B$29&gt;0,MAX(0,MIN('Peaker Keys'!$B$10,B1335/'Peaker Keys'!$B$29)),0)</f>
        <v>0</v>
      </c>
      <c r="I1335">
        <f>MAX(0,MIN('Peaker Keys'!$B$10,C1335/'Peaker Keys'!$B$30))</f>
        <v>7.9998927763062441E-4</v>
      </c>
      <c r="J1335">
        <f>IF('Peaker Keys'!$B$31=1,H1335,I1335)</f>
        <v>0</v>
      </c>
    </row>
    <row r="1336" spans="1:10" x14ac:dyDescent="0.25">
      <c r="A1336">
        <v>1330</v>
      </c>
      <c r="B1336">
        <v>0</v>
      </c>
      <c r="C1336">
        <v>95.5</v>
      </c>
      <c r="D1336">
        <f>MOD(A1336-1+'Peaker Keys'!$B$7,'Peaker Keys'!$B$5)</f>
        <v>1353</v>
      </c>
      <c r="E1336">
        <f>INT(D1336/'Peaker Keys'!$B$6)+1</f>
        <v>57</v>
      </c>
      <c r="F1336">
        <f>MOD(D1336,'Peaker Keys'!$B$6)</f>
        <v>9</v>
      </c>
      <c r="G1336" t="str">
        <f>VLOOKUP(E1336,Clustering!$A$6:$B$370,2,FALSE)</f>
        <v>Winter</v>
      </c>
      <c r="H1336">
        <f>IF('Peaker Keys'!$B$29&gt;0,MAX(0,MIN('Peaker Keys'!$B$10,B1336/'Peaker Keys'!$B$29)),0)</f>
        <v>0</v>
      </c>
      <c r="I1336">
        <f>MAX(0,MIN('Peaker Keys'!$B$10,C1336/'Peaker Keys'!$B$30))</f>
        <v>7.9998927763062441E-4</v>
      </c>
      <c r="J1336">
        <f>IF('Peaker Keys'!$B$31=1,H1336,I1336)</f>
        <v>0</v>
      </c>
    </row>
    <row r="1337" spans="1:10" x14ac:dyDescent="0.25">
      <c r="A1337">
        <v>1331</v>
      </c>
      <c r="B1337">
        <v>0</v>
      </c>
      <c r="C1337">
        <v>95.5</v>
      </c>
      <c r="D1337">
        <f>MOD(A1337-1+'Peaker Keys'!$B$7,'Peaker Keys'!$B$5)</f>
        <v>1354</v>
      </c>
      <c r="E1337">
        <f>INT(D1337/'Peaker Keys'!$B$6)+1</f>
        <v>57</v>
      </c>
      <c r="F1337">
        <f>MOD(D1337,'Peaker Keys'!$B$6)</f>
        <v>10</v>
      </c>
      <c r="G1337" t="str">
        <f>VLOOKUP(E1337,Clustering!$A$6:$B$370,2,FALSE)</f>
        <v>Winter</v>
      </c>
      <c r="H1337">
        <f>IF('Peaker Keys'!$B$29&gt;0,MAX(0,MIN('Peaker Keys'!$B$10,B1337/'Peaker Keys'!$B$29)),0)</f>
        <v>0</v>
      </c>
      <c r="I1337">
        <f>MAX(0,MIN('Peaker Keys'!$B$10,C1337/'Peaker Keys'!$B$30))</f>
        <v>7.9998927763062441E-4</v>
      </c>
      <c r="J1337">
        <f>IF('Peaker Keys'!$B$31=1,H1337,I1337)</f>
        <v>0</v>
      </c>
    </row>
    <row r="1338" spans="1:10" x14ac:dyDescent="0.25">
      <c r="A1338">
        <v>1332</v>
      </c>
      <c r="B1338">
        <v>0</v>
      </c>
      <c r="C1338">
        <v>95.5</v>
      </c>
      <c r="D1338">
        <f>MOD(A1338-1+'Peaker Keys'!$B$7,'Peaker Keys'!$B$5)</f>
        <v>1355</v>
      </c>
      <c r="E1338">
        <f>INT(D1338/'Peaker Keys'!$B$6)+1</f>
        <v>57</v>
      </c>
      <c r="F1338">
        <f>MOD(D1338,'Peaker Keys'!$B$6)</f>
        <v>11</v>
      </c>
      <c r="G1338" t="str">
        <f>VLOOKUP(E1338,Clustering!$A$6:$B$370,2,FALSE)</f>
        <v>Winter</v>
      </c>
      <c r="H1338">
        <f>IF('Peaker Keys'!$B$29&gt;0,MAX(0,MIN('Peaker Keys'!$B$10,B1338/'Peaker Keys'!$B$29)),0)</f>
        <v>0</v>
      </c>
      <c r="I1338">
        <f>MAX(0,MIN('Peaker Keys'!$B$10,C1338/'Peaker Keys'!$B$30))</f>
        <v>7.9998927763062441E-4</v>
      </c>
      <c r="J1338">
        <f>IF('Peaker Keys'!$B$31=1,H1338,I1338)</f>
        <v>0</v>
      </c>
    </row>
    <row r="1339" spans="1:10" x14ac:dyDescent="0.25">
      <c r="A1339">
        <v>1333</v>
      </c>
      <c r="B1339">
        <v>0</v>
      </c>
      <c r="C1339">
        <v>95.5</v>
      </c>
      <c r="D1339">
        <f>MOD(A1339-1+'Peaker Keys'!$B$7,'Peaker Keys'!$B$5)</f>
        <v>1356</v>
      </c>
      <c r="E1339">
        <f>INT(D1339/'Peaker Keys'!$B$6)+1</f>
        <v>57</v>
      </c>
      <c r="F1339">
        <f>MOD(D1339,'Peaker Keys'!$B$6)</f>
        <v>12</v>
      </c>
      <c r="G1339" t="str">
        <f>VLOOKUP(E1339,Clustering!$A$6:$B$370,2,FALSE)</f>
        <v>Winter</v>
      </c>
      <c r="H1339">
        <f>IF('Peaker Keys'!$B$29&gt;0,MAX(0,MIN('Peaker Keys'!$B$10,B1339/'Peaker Keys'!$B$29)),0)</f>
        <v>0</v>
      </c>
      <c r="I1339">
        <f>MAX(0,MIN('Peaker Keys'!$B$10,C1339/'Peaker Keys'!$B$30))</f>
        <v>7.9998927763062441E-4</v>
      </c>
      <c r="J1339">
        <f>IF('Peaker Keys'!$B$31=1,H1339,I1339)</f>
        <v>0</v>
      </c>
    </row>
    <row r="1340" spans="1:10" x14ac:dyDescent="0.25">
      <c r="A1340">
        <v>1334</v>
      </c>
      <c r="B1340">
        <v>0</v>
      </c>
      <c r="C1340">
        <v>95.5</v>
      </c>
      <c r="D1340">
        <f>MOD(A1340-1+'Peaker Keys'!$B$7,'Peaker Keys'!$B$5)</f>
        <v>1357</v>
      </c>
      <c r="E1340">
        <f>INT(D1340/'Peaker Keys'!$B$6)+1</f>
        <v>57</v>
      </c>
      <c r="F1340">
        <f>MOD(D1340,'Peaker Keys'!$B$6)</f>
        <v>13</v>
      </c>
      <c r="G1340" t="str">
        <f>VLOOKUP(E1340,Clustering!$A$6:$B$370,2,FALSE)</f>
        <v>Winter</v>
      </c>
      <c r="H1340">
        <f>IF('Peaker Keys'!$B$29&gt;0,MAX(0,MIN('Peaker Keys'!$B$10,B1340/'Peaker Keys'!$B$29)),0)</f>
        <v>0</v>
      </c>
      <c r="I1340">
        <f>MAX(0,MIN('Peaker Keys'!$B$10,C1340/'Peaker Keys'!$B$30))</f>
        <v>7.9998927763062441E-4</v>
      </c>
      <c r="J1340">
        <f>IF('Peaker Keys'!$B$31=1,H1340,I1340)</f>
        <v>0</v>
      </c>
    </row>
    <row r="1341" spans="1:10" x14ac:dyDescent="0.25">
      <c r="A1341">
        <v>1335</v>
      </c>
      <c r="B1341">
        <v>0</v>
      </c>
      <c r="C1341">
        <v>95.5</v>
      </c>
      <c r="D1341">
        <f>MOD(A1341-1+'Peaker Keys'!$B$7,'Peaker Keys'!$B$5)</f>
        <v>1358</v>
      </c>
      <c r="E1341">
        <f>INT(D1341/'Peaker Keys'!$B$6)+1</f>
        <v>57</v>
      </c>
      <c r="F1341">
        <f>MOD(D1341,'Peaker Keys'!$B$6)</f>
        <v>14</v>
      </c>
      <c r="G1341" t="str">
        <f>VLOOKUP(E1341,Clustering!$A$6:$B$370,2,FALSE)</f>
        <v>Winter</v>
      </c>
      <c r="H1341">
        <f>IF('Peaker Keys'!$B$29&gt;0,MAX(0,MIN('Peaker Keys'!$B$10,B1341/'Peaker Keys'!$B$29)),0)</f>
        <v>0</v>
      </c>
      <c r="I1341">
        <f>MAX(0,MIN('Peaker Keys'!$B$10,C1341/'Peaker Keys'!$B$30))</f>
        <v>7.9998927763062441E-4</v>
      </c>
      <c r="J1341">
        <f>IF('Peaker Keys'!$B$31=1,H1341,I1341)</f>
        <v>0</v>
      </c>
    </row>
    <row r="1342" spans="1:10" x14ac:dyDescent="0.25">
      <c r="A1342">
        <v>1336</v>
      </c>
      <c r="B1342">
        <v>0</v>
      </c>
      <c r="C1342">
        <v>95.5</v>
      </c>
      <c r="D1342">
        <f>MOD(A1342-1+'Peaker Keys'!$B$7,'Peaker Keys'!$B$5)</f>
        <v>1359</v>
      </c>
      <c r="E1342">
        <f>INT(D1342/'Peaker Keys'!$B$6)+1</f>
        <v>57</v>
      </c>
      <c r="F1342">
        <f>MOD(D1342,'Peaker Keys'!$B$6)</f>
        <v>15</v>
      </c>
      <c r="G1342" t="str">
        <f>VLOOKUP(E1342,Clustering!$A$6:$B$370,2,FALSE)</f>
        <v>Winter</v>
      </c>
      <c r="H1342">
        <f>IF('Peaker Keys'!$B$29&gt;0,MAX(0,MIN('Peaker Keys'!$B$10,B1342/'Peaker Keys'!$B$29)),0)</f>
        <v>0</v>
      </c>
      <c r="I1342">
        <f>MAX(0,MIN('Peaker Keys'!$B$10,C1342/'Peaker Keys'!$B$30))</f>
        <v>7.9998927763062441E-4</v>
      </c>
      <c r="J1342">
        <f>IF('Peaker Keys'!$B$31=1,H1342,I1342)</f>
        <v>0</v>
      </c>
    </row>
    <row r="1343" spans="1:10" x14ac:dyDescent="0.25">
      <c r="A1343">
        <v>1337</v>
      </c>
      <c r="B1343">
        <v>0</v>
      </c>
      <c r="C1343">
        <v>159.1</v>
      </c>
      <c r="D1343">
        <f>MOD(A1343-1+'Peaker Keys'!$B$7,'Peaker Keys'!$B$5)</f>
        <v>1360</v>
      </c>
      <c r="E1343">
        <f>INT(D1343/'Peaker Keys'!$B$6)+1</f>
        <v>57</v>
      </c>
      <c r="F1343">
        <f>MOD(D1343,'Peaker Keys'!$B$6)</f>
        <v>16</v>
      </c>
      <c r="G1343" t="str">
        <f>VLOOKUP(E1343,Clustering!$A$6:$B$370,2,FALSE)</f>
        <v>Winter</v>
      </c>
      <c r="H1343">
        <f>IF('Peaker Keys'!$B$29&gt;0,MAX(0,MIN('Peaker Keys'!$B$10,B1343/'Peaker Keys'!$B$29)),0)</f>
        <v>0</v>
      </c>
      <c r="I1343">
        <f>MAX(0,MIN('Peaker Keys'!$B$10,C1343/'Peaker Keys'!$B$30))</f>
        <v>1.3327570059793962E-3</v>
      </c>
      <c r="J1343">
        <f>IF('Peaker Keys'!$B$31=1,H1343,I1343)</f>
        <v>0</v>
      </c>
    </row>
    <row r="1344" spans="1:10" x14ac:dyDescent="0.25">
      <c r="A1344">
        <v>1338</v>
      </c>
      <c r="B1344">
        <v>0</v>
      </c>
      <c r="C1344">
        <v>159.1</v>
      </c>
      <c r="D1344">
        <f>MOD(A1344-1+'Peaker Keys'!$B$7,'Peaker Keys'!$B$5)</f>
        <v>1361</v>
      </c>
      <c r="E1344">
        <f>INT(D1344/'Peaker Keys'!$B$6)+1</f>
        <v>57</v>
      </c>
      <c r="F1344">
        <f>MOD(D1344,'Peaker Keys'!$B$6)</f>
        <v>17</v>
      </c>
      <c r="G1344" t="str">
        <f>VLOOKUP(E1344,Clustering!$A$6:$B$370,2,FALSE)</f>
        <v>Winter</v>
      </c>
      <c r="H1344">
        <f>IF('Peaker Keys'!$B$29&gt;0,MAX(0,MIN('Peaker Keys'!$B$10,B1344/'Peaker Keys'!$B$29)),0)</f>
        <v>0</v>
      </c>
      <c r="I1344">
        <f>MAX(0,MIN('Peaker Keys'!$B$10,C1344/'Peaker Keys'!$B$30))</f>
        <v>1.3327570059793962E-3</v>
      </c>
      <c r="J1344">
        <f>IF('Peaker Keys'!$B$31=1,H1344,I1344)</f>
        <v>0</v>
      </c>
    </row>
    <row r="1345" spans="1:10" x14ac:dyDescent="0.25">
      <c r="A1345">
        <v>1339</v>
      </c>
      <c r="B1345">
        <v>0</v>
      </c>
      <c r="C1345">
        <v>159.1</v>
      </c>
      <c r="D1345">
        <f>MOD(A1345-1+'Peaker Keys'!$B$7,'Peaker Keys'!$B$5)</f>
        <v>1362</v>
      </c>
      <c r="E1345">
        <f>INT(D1345/'Peaker Keys'!$B$6)+1</f>
        <v>57</v>
      </c>
      <c r="F1345">
        <f>MOD(D1345,'Peaker Keys'!$B$6)</f>
        <v>18</v>
      </c>
      <c r="G1345" t="str">
        <f>VLOOKUP(E1345,Clustering!$A$6:$B$370,2,FALSE)</f>
        <v>Winter</v>
      </c>
      <c r="H1345">
        <f>IF('Peaker Keys'!$B$29&gt;0,MAX(0,MIN('Peaker Keys'!$B$10,B1345/'Peaker Keys'!$B$29)),0)</f>
        <v>0</v>
      </c>
      <c r="I1345">
        <f>MAX(0,MIN('Peaker Keys'!$B$10,C1345/'Peaker Keys'!$B$30))</f>
        <v>1.3327570059793962E-3</v>
      </c>
      <c r="J1345">
        <f>IF('Peaker Keys'!$B$31=1,H1345,I1345)</f>
        <v>0</v>
      </c>
    </row>
    <row r="1346" spans="1:10" x14ac:dyDescent="0.25">
      <c r="A1346">
        <v>1340</v>
      </c>
      <c r="B1346">
        <v>0</v>
      </c>
      <c r="C1346">
        <v>159.1</v>
      </c>
      <c r="D1346">
        <f>MOD(A1346-1+'Peaker Keys'!$B$7,'Peaker Keys'!$B$5)</f>
        <v>1363</v>
      </c>
      <c r="E1346">
        <f>INT(D1346/'Peaker Keys'!$B$6)+1</f>
        <v>57</v>
      </c>
      <c r="F1346">
        <f>MOD(D1346,'Peaker Keys'!$B$6)</f>
        <v>19</v>
      </c>
      <c r="G1346" t="str">
        <f>VLOOKUP(E1346,Clustering!$A$6:$B$370,2,FALSE)</f>
        <v>Winter</v>
      </c>
      <c r="H1346">
        <f>IF('Peaker Keys'!$B$29&gt;0,MAX(0,MIN('Peaker Keys'!$B$10,B1346/'Peaker Keys'!$B$29)),0)</f>
        <v>0</v>
      </c>
      <c r="I1346">
        <f>MAX(0,MIN('Peaker Keys'!$B$10,C1346/'Peaker Keys'!$B$30))</f>
        <v>1.3327570059793962E-3</v>
      </c>
      <c r="J1346">
        <f>IF('Peaker Keys'!$B$31=1,H1346,I1346)</f>
        <v>0</v>
      </c>
    </row>
    <row r="1347" spans="1:10" x14ac:dyDescent="0.25">
      <c r="A1347">
        <v>1341</v>
      </c>
      <c r="B1347">
        <v>0</v>
      </c>
      <c r="C1347">
        <v>159.1</v>
      </c>
      <c r="D1347">
        <f>MOD(A1347-1+'Peaker Keys'!$B$7,'Peaker Keys'!$B$5)</f>
        <v>1364</v>
      </c>
      <c r="E1347">
        <f>INT(D1347/'Peaker Keys'!$B$6)+1</f>
        <v>57</v>
      </c>
      <c r="F1347">
        <f>MOD(D1347,'Peaker Keys'!$B$6)</f>
        <v>20</v>
      </c>
      <c r="G1347" t="str">
        <f>VLOOKUP(E1347,Clustering!$A$6:$B$370,2,FALSE)</f>
        <v>Winter</v>
      </c>
      <c r="H1347">
        <f>IF('Peaker Keys'!$B$29&gt;0,MAX(0,MIN('Peaker Keys'!$B$10,B1347/'Peaker Keys'!$B$29)),0)</f>
        <v>0</v>
      </c>
      <c r="I1347">
        <f>MAX(0,MIN('Peaker Keys'!$B$10,C1347/'Peaker Keys'!$B$30))</f>
        <v>1.3327570059793962E-3</v>
      </c>
      <c r="J1347">
        <f>IF('Peaker Keys'!$B$31=1,H1347,I1347)</f>
        <v>0</v>
      </c>
    </row>
    <row r="1348" spans="1:10" x14ac:dyDescent="0.25">
      <c r="A1348">
        <v>1342</v>
      </c>
      <c r="B1348">
        <v>0</v>
      </c>
      <c r="C1348">
        <v>159.1</v>
      </c>
      <c r="D1348">
        <f>MOD(A1348-1+'Peaker Keys'!$B$7,'Peaker Keys'!$B$5)</f>
        <v>1365</v>
      </c>
      <c r="E1348">
        <f>INT(D1348/'Peaker Keys'!$B$6)+1</f>
        <v>57</v>
      </c>
      <c r="F1348">
        <f>MOD(D1348,'Peaker Keys'!$B$6)</f>
        <v>21</v>
      </c>
      <c r="G1348" t="str">
        <f>VLOOKUP(E1348,Clustering!$A$6:$B$370,2,FALSE)</f>
        <v>Winter</v>
      </c>
      <c r="H1348">
        <f>IF('Peaker Keys'!$B$29&gt;0,MAX(0,MIN('Peaker Keys'!$B$10,B1348/'Peaker Keys'!$B$29)),0)</f>
        <v>0</v>
      </c>
      <c r="I1348">
        <f>MAX(0,MIN('Peaker Keys'!$B$10,C1348/'Peaker Keys'!$B$30))</f>
        <v>1.3327570059793962E-3</v>
      </c>
      <c r="J1348">
        <f>IF('Peaker Keys'!$B$31=1,H1348,I1348)</f>
        <v>0</v>
      </c>
    </row>
    <row r="1349" spans="1:10" x14ac:dyDescent="0.25">
      <c r="A1349">
        <v>1343</v>
      </c>
      <c r="B1349">
        <v>0</v>
      </c>
      <c r="C1349">
        <v>159.1</v>
      </c>
      <c r="D1349">
        <f>MOD(A1349-1+'Peaker Keys'!$B$7,'Peaker Keys'!$B$5)</f>
        <v>1366</v>
      </c>
      <c r="E1349">
        <f>INT(D1349/'Peaker Keys'!$B$6)+1</f>
        <v>57</v>
      </c>
      <c r="F1349">
        <f>MOD(D1349,'Peaker Keys'!$B$6)</f>
        <v>22</v>
      </c>
      <c r="G1349" t="str">
        <f>VLOOKUP(E1349,Clustering!$A$6:$B$370,2,FALSE)</f>
        <v>Winter</v>
      </c>
      <c r="H1349">
        <f>IF('Peaker Keys'!$B$29&gt;0,MAX(0,MIN('Peaker Keys'!$B$10,B1349/'Peaker Keys'!$B$29)),0)</f>
        <v>0</v>
      </c>
      <c r="I1349">
        <f>MAX(0,MIN('Peaker Keys'!$B$10,C1349/'Peaker Keys'!$B$30))</f>
        <v>1.3327570059793962E-3</v>
      </c>
      <c r="J1349">
        <f>IF('Peaker Keys'!$B$31=1,H1349,I1349)</f>
        <v>0</v>
      </c>
    </row>
    <row r="1350" spans="1:10" x14ac:dyDescent="0.25">
      <c r="A1350">
        <v>1344</v>
      </c>
      <c r="B1350">
        <v>0</v>
      </c>
      <c r="C1350">
        <v>159.1</v>
      </c>
      <c r="D1350">
        <f>MOD(A1350-1+'Peaker Keys'!$B$7,'Peaker Keys'!$B$5)</f>
        <v>1367</v>
      </c>
      <c r="E1350">
        <f>INT(D1350/'Peaker Keys'!$B$6)+1</f>
        <v>57</v>
      </c>
      <c r="F1350">
        <f>MOD(D1350,'Peaker Keys'!$B$6)</f>
        <v>23</v>
      </c>
      <c r="G1350" t="str">
        <f>VLOOKUP(E1350,Clustering!$A$6:$B$370,2,FALSE)</f>
        <v>Winter</v>
      </c>
      <c r="H1350">
        <f>IF('Peaker Keys'!$B$29&gt;0,MAX(0,MIN('Peaker Keys'!$B$10,B1350/'Peaker Keys'!$B$29)),0)</f>
        <v>0</v>
      </c>
      <c r="I1350">
        <f>MAX(0,MIN('Peaker Keys'!$B$10,C1350/'Peaker Keys'!$B$30))</f>
        <v>1.3327570059793962E-3</v>
      </c>
      <c r="J1350">
        <f>IF('Peaker Keys'!$B$31=1,H1350,I1350)</f>
        <v>0</v>
      </c>
    </row>
    <row r="1351" spans="1:10" x14ac:dyDescent="0.25">
      <c r="A1351">
        <v>1345</v>
      </c>
      <c r="B1351">
        <v>0</v>
      </c>
      <c r="C1351">
        <v>159.1</v>
      </c>
      <c r="D1351">
        <f>MOD(A1351-1+'Peaker Keys'!$B$7,'Peaker Keys'!$B$5)</f>
        <v>1368</v>
      </c>
      <c r="E1351">
        <f>INT(D1351/'Peaker Keys'!$B$6)+1</f>
        <v>58</v>
      </c>
      <c r="F1351">
        <f>MOD(D1351,'Peaker Keys'!$B$6)</f>
        <v>0</v>
      </c>
      <c r="G1351" t="str">
        <f>VLOOKUP(E1351,Clustering!$A$6:$B$370,2,FALSE)</f>
        <v>Winter</v>
      </c>
      <c r="H1351">
        <f>IF('Peaker Keys'!$B$29&gt;0,MAX(0,MIN('Peaker Keys'!$B$10,B1351/'Peaker Keys'!$B$29)),0)</f>
        <v>0</v>
      </c>
      <c r="I1351">
        <f>MAX(0,MIN('Peaker Keys'!$B$10,C1351/'Peaker Keys'!$B$30))</f>
        <v>1.3327570059793962E-3</v>
      </c>
      <c r="J1351">
        <f>IF('Peaker Keys'!$B$31=1,H1351,I1351)</f>
        <v>0</v>
      </c>
    </row>
    <row r="1352" spans="1:10" x14ac:dyDescent="0.25">
      <c r="A1352">
        <v>1346</v>
      </c>
      <c r="B1352">
        <v>0</v>
      </c>
      <c r="C1352">
        <v>159.1</v>
      </c>
      <c r="D1352">
        <f>MOD(A1352-1+'Peaker Keys'!$B$7,'Peaker Keys'!$B$5)</f>
        <v>1369</v>
      </c>
      <c r="E1352">
        <f>INT(D1352/'Peaker Keys'!$B$6)+1</f>
        <v>58</v>
      </c>
      <c r="F1352">
        <f>MOD(D1352,'Peaker Keys'!$B$6)</f>
        <v>1</v>
      </c>
      <c r="G1352" t="str">
        <f>VLOOKUP(E1352,Clustering!$A$6:$B$370,2,FALSE)</f>
        <v>Winter</v>
      </c>
      <c r="H1352">
        <f>IF('Peaker Keys'!$B$29&gt;0,MAX(0,MIN('Peaker Keys'!$B$10,B1352/'Peaker Keys'!$B$29)),0)</f>
        <v>0</v>
      </c>
      <c r="I1352">
        <f>MAX(0,MIN('Peaker Keys'!$B$10,C1352/'Peaker Keys'!$B$30))</f>
        <v>1.3327570059793962E-3</v>
      </c>
      <c r="J1352">
        <f>IF('Peaker Keys'!$B$31=1,H1352,I1352)</f>
        <v>0</v>
      </c>
    </row>
    <row r="1353" spans="1:10" x14ac:dyDescent="0.25">
      <c r="A1353">
        <v>1347</v>
      </c>
      <c r="B1353">
        <v>0</v>
      </c>
      <c r="C1353">
        <v>159.1</v>
      </c>
      <c r="D1353">
        <f>MOD(A1353-1+'Peaker Keys'!$B$7,'Peaker Keys'!$B$5)</f>
        <v>1370</v>
      </c>
      <c r="E1353">
        <f>INT(D1353/'Peaker Keys'!$B$6)+1</f>
        <v>58</v>
      </c>
      <c r="F1353">
        <f>MOD(D1353,'Peaker Keys'!$B$6)</f>
        <v>2</v>
      </c>
      <c r="G1353" t="str">
        <f>VLOOKUP(E1353,Clustering!$A$6:$B$370,2,FALSE)</f>
        <v>Winter</v>
      </c>
      <c r="H1353">
        <f>IF('Peaker Keys'!$B$29&gt;0,MAX(0,MIN('Peaker Keys'!$B$10,B1353/'Peaker Keys'!$B$29)),0)</f>
        <v>0</v>
      </c>
      <c r="I1353">
        <f>MAX(0,MIN('Peaker Keys'!$B$10,C1353/'Peaker Keys'!$B$30))</f>
        <v>1.3327570059793962E-3</v>
      </c>
      <c r="J1353">
        <f>IF('Peaker Keys'!$B$31=1,H1353,I1353)</f>
        <v>0</v>
      </c>
    </row>
    <row r="1354" spans="1:10" x14ac:dyDescent="0.25">
      <c r="A1354">
        <v>1348</v>
      </c>
      <c r="B1354">
        <v>0</v>
      </c>
      <c r="C1354">
        <v>143.1</v>
      </c>
      <c r="D1354">
        <f>MOD(A1354-1+'Peaker Keys'!$B$7,'Peaker Keys'!$B$5)</f>
        <v>1371</v>
      </c>
      <c r="E1354">
        <f>INT(D1354/'Peaker Keys'!$B$6)+1</f>
        <v>58</v>
      </c>
      <c r="F1354">
        <f>MOD(D1354,'Peaker Keys'!$B$6)</f>
        <v>3</v>
      </c>
      <c r="G1354" t="str">
        <f>VLOOKUP(E1354,Clustering!$A$6:$B$370,2,FALSE)</f>
        <v>Winter</v>
      </c>
      <c r="H1354">
        <f>IF('Peaker Keys'!$B$29&gt;0,MAX(0,MIN('Peaker Keys'!$B$10,B1354/'Peaker Keys'!$B$29)),0)</f>
        <v>0</v>
      </c>
      <c r="I1354">
        <f>MAX(0,MIN('Peaker Keys'!$B$10,C1354/'Peaker Keys'!$B$30))</f>
        <v>1.1987273887847365E-3</v>
      </c>
      <c r="J1354">
        <f>IF('Peaker Keys'!$B$31=1,H1354,I1354)</f>
        <v>0</v>
      </c>
    </row>
    <row r="1355" spans="1:10" x14ac:dyDescent="0.25">
      <c r="A1355">
        <v>1349</v>
      </c>
      <c r="B1355">
        <v>0</v>
      </c>
      <c r="C1355">
        <v>117.2</v>
      </c>
      <c r="D1355">
        <f>MOD(A1355-1+'Peaker Keys'!$B$7,'Peaker Keys'!$B$5)</f>
        <v>1372</v>
      </c>
      <c r="E1355">
        <f>INT(D1355/'Peaker Keys'!$B$6)+1</f>
        <v>58</v>
      </c>
      <c r="F1355">
        <f>MOD(D1355,'Peaker Keys'!$B$6)</f>
        <v>4</v>
      </c>
      <c r="G1355" t="str">
        <f>VLOOKUP(E1355,Clustering!$A$6:$B$370,2,FALSE)</f>
        <v>Winter</v>
      </c>
      <c r="H1355">
        <f>IF('Peaker Keys'!$B$29&gt;0,MAX(0,MIN('Peaker Keys'!$B$10,B1355/'Peaker Keys'!$B$29)),0)</f>
        <v>0</v>
      </c>
      <c r="I1355">
        <f>MAX(0,MIN('Peaker Keys'!$B$10,C1355/'Peaker Keys'!$B$30))</f>
        <v>9.8176694595088145E-4</v>
      </c>
      <c r="J1355">
        <f>IF('Peaker Keys'!$B$31=1,H1355,I1355)</f>
        <v>0</v>
      </c>
    </row>
    <row r="1356" spans="1:10" x14ac:dyDescent="0.25">
      <c r="A1356">
        <v>1350</v>
      </c>
      <c r="B1356">
        <v>0</v>
      </c>
      <c r="C1356">
        <v>109.3</v>
      </c>
      <c r="D1356">
        <f>MOD(A1356-1+'Peaker Keys'!$B$7,'Peaker Keys'!$B$5)</f>
        <v>1373</v>
      </c>
      <c r="E1356">
        <f>INT(D1356/'Peaker Keys'!$B$6)+1</f>
        <v>58</v>
      </c>
      <c r="F1356">
        <f>MOD(D1356,'Peaker Keys'!$B$6)</f>
        <v>5</v>
      </c>
      <c r="G1356" t="str">
        <f>VLOOKUP(E1356,Clustering!$A$6:$B$370,2,FALSE)</f>
        <v>Winter</v>
      </c>
      <c r="H1356">
        <f>IF('Peaker Keys'!$B$29&gt;0,MAX(0,MIN('Peaker Keys'!$B$10,B1356/'Peaker Keys'!$B$29)),0)</f>
        <v>0</v>
      </c>
      <c r="I1356">
        <f>MAX(0,MIN('Peaker Keys'!$B$10,C1356/'Peaker Keys'!$B$30))</f>
        <v>9.1558982246101831E-4</v>
      </c>
      <c r="J1356">
        <f>IF('Peaker Keys'!$B$31=1,H1356,I1356)</f>
        <v>0</v>
      </c>
    </row>
    <row r="1357" spans="1:10" x14ac:dyDescent="0.25">
      <c r="A1357">
        <v>1351</v>
      </c>
      <c r="B1357">
        <v>0</v>
      </c>
      <c r="C1357">
        <v>95.5</v>
      </c>
      <c r="D1357">
        <f>MOD(A1357-1+'Peaker Keys'!$B$7,'Peaker Keys'!$B$5)</f>
        <v>1374</v>
      </c>
      <c r="E1357">
        <f>INT(D1357/'Peaker Keys'!$B$6)+1</f>
        <v>58</v>
      </c>
      <c r="F1357">
        <f>MOD(D1357,'Peaker Keys'!$B$6)</f>
        <v>6</v>
      </c>
      <c r="G1357" t="str">
        <f>VLOOKUP(E1357,Clustering!$A$6:$B$370,2,FALSE)</f>
        <v>Winter</v>
      </c>
      <c r="H1357">
        <f>IF('Peaker Keys'!$B$29&gt;0,MAX(0,MIN('Peaker Keys'!$B$10,B1357/'Peaker Keys'!$B$29)),0)</f>
        <v>0</v>
      </c>
      <c r="I1357">
        <f>MAX(0,MIN('Peaker Keys'!$B$10,C1357/'Peaker Keys'!$B$30))</f>
        <v>7.9998927763062441E-4</v>
      </c>
      <c r="J1357">
        <f>IF('Peaker Keys'!$B$31=1,H1357,I1357)</f>
        <v>0</v>
      </c>
    </row>
    <row r="1358" spans="1:10" x14ac:dyDescent="0.25">
      <c r="A1358">
        <v>1352</v>
      </c>
      <c r="B1358">
        <v>0</v>
      </c>
      <c r="C1358">
        <v>95.5</v>
      </c>
      <c r="D1358">
        <f>MOD(A1358-1+'Peaker Keys'!$B$7,'Peaker Keys'!$B$5)</f>
        <v>1375</v>
      </c>
      <c r="E1358">
        <f>INT(D1358/'Peaker Keys'!$B$6)+1</f>
        <v>58</v>
      </c>
      <c r="F1358">
        <f>MOD(D1358,'Peaker Keys'!$B$6)</f>
        <v>7</v>
      </c>
      <c r="G1358" t="str">
        <f>VLOOKUP(E1358,Clustering!$A$6:$B$370,2,FALSE)</f>
        <v>Winter</v>
      </c>
      <c r="H1358">
        <f>IF('Peaker Keys'!$B$29&gt;0,MAX(0,MIN('Peaker Keys'!$B$10,B1358/'Peaker Keys'!$B$29)),0)</f>
        <v>0</v>
      </c>
      <c r="I1358">
        <f>MAX(0,MIN('Peaker Keys'!$B$10,C1358/'Peaker Keys'!$B$30))</f>
        <v>7.9998927763062441E-4</v>
      </c>
      <c r="J1358">
        <f>IF('Peaker Keys'!$B$31=1,H1358,I1358)</f>
        <v>0</v>
      </c>
    </row>
    <row r="1359" spans="1:10" x14ac:dyDescent="0.25">
      <c r="A1359">
        <v>1353</v>
      </c>
      <c r="B1359">
        <v>0</v>
      </c>
      <c r="C1359">
        <v>95.5</v>
      </c>
      <c r="D1359">
        <f>MOD(A1359-1+'Peaker Keys'!$B$7,'Peaker Keys'!$B$5)</f>
        <v>1376</v>
      </c>
      <c r="E1359">
        <f>INT(D1359/'Peaker Keys'!$B$6)+1</f>
        <v>58</v>
      </c>
      <c r="F1359">
        <f>MOD(D1359,'Peaker Keys'!$B$6)</f>
        <v>8</v>
      </c>
      <c r="G1359" t="str">
        <f>VLOOKUP(E1359,Clustering!$A$6:$B$370,2,FALSE)</f>
        <v>Winter</v>
      </c>
      <c r="H1359">
        <f>IF('Peaker Keys'!$B$29&gt;0,MAX(0,MIN('Peaker Keys'!$B$10,B1359/'Peaker Keys'!$B$29)),0)</f>
        <v>0</v>
      </c>
      <c r="I1359">
        <f>MAX(0,MIN('Peaker Keys'!$B$10,C1359/'Peaker Keys'!$B$30))</f>
        <v>7.9998927763062441E-4</v>
      </c>
      <c r="J1359">
        <f>IF('Peaker Keys'!$B$31=1,H1359,I1359)</f>
        <v>0</v>
      </c>
    </row>
    <row r="1360" spans="1:10" x14ac:dyDescent="0.25">
      <c r="A1360">
        <v>1354</v>
      </c>
      <c r="B1360">
        <v>0</v>
      </c>
      <c r="C1360">
        <v>95.5</v>
      </c>
      <c r="D1360">
        <f>MOD(A1360-1+'Peaker Keys'!$B$7,'Peaker Keys'!$B$5)</f>
        <v>1377</v>
      </c>
      <c r="E1360">
        <f>INT(D1360/'Peaker Keys'!$B$6)+1</f>
        <v>58</v>
      </c>
      <c r="F1360">
        <f>MOD(D1360,'Peaker Keys'!$B$6)</f>
        <v>9</v>
      </c>
      <c r="G1360" t="str">
        <f>VLOOKUP(E1360,Clustering!$A$6:$B$370,2,FALSE)</f>
        <v>Winter</v>
      </c>
      <c r="H1360">
        <f>IF('Peaker Keys'!$B$29&gt;0,MAX(0,MIN('Peaker Keys'!$B$10,B1360/'Peaker Keys'!$B$29)),0)</f>
        <v>0</v>
      </c>
      <c r="I1360">
        <f>MAX(0,MIN('Peaker Keys'!$B$10,C1360/'Peaker Keys'!$B$30))</f>
        <v>7.9998927763062441E-4</v>
      </c>
      <c r="J1360">
        <f>IF('Peaker Keys'!$B$31=1,H1360,I1360)</f>
        <v>0</v>
      </c>
    </row>
    <row r="1361" spans="1:10" x14ac:dyDescent="0.25">
      <c r="A1361">
        <v>1355</v>
      </c>
      <c r="B1361">
        <v>0</v>
      </c>
      <c r="C1361">
        <v>95.5</v>
      </c>
      <c r="D1361">
        <f>MOD(A1361-1+'Peaker Keys'!$B$7,'Peaker Keys'!$B$5)</f>
        <v>1378</v>
      </c>
      <c r="E1361">
        <f>INT(D1361/'Peaker Keys'!$B$6)+1</f>
        <v>58</v>
      </c>
      <c r="F1361">
        <f>MOD(D1361,'Peaker Keys'!$B$6)</f>
        <v>10</v>
      </c>
      <c r="G1361" t="str">
        <f>VLOOKUP(E1361,Clustering!$A$6:$B$370,2,FALSE)</f>
        <v>Winter</v>
      </c>
      <c r="H1361">
        <f>IF('Peaker Keys'!$B$29&gt;0,MAX(0,MIN('Peaker Keys'!$B$10,B1361/'Peaker Keys'!$B$29)),0)</f>
        <v>0</v>
      </c>
      <c r="I1361">
        <f>MAX(0,MIN('Peaker Keys'!$B$10,C1361/'Peaker Keys'!$B$30))</f>
        <v>7.9998927763062441E-4</v>
      </c>
      <c r="J1361">
        <f>IF('Peaker Keys'!$B$31=1,H1361,I1361)</f>
        <v>0</v>
      </c>
    </row>
    <row r="1362" spans="1:10" x14ac:dyDescent="0.25">
      <c r="A1362">
        <v>1356</v>
      </c>
      <c r="B1362">
        <v>0</v>
      </c>
      <c r="C1362">
        <v>95.5</v>
      </c>
      <c r="D1362">
        <f>MOD(A1362-1+'Peaker Keys'!$B$7,'Peaker Keys'!$B$5)</f>
        <v>1379</v>
      </c>
      <c r="E1362">
        <f>INT(D1362/'Peaker Keys'!$B$6)+1</f>
        <v>58</v>
      </c>
      <c r="F1362">
        <f>MOD(D1362,'Peaker Keys'!$B$6)</f>
        <v>11</v>
      </c>
      <c r="G1362" t="str">
        <f>VLOOKUP(E1362,Clustering!$A$6:$B$370,2,FALSE)</f>
        <v>Winter</v>
      </c>
      <c r="H1362">
        <f>IF('Peaker Keys'!$B$29&gt;0,MAX(0,MIN('Peaker Keys'!$B$10,B1362/'Peaker Keys'!$B$29)),0)</f>
        <v>0</v>
      </c>
      <c r="I1362">
        <f>MAX(0,MIN('Peaker Keys'!$B$10,C1362/'Peaker Keys'!$B$30))</f>
        <v>7.9998927763062441E-4</v>
      </c>
      <c r="J1362">
        <f>IF('Peaker Keys'!$B$31=1,H1362,I1362)</f>
        <v>0</v>
      </c>
    </row>
    <row r="1363" spans="1:10" x14ac:dyDescent="0.25">
      <c r="A1363">
        <v>1357</v>
      </c>
      <c r="B1363">
        <v>0</v>
      </c>
      <c r="C1363">
        <v>95.5</v>
      </c>
      <c r="D1363">
        <f>MOD(A1363-1+'Peaker Keys'!$B$7,'Peaker Keys'!$B$5)</f>
        <v>1380</v>
      </c>
      <c r="E1363">
        <f>INT(D1363/'Peaker Keys'!$B$6)+1</f>
        <v>58</v>
      </c>
      <c r="F1363">
        <f>MOD(D1363,'Peaker Keys'!$B$6)</f>
        <v>12</v>
      </c>
      <c r="G1363" t="str">
        <f>VLOOKUP(E1363,Clustering!$A$6:$B$370,2,FALSE)</f>
        <v>Winter</v>
      </c>
      <c r="H1363">
        <f>IF('Peaker Keys'!$B$29&gt;0,MAX(0,MIN('Peaker Keys'!$B$10,B1363/'Peaker Keys'!$B$29)),0)</f>
        <v>0</v>
      </c>
      <c r="I1363">
        <f>MAX(0,MIN('Peaker Keys'!$B$10,C1363/'Peaker Keys'!$B$30))</f>
        <v>7.9998927763062441E-4</v>
      </c>
      <c r="J1363">
        <f>IF('Peaker Keys'!$B$31=1,H1363,I1363)</f>
        <v>0</v>
      </c>
    </row>
    <row r="1364" spans="1:10" x14ac:dyDescent="0.25">
      <c r="A1364">
        <v>1358</v>
      </c>
      <c r="B1364">
        <v>0</v>
      </c>
      <c r="C1364">
        <v>95.5</v>
      </c>
      <c r="D1364">
        <f>MOD(A1364-1+'Peaker Keys'!$B$7,'Peaker Keys'!$B$5)</f>
        <v>1381</v>
      </c>
      <c r="E1364">
        <f>INT(D1364/'Peaker Keys'!$B$6)+1</f>
        <v>58</v>
      </c>
      <c r="F1364">
        <f>MOD(D1364,'Peaker Keys'!$B$6)</f>
        <v>13</v>
      </c>
      <c r="G1364" t="str">
        <f>VLOOKUP(E1364,Clustering!$A$6:$B$370,2,FALSE)</f>
        <v>Winter</v>
      </c>
      <c r="H1364">
        <f>IF('Peaker Keys'!$B$29&gt;0,MAX(0,MIN('Peaker Keys'!$B$10,B1364/'Peaker Keys'!$B$29)),0)</f>
        <v>0</v>
      </c>
      <c r="I1364">
        <f>MAX(0,MIN('Peaker Keys'!$B$10,C1364/'Peaker Keys'!$B$30))</f>
        <v>7.9998927763062441E-4</v>
      </c>
      <c r="J1364">
        <f>IF('Peaker Keys'!$B$31=1,H1364,I1364)</f>
        <v>0</v>
      </c>
    </row>
    <row r="1365" spans="1:10" x14ac:dyDescent="0.25">
      <c r="A1365">
        <v>1359</v>
      </c>
      <c r="B1365">
        <v>0</v>
      </c>
      <c r="C1365">
        <v>95.5</v>
      </c>
      <c r="D1365">
        <f>MOD(A1365-1+'Peaker Keys'!$B$7,'Peaker Keys'!$B$5)</f>
        <v>1382</v>
      </c>
      <c r="E1365">
        <f>INT(D1365/'Peaker Keys'!$B$6)+1</f>
        <v>58</v>
      </c>
      <c r="F1365">
        <f>MOD(D1365,'Peaker Keys'!$B$6)</f>
        <v>14</v>
      </c>
      <c r="G1365" t="str">
        <f>VLOOKUP(E1365,Clustering!$A$6:$B$370,2,FALSE)</f>
        <v>Winter</v>
      </c>
      <c r="H1365">
        <f>IF('Peaker Keys'!$B$29&gt;0,MAX(0,MIN('Peaker Keys'!$B$10,B1365/'Peaker Keys'!$B$29)),0)</f>
        <v>0</v>
      </c>
      <c r="I1365">
        <f>MAX(0,MIN('Peaker Keys'!$B$10,C1365/'Peaker Keys'!$B$30))</f>
        <v>7.9998927763062441E-4</v>
      </c>
      <c r="J1365">
        <f>IF('Peaker Keys'!$B$31=1,H1365,I1365)</f>
        <v>0</v>
      </c>
    </row>
    <row r="1366" spans="1:10" x14ac:dyDescent="0.25">
      <c r="A1366">
        <v>1360</v>
      </c>
      <c r="B1366">
        <v>0</v>
      </c>
      <c r="C1366">
        <v>95.5</v>
      </c>
      <c r="D1366">
        <f>MOD(A1366-1+'Peaker Keys'!$B$7,'Peaker Keys'!$B$5)</f>
        <v>1383</v>
      </c>
      <c r="E1366">
        <f>INT(D1366/'Peaker Keys'!$B$6)+1</f>
        <v>58</v>
      </c>
      <c r="F1366">
        <f>MOD(D1366,'Peaker Keys'!$B$6)</f>
        <v>15</v>
      </c>
      <c r="G1366" t="str">
        <f>VLOOKUP(E1366,Clustering!$A$6:$B$370,2,FALSE)</f>
        <v>Winter</v>
      </c>
      <c r="H1366">
        <f>IF('Peaker Keys'!$B$29&gt;0,MAX(0,MIN('Peaker Keys'!$B$10,B1366/'Peaker Keys'!$B$29)),0)</f>
        <v>0</v>
      </c>
      <c r="I1366">
        <f>MAX(0,MIN('Peaker Keys'!$B$10,C1366/'Peaker Keys'!$B$30))</f>
        <v>7.9998927763062441E-4</v>
      </c>
      <c r="J1366">
        <f>IF('Peaker Keys'!$B$31=1,H1366,I1366)</f>
        <v>0</v>
      </c>
    </row>
    <row r="1367" spans="1:10" x14ac:dyDescent="0.25">
      <c r="A1367">
        <v>1361</v>
      </c>
      <c r="B1367">
        <v>0</v>
      </c>
      <c r="C1367">
        <v>129.69999999999999</v>
      </c>
      <c r="D1367">
        <f>MOD(A1367-1+'Peaker Keys'!$B$7,'Peaker Keys'!$B$5)</f>
        <v>1384</v>
      </c>
      <c r="E1367">
        <f>INT(D1367/'Peaker Keys'!$B$6)+1</f>
        <v>58</v>
      </c>
      <c r="F1367">
        <f>MOD(D1367,'Peaker Keys'!$B$6)</f>
        <v>16</v>
      </c>
      <c r="G1367" t="str">
        <f>VLOOKUP(E1367,Clustering!$A$6:$B$370,2,FALSE)</f>
        <v>Winter</v>
      </c>
      <c r="H1367">
        <f>IF('Peaker Keys'!$B$29&gt;0,MAX(0,MIN('Peaker Keys'!$B$10,B1367/'Peaker Keys'!$B$29)),0)</f>
        <v>0</v>
      </c>
      <c r="I1367">
        <f>MAX(0,MIN('Peaker Keys'!$B$10,C1367/'Peaker Keys'!$B$30))</f>
        <v>1.0864775843842092E-3</v>
      </c>
      <c r="J1367">
        <f>IF('Peaker Keys'!$B$31=1,H1367,I1367)</f>
        <v>0</v>
      </c>
    </row>
    <row r="1368" spans="1:10" x14ac:dyDescent="0.25">
      <c r="A1368">
        <v>1362</v>
      </c>
      <c r="B1368">
        <v>0</v>
      </c>
      <c r="C1368">
        <v>159.1</v>
      </c>
      <c r="D1368">
        <f>MOD(A1368-1+'Peaker Keys'!$B$7,'Peaker Keys'!$B$5)</f>
        <v>1385</v>
      </c>
      <c r="E1368">
        <f>INT(D1368/'Peaker Keys'!$B$6)+1</f>
        <v>58</v>
      </c>
      <c r="F1368">
        <f>MOD(D1368,'Peaker Keys'!$B$6)</f>
        <v>17</v>
      </c>
      <c r="G1368" t="str">
        <f>VLOOKUP(E1368,Clustering!$A$6:$B$370,2,FALSE)</f>
        <v>Winter</v>
      </c>
      <c r="H1368">
        <f>IF('Peaker Keys'!$B$29&gt;0,MAX(0,MIN('Peaker Keys'!$B$10,B1368/'Peaker Keys'!$B$29)),0)</f>
        <v>0</v>
      </c>
      <c r="I1368">
        <f>MAX(0,MIN('Peaker Keys'!$B$10,C1368/'Peaker Keys'!$B$30))</f>
        <v>1.3327570059793962E-3</v>
      </c>
      <c r="J1368">
        <f>IF('Peaker Keys'!$B$31=1,H1368,I1368)</f>
        <v>0</v>
      </c>
    </row>
    <row r="1369" spans="1:10" x14ac:dyDescent="0.25">
      <c r="A1369">
        <v>1363</v>
      </c>
      <c r="B1369">
        <v>0</v>
      </c>
      <c r="C1369">
        <v>159.1</v>
      </c>
      <c r="D1369">
        <f>MOD(A1369-1+'Peaker Keys'!$B$7,'Peaker Keys'!$B$5)</f>
        <v>1386</v>
      </c>
      <c r="E1369">
        <f>INT(D1369/'Peaker Keys'!$B$6)+1</f>
        <v>58</v>
      </c>
      <c r="F1369">
        <f>MOD(D1369,'Peaker Keys'!$B$6)</f>
        <v>18</v>
      </c>
      <c r="G1369" t="str">
        <f>VLOOKUP(E1369,Clustering!$A$6:$B$370,2,FALSE)</f>
        <v>Winter</v>
      </c>
      <c r="H1369">
        <f>IF('Peaker Keys'!$B$29&gt;0,MAX(0,MIN('Peaker Keys'!$B$10,B1369/'Peaker Keys'!$B$29)),0)</f>
        <v>0</v>
      </c>
      <c r="I1369">
        <f>MAX(0,MIN('Peaker Keys'!$B$10,C1369/'Peaker Keys'!$B$30))</f>
        <v>1.3327570059793962E-3</v>
      </c>
      <c r="J1369">
        <f>IF('Peaker Keys'!$B$31=1,H1369,I1369)</f>
        <v>0</v>
      </c>
    </row>
    <row r="1370" spans="1:10" x14ac:dyDescent="0.25">
      <c r="A1370">
        <v>1364</v>
      </c>
      <c r="B1370">
        <v>0</v>
      </c>
      <c r="C1370">
        <v>159.1</v>
      </c>
      <c r="D1370">
        <f>MOD(A1370-1+'Peaker Keys'!$B$7,'Peaker Keys'!$B$5)</f>
        <v>1387</v>
      </c>
      <c r="E1370">
        <f>INT(D1370/'Peaker Keys'!$B$6)+1</f>
        <v>58</v>
      </c>
      <c r="F1370">
        <f>MOD(D1370,'Peaker Keys'!$B$6)</f>
        <v>19</v>
      </c>
      <c r="G1370" t="str">
        <f>VLOOKUP(E1370,Clustering!$A$6:$B$370,2,FALSE)</f>
        <v>Winter</v>
      </c>
      <c r="H1370">
        <f>IF('Peaker Keys'!$B$29&gt;0,MAX(0,MIN('Peaker Keys'!$B$10,B1370/'Peaker Keys'!$B$29)),0)</f>
        <v>0</v>
      </c>
      <c r="I1370">
        <f>MAX(0,MIN('Peaker Keys'!$B$10,C1370/'Peaker Keys'!$B$30))</f>
        <v>1.3327570059793962E-3</v>
      </c>
      <c r="J1370">
        <f>IF('Peaker Keys'!$B$31=1,H1370,I1370)</f>
        <v>0</v>
      </c>
    </row>
    <row r="1371" spans="1:10" x14ac:dyDescent="0.25">
      <c r="A1371">
        <v>1365</v>
      </c>
      <c r="B1371">
        <v>0</v>
      </c>
      <c r="C1371">
        <v>159.1</v>
      </c>
      <c r="D1371">
        <f>MOD(A1371-1+'Peaker Keys'!$B$7,'Peaker Keys'!$B$5)</f>
        <v>1388</v>
      </c>
      <c r="E1371">
        <f>INT(D1371/'Peaker Keys'!$B$6)+1</f>
        <v>58</v>
      </c>
      <c r="F1371">
        <f>MOD(D1371,'Peaker Keys'!$B$6)</f>
        <v>20</v>
      </c>
      <c r="G1371" t="str">
        <f>VLOOKUP(E1371,Clustering!$A$6:$B$370,2,FALSE)</f>
        <v>Winter</v>
      </c>
      <c r="H1371">
        <f>IF('Peaker Keys'!$B$29&gt;0,MAX(0,MIN('Peaker Keys'!$B$10,B1371/'Peaker Keys'!$B$29)),0)</f>
        <v>0</v>
      </c>
      <c r="I1371">
        <f>MAX(0,MIN('Peaker Keys'!$B$10,C1371/'Peaker Keys'!$B$30))</f>
        <v>1.3327570059793962E-3</v>
      </c>
      <c r="J1371">
        <f>IF('Peaker Keys'!$B$31=1,H1371,I1371)</f>
        <v>0</v>
      </c>
    </row>
    <row r="1372" spans="1:10" x14ac:dyDescent="0.25">
      <c r="A1372">
        <v>1366</v>
      </c>
      <c r="B1372">
        <v>0</v>
      </c>
      <c r="C1372">
        <v>159.1</v>
      </c>
      <c r="D1372">
        <f>MOD(A1372-1+'Peaker Keys'!$B$7,'Peaker Keys'!$B$5)</f>
        <v>1389</v>
      </c>
      <c r="E1372">
        <f>INT(D1372/'Peaker Keys'!$B$6)+1</f>
        <v>58</v>
      </c>
      <c r="F1372">
        <f>MOD(D1372,'Peaker Keys'!$B$6)</f>
        <v>21</v>
      </c>
      <c r="G1372" t="str">
        <f>VLOOKUP(E1372,Clustering!$A$6:$B$370,2,FALSE)</f>
        <v>Winter</v>
      </c>
      <c r="H1372">
        <f>IF('Peaker Keys'!$B$29&gt;0,MAX(0,MIN('Peaker Keys'!$B$10,B1372/'Peaker Keys'!$B$29)),0)</f>
        <v>0</v>
      </c>
      <c r="I1372">
        <f>MAX(0,MIN('Peaker Keys'!$B$10,C1372/'Peaker Keys'!$B$30))</f>
        <v>1.3327570059793962E-3</v>
      </c>
      <c r="J1372">
        <f>IF('Peaker Keys'!$B$31=1,H1372,I1372)</f>
        <v>0</v>
      </c>
    </row>
    <row r="1373" spans="1:10" x14ac:dyDescent="0.25">
      <c r="A1373">
        <v>1367</v>
      </c>
      <c r="B1373">
        <v>0</v>
      </c>
      <c r="C1373">
        <v>159.1</v>
      </c>
      <c r="D1373">
        <f>MOD(A1373-1+'Peaker Keys'!$B$7,'Peaker Keys'!$B$5)</f>
        <v>1390</v>
      </c>
      <c r="E1373">
        <f>INT(D1373/'Peaker Keys'!$B$6)+1</f>
        <v>58</v>
      </c>
      <c r="F1373">
        <f>MOD(D1373,'Peaker Keys'!$B$6)</f>
        <v>22</v>
      </c>
      <c r="G1373" t="str">
        <f>VLOOKUP(E1373,Clustering!$A$6:$B$370,2,FALSE)</f>
        <v>Winter</v>
      </c>
      <c r="H1373">
        <f>IF('Peaker Keys'!$B$29&gt;0,MAX(0,MIN('Peaker Keys'!$B$10,B1373/'Peaker Keys'!$B$29)),0)</f>
        <v>0</v>
      </c>
      <c r="I1373">
        <f>MAX(0,MIN('Peaker Keys'!$B$10,C1373/'Peaker Keys'!$B$30))</f>
        <v>1.3327570059793962E-3</v>
      </c>
      <c r="J1373">
        <f>IF('Peaker Keys'!$B$31=1,H1373,I1373)</f>
        <v>0</v>
      </c>
    </row>
    <row r="1374" spans="1:10" x14ac:dyDescent="0.25">
      <c r="A1374">
        <v>1368</v>
      </c>
      <c r="B1374">
        <v>0</v>
      </c>
      <c r="C1374">
        <v>159.1</v>
      </c>
      <c r="D1374">
        <f>MOD(A1374-1+'Peaker Keys'!$B$7,'Peaker Keys'!$B$5)</f>
        <v>1391</v>
      </c>
      <c r="E1374">
        <f>INT(D1374/'Peaker Keys'!$B$6)+1</f>
        <v>58</v>
      </c>
      <c r="F1374">
        <f>MOD(D1374,'Peaker Keys'!$B$6)</f>
        <v>23</v>
      </c>
      <c r="G1374" t="str">
        <f>VLOOKUP(E1374,Clustering!$A$6:$B$370,2,FALSE)</f>
        <v>Winter</v>
      </c>
      <c r="H1374">
        <f>IF('Peaker Keys'!$B$29&gt;0,MAX(0,MIN('Peaker Keys'!$B$10,B1374/'Peaker Keys'!$B$29)),0)</f>
        <v>0</v>
      </c>
      <c r="I1374">
        <f>MAX(0,MIN('Peaker Keys'!$B$10,C1374/'Peaker Keys'!$B$30))</f>
        <v>1.3327570059793962E-3</v>
      </c>
      <c r="J1374">
        <f>IF('Peaker Keys'!$B$31=1,H1374,I1374)</f>
        <v>0</v>
      </c>
    </row>
    <row r="1375" spans="1:10" x14ac:dyDescent="0.25">
      <c r="A1375">
        <v>1369</v>
      </c>
      <c r="B1375">
        <v>0</v>
      </c>
      <c r="C1375">
        <v>159.1</v>
      </c>
      <c r="D1375">
        <f>MOD(A1375-1+'Peaker Keys'!$B$7,'Peaker Keys'!$B$5)</f>
        <v>1392</v>
      </c>
      <c r="E1375">
        <f>INT(D1375/'Peaker Keys'!$B$6)+1</f>
        <v>59</v>
      </c>
      <c r="F1375">
        <f>MOD(D1375,'Peaker Keys'!$B$6)</f>
        <v>0</v>
      </c>
      <c r="G1375" t="str">
        <f>VLOOKUP(E1375,Clustering!$A$6:$B$370,2,FALSE)</f>
        <v>Winter Peak</v>
      </c>
      <c r="H1375">
        <f>IF('Peaker Keys'!$B$29&gt;0,MAX(0,MIN('Peaker Keys'!$B$10,B1375/'Peaker Keys'!$B$29)),0)</f>
        <v>0</v>
      </c>
      <c r="I1375">
        <f>MAX(0,MIN('Peaker Keys'!$B$10,C1375/'Peaker Keys'!$B$30))</f>
        <v>1.3327570059793962E-3</v>
      </c>
      <c r="J1375">
        <f>IF('Peaker Keys'!$B$31=1,H1375,I1375)</f>
        <v>0</v>
      </c>
    </row>
    <row r="1376" spans="1:10" x14ac:dyDescent="0.25">
      <c r="A1376">
        <v>1370</v>
      </c>
      <c r="B1376">
        <v>0</v>
      </c>
      <c r="C1376">
        <v>132.80000000000001</v>
      </c>
      <c r="D1376">
        <f>MOD(A1376-1+'Peaker Keys'!$B$7,'Peaker Keys'!$B$5)</f>
        <v>1393</v>
      </c>
      <c r="E1376">
        <f>INT(D1376/'Peaker Keys'!$B$6)+1</f>
        <v>59</v>
      </c>
      <c r="F1376">
        <f>MOD(D1376,'Peaker Keys'!$B$6)</f>
        <v>1</v>
      </c>
      <c r="G1376" t="str">
        <f>VLOOKUP(E1376,Clustering!$A$6:$B$370,2,FALSE)</f>
        <v>Winter Peak</v>
      </c>
      <c r="H1376">
        <f>IF('Peaker Keys'!$B$29&gt;0,MAX(0,MIN('Peaker Keys'!$B$10,B1376/'Peaker Keys'!$B$29)),0)</f>
        <v>0</v>
      </c>
      <c r="I1376">
        <f>MAX(0,MIN('Peaker Keys'!$B$10,C1376/'Peaker Keys'!$B$30))</f>
        <v>1.1124458227156745E-3</v>
      </c>
      <c r="J1376">
        <f>IF('Peaker Keys'!$B$31=1,H1376,I1376)</f>
        <v>0</v>
      </c>
    </row>
    <row r="1377" spans="1:10" x14ac:dyDescent="0.25">
      <c r="A1377">
        <v>1371</v>
      </c>
      <c r="B1377">
        <v>0</v>
      </c>
      <c r="C1377">
        <v>95.5</v>
      </c>
      <c r="D1377">
        <f>MOD(A1377-1+'Peaker Keys'!$B$7,'Peaker Keys'!$B$5)</f>
        <v>1394</v>
      </c>
      <c r="E1377">
        <f>INT(D1377/'Peaker Keys'!$B$6)+1</f>
        <v>59</v>
      </c>
      <c r="F1377">
        <f>MOD(D1377,'Peaker Keys'!$B$6)</f>
        <v>2</v>
      </c>
      <c r="G1377" t="str">
        <f>VLOOKUP(E1377,Clustering!$A$6:$B$370,2,FALSE)</f>
        <v>Winter Peak</v>
      </c>
      <c r="H1377">
        <f>IF('Peaker Keys'!$B$29&gt;0,MAX(0,MIN('Peaker Keys'!$B$10,B1377/'Peaker Keys'!$B$29)),0)</f>
        <v>0</v>
      </c>
      <c r="I1377">
        <f>MAX(0,MIN('Peaker Keys'!$B$10,C1377/'Peaker Keys'!$B$30))</f>
        <v>7.9998927763062441E-4</v>
      </c>
      <c r="J1377">
        <f>IF('Peaker Keys'!$B$31=1,H1377,I1377)</f>
        <v>0</v>
      </c>
    </row>
    <row r="1378" spans="1:10" x14ac:dyDescent="0.25">
      <c r="A1378">
        <v>1372</v>
      </c>
      <c r="B1378">
        <v>0</v>
      </c>
      <c r="C1378">
        <v>95.5</v>
      </c>
      <c r="D1378">
        <f>MOD(A1378-1+'Peaker Keys'!$B$7,'Peaker Keys'!$B$5)</f>
        <v>1395</v>
      </c>
      <c r="E1378">
        <f>INT(D1378/'Peaker Keys'!$B$6)+1</f>
        <v>59</v>
      </c>
      <c r="F1378">
        <f>MOD(D1378,'Peaker Keys'!$B$6)</f>
        <v>3</v>
      </c>
      <c r="G1378" t="str">
        <f>VLOOKUP(E1378,Clustering!$A$6:$B$370,2,FALSE)</f>
        <v>Winter Peak</v>
      </c>
      <c r="H1378">
        <f>IF('Peaker Keys'!$B$29&gt;0,MAX(0,MIN('Peaker Keys'!$B$10,B1378/'Peaker Keys'!$B$29)),0)</f>
        <v>0</v>
      </c>
      <c r="I1378">
        <f>MAX(0,MIN('Peaker Keys'!$B$10,C1378/'Peaker Keys'!$B$30))</f>
        <v>7.9998927763062441E-4</v>
      </c>
      <c r="J1378">
        <f>IF('Peaker Keys'!$B$31=1,H1378,I1378)</f>
        <v>0</v>
      </c>
    </row>
    <row r="1379" spans="1:10" x14ac:dyDescent="0.25">
      <c r="A1379">
        <v>1373</v>
      </c>
      <c r="B1379">
        <v>0</v>
      </c>
      <c r="C1379">
        <v>95.5</v>
      </c>
      <c r="D1379">
        <f>MOD(A1379-1+'Peaker Keys'!$B$7,'Peaker Keys'!$B$5)</f>
        <v>1396</v>
      </c>
      <c r="E1379">
        <f>INT(D1379/'Peaker Keys'!$B$6)+1</f>
        <v>59</v>
      </c>
      <c r="F1379">
        <f>MOD(D1379,'Peaker Keys'!$B$6)</f>
        <v>4</v>
      </c>
      <c r="G1379" t="str">
        <f>VLOOKUP(E1379,Clustering!$A$6:$B$370,2,FALSE)</f>
        <v>Winter Peak</v>
      </c>
      <c r="H1379">
        <f>IF('Peaker Keys'!$B$29&gt;0,MAX(0,MIN('Peaker Keys'!$B$10,B1379/'Peaker Keys'!$B$29)),0)</f>
        <v>0</v>
      </c>
      <c r="I1379">
        <f>MAX(0,MIN('Peaker Keys'!$B$10,C1379/'Peaker Keys'!$B$30))</f>
        <v>7.9998927763062441E-4</v>
      </c>
      <c r="J1379">
        <f>IF('Peaker Keys'!$B$31=1,H1379,I1379)</f>
        <v>0</v>
      </c>
    </row>
    <row r="1380" spans="1:10" x14ac:dyDescent="0.25">
      <c r="A1380">
        <v>1374</v>
      </c>
      <c r="B1380">
        <v>0</v>
      </c>
      <c r="C1380">
        <v>95.5</v>
      </c>
      <c r="D1380">
        <f>MOD(A1380-1+'Peaker Keys'!$B$7,'Peaker Keys'!$B$5)</f>
        <v>1397</v>
      </c>
      <c r="E1380">
        <f>INT(D1380/'Peaker Keys'!$B$6)+1</f>
        <v>59</v>
      </c>
      <c r="F1380">
        <f>MOD(D1380,'Peaker Keys'!$B$6)</f>
        <v>5</v>
      </c>
      <c r="G1380" t="str">
        <f>VLOOKUP(E1380,Clustering!$A$6:$B$370,2,FALSE)</f>
        <v>Winter Peak</v>
      </c>
      <c r="H1380">
        <f>IF('Peaker Keys'!$B$29&gt;0,MAX(0,MIN('Peaker Keys'!$B$10,B1380/'Peaker Keys'!$B$29)),0)</f>
        <v>0</v>
      </c>
      <c r="I1380">
        <f>MAX(0,MIN('Peaker Keys'!$B$10,C1380/'Peaker Keys'!$B$30))</f>
        <v>7.9998927763062441E-4</v>
      </c>
      <c r="J1380">
        <f>IF('Peaker Keys'!$B$31=1,H1380,I1380)</f>
        <v>0</v>
      </c>
    </row>
    <row r="1381" spans="1:10" x14ac:dyDescent="0.25">
      <c r="A1381">
        <v>1375</v>
      </c>
      <c r="B1381">
        <v>0</v>
      </c>
      <c r="C1381">
        <v>95.5</v>
      </c>
      <c r="D1381">
        <f>MOD(A1381-1+'Peaker Keys'!$B$7,'Peaker Keys'!$B$5)</f>
        <v>1398</v>
      </c>
      <c r="E1381">
        <f>INT(D1381/'Peaker Keys'!$B$6)+1</f>
        <v>59</v>
      </c>
      <c r="F1381">
        <f>MOD(D1381,'Peaker Keys'!$B$6)</f>
        <v>6</v>
      </c>
      <c r="G1381" t="str">
        <f>VLOOKUP(E1381,Clustering!$A$6:$B$370,2,FALSE)</f>
        <v>Winter Peak</v>
      </c>
      <c r="H1381">
        <f>IF('Peaker Keys'!$B$29&gt;0,MAX(0,MIN('Peaker Keys'!$B$10,B1381/'Peaker Keys'!$B$29)),0)</f>
        <v>0</v>
      </c>
      <c r="I1381">
        <f>MAX(0,MIN('Peaker Keys'!$B$10,C1381/'Peaker Keys'!$B$30))</f>
        <v>7.9998927763062441E-4</v>
      </c>
      <c r="J1381">
        <f>IF('Peaker Keys'!$B$31=1,H1381,I1381)</f>
        <v>0</v>
      </c>
    </row>
    <row r="1382" spans="1:10" x14ac:dyDescent="0.25">
      <c r="A1382">
        <v>1376</v>
      </c>
      <c r="B1382">
        <v>0</v>
      </c>
      <c r="C1382">
        <v>95.5</v>
      </c>
      <c r="D1382">
        <f>MOD(A1382-1+'Peaker Keys'!$B$7,'Peaker Keys'!$B$5)</f>
        <v>1399</v>
      </c>
      <c r="E1382">
        <f>INT(D1382/'Peaker Keys'!$B$6)+1</f>
        <v>59</v>
      </c>
      <c r="F1382">
        <f>MOD(D1382,'Peaker Keys'!$B$6)</f>
        <v>7</v>
      </c>
      <c r="G1382" t="str">
        <f>VLOOKUP(E1382,Clustering!$A$6:$B$370,2,FALSE)</f>
        <v>Winter Peak</v>
      </c>
      <c r="H1382">
        <f>IF('Peaker Keys'!$B$29&gt;0,MAX(0,MIN('Peaker Keys'!$B$10,B1382/'Peaker Keys'!$B$29)),0)</f>
        <v>0</v>
      </c>
      <c r="I1382">
        <f>MAX(0,MIN('Peaker Keys'!$B$10,C1382/'Peaker Keys'!$B$30))</f>
        <v>7.9998927763062441E-4</v>
      </c>
      <c r="J1382">
        <f>IF('Peaker Keys'!$B$31=1,H1382,I1382)</f>
        <v>0</v>
      </c>
    </row>
    <row r="1383" spans="1:10" x14ac:dyDescent="0.25">
      <c r="A1383">
        <v>1377</v>
      </c>
      <c r="B1383">
        <v>0</v>
      </c>
      <c r="C1383">
        <v>95.5</v>
      </c>
      <c r="D1383">
        <f>MOD(A1383-1+'Peaker Keys'!$B$7,'Peaker Keys'!$B$5)</f>
        <v>1400</v>
      </c>
      <c r="E1383">
        <f>INT(D1383/'Peaker Keys'!$B$6)+1</f>
        <v>59</v>
      </c>
      <c r="F1383">
        <f>MOD(D1383,'Peaker Keys'!$B$6)</f>
        <v>8</v>
      </c>
      <c r="G1383" t="str">
        <f>VLOOKUP(E1383,Clustering!$A$6:$B$370,2,FALSE)</f>
        <v>Winter Peak</v>
      </c>
      <c r="H1383">
        <f>IF('Peaker Keys'!$B$29&gt;0,MAX(0,MIN('Peaker Keys'!$B$10,B1383/'Peaker Keys'!$B$29)),0)</f>
        <v>0</v>
      </c>
      <c r="I1383">
        <f>MAX(0,MIN('Peaker Keys'!$B$10,C1383/'Peaker Keys'!$B$30))</f>
        <v>7.9998927763062441E-4</v>
      </c>
      <c r="J1383">
        <f>IF('Peaker Keys'!$B$31=1,H1383,I1383)</f>
        <v>0</v>
      </c>
    </row>
    <row r="1384" spans="1:10" x14ac:dyDescent="0.25">
      <c r="A1384">
        <v>1378</v>
      </c>
      <c r="B1384">
        <v>0</v>
      </c>
      <c r="C1384">
        <v>95.5</v>
      </c>
      <c r="D1384">
        <f>MOD(A1384-1+'Peaker Keys'!$B$7,'Peaker Keys'!$B$5)</f>
        <v>1401</v>
      </c>
      <c r="E1384">
        <f>INT(D1384/'Peaker Keys'!$B$6)+1</f>
        <v>59</v>
      </c>
      <c r="F1384">
        <f>MOD(D1384,'Peaker Keys'!$B$6)</f>
        <v>9</v>
      </c>
      <c r="G1384" t="str">
        <f>VLOOKUP(E1384,Clustering!$A$6:$B$370,2,FALSE)</f>
        <v>Winter Peak</v>
      </c>
      <c r="H1384">
        <f>IF('Peaker Keys'!$B$29&gt;0,MAX(0,MIN('Peaker Keys'!$B$10,B1384/'Peaker Keys'!$B$29)),0)</f>
        <v>0</v>
      </c>
      <c r="I1384">
        <f>MAX(0,MIN('Peaker Keys'!$B$10,C1384/'Peaker Keys'!$B$30))</f>
        <v>7.9998927763062441E-4</v>
      </c>
      <c r="J1384">
        <f>IF('Peaker Keys'!$B$31=1,H1384,I1384)</f>
        <v>0</v>
      </c>
    </row>
    <row r="1385" spans="1:10" x14ac:dyDescent="0.25">
      <c r="A1385">
        <v>1379</v>
      </c>
      <c r="B1385">
        <v>0</v>
      </c>
      <c r="C1385">
        <v>95.5</v>
      </c>
      <c r="D1385">
        <f>MOD(A1385-1+'Peaker Keys'!$B$7,'Peaker Keys'!$B$5)</f>
        <v>1402</v>
      </c>
      <c r="E1385">
        <f>INT(D1385/'Peaker Keys'!$B$6)+1</f>
        <v>59</v>
      </c>
      <c r="F1385">
        <f>MOD(D1385,'Peaker Keys'!$B$6)</f>
        <v>10</v>
      </c>
      <c r="G1385" t="str">
        <f>VLOOKUP(E1385,Clustering!$A$6:$B$370,2,FALSE)</f>
        <v>Winter Peak</v>
      </c>
      <c r="H1385">
        <f>IF('Peaker Keys'!$B$29&gt;0,MAX(0,MIN('Peaker Keys'!$B$10,B1385/'Peaker Keys'!$B$29)),0)</f>
        <v>0</v>
      </c>
      <c r="I1385">
        <f>MAX(0,MIN('Peaker Keys'!$B$10,C1385/'Peaker Keys'!$B$30))</f>
        <v>7.9998927763062441E-4</v>
      </c>
      <c r="J1385">
        <f>IF('Peaker Keys'!$B$31=1,H1385,I1385)</f>
        <v>0</v>
      </c>
    </row>
    <row r="1386" spans="1:10" x14ac:dyDescent="0.25">
      <c r="A1386">
        <v>1380</v>
      </c>
      <c r="B1386">
        <v>0</v>
      </c>
      <c r="C1386">
        <v>95.5</v>
      </c>
      <c r="D1386">
        <f>MOD(A1386-1+'Peaker Keys'!$B$7,'Peaker Keys'!$B$5)</f>
        <v>1403</v>
      </c>
      <c r="E1386">
        <f>INT(D1386/'Peaker Keys'!$B$6)+1</f>
        <v>59</v>
      </c>
      <c r="F1386">
        <f>MOD(D1386,'Peaker Keys'!$B$6)</f>
        <v>11</v>
      </c>
      <c r="G1386" t="str">
        <f>VLOOKUP(E1386,Clustering!$A$6:$B$370,2,FALSE)</f>
        <v>Winter Peak</v>
      </c>
      <c r="H1386">
        <f>IF('Peaker Keys'!$B$29&gt;0,MAX(0,MIN('Peaker Keys'!$B$10,B1386/'Peaker Keys'!$B$29)),0)</f>
        <v>0</v>
      </c>
      <c r="I1386">
        <f>MAX(0,MIN('Peaker Keys'!$B$10,C1386/'Peaker Keys'!$B$30))</f>
        <v>7.9998927763062441E-4</v>
      </c>
      <c r="J1386">
        <f>IF('Peaker Keys'!$B$31=1,H1386,I1386)</f>
        <v>0</v>
      </c>
    </row>
    <row r="1387" spans="1:10" x14ac:dyDescent="0.25">
      <c r="A1387">
        <v>1381</v>
      </c>
      <c r="B1387">
        <v>0</v>
      </c>
      <c r="C1387">
        <v>95.5</v>
      </c>
      <c r="D1387">
        <f>MOD(A1387-1+'Peaker Keys'!$B$7,'Peaker Keys'!$B$5)</f>
        <v>1404</v>
      </c>
      <c r="E1387">
        <f>INT(D1387/'Peaker Keys'!$B$6)+1</f>
        <v>59</v>
      </c>
      <c r="F1387">
        <f>MOD(D1387,'Peaker Keys'!$B$6)</f>
        <v>12</v>
      </c>
      <c r="G1387" t="str">
        <f>VLOOKUP(E1387,Clustering!$A$6:$B$370,2,FALSE)</f>
        <v>Winter Peak</v>
      </c>
      <c r="H1387">
        <f>IF('Peaker Keys'!$B$29&gt;0,MAX(0,MIN('Peaker Keys'!$B$10,B1387/'Peaker Keys'!$B$29)),0)</f>
        <v>0</v>
      </c>
      <c r="I1387">
        <f>MAX(0,MIN('Peaker Keys'!$B$10,C1387/'Peaker Keys'!$B$30))</f>
        <v>7.9998927763062441E-4</v>
      </c>
      <c r="J1387">
        <f>IF('Peaker Keys'!$B$31=1,H1387,I1387)</f>
        <v>0</v>
      </c>
    </row>
    <row r="1388" spans="1:10" x14ac:dyDescent="0.25">
      <c r="A1388">
        <v>1382</v>
      </c>
      <c r="B1388">
        <v>0</v>
      </c>
      <c r="C1388">
        <v>95.5</v>
      </c>
      <c r="D1388">
        <f>MOD(A1388-1+'Peaker Keys'!$B$7,'Peaker Keys'!$B$5)</f>
        <v>1405</v>
      </c>
      <c r="E1388">
        <f>INT(D1388/'Peaker Keys'!$B$6)+1</f>
        <v>59</v>
      </c>
      <c r="F1388">
        <f>MOD(D1388,'Peaker Keys'!$B$6)</f>
        <v>13</v>
      </c>
      <c r="G1388" t="str">
        <f>VLOOKUP(E1388,Clustering!$A$6:$B$370,2,FALSE)</f>
        <v>Winter Peak</v>
      </c>
      <c r="H1388">
        <f>IF('Peaker Keys'!$B$29&gt;0,MAX(0,MIN('Peaker Keys'!$B$10,B1388/'Peaker Keys'!$B$29)),0)</f>
        <v>0</v>
      </c>
      <c r="I1388">
        <f>MAX(0,MIN('Peaker Keys'!$B$10,C1388/'Peaker Keys'!$B$30))</f>
        <v>7.9998927763062441E-4</v>
      </c>
      <c r="J1388">
        <f>IF('Peaker Keys'!$B$31=1,H1388,I1388)</f>
        <v>0</v>
      </c>
    </row>
    <row r="1389" spans="1:10" x14ac:dyDescent="0.25">
      <c r="A1389">
        <v>1383</v>
      </c>
      <c r="B1389">
        <v>0</v>
      </c>
      <c r="C1389">
        <v>95.5</v>
      </c>
      <c r="D1389">
        <f>MOD(A1389-1+'Peaker Keys'!$B$7,'Peaker Keys'!$B$5)</f>
        <v>1406</v>
      </c>
      <c r="E1389">
        <f>INT(D1389/'Peaker Keys'!$B$6)+1</f>
        <v>59</v>
      </c>
      <c r="F1389">
        <f>MOD(D1389,'Peaker Keys'!$B$6)</f>
        <v>14</v>
      </c>
      <c r="G1389" t="str">
        <f>VLOOKUP(E1389,Clustering!$A$6:$B$370,2,FALSE)</f>
        <v>Winter Peak</v>
      </c>
      <c r="H1389">
        <f>IF('Peaker Keys'!$B$29&gt;0,MAX(0,MIN('Peaker Keys'!$B$10,B1389/'Peaker Keys'!$B$29)),0)</f>
        <v>0</v>
      </c>
      <c r="I1389">
        <f>MAX(0,MIN('Peaker Keys'!$B$10,C1389/'Peaker Keys'!$B$30))</f>
        <v>7.9998927763062441E-4</v>
      </c>
      <c r="J1389">
        <f>IF('Peaker Keys'!$B$31=1,H1389,I1389)</f>
        <v>0</v>
      </c>
    </row>
    <row r="1390" spans="1:10" x14ac:dyDescent="0.25">
      <c r="A1390">
        <v>1384</v>
      </c>
      <c r="B1390">
        <v>0</v>
      </c>
      <c r="C1390">
        <v>95.5</v>
      </c>
      <c r="D1390">
        <f>MOD(A1390-1+'Peaker Keys'!$B$7,'Peaker Keys'!$B$5)</f>
        <v>1407</v>
      </c>
      <c r="E1390">
        <f>INT(D1390/'Peaker Keys'!$B$6)+1</f>
        <v>59</v>
      </c>
      <c r="F1390">
        <f>MOD(D1390,'Peaker Keys'!$B$6)</f>
        <v>15</v>
      </c>
      <c r="G1390" t="str">
        <f>VLOOKUP(E1390,Clustering!$A$6:$B$370,2,FALSE)</f>
        <v>Winter Peak</v>
      </c>
      <c r="H1390">
        <f>IF('Peaker Keys'!$B$29&gt;0,MAX(0,MIN('Peaker Keys'!$B$10,B1390/'Peaker Keys'!$B$29)),0)</f>
        <v>0</v>
      </c>
      <c r="I1390">
        <f>MAX(0,MIN('Peaker Keys'!$B$10,C1390/'Peaker Keys'!$B$30))</f>
        <v>7.9998927763062441E-4</v>
      </c>
      <c r="J1390">
        <f>IF('Peaker Keys'!$B$31=1,H1390,I1390)</f>
        <v>0</v>
      </c>
    </row>
    <row r="1391" spans="1:10" x14ac:dyDescent="0.25">
      <c r="A1391">
        <v>1385</v>
      </c>
      <c r="B1391">
        <v>0</v>
      </c>
      <c r="C1391">
        <v>159.1</v>
      </c>
      <c r="D1391">
        <f>MOD(A1391-1+'Peaker Keys'!$B$7,'Peaker Keys'!$B$5)</f>
        <v>1408</v>
      </c>
      <c r="E1391">
        <f>INT(D1391/'Peaker Keys'!$B$6)+1</f>
        <v>59</v>
      </c>
      <c r="F1391">
        <f>MOD(D1391,'Peaker Keys'!$B$6)</f>
        <v>16</v>
      </c>
      <c r="G1391" t="str">
        <f>VLOOKUP(E1391,Clustering!$A$6:$B$370,2,FALSE)</f>
        <v>Winter Peak</v>
      </c>
      <c r="H1391">
        <f>IF('Peaker Keys'!$B$29&gt;0,MAX(0,MIN('Peaker Keys'!$B$10,B1391/'Peaker Keys'!$B$29)),0)</f>
        <v>0</v>
      </c>
      <c r="I1391">
        <f>MAX(0,MIN('Peaker Keys'!$B$10,C1391/'Peaker Keys'!$B$30))</f>
        <v>1.3327570059793962E-3</v>
      </c>
      <c r="J1391">
        <f>IF('Peaker Keys'!$B$31=1,H1391,I1391)</f>
        <v>0</v>
      </c>
    </row>
    <row r="1392" spans="1:10" x14ac:dyDescent="0.25">
      <c r="A1392">
        <v>1386</v>
      </c>
      <c r="B1392">
        <v>0</v>
      </c>
      <c r="C1392">
        <v>159.1</v>
      </c>
      <c r="D1392">
        <f>MOD(A1392-1+'Peaker Keys'!$B$7,'Peaker Keys'!$B$5)</f>
        <v>1409</v>
      </c>
      <c r="E1392">
        <f>INT(D1392/'Peaker Keys'!$B$6)+1</f>
        <v>59</v>
      </c>
      <c r="F1392">
        <f>MOD(D1392,'Peaker Keys'!$B$6)</f>
        <v>17</v>
      </c>
      <c r="G1392" t="str">
        <f>VLOOKUP(E1392,Clustering!$A$6:$B$370,2,FALSE)</f>
        <v>Winter Peak</v>
      </c>
      <c r="H1392">
        <f>IF('Peaker Keys'!$B$29&gt;0,MAX(0,MIN('Peaker Keys'!$B$10,B1392/'Peaker Keys'!$B$29)),0)</f>
        <v>0</v>
      </c>
      <c r="I1392">
        <f>MAX(0,MIN('Peaker Keys'!$B$10,C1392/'Peaker Keys'!$B$30))</f>
        <v>1.3327570059793962E-3</v>
      </c>
      <c r="J1392">
        <f>IF('Peaker Keys'!$B$31=1,H1392,I1392)</f>
        <v>0</v>
      </c>
    </row>
    <row r="1393" spans="1:10" x14ac:dyDescent="0.25">
      <c r="A1393">
        <v>1387</v>
      </c>
      <c r="B1393">
        <v>0</v>
      </c>
      <c r="C1393">
        <v>2563.9</v>
      </c>
      <c r="D1393">
        <f>MOD(A1393-1+'Peaker Keys'!$B$7,'Peaker Keys'!$B$5)</f>
        <v>1410</v>
      </c>
      <c r="E1393">
        <f>INT(D1393/'Peaker Keys'!$B$6)+1</f>
        <v>59</v>
      </c>
      <c r="F1393">
        <f>MOD(D1393,'Peaker Keys'!$B$6)</f>
        <v>18</v>
      </c>
      <c r="G1393" t="str">
        <f>VLOOKUP(E1393,Clustering!$A$6:$B$370,2,FALSE)</f>
        <v>Winter Peak</v>
      </c>
      <c r="H1393">
        <f>IF('Peaker Keys'!$B$29&gt;0,MAX(0,MIN('Peaker Keys'!$B$10,B1393/'Peaker Keys'!$B$29)),0)</f>
        <v>0</v>
      </c>
      <c r="I1393">
        <f>MAX(0,MIN('Peaker Keys'!$B$10,C1393/'Peaker Keys'!$B$30))</f>
        <v>2.1477408470336731E-2</v>
      </c>
      <c r="J1393">
        <f>IF('Peaker Keys'!$B$31=1,H1393,I1393)</f>
        <v>0</v>
      </c>
    </row>
    <row r="1394" spans="1:10" x14ac:dyDescent="0.25">
      <c r="A1394">
        <v>1388</v>
      </c>
      <c r="B1394">
        <v>0</v>
      </c>
      <c r="C1394">
        <v>4110.6000000000004</v>
      </c>
      <c r="D1394">
        <f>MOD(A1394-1+'Peaker Keys'!$B$7,'Peaker Keys'!$B$5)</f>
        <v>1411</v>
      </c>
      <c r="E1394">
        <f>INT(D1394/'Peaker Keys'!$B$6)+1</f>
        <v>59</v>
      </c>
      <c r="F1394">
        <f>MOD(D1394,'Peaker Keys'!$B$6)</f>
        <v>19</v>
      </c>
      <c r="G1394" t="str">
        <f>VLOOKUP(E1394,Clustering!$A$6:$B$370,2,FALSE)</f>
        <v>Winter Peak</v>
      </c>
      <c r="H1394">
        <f>IF('Peaker Keys'!$B$29&gt;0,MAX(0,MIN('Peaker Keys'!$B$10,B1394/'Peaker Keys'!$B$29)),0)</f>
        <v>0</v>
      </c>
      <c r="I1394">
        <f>MAX(0,MIN('Peaker Keys'!$B$10,C1394/'Peaker Keys'!$B$30))</f>
        <v>3.4433884027522982E-2</v>
      </c>
      <c r="J1394">
        <f>IF('Peaker Keys'!$B$31=1,H1394,I1394)</f>
        <v>0</v>
      </c>
    </row>
    <row r="1395" spans="1:10" x14ac:dyDescent="0.25">
      <c r="A1395">
        <v>1389</v>
      </c>
      <c r="B1395">
        <v>0</v>
      </c>
      <c r="C1395">
        <v>205.2</v>
      </c>
      <c r="D1395">
        <f>MOD(A1395-1+'Peaker Keys'!$B$7,'Peaker Keys'!$B$5)</f>
        <v>1412</v>
      </c>
      <c r="E1395">
        <f>INT(D1395/'Peaker Keys'!$B$6)+1</f>
        <v>59</v>
      </c>
      <c r="F1395">
        <f>MOD(D1395,'Peaker Keys'!$B$6)</f>
        <v>20</v>
      </c>
      <c r="G1395" t="str">
        <f>VLOOKUP(E1395,Clustering!$A$6:$B$370,2,FALSE)</f>
        <v>Winter Peak</v>
      </c>
      <c r="H1395">
        <f>IF('Peaker Keys'!$B$29&gt;0,MAX(0,MIN('Peaker Keys'!$B$10,B1395/'Peaker Keys'!$B$29)),0)</f>
        <v>0</v>
      </c>
      <c r="I1395">
        <f>MAX(0,MIN('Peaker Keys'!$B$10,C1395/'Peaker Keys'!$B$30))</f>
        <v>1.7189298405215091E-3</v>
      </c>
      <c r="J1395">
        <f>IF('Peaker Keys'!$B$31=1,H1395,I1395)</f>
        <v>0</v>
      </c>
    </row>
    <row r="1396" spans="1:10" x14ac:dyDescent="0.25">
      <c r="A1396">
        <v>1390</v>
      </c>
      <c r="B1396">
        <v>0</v>
      </c>
      <c r="C1396">
        <v>159.1</v>
      </c>
      <c r="D1396">
        <f>MOD(A1396-1+'Peaker Keys'!$B$7,'Peaker Keys'!$B$5)</f>
        <v>1413</v>
      </c>
      <c r="E1396">
        <f>INT(D1396/'Peaker Keys'!$B$6)+1</f>
        <v>59</v>
      </c>
      <c r="F1396">
        <f>MOD(D1396,'Peaker Keys'!$B$6)</f>
        <v>21</v>
      </c>
      <c r="G1396" t="str">
        <f>VLOOKUP(E1396,Clustering!$A$6:$B$370,2,FALSE)</f>
        <v>Winter Peak</v>
      </c>
      <c r="H1396">
        <f>IF('Peaker Keys'!$B$29&gt;0,MAX(0,MIN('Peaker Keys'!$B$10,B1396/'Peaker Keys'!$B$29)),0)</f>
        <v>0</v>
      </c>
      <c r="I1396">
        <f>MAX(0,MIN('Peaker Keys'!$B$10,C1396/'Peaker Keys'!$B$30))</f>
        <v>1.3327570059793962E-3</v>
      </c>
      <c r="J1396">
        <f>IF('Peaker Keys'!$B$31=1,H1396,I1396)</f>
        <v>0</v>
      </c>
    </row>
    <row r="1397" spans="1:10" x14ac:dyDescent="0.25">
      <c r="A1397">
        <v>1391</v>
      </c>
      <c r="B1397">
        <v>0</v>
      </c>
      <c r="C1397">
        <v>159.1</v>
      </c>
      <c r="D1397">
        <f>MOD(A1397-1+'Peaker Keys'!$B$7,'Peaker Keys'!$B$5)</f>
        <v>1414</v>
      </c>
      <c r="E1397">
        <f>INT(D1397/'Peaker Keys'!$B$6)+1</f>
        <v>59</v>
      </c>
      <c r="F1397">
        <f>MOD(D1397,'Peaker Keys'!$B$6)</f>
        <v>22</v>
      </c>
      <c r="G1397" t="str">
        <f>VLOOKUP(E1397,Clustering!$A$6:$B$370,2,FALSE)</f>
        <v>Winter Peak</v>
      </c>
      <c r="H1397">
        <f>IF('Peaker Keys'!$B$29&gt;0,MAX(0,MIN('Peaker Keys'!$B$10,B1397/'Peaker Keys'!$B$29)),0)</f>
        <v>0</v>
      </c>
      <c r="I1397">
        <f>MAX(0,MIN('Peaker Keys'!$B$10,C1397/'Peaker Keys'!$B$30))</f>
        <v>1.3327570059793962E-3</v>
      </c>
      <c r="J1397">
        <f>IF('Peaker Keys'!$B$31=1,H1397,I1397)</f>
        <v>0</v>
      </c>
    </row>
    <row r="1398" spans="1:10" x14ac:dyDescent="0.25">
      <c r="A1398">
        <v>1392</v>
      </c>
      <c r="B1398">
        <v>0</v>
      </c>
      <c r="C1398">
        <v>159.1</v>
      </c>
      <c r="D1398">
        <f>MOD(A1398-1+'Peaker Keys'!$B$7,'Peaker Keys'!$B$5)</f>
        <v>1415</v>
      </c>
      <c r="E1398">
        <f>INT(D1398/'Peaker Keys'!$B$6)+1</f>
        <v>59</v>
      </c>
      <c r="F1398">
        <f>MOD(D1398,'Peaker Keys'!$B$6)</f>
        <v>23</v>
      </c>
      <c r="G1398" t="str">
        <f>VLOOKUP(E1398,Clustering!$A$6:$B$370,2,FALSE)</f>
        <v>Winter Peak</v>
      </c>
      <c r="H1398">
        <f>IF('Peaker Keys'!$B$29&gt;0,MAX(0,MIN('Peaker Keys'!$B$10,B1398/'Peaker Keys'!$B$29)),0)</f>
        <v>0</v>
      </c>
      <c r="I1398">
        <f>MAX(0,MIN('Peaker Keys'!$B$10,C1398/'Peaker Keys'!$B$30))</f>
        <v>1.3327570059793962E-3</v>
      </c>
      <c r="J1398">
        <f>IF('Peaker Keys'!$B$31=1,H1398,I1398)</f>
        <v>0</v>
      </c>
    </row>
    <row r="1399" spans="1:10" x14ac:dyDescent="0.25">
      <c r="A1399">
        <v>1393</v>
      </c>
      <c r="B1399">
        <v>0</v>
      </c>
      <c r="C1399">
        <v>159.1</v>
      </c>
      <c r="D1399">
        <f>MOD(A1399-1+'Peaker Keys'!$B$7,'Peaker Keys'!$B$5)</f>
        <v>1416</v>
      </c>
      <c r="E1399">
        <f>INT(D1399/'Peaker Keys'!$B$6)+1</f>
        <v>60</v>
      </c>
      <c r="F1399">
        <f>MOD(D1399,'Peaker Keys'!$B$6)</f>
        <v>0</v>
      </c>
      <c r="G1399" t="str">
        <f>VLOOKUP(E1399,Clustering!$A$6:$B$370,2,FALSE)</f>
        <v>Fall</v>
      </c>
      <c r="H1399">
        <f>IF('Peaker Keys'!$B$29&gt;0,MAX(0,MIN('Peaker Keys'!$B$10,B1399/'Peaker Keys'!$B$29)),0)</f>
        <v>0</v>
      </c>
      <c r="I1399">
        <f>MAX(0,MIN('Peaker Keys'!$B$10,C1399/'Peaker Keys'!$B$30))</f>
        <v>1.3327570059793962E-3</v>
      </c>
      <c r="J1399">
        <f>IF('Peaker Keys'!$B$31=1,H1399,I1399)</f>
        <v>0</v>
      </c>
    </row>
    <row r="1400" spans="1:10" x14ac:dyDescent="0.25">
      <c r="A1400">
        <v>1394</v>
      </c>
      <c r="B1400">
        <v>0</v>
      </c>
      <c r="C1400">
        <v>150.1</v>
      </c>
      <c r="D1400">
        <f>MOD(A1400-1+'Peaker Keys'!$B$7,'Peaker Keys'!$B$5)</f>
        <v>1417</v>
      </c>
      <c r="E1400">
        <f>INT(D1400/'Peaker Keys'!$B$6)+1</f>
        <v>60</v>
      </c>
      <c r="F1400">
        <f>MOD(D1400,'Peaker Keys'!$B$6)</f>
        <v>1</v>
      </c>
      <c r="G1400" t="str">
        <f>VLOOKUP(E1400,Clustering!$A$6:$B$370,2,FALSE)</f>
        <v>Fall</v>
      </c>
      <c r="H1400">
        <f>IF('Peaker Keys'!$B$29&gt;0,MAX(0,MIN('Peaker Keys'!$B$10,B1400/'Peaker Keys'!$B$29)),0)</f>
        <v>0</v>
      </c>
      <c r="I1400">
        <f>MAX(0,MIN('Peaker Keys'!$B$10,C1400/'Peaker Keys'!$B$30))</f>
        <v>1.2573653463074002E-3</v>
      </c>
      <c r="J1400">
        <f>IF('Peaker Keys'!$B$31=1,H1400,I1400)</f>
        <v>0</v>
      </c>
    </row>
    <row r="1401" spans="1:10" x14ac:dyDescent="0.25">
      <c r="A1401">
        <v>1395</v>
      </c>
      <c r="B1401">
        <v>0</v>
      </c>
      <c r="C1401">
        <v>95.5</v>
      </c>
      <c r="D1401">
        <f>MOD(A1401-1+'Peaker Keys'!$B$7,'Peaker Keys'!$B$5)</f>
        <v>1418</v>
      </c>
      <c r="E1401">
        <f>INT(D1401/'Peaker Keys'!$B$6)+1</f>
        <v>60</v>
      </c>
      <c r="F1401">
        <f>MOD(D1401,'Peaker Keys'!$B$6)</f>
        <v>2</v>
      </c>
      <c r="G1401" t="str">
        <f>VLOOKUP(E1401,Clustering!$A$6:$B$370,2,FALSE)</f>
        <v>Fall</v>
      </c>
      <c r="H1401">
        <f>IF('Peaker Keys'!$B$29&gt;0,MAX(0,MIN('Peaker Keys'!$B$10,B1401/'Peaker Keys'!$B$29)),0)</f>
        <v>0</v>
      </c>
      <c r="I1401">
        <f>MAX(0,MIN('Peaker Keys'!$B$10,C1401/'Peaker Keys'!$B$30))</f>
        <v>7.9998927763062441E-4</v>
      </c>
      <c r="J1401">
        <f>IF('Peaker Keys'!$B$31=1,H1401,I1401)</f>
        <v>0</v>
      </c>
    </row>
    <row r="1402" spans="1:10" x14ac:dyDescent="0.25">
      <c r="A1402">
        <v>1396</v>
      </c>
      <c r="B1402">
        <v>0</v>
      </c>
      <c r="C1402">
        <v>95.5</v>
      </c>
      <c r="D1402">
        <f>MOD(A1402-1+'Peaker Keys'!$B$7,'Peaker Keys'!$B$5)</f>
        <v>1419</v>
      </c>
      <c r="E1402">
        <f>INT(D1402/'Peaker Keys'!$B$6)+1</f>
        <v>60</v>
      </c>
      <c r="F1402">
        <f>MOD(D1402,'Peaker Keys'!$B$6)</f>
        <v>3</v>
      </c>
      <c r="G1402" t="str">
        <f>VLOOKUP(E1402,Clustering!$A$6:$B$370,2,FALSE)</f>
        <v>Fall</v>
      </c>
      <c r="H1402">
        <f>IF('Peaker Keys'!$B$29&gt;0,MAX(0,MIN('Peaker Keys'!$B$10,B1402/'Peaker Keys'!$B$29)),0)</f>
        <v>0</v>
      </c>
      <c r="I1402">
        <f>MAX(0,MIN('Peaker Keys'!$B$10,C1402/'Peaker Keys'!$B$30))</f>
        <v>7.9998927763062441E-4</v>
      </c>
      <c r="J1402">
        <f>IF('Peaker Keys'!$B$31=1,H1402,I1402)</f>
        <v>0</v>
      </c>
    </row>
    <row r="1403" spans="1:10" x14ac:dyDescent="0.25">
      <c r="A1403">
        <v>1397</v>
      </c>
      <c r="B1403">
        <v>0</v>
      </c>
      <c r="C1403">
        <v>95.5</v>
      </c>
      <c r="D1403">
        <f>MOD(A1403-1+'Peaker Keys'!$B$7,'Peaker Keys'!$B$5)</f>
        <v>1420</v>
      </c>
      <c r="E1403">
        <f>INT(D1403/'Peaker Keys'!$B$6)+1</f>
        <v>60</v>
      </c>
      <c r="F1403">
        <f>MOD(D1403,'Peaker Keys'!$B$6)</f>
        <v>4</v>
      </c>
      <c r="G1403" t="str">
        <f>VLOOKUP(E1403,Clustering!$A$6:$B$370,2,FALSE)</f>
        <v>Fall</v>
      </c>
      <c r="H1403">
        <f>IF('Peaker Keys'!$B$29&gt;0,MAX(0,MIN('Peaker Keys'!$B$10,B1403/'Peaker Keys'!$B$29)),0)</f>
        <v>0</v>
      </c>
      <c r="I1403">
        <f>MAX(0,MIN('Peaker Keys'!$B$10,C1403/'Peaker Keys'!$B$30))</f>
        <v>7.9998927763062441E-4</v>
      </c>
      <c r="J1403">
        <f>IF('Peaker Keys'!$B$31=1,H1403,I1403)</f>
        <v>0</v>
      </c>
    </row>
    <row r="1404" spans="1:10" x14ac:dyDescent="0.25">
      <c r="A1404">
        <v>1398</v>
      </c>
      <c r="B1404">
        <v>0</v>
      </c>
      <c r="C1404">
        <v>95.5</v>
      </c>
      <c r="D1404">
        <f>MOD(A1404-1+'Peaker Keys'!$B$7,'Peaker Keys'!$B$5)</f>
        <v>1421</v>
      </c>
      <c r="E1404">
        <f>INT(D1404/'Peaker Keys'!$B$6)+1</f>
        <v>60</v>
      </c>
      <c r="F1404">
        <f>MOD(D1404,'Peaker Keys'!$B$6)</f>
        <v>5</v>
      </c>
      <c r="G1404" t="str">
        <f>VLOOKUP(E1404,Clustering!$A$6:$B$370,2,FALSE)</f>
        <v>Fall</v>
      </c>
      <c r="H1404">
        <f>IF('Peaker Keys'!$B$29&gt;0,MAX(0,MIN('Peaker Keys'!$B$10,B1404/'Peaker Keys'!$B$29)),0)</f>
        <v>0</v>
      </c>
      <c r="I1404">
        <f>MAX(0,MIN('Peaker Keys'!$B$10,C1404/'Peaker Keys'!$B$30))</f>
        <v>7.9998927763062441E-4</v>
      </c>
      <c r="J1404">
        <f>IF('Peaker Keys'!$B$31=1,H1404,I1404)</f>
        <v>0</v>
      </c>
    </row>
    <row r="1405" spans="1:10" x14ac:dyDescent="0.25">
      <c r="A1405">
        <v>1399</v>
      </c>
      <c r="B1405">
        <v>0</v>
      </c>
      <c r="C1405">
        <v>95.5</v>
      </c>
      <c r="D1405">
        <f>MOD(A1405-1+'Peaker Keys'!$B$7,'Peaker Keys'!$B$5)</f>
        <v>1422</v>
      </c>
      <c r="E1405">
        <f>INT(D1405/'Peaker Keys'!$B$6)+1</f>
        <v>60</v>
      </c>
      <c r="F1405">
        <f>MOD(D1405,'Peaker Keys'!$B$6)</f>
        <v>6</v>
      </c>
      <c r="G1405" t="str">
        <f>VLOOKUP(E1405,Clustering!$A$6:$B$370,2,FALSE)</f>
        <v>Fall</v>
      </c>
      <c r="H1405">
        <f>IF('Peaker Keys'!$B$29&gt;0,MAX(0,MIN('Peaker Keys'!$B$10,B1405/'Peaker Keys'!$B$29)),0)</f>
        <v>0</v>
      </c>
      <c r="I1405">
        <f>MAX(0,MIN('Peaker Keys'!$B$10,C1405/'Peaker Keys'!$B$30))</f>
        <v>7.9998927763062441E-4</v>
      </c>
      <c r="J1405">
        <f>IF('Peaker Keys'!$B$31=1,H1405,I1405)</f>
        <v>0</v>
      </c>
    </row>
    <row r="1406" spans="1:10" x14ac:dyDescent="0.25">
      <c r="A1406">
        <v>1400</v>
      </c>
      <c r="B1406">
        <v>0</v>
      </c>
      <c r="C1406">
        <v>95.5</v>
      </c>
      <c r="D1406">
        <f>MOD(A1406-1+'Peaker Keys'!$B$7,'Peaker Keys'!$B$5)</f>
        <v>1423</v>
      </c>
      <c r="E1406">
        <f>INT(D1406/'Peaker Keys'!$B$6)+1</f>
        <v>60</v>
      </c>
      <c r="F1406">
        <f>MOD(D1406,'Peaker Keys'!$B$6)</f>
        <v>7</v>
      </c>
      <c r="G1406" t="str">
        <f>VLOOKUP(E1406,Clustering!$A$6:$B$370,2,FALSE)</f>
        <v>Fall</v>
      </c>
      <c r="H1406">
        <f>IF('Peaker Keys'!$B$29&gt;0,MAX(0,MIN('Peaker Keys'!$B$10,B1406/'Peaker Keys'!$B$29)),0)</f>
        <v>0</v>
      </c>
      <c r="I1406">
        <f>MAX(0,MIN('Peaker Keys'!$B$10,C1406/'Peaker Keys'!$B$30))</f>
        <v>7.9998927763062441E-4</v>
      </c>
      <c r="J1406">
        <f>IF('Peaker Keys'!$B$31=1,H1406,I1406)</f>
        <v>0</v>
      </c>
    </row>
    <row r="1407" spans="1:10" x14ac:dyDescent="0.25">
      <c r="A1407">
        <v>1401</v>
      </c>
      <c r="B1407">
        <v>0</v>
      </c>
      <c r="C1407">
        <v>95.5</v>
      </c>
      <c r="D1407">
        <f>MOD(A1407-1+'Peaker Keys'!$B$7,'Peaker Keys'!$B$5)</f>
        <v>1424</v>
      </c>
      <c r="E1407">
        <f>INT(D1407/'Peaker Keys'!$B$6)+1</f>
        <v>60</v>
      </c>
      <c r="F1407">
        <f>MOD(D1407,'Peaker Keys'!$B$6)</f>
        <v>8</v>
      </c>
      <c r="G1407" t="str">
        <f>VLOOKUP(E1407,Clustering!$A$6:$B$370,2,FALSE)</f>
        <v>Fall</v>
      </c>
      <c r="H1407">
        <f>IF('Peaker Keys'!$B$29&gt;0,MAX(0,MIN('Peaker Keys'!$B$10,B1407/'Peaker Keys'!$B$29)),0)</f>
        <v>0</v>
      </c>
      <c r="I1407">
        <f>MAX(0,MIN('Peaker Keys'!$B$10,C1407/'Peaker Keys'!$B$30))</f>
        <v>7.9998927763062441E-4</v>
      </c>
      <c r="J1407">
        <f>IF('Peaker Keys'!$B$31=1,H1407,I1407)</f>
        <v>0</v>
      </c>
    </row>
    <row r="1408" spans="1:10" x14ac:dyDescent="0.25">
      <c r="A1408">
        <v>1402</v>
      </c>
      <c r="B1408">
        <v>0</v>
      </c>
      <c r="C1408">
        <v>95.5</v>
      </c>
      <c r="D1408">
        <f>MOD(A1408-1+'Peaker Keys'!$B$7,'Peaker Keys'!$B$5)</f>
        <v>1425</v>
      </c>
      <c r="E1408">
        <f>INT(D1408/'Peaker Keys'!$B$6)+1</f>
        <v>60</v>
      </c>
      <c r="F1408">
        <f>MOD(D1408,'Peaker Keys'!$B$6)</f>
        <v>9</v>
      </c>
      <c r="G1408" t="str">
        <f>VLOOKUP(E1408,Clustering!$A$6:$B$370,2,FALSE)</f>
        <v>Fall</v>
      </c>
      <c r="H1408">
        <f>IF('Peaker Keys'!$B$29&gt;0,MAX(0,MIN('Peaker Keys'!$B$10,B1408/'Peaker Keys'!$B$29)),0)</f>
        <v>0</v>
      </c>
      <c r="I1408">
        <f>MAX(0,MIN('Peaker Keys'!$B$10,C1408/'Peaker Keys'!$B$30))</f>
        <v>7.9998927763062441E-4</v>
      </c>
      <c r="J1408">
        <f>IF('Peaker Keys'!$B$31=1,H1408,I1408)</f>
        <v>0</v>
      </c>
    </row>
    <row r="1409" spans="1:10" x14ac:dyDescent="0.25">
      <c r="A1409">
        <v>1403</v>
      </c>
      <c r="B1409">
        <v>0</v>
      </c>
      <c r="C1409">
        <v>95.5</v>
      </c>
      <c r="D1409">
        <f>MOD(A1409-1+'Peaker Keys'!$B$7,'Peaker Keys'!$B$5)</f>
        <v>1426</v>
      </c>
      <c r="E1409">
        <f>INT(D1409/'Peaker Keys'!$B$6)+1</f>
        <v>60</v>
      </c>
      <c r="F1409">
        <f>MOD(D1409,'Peaker Keys'!$B$6)</f>
        <v>10</v>
      </c>
      <c r="G1409" t="str">
        <f>VLOOKUP(E1409,Clustering!$A$6:$B$370,2,FALSE)</f>
        <v>Fall</v>
      </c>
      <c r="H1409">
        <f>IF('Peaker Keys'!$B$29&gt;0,MAX(0,MIN('Peaker Keys'!$B$10,B1409/'Peaker Keys'!$B$29)),0)</f>
        <v>0</v>
      </c>
      <c r="I1409">
        <f>MAX(0,MIN('Peaker Keys'!$B$10,C1409/'Peaker Keys'!$B$30))</f>
        <v>7.9998927763062441E-4</v>
      </c>
      <c r="J1409">
        <f>IF('Peaker Keys'!$B$31=1,H1409,I1409)</f>
        <v>0</v>
      </c>
    </row>
    <row r="1410" spans="1:10" x14ac:dyDescent="0.25">
      <c r="A1410">
        <v>1404</v>
      </c>
      <c r="B1410">
        <v>0</v>
      </c>
      <c r="C1410">
        <v>95.5</v>
      </c>
      <c r="D1410">
        <f>MOD(A1410-1+'Peaker Keys'!$B$7,'Peaker Keys'!$B$5)</f>
        <v>1427</v>
      </c>
      <c r="E1410">
        <f>INT(D1410/'Peaker Keys'!$B$6)+1</f>
        <v>60</v>
      </c>
      <c r="F1410">
        <f>MOD(D1410,'Peaker Keys'!$B$6)</f>
        <v>11</v>
      </c>
      <c r="G1410" t="str">
        <f>VLOOKUP(E1410,Clustering!$A$6:$B$370,2,FALSE)</f>
        <v>Fall</v>
      </c>
      <c r="H1410">
        <f>IF('Peaker Keys'!$B$29&gt;0,MAX(0,MIN('Peaker Keys'!$B$10,B1410/'Peaker Keys'!$B$29)),0)</f>
        <v>0</v>
      </c>
      <c r="I1410">
        <f>MAX(0,MIN('Peaker Keys'!$B$10,C1410/'Peaker Keys'!$B$30))</f>
        <v>7.9998927763062441E-4</v>
      </c>
      <c r="J1410">
        <f>IF('Peaker Keys'!$B$31=1,H1410,I1410)</f>
        <v>0</v>
      </c>
    </row>
    <row r="1411" spans="1:10" x14ac:dyDescent="0.25">
      <c r="A1411">
        <v>1405</v>
      </c>
      <c r="B1411">
        <v>0</v>
      </c>
      <c r="C1411">
        <v>95.5</v>
      </c>
      <c r="D1411">
        <f>MOD(A1411-1+'Peaker Keys'!$B$7,'Peaker Keys'!$B$5)</f>
        <v>1428</v>
      </c>
      <c r="E1411">
        <f>INT(D1411/'Peaker Keys'!$B$6)+1</f>
        <v>60</v>
      </c>
      <c r="F1411">
        <f>MOD(D1411,'Peaker Keys'!$B$6)</f>
        <v>12</v>
      </c>
      <c r="G1411" t="str">
        <f>VLOOKUP(E1411,Clustering!$A$6:$B$370,2,FALSE)</f>
        <v>Fall</v>
      </c>
      <c r="H1411">
        <f>IF('Peaker Keys'!$B$29&gt;0,MAX(0,MIN('Peaker Keys'!$B$10,B1411/'Peaker Keys'!$B$29)),0)</f>
        <v>0</v>
      </c>
      <c r="I1411">
        <f>MAX(0,MIN('Peaker Keys'!$B$10,C1411/'Peaker Keys'!$B$30))</f>
        <v>7.9998927763062441E-4</v>
      </c>
      <c r="J1411">
        <f>IF('Peaker Keys'!$B$31=1,H1411,I1411)</f>
        <v>0</v>
      </c>
    </row>
    <row r="1412" spans="1:10" x14ac:dyDescent="0.25">
      <c r="A1412">
        <v>1406</v>
      </c>
      <c r="B1412">
        <v>0</v>
      </c>
      <c r="C1412">
        <v>95.5</v>
      </c>
      <c r="D1412">
        <f>MOD(A1412-1+'Peaker Keys'!$B$7,'Peaker Keys'!$B$5)</f>
        <v>1429</v>
      </c>
      <c r="E1412">
        <f>INT(D1412/'Peaker Keys'!$B$6)+1</f>
        <v>60</v>
      </c>
      <c r="F1412">
        <f>MOD(D1412,'Peaker Keys'!$B$6)</f>
        <v>13</v>
      </c>
      <c r="G1412" t="str">
        <f>VLOOKUP(E1412,Clustering!$A$6:$B$370,2,FALSE)</f>
        <v>Fall</v>
      </c>
      <c r="H1412">
        <f>IF('Peaker Keys'!$B$29&gt;0,MAX(0,MIN('Peaker Keys'!$B$10,B1412/'Peaker Keys'!$B$29)),0)</f>
        <v>0</v>
      </c>
      <c r="I1412">
        <f>MAX(0,MIN('Peaker Keys'!$B$10,C1412/'Peaker Keys'!$B$30))</f>
        <v>7.9998927763062441E-4</v>
      </c>
      <c r="J1412">
        <f>IF('Peaker Keys'!$B$31=1,H1412,I1412)</f>
        <v>0</v>
      </c>
    </row>
    <row r="1413" spans="1:10" x14ac:dyDescent="0.25">
      <c r="A1413">
        <v>1407</v>
      </c>
      <c r="B1413">
        <v>0</v>
      </c>
      <c r="C1413">
        <v>95.5</v>
      </c>
      <c r="D1413">
        <f>MOD(A1413-1+'Peaker Keys'!$B$7,'Peaker Keys'!$B$5)</f>
        <v>1430</v>
      </c>
      <c r="E1413">
        <f>INT(D1413/'Peaker Keys'!$B$6)+1</f>
        <v>60</v>
      </c>
      <c r="F1413">
        <f>MOD(D1413,'Peaker Keys'!$B$6)</f>
        <v>14</v>
      </c>
      <c r="G1413" t="str">
        <f>VLOOKUP(E1413,Clustering!$A$6:$B$370,2,FALSE)</f>
        <v>Fall</v>
      </c>
      <c r="H1413">
        <f>IF('Peaker Keys'!$B$29&gt;0,MAX(0,MIN('Peaker Keys'!$B$10,B1413/'Peaker Keys'!$B$29)),0)</f>
        <v>0</v>
      </c>
      <c r="I1413">
        <f>MAX(0,MIN('Peaker Keys'!$B$10,C1413/'Peaker Keys'!$B$30))</f>
        <v>7.9998927763062441E-4</v>
      </c>
      <c r="J1413">
        <f>IF('Peaker Keys'!$B$31=1,H1413,I1413)</f>
        <v>0</v>
      </c>
    </row>
    <row r="1414" spans="1:10" x14ac:dyDescent="0.25">
      <c r="A1414">
        <v>1408</v>
      </c>
      <c r="B1414">
        <v>0</v>
      </c>
      <c r="C1414">
        <v>95.5</v>
      </c>
      <c r="D1414">
        <f>MOD(A1414-1+'Peaker Keys'!$B$7,'Peaker Keys'!$B$5)</f>
        <v>1431</v>
      </c>
      <c r="E1414">
        <f>INT(D1414/'Peaker Keys'!$B$6)+1</f>
        <v>60</v>
      </c>
      <c r="F1414">
        <f>MOD(D1414,'Peaker Keys'!$B$6)</f>
        <v>15</v>
      </c>
      <c r="G1414" t="str">
        <f>VLOOKUP(E1414,Clustering!$A$6:$B$370,2,FALSE)</f>
        <v>Fall</v>
      </c>
      <c r="H1414">
        <f>IF('Peaker Keys'!$B$29&gt;0,MAX(0,MIN('Peaker Keys'!$B$10,B1414/'Peaker Keys'!$B$29)),0)</f>
        <v>0</v>
      </c>
      <c r="I1414">
        <f>MAX(0,MIN('Peaker Keys'!$B$10,C1414/'Peaker Keys'!$B$30))</f>
        <v>7.9998927763062441E-4</v>
      </c>
      <c r="J1414">
        <f>IF('Peaker Keys'!$B$31=1,H1414,I1414)</f>
        <v>0</v>
      </c>
    </row>
    <row r="1415" spans="1:10" x14ac:dyDescent="0.25">
      <c r="A1415">
        <v>1409</v>
      </c>
      <c r="B1415">
        <v>0</v>
      </c>
      <c r="C1415">
        <v>159.1</v>
      </c>
      <c r="D1415">
        <f>MOD(A1415-1+'Peaker Keys'!$B$7,'Peaker Keys'!$B$5)</f>
        <v>1432</v>
      </c>
      <c r="E1415">
        <f>INT(D1415/'Peaker Keys'!$B$6)+1</f>
        <v>60</v>
      </c>
      <c r="F1415">
        <f>MOD(D1415,'Peaker Keys'!$B$6)</f>
        <v>16</v>
      </c>
      <c r="G1415" t="str">
        <f>VLOOKUP(E1415,Clustering!$A$6:$B$370,2,FALSE)</f>
        <v>Fall</v>
      </c>
      <c r="H1415">
        <f>IF('Peaker Keys'!$B$29&gt;0,MAX(0,MIN('Peaker Keys'!$B$10,B1415/'Peaker Keys'!$B$29)),0)</f>
        <v>0</v>
      </c>
      <c r="I1415">
        <f>MAX(0,MIN('Peaker Keys'!$B$10,C1415/'Peaker Keys'!$B$30))</f>
        <v>1.3327570059793962E-3</v>
      </c>
      <c r="J1415">
        <f>IF('Peaker Keys'!$B$31=1,H1415,I1415)</f>
        <v>0</v>
      </c>
    </row>
    <row r="1416" spans="1:10" x14ac:dyDescent="0.25">
      <c r="A1416">
        <v>1410</v>
      </c>
      <c r="B1416">
        <v>0</v>
      </c>
      <c r="C1416">
        <v>159.1</v>
      </c>
      <c r="D1416">
        <f>MOD(A1416-1+'Peaker Keys'!$B$7,'Peaker Keys'!$B$5)</f>
        <v>1433</v>
      </c>
      <c r="E1416">
        <f>INT(D1416/'Peaker Keys'!$B$6)+1</f>
        <v>60</v>
      </c>
      <c r="F1416">
        <f>MOD(D1416,'Peaker Keys'!$B$6)</f>
        <v>17</v>
      </c>
      <c r="G1416" t="str">
        <f>VLOOKUP(E1416,Clustering!$A$6:$B$370,2,FALSE)</f>
        <v>Fall</v>
      </c>
      <c r="H1416">
        <f>IF('Peaker Keys'!$B$29&gt;0,MAX(0,MIN('Peaker Keys'!$B$10,B1416/'Peaker Keys'!$B$29)),0)</f>
        <v>0</v>
      </c>
      <c r="I1416">
        <f>MAX(0,MIN('Peaker Keys'!$B$10,C1416/'Peaker Keys'!$B$30))</f>
        <v>1.3327570059793962E-3</v>
      </c>
      <c r="J1416">
        <f>IF('Peaker Keys'!$B$31=1,H1416,I1416)</f>
        <v>0</v>
      </c>
    </row>
    <row r="1417" spans="1:10" x14ac:dyDescent="0.25">
      <c r="A1417">
        <v>1411</v>
      </c>
      <c r="B1417">
        <v>0</v>
      </c>
      <c r="C1417">
        <v>159.1</v>
      </c>
      <c r="D1417">
        <f>MOD(A1417-1+'Peaker Keys'!$B$7,'Peaker Keys'!$B$5)</f>
        <v>1434</v>
      </c>
      <c r="E1417">
        <f>INT(D1417/'Peaker Keys'!$B$6)+1</f>
        <v>60</v>
      </c>
      <c r="F1417">
        <f>MOD(D1417,'Peaker Keys'!$B$6)</f>
        <v>18</v>
      </c>
      <c r="G1417" t="str">
        <f>VLOOKUP(E1417,Clustering!$A$6:$B$370,2,FALSE)</f>
        <v>Fall</v>
      </c>
      <c r="H1417">
        <f>IF('Peaker Keys'!$B$29&gt;0,MAX(0,MIN('Peaker Keys'!$B$10,B1417/'Peaker Keys'!$B$29)),0)</f>
        <v>0</v>
      </c>
      <c r="I1417">
        <f>MAX(0,MIN('Peaker Keys'!$B$10,C1417/'Peaker Keys'!$B$30))</f>
        <v>1.3327570059793962E-3</v>
      </c>
      <c r="J1417">
        <f>IF('Peaker Keys'!$B$31=1,H1417,I1417)</f>
        <v>0</v>
      </c>
    </row>
    <row r="1418" spans="1:10" x14ac:dyDescent="0.25">
      <c r="A1418">
        <v>1412</v>
      </c>
      <c r="B1418">
        <v>0</v>
      </c>
      <c r="C1418">
        <v>159.1</v>
      </c>
      <c r="D1418">
        <f>MOD(A1418-1+'Peaker Keys'!$B$7,'Peaker Keys'!$B$5)</f>
        <v>1435</v>
      </c>
      <c r="E1418">
        <f>INT(D1418/'Peaker Keys'!$B$6)+1</f>
        <v>60</v>
      </c>
      <c r="F1418">
        <f>MOD(D1418,'Peaker Keys'!$B$6)</f>
        <v>19</v>
      </c>
      <c r="G1418" t="str">
        <f>VLOOKUP(E1418,Clustering!$A$6:$B$370,2,FALSE)</f>
        <v>Fall</v>
      </c>
      <c r="H1418">
        <f>IF('Peaker Keys'!$B$29&gt;0,MAX(0,MIN('Peaker Keys'!$B$10,B1418/'Peaker Keys'!$B$29)),0)</f>
        <v>0</v>
      </c>
      <c r="I1418">
        <f>MAX(0,MIN('Peaker Keys'!$B$10,C1418/'Peaker Keys'!$B$30))</f>
        <v>1.3327570059793962E-3</v>
      </c>
      <c r="J1418">
        <f>IF('Peaker Keys'!$B$31=1,H1418,I1418)</f>
        <v>0</v>
      </c>
    </row>
    <row r="1419" spans="1:10" x14ac:dyDescent="0.25">
      <c r="A1419">
        <v>1413</v>
      </c>
      <c r="B1419">
        <v>0</v>
      </c>
      <c r="C1419">
        <v>159.1</v>
      </c>
      <c r="D1419">
        <f>MOD(A1419-1+'Peaker Keys'!$B$7,'Peaker Keys'!$B$5)</f>
        <v>1436</v>
      </c>
      <c r="E1419">
        <f>INT(D1419/'Peaker Keys'!$B$6)+1</f>
        <v>60</v>
      </c>
      <c r="F1419">
        <f>MOD(D1419,'Peaker Keys'!$B$6)</f>
        <v>20</v>
      </c>
      <c r="G1419" t="str">
        <f>VLOOKUP(E1419,Clustering!$A$6:$B$370,2,FALSE)</f>
        <v>Fall</v>
      </c>
      <c r="H1419">
        <f>IF('Peaker Keys'!$B$29&gt;0,MAX(0,MIN('Peaker Keys'!$B$10,B1419/'Peaker Keys'!$B$29)),0)</f>
        <v>0</v>
      </c>
      <c r="I1419">
        <f>MAX(0,MIN('Peaker Keys'!$B$10,C1419/'Peaker Keys'!$B$30))</f>
        <v>1.3327570059793962E-3</v>
      </c>
      <c r="J1419">
        <f>IF('Peaker Keys'!$B$31=1,H1419,I1419)</f>
        <v>0</v>
      </c>
    </row>
    <row r="1420" spans="1:10" x14ac:dyDescent="0.25">
      <c r="A1420">
        <v>1414</v>
      </c>
      <c r="B1420">
        <v>0</v>
      </c>
      <c r="C1420">
        <v>159.1</v>
      </c>
      <c r="D1420">
        <f>MOD(A1420-1+'Peaker Keys'!$B$7,'Peaker Keys'!$B$5)</f>
        <v>1437</v>
      </c>
      <c r="E1420">
        <f>INT(D1420/'Peaker Keys'!$B$6)+1</f>
        <v>60</v>
      </c>
      <c r="F1420">
        <f>MOD(D1420,'Peaker Keys'!$B$6)</f>
        <v>21</v>
      </c>
      <c r="G1420" t="str">
        <f>VLOOKUP(E1420,Clustering!$A$6:$B$370,2,FALSE)</f>
        <v>Fall</v>
      </c>
      <c r="H1420">
        <f>IF('Peaker Keys'!$B$29&gt;0,MAX(0,MIN('Peaker Keys'!$B$10,B1420/'Peaker Keys'!$B$29)),0)</f>
        <v>0</v>
      </c>
      <c r="I1420">
        <f>MAX(0,MIN('Peaker Keys'!$B$10,C1420/'Peaker Keys'!$B$30))</f>
        <v>1.3327570059793962E-3</v>
      </c>
      <c r="J1420">
        <f>IF('Peaker Keys'!$B$31=1,H1420,I1420)</f>
        <v>0</v>
      </c>
    </row>
    <row r="1421" spans="1:10" x14ac:dyDescent="0.25">
      <c r="A1421">
        <v>1415</v>
      </c>
      <c r="B1421">
        <v>0</v>
      </c>
      <c r="C1421">
        <v>159.1</v>
      </c>
      <c r="D1421">
        <f>MOD(A1421-1+'Peaker Keys'!$B$7,'Peaker Keys'!$B$5)</f>
        <v>1438</v>
      </c>
      <c r="E1421">
        <f>INT(D1421/'Peaker Keys'!$B$6)+1</f>
        <v>60</v>
      </c>
      <c r="F1421">
        <f>MOD(D1421,'Peaker Keys'!$B$6)</f>
        <v>22</v>
      </c>
      <c r="G1421" t="str">
        <f>VLOOKUP(E1421,Clustering!$A$6:$B$370,2,FALSE)</f>
        <v>Fall</v>
      </c>
      <c r="H1421">
        <f>IF('Peaker Keys'!$B$29&gt;0,MAX(0,MIN('Peaker Keys'!$B$10,B1421/'Peaker Keys'!$B$29)),0)</f>
        <v>0</v>
      </c>
      <c r="I1421">
        <f>MAX(0,MIN('Peaker Keys'!$B$10,C1421/'Peaker Keys'!$B$30))</f>
        <v>1.3327570059793962E-3</v>
      </c>
      <c r="J1421">
        <f>IF('Peaker Keys'!$B$31=1,H1421,I1421)</f>
        <v>0</v>
      </c>
    </row>
    <row r="1422" spans="1:10" x14ac:dyDescent="0.25">
      <c r="A1422">
        <v>1416</v>
      </c>
      <c r="B1422">
        <v>0</v>
      </c>
      <c r="C1422">
        <v>159.1</v>
      </c>
      <c r="D1422">
        <f>MOD(A1422-1+'Peaker Keys'!$B$7,'Peaker Keys'!$B$5)</f>
        <v>1439</v>
      </c>
      <c r="E1422">
        <f>INT(D1422/'Peaker Keys'!$B$6)+1</f>
        <v>60</v>
      </c>
      <c r="F1422">
        <f>MOD(D1422,'Peaker Keys'!$B$6)</f>
        <v>23</v>
      </c>
      <c r="G1422" t="str">
        <f>VLOOKUP(E1422,Clustering!$A$6:$B$370,2,FALSE)</f>
        <v>Fall</v>
      </c>
      <c r="H1422">
        <f>IF('Peaker Keys'!$B$29&gt;0,MAX(0,MIN('Peaker Keys'!$B$10,B1422/'Peaker Keys'!$B$29)),0)</f>
        <v>0</v>
      </c>
      <c r="I1422">
        <f>MAX(0,MIN('Peaker Keys'!$B$10,C1422/'Peaker Keys'!$B$30))</f>
        <v>1.3327570059793962E-3</v>
      </c>
      <c r="J1422">
        <f>IF('Peaker Keys'!$B$31=1,H1422,I1422)</f>
        <v>0</v>
      </c>
    </row>
    <row r="1423" spans="1:10" x14ac:dyDescent="0.25">
      <c r="A1423">
        <v>1417</v>
      </c>
      <c r="B1423">
        <v>0</v>
      </c>
      <c r="C1423">
        <v>95.5</v>
      </c>
      <c r="D1423">
        <f>MOD(A1423-1+'Peaker Keys'!$B$7,'Peaker Keys'!$B$5)</f>
        <v>1440</v>
      </c>
      <c r="E1423">
        <f>INT(D1423/'Peaker Keys'!$B$6)+1</f>
        <v>61</v>
      </c>
      <c r="F1423">
        <f>MOD(D1423,'Peaker Keys'!$B$6)</f>
        <v>0</v>
      </c>
      <c r="G1423" t="str">
        <f>VLOOKUP(E1423,Clustering!$A$6:$B$370,2,FALSE)</f>
        <v>Summer</v>
      </c>
      <c r="H1423">
        <f>IF('Peaker Keys'!$B$29&gt;0,MAX(0,MIN('Peaker Keys'!$B$10,B1423/'Peaker Keys'!$B$29)),0)</f>
        <v>0</v>
      </c>
      <c r="I1423">
        <f>MAX(0,MIN('Peaker Keys'!$B$10,C1423/'Peaker Keys'!$B$30))</f>
        <v>7.9998927763062441E-4</v>
      </c>
      <c r="J1423">
        <f>IF('Peaker Keys'!$B$31=1,H1423,I1423)</f>
        <v>0</v>
      </c>
    </row>
    <row r="1424" spans="1:10" x14ac:dyDescent="0.25">
      <c r="A1424">
        <v>1418</v>
      </c>
      <c r="B1424">
        <v>0</v>
      </c>
      <c r="C1424">
        <v>95.5</v>
      </c>
      <c r="D1424">
        <f>MOD(A1424-1+'Peaker Keys'!$B$7,'Peaker Keys'!$B$5)</f>
        <v>1441</v>
      </c>
      <c r="E1424">
        <f>INT(D1424/'Peaker Keys'!$B$6)+1</f>
        <v>61</v>
      </c>
      <c r="F1424">
        <f>MOD(D1424,'Peaker Keys'!$B$6)</f>
        <v>1</v>
      </c>
      <c r="G1424" t="str">
        <f>VLOOKUP(E1424,Clustering!$A$6:$B$370,2,FALSE)</f>
        <v>Summer</v>
      </c>
      <c r="H1424">
        <f>IF('Peaker Keys'!$B$29&gt;0,MAX(0,MIN('Peaker Keys'!$B$10,B1424/'Peaker Keys'!$B$29)),0)</f>
        <v>0</v>
      </c>
      <c r="I1424">
        <f>MAX(0,MIN('Peaker Keys'!$B$10,C1424/'Peaker Keys'!$B$30))</f>
        <v>7.9998927763062441E-4</v>
      </c>
      <c r="J1424">
        <f>IF('Peaker Keys'!$B$31=1,H1424,I1424)</f>
        <v>0</v>
      </c>
    </row>
    <row r="1425" spans="1:10" x14ac:dyDescent="0.25">
      <c r="A1425">
        <v>1419</v>
      </c>
      <c r="B1425">
        <v>0</v>
      </c>
      <c r="C1425">
        <v>95.5</v>
      </c>
      <c r="D1425">
        <f>MOD(A1425-1+'Peaker Keys'!$B$7,'Peaker Keys'!$B$5)</f>
        <v>1442</v>
      </c>
      <c r="E1425">
        <f>INT(D1425/'Peaker Keys'!$B$6)+1</f>
        <v>61</v>
      </c>
      <c r="F1425">
        <f>MOD(D1425,'Peaker Keys'!$B$6)</f>
        <v>2</v>
      </c>
      <c r="G1425" t="str">
        <f>VLOOKUP(E1425,Clustering!$A$6:$B$370,2,FALSE)</f>
        <v>Summer</v>
      </c>
      <c r="H1425">
        <f>IF('Peaker Keys'!$B$29&gt;0,MAX(0,MIN('Peaker Keys'!$B$10,B1425/'Peaker Keys'!$B$29)),0)</f>
        <v>0</v>
      </c>
      <c r="I1425">
        <f>MAX(0,MIN('Peaker Keys'!$B$10,C1425/'Peaker Keys'!$B$30))</f>
        <v>7.9998927763062441E-4</v>
      </c>
      <c r="J1425">
        <f>IF('Peaker Keys'!$B$31=1,H1425,I1425)</f>
        <v>0</v>
      </c>
    </row>
    <row r="1426" spans="1:10" x14ac:dyDescent="0.25">
      <c r="A1426">
        <v>1420</v>
      </c>
      <c r="B1426">
        <v>0</v>
      </c>
      <c r="C1426">
        <v>95.5</v>
      </c>
      <c r="D1426">
        <f>MOD(A1426-1+'Peaker Keys'!$B$7,'Peaker Keys'!$B$5)</f>
        <v>1443</v>
      </c>
      <c r="E1426">
        <f>INT(D1426/'Peaker Keys'!$B$6)+1</f>
        <v>61</v>
      </c>
      <c r="F1426">
        <f>MOD(D1426,'Peaker Keys'!$B$6)</f>
        <v>3</v>
      </c>
      <c r="G1426" t="str">
        <f>VLOOKUP(E1426,Clustering!$A$6:$B$370,2,FALSE)</f>
        <v>Summer</v>
      </c>
      <c r="H1426">
        <f>IF('Peaker Keys'!$B$29&gt;0,MAX(0,MIN('Peaker Keys'!$B$10,B1426/'Peaker Keys'!$B$29)),0)</f>
        <v>0</v>
      </c>
      <c r="I1426">
        <f>MAX(0,MIN('Peaker Keys'!$B$10,C1426/'Peaker Keys'!$B$30))</f>
        <v>7.9998927763062441E-4</v>
      </c>
      <c r="J1426">
        <f>IF('Peaker Keys'!$B$31=1,H1426,I1426)</f>
        <v>0</v>
      </c>
    </row>
    <row r="1427" spans="1:10" x14ac:dyDescent="0.25">
      <c r="A1427">
        <v>1421</v>
      </c>
      <c r="B1427">
        <v>0</v>
      </c>
      <c r="C1427">
        <v>95.5</v>
      </c>
      <c r="D1427">
        <f>MOD(A1427-1+'Peaker Keys'!$B$7,'Peaker Keys'!$B$5)</f>
        <v>1444</v>
      </c>
      <c r="E1427">
        <f>INT(D1427/'Peaker Keys'!$B$6)+1</f>
        <v>61</v>
      </c>
      <c r="F1427">
        <f>MOD(D1427,'Peaker Keys'!$B$6)</f>
        <v>4</v>
      </c>
      <c r="G1427" t="str">
        <f>VLOOKUP(E1427,Clustering!$A$6:$B$370,2,FALSE)</f>
        <v>Summer</v>
      </c>
      <c r="H1427">
        <f>IF('Peaker Keys'!$B$29&gt;0,MAX(0,MIN('Peaker Keys'!$B$10,B1427/'Peaker Keys'!$B$29)),0)</f>
        <v>0</v>
      </c>
      <c r="I1427">
        <f>MAX(0,MIN('Peaker Keys'!$B$10,C1427/'Peaker Keys'!$B$30))</f>
        <v>7.9998927763062441E-4</v>
      </c>
      <c r="J1427">
        <f>IF('Peaker Keys'!$B$31=1,H1427,I1427)</f>
        <v>0</v>
      </c>
    </row>
    <row r="1428" spans="1:10" x14ac:dyDescent="0.25">
      <c r="A1428">
        <v>1422</v>
      </c>
      <c r="B1428">
        <v>0</v>
      </c>
      <c r="C1428">
        <v>95.5</v>
      </c>
      <c r="D1428">
        <f>MOD(A1428-1+'Peaker Keys'!$B$7,'Peaker Keys'!$B$5)</f>
        <v>1445</v>
      </c>
      <c r="E1428">
        <f>INT(D1428/'Peaker Keys'!$B$6)+1</f>
        <v>61</v>
      </c>
      <c r="F1428">
        <f>MOD(D1428,'Peaker Keys'!$B$6)</f>
        <v>5</v>
      </c>
      <c r="G1428" t="str">
        <f>VLOOKUP(E1428,Clustering!$A$6:$B$370,2,FALSE)</f>
        <v>Summer</v>
      </c>
      <c r="H1428">
        <f>IF('Peaker Keys'!$B$29&gt;0,MAX(0,MIN('Peaker Keys'!$B$10,B1428/'Peaker Keys'!$B$29)),0)</f>
        <v>0</v>
      </c>
      <c r="I1428">
        <f>MAX(0,MIN('Peaker Keys'!$B$10,C1428/'Peaker Keys'!$B$30))</f>
        <v>7.9998927763062441E-4</v>
      </c>
      <c r="J1428">
        <f>IF('Peaker Keys'!$B$31=1,H1428,I1428)</f>
        <v>0</v>
      </c>
    </row>
    <row r="1429" spans="1:10" x14ac:dyDescent="0.25">
      <c r="A1429">
        <v>1423</v>
      </c>
      <c r="B1429">
        <v>0</v>
      </c>
      <c r="C1429">
        <v>95.5</v>
      </c>
      <c r="D1429">
        <f>MOD(A1429-1+'Peaker Keys'!$B$7,'Peaker Keys'!$B$5)</f>
        <v>1446</v>
      </c>
      <c r="E1429">
        <f>INT(D1429/'Peaker Keys'!$B$6)+1</f>
        <v>61</v>
      </c>
      <c r="F1429">
        <f>MOD(D1429,'Peaker Keys'!$B$6)</f>
        <v>6</v>
      </c>
      <c r="G1429" t="str">
        <f>VLOOKUP(E1429,Clustering!$A$6:$B$370,2,FALSE)</f>
        <v>Summer</v>
      </c>
      <c r="H1429">
        <f>IF('Peaker Keys'!$B$29&gt;0,MAX(0,MIN('Peaker Keys'!$B$10,B1429/'Peaker Keys'!$B$29)),0)</f>
        <v>0</v>
      </c>
      <c r="I1429">
        <f>MAX(0,MIN('Peaker Keys'!$B$10,C1429/'Peaker Keys'!$B$30))</f>
        <v>7.9998927763062441E-4</v>
      </c>
      <c r="J1429">
        <f>IF('Peaker Keys'!$B$31=1,H1429,I1429)</f>
        <v>0</v>
      </c>
    </row>
    <row r="1430" spans="1:10" x14ac:dyDescent="0.25">
      <c r="A1430">
        <v>1424</v>
      </c>
      <c r="B1430">
        <v>0</v>
      </c>
      <c r="C1430">
        <v>95.5</v>
      </c>
      <c r="D1430">
        <f>MOD(A1430-1+'Peaker Keys'!$B$7,'Peaker Keys'!$B$5)</f>
        <v>1447</v>
      </c>
      <c r="E1430">
        <f>INT(D1430/'Peaker Keys'!$B$6)+1</f>
        <v>61</v>
      </c>
      <c r="F1430">
        <f>MOD(D1430,'Peaker Keys'!$B$6)</f>
        <v>7</v>
      </c>
      <c r="G1430" t="str">
        <f>VLOOKUP(E1430,Clustering!$A$6:$B$370,2,FALSE)</f>
        <v>Summer</v>
      </c>
      <c r="H1430">
        <f>IF('Peaker Keys'!$B$29&gt;0,MAX(0,MIN('Peaker Keys'!$B$10,B1430/'Peaker Keys'!$B$29)),0)</f>
        <v>0</v>
      </c>
      <c r="I1430">
        <f>MAX(0,MIN('Peaker Keys'!$B$10,C1430/'Peaker Keys'!$B$30))</f>
        <v>7.9998927763062441E-4</v>
      </c>
      <c r="J1430">
        <f>IF('Peaker Keys'!$B$31=1,H1430,I1430)</f>
        <v>0</v>
      </c>
    </row>
    <row r="1431" spans="1:10" x14ac:dyDescent="0.25">
      <c r="A1431">
        <v>1425</v>
      </c>
      <c r="B1431">
        <v>0</v>
      </c>
      <c r="C1431">
        <v>95.5</v>
      </c>
      <c r="D1431">
        <f>MOD(A1431-1+'Peaker Keys'!$B$7,'Peaker Keys'!$B$5)</f>
        <v>1448</v>
      </c>
      <c r="E1431">
        <f>INT(D1431/'Peaker Keys'!$B$6)+1</f>
        <v>61</v>
      </c>
      <c r="F1431">
        <f>MOD(D1431,'Peaker Keys'!$B$6)</f>
        <v>8</v>
      </c>
      <c r="G1431" t="str">
        <f>VLOOKUP(E1431,Clustering!$A$6:$B$370,2,FALSE)</f>
        <v>Summer</v>
      </c>
      <c r="H1431">
        <f>IF('Peaker Keys'!$B$29&gt;0,MAX(0,MIN('Peaker Keys'!$B$10,B1431/'Peaker Keys'!$B$29)),0)</f>
        <v>0</v>
      </c>
      <c r="I1431">
        <f>MAX(0,MIN('Peaker Keys'!$B$10,C1431/'Peaker Keys'!$B$30))</f>
        <v>7.9998927763062441E-4</v>
      </c>
      <c r="J1431">
        <f>IF('Peaker Keys'!$B$31=1,H1431,I1431)</f>
        <v>0</v>
      </c>
    </row>
    <row r="1432" spans="1:10" x14ac:dyDescent="0.25">
      <c r="A1432">
        <v>1426</v>
      </c>
      <c r="B1432">
        <v>0</v>
      </c>
      <c r="C1432">
        <v>95.5</v>
      </c>
      <c r="D1432">
        <f>MOD(A1432-1+'Peaker Keys'!$B$7,'Peaker Keys'!$B$5)</f>
        <v>1449</v>
      </c>
      <c r="E1432">
        <f>INT(D1432/'Peaker Keys'!$B$6)+1</f>
        <v>61</v>
      </c>
      <c r="F1432">
        <f>MOD(D1432,'Peaker Keys'!$B$6)</f>
        <v>9</v>
      </c>
      <c r="G1432" t="str">
        <f>VLOOKUP(E1432,Clustering!$A$6:$B$370,2,FALSE)</f>
        <v>Summer</v>
      </c>
      <c r="H1432">
        <f>IF('Peaker Keys'!$B$29&gt;0,MAX(0,MIN('Peaker Keys'!$B$10,B1432/'Peaker Keys'!$B$29)),0)</f>
        <v>0</v>
      </c>
      <c r="I1432">
        <f>MAX(0,MIN('Peaker Keys'!$B$10,C1432/'Peaker Keys'!$B$30))</f>
        <v>7.9998927763062441E-4</v>
      </c>
      <c r="J1432">
        <f>IF('Peaker Keys'!$B$31=1,H1432,I1432)</f>
        <v>0</v>
      </c>
    </row>
    <row r="1433" spans="1:10" x14ac:dyDescent="0.25">
      <c r="A1433">
        <v>1427</v>
      </c>
      <c r="B1433">
        <v>0</v>
      </c>
      <c r="C1433">
        <v>100.2</v>
      </c>
      <c r="D1433">
        <f>MOD(A1433-1+'Peaker Keys'!$B$7,'Peaker Keys'!$B$5)</f>
        <v>1450</v>
      </c>
      <c r="E1433">
        <f>INT(D1433/'Peaker Keys'!$B$6)+1</f>
        <v>61</v>
      </c>
      <c r="F1433">
        <f>MOD(D1433,'Peaker Keys'!$B$6)</f>
        <v>10</v>
      </c>
      <c r="G1433" t="str">
        <f>VLOOKUP(E1433,Clustering!$A$6:$B$370,2,FALSE)</f>
        <v>Summer</v>
      </c>
      <c r="H1433">
        <f>IF('Peaker Keys'!$B$29&gt;0,MAX(0,MIN('Peaker Keys'!$B$10,B1433/'Peaker Keys'!$B$29)),0)</f>
        <v>0</v>
      </c>
      <c r="I1433">
        <f>MAX(0,MIN('Peaker Keys'!$B$10,C1433/'Peaker Keys'!$B$30))</f>
        <v>8.393604776815557E-4</v>
      </c>
      <c r="J1433">
        <f>IF('Peaker Keys'!$B$31=1,H1433,I1433)</f>
        <v>0</v>
      </c>
    </row>
    <row r="1434" spans="1:10" x14ac:dyDescent="0.25">
      <c r="A1434">
        <v>1428</v>
      </c>
      <c r="B1434">
        <v>0</v>
      </c>
      <c r="C1434">
        <v>159.1</v>
      </c>
      <c r="D1434">
        <f>MOD(A1434-1+'Peaker Keys'!$B$7,'Peaker Keys'!$B$5)</f>
        <v>1451</v>
      </c>
      <c r="E1434">
        <f>INT(D1434/'Peaker Keys'!$B$6)+1</f>
        <v>61</v>
      </c>
      <c r="F1434">
        <f>MOD(D1434,'Peaker Keys'!$B$6)</f>
        <v>11</v>
      </c>
      <c r="G1434" t="str">
        <f>VLOOKUP(E1434,Clustering!$A$6:$B$370,2,FALSE)</f>
        <v>Summer</v>
      </c>
      <c r="H1434">
        <f>IF('Peaker Keys'!$B$29&gt;0,MAX(0,MIN('Peaker Keys'!$B$10,B1434/'Peaker Keys'!$B$29)),0)</f>
        <v>0</v>
      </c>
      <c r="I1434">
        <f>MAX(0,MIN('Peaker Keys'!$B$10,C1434/'Peaker Keys'!$B$30))</f>
        <v>1.3327570059793962E-3</v>
      </c>
      <c r="J1434">
        <f>IF('Peaker Keys'!$B$31=1,H1434,I1434)</f>
        <v>0</v>
      </c>
    </row>
    <row r="1435" spans="1:10" x14ac:dyDescent="0.25">
      <c r="A1435">
        <v>1429</v>
      </c>
      <c r="B1435">
        <v>0</v>
      </c>
      <c r="C1435">
        <v>159.1</v>
      </c>
      <c r="D1435">
        <f>MOD(A1435-1+'Peaker Keys'!$B$7,'Peaker Keys'!$B$5)</f>
        <v>1452</v>
      </c>
      <c r="E1435">
        <f>INT(D1435/'Peaker Keys'!$B$6)+1</f>
        <v>61</v>
      </c>
      <c r="F1435">
        <f>MOD(D1435,'Peaker Keys'!$B$6)</f>
        <v>12</v>
      </c>
      <c r="G1435" t="str">
        <f>VLOOKUP(E1435,Clustering!$A$6:$B$370,2,FALSE)</f>
        <v>Summer</v>
      </c>
      <c r="H1435">
        <f>IF('Peaker Keys'!$B$29&gt;0,MAX(0,MIN('Peaker Keys'!$B$10,B1435/'Peaker Keys'!$B$29)),0)</f>
        <v>0</v>
      </c>
      <c r="I1435">
        <f>MAX(0,MIN('Peaker Keys'!$B$10,C1435/'Peaker Keys'!$B$30))</f>
        <v>1.3327570059793962E-3</v>
      </c>
      <c r="J1435">
        <f>IF('Peaker Keys'!$B$31=1,H1435,I1435)</f>
        <v>0</v>
      </c>
    </row>
    <row r="1436" spans="1:10" x14ac:dyDescent="0.25">
      <c r="A1436">
        <v>1430</v>
      </c>
      <c r="B1436">
        <v>0</v>
      </c>
      <c r="C1436">
        <v>159.1</v>
      </c>
      <c r="D1436">
        <f>MOD(A1436-1+'Peaker Keys'!$B$7,'Peaker Keys'!$B$5)</f>
        <v>1453</v>
      </c>
      <c r="E1436">
        <f>INT(D1436/'Peaker Keys'!$B$6)+1</f>
        <v>61</v>
      </c>
      <c r="F1436">
        <f>MOD(D1436,'Peaker Keys'!$B$6)</f>
        <v>13</v>
      </c>
      <c r="G1436" t="str">
        <f>VLOOKUP(E1436,Clustering!$A$6:$B$370,2,FALSE)</f>
        <v>Summer</v>
      </c>
      <c r="H1436">
        <f>IF('Peaker Keys'!$B$29&gt;0,MAX(0,MIN('Peaker Keys'!$B$10,B1436/'Peaker Keys'!$B$29)),0)</f>
        <v>0</v>
      </c>
      <c r="I1436">
        <f>MAX(0,MIN('Peaker Keys'!$B$10,C1436/'Peaker Keys'!$B$30))</f>
        <v>1.3327570059793962E-3</v>
      </c>
      <c r="J1436">
        <f>IF('Peaker Keys'!$B$31=1,H1436,I1436)</f>
        <v>0</v>
      </c>
    </row>
    <row r="1437" spans="1:10" x14ac:dyDescent="0.25">
      <c r="A1437">
        <v>1431</v>
      </c>
      <c r="B1437">
        <v>0</v>
      </c>
      <c r="C1437">
        <v>159.1</v>
      </c>
      <c r="D1437">
        <f>MOD(A1437-1+'Peaker Keys'!$B$7,'Peaker Keys'!$B$5)</f>
        <v>1454</v>
      </c>
      <c r="E1437">
        <f>INT(D1437/'Peaker Keys'!$B$6)+1</f>
        <v>61</v>
      </c>
      <c r="F1437">
        <f>MOD(D1437,'Peaker Keys'!$B$6)</f>
        <v>14</v>
      </c>
      <c r="G1437" t="str">
        <f>VLOOKUP(E1437,Clustering!$A$6:$B$370,2,FALSE)</f>
        <v>Summer</v>
      </c>
      <c r="H1437">
        <f>IF('Peaker Keys'!$B$29&gt;0,MAX(0,MIN('Peaker Keys'!$B$10,B1437/'Peaker Keys'!$B$29)),0)</f>
        <v>0</v>
      </c>
      <c r="I1437">
        <f>MAX(0,MIN('Peaker Keys'!$B$10,C1437/'Peaker Keys'!$B$30))</f>
        <v>1.3327570059793962E-3</v>
      </c>
      <c r="J1437">
        <f>IF('Peaker Keys'!$B$31=1,H1437,I1437)</f>
        <v>0</v>
      </c>
    </row>
    <row r="1438" spans="1:10" x14ac:dyDescent="0.25">
      <c r="A1438">
        <v>1432</v>
      </c>
      <c r="B1438">
        <v>0</v>
      </c>
      <c r="C1438">
        <v>159.1</v>
      </c>
      <c r="D1438">
        <f>MOD(A1438-1+'Peaker Keys'!$B$7,'Peaker Keys'!$B$5)</f>
        <v>1455</v>
      </c>
      <c r="E1438">
        <f>INT(D1438/'Peaker Keys'!$B$6)+1</f>
        <v>61</v>
      </c>
      <c r="F1438">
        <f>MOD(D1438,'Peaker Keys'!$B$6)</f>
        <v>15</v>
      </c>
      <c r="G1438" t="str">
        <f>VLOOKUP(E1438,Clustering!$A$6:$B$370,2,FALSE)</f>
        <v>Summer</v>
      </c>
      <c r="H1438">
        <f>IF('Peaker Keys'!$B$29&gt;0,MAX(0,MIN('Peaker Keys'!$B$10,B1438/'Peaker Keys'!$B$29)),0)</f>
        <v>0</v>
      </c>
      <c r="I1438">
        <f>MAX(0,MIN('Peaker Keys'!$B$10,C1438/'Peaker Keys'!$B$30))</f>
        <v>1.3327570059793962E-3</v>
      </c>
      <c r="J1438">
        <f>IF('Peaker Keys'!$B$31=1,H1438,I1438)</f>
        <v>0</v>
      </c>
    </row>
    <row r="1439" spans="1:10" x14ac:dyDescent="0.25">
      <c r="A1439">
        <v>1433</v>
      </c>
      <c r="B1439">
        <v>0</v>
      </c>
      <c r="C1439">
        <v>159.1</v>
      </c>
      <c r="D1439">
        <f>MOD(A1439-1+'Peaker Keys'!$B$7,'Peaker Keys'!$B$5)</f>
        <v>1456</v>
      </c>
      <c r="E1439">
        <f>INT(D1439/'Peaker Keys'!$B$6)+1</f>
        <v>61</v>
      </c>
      <c r="F1439">
        <f>MOD(D1439,'Peaker Keys'!$B$6)</f>
        <v>16</v>
      </c>
      <c r="G1439" t="str">
        <f>VLOOKUP(E1439,Clustering!$A$6:$B$370,2,FALSE)</f>
        <v>Summer</v>
      </c>
      <c r="H1439">
        <f>IF('Peaker Keys'!$B$29&gt;0,MAX(0,MIN('Peaker Keys'!$B$10,B1439/'Peaker Keys'!$B$29)),0)</f>
        <v>0</v>
      </c>
      <c r="I1439">
        <f>MAX(0,MIN('Peaker Keys'!$B$10,C1439/'Peaker Keys'!$B$30))</f>
        <v>1.3327570059793962E-3</v>
      </c>
      <c r="J1439">
        <f>IF('Peaker Keys'!$B$31=1,H1439,I1439)</f>
        <v>0</v>
      </c>
    </row>
    <row r="1440" spans="1:10" x14ac:dyDescent="0.25">
      <c r="A1440">
        <v>1434</v>
      </c>
      <c r="B1440">
        <v>0</v>
      </c>
      <c r="C1440">
        <v>159.1</v>
      </c>
      <c r="D1440">
        <f>MOD(A1440-1+'Peaker Keys'!$B$7,'Peaker Keys'!$B$5)</f>
        <v>1457</v>
      </c>
      <c r="E1440">
        <f>INT(D1440/'Peaker Keys'!$B$6)+1</f>
        <v>61</v>
      </c>
      <c r="F1440">
        <f>MOD(D1440,'Peaker Keys'!$B$6)</f>
        <v>17</v>
      </c>
      <c r="G1440" t="str">
        <f>VLOOKUP(E1440,Clustering!$A$6:$B$370,2,FALSE)</f>
        <v>Summer</v>
      </c>
      <c r="H1440">
        <f>IF('Peaker Keys'!$B$29&gt;0,MAX(0,MIN('Peaker Keys'!$B$10,B1440/'Peaker Keys'!$B$29)),0)</f>
        <v>0</v>
      </c>
      <c r="I1440">
        <f>MAX(0,MIN('Peaker Keys'!$B$10,C1440/'Peaker Keys'!$B$30))</f>
        <v>1.3327570059793962E-3</v>
      </c>
      <c r="J1440">
        <f>IF('Peaker Keys'!$B$31=1,H1440,I1440)</f>
        <v>0</v>
      </c>
    </row>
    <row r="1441" spans="1:10" x14ac:dyDescent="0.25">
      <c r="A1441">
        <v>1435</v>
      </c>
      <c r="B1441">
        <v>0</v>
      </c>
      <c r="C1441">
        <v>159.1</v>
      </c>
      <c r="D1441">
        <f>MOD(A1441-1+'Peaker Keys'!$B$7,'Peaker Keys'!$B$5)</f>
        <v>1458</v>
      </c>
      <c r="E1441">
        <f>INT(D1441/'Peaker Keys'!$B$6)+1</f>
        <v>61</v>
      </c>
      <c r="F1441">
        <f>MOD(D1441,'Peaker Keys'!$B$6)</f>
        <v>18</v>
      </c>
      <c r="G1441" t="str">
        <f>VLOOKUP(E1441,Clustering!$A$6:$B$370,2,FALSE)</f>
        <v>Summer</v>
      </c>
      <c r="H1441">
        <f>IF('Peaker Keys'!$B$29&gt;0,MAX(0,MIN('Peaker Keys'!$B$10,B1441/'Peaker Keys'!$B$29)),0)</f>
        <v>0</v>
      </c>
      <c r="I1441">
        <f>MAX(0,MIN('Peaker Keys'!$B$10,C1441/'Peaker Keys'!$B$30))</f>
        <v>1.3327570059793962E-3</v>
      </c>
      <c r="J1441">
        <f>IF('Peaker Keys'!$B$31=1,H1441,I1441)</f>
        <v>0</v>
      </c>
    </row>
    <row r="1442" spans="1:10" x14ac:dyDescent="0.25">
      <c r="A1442">
        <v>1436</v>
      </c>
      <c r="B1442">
        <v>0</v>
      </c>
      <c r="C1442">
        <v>1978.2</v>
      </c>
      <c r="D1442">
        <f>MOD(A1442-1+'Peaker Keys'!$B$7,'Peaker Keys'!$B$5)</f>
        <v>1459</v>
      </c>
      <c r="E1442">
        <f>INT(D1442/'Peaker Keys'!$B$6)+1</f>
        <v>61</v>
      </c>
      <c r="F1442">
        <f>MOD(D1442,'Peaker Keys'!$B$6)</f>
        <v>19</v>
      </c>
      <c r="G1442" t="str">
        <f>VLOOKUP(E1442,Clustering!$A$6:$B$370,2,FALSE)</f>
        <v>Summer</v>
      </c>
      <c r="H1442">
        <f>IF('Peaker Keys'!$B$29&gt;0,MAX(0,MIN('Peaker Keys'!$B$10,B1442/'Peaker Keys'!$B$29)),0)</f>
        <v>0</v>
      </c>
      <c r="I1442">
        <f>MAX(0,MIN('Peaker Keys'!$B$10,C1442/'Peaker Keys'!$B$30))</f>
        <v>1.6571086795904726E-2</v>
      </c>
      <c r="J1442">
        <f>IF('Peaker Keys'!$B$31=1,H1442,I1442)</f>
        <v>0</v>
      </c>
    </row>
    <row r="1443" spans="1:10" x14ac:dyDescent="0.25">
      <c r="A1443">
        <v>1437</v>
      </c>
      <c r="B1443">
        <v>0</v>
      </c>
      <c r="C1443">
        <v>1978.2</v>
      </c>
      <c r="D1443">
        <f>MOD(A1443-1+'Peaker Keys'!$B$7,'Peaker Keys'!$B$5)</f>
        <v>1460</v>
      </c>
      <c r="E1443">
        <f>INT(D1443/'Peaker Keys'!$B$6)+1</f>
        <v>61</v>
      </c>
      <c r="F1443">
        <f>MOD(D1443,'Peaker Keys'!$B$6)</f>
        <v>20</v>
      </c>
      <c r="G1443" t="str">
        <f>VLOOKUP(E1443,Clustering!$A$6:$B$370,2,FALSE)</f>
        <v>Summer</v>
      </c>
      <c r="H1443">
        <f>IF('Peaker Keys'!$B$29&gt;0,MAX(0,MIN('Peaker Keys'!$B$10,B1443/'Peaker Keys'!$B$29)),0)</f>
        <v>0</v>
      </c>
      <c r="I1443">
        <f>MAX(0,MIN('Peaker Keys'!$B$10,C1443/'Peaker Keys'!$B$30))</f>
        <v>1.6571086795904726E-2</v>
      </c>
      <c r="J1443">
        <f>IF('Peaker Keys'!$B$31=1,H1443,I1443)</f>
        <v>0</v>
      </c>
    </row>
    <row r="1444" spans="1:10" x14ac:dyDescent="0.25">
      <c r="A1444">
        <v>1438</v>
      </c>
      <c r="B1444">
        <v>0</v>
      </c>
      <c r="C1444">
        <v>1192.2</v>
      </c>
      <c r="D1444">
        <f>MOD(A1444-1+'Peaker Keys'!$B$7,'Peaker Keys'!$B$5)</f>
        <v>1461</v>
      </c>
      <c r="E1444">
        <f>INT(D1444/'Peaker Keys'!$B$6)+1</f>
        <v>61</v>
      </c>
      <c r="F1444">
        <f>MOD(D1444,'Peaker Keys'!$B$6)</f>
        <v>21</v>
      </c>
      <c r="G1444" t="str">
        <f>VLOOKUP(E1444,Clustering!$A$6:$B$370,2,FALSE)</f>
        <v>Summer</v>
      </c>
      <c r="H1444">
        <f>IF('Peaker Keys'!$B$29&gt;0,MAX(0,MIN('Peaker Keys'!$B$10,B1444/'Peaker Keys'!$B$29)),0)</f>
        <v>0</v>
      </c>
      <c r="I1444">
        <f>MAX(0,MIN('Peaker Keys'!$B$10,C1444/'Peaker Keys'!$B$30))</f>
        <v>9.9868818512170721E-3</v>
      </c>
      <c r="J1444">
        <f>IF('Peaker Keys'!$B$31=1,H1444,I1444)</f>
        <v>0</v>
      </c>
    </row>
    <row r="1445" spans="1:10" x14ac:dyDescent="0.25">
      <c r="A1445">
        <v>1439</v>
      </c>
      <c r="B1445">
        <v>0</v>
      </c>
      <c r="C1445">
        <v>159.1</v>
      </c>
      <c r="D1445">
        <f>MOD(A1445-1+'Peaker Keys'!$B$7,'Peaker Keys'!$B$5)</f>
        <v>1462</v>
      </c>
      <c r="E1445">
        <f>INT(D1445/'Peaker Keys'!$B$6)+1</f>
        <v>61</v>
      </c>
      <c r="F1445">
        <f>MOD(D1445,'Peaker Keys'!$B$6)</f>
        <v>22</v>
      </c>
      <c r="G1445" t="str">
        <f>VLOOKUP(E1445,Clustering!$A$6:$B$370,2,FALSE)</f>
        <v>Summer</v>
      </c>
      <c r="H1445">
        <f>IF('Peaker Keys'!$B$29&gt;0,MAX(0,MIN('Peaker Keys'!$B$10,B1445/'Peaker Keys'!$B$29)),0)</f>
        <v>0</v>
      </c>
      <c r="I1445">
        <f>MAX(0,MIN('Peaker Keys'!$B$10,C1445/'Peaker Keys'!$B$30))</f>
        <v>1.3327570059793962E-3</v>
      </c>
      <c r="J1445">
        <f>IF('Peaker Keys'!$B$31=1,H1445,I1445)</f>
        <v>0</v>
      </c>
    </row>
    <row r="1446" spans="1:10" x14ac:dyDescent="0.25">
      <c r="A1446">
        <v>1440</v>
      </c>
      <c r="B1446">
        <v>0</v>
      </c>
      <c r="C1446">
        <v>159.1</v>
      </c>
      <c r="D1446">
        <f>MOD(A1446-1+'Peaker Keys'!$B$7,'Peaker Keys'!$B$5)</f>
        <v>1463</v>
      </c>
      <c r="E1446">
        <f>INT(D1446/'Peaker Keys'!$B$6)+1</f>
        <v>61</v>
      </c>
      <c r="F1446">
        <f>MOD(D1446,'Peaker Keys'!$B$6)</f>
        <v>23</v>
      </c>
      <c r="G1446" t="str">
        <f>VLOOKUP(E1446,Clustering!$A$6:$B$370,2,FALSE)</f>
        <v>Summer</v>
      </c>
      <c r="H1446">
        <f>IF('Peaker Keys'!$B$29&gt;0,MAX(0,MIN('Peaker Keys'!$B$10,B1446/'Peaker Keys'!$B$29)),0)</f>
        <v>0</v>
      </c>
      <c r="I1446">
        <f>MAX(0,MIN('Peaker Keys'!$B$10,C1446/'Peaker Keys'!$B$30))</f>
        <v>1.3327570059793962E-3</v>
      </c>
      <c r="J1446">
        <f>IF('Peaker Keys'!$B$31=1,H1446,I1446)</f>
        <v>0</v>
      </c>
    </row>
    <row r="1447" spans="1:10" x14ac:dyDescent="0.25">
      <c r="A1447">
        <v>1441</v>
      </c>
      <c r="B1447">
        <v>0</v>
      </c>
      <c r="C1447">
        <v>95.5</v>
      </c>
      <c r="D1447">
        <f>MOD(A1447-1+'Peaker Keys'!$B$7,'Peaker Keys'!$B$5)</f>
        <v>1464</v>
      </c>
      <c r="E1447">
        <f>INT(D1447/'Peaker Keys'!$B$6)+1</f>
        <v>62</v>
      </c>
      <c r="F1447">
        <f>MOD(D1447,'Peaker Keys'!$B$6)</f>
        <v>0</v>
      </c>
      <c r="G1447" t="str">
        <f>VLOOKUP(E1447,Clustering!$A$6:$B$370,2,FALSE)</f>
        <v>Summer</v>
      </c>
      <c r="H1447">
        <f>IF('Peaker Keys'!$B$29&gt;0,MAX(0,MIN('Peaker Keys'!$B$10,B1447/'Peaker Keys'!$B$29)),0)</f>
        <v>0</v>
      </c>
      <c r="I1447">
        <f>MAX(0,MIN('Peaker Keys'!$B$10,C1447/'Peaker Keys'!$B$30))</f>
        <v>7.9998927763062441E-4</v>
      </c>
      <c r="J1447">
        <f>IF('Peaker Keys'!$B$31=1,H1447,I1447)</f>
        <v>0</v>
      </c>
    </row>
    <row r="1448" spans="1:10" x14ac:dyDescent="0.25">
      <c r="A1448">
        <v>1442</v>
      </c>
      <c r="B1448">
        <v>0</v>
      </c>
      <c r="C1448">
        <v>95.5</v>
      </c>
      <c r="D1448">
        <f>MOD(A1448-1+'Peaker Keys'!$B$7,'Peaker Keys'!$B$5)</f>
        <v>1465</v>
      </c>
      <c r="E1448">
        <f>INT(D1448/'Peaker Keys'!$B$6)+1</f>
        <v>62</v>
      </c>
      <c r="F1448">
        <f>MOD(D1448,'Peaker Keys'!$B$6)</f>
        <v>1</v>
      </c>
      <c r="G1448" t="str">
        <f>VLOOKUP(E1448,Clustering!$A$6:$B$370,2,FALSE)</f>
        <v>Summer</v>
      </c>
      <c r="H1448">
        <f>IF('Peaker Keys'!$B$29&gt;0,MAX(0,MIN('Peaker Keys'!$B$10,B1448/'Peaker Keys'!$B$29)),0)</f>
        <v>0</v>
      </c>
      <c r="I1448">
        <f>MAX(0,MIN('Peaker Keys'!$B$10,C1448/'Peaker Keys'!$B$30))</f>
        <v>7.9998927763062441E-4</v>
      </c>
      <c r="J1448">
        <f>IF('Peaker Keys'!$B$31=1,H1448,I1448)</f>
        <v>0</v>
      </c>
    </row>
    <row r="1449" spans="1:10" x14ac:dyDescent="0.25">
      <c r="A1449">
        <v>1443</v>
      </c>
      <c r="B1449">
        <v>0</v>
      </c>
      <c r="C1449">
        <v>95.5</v>
      </c>
      <c r="D1449">
        <f>MOD(A1449-1+'Peaker Keys'!$B$7,'Peaker Keys'!$B$5)</f>
        <v>1466</v>
      </c>
      <c r="E1449">
        <f>INT(D1449/'Peaker Keys'!$B$6)+1</f>
        <v>62</v>
      </c>
      <c r="F1449">
        <f>MOD(D1449,'Peaker Keys'!$B$6)</f>
        <v>2</v>
      </c>
      <c r="G1449" t="str">
        <f>VLOOKUP(E1449,Clustering!$A$6:$B$370,2,FALSE)</f>
        <v>Summer</v>
      </c>
      <c r="H1449">
        <f>IF('Peaker Keys'!$B$29&gt;0,MAX(0,MIN('Peaker Keys'!$B$10,B1449/'Peaker Keys'!$B$29)),0)</f>
        <v>0</v>
      </c>
      <c r="I1449">
        <f>MAX(0,MIN('Peaker Keys'!$B$10,C1449/'Peaker Keys'!$B$30))</f>
        <v>7.9998927763062441E-4</v>
      </c>
      <c r="J1449">
        <f>IF('Peaker Keys'!$B$31=1,H1449,I1449)</f>
        <v>0</v>
      </c>
    </row>
    <row r="1450" spans="1:10" x14ac:dyDescent="0.25">
      <c r="A1450">
        <v>1444</v>
      </c>
      <c r="B1450">
        <v>0</v>
      </c>
      <c r="C1450">
        <v>95.5</v>
      </c>
      <c r="D1450">
        <f>MOD(A1450-1+'Peaker Keys'!$B$7,'Peaker Keys'!$B$5)</f>
        <v>1467</v>
      </c>
      <c r="E1450">
        <f>INT(D1450/'Peaker Keys'!$B$6)+1</f>
        <v>62</v>
      </c>
      <c r="F1450">
        <f>MOD(D1450,'Peaker Keys'!$B$6)</f>
        <v>3</v>
      </c>
      <c r="G1450" t="str">
        <f>VLOOKUP(E1450,Clustering!$A$6:$B$370,2,FALSE)</f>
        <v>Summer</v>
      </c>
      <c r="H1450">
        <f>IF('Peaker Keys'!$B$29&gt;0,MAX(0,MIN('Peaker Keys'!$B$10,B1450/'Peaker Keys'!$B$29)),0)</f>
        <v>0</v>
      </c>
      <c r="I1450">
        <f>MAX(0,MIN('Peaker Keys'!$B$10,C1450/'Peaker Keys'!$B$30))</f>
        <v>7.9998927763062441E-4</v>
      </c>
      <c r="J1450">
        <f>IF('Peaker Keys'!$B$31=1,H1450,I1450)</f>
        <v>0</v>
      </c>
    </row>
    <row r="1451" spans="1:10" x14ac:dyDescent="0.25">
      <c r="A1451">
        <v>1445</v>
      </c>
      <c r="B1451">
        <v>0</v>
      </c>
      <c r="C1451">
        <v>95.5</v>
      </c>
      <c r="D1451">
        <f>MOD(A1451-1+'Peaker Keys'!$B$7,'Peaker Keys'!$B$5)</f>
        <v>1468</v>
      </c>
      <c r="E1451">
        <f>INT(D1451/'Peaker Keys'!$B$6)+1</f>
        <v>62</v>
      </c>
      <c r="F1451">
        <f>MOD(D1451,'Peaker Keys'!$B$6)</f>
        <v>4</v>
      </c>
      <c r="G1451" t="str">
        <f>VLOOKUP(E1451,Clustering!$A$6:$B$370,2,FALSE)</f>
        <v>Summer</v>
      </c>
      <c r="H1451">
        <f>IF('Peaker Keys'!$B$29&gt;0,MAX(0,MIN('Peaker Keys'!$B$10,B1451/'Peaker Keys'!$B$29)),0)</f>
        <v>0</v>
      </c>
      <c r="I1451">
        <f>MAX(0,MIN('Peaker Keys'!$B$10,C1451/'Peaker Keys'!$B$30))</f>
        <v>7.9998927763062441E-4</v>
      </c>
      <c r="J1451">
        <f>IF('Peaker Keys'!$B$31=1,H1451,I1451)</f>
        <v>0</v>
      </c>
    </row>
    <row r="1452" spans="1:10" x14ac:dyDescent="0.25">
      <c r="A1452">
        <v>1446</v>
      </c>
      <c r="B1452">
        <v>0</v>
      </c>
      <c r="C1452">
        <v>95.5</v>
      </c>
      <c r="D1452">
        <f>MOD(A1452-1+'Peaker Keys'!$B$7,'Peaker Keys'!$B$5)</f>
        <v>1469</v>
      </c>
      <c r="E1452">
        <f>INT(D1452/'Peaker Keys'!$B$6)+1</f>
        <v>62</v>
      </c>
      <c r="F1452">
        <f>MOD(D1452,'Peaker Keys'!$B$6)</f>
        <v>5</v>
      </c>
      <c r="G1452" t="str">
        <f>VLOOKUP(E1452,Clustering!$A$6:$B$370,2,FALSE)</f>
        <v>Summer</v>
      </c>
      <c r="H1452">
        <f>IF('Peaker Keys'!$B$29&gt;0,MAX(0,MIN('Peaker Keys'!$B$10,B1452/'Peaker Keys'!$B$29)),0)</f>
        <v>0</v>
      </c>
      <c r="I1452">
        <f>MAX(0,MIN('Peaker Keys'!$B$10,C1452/'Peaker Keys'!$B$30))</f>
        <v>7.9998927763062441E-4</v>
      </c>
      <c r="J1452">
        <f>IF('Peaker Keys'!$B$31=1,H1452,I1452)</f>
        <v>0</v>
      </c>
    </row>
    <row r="1453" spans="1:10" x14ac:dyDescent="0.25">
      <c r="A1453">
        <v>1447</v>
      </c>
      <c r="B1453">
        <v>0</v>
      </c>
      <c r="C1453">
        <v>95.5</v>
      </c>
      <c r="D1453">
        <f>MOD(A1453-1+'Peaker Keys'!$B$7,'Peaker Keys'!$B$5)</f>
        <v>1470</v>
      </c>
      <c r="E1453">
        <f>INT(D1453/'Peaker Keys'!$B$6)+1</f>
        <v>62</v>
      </c>
      <c r="F1453">
        <f>MOD(D1453,'Peaker Keys'!$B$6)</f>
        <v>6</v>
      </c>
      <c r="G1453" t="str">
        <f>VLOOKUP(E1453,Clustering!$A$6:$B$370,2,FALSE)</f>
        <v>Summer</v>
      </c>
      <c r="H1453">
        <f>IF('Peaker Keys'!$B$29&gt;0,MAX(0,MIN('Peaker Keys'!$B$10,B1453/'Peaker Keys'!$B$29)),0)</f>
        <v>0</v>
      </c>
      <c r="I1453">
        <f>MAX(0,MIN('Peaker Keys'!$B$10,C1453/'Peaker Keys'!$B$30))</f>
        <v>7.9998927763062441E-4</v>
      </c>
      <c r="J1453">
        <f>IF('Peaker Keys'!$B$31=1,H1453,I1453)</f>
        <v>0</v>
      </c>
    </row>
    <row r="1454" spans="1:10" x14ac:dyDescent="0.25">
      <c r="A1454">
        <v>1448</v>
      </c>
      <c r="B1454">
        <v>0</v>
      </c>
      <c r="C1454">
        <v>95.5</v>
      </c>
      <c r="D1454">
        <f>MOD(A1454-1+'Peaker Keys'!$B$7,'Peaker Keys'!$B$5)</f>
        <v>1471</v>
      </c>
      <c r="E1454">
        <f>INT(D1454/'Peaker Keys'!$B$6)+1</f>
        <v>62</v>
      </c>
      <c r="F1454">
        <f>MOD(D1454,'Peaker Keys'!$B$6)</f>
        <v>7</v>
      </c>
      <c r="G1454" t="str">
        <f>VLOOKUP(E1454,Clustering!$A$6:$B$370,2,FALSE)</f>
        <v>Summer</v>
      </c>
      <c r="H1454">
        <f>IF('Peaker Keys'!$B$29&gt;0,MAX(0,MIN('Peaker Keys'!$B$10,B1454/'Peaker Keys'!$B$29)),0)</f>
        <v>0</v>
      </c>
      <c r="I1454">
        <f>MAX(0,MIN('Peaker Keys'!$B$10,C1454/'Peaker Keys'!$B$30))</f>
        <v>7.9998927763062441E-4</v>
      </c>
      <c r="J1454">
        <f>IF('Peaker Keys'!$B$31=1,H1454,I1454)</f>
        <v>0</v>
      </c>
    </row>
    <row r="1455" spans="1:10" x14ac:dyDescent="0.25">
      <c r="A1455">
        <v>1449</v>
      </c>
      <c r="B1455">
        <v>0</v>
      </c>
      <c r="C1455">
        <v>159.1</v>
      </c>
      <c r="D1455">
        <f>MOD(A1455-1+'Peaker Keys'!$B$7,'Peaker Keys'!$B$5)</f>
        <v>1472</v>
      </c>
      <c r="E1455">
        <f>INT(D1455/'Peaker Keys'!$B$6)+1</f>
        <v>62</v>
      </c>
      <c r="F1455">
        <f>MOD(D1455,'Peaker Keys'!$B$6)</f>
        <v>8</v>
      </c>
      <c r="G1455" t="str">
        <f>VLOOKUP(E1455,Clustering!$A$6:$B$370,2,FALSE)</f>
        <v>Summer</v>
      </c>
      <c r="H1455">
        <f>IF('Peaker Keys'!$B$29&gt;0,MAX(0,MIN('Peaker Keys'!$B$10,B1455/'Peaker Keys'!$B$29)),0)</f>
        <v>0</v>
      </c>
      <c r="I1455">
        <f>MAX(0,MIN('Peaker Keys'!$B$10,C1455/'Peaker Keys'!$B$30))</f>
        <v>1.3327570059793962E-3</v>
      </c>
      <c r="J1455">
        <f>IF('Peaker Keys'!$B$31=1,H1455,I1455)</f>
        <v>0</v>
      </c>
    </row>
    <row r="1456" spans="1:10" x14ac:dyDescent="0.25">
      <c r="A1456">
        <v>1450</v>
      </c>
      <c r="B1456">
        <v>0</v>
      </c>
      <c r="C1456">
        <v>159.1</v>
      </c>
      <c r="D1456">
        <f>MOD(A1456-1+'Peaker Keys'!$B$7,'Peaker Keys'!$B$5)</f>
        <v>1473</v>
      </c>
      <c r="E1456">
        <f>INT(D1456/'Peaker Keys'!$B$6)+1</f>
        <v>62</v>
      </c>
      <c r="F1456">
        <f>MOD(D1456,'Peaker Keys'!$B$6)</f>
        <v>9</v>
      </c>
      <c r="G1456" t="str">
        <f>VLOOKUP(E1456,Clustering!$A$6:$B$370,2,FALSE)</f>
        <v>Summer</v>
      </c>
      <c r="H1456">
        <f>IF('Peaker Keys'!$B$29&gt;0,MAX(0,MIN('Peaker Keys'!$B$10,B1456/'Peaker Keys'!$B$29)),0)</f>
        <v>0</v>
      </c>
      <c r="I1456">
        <f>MAX(0,MIN('Peaker Keys'!$B$10,C1456/'Peaker Keys'!$B$30))</f>
        <v>1.3327570059793962E-3</v>
      </c>
      <c r="J1456">
        <f>IF('Peaker Keys'!$B$31=1,H1456,I1456)</f>
        <v>0</v>
      </c>
    </row>
    <row r="1457" spans="1:10" x14ac:dyDescent="0.25">
      <c r="A1457">
        <v>1451</v>
      </c>
      <c r="B1457">
        <v>0</v>
      </c>
      <c r="C1457">
        <v>159.1</v>
      </c>
      <c r="D1457">
        <f>MOD(A1457-1+'Peaker Keys'!$B$7,'Peaker Keys'!$B$5)</f>
        <v>1474</v>
      </c>
      <c r="E1457">
        <f>INT(D1457/'Peaker Keys'!$B$6)+1</f>
        <v>62</v>
      </c>
      <c r="F1457">
        <f>MOD(D1457,'Peaker Keys'!$B$6)</f>
        <v>10</v>
      </c>
      <c r="G1457" t="str">
        <f>VLOOKUP(E1457,Clustering!$A$6:$B$370,2,FALSE)</f>
        <v>Summer</v>
      </c>
      <c r="H1457">
        <f>IF('Peaker Keys'!$B$29&gt;0,MAX(0,MIN('Peaker Keys'!$B$10,B1457/'Peaker Keys'!$B$29)),0)</f>
        <v>0</v>
      </c>
      <c r="I1457">
        <f>MAX(0,MIN('Peaker Keys'!$B$10,C1457/'Peaker Keys'!$B$30))</f>
        <v>1.3327570059793962E-3</v>
      </c>
      <c r="J1457">
        <f>IF('Peaker Keys'!$B$31=1,H1457,I1457)</f>
        <v>0</v>
      </c>
    </row>
    <row r="1458" spans="1:10" x14ac:dyDescent="0.25">
      <c r="A1458">
        <v>1452</v>
      </c>
      <c r="B1458">
        <v>0</v>
      </c>
      <c r="C1458">
        <v>159.1</v>
      </c>
      <c r="D1458">
        <f>MOD(A1458-1+'Peaker Keys'!$B$7,'Peaker Keys'!$B$5)</f>
        <v>1475</v>
      </c>
      <c r="E1458">
        <f>INT(D1458/'Peaker Keys'!$B$6)+1</f>
        <v>62</v>
      </c>
      <c r="F1458">
        <f>MOD(D1458,'Peaker Keys'!$B$6)</f>
        <v>11</v>
      </c>
      <c r="G1458" t="str">
        <f>VLOOKUP(E1458,Clustering!$A$6:$B$370,2,FALSE)</f>
        <v>Summer</v>
      </c>
      <c r="H1458">
        <f>IF('Peaker Keys'!$B$29&gt;0,MAX(0,MIN('Peaker Keys'!$B$10,B1458/'Peaker Keys'!$B$29)),0)</f>
        <v>0</v>
      </c>
      <c r="I1458">
        <f>MAX(0,MIN('Peaker Keys'!$B$10,C1458/'Peaker Keys'!$B$30))</f>
        <v>1.3327570059793962E-3</v>
      </c>
      <c r="J1458">
        <f>IF('Peaker Keys'!$B$31=1,H1458,I1458)</f>
        <v>0</v>
      </c>
    </row>
    <row r="1459" spans="1:10" x14ac:dyDescent="0.25">
      <c r="A1459">
        <v>1453</v>
      </c>
      <c r="B1459">
        <v>0</v>
      </c>
      <c r="C1459">
        <v>159.1</v>
      </c>
      <c r="D1459">
        <f>MOD(A1459-1+'Peaker Keys'!$B$7,'Peaker Keys'!$B$5)</f>
        <v>1476</v>
      </c>
      <c r="E1459">
        <f>INT(D1459/'Peaker Keys'!$B$6)+1</f>
        <v>62</v>
      </c>
      <c r="F1459">
        <f>MOD(D1459,'Peaker Keys'!$B$6)</f>
        <v>12</v>
      </c>
      <c r="G1459" t="str">
        <f>VLOOKUP(E1459,Clustering!$A$6:$B$370,2,FALSE)</f>
        <v>Summer</v>
      </c>
      <c r="H1459">
        <f>IF('Peaker Keys'!$B$29&gt;0,MAX(0,MIN('Peaker Keys'!$B$10,B1459/'Peaker Keys'!$B$29)),0)</f>
        <v>0</v>
      </c>
      <c r="I1459">
        <f>MAX(0,MIN('Peaker Keys'!$B$10,C1459/'Peaker Keys'!$B$30))</f>
        <v>1.3327570059793962E-3</v>
      </c>
      <c r="J1459">
        <f>IF('Peaker Keys'!$B$31=1,H1459,I1459)</f>
        <v>0</v>
      </c>
    </row>
    <row r="1460" spans="1:10" x14ac:dyDescent="0.25">
      <c r="A1460">
        <v>1454</v>
      </c>
      <c r="B1460">
        <v>0</v>
      </c>
      <c r="C1460">
        <v>159.1</v>
      </c>
      <c r="D1460">
        <f>MOD(A1460-1+'Peaker Keys'!$B$7,'Peaker Keys'!$B$5)</f>
        <v>1477</v>
      </c>
      <c r="E1460">
        <f>INT(D1460/'Peaker Keys'!$B$6)+1</f>
        <v>62</v>
      </c>
      <c r="F1460">
        <f>MOD(D1460,'Peaker Keys'!$B$6)</f>
        <v>13</v>
      </c>
      <c r="G1460" t="str">
        <f>VLOOKUP(E1460,Clustering!$A$6:$B$370,2,FALSE)</f>
        <v>Summer</v>
      </c>
      <c r="H1460">
        <f>IF('Peaker Keys'!$B$29&gt;0,MAX(0,MIN('Peaker Keys'!$B$10,B1460/'Peaker Keys'!$B$29)),0)</f>
        <v>0</v>
      </c>
      <c r="I1460">
        <f>MAX(0,MIN('Peaker Keys'!$B$10,C1460/'Peaker Keys'!$B$30))</f>
        <v>1.3327570059793962E-3</v>
      </c>
      <c r="J1460">
        <f>IF('Peaker Keys'!$B$31=1,H1460,I1460)</f>
        <v>0</v>
      </c>
    </row>
    <row r="1461" spans="1:10" x14ac:dyDescent="0.25">
      <c r="A1461">
        <v>1455</v>
      </c>
      <c r="B1461">
        <v>0</v>
      </c>
      <c r="C1461">
        <v>159.1</v>
      </c>
      <c r="D1461">
        <f>MOD(A1461-1+'Peaker Keys'!$B$7,'Peaker Keys'!$B$5)</f>
        <v>1478</v>
      </c>
      <c r="E1461">
        <f>INT(D1461/'Peaker Keys'!$B$6)+1</f>
        <v>62</v>
      </c>
      <c r="F1461">
        <f>MOD(D1461,'Peaker Keys'!$B$6)</f>
        <v>14</v>
      </c>
      <c r="G1461" t="str">
        <f>VLOOKUP(E1461,Clustering!$A$6:$B$370,2,FALSE)</f>
        <v>Summer</v>
      </c>
      <c r="H1461">
        <f>IF('Peaker Keys'!$B$29&gt;0,MAX(0,MIN('Peaker Keys'!$B$10,B1461/'Peaker Keys'!$B$29)),0)</f>
        <v>0</v>
      </c>
      <c r="I1461">
        <f>MAX(0,MIN('Peaker Keys'!$B$10,C1461/'Peaker Keys'!$B$30))</f>
        <v>1.3327570059793962E-3</v>
      </c>
      <c r="J1461">
        <f>IF('Peaker Keys'!$B$31=1,H1461,I1461)</f>
        <v>0</v>
      </c>
    </row>
    <row r="1462" spans="1:10" x14ac:dyDescent="0.25">
      <c r="A1462">
        <v>1456</v>
      </c>
      <c r="B1462">
        <v>0</v>
      </c>
      <c r="C1462">
        <v>159.1</v>
      </c>
      <c r="D1462">
        <f>MOD(A1462-1+'Peaker Keys'!$B$7,'Peaker Keys'!$B$5)</f>
        <v>1479</v>
      </c>
      <c r="E1462">
        <f>INT(D1462/'Peaker Keys'!$B$6)+1</f>
        <v>62</v>
      </c>
      <c r="F1462">
        <f>MOD(D1462,'Peaker Keys'!$B$6)</f>
        <v>15</v>
      </c>
      <c r="G1462" t="str">
        <f>VLOOKUP(E1462,Clustering!$A$6:$B$370,2,FALSE)</f>
        <v>Summer</v>
      </c>
      <c r="H1462">
        <f>IF('Peaker Keys'!$B$29&gt;0,MAX(0,MIN('Peaker Keys'!$B$10,B1462/'Peaker Keys'!$B$29)),0)</f>
        <v>0</v>
      </c>
      <c r="I1462">
        <f>MAX(0,MIN('Peaker Keys'!$B$10,C1462/'Peaker Keys'!$B$30))</f>
        <v>1.3327570059793962E-3</v>
      </c>
      <c r="J1462">
        <f>IF('Peaker Keys'!$B$31=1,H1462,I1462)</f>
        <v>0</v>
      </c>
    </row>
    <row r="1463" spans="1:10" x14ac:dyDescent="0.25">
      <c r="A1463">
        <v>1457</v>
      </c>
      <c r="B1463">
        <v>0</v>
      </c>
      <c r="C1463">
        <v>159.1</v>
      </c>
      <c r="D1463">
        <f>MOD(A1463-1+'Peaker Keys'!$B$7,'Peaker Keys'!$B$5)</f>
        <v>1480</v>
      </c>
      <c r="E1463">
        <f>INT(D1463/'Peaker Keys'!$B$6)+1</f>
        <v>62</v>
      </c>
      <c r="F1463">
        <f>MOD(D1463,'Peaker Keys'!$B$6)</f>
        <v>16</v>
      </c>
      <c r="G1463" t="str">
        <f>VLOOKUP(E1463,Clustering!$A$6:$B$370,2,FALSE)</f>
        <v>Summer</v>
      </c>
      <c r="H1463">
        <f>IF('Peaker Keys'!$B$29&gt;0,MAX(0,MIN('Peaker Keys'!$B$10,B1463/'Peaker Keys'!$B$29)),0)</f>
        <v>0</v>
      </c>
      <c r="I1463">
        <f>MAX(0,MIN('Peaker Keys'!$B$10,C1463/'Peaker Keys'!$B$30))</f>
        <v>1.3327570059793962E-3</v>
      </c>
      <c r="J1463">
        <f>IF('Peaker Keys'!$B$31=1,H1463,I1463)</f>
        <v>0</v>
      </c>
    </row>
    <row r="1464" spans="1:10" x14ac:dyDescent="0.25">
      <c r="A1464">
        <v>1458</v>
      </c>
      <c r="B1464">
        <v>0</v>
      </c>
      <c r="C1464">
        <v>159.1</v>
      </c>
      <c r="D1464">
        <f>MOD(A1464-1+'Peaker Keys'!$B$7,'Peaker Keys'!$B$5)</f>
        <v>1481</v>
      </c>
      <c r="E1464">
        <f>INT(D1464/'Peaker Keys'!$B$6)+1</f>
        <v>62</v>
      </c>
      <c r="F1464">
        <f>MOD(D1464,'Peaker Keys'!$B$6)</f>
        <v>17</v>
      </c>
      <c r="G1464" t="str">
        <f>VLOOKUP(E1464,Clustering!$A$6:$B$370,2,FALSE)</f>
        <v>Summer</v>
      </c>
      <c r="H1464">
        <f>IF('Peaker Keys'!$B$29&gt;0,MAX(0,MIN('Peaker Keys'!$B$10,B1464/'Peaker Keys'!$B$29)),0)</f>
        <v>0</v>
      </c>
      <c r="I1464">
        <f>MAX(0,MIN('Peaker Keys'!$B$10,C1464/'Peaker Keys'!$B$30))</f>
        <v>1.3327570059793962E-3</v>
      </c>
      <c r="J1464">
        <f>IF('Peaker Keys'!$B$31=1,H1464,I1464)</f>
        <v>0</v>
      </c>
    </row>
    <row r="1465" spans="1:10" x14ac:dyDescent="0.25">
      <c r="A1465">
        <v>1459</v>
      </c>
      <c r="B1465">
        <v>0</v>
      </c>
      <c r="C1465">
        <v>4590.3999999999996</v>
      </c>
      <c r="D1465">
        <f>MOD(A1465-1+'Peaker Keys'!$B$7,'Peaker Keys'!$B$5)</f>
        <v>1482</v>
      </c>
      <c r="E1465">
        <f>INT(D1465/'Peaker Keys'!$B$6)+1</f>
        <v>62</v>
      </c>
      <c r="F1465">
        <f>MOD(D1465,'Peaker Keys'!$B$6)</f>
        <v>18</v>
      </c>
      <c r="G1465" t="str">
        <f>VLOOKUP(E1465,Clustering!$A$6:$B$370,2,FALSE)</f>
        <v>Summer</v>
      </c>
      <c r="H1465">
        <f>IF('Peaker Keys'!$B$29&gt;0,MAX(0,MIN('Peaker Keys'!$B$10,B1465/'Peaker Keys'!$B$29)),0)</f>
        <v>0</v>
      </c>
      <c r="I1465">
        <f>MAX(0,MIN('Peaker Keys'!$B$10,C1465/'Peaker Keys'!$B$30))</f>
        <v>3.8453097173147828E-2</v>
      </c>
      <c r="J1465">
        <f>IF('Peaker Keys'!$B$31=1,H1465,I1465)</f>
        <v>0</v>
      </c>
    </row>
    <row r="1466" spans="1:10" x14ac:dyDescent="0.25">
      <c r="A1466">
        <v>1460</v>
      </c>
      <c r="B1466">
        <v>0</v>
      </c>
      <c r="C1466">
        <v>5209.5</v>
      </c>
      <c r="D1466">
        <f>MOD(A1466-1+'Peaker Keys'!$B$7,'Peaker Keys'!$B$5)</f>
        <v>1483</v>
      </c>
      <c r="E1466">
        <f>INT(D1466/'Peaker Keys'!$B$6)+1</f>
        <v>62</v>
      </c>
      <c r="F1466">
        <f>MOD(D1466,'Peaker Keys'!$B$6)</f>
        <v>19</v>
      </c>
      <c r="G1466" t="str">
        <f>VLOOKUP(E1466,Clustering!$A$6:$B$370,2,FALSE)</f>
        <v>Summer</v>
      </c>
      <c r="H1466">
        <f>IF('Peaker Keys'!$B$29&gt;0,MAX(0,MIN('Peaker Keys'!$B$10,B1466/'Peaker Keys'!$B$29)),0)</f>
        <v>0</v>
      </c>
      <c r="I1466">
        <f>MAX(0,MIN('Peaker Keys'!$B$10,C1466/'Peaker Keys'!$B$30))</f>
        <v>4.3639205673473694E-2</v>
      </c>
      <c r="J1466">
        <f>IF('Peaker Keys'!$B$31=1,H1466,I1466)</f>
        <v>0</v>
      </c>
    </row>
    <row r="1467" spans="1:10" x14ac:dyDescent="0.25">
      <c r="A1467">
        <v>1461</v>
      </c>
      <c r="B1467">
        <v>0</v>
      </c>
      <c r="C1467">
        <v>1444.6</v>
      </c>
      <c r="D1467">
        <f>MOD(A1467-1+'Peaker Keys'!$B$7,'Peaker Keys'!$B$5)</f>
        <v>1484</v>
      </c>
      <c r="E1467">
        <f>INT(D1467/'Peaker Keys'!$B$6)+1</f>
        <v>62</v>
      </c>
      <c r="F1467">
        <f>MOD(D1467,'Peaker Keys'!$B$6)</f>
        <v>20</v>
      </c>
      <c r="G1467" t="str">
        <f>VLOOKUP(E1467,Clustering!$A$6:$B$370,2,FALSE)</f>
        <v>Summer</v>
      </c>
      <c r="H1467">
        <f>IF('Peaker Keys'!$B$29&gt;0,MAX(0,MIN('Peaker Keys'!$B$10,B1467/'Peaker Keys'!$B$29)),0)</f>
        <v>0</v>
      </c>
      <c r="I1467">
        <f>MAX(0,MIN('Peaker Keys'!$B$10,C1467/'Peaker Keys'!$B$30))</f>
        <v>1.2101199062462827E-2</v>
      </c>
      <c r="J1467">
        <f>IF('Peaker Keys'!$B$31=1,H1467,I1467)</f>
        <v>0</v>
      </c>
    </row>
    <row r="1468" spans="1:10" x14ac:dyDescent="0.25">
      <c r="A1468">
        <v>1462</v>
      </c>
      <c r="B1468">
        <v>0</v>
      </c>
      <c r="C1468">
        <v>1311.7</v>
      </c>
      <c r="D1468">
        <f>MOD(A1468-1+'Peaker Keys'!$B$7,'Peaker Keys'!$B$5)</f>
        <v>1485</v>
      </c>
      <c r="E1468">
        <f>INT(D1468/'Peaker Keys'!$B$6)+1</f>
        <v>62</v>
      </c>
      <c r="F1468">
        <f>MOD(D1468,'Peaker Keys'!$B$6)</f>
        <v>21</v>
      </c>
      <c r="G1468" t="str">
        <f>VLOOKUP(E1468,Clustering!$A$6:$B$370,2,FALSE)</f>
        <v>Summer</v>
      </c>
      <c r="H1468">
        <f>IF('Peaker Keys'!$B$29&gt;0,MAX(0,MIN('Peaker Keys'!$B$10,B1468/'Peaker Keys'!$B$29)),0)</f>
        <v>0</v>
      </c>
      <c r="I1468">
        <f>MAX(0,MIN('Peaker Keys'!$B$10,C1468/'Peaker Keys'!$B$30))</f>
        <v>1.0987915554639686E-2</v>
      </c>
      <c r="J1468">
        <f>IF('Peaker Keys'!$B$31=1,H1468,I1468)</f>
        <v>0</v>
      </c>
    </row>
    <row r="1469" spans="1:10" x14ac:dyDescent="0.25">
      <c r="A1469">
        <v>1463</v>
      </c>
      <c r="B1469">
        <v>0</v>
      </c>
      <c r="C1469">
        <v>570.70000000000005</v>
      </c>
      <c r="D1469">
        <f>MOD(A1469-1+'Peaker Keys'!$B$7,'Peaker Keys'!$B$5)</f>
        <v>1486</v>
      </c>
      <c r="E1469">
        <f>INT(D1469/'Peaker Keys'!$B$6)+1</f>
        <v>62</v>
      </c>
      <c r="F1469">
        <f>MOD(D1469,'Peaker Keys'!$B$6)</f>
        <v>22</v>
      </c>
      <c r="G1469" t="str">
        <f>VLOOKUP(E1469,Clustering!$A$6:$B$370,2,FALSE)</f>
        <v>Summer</v>
      </c>
      <c r="H1469">
        <f>IF('Peaker Keys'!$B$29&gt;0,MAX(0,MIN('Peaker Keys'!$B$10,B1469/'Peaker Keys'!$B$29)),0)</f>
        <v>0</v>
      </c>
      <c r="I1469">
        <f>MAX(0,MIN('Peaker Keys'!$B$10,C1469/'Peaker Keys'!$B$30))</f>
        <v>4.7806689083120142E-3</v>
      </c>
      <c r="J1469">
        <f>IF('Peaker Keys'!$B$31=1,H1469,I1469)</f>
        <v>0</v>
      </c>
    </row>
    <row r="1470" spans="1:10" x14ac:dyDescent="0.25">
      <c r="A1470">
        <v>1464</v>
      </c>
      <c r="B1470">
        <v>0</v>
      </c>
      <c r="C1470">
        <v>159.1</v>
      </c>
      <c r="D1470">
        <f>MOD(A1470-1+'Peaker Keys'!$B$7,'Peaker Keys'!$B$5)</f>
        <v>1487</v>
      </c>
      <c r="E1470">
        <f>INT(D1470/'Peaker Keys'!$B$6)+1</f>
        <v>62</v>
      </c>
      <c r="F1470">
        <f>MOD(D1470,'Peaker Keys'!$B$6)</f>
        <v>23</v>
      </c>
      <c r="G1470" t="str">
        <f>VLOOKUP(E1470,Clustering!$A$6:$B$370,2,FALSE)</f>
        <v>Summer</v>
      </c>
      <c r="H1470">
        <f>IF('Peaker Keys'!$B$29&gt;0,MAX(0,MIN('Peaker Keys'!$B$10,B1470/'Peaker Keys'!$B$29)),0)</f>
        <v>0</v>
      </c>
      <c r="I1470">
        <f>MAX(0,MIN('Peaker Keys'!$B$10,C1470/'Peaker Keys'!$B$30))</f>
        <v>1.3327570059793962E-3</v>
      </c>
      <c r="J1470">
        <f>IF('Peaker Keys'!$B$31=1,H1470,I1470)</f>
        <v>0</v>
      </c>
    </row>
    <row r="1471" spans="1:10" x14ac:dyDescent="0.25">
      <c r="A1471">
        <v>1465</v>
      </c>
      <c r="B1471">
        <v>0</v>
      </c>
      <c r="C1471">
        <v>159.1</v>
      </c>
      <c r="D1471">
        <f>MOD(A1471-1+'Peaker Keys'!$B$7,'Peaker Keys'!$B$5)</f>
        <v>1488</v>
      </c>
      <c r="E1471">
        <f>INT(D1471/'Peaker Keys'!$B$6)+1</f>
        <v>63</v>
      </c>
      <c r="F1471">
        <f>MOD(D1471,'Peaker Keys'!$B$6)</f>
        <v>0</v>
      </c>
      <c r="G1471" t="str">
        <f>VLOOKUP(E1471,Clustering!$A$6:$B$370,2,FALSE)</f>
        <v>Winter</v>
      </c>
      <c r="H1471">
        <f>IF('Peaker Keys'!$B$29&gt;0,MAX(0,MIN('Peaker Keys'!$B$10,B1471/'Peaker Keys'!$B$29)),0)</f>
        <v>0</v>
      </c>
      <c r="I1471">
        <f>MAX(0,MIN('Peaker Keys'!$B$10,C1471/'Peaker Keys'!$B$30))</f>
        <v>1.3327570059793962E-3</v>
      </c>
      <c r="J1471">
        <f>IF('Peaker Keys'!$B$31=1,H1471,I1471)</f>
        <v>0</v>
      </c>
    </row>
    <row r="1472" spans="1:10" x14ac:dyDescent="0.25">
      <c r="A1472">
        <v>1466</v>
      </c>
      <c r="B1472">
        <v>0</v>
      </c>
      <c r="C1472">
        <v>95.5</v>
      </c>
      <c r="D1472">
        <f>MOD(A1472-1+'Peaker Keys'!$B$7,'Peaker Keys'!$B$5)</f>
        <v>1489</v>
      </c>
      <c r="E1472">
        <f>INT(D1472/'Peaker Keys'!$B$6)+1</f>
        <v>63</v>
      </c>
      <c r="F1472">
        <f>MOD(D1472,'Peaker Keys'!$B$6)</f>
        <v>1</v>
      </c>
      <c r="G1472" t="str">
        <f>VLOOKUP(E1472,Clustering!$A$6:$B$370,2,FALSE)</f>
        <v>Winter</v>
      </c>
      <c r="H1472">
        <f>IF('Peaker Keys'!$B$29&gt;0,MAX(0,MIN('Peaker Keys'!$B$10,B1472/'Peaker Keys'!$B$29)),0)</f>
        <v>0</v>
      </c>
      <c r="I1472">
        <f>MAX(0,MIN('Peaker Keys'!$B$10,C1472/'Peaker Keys'!$B$30))</f>
        <v>7.9998927763062441E-4</v>
      </c>
      <c r="J1472">
        <f>IF('Peaker Keys'!$B$31=1,H1472,I1472)</f>
        <v>0</v>
      </c>
    </row>
    <row r="1473" spans="1:10" x14ac:dyDescent="0.25">
      <c r="A1473">
        <v>1467</v>
      </c>
      <c r="B1473">
        <v>0</v>
      </c>
      <c r="C1473">
        <v>95.5</v>
      </c>
      <c r="D1473">
        <f>MOD(A1473-1+'Peaker Keys'!$B$7,'Peaker Keys'!$B$5)</f>
        <v>1490</v>
      </c>
      <c r="E1473">
        <f>INT(D1473/'Peaker Keys'!$B$6)+1</f>
        <v>63</v>
      </c>
      <c r="F1473">
        <f>MOD(D1473,'Peaker Keys'!$B$6)</f>
        <v>2</v>
      </c>
      <c r="G1473" t="str">
        <f>VLOOKUP(E1473,Clustering!$A$6:$B$370,2,FALSE)</f>
        <v>Winter</v>
      </c>
      <c r="H1473">
        <f>IF('Peaker Keys'!$B$29&gt;0,MAX(0,MIN('Peaker Keys'!$B$10,B1473/'Peaker Keys'!$B$29)),0)</f>
        <v>0</v>
      </c>
      <c r="I1473">
        <f>MAX(0,MIN('Peaker Keys'!$B$10,C1473/'Peaker Keys'!$B$30))</f>
        <v>7.9998927763062441E-4</v>
      </c>
      <c r="J1473">
        <f>IF('Peaker Keys'!$B$31=1,H1473,I1473)</f>
        <v>0</v>
      </c>
    </row>
    <row r="1474" spans="1:10" x14ac:dyDescent="0.25">
      <c r="A1474">
        <v>1468</v>
      </c>
      <c r="B1474">
        <v>0</v>
      </c>
      <c r="C1474">
        <v>95.5</v>
      </c>
      <c r="D1474">
        <f>MOD(A1474-1+'Peaker Keys'!$B$7,'Peaker Keys'!$B$5)</f>
        <v>1491</v>
      </c>
      <c r="E1474">
        <f>INT(D1474/'Peaker Keys'!$B$6)+1</f>
        <v>63</v>
      </c>
      <c r="F1474">
        <f>MOD(D1474,'Peaker Keys'!$B$6)</f>
        <v>3</v>
      </c>
      <c r="G1474" t="str">
        <f>VLOOKUP(E1474,Clustering!$A$6:$B$370,2,FALSE)</f>
        <v>Winter</v>
      </c>
      <c r="H1474">
        <f>IF('Peaker Keys'!$B$29&gt;0,MAX(0,MIN('Peaker Keys'!$B$10,B1474/'Peaker Keys'!$B$29)),0)</f>
        <v>0</v>
      </c>
      <c r="I1474">
        <f>MAX(0,MIN('Peaker Keys'!$B$10,C1474/'Peaker Keys'!$B$30))</f>
        <v>7.9998927763062441E-4</v>
      </c>
      <c r="J1474">
        <f>IF('Peaker Keys'!$B$31=1,H1474,I1474)</f>
        <v>0</v>
      </c>
    </row>
    <row r="1475" spans="1:10" x14ac:dyDescent="0.25">
      <c r="A1475">
        <v>1469</v>
      </c>
      <c r="B1475">
        <v>0</v>
      </c>
      <c r="C1475">
        <v>95.5</v>
      </c>
      <c r="D1475">
        <f>MOD(A1475-1+'Peaker Keys'!$B$7,'Peaker Keys'!$B$5)</f>
        <v>1492</v>
      </c>
      <c r="E1475">
        <f>INT(D1475/'Peaker Keys'!$B$6)+1</f>
        <v>63</v>
      </c>
      <c r="F1475">
        <f>MOD(D1475,'Peaker Keys'!$B$6)</f>
        <v>4</v>
      </c>
      <c r="G1475" t="str">
        <f>VLOOKUP(E1475,Clustering!$A$6:$B$370,2,FALSE)</f>
        <v>Winter</v>
      </c>
      <c r="H1475">
        <f>IF('Peaker Keys'!$B$29&gt;0,MAX(0,MIN('Peaker Keys'!$B$10,B1475/'Peaker Keys'!$B$29)),0)</f>
        <v>0</v>
      </c>
      <c r="I1475">
        <f>MAX(0,MIN('Peaker Keys'!$B$10,C1475/'Peaker Keys'!$B$30))</f>
        <v>7.9998927763062441E-4</v>
      </c>
      <c r="J1475">
        <f>IF('Peaker Keys'!$B$31=1,H1475,I1475)</f>
        <v>0</v>
      </c>
    </row>
    <row r="1476" spans="1:10" x14ac:dyDescent="0.25">
      <c r="A1476">
        <v>1470</v>
      </c>
      <c r="B1476">
        <v>0</v>
      </c>
      <c r="C1476">
        <v>95.5</v>
      </c>
      <c r="D1476">
        <f>MOD(A1476-1+'Peaker Keys'!$B$7,'Peaker Keys'!$B$5)</f>
        <v>1493</v>
      </c>
      <c r="E1476">
        <f>INT(D1476/'Peaker Keys'!$B$6)+1</f>
        <v>63</v>
      </c>
      <c r="F1476">
        <f>MOD(D1476,'Peaker Keys'!$B$6)</f>
        <v>5</v>
      </c>
      <c r="G1476" t="str">
        <f>VLOOKUP(E1476,Clustering!$A$6:$B$370,2,FALSE)</f>
        <v>Winter</v>
      </c>
      <c r="H1476">
        <f>IF('Peaker Keys'!$B$29&gt;0,MAX(0,MIN('Peaker Keys'!$B$10,B1476/'Peaker Keys'!$B$29)),0)</f>
        <v>0</v>
      </c>
      <c r="I1476">
        <f>MAX(0,MIN('Peaker Keys'!$B$10,C1476/'Peaker Keys'!$B$30))</f>
        <v>7.9998927763062441E-4</v>
      </c>
      <c r="J1476">
        <f>IF('Peaker Keys'!$B$31=1,H1476,I1476)</f>
        <v>0</v>
      </c>
    </row>
    <row r="1477" spans="1:10" x14ac:dyDescent="0.25">
      <c r="A1477">
        <v>1471</v>
      </c>
      <c r="B1477">
        <v>0</v>
      </c>
      <c r="C1477">
        <v>95.5</v>
      </c>
      <c r="D1477">
        <f>MOD(A1477-1+'Peaker Keys'!$B$7,'Peaker Keys'!$B$5)</f>
        <v>1494</v>
      </c>
      <c r="E1477">
        <f>INT(D1477/'Peaker Keys'!$B$6)+1</f>
        <v>63</v>
      </c>
      <c r="F1477">
        <f>MOD(D1477,'Peaker Keys'!$B$6)</f>
        <v>6</v>
      </c>
      <c r="G1477" t="str">
        <f>VLOOKUP(E1477,Clustering!$A$6:$B$370,2,FALSE)</f>
        <v>Winter</v>
      </c>
      <c r="H1477">
        <f>IF('Peaker Keys'!$B$29&gt;0,MAX(0,MIN('Peaker Keys'!$B$10,B1477/'Peaker Keys'!$B$29)),0)</f>
        <v>0</v>
      </c>
      <c r="I1477">
        <f>MAX(0,MIN('Peaker Keys'!$B$10,C1477/'Peaker Keys'!$B$30))</f>
        <v>7.9998927763062441E-4</v>
      </c>
      <c r="J1477">
        <f>IF('Peaker Keys'!$B$31=1,H1477,I1477)</f>
        <v>0</v>
      </c>
    </row>
    <row r="1478" spans="1:10" x14ac:dyDescent="0.25">
      <c r="A1478">
        <v>1472</v>
      </c>
      <c r="B1478">
        <v>0</v>
      </c>
      <c r="C1478">
        <v>145</v>
      </c>
      <c r="D1478">
        <f>MOD(A1478-1+'Peaker Keys'!$B$7,'Peaker Keys'!$B$5)</f>
        <v>1495</v>
      </c>
      <c r="E1478">
        <f>INT(D1478/'Peaker Keys'!$B$6)+1</f>
        <v>63</v>
      </c>
      <c r="F1478">
        <f>MOD(D1478,'Peaker Keys'!$B$6)</f>
        <v>7</v>
      </c>
      <c r="G1478" t="str">
        <f>VLOOKUP(E1478,Clustering!$A$6:$B$370,2,FALSE)</f>
        <v>Winter</v>
      </c>
      <c r="H1478">
        <f>IF('Peaker Keys'!$B$29&gt;0,MAX(0,MIN('Peaker Keys'!$B$10,B1478/'Peaker Keys'!$B$29)),0)</f>
        <v>0</v>
      </c>
      <c r="I1478">
        <f>MAX(0,MIN('Peaker Keys'!$B$10,C1478/'Peaker Keys'!$B$30))</f>
        <v>1.2146434058266024E-3</v>
      </c>
      <c r="J1478">
        <f>IF('Peaker Keys'!$B$31=1,H1478,I1478)</f>
        <v>0</v>
      </c>
    </row>
    <row r="1479" spans="1:10" x14ac:dyDescent="0.25">
      <c r="A1479">
        <v>1473</v>
      </c>
      <c r="B1479">
        <v>0</v>
      </c>
      <c r="C1479">
        <v>159.1</v>
      </c>
      <c r="D1479">
        <f>MOD(A1479-1+'Peaker Keys'!$B$7,'Peaker Keys'!$B$5)</f>
        <v>1496</v>
      </c>
      <c r="E1479">
        <f>INT(D1479/'Peaker Keys'!$B$6)+1</f>
        <v>63</v>
      </c>
      <c r="F1479">
        <f>MOD(D1479,'Peaker Keys'!$B$6)</f>
        <v>8</v>
      </c>
      <c r="G1479" t="str">
        <f>VLOOKUP(E1479,Clustering!$A$6:$B$370,2,FALSE)</f>
        <v>Winter</v>
      </c>
      <c r="H1479">
        <f>IF('Peaker Keys'!$B$29&gt;0,MAX(0,MIN('Peaker Keys'!$B$10,B1479/'Peaker Keys'!$B$29)),0)</f>
        <v>0</v>
      </c>
      <c r="I1479">
        <f>MAX(0,MIN('Peaker Keys'!$B$10,C1479/'Peaker Keys'!$B$30))</f>
        <v>1.3327570059793962E-3</v>
      </c>
      <c r="J1479">
        <f>IF('Peaker Keys'!$B$31=1,H1479,I1479)</f>
        <v>0</v>
      </c>
    </row>
    <row r="1480" spans="1:10" x14ac:dyDescent="0.25">
      <c r="A1480">
        <v>1474</v>
      </c>
      <c r="B1480">
        <v>0</v>
      </c>
      <c r="C1480">
        <v>159.1</v>
      </c>
      <c r="D1480">
        <f>MOD(A1480-1+'Peaker Keys'!$B$7,'Peaker Keys'!$B$5)</f>
        <v>1497</v>
      </c>
      <c r="E1480">
        <f>INT(D1480/'Peaker Keys'!$B$6)+1</f>
        <v>63</v>
      </c>
      <c r="F1480">
        <f>MOD(D1480,'Peaker Keys'!$B$6)</f>
        <v>9</v>
      </c>
      <c r="G1480" t="str">
        <f>VLOOKUP(E1480,Clustering!$A$6:$B$370,2,FALSE)</f>
        <v>Winter</v>
      </c>
      <c r="H1480">
        <f>IF('Peaker Keys'!$B$29&gt;0,MAX(0,MIN('Peaker Keys'!$B$10,B1480/'Peaker Keys'!$B$29)),0)</f>
        <v>0</v>
      </c>
      <c r="I1480">
        <f>MAX(0,MIN('Peaker Keys'!$B$10,C1480/'Peaker Keys'!$B$30))</f>
        <v>1.3327570059793962E-3</v>
      </c>
      <c r="J1480">
        <f>IF('Peaker Keys'!$B$31=1,H1480,I1480)</f>
        <v>0</v>
      </c>
    </row>
    <row r="1481" spans="1:10" x14ac:dyDescent="0.25">
      <c r="A1481">
        <v>1475</v>
      </c>
      <c r="B1481">
        <v>0</v>
      </c>
      <c r="C1481">
        <v>159.1</v>
      </c>
      <c r="D1481">
        <f>MOD(A1481-1+'Peaker Keys'!$B$7,'Peaker Keys'!$B$5)</f>
        <v>1498</v>
      </c>
      <c r="E1481">
        <f>INT(D1481/'Peaker Keys'!$B$6)+1</f>
        <v>63</v>
      </c>
      <c r="F1481">
        <f>MOD(D1481,'Peaker Keys'!$B$6)</f>
        <v>10</v>
      </c>
      <c r="G1481" t="str">
        <f>VLOOKUP(E1481,Clustering!$A$6:$B$370,2,FALSE)</f>
        <v>Winter</v>
      </c>
      <c r="H1481">
        <f>IF('Peaker Keys'!$B$29&gt;0,MAX(0,MIN('Peaker Keys'!$B$10,B1481/'Peaker Keys'!$B$29)),0)</f>
        <v>0</v>
      </c>
      <c r="I1481">
        <f>MAX(0,MIN('Peaker Keys'!$B$10,C1481/'Peaker Keys'!$B$30))</f>
        <v>1.3327570059793962E-3</v>
      </c>
      <c r="J1481">
        <f>IF('Peaker Keys'!$B$31=1,H1481,I1481)</f>
        <v>0</v>
      </c>
    </row>
    <row r="1482" spans="1:10" x14ac:dyDescent="0.25">
      <c r="A1482">
        <v>1476</v>
      </c>
      <c r="B1482">
        <v>0</v>
      </c>
      <c r="C1482">
        <v>159.1</v>
      </c>
      <c r="D1482">
        <f>MOD(A1482-1+'Peaker Keys'!$B$7,'Peaker Keys'!$B$5)</f>
        <v>1499</v>
      </c>
      <c r="E1482">
        <f>INT(D1482/'Peaker Keys'!$B$6)+1</f>
        <v>63</v>
      </c>
      <c r="F1482">
        <f>MOD(D1482,'Peaker Keys'!$B$6)</f>
        <v>11</v>
      </c>
      <c r="G1482" t="str">
        <f>VLOOKUP(E1482,Clustering!$A$6:$B$370,2,FALSE)</f>
        <v>Winter</v>
      </c>
      <c r="H1482">
        <f>IF('Peaker Keys'!$B$29&gt;0,MAX(0,MIN('Peaker Keys'!$B$10,B1482/'Peaker Keys'!$B$29)),0)</f>
        <v>0</v>
      </c>
      <c r="I1482">
        <f>MAX(0,MIN('Peaker Keys'!$B$10,C1482/'Peaker Keys'!$B$30))</f>
        <v>1.3327570059793962E-3</v>
      </c>
      <c r="J1482">
        <f>IF('Peaker Keys'!$B$31=1,H1482,I1482)</f>
        <v>0</v>
      </c>
    </row>
    <row r="1483" spans="1:10" x14ac:dyDescent="0.25">
      <c r="A1483">
        <v>1477</v>
      </c>
      <c r="B1483">
        <v>0</v>
      </c>
      <c r="C1483">
        <v>159.1</v>
      </c>
      <c r="D1483">
        <f>MOD(A1483-1+'Peaker Keys'!$B$7,'Peaker Keys'!$B$5)</f>
        <v>1500</v>
      </c>
      <c r="E1483">
        <f>INT(D1483/'Peaker Keys'!$B$6)+1</f>
        <v>63</v>
      </c>
      <c r="F1483">
        <f>MOD(D1483,'Peaker Keys'!$B$6)</f>
        <v>12</v>
      </c>
      <c r="G1483" t="str">
        <f>VLOOKUP(E1483,Clustering!$A$6:$B$370,2,FALSE)</f>
        <v>Winter</v>
      </c>
      <c r="H1483">
        <f>IF('Peaker Keys'!$B$29&gt;0,MAX(0,MIN('Peaker Keys'!$B$10,B1483/'Peaker Keys'!$B$29)),0)</f>
        <v>0</v>
      </c>
      <c r="I1483">
        <f>MAX(0,MIN('Peaker Keys'!$B$10,C1483/'Peaker Keys'!$B$30))</f>
        <v>1.3327570059793962E-3</v>
      </c>
      <c r="J1483">
        <f>IF('Peaker Keys'!$B$31=1,H1483,I1483)</f>
        <v>0</v>
      </c>
    </row>
    <row r="1484" spans="1:10" x14ac:dyDescent="0.25">
      <c r="A1484">
        <v>1478</v>
      </c>
      <c r="B1484">
        <v>0</v>
      </c>
      <c r="C1484">
        <v>159.1</v>
      </c>
      <c r="D1484">
        <f>MOD(A1484-1+'Peaker Keys'!$B$7,'Peaker Keys'!$B$5)</f>
        <v>1501</v>
      </c>
      <c r="E1484">
        <f>INT(D1484/'Peaker Keys'!$B$6)+1</f>
        <v>63</v>
      </c>
      <c r="F1484">
        <f>MOD(D1484,'Peaker Keys'!$B$6)</f>
        <v>13</v>
      </c>
      <c r="G1484" t="str">
        <f>VLOOKUP(E1484,Clustering!$A$6:$B$370,2,FALSE)</f>
        <v>Winter</v>
      </c>
      <c r="H1484">
        <f>IF('Peaker Keys'!$B$29&gt;0,MAX(0,MIN('Peaker Keys'!$B$10,B1484/'Peaker Keys'!$B$29)),0)</f>
        <v>0</v>
      </c>
      <c r="I1484">
        <f>MAX(0,MIN('Peaker Keys'!$B$10,C1484/'Peaker Keys'!$B$30))</f>
        <v>1.3327570059793962E-3</v>
      </c>
      <c r="J1484">
        <f>IF('Peaker Keys'!$B$31=1,H1484,I1484)</f>
        <v>0</v>
      </c>
    </row>
    <row r="1485" spans="1:10" x14ac:dyDescent="0.25">
      <c r="A1485">
        <v>1479</v>
      </c>
      <c r="B1485">
        <v>0</v>
      </c>
      <c r="C1485">
        <v>95.5</v>
      </c>
      <c r="D1485">
        <f>MOD(A1485-1+'Peaker Keys'!$B$7,'Peaker Keys'!$B$5)</f>
        <v>1502</v>
      </c>
      <c r="E1485">
        <f>INT(D1485/'Peaker Keys'!$B$6)+1</f>
        <v>63</v>
      </c>
      <c r="F1485">
        <f>MOD(D1485,'Peaker Keys'!$B$6)</f>
        <v>14</v>
      </c>
      <c r="G1485" t="str">
        <f>VLOOKUP(E1485,Clustering!$A$6:$B$370,2,FALSE)</f>
        <v>Winter</v>
      </c>
      <c r="H1485">
        <f>IF('Peaker Keys'!$B$29&gt;0,MAX(0,MIN('Peaker Keys'!$B$10,B1485/'Peaker Keys'!$B$29)),0)</f>
        <v>0</v>
      </c>
      <c r="I1485">
        <f>MAX(0,MIN('Peaker Keys'!$B$10,C1485/'Peaker Keys'!$B$30))</f>
        <v>7.9998927763062441E-4</v>
      </c>
      <c r="J1485">
        <f>IF('Peaker Keys'!$B$31=1,H1485,I1485)</f>
        <v>0</v>
      </c>
    </row>
    <row r="1486" spans="1:10" x14ac:dyDescent="0.25">
      <c r="A1486">
        <v>1480</v>
      </c>
      <c r="B1486">
        <v>0</v>
      </c>
      <c r="C1486">
        <v>159.1</v>
      </c>
      <c r="D1486">
        <f>MOD(A1486-1+'Peaker Keys'!$B$7,'Peaker Keys'!$B$5)</f>
        <v>1503</v>
      </c>
      <c r="E1486">
        <f>INT(D1486/'Peaker Keys'!$B$6)+1</f>
        <v>63</v>
      </c>
      <c r="F1486">
        <f>MOD(D1486,'Peaker Keys'!$B$6)</f>
        <v>15</v>
      </c>
      <c r="G1486" t="str">
        <f>VLOOKUP(E1486,Clustering!$A$6:$B$370,2,FALSE)</f>
        <v>Winter</v>
      </c>
      <c r="H1486">
        <f>IF('Peaker Keys'!$B$29&gt;0,MAX(0,MIN('Peaker Keys'!$B$10,B1486/'Peaker Keys'!$B$29)),0)</f>
        <v>0</v>
      </c>
      <c r="I1486">
        <f>MAX(0,MIN('Peaker Keys'!$B$10,C1486/'Peaker Keys'!$B$30))</f>
        <v>1.3327570059793962E-3</v>
      </c>
      <c r="J1486">
        <f>IF('Peaker Keys'!$B$31=1,H1486,I1486)</f>
        <v>0</v>
      </c>
    </row>
    <row r="1487" spans="1:10" x14ac:dyDescent="0.25">
      <c r="A1487">
        <v>1481</v>
      </c>
      <c r="B1487">
        <v>0</v>
      </c>
      <c r="C1487">
        <v>159.1</v>
      </c>
      <c r="D1487">
        <f>MOD(A1487-1+'Peaker Keys'!$B$7,'Peaker Keys'!$B$5)</f>
        <v>1504</v>
      </c>
      <c r="E1487">
        <f>INT(D1487/'Peaker Keys'!$B$6)+1</f>
        <v>63</v>
      </c>
      <c r="F1487">
        <f>MOD(D1487,'Peaker Keys'!$B$6)</f>
        <v>16</v>
      </c>
      <c r="G1487" t="str">
        <f>VLOOKUP(E1487,Clustering!$A$6:$B$370,2,FALSE)</f>
        <v>Winter</v>
      </c>
      <c r="H1487">
        <f>IF('Peaker Keys'!$B$29&gt;0,MAX(0,MIN('Peaker Keys'!$B$10,B1487/'Peaker Keys'!$B$29)),0)</f>
        <v>0</v>
      </c>
      <c r="I1487">
        <f>MAX(0,MIN('Peaker Keys'!$B$10,C1487/'Peaker Keys'!$B$30))</f>
        <v>1.3327570059793962E-3</v>
      </c>
      <c r="J1487">
        <f>IF('Peaker Keys'!$B$31=1,H1487,I1487)</f>
        <v>0</v>
      </c>
    </row>
    <row r="1488" spans="1:10" x14ac:dyDescent="0.25">
      <c r="A1488">
        <v>1482</v>
      </c>
      <c r="B1488">
        <v>0</v>
      </c>
      <c r="C1488">
        <v>159.1</v>
      </c>
      <c r="D1488">
        <f>MOD(A1488-1+'Peaker Keys'!$B$7,'Peaker Keys'!$B$5)</f>
        <v>1505</v>
      </c>
      <c r="E1488">
        <f>INT(D1488/'Peaker Keys'!$B$6)+1</f>
        <v>63</v>
      </c>
      <c r="F1488">
        <f>MOD(D1488,'Peaker Keys'!$B$6)</f>
        <v>17</v>
      </c>
      <c r="G1488" t="str">
        <f>VLOOKUP(E1488,Clustering!$A$6:$B$370,2,FALSE)</f>
        <v>Winter</v>
      </c>
      <c r="H1488">
        <f>IF('Peaker Keys'!$B$29&gt;0,MAX(0,MIN('Peaker Keys'!$B$10,B1488/'Peaker Keys'!$B$29)),0)</f>
        <v>0</v>
      </c>
      <c r="I1488">
        <f>MAX(0,MIN('Peaker Keys'!$B$10,C1488/'Peaker Keys'!$B$30))</f>
        <v>1.3327570059793962E-3</v>
      </c>
      <c r="J1488">
        <f>IF('Peaker Keys'!$B$31=1,H1488,I1488)</f>
        <v>0</v>
      </c>
    </row>
    <row r="1489" spans="1:10" x14ac:dyDescent="0.25">
      <c r="A1489">
        <v>1483</v>
      </c>
      <c r="B1489">
        <v>0</v>
      </c>
      <c r="C1489">
        <v>2559.3000000000002</v>
      </c>
      <c r="D1489">
        <f>MOD(A1489-1+'Peaker Keys'!$B$7,'Peaker Keys'!$B$5)</f>
        <v>1506</v>
      </c>
      <c r="E1489">
        <f>INT(D1489/'Peaker Keys'!$B$6)+1</f>
        <v>63</v>
      </c>
      <c r="F1489">
        <f>MOD(D1489,'Peaker Keys'!$B$6)</f>
        <v>18</v>
      </c>
      <c r="G1489" t="str">
        <f>VLOOKUP(E1489,Clustering!$A$6:$B$370,2,FALSE)</f>
        <v>Winter</v>
      </c>
      <c r="H1489">
        <f>IF('Peaker Keys'!$B$29&gt;0,MAX(0,MIN('Peaker Keys'!$B$10,B1489/'Peaker Keys'!$B$29)),0)</f>
        <v>0</v>
      </c>
      <c r="I1489">
        <f>MAX(0,MIN('Peaker Keys'!$B$10,C1489/'Peaker Keys'!$B$30))</f>
        <v>2.1438874955393268E-2</v>
      </c>
      <c r="J1489">
        <f>IF('Peaker Keys'!$B$31=1,H1489,I1489)</f>
        <v>0</v>
      </c>
    </row>
    <row r="1490" spans="1:10" x14ac:dyDescent="0.25">
      <c r="A1490">
        <v>1484</v>
      </c>
      <c r="B1490">
        <v>0</v>
      </c>
      <c r="C1490">
        <v>2559.3000000000002</v>
      </c>
      <c r="D1490">
        <f>MOD(A1490-1+'Peaker Keys'!$B$7,'Peaker Keys'!$B$5)</f>
        <v>1507</v>
      </c>
      <c r="E1490">
        <f>INT(D1490/'Peaker Keys'!$B$6)+1</f>
        <v>63</v>
      </c>
      <c r="F1490">
        <f>MOD(D1490,'Peaker Keys'!$B$6)</f>
        <v>19</v>
      </c>
      <c r="G1490" t="str">
        <f>VLOOKUP(E1490,Clustering!$A$6:$B$370,2,FALSE)</f>
        <v>Winter</v>
      </c>
      <c r="H1490">
        <f>IF('Peaker Keys'!$B$29&gt;0,MAX(0,MIN('Peaker Keys'!$B$10,B1490/'Peaker Keys'!$B$29)),0)</f>
        <v>0</v>
      </c>
      <c r="I1490">
        <f>MAX(0,MIN('Peaker Keys'!$B$10,C1490/'Peaker Keys'!$B$30))</f>
        <v>2.1438874955393268E-2</v>
      </c>
      <c r="J1490">
        <f>IF('Peaker Keys'!$B$31=1,H1490,I1490)</f>
        <v>0</v>
      </c>
    </row>
    <row r="1491" spans="1:10" x14ac:dyDescent="0.25">
      <c r="A1491">
        <v>1485</v>
      </c>
      <c r="B1491">
        <v>0</v>
      </c>
      <c r="C1491">
        <v>159.1</v>
      </c>
      <c r="D1491">
        <f>MOD(A1491-1+'Peaker Keys'!$B$7,'Peaker Keys'!$B$5)</f>
        <v>1508</v>
      </c>
      <c r="E1491">
        <f>INT(D1491/'Peaker Keys'!$B$6)+1</f>
        <v>63</v>
      </c>
      <c r="F1491">
        <f>MOD(D1491,'Peaker Keys'!$B$6)</f>
        <v>20</v>
      </c>
      <c r="G1491" t="str">
        <f>VLOOKUP(E1491,Clustering!$A$6:$B$370,2,FALSE)</f>
        <v>Winter</v>
      </c>
      <c r="H1491">
        <f>IF('Peaker Keys'!$B$29&gt;0,MAX(0,MIN('Peaker Keys'!$B$10,B1491/'Peaker Keys'!$B$29)),0)</f>
        <v>0</v>
      </c>
      <c r="I1491">
        <f>MAX(0,MIN('Peaker Keys'!$B$10,C1491/'Peaker Keys'!$B$30))</f>
        <v>1.3327570059793962E-3</v>
      </c>
      <c r="J1491">
        <f>IF('Peaker Keys'!$B$31=1,H1491,I1491)</f>
        <v>0</v>
      </c>
    </row>
    <row r="1492" spans="1:10" x14ac:dyDescent="0.25">
      <c r="A1492">
        <v>1486</v>
      </c>
      <c r="B1492">
        <v>0</v>
      </c>
      <c r="C1492">
        <v>1454.8</v>
      </c>
      <c r="D1492">
        <f>MOD(A1492-1+'Peaker Keys'!$B$7,'Peaker Keys'!$B$5)</f>
        <v>1509</v>
      </c>
      <c r="E1492">
        <f>INT(D1492/'Peaker Keys'!$B$6)+1</f>
        <v>63</v>
      </c>
      <c r="F1492">
        <f>MOD(D1492,'Peaker Keys'!$B$6)</f>
        <v>21</v>
      </c>
      <c r="G1492" t="str">
        <f>VLOOKUP(E1492,Clustering!$A$6:$B$370,2,FALSE)</f>
        <v>Winter</v>
      </c>
      <c r="H1492">
        <f>IF('Peaker Keys'!$B$29&gt;0,MAX(0,MIN('Peaker Keys'!$B$10,B1492/'Peaker Keys'!$B$29)),0)</f>
        <v>0</v>
      </c>
      <c r="I1492">
        <f>MAX(0,MIN('Peaker Keys'!$B$10,C1492/'Peaker Keys'!$B$30))</f>
        <v>1.2186642943424423E-2</v>
      </c>
      <c r="J1492">
        <f>IF('Peaker Keys'!$B$31=1,H1492,I1492)</f>
        <v>0</v>
      </c>
    </row>
    <row r="1493" spans="1:10" x14ac:dyDescent="0.25">
      <c r="A1493">
        <v>1487</v>
      </c>
      <c r="B1493">
        <v>0</v>
      </c>
      <c r="C1493">
        <v>599.29999999999995</v>
      </c>
      <c r="D1493">
        <f>MOD(A1493-1+'Peaker Keys'!$B$7,'Peaker Keys'!$B$5)</f>
        <v>1510</v>
      </c>
      <c r="E1493">
        <f>INT(D1493/'Peaker Keys'!$B$6)+1</f>
        <v>63</v>
      </c>
      <c r="F1493">
        <f>MOD(D1493,'Peaker Keys'!$B$6)</f>
        <v>22</v>
      </c>
      <c r="G1493" t="str">
        <f>VLOOKUP(E1493,Clustering!$A$6:$B$370,2,FALSE)</f>
        <v>Winter</v>
      </c>
      <c r="H1493">
        <f>IF('Peaker Keys'!$B$29&gt;0,MAX(0,MIN('Peaker Keys'!$B$10,B1493/'Peaker Keys'!$B$29)),0)</f>
        <v>0</v>
      </c>
      <c r="I1493">
        <f>MAX(0,MIN('Peaker Keys'!$B$10,C1493/'Peaker Keys'!$B$30))</f>
        <v>5.0202468490474677E-3</v>
      </c>
      <c r="J1493">
        <f>IF('Peaker Keys'!$B$31=1,H1493,I1493)</f>
        <v>0</v>
      </c>
    </row>
    <row r="1494" spans="1:10" x14ac:dyDescent="0.25">
      <c r="A1494">
        <v>1488</v>
      </c>
      <c r="B1494">
        <v>0</v>
      </c>
      <c r="C1494">
        <v>159.1</v>
      </c>
      <c r="D1494">
        <f>MOD(A1494-1+'Peaker Keys'!$B$7,'Peaker Keys'!$B$5)</f>
        <v>1511</v>
      </c>
      <c r="E1494">
        <f>INT(D1494/'Peaker Keys'!$B$6)+1</f>
        <v>63</v>
      </c>
      <c r="F1494">
        <f>MOD(D1494,'Peaker Keys'!$B$6)</f>
        <v>23</v>
      </c>
      <c r="G1494" t="str">
        <f>VLOOKUP(E1494,Clustering!$A$6:$B$370,2,FALSE)</f>
        <v>Winter</v>
      </c>
      <c r="H1494">
        <f>IF('Peaker Keys'!$B$29&gt;0,MAX(0,MIN('Peaker Keys'!$B$10,B1494/'Peaker Keys'!$B$29)),0)</f>
        <v>0</v>
      </c>
      <c r="I1494">
        <f>MAX(0,MIN('Peaker Keys'!$B$10,C1494/'Peaker Keys'!$B$30))</f>
        <v>1.3327570059793962E-3</v>
      </c>
      <c r="J1494">
        <f>IF('Peaker Keys'!$B$31=1,H1494,I1494)</f>
        <v>0</v>
      </c>
    </row>
    <row r="1495" spans="1:10" x14ac:dyDescent="0.25">
      <c r="A1495">
        <v>1489</v>
      </c>
      <c r="B1495">
        <v>0</v>
      </c>
      <c r="C1495">
        <v>159.1</v>
      </c>
      <c r="D1495">
        <f>MOD(A1495-1+'Peaker Keys'!$B$7,'Peaker Keys'!$B$5)</f>
        <v>1512</v>
      </c>
      <c r="E1495">
        <f>INT(D1495/'Peaker Keys'!$B$6)+1</f>
        <v>64</v>
      </c>
      <c r="F1495">
        <f>MOD(D1495,'Peaker Keys'!$B$6)</f>
        <v>0</v>
      </c>
      <c r="G1495" t="str">
        <f>VLOOKUP(E1495,Clustering!$A$6:$B$370,2,FALSE)</f>
        <v>Summer</v>
      </c>
      <c r="H1495">
        <f>IF('Peaker Keys'!$B$29&gt;0,MAX(0,MIN('Peaker Keys'!$B$10,B1495/'Peaker Keys'!$B$29)),0)</f>
        <v>0</v>
      </c>
      <c r="I1495">
        <f>MAX(0,MIN('Peaker Keys'!$B$10,C1495/'Peaker Keys'!$B$30))</f>
        <v>1.3327570059793962E-3</v>
      </c>
      <c r="J1495">
        <f>IF('Peaker Keys'!$B$31=1,H1495,I1495)</f>
        <v>0</v>
      </c>
    </row>
    <row r="1496" spans="1:10" x14ac:dyDescent="0.25">
      <c r="A1496">
        <v>1490</v>
      </c>
      <c r="B1496">
        <v>0</v>
      </c>
      <c r="C1496">
        <v>159.1</v>
      </c>
      <c r="D1496">
        <f>MOD(A1496-1+'Peaker Keys'!$B$7,'Peaker Keys'!$B$5)</f>
        <v>1513</v>
      </c>
      <c r="E1496">
        <f>INT(D1496/'Peaker Keys'!$B$6)+1</f>
        <v>64</v>
      </c>
      <c r="F1496">
        <f>MOD(D1496,'Peaker Keys'!$B$6)</f>
        <v>1</v>
      </c>
      <c r="G1496" t="str">
        <f>VLOOKUP(E1496,Clustering!$A$6:$B$370,2,FALSE)</f>
        <v>Summer</v>
      </c>
      <c r="H1496">
        <f>IF('Peaker Keys'!$B$29&gt;0,MAX(0,MIN('Peaker Keys'!$B$10,B1496/'Peaker Keys'!$B$29)),0)</f>
        <v>0</v>
      </c>
      <c r="I1496">
        <f>MAX(0,MIN('Peaker Keys'!$B$10,C1496/'Peaker Keys'!$B$30))</f>
        <v>1.3327570059793962E-3</v>
      </c>
      <c r="J1496">
        <f>IF('Peaker Keys'!$B$31=1,H1496,I1496)</f>
        <v>0</v>
      </c>
    </row>
    <row r="1497" spans="1:10" x14ac:dyDescent="0.25">
      <c r="A1497">
        <v>1491</v>
      </c>
      <c r="B1497">
        <v>0</v>
      </c>
      <c r="C1497">
        <v>95.5</v>
      </c>
      <c r="D1497">
        <f>MOD(A1497-1+'Peaker Keys'!$B$7,'Peaker Keys'!$B$5)</f>
        <v>1514</v>
      </c>
      <c r="E1497">
        <f>INT(D1497/'Peaker Keys'!$B$6)+1</f>
        <v>64</v>
      </c>
      <c r="F1497">
        <f>MOD(D1497,'Peaker Keys'!$B$6)</f>
        <v>2</v>
      </c>
      <c r="G1497" t="str">
        <f>VLOOKUP(E1497,Clustering!$A$6:$B$370,2,FALSE)</f>
        <v>Summer</v>
      </c>
      <c r="H1497">
        <f>IF('Peaker Keys'!$B$29&gt;0,MAX(0,MIN('Peaker Keys'!$B$10,B1497/'Peaker Keys'!$B$29)),0)</f>
        <v>0</v>
      </c>
      <c r="I1497">
        <f>MAX(0,MIN('Peaker Keys'!$B$10,C1497/'Peaker Keys'!$B$30))</f>
        <v>7.9998927763062441E-4</v>
      </c>
      <c r="J1497">
        <f>IF('Peaker Keys'!$B$31=1,H1497,I1497)</f>
        <v>0</v>
      </c>
    </row>
    <row r="1498" spans="1:10" x14ac:dyDescent="0.25">
      <c r="A1498">
        <v>1492</v>
      </c>
      <c r="B1498">
        <v>0</v>
      </c>
      <c r="C1498">
        <v>95.5</v>
      </c>
      <c r="D1498">
        <f>MOD(A1498-1+'Peaker Keys'!$B$7,'Peaker Keys'!$B$5)</f>
        <v>1515</v>
      </c>
      <c r="E1498">
        <f>INT(D1498/'Peaker Keys'!$B$6)+1</f>
        <v>64</v>
      </c>
      <c r="F1498">
        <f>MOD(D1498,'Peaker Keys'!$B$6)</f>
        <v>3</v>
      </c>
      <c r="G1498" t="str">
        <f>VLOOKUP(E1498,Clustering!$A$6:$B$370,2,FALSE)</f>
        <v>Summer</v>
      </c>
      <c r="H1498">
        <f>IF('Peaker Keys'!$B$29&gt;0,MAX(0,MIN('Peaker Keys'!$B$10,B1498/'Peaker Keys'!$B$29)),0)</f>
        <v>0</v>
      </c>
      <c r="I1498">
        <f>MAX(0,MIN('Peaker Keys'!$B$10,C1498/'Peaker Keys'!$B$30))</f>
        <v>7.9998927763062441E-4</v>
      </c>
      <c r="J1498">
        <f>IF('Peaker Keys'!$B$31=1,H1498,I1498)</f>
        <v>0</v>
      </c>
    </row>
    <row r="1499" spans="1:10" x14ac:dyDescent="0.25">
      <c r="A1499">
        <v>1493</v>
      </c>
      <c r="B1499">
        <v>0</v>
      </c>
      <c r="C1499">
        <v>95.5</v>
      </c>
      <c r="D1499">
        <f>MOD(A1499-1+'Peaker Keys'!$B$7,'Peaker Keys'!$B$5)</f>
        <v>1516</v>
      </c>
      <c r="E1499">
        <f>INT(D1499/'Peaker Keys'!$B$6)+1</f>
        <v>64</v>
      </c>
      <c r="F1499">
        <f>MOD(D1499,'Peaker Keys'!$B$6)</f>
        <v>4</v>
      </c>
      <c r="G1499" t="str">
        <f>VLOOKUP(E1499,Clustering!$A$6:$B$370,2,FALSE)</f>
        <v>Summer</v>
      </c>
      <c r="H1499">
        <f>IF('Peaker Keys'!$B$29&gt;0,MAX(0,MIN('Peaker Keys'!$B$10,B1499/'Peaker Keys'!$B$29)),0)</f>
        <v>0</v>
      </c>
      <c r="I1499">
        <f>MAX(0,MIN('Peaker Keys'!$B$10,C1499/'Peaker Keys'!$B$30))</f>
        <v>7.9998927763062441E-4</v>
      </c>
      <c r="J1499">
        <f>IF('Peaker Keys'!$B$31=1,H1499,I1499)</f>
        <v>0</v>
      </c>
    </row>
    <row r="1500" spans="1:10" x14ac:dyDescent="0.25">
      <c r="A1500">
        <v>1494</v>
      </c>
      <c r="B1500">
        <v>0</v>
      </c>
      <c r="C1500">
        <v>95.5</v>
      </c>
      <c r="D1500">
        <f>MOD(A1500-1+'Peaker Keys'!$B$7,'Peaker Keys'!$B$5)</f>
        <v>1517</v>
      </c>
      <c r="E1500">
        <f>INT(D1500/'Peaker Keys'!$B$6)+1</f>
        <v>64</v>
      </c>
      <c r="F1500">
        <f>MOD(D1500,'Peaker Keys'!$B$6)</f>
        <v>5</v>
      </c>
      <c r="G1500" t="str">
        <f>VLOOKUP(E1500,Clustering!$A$6:$B$370,2,FALSE)</f>
        <v>Summer</v>
      </c>
      <c r="H1500">
        <f>IF('Peaker Keys'!$B$29&gt;0,MAX(0,MIN('Peaker Keys'!$B$10,B1500/'Peaker Keys'!$B$29)),0)</f>
        <v>0</v>
      </c>
      <c r="I1500">
        <f>MAX(0,MIN('Peaker Keys'!$B$10,C1500/'Peaker Keys'!$B$30))</f>
        <v>7.9998927763062441E-4</v>
      </c>
      <c r="J1500">
        <f>IF('Peaker Keys'!$B$31=1,H1500,I1500)</f>
        <v>0</v>
      </c>
    </row>
    <row r="1501" spans="1:10" x14ac:dyDescent="0.25">
      <c r="A1501">
        <v>1495</v>
      </c>
      <c r="B1501">
        <v>0</v>
      </c>
      <c r="C1501">
        <v>95.5</v>
      </c>
      <c r="D1501">
        <f>MOD(A1501-1+'Peaker Keys'!$B$7,'Peaker Keys'!$B$5)</f>
        <v>1518</v>
      </c>
      <c r="E1501">
        <f>INT(D1501/'Peaker Keys'!$B$6)+1</f>
        <v>64</v>
      </c>
      <c r="F1501">
        <f>MOD(D1501,'Peaker Keys'!$B$6)</f>
        <v>6</v>
      </c>
      <c r="G1501" t="str">
        <f>VLOOKUP(E1501,Clustering!$A$6:$B$370,2,FALSE)</f>
        <v>Summer</v>
      </c>
      <c r="H1501">
        <f>IF('Peaker Keys'!$B$29&gt;0,MAX(0,MIN('Peaker Keys'!$B$10,B1501/'Peaker Keys'!$B$29)),0)</f>
        <v>0</v>
      </c>
      <c r="I1501">
        <f>MAX(0,MIN('Peaker Keys'!$B$10,C1501/'Peaker Keys'!$B$30))</f>
        <v>7.9998927763062441E-4</v>
      </c>
      <c r="J1501">
        <f>IF('Peaker Keys'!$B$31=1,H1501,I1501)</f>
        <v>0</v>
      </c>
    </row>
    <row r="1502" spans="1:10" x14ac:dyDescent="0.25">
      <c r="A1502">
        <v>1496</v>
      </c>
      <c r="B1502">
        <v>0</v>
      </c>
      <c r="C1502">
        <v>95.5</v>
      </c>
      <c r="D1502">
        <f>MOD(A1502-1+'Peaker Keys'!$B$7,'Peaker Keys'!$B$5)</f>
        <v>1519</v>
      </c>
      <c r="E1502">
        <f>INT(D1502/'Peaker Keys'!$B$6)+1</f>
        <v>64</v>
      </c>
      <c r="F1502">
        <f>MOD(D1502,'Peaker Keys'!$B$6)</f>
        <v>7</v>
      </c>
      <c r="G1502" t="str">
        <f>VLOOKUP(E1502,Clustering!$A$6:$B$370,2,FALSE)</f>
        <v>Summer</v>
      </c>
      <c r="H1502">
        <f>IF('Peaker Keys'!$B$29&gt;0,MAX(0,MIN('Peaker Keys'!$B$10,B1502/'Peaker Keys'!$B$29)),0)</f>
        <v>0</v>
      </c>
      <c r="I1502">
        <f>MAX(0,MIN('Peaker Keys'!$B$10,C1502/'Peaker Keys'!$B$30))</f>
        <v>7.9998927763062441E-4</v>
      </c>
      <c r="J1502">
        <f>IF('Peaker Keys'!$B$31=1,H1502,I1502)</f>
        <v>0</v>
      </c>
    </row>
    <row r="1503" spans="1:10" x14ac:dyDescent="0.25">
      <c r="A1503">
        <v>1497</v>
      </c>
      <c r="B1503">
        <v>0</v>
      </c>
      <c r="C1503">
        <v>95.5</v>
      </c>
      <c r="D1503">
        <f>MOD(A1503-1+'Peaker Keys'!$B$7,'Peaker Keys'!$B$5)</f>
        <v>1520</v>
      </c>
      <c r="E1503">
        <f>INT(D1503/'Peaker Keys'!$B$6)+1</f>
        <v>64</v>
      </c>
      <c r="F1503">
        <f>MOD(D1503,'Peaker Keys'!$B$6)</f>
        <v>8</v>
      </c>
      <c r="G1503" t="str">
        <f>VLOOKUP(E1503,Clustering!$A$6:$B$370,2,FALSE)</f>
        <v>Summer</v>
      </c>
      <c r="H1503">
        <f>IF('Peaker Keys'!$B$29&gt;0,MAX(0,MIN('Peaker Keys'!$B$10,B1503/'Peaker Keys'!$B$29)),0)</f>
        <v>0</v>
      </c>
      <c r="I1503">
        <f>MAX(0,MIN('Peaker Keys'!$B$10,C1503/'Peaker Keys'!$B$30))</f>
        <v>7.9998927763062441E-4</v>
      </c>
      <c r="J1503">
        <f>IF('Peaker Keys'!$B$31=1,H1503,I1503)</f>
        <v>0</v>
      </c>
    </row>
    <row r="1504" spans="1:10" x14ac:dyDescent="0.25">
      <c r="A1504">
        <v>1498</v>
      </c>
      <c r="B1504">
        <v>0</v>
      </c>
      <c r="C1504">
        <v>95.5</v>
      </c>
      <c r="D1504">
        <f>MOD(A1504-1+'Peaker Keys'!$B$7,'Peaker Keys'!$B$5)</f>
        <v>1521</v>
      </c>
      <c r="E1504">
        <f>INT(D1504/'Peaker Keys'!$B$6)+1</f>
        <v>64</v>
      </c>
      <c r="F1504">
        <f>MOD(D1504,'Peaker Keys'!$B$6)</f>
        <v>9</v>
      </c>
      <c r="G1504" t="str">
        <f>VLOOKUP(E1504,Clustering!$A$6:$B$370,2,FALSE)</f>
        <v>Summer</v>
      </c>
      <c r="H1504">
        <f>IF('Peaker Keys'!$B$29&gt;0,MAX(0,MIN('Peaker Keys'!$B$10,B1504/'Peaker Keys'!$B$29)),0)</f>
        <v>0</v>
      </c>
      <c r="I1504">
        <f>MAX(0,MIN('Peaker Keys'!$B$10,C1504/'Peaker Keys'!$B$30))</f>
        <v>7.9998927763062441E-4</v>
      </c>
      <c r="J1504">
        <f>IF('Peaker Keys'!$B$31=1,H1504,I1504)</f>
        <v>0</v>
      </c>
    </row>
    <row r="1505" spans="1:10" x14ac:dyDescent="0.25">
      <c r="A1505">
        <v>1499</v>
      </c>
      <c r="B1505">
        <v>0</v>
      </c>
      <c r="C1505">
        <v>95.5</v>
      </c>
      <c r="D1505">
        <f>MOD(A1505-1+'Peaker Keys'!$B$7,'Peaker Keys'!$B$5)</f>
        <v>1522</v>
      </c>
      <c r="E1505">
        <f>INT(D1505/'Peaker Keys'!$B$6)+1</f>
        <v>64</v>
      </c>
      <c r="F1505">
        <f>MOD(D1505,'Peaker Keys'!$B$6)</f>
        <v>10</v>
      </c>
      <c r="G1505" t="str">
        <f>VLOOKUP(E1505,Clustering!$A$6:$B$370,2,FALSE)</f>
        <v>Summer</v>
      </c>
      <c r="H1505">
        <f>IF('Peaker Keys'!$B$29&gt;0,MAX(0,MIN('Peaker Keys'!$B$10,B1505/'Peaker Keys'!$B$29)),0)</f>
        <v>0</v>
      </c>
      <c r="I1505">
        <f>MAX(0,MIN('Peaker Keys'!$B$10,C1505/'Peaker Keys'!$B$30))</f>
        <v>7.9998927763062441E-4</v>
      </c>
      <c r="J1505">
        <f>IF('Peaker Keys'!$B$31=1,H1505,I1505)</f>
        <v>0</v>
      </c>
    </row>
    <row r="1506" spans="1:10" x14ac:dyDescent="0.25">
      <c r="A1506">
        <v>1500</v>
      </c>
      <c r="B1506">
        <v>0</v>
      </c>
      <c r="C1506">
        <v>95.5</v>
      </c>
      <c r="D1506">
        <f>MOD(A1506-1+'Peaker Keys'!$B$7,'Peaker Keys'!$B$5)</f>
        <v>1523</v>
      </c>
      <c r="E1506">
        <f>INT(D1506/'Peaker Keys'!$B$6)+1</f>
        <v>64</v>
      </c>
      <c r="F1506">
        <f>MOD(D1506,'Peaker Keys'!$B$6)</f>
        <v>11</v>
      </c>
      <c r="G1506" t="str">
        <f>VLOOKUP(E1506,Clustering!$A$6:$B$370,2,FALSE)</f>
        <v>Summer</v>
      </c>
      <c r="H1506">
        <f>IF('Peaker Keys'!$B$29&gt;0,MAX(0,MIN('Peaker Keys'!$B$10,B1506/'Peaker Keys'!$B$29)),0)</f>
        <v>0</v>
      </c>
      <c r="I1506">
        <f>MAX(0,MIN('Peaker Keys'!$B$10,C1506/'Peaker Keys'!$B$30))</f>
        <v>7.9998927763062441E-4</v>
      </c>
      <c r="J1506">
        <f>IF('Peaker Keys'!$B$31=1,H1506,I1506)</f>
        <v>0</v>
      </c>
    </row>
    <row r="1507" spans="1:10" x14ac:dyDescent="0.25">
      <c r="A1507">
        <v>1501</v>
      </c>
      <c r="B1507">
        <v>0</v>
      </c>
      <c r="C1507">
        <v>95.5</v>
      </c>
      <c r="D1507">
        <f>MOD(A1507-1+'Peaker Keys'!$B$7,'Peaker Keys'!$B$5)</f>
        <v>1524</v>
      </c>
      <c r="E1507">
        <f>INT(D1507/'Peaker Keys'!$B$6)+1</f>
        <v>64</v>
      </c>
      <c r="F1507">
        <f>MOD(D1507,'Peaker Keys'!$B$6)</f>
        <v>12</v>
      </c>
      <c r="G1507" t="str">
        <f>VLOOKUP(E1507,Clustering!$A$6:$B$370,2,FALSE)</f>
        <v>Summer</v>
      </c>
      <c r="H1507">
        <f>IF('Peaker Keys'!$B$29&gt;0,MAX(0,MIN('Peaker Keys'!$B$10,B1507/'Peaker Keys'!$B$29)),0)</f>
        <v>0</v>
      </c>
      <c r="I1507">
        <f>MAX(0,MIN('Peaker Keys'!$B$10,C1507/'Peaker Keys'!$B$30))</f>
        <v>7.9998927763062441E-4</v>
      </c>
      <c r="J1507">
        <f>IF('Peaker Keys'!$B$31=1,H1507,I1507)</f>
        <v>0</v>
      </c>
    </row>
    <row r="1508" spans="1:10" x14ac:dyDescent="0.25">
      <c r="A1508">
        <v>1502</v>
      </c>
      <c r="B1508">
        <v>0</v>
      </c>
      <c r="C1508">
        <v>95.5</v>
      </c>
      <c r="D1508">
        <f>MOD(A1508-1+'Peaker Keys'!$B$7,'Peaker Keys'!$B$5)</f>
        <v>1525</v>
      </c>
      <c r="E1508">
        <f>INT(D1508/'Peaker Keys'!$B$6)+1</f>
        <v>64</v>
      </c>
      <c r="F1508">
        <f>MOD(D1508,'Peaker Keys'!$B$6)</f>
        <v>13</v>
      </c>
      <c r="G1508" t="str">
        <f>VLOOKUP(E1508,Clustering!$A$6:$B$370,2,FALSE)</f>
        <v>Summer</v>
      </c>
      <c r="H1508">
        <f>IF('Peaker Keys'!$B$29&gt;0,MAX(0,MIN('Peaker Keys'!$B$10,B1508/'Peaker Keys'!$B$29)),0)</f>
        <v>0</v>
      </c>
      <c r="I1508">
        <f>MAX(0,MIN('Peaker Keys'!$B$10,C1508/'Peaker Keys'!$B$30))</f>
        <v>7.9998927763062441E-4</v>
      </c>
      <c r="J1508">
        <f>IF('Peaker Keys'!$B$31=1,H1508,I1508)</f>
        <v>0</v>
      </c>
    </row>
    <row r="1509" spans="1:10" x14ac:dyDescent="0.25">
      <c r="A1509">
        <v>1503</v>
      </c>
      <c r="B1509">
        <v>0</v>
      </c>
      <c r="C1509">
        <v>95.5</v>
      </c>
      <c r="D1509">
        <f>MOD(A1509-1+'Peaker Keys'!$B$7,'Peaker Keys'!$B$5)</f>
        <v>1526</v>
      </c>
      <c r="E1509">
        <f>INT(D1509/'Peaker Keys'!$B$6)+1</f>
        <v>64</v>
      </c>
      <c r="F1509">
        <f>MOD(D1509,'Peaker Keys'!$B$6)</f>
        <v>14</v>
      </c>
      <c r="G1509" t="str">
        <f>VLOOKUP(E1509,Clustering!$A$6:$B$370,2,FALSE)</f>
        <v>Summer</v>
      </c>
      <c r="H1509">
        <f>IF('Peaker Keys'!$B$29&gt;0,MAX(0,MIN('Peaker Keys'!$B$10,B1509/'Peaker Keys'!$B$29)),0)</f>
        <v>0</v>
      </c>
      <c r="I1509">
        <f>MAX(0,MIN('Peaker Keys'!$B$10,C1509/'Peaker Keys'!$B$30))</f>
        <v>7.9998927763062441E-4</v>
      </c>
      <c r="J1509">
        <f>IF('Peaker Keys'!$B$31=1,H1509,I1509)</f>
        <v>0</v>
      </c>
    </row>
    <row r="1510" spans="1:10" x14ac:dyDescent="0.25">
      <c r="A1510">
        <v>1504</v>
      </c>
      <c r="B1510">
        <v>0</v>
      </c>
      <c r="C1510">
        <v>95.5</v>
      </c>
      <c r="D1510">
        <f>MOD(A1510-1+'Peaker Keys'!$B$7,'Peaker Keys'!$B$5)</f>
        <v>1527</v>
      </c>
      <c r="E1510">
        <f>INT(D1510/'Peaker Keys'!$B$6)+1</f>
        <v>64</v>
      </c>
      <c r="F1510">
        <f>MOD(D1510,'Peaker Keys'!$B$6)</f>
        <v>15</v>
      </c>
      <c r="G1510" t="str">
        <f>VLOOKUP(E1510,Clustering!$A$6:$B$370,2,FALSE)</f>
        <v>Summer</v>
      </c>
      <c r="H1510">
        <f>IF('Peaker Keys'!$B$29&gt;0,MAX(0,MIN('Peaker Keys'!$B$10,B1510/'Peaker Keys'!$B$29)),0)</f>
        <v>0</v>
      </c>
      <c r="I1510">
        <f>MAX(0,MIN('Peaker Keys'!$B$10,C1510/'Peaker Keys'!$B$30))</f>
        <v>7.9998927763062441E-4</v>
      </c>
      <c r="J1510">
        <f>IF('Peaker Keys'!$B$31=1,H1510,I1510)</f>
        <v>0</v>
      </c>
    </row>
    <row r="1511" spans="1:10" x14ac:dyDescent="0.25">
      <c r="A1511">
        <v>1505</v>
      </c>
      <c r="B1511">
        <v>0</v>
      </c>
      <c r="C1511">
        <v>95.5</v>
      </c>
      <c r="D1511">
        <f>MOD(A1511-1+'Peaker Keys'!$B$7,'Peaker Keys'!$B$5)</f>
        <v>1528</v>
      </c>
      <c r="E1511">
        <f>INT(D1511/'Peaker Keys'!$B$6)+1</f>
        <v>64</v>
      </c>
      <c r="F1511">
        <f>MOD(D1511,'Peaker Keys'!$B$6)</f>
        <v>16</v>
      </c>
      <c r="G1511" t="str">
        <f>VLOOKUP(E1511,Clustering!$A$6:$B$370,2,FALSE)</f>
        <v>Summer</v>
      </c>
      <c r="H1511">
        <f>IF('Peaker Keys'!$B$29&gt;0,MAX(0,MIN('Peaker Keys'!$B$10,B1511/'Peaker Keys'!$B$29)),0)</f>
        <v>0</v>
      </c>
      <c r="I1511">
        <f>MAX(0,MIN('Peaker Keys'!$B$10,C1511/'Peaker Keys'!$B$30))</f>
        <v>7.9998927763062441E-4</v>
      </c>
      <c r="J1511">
        <f>IF('Peaker Keys'!$B$31=1,H1511,I1511)</f>
        <v>0</v>
      </c>
    </row>
    <row r="1512" spans="1:10" x14ac:dyDescent="0.25">
      <c r="A1512">
        <v>1506</v>
      </c>
      <c r="B1512">
        <v>0</v>
      </c>
      <c r="C1512">
        <v>159.1</v>
      </c>
      <c r="D1512">
        <f>MOD(A1512-1+'Peaker Keys'!$B$7,'Peaker Keys'!$B$5)</f>
        <v>1529</v>
      </c>
      <c r="E1512">
        <f>INT(D1512/'Peaker Keys'!$B$6)+1</f>
        <v>64</v>
      </c>
      <c r="F1512">
        <f>MOD(D1512,'Peaker Keys'!$B$6)</f>
        <v>17</v>
      </c>
      <c r="G1512" t="str">
        <f>VLOOKUP(E1512,Clustering!$A$6:$B$370,2,FALSE)</f>
        <v>Summer</v>
      </c>
      <c r="H1512">
        <f>IF('Peaker Keys'!$B$29&gt;0,MAX(0,MIN('Peaker Keys'!$B$10,B1512/'Peaker Keys'!$B$29)),0)</f>
        <v>0</v>
      </c>
      <c r="I1512">
        <f>MAX(0,MIN('Peaker Keys'!$B$10,C1512/'Peaker Keys'!$B$30))</f>
        <v>1.3327570059793962E-3</v>
      </c>
      <c r="J1512">
        <f>IF('Peaker Keys'!$B$31=1,H1512,I1512)</f>
        <v>0</v>
      </c>
    </row>
    <row r="1513" spans="1:10" x14ac:dyDescent="0.25">
      <c r="A1513">
        <v>1507</v>
      </c>
      <c r="B1513">
        <v>0</v>
      </c>
      <c r="C1513">
        <v>1075.4000000000001</v>
      </c>
      <c r="D1513">
        <f>MOD(A1513-1+'Peaker Keys'!$B$7,'Peaker Keys'!$B$5)</f>
        <v>1530</v>
      </c>
      <c r="E1513">
        <f>INT(D1513/'Peaker Keys'!$B$6)+1</f>
        <v>64</v>
      </c>
      <c r="F1513">
        <f>MOD(D1513,'Peaker Keys'!$B$6)</f>
        <v>18</v>
      </c>
      <c r="G1513" t="str">
        <f>VLOOKUP(E1513,Clustering!$A$6:$B$370,2,FALSE)</f>
        <v>Summer</v>
      </c>
      <c r="H1513">
        <f>IF('Peaker Keys'!$B$29&gt;0,MAX(0,MIN('Peaker Keys'!$B$10,B1513/'Peaker Keys'!$B$29)),0)</f>
        <v>0</v>
      </c>
      <c r="I1513">
        <f>MAX(0,MIN('Peaker Keys'!$B$10,C1513/'Peaker Keys'!$B$30))</f>
        <v>9.0084656456960576E-3</v>
      </c>
      <c r="J1513">
        <f>IF('Peaker Keys'!$B$31=1,H1513,I1513)</f>
        <v>0</v>
      </c>
    </row>
    <row r="1514" spans="1:10" x14ac:dyDescent="0.25">
      <c r="A1514">
        <v>1508</v>
      </c>
      <c r="B1514">
        <v>0</v>
      </c>
      <c r="C1514">
        <v>159.1</v>
      </c>
      <c r="D1514">
        <f>MOD(A1514-1+'Peaker Keys'!$B$7,'Peaker Keys'!$B$5)</f>
        <v>1531</v>
      </c>
      <c r="E1514">
        <f>INT(D1514/'Peaker Keys'!$B$6)+1</f>
        <v>64</v>
      </c>
      <c r="F1514">
        <f>MOD(D1514,'Peaker Keys'!$B$6)</f>
        <v>19</v>
      </c>
      <c r="G1514" t="str">
        <f>VLOOKUP(E1514,Clustering!$A$6:$B$370,2,FALSE)</f>
        <v>Summer</v>
      </c>
      <c r="H1514">
        <f>IF('Peaker Keys'!$B$29&gt;0,MAX(0,MIN('Peaker Keys'!$B$10,B1514/'Peaker Keys'!$B$29)),0)</f>
        <v>0</v>
      </c>
      <c r="I1514">
        <f>MAX(0,MIN('Peaker Keys'!$B$10,C1514/'Peaker Keys'!$B$30))</f>
        <v>1.3327570059793962E-3</v>
      </c>
      <c r="J1514">
        <f>IF('Peaker Keys'!$B$31=1,H1514,I1514)</f>
        <v>0</v>
      </c>
    </row>
    <row r="1515" spans="1:10" x14ac:dyDescent="0.25">
      <c r="A1515">
        <v>1509</v>
      </c>
      <c r="B1515">
        <v>0</v>
      </c>
      <c r="C1515">
        <v>159.1</v>
      </c>
      <c r="D1515">
        <f>MOD(A1515-1+'Peaker Keys'!$B$7,'Peaker Keys'!$B$5)</f>
        <v>1532</v>
      </c>
      <c r="E1515">
        <f>INT(D1515/'Peaker Keys'!$B$6)+1</f>
        <v>64</v>
      </c>
      <c r="F1515">
        <f>MOD(D1515,'Peaker Keys'!$B$6)</f>
        <v>20</v>
      </c>
      <c r="G1515" t="str">
        <f>VLOOKUP(E1515,Clustering!$A$6:$B$370,2,FALSE)</f>
        <v>Summer</v>
      </c>
      <c r="H1515">
        <f>IF('Peaker Keys'!$B$29&gt;0,MAX(0,MIN('Peaker Keys'!$B$10,B1515/'Peaker Keys'!$B$29)),0)</f>
        <v>0</v>
      </c>
      <c r="I1515">
        <f>MAX(0,MIN('Peaker Keys'!$B$10,C1515/'Peaker Keys'!$B$30))</f>
        <v>1.3327570059793962E-3</v>
      </c>
      <c r="J1515">
        <f>IF('Peaker Keys'!$B$31=1,H1515,I1515)</f>
        <v>0</v>
      </c>
    </row>
    <row r="1516" spans="1:10" x14ac:dyDescent="0.25">
      <c r="A1516">
        <v>1510</v>
      </c>
      <c r="B1516">
        <v>0</v>
      </c>
      <c r="C1516">
        <v>159.1</v>
      </c>
      <c r="D1516">
        <f>MOD(A1516-1+'Peaker Keys'!$B$7,'Peaker Keys'!$B$5)</f>
        <v>1533</v>
      </c>
      <c r="E1516">
        <f>INT(D1516/'Peaker Keys'!$B$6)+1</f>
        <v>64</v>
      </c>
      <c r="F1516">
        <f>MOD(D1516,'Peaker Keys'!$B$6)</f>
        <v>21</v>
      </c>
      <c r="G1516" t="str">
        <f>VLOOKUP(E1516,Clustering!$A$6:$B$370,2,FALSE)</f>
        <v>Summer</v>
      </c>
      <c r="H1516">
        <f>IF('Peaker Keys'!$B$29&gt;0,MAX(0,MIN('Peaker Keys'!$B$10,B1516/'Peaker Keys'!$B$29)),0)</f>
        <v>0</v>
      </c>
      <c r="I1516">
        <f>MAX(0,MIN('Peaker Keys'!$B$10,C1516/'Peaker Keys'!$B$30))</f>
        <v>1.3327570059793962E-3</v>
      </c>
      <c r="J1516">
        <f>IF('Peaker Keys'!$B$31=1,H1516,I1516)</f>
        <v>0</v>
      </c>
    </row>
    <row r="1517" spans="1:10" x14ac:dyDescent="0.25">
      <c r="A1517">
        <v>1511</v>
      </c>
      <c r="B1517">
        <v>0</v>
      </c>
      <c r="C1517">
        <v>159.1</v>
      </c>
      <c r="D1517">
        <f>MOD(A1517-1+'Peaker Keys'!$B$7,'Peaker Keys'!$B$5)</f>
        <v>1534</v>
      </c>
      <c r="E1517">
        <f>INT(D1517/'Peaker Keys'!$B$6)+1</f>
        <v>64</v>
      </c>
      <c r="F1517">
        <f>MOD(D1517,'Peaker Keys'!$B$6)</f>
        <v>22</v>
      </c>
      <c r="G1517" t="str">
        <f>VLOOKUP(E1517,Clustering!$A$6:$B$370,2,FALSE)</f>
        <v>Summer</v>
      </c>
      <c r="H1517">
        <f>IF('Peaker Keys'!$B$29&gt;0,MAX(0,MIN('Peaker Keys'!$B$10,B1517/'Peaker Keys'!$B$29)),0)</f>
        <v>0</v>
      </c>
      <c r="I1517">
        <f>MAX(0,MIN('Peaker Keys'!$B$10,C1517/'Peaker Keys'!$B$30))</f>
        <v>1.3327570059793962E-3</v>
      </c>
      <c r="J1517">
        <f>IF('Peaker Keys'!$B$31=1,H1517,I1517)</f>
        <v>0</v>
      </c>
    </row>
    <row r="1518" spans="1:10" x14ac:dyDescent="0.25">
      <c r="A1518">
        <v>1512</v>
      </c>
      <c r="B1518">
        <v>0</v>
      </c>
      <c r="C1518">
        <v>159.1</v>
      </c>
      <c r="D1518">
        <f>MOD(A1518-1+'Peaker Keys'!$B$7,'Peaker Keys'!$B$5)</f>
        <v>1535</v>
      </c>
      <c r="E1518">
        <f>INT(D1518/'Peaker Keys'!$B$6)+1</f>
        <v>64</v>
      </c>
      <c r="F1518">
        <f>MOD(D1518,'Peaker Keys'!$B$6)</f>
        <v>23</v>
      </c>
      <c r="G1518" t="str">
        <f>VLOOKUP(E1518,Clustering!$A$6:$B$370,2,FALSE)</f>
        <v>Summer</v>
      </c>
      <c r="H1518">
        <f>IF('Peaker Keys'!$B$29&gt;0,MAX(0,MIN('Peaker Keys'!$B$10,B1518/'Peaker Keys'!$B$29)),0)</f>
        <v>0</v>
      </c>
      <c r="I1518">
        <f>MAX(0,MIN('Peaker Keys'!$B$10,C1518/'Peaker Keys'!$B$30))</f>
        <v>1.3327570059793962E-3</v>
      </c>
      <c r="J1518">
        <f>IF('Peaker Keys'!$B$31=1,H1518,I1518)</f>
        <v>0</v>
      </c>
    </row>
    <row r="1519" spans="1:10" x14ac:dyDescent="0.25">
      <c r="A1519">
        <v>1513</v>
      </c>
      <c r="B1519">
        <v>0</v>
      </c>
      <c r="C1519">
        <v>188.3</v>
      </c>
      <c r="D1519">
        <f>MOD(A1519-1+'Peaker Keys'!$B$7,'Peaker Keys'!$B$5)</f>
        <v>1536</v>
      </c>
      <c r="E1519">
        <f>INT(D1519/'Peaker Keys'!$B$6)+1</f>
        <v>65</v>
      </c>
      <c r="F1519">
        <f>MOD(D1519,'Peaker Keys'!$B$6)</f>
        <v>0</v>
      </c>
      <c r="G1519" t="str">
        <f>VLOOKUP(E1519,Clustering!$A$6:$B$370,2,FALSE)</f>
        <v>Summer</v>
      </c>
      <c r="H1519">
        <f>IF('Peaker Keys'!$B$29&gt;0,MAX(0,MIN('Peaker Keys'!$B$10,B1519/'Peaker Keys'!$B$29)),0)</f>
        <v>0</v>
      </c>
      <c r="I1519">
        <f>MAX(0,MIN('Peaker Keys'!$B$10,C1519/'Peaker Keys'!$B$30))</f>
        <v>1.57736105735965E-3</v>
      </c>
      <c r="J1519">
        <f>IF('Peaker Keys'!$B$31=1,H1519,I1519)</f>
        <v>0</v>
      </c>
    </row>
    <row r="1520" spans="1:10" x14ac:dyDescent="0.25">
      <c r="A1520">
        <v>1514</v>
      </c>
      <c r="B1520">
        <v>0</v>
      </c>
      <c r="C1520">
        <v>217.5</v>
      </c>
      <c r="D1520">
        <f>MOD(A1520-1+'Peaker Keys'!$B$7,'Peaker Keys'!$B$5)</f>
        <v>1537</v>
      </c>
      <c r="E1520">
        <f>INT(D1520/'Peaker Keys'!$B$6)+1</f>
        <v>65</v>
      </c>
      <c r="F1520">
        <f>MOD(D1520,'Peaker Keys'!$B$6)</f>
        <v>1</v>
      </c>
      <c r="G1520" t="str">
        <f>VLOOKUP(E1520,Clustering!$A$6:$B$370,2,FALSE)</f>
        <v>Summer</v>
      </c>
      <c r="H1520">
        <f>IF('Peaker Keys'!$B$29&gt;0,MAX(0,MIN('Peaker Keys'!$B$10,B1520/'Peaker Keys'!$B$29)),0)</f>
        <v>0</v>
      </c>
      <c r="I1520">
        <f>MAX(0,MIN('Peaker Keys'!$B$10,C1520/'Peaker Keys'!$B$30))</f>
        <v>1.8219651087399036E-3</v>
      </c>
      <c r="J1520">
        <f>IF('Peaker Keys'!$B$31=1,H1520,I1520)</f>
        <v>0</v>
      </c>
    </row>
    <row r="1521" spans="1:10" x14ac:dyDescent="0.25">
      <c r="A1521">
        <v>1515</v>
      </c>
      <c r="B1521">
        <v>0</v>
      </c>
      <c r="C1521">
        <v>97.5</v>
      </c>
      <c r="D1521">
        <f>MOD(A1521-1+'Peaker Keys'!$B$7,'Peaker Keys'!$B$5)</f>
        <v>1538</v>
      </c>
      <c r="E1521">
        <f>INT(D1521/'Peaker Keys'!$B$6)+1</f>
        <v>65</v>
      </c>
      <c r="F1521">
        <f>MOD(D1521,'Peaker Keys'!$B$6)</f>
        <v>2</v>
      </c>
      <c r="G1521" t="str">
        <f>VLOOKUP(E1521,Clustering!$A$6:$B$370,2,FALSE)</f>
        <v>Summer</v>
      </c>
      <c r="H1521">
        <f>IF('Peaker Keys'!$B$29&gt;0,MAX(0,MIN('Peaker Keys'!$B$10,B1521/'Peaker Keys'!$B$29)),0)</f>
        <v>0</v>
      </c>
      <c r="I1521">
        <f>MAX(0,MIN('Peaker Keys'!$B$10,C1521/'Peaker Keys'!$B$30))</f>
        <v>8.1674297977995679E-4</v>
      </c>
      <c r="J1521">
        <f>IF('Peaker Keys'!$B$31=1,H1521,I1521)</f>
        <v>0</v>
      </c>
    </row>
    <row r="1522" spans="1:10" x14ac:dyDescent="0.25">
      <c r="A1522">
        <v>1516</v>
      </c>
      <c r="B1522">
        <v>0</v>
      </c>
      <c r="C1522">
        <v>95.5</v>
      </c>
      <c r="D1522">
        <f>MOD(A1522-1+'Peaker Keys'!$B$7,'Peaker Keys'!$B$5)</f>
        <v>1539</v>
      </c>
      <c r="E1522">
        <f>INT(D1522/'Peaker Keys'!$B$6)+1</f>
        <v>65</v>
      </c>
      <c r="F1522">
        <f>MOD(D1522,'Peaker Keys'!$B$6)</f>
        <v>3</v>
      </c>
      <c r="G1522" t="str">
        <f>VLOOKUP(E1522,Clustering!$A$6:$B$370,2,FALSE)</f>
        <v>Summer</v>
      </c>
      <c r="H1522">
        <f>IF('Peaker Keys'!$B$29&gt;0,MAX(0,MIN('Peaker Keys'!$B$10,B1522/'Peaker Keys'!$B$29)),0)</f>
        <v>0</v>
      </c>
      <c r="I1522">
        <f>MAX(0,MIN('Peaker Keys'!$B$10,C1522/'Peaker Keys'!$B$30))</f>
        <v>7.9998927763062441E-4</v>
      </c>
      <c r="J1522">
        <f>IF('Peaker Keys'!$B$31=1,H1522,I1522)</f>
        <v>0</v>
      </c>
    </row>
    <row r="1523" spans="1:10" x14ac:dyDescent="0.25">
      <c r="A1523">
        <v>1517</v>
      </c>
      <c r="B1523">
        <v>0</v>
      </c>
      <c r="C1523">
        <v>95.5</v>
      </c>
      <c r="D1523">
        <f>MOD(A1523-1+'Peaker Keys'!$B$7,'Peaker Keys'!$B$5)</f>
        <v>1540</v>
      </c>
      <c r="E1523">
        <f>INT(D1523/'Peaker Keys'!$B$6)+1</f>
        <v>65</v>
      </c>
      <c r="F1523">
        <f>MOD(D1523,'Peaker Keys'!$B$6)</f>
        <v>4</v>
      </c>
      <c r="G1523" t="str">
        <f>VLOOKUP(E1523,Clustering!$A$6:$B$370,2,FALSE)</f>
        <v>Summer</v>
      </c>
      <c r="H1523">
        <f>IF('Peaker Keys'!$B$29&gt;0,MAX(0,MIN('Peaker Keys'!$B$10,B1523/'Peaker Keys'!$B$29)),0)</f>
        <v>0</v>
      </c>
      <c r="I1523">
        <f>MAX(0,MIN('Peaker Keys'!$B$10,C1523/'Peaker Keys'!$B$30))</f>
        <v>7.9998927763062441E-4</v>
      </c>
      <c r="J1523">
        <f>IF('Peaker Keys'!$B$31=1,H1523,I1523)</f>
        <v>0</v>
      </c>
    </row>
    <row r="1524" spans="1:10" x14ac:dyDescent="0.25">
      <c r="A1524">
        <v>1518</v>
      </c>
      <c r="B1524">
        <v>0</v>
      </c>
      <c r="C1524">
        <v>95.5</v>
      </c>
      <c r="D1524">
        <f>MOD(A1524-1+'Peaker Keys'!$B$7,'Peaker Keys'!$B$5)</f>
        <v>1541</v>
      </c>
      <c r="E1524">
        <f>INT(D1524/'Peaker Keys'!$B$6)+1</f>
        <v>65</v>
      </c>
      <c r="F1524">
        <f>MOD(D1524,'Peaker Keys'!$B$6)</f>
        <v>5</v>
      </c>
      <c r="G1524" t="str">
        <f>VLOOKUP(E1524,Clustering!$A$6:$B$370,2,FALSE)</f>
        <v>Summer</v>
      </c>
      <c r="H1524">
        <f>IF('Peaker Keys'!$B$29&gt;0,MAX(0,MIN('Peaker Keys'!$B$10,B1524/'Peaker Keys'!$B$29)),0)</f>
        <v>0</v>
      </c>
      <c r="I1524">
        <f>MAX(0,MIN('Peaker Keys'!$B$10,C1524/'Peaker Keys'!$B$30))</f>
        <v>7.9998927763062441E-4</v>
      </c>
      <c r="J1524">
        <f>IF('Peaker Keys'!$B$31=1,H1524,I1524)</f>
        <v>0</v>
      </c>
    </row>
    <row r="1525" spans="1:10" x14ac:dyDescent="0.25">
      <c r="A1525">
        <v>1519</v>
      </c>
      <c r="B1525">
        <v>0</v>
      </c>
      <c r="C1525">
        <v>95.5</v>
      </c>
      <c r="D1525">
        <f>MOD(A1525-1+'Peaker Keys'!$B$7,'Peaker Keys'!$B$5)</f>
        <v>1542</v>
      </c>
      <c r="E1525">
        <f>INT(D1525/'Peaker Keys'!$B$6)+1</f>
        <v>65</v>
      </c>
      <c r="F1525">
        <f>MOD(D1525,'Peaker Keys'!$B$6)</f>
        <v>6</v>
      </c>
      <c r="G1525" t="str">
        <f>VLOOKUP(E1525,Clustering!$A$6:$B$370,2,FALSE)</f>
        <v>Summer</v>
      </c>
      <c r="H1525">
        <f>IF('Peaker Keys'!$B$29&gt;0,MAX(0,MIN('Peaker Keys'!$B$10,B1525/'Peaker Keys'!$B$29)),0)</f>
        <v>0</v>
      </c>
      <c r="I1525">
        <f>MAX(0,MIN('Peaker Keys'!$B$10,C1525/'Peaker Keys'!$B$30))</f>
        <v>7.9998927763062441E-4</v>
      </c>
      <c r="J1525">
        <f>IF('Peaker Keys'!$B$31=1,H1525,I1525)</f>
        <v>0</v>
      </c>
    </row>
    <row r="1526" spans="1:10" x14ac:dyDescent="0.25">
      <c r="A1526">
        <v>1520</v>
      </c>
      <c r="B1526">
        <v>0</v>
      </c>
      <c r="C1526">
        <v>95.5</v>
      </c>
      <c r="D1526">
        <f>MOD(A1526-1+'Peaker Keys'!$B$7,'Peaker Keys'!$B$5)</f>
        <v>1543</v>
      </c>
      <c r="E1526">
        <f>INT(D1526/'Peaker Keys'!$B$6)+1</f>
        <v>65</v>
      </c>
      <c r="F1526">
        <f>MOD(D1526,'Peaker Keys'!$B$6)</f>
        <v>7</v>
      </c>
      <c r="G1526" t="str">
        <f>VLOOKUP(E1526,Clustering!$A$6:$B$370,2,FALSE)</f>
        <v>Summer</v>
      </c>
      <c r="H1526">
        <f>IF('Peaker Keys'!$B$29&gt;0,MAX(0,MIN('Peaker Keys'!$B$10,B1526/'Peaker Keys'!$B$29)),0)</f>
        <v>0</v>
      </c>
      <c r="I1526">
        <f>MAX(0,MIN('Peaker Keys'!$B$10,C1526/'Peaker Keys'!$B$30))</f>
        <v>7.9998927763062441E-4</v>
      </c>
      <c r="J1526">
        <f>IF('Peaker Keys'!$B$31=1,H1526,I1526)</f>
        <v>0</v>
      </c>
    </row>
    <row r="1527" spans="1:10" x14ac:dyDescent="0.25">
      <c r="A1527">
        <v>1521</v>
      </c>
      <c r="B1527">
        <v>0</v>
      </c>
      <c r="C1527">
        <v>95.5</v>
      </c>
      <c r="D1527">
        <f>MOD(A1527-1+'Peaker Keys'!$B$7,'Peaker Keys'!$B$5)</f>
        <v>1544</v>
      </c>
      <c r="E1527">
        <f>INT(D1527/'Peaker Keys'!$B$6)+1</f>
        <v>65</v>
      </c>
      <c r="F1527">
        <f>MOD(D1527,'Peaker Keys'!$B$6)</f>
        <v>8</v>
      </c>
      <c r="G1527" t="str">
        <f>VLOOKUP(E1527,Clustering!$A$6:$B$370,2,FALSE)</f>
        <v>Summer</v>
      </c>
      <c r="H1527">
        <f>IF('Peaker Keys'!$B$29&gt;0,MAX(0,MIN('Peaker Keys'!$B$10,B1527/'Peaker Keys'!$B$29)),0)</f>
        <v>0</v>
      </c>
      <c r="I1527">
        <f>MAX(0,MIN('Peaker Keys'!$B$10,C1527/'Peaker Keys'!$B$30))</f>
        <v>7.9998927763062441E-4</v>
      </c>
      <c r="J1527">
        <f>IF('Peaker Keys'!$B$31=1,H1527,I1527)</f>
        <v>0</v>
      </c>
    </row>
    <row r="1528" spans="1:10" x14ac:dyDescent="0.25">
      <c r="A1528">
        <v>1522</v>
      </c>
      <c r="B1528">
        <v>0</v>
      </c>
      <c r="C1528">
        <v>95.5</v>
      </c>
      <c r="D1528">
        <f>MOD(A1528-1+'Peaker Keys'!$B$7,'Peaker Keys'!$B$5)</f>
        <v>1545</v>
      </c>
      <c r="E1528">
        <f>INT(D1528/'Peaker Keys'!$B$6)+1</f>
        <v>65</v>
      </c>
      <c r="F1528">
        <f>MOD(D1528,'Peaker Keys'!$B$6)</f>
        <v>9</v>
      </c>
      <c r="G1528" t="str">
        <f>VLOOKUP(E1528,Clustering!$A$6:$B$370,2,FALSE)</f>
        <v>Summer</v>
      </c>
      <c r="H1528">
        <f>IF('Peaker Keys'!$B$29&gt;0,MAX(0,MIN('Peaker Keys'!$B$10,B1528/'Peaker Keys'!$B$29)),0)</f>
        <v>0</v>
      </c>
      <c r="I1528">
        <f>MAX(0,MIN('Peaker Keys'!$B$10,C1528/'Peaker Keys'!$B$30))</f>
        <v>7.9998927763062441E-4</v>
      </c>
      <c r="J1528">
        <f>IF('Peaker Keys'!$B$31=1,H1528,I1528)</f>
        <v>0</v>
      </c>
    </row>
    <row r="1529" spans="1:10" x14ac:dyDescent="0.25">
      <c r="A1529">
        <v>1523</v>
      </c>
      <c r="B1529">
        <v>0</v>
      </c>
      <c r="C1529">
        <v>95.5</v>
      </c>
      <c r="D1529">
        <f>MOD(A1529-1+'Peaker Keys'!$B$7,'Peaker Keys'!$B$5)</f>
        <v>1546</v>
      </c>
      <c r="E1529">
        <f>INT(D1529/'Peaker Keys'!$B$6)+1</f>
        <v>65</v>
      </c>
      <c r="F1529">
        <f>MOD(D1529,'Peaker Keys'!$B$6)</f>
        <v>10</v>
      </c>
      <c r="G1529" t="str">
        <f>VLOOKUP(E1529,Clustering!$A$6:$B$370,2,FALSE)</f>
        <v>Summer</v>
      </c>
      <c r="H1529">
        <f>IF('Peaker Keys'!$B$29&gt;0,MAX(0,MIN('Peaker Keys'!$B$10,B1529/'Peaker Keys'!$B$29)),0)</f>
        <v>0</v>
      </c>
      <c r="I1529">
        <f>MAX(0,MIN('Peaker Keys'!$B$10,C1529/'Peaker Keys'!$B$30))</f>
        <v>7.9998927763062441E-4</v>
      </c>
      <c r="J1529">
        <f>IF('Peaker Keys'!$B$31=1,H1529,I1529)</f>
        <v>0</v>
      </c>
    </row>
    <row r="1530" spans="1:10" x14ac:dyDescent="0.25">
      <c r="A1530">
        <v>1524</v>
      </c>
      <c r="B1530">
        <v>0</v>
      </c>
      <c r="C1530">
        <v>95.5</v>
      </c>
      <c r="D1530">
        <f>MOD(A1530-1+'Peaker Keys'!$B$7,'Peaker Keys'!$B$5)</f>
        <v>1547</v>
      </c>
      <c r="E1530">
        <f>INT(D1530/'Peaker Keys'!$B$6)+1</f>
        <v>65</v>
      </c>
      <c r="F1530">
        <f>MOD(D1530,'Peaker Keys'!$B$6)</f>
        <v>11</v>
      </c>
      <c r="G1530" t="str">
        <f>VLOOKUP(E1530,Clustering!$A$6:$B$370,2,FALSE)</f>
        <v>Summer</v>
      </c>
      <c r="H1530">
        <f>IF('Peaker Keys'!$B$29&gt;0,MAX(0,MIN('Peaker Keys'!$B$10,B1530/'Peaker Keys'!$B$29)),0)</f>
        <v>0</v>
      </c>
      <c r="I1530">
        <f>MAX(0,MIN('Peaker Keys'!$B$10,C1530/'Peaker Keys'!$B$30))</f>
        <v>7.9998927763062441E-4</v>
      </c>
      <c r="J1530">
        <f>IF('Peaker Keys'!$B$31=1,H1530,I1530)</f>
        <v>0</v>
      </c>
    </row>
    <row r="1531" spans="1:10" x14ac:dyDescent="0.25">
      <c r="A1531">
        <v>1525</v>
      </c>
      <c r="B1531">
        <v>0</v>
      </c>
      <c r="C1531">
        <v>95.5</v>
      </c>
      <c r="D1531">
        <f>MOD(A1531-1+'Peaker Keys'!$B$7,'Peaker Keys'!$B$5)</f>
        <v>1548</v>
      </c>
      <c r="E1531">
        <f>INT(D1531/'Peaker Keys'!$B$6)+1</f>
        <v>65</v>
      </c>
      <c r="F1531">
        <f>MOD(D1531,'Peaker Keys'!$B$6)</f>
        <v>12</v>
      </c>
      <c r="G1531" t="str">
        <f>VLOOKUP(E1531,Clustering!$A$6:$B$370,2,FALSE)</f>
        <v>Summer</v>
      </c>
      <c r="H1531">
        <f>IF('Peaker Keys'!$B$29&gt;0,MAX(0,MIN('Peaker Keys'!$B$10,B1531/'Peaker Keys'!$B$29)),0)</f>
        <v>0</v>
      </c>
      <c r="I1531">
        <f>MAX(0,MIN('Peaker Keys'!$B$10,C1531/'Peaker Keys'!$B$30))</f>
        <v>7.9998927763062441E-4</v>
      </c>
      <c r="J1531">
        <f>IF('Peaker Keys'!$B$31=1,H1531,I1531)</f>
        <v>0</v>
      </c>
    </row>
    <row r="1532" spans="1:10" x14ac:dyDescent="0.25">
      <c r="A1532">
        <v>1526</v>
      </c>
      <c r="B1532">
        <v>0</v>
      </c>
      <c r="C1532">
        <v>95.5</v>
      </c>
      <c r="D1532">
        <f>MOD(A1532-1+'Peaker Keys'!$B$7,'Peaker Keys'!$B$5)</f>
        <v>1549</v>
      </c>
      <c r="E1532">
        <f>INT(D1532/'Peaker Keys'!$B$6)+1</f>
        <v>65</v>
      </c>
      <c r="F1532">
        <f>MOD(D1532,'Peaker Keys'!$B$6)</f>
        <v>13</v>
      </c>
      <c r="G1532" t="str">
        <f>VLOOKUP(E1532,Clustering!$A$6:$B$370,2,FALSE)</f>
        <v>Summer</v>
      </c>
      <c r="H1532">
        <f>IF('Peaker Keys'!$B$29&gt;0,MAX(0,MIN('Peaker Keys'!$B$10,B1532/'Peaker Keys'!$B$29)),0)</f>
        <v>0</v>
      </c>
      <c r="I1532">
        <f>MAX(0,MIN('Peaker Keys'!$B$10,C1532/'Peaker Keys'!$B$30))</f>
        <v>7.9998927763062441E-4</v>
      </c>
      <c r="J1532">
        <f>IF('Peaker Keys'!$B$31=1,H1532,I1532)</f>
        <v>0</v>
      </c>
    </row>
    <row r="1533" spans="1:10" x14ac:dyDescent="0.25">
      <c r="A1533">
        <v>1527</v>
      </c>
      <c r="B1533">
        <v>0</v>
      </c>
      <c r="C1533">
        <v>95.5</v>
      </c>
      <c r="D1533">
        <f>MOD(A1533-1+'Peaker Keys'!$B$7,'Peaker Keys'!$B$5)</f>
        <v>1550</v>
      </c>
      <c r="E1533">
        <f>INT(D1533/'Peaker Keys'!$B$6)+1</f>
        <v>65</v>
      </c>
      <c r="F1533">
        <f>MOD(D1533,'Peaker Keys'!$B$6)</f>
        <v>14</v>
      </c>
      <c r="G1533" t="str">
        <f>VLOOKUP(E1533,Clustering!$A$6:$B$370,2,FALSE)</f>
        <v>Summer</v>
      </c>
      <c r="H1533">
        <f>IF('Peaker Keys'!$B$29&gt;0,MAX(0,MIN('Peaker Keys'!$B$10,B1533/'Peaker Keys'!$B$29)),0)</f>
        <v>0</v>
      </c>
      <c r="I1533">
        <f>MAX(0,MIN('Peaker Keys'!$B$10,C1533/'Peaker Keys'!$B$30))</f>
        <v>7.9998927763062441E-4</v>
      </c>
      <c r="J1533">
        <f>IF('Peaker Keys'!$B$31=1,H1533,I1533)</f>
        <v>0</v>
      </c>
    </row>
    <row r="1534" spans="1:10" x14ac:dyDescent="0.25">
      <c r="A1534">
        <v>1528</v>
      </c>
      <c r="B1534">
        <v>0</v>
      </c>
      <c r="C1534">
        <v>95.5</v>
      </c>
      <c r="D1534">
        <f>MOD(A1534-1+'Peaker Keys'!$B$7,'Peaker Keys'!$B$5)</f>
        <v>1551</v>
      </c>
      <c r="E1534">
        <f>INT(D1534/'Peaker Keys'!$B$6)+1</f>
        <v>65</v>
      </c>
      <c r="F1534">
        <f>MOD(D1534,'Peaker Keys'!$B$6)</f>
        <v>15</v>
      </c>
      <c r="G1534" t="str">
        <f>VLOOKUP(E1534,Clustering!$A$6:$B$370,2,FALSE)</f>
        <v>Summer</v>
      </c>
      <c r="H1534">
        <f>IF('Peaker Keys'!$B$29&gt;0,MAX(0,MIN('Peaker Keys'!$B$10,B1534/'Peaker Keys'!$B$29)),0)</f>
        <v>0</v>
      </c>
      <c r="I1534">
        <f>MAX(0,MIN('Peaker Keys'!$B$10,C1534/'Peaker Keys'!$B$30))</f>
        <v>7.9998927763062441E-4</v>
      </c>
      <c r="J1534">
        <f>IF('Peaker Keys'!$B$31=1,H1534,I1534)</f>
        <v>0</v>
      </c>
    </row>
    <row r="1535" spans="1:10" x14ac:dyDescent="0.25">
      <c r="A1535">
        <v>1529</v>
      </c>
      <c r="B1535">
        <v>0</v>
      </c>
      <c r="C1535">
        <v>100.2</v>
      </c>
      <c r="D1535">
        <f>MOD(A1535-1+'Peaker Keys'!$B$7,'Peaker Keys'!$B$5)</f>
        <v>1552</v>
      </c>
      <c r="E1535">
        <f>INT(D1535/'Peaker Keys'!$B$6)+1</f>
        <v>65</v>
      </c>
      <c r="F1535">
        <f>MOD(D1535,'Peaker Keys'!$B$6)</f>
        <v>16</v>
      </c>
      <c r="G1535" t="str">
        <f>VLOOKUP(E1535,Clustering!$A$6:$B$370,2,FALSE)</f>
        <v>Summer</v>
      </c>
      <c r="H1535">
        <f>IF('Peaker Keys'!$B$29&gt;0,MAX(0,MIN('Peaker Keys'!$B$10,B1535/'Peaker Keys'!$B$29)),0)</f>
        <v>0</v>
      </c>
      <c r="I1535">
        <f>MAX(0,MIN('Peaker Keys'!$B$10,C1535/'Peaker Keys'!$B$30))</f>
        <v>8.393604776815557E-4</v>
      </c>
      <c r="J1535">
        <f>IF('Peaker Keys'!$B$31=1,H1535,I1535)</f>
        <v>0</v>
      </c>
    </row>
    <row r="1536" spans="1:10" x14ac:dyDescent="0.25">
      <c r="A1536">
        <v>1530</v>
      </c>
      <c r="B1536">
        <v>0</v>
      </c>
      <c r="C1536">
        <v>159.1</v>
      </c>
      <c r="D1536">
        <f>MOD(A1536-1+'Peaker Keys'!$B$7,'Peaker Keys'!$B$5)</f>
        <v>1553</v>
      </c>
      <c r="E1536">
        <f>INT(D1536/'Peaker Keys'!$B$6)+1</f>
        <v>65</v>
      </c>
      <c r="F1536">
        <f>MOD(D1536,'Peaker Keys'!$B$6)</f>
        <v>17</v>
      </c>
      <c r="G1536" t="str">
        <f>VLOOKUP(E1536,Clustering!$A$6:$B$370,2,FALSE)</f>
        <v>Summer</v>
      </c>
      <c r="H1536">
        <f>IF('Peaker Keys'!$B$29&gt;0,MAX(0,MIN('Peaker Keys'!$B$10,B1536/'Peaker Keys'!$B$29)),0)</f>
        <v>0</v>
      </c>
      <c r="I1536">
        <f>MAX(0,MIN('Peaker Keys'!$B$10,C1536/'Peaker Keys'!$B$30))</f>
        <v>1.3327570059793962E-3</v>
      </c>
      <c r="J1536">
        <f>IF('Peaker Keys'!$B$31=1,H1536,I1536)</f>
        <v>0</v>
      </c>
    </row>
    <row r="1537" spans="1:10" x14ac:dyDescent="0.25">
      <c r="A1537">
        <v>1531</v>
      </c>
      <c r="B1537">
        <v>0</v>
      </c>
      <c r="C1537">
        <v>159.1</v>
      </c>
      <c r="D1537">
        <f>MOD(A1537-1+'Peaker Keys'!$B$7,'Peaker Keys'!$B$5)</f>
        <v>1554</v>
      </c>
      <c r="E1537">
        <f>INT(D1537/'Peaker Keys'!$B$6)+1</f>
        <v>65</v>
      </c>
      <c r="F1537">
        <f>MOD(D1537,'Peaker Keys'!$B$6)</f>
        <v>18</v>
      </c>
      <c r="G1537" t="str">
        <f>VLOOKUP(E1537,Clustering!$A$6:$B$370,2,FALSE)</f>
        <v>Summer</v>
      </c>
      <c r="H1537">
        <f>IF('Peaker Keys'!$B$29&gt;0,MAX(0,MIN('Peaker Keys'!$B$10,B1537/'Peaker Keys'!$B$29)),0)</f>
        <v>0</v>
      </c>
      <c r="I1537">
        <f>MAX(0,MIN('Peaker Keys'!$B$10,C1537/'Peaker Keys'!$B$30))</f>
        <v>1.3327570059793962E-3</v>
      </c>
      <c r="J1537">
        <f>IF('Peaker Keys'!$B$31=1,H1537,I1537)</f>
        <v>0</v>
      </c>
    </row>
    <row r="1538" spans="1:10" x14ac:dyDescent="0.25">
      <c r="A1538">
        <v>1532</v>
      </c>
      <c r="B1538">
        <v>0</v>
      </c>
      <c r="C1538">
        <v>6277</v>
      </c>
      <c r="D1538">
        <f>MOD(A1538-1+'Peaker Keys'!$B$7,'Peaker Keys'!$B$5)</f>
        <v>1555</v>
      </c>
      <c r="E1538">
        <f>INT(D1538/'Peaker Keys'!$B$6)+1</f>
        <v>65</v>
      </c>
      <c r="F1538">
        <f>MOD(D1538,'Peaker Keys'!$B$6)</f>
        <v>19</v>
      </c>
      <c r="G1538" t="str">
        <f>VLOOKUP(E1538,Clustering!$A$6:$B$370,2,FALSE)</f>
        <v>Summer</v>
      </c>
      <c r="H1538">
        <f>IF('Peaker Keys'!$B$29&gt;0,MAX(0,MIN('Peaker Keys'!$B$10,B1538/'Peaker Keys'!$B$29)),0)</f>
        <v>0</v>
      </c>
      <c r="I1538">
        <f>MAX(0,MIN('Peaker Keys'!$B$10,C1538/'Peaker Keys'!$B$30))</f>
        <v>5.2581494195679888E-2</v>
      </c>
      <c r="J1538">
        <f>IF('Peaker Keys'!$B$31=1,H1538,I1538)</f>
        <v>0</v>
      </c>
    </row>
    <row r="1539" spans="1:10" x14ac:dyDescent="0.25">
      <c r="A1539">
        <v>1533</v>
      </c>
      <c r="B1539">
        <v>0</v>
      </c>
      <c r="C1539">
        <v>4488.8999999999996</v>
      </c>
      <c r="D1539">
        <f>MOD(A1539-1+'Peaker Keys'!$B$7,'Peaker Keys'!$B$5)</f>
        <v>1556</v>
      </c>
      <c r="E1539">
        <f>INT(D1539/'Peaker Keys'!$B$6)+1</f>
        <v>65</v>
      </c>
      <c r="F1539">
        <f>MOD(D1539,'Peaker Keys'!$B$6)</f>
        <v>20</v>
      </c>
      <c r="G1539" t="str">
        <f>VLOOKUP(E1539,Clustering!$A$6:$B$370,2,FALSE)</f>
        <v>Summer</v>
      </c>
      <c r="H1539">
        <f>IF('Peaker Keys'!$B$29&gt;0,MAX(0,MIN('Peaker Keys'!$B$10,B1539/'Peaker Keys'!$B$29)),0)</f>
        <v>0</v>
      </c>
      <c r="I1539">
        <f>MAX(0,MIN('Peaker Keys'!$B$10,C1539/'Peaker Keys'!$B$30))</f>
        <v>3.7602846789069208E-2</v>
      </c>
      <c r="J1539">
        <f>IF('Peaker Keys'!$B$31=1,H1539,I1539)</f>
        <v>0</v>
      </c>
    </row>
    <row r="1540" spans="1:10" x14ac:dyDescent="0.25">
      <c r="A1540">
        <v>1534</v>
      </c>
      <c r="B1540">
        <v>0</v>
      </c>
      <c r="C1540">
        <v>2217</v>
      </c>
      <c r="D1540">
        <f>MOD(A1540-1+'Peaker Keys'!$B$7,'Peaker Keys'!$B$5)</f>
        <v>1557</v>
      </c>
      <c r="E1540">
        <f>INT(D1540/'Peaker Keys'!$B$6)+1</f>
        <v>65</v>
      </c>
      <c r="F1540">
        <f>MOD(D1540,'Peaker Keys'!$B$6)</f>
        <v>21</v>
      </c>
      <c r="G1540" t="str">
        <f>VLOOKUP(E1540,Clustering!$A$6:$B$370,2,FALSE)</f>
        <v>Summer</v>
      </c>
      <c r="H1540">
        <f>IF('Peaker Keys'!$B$29&gt;0,MAX(0,MIN('Peaker Keys'!$B$10,B1540/'Peaker Keys'!$B$29)),0)</f>
        <v>0</v>
      </c>
      <c r="I1540">
        <f>MAX(0,MIN('Peaker Keys'!$B$10,C1540/'Peaker Keys'!$B$30))</f>
        <v>1.8571478832535019E-2</v>
      </c>
      <c r="J1540">
        <f>IF('Peaker Keys'!$B$31=1,H1540,I1540)</f>
        <v>0</v>
      </c>
    </row>
    <row r="1541" spans="1:10" x14ac:dyDescent="0.25">
      <c r="A1541">
        <v>1535</v>
      </c>
      <c r="B1541">
        <v>0</v>
      </c>
      <c r="C1541">
        <v>971.4</v>
      </c>
      <c r="D1541">
        <f>MOD(A1541-1+'Peaker Keys'!$B$7,'Peaker Keys'!$B$5)</f>
        <v>1558</v>
      </c>
      <c r="E1541">
        <f>INT(D1541/'Peaker Keys'!$B$6)+1</f>
        <v>65</v>
      </c>
      <c r="F1541">
        <f>MOD(D1541,'Peaker Keys'!$B$6)</f>
        <v>22</v>
      </c>
      <c r="G1541" t="str">
        <f>VLOOKUP(E1541,Clustering!$A$6:$B$370,2,FALSE)</f>
        <v>Summer</v>
      </c>
      <c r="H1541">
        <f>IF('Peaker Keys'!$B$29&gt;0,MAX(0,MIN('Peaker Keys'!$B$10,B1541/'Peaker Keys'!$B$29)),0)</f>
        <v>0</v>
      </c>
      <c r="I1541">
        <f>MAX(0,MIN('Peaker Keys'!$B$10,C1541/'Peaker Keys'!$B$30))</f>
        <v>8.1372731339307697E-3</v>
      </c>
      <c r="J1541">
        <f>IF('Peaker Keys'!$B$31=1,H1541,I1541)</f>
        <v>0</v>
      </c>
    </row>
    <row r="1542" spans="1:10" x14ac:dyDescent="0.25">
      <c r="A1542">
        <v>1536</v>
      </c>
      <c r="B1542">
        <v>0</v>
      </c>
      <c r="C1542">
        <v>159.1</v>
      </c>
      <c r="D1542">
        <f>MOD(A1542-1+'Peaker Keys'!$B$7,'Peaker Keys'!$B$5)</f>
        <v>1559</v>
      </c>
      <c r="E1542">
        <f>INT(D1542/'Peaker Keys'!$B$6)+1</f>
        <v>65</v>
      </c>
      <c r="F1542">
        <f>MOD(D1542,'Peaker Keys'!$B$6)</f>
        <v>23</v>
      </c>
      <c r="G1542" t="str">
        <f>VLOOKUP(E1542,Clustering!$A$6:$B$370,2,FALSE)</f>
        <v>Summer</v>
      </c>
      <c r="H1542">
        <f>IF('Peaker Keys'!$B$29&gt;0,MAX(0,MIN('Peaker Keys'!$B$10,B1542/'Peaker Keys'!$B$29)),0)</f>
        <v>0</v>
      </c>
      <c r="I1542">
        <f>MAX(0,MIN('Peaker Keys'!$B$10,C1542/'Peaker Keys'!$B$30))</f>
        <v>1.3327570059793962E-3</v>
      </c>
      <c r="J1542">
        <f>IF('Peaker Keys'!$B$31=1,H1542,I1542)</f>
        <v>0</v>
      </c>
    </row>
    <row r="1543" spans="1:10" x14ac:dyDescent="0.25">
      <c r="A1543">
        <v>1537</v>
      </c>
      <c r="B1543">
        <v>0</v>
      </c>
      <c r="C1543">
        <v>159.1</v>
      </c>
      <c r="D1543">
        <f>MOD(A1543-1+'Peaker Keys'!$B$7,'Peaker Keys'!$B$5)</f>
        <v>1560</v>
      </c>
      <c r="E1543">
        <f>INT(D1543/'Peaker Keys'!$B$6)+1</f>
        <v>66</v>
      </c>
      <c r="F1543">
        <f>MOD(D1543,'Peaker Keys'!$B$6)</f>
        <v>0</v>
      </c>
      <c r="G1543" t="str">
        <f>VLOOKUP(E1543,Clustering!$A$6:$B$370,2,FALSE)</f>
        <v>Summer</v>
      </c>
      <c r="H1543">
        <f>IF('Peaker Keys'!$B$29&gt;0,MAX(0,MIN('Peaker Keys'!$B$10,B1543/'Peaker Keys'!$B$29)),0)</f>
        <v>0</v>
      </c>
      <c r="I1543">
        <f>MAX(0,MIN('Peaker Keys'!$B$10,C1543/'Peaker Keys'!$B$30))</f>
        <v>1.3327570059793962E-3</v>
      </c>
      <c r="J1543">
        <f>IF('Peaker Keys'!$B$31=1,H1543,I1543)</f>
        <v>0</v>
      </c>
    </row>
    <row r="1544" spans="1:10" x14ac:dyDescent="0.25">
      <c r="A1544">
        <v>1538</v>
      </c>
      <c r="B1544">
        <v>0</v>
      </c>
      <c r="C1544">
        <v>159.1</v>
      </c>
      <c r="D1544">
        <f>MOD(A1544-1+'Peaker Keys'!$B$7,'Peaker Keys'!$B$5)</f>
        <v>1561</v>
      </c>
      <c r="E1544">
        <f>INT(D1544/'Peaker Keys'!$B$6)+1</f>
        <v>66</v>
      </c>
      <c r="F1544">
        <f>MOD(D1544,'Peaker Keys'!$B$6)</f>
        <v>1</v>
      </c>
      <c r="G1544" t="str">
        <f>VLOOKUP(E1544,Clustering!$A$6:$B$370,2,FALSE)</f>
        <v>Summer</v>
      </c>
      <c r="H1544">
        <f>IF('Peaker Keys'!$B$29&gt;0,MAX(0,MIN('Peaker Keys'!$B$10,B1544/'Peaker Keys'!$B$29)),0)</f>
        <v>0</v>
      </c>
      <c r="I1544">
        <f>MAX(0,MIN('Peaker Keys'!$B$10,C1544/'Peaker Keys'!$B$30))</f>
        <v>1.3327570059793962E-3</v>
      </c>
      <c r="J1544">
        <f>IF('Peaker Keys'!$B$31=1,H1544,I1544)</f>
        <v>0</v>
      </c>
    </row>
    <row r="1545" spans="1:10" x14ac:dyDescent="0.25">
      <c r="A1545">
        <v>1539</v>
      </c>
      <c r="B1545">
        <v>0</v>
      </c>
      <c r="C1545">
        <v>159.1</v>
      </c>
      <c r="D1545">
        <f>MOD(A1545-1+'Peaker Keys'!$B$7,'Peaker Keys'!$B$5)</f>
        <v>1562</v>
      </c>
      <c r="E1545">
        <f>INT(D1545/'Peaker Keys'!$B$6)+1</f>
        <v>66</v>
      </c>
      <c r="F1545">
        <f>MOD(D1545,'Peaker Keys'!$B$6)</f>
        <v>2</v>
      </c>
      <c r="G1545" t="str">
        <f>VLOOKUP(E1545,Clustering!$A$6:$B$370,2,FALSE)</f>
        <v>Summer</v>
      </c>
      <c r="H1545">
        <f>IF('Peaker Keys'!$B$29&gt;0,MAX(0,MIN('Peaker Keys'!$B$10,B1545/'Peaker Keys'!$B$29)),0)</f>
        <v>0</v>
      </c>
      <c r="I1545">
        <f>MAX(0,MIN('Peaker Keys'!$B$10,C1545/'Peaker Keys'!$B$30))</f>
        <v>1.3327570059793962E-3</v>
      </c>
      <c r="J1545">
        <f>IF('Peaker Keys'!$B$31=1,H1545,I1545)</f>
        <v>0</v>
      </c>
    </row>
    <row r="1546" spans="1:10" x14ac:dyDescent="0.25">
      <c r="A1546">
        <v>1540</v>
      </c>
      <c r="B1546">
        <v>0</v>
      </c>
      <c r="C1546">
        <v>159.1</v>
      </c>
      <c r="D1546">
        <f>MOD(A1546-1+'Peaker Keys'!$B$7,'Peaker Keys'!$B$5)</f>
        <v>1563</v>
      </c>
      <c r="E1546">
        <f>INT(D1546/'Peaker Keys'!$B$6)+1</f>
        <v>66</v>
      </c>
      <c r="F1546">
        <f>MOD(D1546,'Peaker Keys'!$B$6)</f>
        <v>3</v>
      </c>
      <c r="G1546" t="str">
        <f>VLOOKUP(E1546,Clustering!$A$6:$B$370,2,FALSE)</f>
        <v>Summer</v>
      </c>
      <c r="H1546">
        <f>IF('Peaker Keys'!$B$29&gt;0,MAX(0,MIN('Peaker Keys'!$B$10,B1546/'Peaker Keys'!$B$29)),0)</f>
        <v>0</v>
      </c>
      <c r="I1546">
        <f>MAX(0,MIN('Peaker Keys'!$B$10,C1546/'Peaker Keys'!$B$30))</f>
        <v>1.3327570059793962E-3</v>
      </c>
      <c r="J1546">
        <f>IF('Peaker Keys'!$B$31=1,H1546,I1546)</f>
        <v>0</v>
      </c>
    </row>
    <row r="1547" spans="1:10" x14ac:dyDescent="0.25">
      <c r="A1547">
        <v>1541</v>
      </c>
      <c r="B1547">
        <v>0</v>
      </c>
      <c r="C1547">
        <v>157</v>
      </c>
      <c r="D1547">
        <f>MOD(A1547-1+'Peaker Keys'!$B$7,'Peaker Keys'!$B$5)</f>
        <v>1564</v>
      </c>
      <c r="E1547">
        <f>INT(D1547/'Peaker Keys'!$B$6)+1</f>
        <v>66</v>
      </c>
      <c r="F1547">
        <f>MOD(D1547,'Peaker Keys'!$B$6)</f>
        <v>4</v>
      </c>
      <c r="G1547" t="str">
        <f>VLOOKUP(E1547,Clustering!$A$6:$B$370,2,FALSE)</f>
        <v>Summer</v>
      </c>
      <c r="H1547">
        <f>IF('Peaker Keys'!$B$29&gt;0,MAX(0,MIN('Peaker Keys'!$B$10,B1547/'Peaker Keys'!$B$29)),0)</f>
        <v>0</v>
      </c>
      <c r="I1547">
        <f>MAX(0,MIN('Peaker Keys'!$B$10,C1547/'Peaker Keys'!$B$30))</f>
        <v>1.3151656187225971E-3</v>
      </c>
      <c r="J1547">
        <f>IF('Peaker Keys'!$B$31=1,H1547,I1547)</f>
        <v>0</v>
      </c>
    </row>
    <row r="1548" spans="1:10" x14ac:dyDescent="0.25">
      <c r="A1548">
        <v>1542</v>
      </c>
      <c r="B1548">
        <v>0</v>
      </c>
      <c r="C1548">
        <v>159.1</v>
      </c>
      <c r="D1548">
        <f>MOD(A1548-1+'Peaker Keys'!$B$7,'Peaker Keys'!$B$5)</f>
        <v>1565</v>
      </c>
      <c r="E1548">
        <f>INT(D1548/'Peaker Keys'!$B$6)+1</f>
        <v>66</v>
      </c>
      <c r="F1548">
        <f>MOD(D1548,'Peaker Keys'!$B$6)</f>
        <v>5</v>
      </c>
      <c r="G1548" t="str">
        <f>VLOOKUP(E1548,Clustering!$A$6:$B$370,2,FALSE)</f>
        <v>Summer</v>
      </c>
      <c r="H1548">
        <f>IF('Peaker Keys'!$B$29&gt;0,MAX(0,MIN('Peaker Keys'!$B$10,B1548/'Peaker Keys'!$B$29)),0)</f>
        <v>0</v>
      </c>
      <c r="I1548">
        <f>MAX(0,MIN('Peaker Keys'!$B$10,C1548/'Peaker Keys'!$B$30))</f>
        <v>1.3327570059793962E-3</v>
      </c>
      <c r="J1548">
        <f>IF('Peaker Keys'!$B$31=1,H1548,I1548)</f>
        <v>0</v>
      </c>
    </row>
    <row r="1549" spans="1:10" x14ac:dyDescent="0.25">
      <c r="A1549">
        <v>1543</v>
      </c>
      <c r="B1549">
        <v>0</v>
      </c>
      <c r="C1549">
        <v>657</v>
      </c>
      <c r="D1549">
        <f>MOD(A1549-1+'Peaker Keys'!$B$7,'Peaker Keys'!$B$5)</f>
        <v>1566</v>
      </c>
      <c r="E1549">
        <f>INT(D1549/'Peaker Keys'!$B$6)+1</f>
        <v>66</v>
      </c>
      <c r="F1549">
        <f>MOD(D1549,'Peaker Keys'!$B$6)</f>
        <v>6</v>
      </c>
      <c r="G1549" t="str">
        <f>VLOOKUP(E1549,Clustering!$A$6:$B$370,2,FALSE)</f>
        <v>Summer</v>
      </c>
      <c r="H1549">
        <f>IF('Peaker Keys'!$B$29&gt;0,MAX(0,MIN('Peaker Keys'!$B$10,B1549/'Peaker Keys'!$B$29)),0)</f>
        <v>0</v>
      </c>
      <c r="I1549">
        <f>MAX(0,MIN('Peaker Keys'!$B$10,C1549/'Peaker Keys'!$B$30))</f>
        <v>5.5035911560557095E-3</v>
      </c>
      <c r="J1549">
        <f>IF('Peaker Keys'!$B$31=1,H1549,I1549)</f>
        <v>0</v>
      </c>
    </row>
    <row r="1550" spans="1:10" x14ac:dyDescent="0.25">
      <c r="A1550">
        <v>1544</v>
      </c>
      <c r="B1550">
        <v>0</v>
      </c>
      <c r="C1550">
        <v>657</v>
      </c>
      <c r="D1550">
        <f>MOD(A1550-1+'Peaker Keys'!$B$7,'Peaker Keys'!$B$5)</f>
        <v>1567</v>
      </c>
      <c r="E1550">
        <f>INT(D1550/'Peaker Keys'!$B$6)+1</f>
        <v>66</v>
      </c>
      <c r="F1550">
        <f>MOD(D1550,'Peaker Keys'!$B$6)</f>
        <v>7</v>
      </c>
      <c r="G1550" t="str">
        <f>VLOOKUP(E1550,Clustering!$A$6:$B$370,2,FALSE)</f>
        <v>Summer</v>
      </c>
      <c r="H1550">
        <f>IF('Peaker Keys'!$B$29&gt;0,MAX(0,MIN('Peaker Keys'!$B$10,B1550/'Peaker Keys'!$B$29)),0)</f>
        <v>0</v>
      </c>
      <c r="I1550">
        <f>MAX(0,MIN('Peaker Keys'!$B$10,C1550/'Peaker Keys'!$B$30))</f>
        <v>5.5035911560557095E-3</v>
      </c>
      <c r="J1550">
        <f>IF('Peaker Keys'!$B$31=1,H1550,I1550)</f>
        <v>0</v>
      </c>
    </row>
    <row r="1551" spans="1:10" x14ac:dyDescent="0.25">
      <c r="A1551">
        <v>1545</v>
      </c>
      <c r="B1551">
        <v>0</v>
      </c>
      <c r="C1551">
        <v>657</v>
      </c>
      <c r="D1551">
        <f>MOD(A1551-1+'Peaker Keys'!$B$7,'Peaker Keys'!$B$5)</f>
        <v>1568</v>
      </c>
      <c r="E1551">
        <f>INT(D1551/'Peaker Keys'!$B$6)+1</f>
        <v>66</v>
      </c>
      <c r="F1551">
        <f>MOD(D1551,'Peaker Keys'!$B$6)</f>
        <v>8</v>
      </c>
      <c r="G1551" t="str">
        <f>VLOOKUP(E1551,Clustering!$A$6:$B$370,2,FALSE)</f>
        <v>Summer</v>
      </c>
      <c r="H1551">
        <f>IF('Peaker Keys'!$B$29&gt;0,MAX(0,MIN('Peaker Keys'!$B$10,B1551/'Peaker Keys'!$B$29)),0)</f>
        <v>0</v>
      </c>
      <c r="I1551">
        <f>MAX(0,MIN('Peaker Keys'!$B$10,C1551/'Peaker Keys'!$B$30))</f>
        <v>5.5035911560557095E-3</v>
      </c>
      <c r="J1551">
        <f>IF('Peaker Keys'!$B$31=1,H1551,I1551)</f>
        <v>0</v>
      </c>
    </row>
    <row r="1552" spans="1:10" x14ac:dyDescent="0.25">
      <c r="A1552">
        <v>1546</v>
      </c>
      <c r="B1552">
        <v>0</v>
      </c>
      <c r="C1552">
        <v>657</v>
      </c>
      <c r="D1552">
        <f>MOD(A1552-1+'Peaker Keys'!$B$7,'Peaker Keys'!$B$5)</f>
        <v>1569</v>
      </c>
      <c r="E1552">
        <f>INT(D1552/'Peaker Keys'!$B$6)+1</f>
        <v>66</v>
      </c>
      <c r="F1552">
        <f>MOD(D1552,'Peaker Keys'!$B$6)</f>
        <v>9</v>
      </c>
      <c r="G1552" t="str">
        <f>VLOOKUP(E1552,Clustering!$A$6:$B$370,2,FALSE)</f>
        <v>Summer</v>
      </c>
      <c r="H1552">
        <f>IF('Peaker Keys'!$B$29&gt;0,MAX(0,MIN('Peaker Keys'!$B$10,B1552/'Peaker Keys'!$B$29)),0)</f>
        <v>0</v>
      </c>
      <c r="I1552">
        <f>MAX(0,MIN('Peaker Keys'!$B$10,C1552/'Peaker Keys'!$B$30))</f>
        <v>5.5035911560557095E-3</v>
      </c>
      <c r="J1552">
        <f>IF('Peaker Keys'!$B$31=1,H1552,I1552)</f>
        <v>0</v>
      </c>
    </row>
    <row r="1553" spans="1:10" x14ac:dyDescent="0.25">
      <c r="A1553">
        <v>1547</v>
      </c>
      <c r="B1553">
        <v>0</v>
      </c>
      <c r="C1553">
        <v>657</v>
      </c>
      <c r="D1553">
        <f>MOD(A1553-1+'Peaker Keys'!$B$7,'Peaker Keys'!$B$5)</f>
        <v>1570</v>
      </c>
      <c r="E1553">
        <f>INT(D1553/'Peaker Keys'!$B$6)+1</f>
        <v>66</v>
      </c>
      <c r="F1553">
        <f>MOD(D1553,'Peaker Keys'!$B$6)</f>
        <v>10</v>
      </c>
      <c r="G1553" t="str">
        <f>VLOOKUP(E1553,Clustering!$A$6:$B$370,2,FALSE)</f>
        <v>Summer</v>
      </c>
      <c r="H1553">
        <f>IF('Peaker Keys'!$B$29&gt;0,MAX(0,MIN('Peaker Keys'!$B$10,B1553/'Peaker Keys'!$B$29)),0)</f>
        <v>0</v>
      </c>
      <c r="I1553">
        <f>MAX(0,MIN('Peaker Keys'!$B$10,C1553/'Peaker Keys'!$B$30))</f>
        <v>5.5035911560557095E-3</v>
      </c>
      <c r="J1553">
        <f>IF('Peaker Keys'!$B$31=1,H1553,I1553)</f>
        <v>0</v>
      </c>
    </row>
    <row r="1554" spans="1:10" x14ac:dyDescent="0.25">
      <c r="A1554">
        <v>1548</v>
      </c>
      <c r="B1554">
        <v>0</v>
      </c>
      <c r="C1554">
        <v>657</v>
      </c>
      <c r="D1554">
        <f>MOD(A1554-1+'Peaker Keys'!$B$7,'Peaker Keys'!$B$5)</f>
        <v>1571</v>
      </c>
      <c r="E1554">
        <f>INT(D1554/'Peaker Keys'!$B$6)+1</f>
        <v>66</v>
      </c>
      <c r="F1554">
        <f>MOD(D1554,'Peaker Keys'!$B$6)</f>
        <v>11</v>
      </c>
      <c r="G1554" t="str">
        <f>VLOOKUP(E1554,Clustering!$A$6:$B$370,2,FALSE)</f>
        <v>Summer</v>
      </c>
      <c r="H1554">
        <f>IF('Peaker Keys'!$B$29&gt;0,MAX(0,MIN('Peaker Keys'!$B$10,B1554/'Peaker Keys'!$B$29)),0)</f>
        <v>0</v>
      </c>
      <c r="I1554">
        <f>MAX(0,MIN('Peaker Keys'!$B$10,C1554/'Peaker Keys'!$B$30))</f>
        <v>5.5035911560557095E-3</v>
      </c>
      <c r="J1554">
        <f>IF('Peaker Keys'!$B$31=1,H1554,I1554)</f>
        <v>0</v>
      </c>
    </row>
    <row r="1555" spans="1:10" x14ac:dyDescent="0.25">
      <c r="A1555">
        <v>1549</v>
      </c>
      <c r="B1555">
        <v>0</v>
      </c>
      <c r="C1555">
        <v>657</v>
      </c>
      <c r="D1555">
        <f>MOD(A1555-1+'Peaker Keys'!$B$7,'Peaker Keys'!$B$5)</f>
        <v>1572</v>
      </c>
      <c r="E1555">
        <f>INT(D1555/'Peaker Keys'!$B$6)+1</f>
        <v>66</v>
      </c>
      <c r="F1555">
        <f>MOD(D1555,'Peaker Keys'!$B$6)</f>
        <v>12</v>
      </c>
      <c r="G1555" t="str">
        <f>VLOOKUP(E1555,Clustering!$A$6:$B$370,2,FALSE)</f>
        <v>Summer</v>
      </c>
      <c r="H1555">
        <f>IF('Peaker Keys'!$B$29&gt;0,MAX(0,MIN('Peaker Keys'!$B$10,B1555/'Peaker Keys'!$B$29)),0)</f>
        <v>0</v>
      </c>
      <c r="I1555">
        <f>MAX(0,MIN('Peaker Keys'!$B$10,C1555/'Peaker Keys'!$B$30))</f>
        <v>5.5035911560557095E-3</v>
      </c>
      <c r="J1555">
        <f>IF('Peaker Keys'!$B$31=1,H1555,I1555)</f>
        <v>0</v>
      </c>
    </row>
    <row r="1556" spans="1:10" x14ac:dyDescent="0.25">
      <c r="A1556">
        <v>1550</v>
      </c>
      <c r="B1556">
        <v>0</v>
      </c>
      <c r="C1556">
        <v>657</v>
      </c>
      <c r="D1556">
        <f>MOD(A1556-1+'Peaker Keys'!$B$7,'Peaker Keys'!$B$5)</f>
        <v>1573</v>
      </c>
      <c r="E1556">
        <f>INT(D1556/'Peaker Keys'!$B$6)+1</f>
        <v>66</v>
      </c>
      <c r="F1556">
        <f>MOD(D1556,'Peaker Keys'!$B$6)</f>
        <v>13</v>
      </c>
      <c r="G1556" t="str">
        <f>VLOOKUP(E1556,Clustering!$A$6:$B$370,2,FALSE)</f>
        <v>Summer</v>
      </c>
      <c r="H1556">
        <f>IF('Peaker Keys'!$B$29&gt;0,MAX(0,MIN('Peaker Keys'!$B$10,B1556/'Peaker Keys'!$B$29)),0)</f>
        <v>0</v>
      </c>
      <c r="I1556">
        <f>MAX(0,MIN('Peaker Keys'!$B$10,C1556/'Peaker Keys'!$B$30))</f>
        <v>5.5035911560557095E-3</v>
      </c>
      <c r="J1556">
        <f>IF('Peaker Keys'!$B$31=1,H1556,I1556)</f>
        <v>0</v>
      </c>
    </row>
    <row r="1557" spans="1:10" x14ac:dyDescent="0.25">
      <c r="A1557">
        <v>1551</v>
      </c>
      <c r="B1557">
        <v>0</v>
      </c>
      <c r="C1557">
        <v>657</v>
      </c>
      <c r="D1557">
        <f>MOD(A1557-1+'Peaker Keys'!$B$7,'Peaker Keys'!$B$5)</f>
        <v>1574</v>
      </c>
      <c r="E1557">
        <f>INT(D1557/'Peaker Keys'!$B$6)+1</f>
        <v>66</v>
      </c>
      <c r="F1557">
        <f>MOD(D1557,'Peaker Keys'!$B$6)</f>
        <v>14</v>
      </c>
      <c r="G1557" t="str">
        <f>VLOOKUP(E1557,Clustering!$A$6:$B$370,2,FALSE)</f>
        <v>Summer</v>
      </c>
      <c r="H1557">
        <f>IF('Peaker Keys'!$B$29&gt;0,MAX(0,MIN('Peaker Keys'!$B$10,B1557/'Peaker Keys'!$B$29)),0)</f>
        <v>0</v>
      </c>
      <c r="I1557">
        <f>MAX(0,MIN('Peaker Keys'!$B$10,C1557/'Peaker Keys'!$B$30))</f>
        <v>5.5035911560557095E-3</v>
      </c>
      <c r="J1557">
        <f>IF('Peaker Keys'!$B$31=1,H1557,I1557)</f>
        <v>0</v>
      </c>
    </row>
    <row r="1558" spans="1:10" x14ac:dyDescent="0.25">
      <c r="A1558">
        <v>1552</v>
      </c>
      <c r="B1558">
        <v>0</v>
      </c>
      <c r="C1558">
        <v>657</v>
      </c>
      <c r="D1558">
        <f>MOD(A1558-1+'Peaker Keys'!$B$7,'Peaker Keys'!$B$5)</f>
        <v>1575</v>
      </c>
      <c r="E1558">
        <f>INT(D1558/'Peaker Keys'!$B$6)+1</f>
        <v>66</v>
      </c>
      <c r="F1558">
        <f>MOD(D1558,'Peaker Keys'!$B$6)</f>
        <v>15</v>
      </c>
      <c r="G1558" t="str">
        <f>VLOOKUP(E1558,Clustering!$A$6:$B$370,2,FALSE)</f>
        <v>Summer</v>
      </c>
      <c r="H1558">
        <f>IF('Peaker Keys'!$B$29&gt;0,MAX(0,MIN('Peaker Keys'!$B$10,B1558/'Peaker Keys'!$B$29)),0)</f>
        <v>0</v>
      </c>
      <c r="I1558">
        <f>MAX(0,MIN('Peaker Keys'!$B$10,C1558/'Peaker Keys'!$B$30))</f>
        <v>5.5035911560557095E-3</v>
      </c>
      <c r="J1558">
        <f>IF('Peaker Keys'!$B$31=1,H1558,I1558)</f>
        <v>0</v>
      </c>
    </row>
    <row r="1559" spans="1:10" x14ac:dyDescent="0.25">
      <c r="A1559">
        <v>1553</v>
      </c>
      <c r="B1559">
        <v>0</v>
      </c>
      <c r="C1559">
        <v>720.6</v>
      </c>
      <c r="D1559">
        <f>MOD(A1559-1+'Peaker Keys'!$B$7,'Peaker Keys'!$B$5)</f>
        <v>1576</v>
      </c>
      <c r="E1559">
        <f>INT(D1559/'Peaker Keys'!$B$6)+1</f>
        <v>66</v>
      </c>
      <c r="F1559">
        <f>MOD(D1559,'Peaker Keys'!$B$6)</f>
        <v>16</v>
      </c>
      <c r="G1559" t="str">
        <f>VLOOKUP(E1559,Clustering!$A$6:$B$370,2,FALSE)</f>
        <v>Summer</v>
      </c>
      <c r="H1559">
        <f>IF('Peaker Keys'!$B$29&gt;0,MAX(0,MIN('Peaker Keys'!$B$10,B1559/'Peaker Keys'!$B$29)),0)</f>
        <v>0</v>
      </c>
      <c r="I1559">
        <f>MAX(0,MIN('Peaker Keys'!$B$10,C1559/'Peaker Keys'!$B$30))</f>
        <v>6.0363588844044814E-3</v>
      </c>
      <c r="J1559">
        <f>IF('Peaker Keys'!$B$31=1,H1559,I1559)</f>
        <v>0</v>
      </c>
    </row>
    <row r="1560" spans="1:10" x14ac:dyDescent="0.25">
      <c r="A1560">
        <v>1554</v>
      </c>
      <c r="B1560">
        <v>0</v>
      </c>
      <c r="C1560">
        <v>720.6</v>
      </c>
      <c r="D1560">
        <f>MOD(A1560-1+'Peaker Keys'!$B$7,'Peaker Keys'!$B$5)</f>
        <v>1577</v>
      </c>
      <c r="E1560">
        <f>INT(D1560/'Peaker Keys'!$B$6)+1</f>
        <v>66</v>
      </c>
      <c r="F1560">
        <f>MOD(D1560,'Peaker Keys'!$B$6)</f>
        <v>17</v>
      </c>
      <c r="G1560" t="str">
        <f>VLOOKUP(E1560,Clustering!$A$6:$B$370,2,FALSE)</f>
        <v>Summer</v>
      </c>
      <c r="H1560">
        <f>IF('Peaker Keys'!$B$29&gt;0,MAX(0,MIN('Peaker Keys'!$B$10,B1560/'Peaker Keys'!$B$29)),0)</f>
        <v>0</v>
      </c>
      <c r="I1560">
        <f>MAX(0,MIN('Peaker Keys'!$B$10,C1560/'Peaker Keys'!$B$30))</f>
        <v>6.0363588844044814E-3</v>
      </c>
      <c r="J1560">
        <f>IF('Peaker Keys'!$B$31=1,H1560,I1560)</f>
        <v>0</v>
      </c>
    </row>
    <row r="1561" spans="1:10" x14ac:dyDescent="0.25">
      <c r="A1561">
        <v>1555</v>
      </c>
      <c r="B1561">
        <v>0</v>
      </c>
      <c r="C1561">
        <v>2314.1</v>
      </c>
      <c r="D1561">
        <f>MOD(A1561-1+'Peaker Keys'!$B$7,'Peaker Keys'!$B$5)</f>
        <v>1578</v>
      </c>
      <c r="E1561">
        <f>INT(D1561/'Peaker Keys'!$B$6)+1</f>
        <v>66</v>
      </c>
      <c r="F1561">
        <f>MOD(D1561,'Peaker Keys'!$B$6)</f>
        <v>18</v>
      </c>
      <c r="G1561" t="str">
        <f>VLOOKUP(E1561,Clustering!$A$6:$B$370,2,FALSE)</f>
        <v>Summer</v>
      </c>
      <c r="H1561">
        <f>IF('Peaker Keys'!$B$29&gt;0,MAX(0,MIN('Peaker Keys'!$B$10,B1561/'Peaker Keys'!$B$29)),0)</f>
        <v>0</v>
      </c>
      <c r="I1561">
        <f>MAX(0,MIN('Peaker Keys'!$B$10,C1561/'Peaker Keys'!$B$30))</f>
        <v>1.9384871071885107E-2</v>
      </c>
      <c r="J1561">
        <f>IF('Peaker Keys'!$B$31=1,H1561,I1561)</f>
        <v>0</v>
      </c>
    </row>
    <row r="1562" spans="1:10" x14ac:dyDescent="0.25">
      <c r="A1562">
        <v>1556</v>
      </c>
      <c r="B1562">
        <v>0</v>
      </c>
      <c r="C1562">
        <v>3221.7</v>
      </c>
      <c r="D1562">
        <f>MOD(A1562-1+'Peaker Keys'!$B$7,'Peaker Keys'!$B$5)</f>
        <v>1579</v>
      </c>
      <c r="E1562">
        <f>INT(D1562/'Peaker Keys'!$B$6)+1</f>
        <v>66</v>
      </c>
      <c r="F1562">
        <f>MOD(D1562,'Peaker Keys'!$B$6)</f>
        <v>19</v>
      </c>
      <c r="G1562" t="str">
        <f>VLOOKUP(E1562,Clustering!$A$6:$B$370,2,FALSE)</f>
        <v>Summer</v>
      </c>
      <c r="H1562">
        <f>IF('Peaker Keys'!$B$29&gt;0,MAX(0,MIN('Peaker Keys'!$B$10,B1562/'Peaker Keys'!$B$29)),0)</f>
        <v>0</v>
      </c>
      <c r="I1562">
        <f>MAX(0,MIN('Peaker Keys'!$B$10,C1562/'Peaker Keys'!$B$30))</f>
        <v>2.6987701107252172E-2</v>
      </c>
      <c r="J1562">
        <f>IF('Peaker Keys'!$B$31=1,H1562,I1562)</f>
        <v>0</v>
      </c>
    </row>
    <row r="1563" spans="1:10" x14ac:dyDescent="0.25">
      <c r="A1563">
        <v>1557</v>
      </c>
      <c r="B1563">
        <v>0</v>
      </c>
      <c r="C1563">
        <v>1083.4000000000001</v>
      </c>
      <c r="D1563">
        <f>MOD(A1563-1+'Peaker Keys'!$B$7,'Peaker Keys'!$B$5)</f>
        <v>1580</v>
      </c>
      <c r="E1563">
        <f>INT(D1563/'Peaker Keys'!$B$6)+1</f>
        <v>66</v>
      </c>
      <c r="F1563">
        <f>MOD(D1563,'Peaker Keys'!$B$6)</f>
        <v>20</v>
      </c>
      <c r="G1563" t="str">
        <f>VLOOKUP(E1563,Clustering!$A$6:$B$370,2,FALSE)</f>
        <v>Summer</v>
      </c>
      <c r="H1563">
        <f>IF('Peaker Keys'!$B$29&gt;0,MAX(0,MIN('Peaker Keys'!$B$10,B1563/'Peaker Keys'!$B$29)),0)</f>
        <v>0</v>
      </c>
      <c r="I1563">
        <f>MAX(0,MIN('Peaker Keys'!$B$10,C1563/'Peaker Keys'!$B$30))</f>
        <v>9.075480454293388E-3</v>
      </c>
      <c r="J1563">
        <f>IF('Peaker Keys'!$B$31=1,H1563,I1563)</f>
        <v>0</v>
      </c>
    </row>
    <row r="1564" spans="1:10" x14ac:dyDescent="0.25">
      <c r="A1564">
        <v>1558</v>
      </c>
      <c r="B1564">
        <v>0</v>
      </c>
      <c r="C1564">
        <v>829.5</v>
      </c>
      <c r="D1564">
        <f>MOD(A1564-1+'Peaker Keys'!$B$7,'Peaker Keys'!$B$5)</f>
        <v>1581</v>
      </c>
      <c r="E1564">
        <f>INT(D1564/'Peaker Keys'!$B$6)+1</f>
        <v>66</v>
      </c>
      <c r="F1564">
        <f>MOD(D1564,'Peaker Keys'!$B$6)</f>
        <v>21</v>
      </c>
      <c r="G1564" t="str">
        <f>VLOOKUP(E1564,Clustering!$A$6:$B$370,2,FALSE)</f>
        <v>Summer</v>
      </c>
      <c r="H1564">
        <f>IF('Peaker Keys'!$B$29&gt;0,MAX(0,MIN('Peaker Keys'!$B$10,B1564/'Peaker Keys'!$B$29)),0)</f>
        <v>0</v>
      </c>
      <c r="I1564">
        <f>MAX(0,MIN('Peaker Keys'!$B$10,C1564/'Peaker Keys'!$B$30))</f>
        <v>6.9485979664356328E-3</v>
      </c>
      <c r="J1564">
        <f>IF('Peaker Keys'!$B$31=1,H1564,I1564)</f>
        <v>0</v>
      </c>
    </row>
    <row r="1565" spans="1:10" x14ac:dyDescent="0.25">
      <c r="A1565">
        <v>1559</v>
      </c>
      <c r="B1565">
        <v>0</v>
      </c>
      <c r="C1565">
        <v>159.1</v>
      </c>
      <c r="D1565">
        <f>MOD(A1565-1+'Peaker Keys'!$B$7,'Peaker Keys'!$B$5)</f>
        <v>1582</v>
      </c>
      <c r="E1565">
        <f>INT(D1565/'Peaker Keys'!$B$6)+1</f>
        <v>66</v>
      </c>
      <c r="F1565">
        <f>MOD(D1565,'Peaker Keys'!$B$6)</f>
        <v>22</v>
      </c>
      <c r="G1565" t="str">
        <f>VLOOKUP(E1565,Clustering!$A$6:$B$370,2,FALSE)</f>
        <v>Summer</v>
      </c>
      <c r="H1565">
        <f>IF('Peaker Keys'!$B$29&gt;0,MAX(0,MIN('Peaker Keys'!$B$10,B1565/'Peaker Keys'!$B$29)),0)</f>
        <v>0</v>
      </c>
      <c r="I1565">
        <f>MAX(0,MIN('Peaker Keys'!$B$10,C1565/'Peaker Keys'!$B$30))</f>
        <v>1.3327570059793962E-3</v>
      </c>
      <c r="J1565">
        <f>IF('Peaker Keys'!$B$31=1,H1565,I1565)</f>
        <v>0</v>
      </c>
    </row>
    <row r="1566" spans="1:10" x14ac:dyDescent="0.25">
      <c r="A1566">
        <v>1560</v>
      </c>
      <c r="B1566">
        <v>0</v>
      </c>
      <c r="C1566">
        <v>159.1</v>
      </c>
      <c r="D1566">
        <f>MOD(A1566-1+'Peaker Keys'!$B$7,'Peaker Keys'!$B$5)</f>
        <v>1583</v>
      </c>
      <c r="E1566">
        <f>INT(D1566/'Peaker Keys'!$B$6)+1</f>
        <v>66</v>
      </c>
      <c r="F1566">
        <f>MOD(D1566,'Peaker Keys'!$B$6)</f>
        <v>23</v>
      </c>
      <c r="G1566" t="str">
        <f>VLOOKUP(E1566,Clustering!$A$6:$B$370,2,FALSE)</f>
        <v>Summer</v>
      </c>
      <c r="H1566">
        <f>IF('Peaker Keys'!$B$29&gt;0,MAX(0,MIN('Peaker Keys'!$B$10,B1566/'Peaker Keys'!$B$29)),0)</f>
        <v>0</v>
      </c>
      <c r="I1566">
        <f>MAX(0,MIN('Peaker Keys'!$B$10,C1566/'Peaker Keys'!$B$30))</f>
        <v>1.3327570059793962E-3</v>
      </c>
      <c r="J1566">
        <f>IF('Peaker Keys'!$B$31=1,H1566,I1566)</f>
        <v>0</v>
      </c>
    </row>
    <row r="1567" spans="1:10" x14ac:dyDescent="0.25">
      <c r="A1567">
        <v>1561</v>
      </c>
      <c r="B1567">
        <v>0</v>
      </c>
      <c r="C1567">
        <v>159.1</v>
      </c>
      <c r="D1567">
        <f>MOD(A1567-1+'Peaker Keys'!$B$7,'Peaker Keys'!$B$5)</f>
        <v>1584</v>
      </c>
      <c r="E1567">
        <f>INT(D1567/'Peaker Keys'!$B$6)+1</f>
        <v>67</v>
      </c>
      <c r="F1567">
        <f>MOD(D1567,'Peaker Keys'!$B$6)</f>
        <v>0</v>
      </c>
      <c r="G1567" t="str">
        <f>VLOOKUP(E1567,Clustering!$A$6:$B$370,2,FALSE)</f>
        <v>Summer</v>
      </c>
      <c r="H1567">
        <f>IF('Peaker Keys'!$B$29&gt;0,MAX(0,MIN('Peaker Keys'!$B$10,B1567/'Peaker Keys'!$B$29)),0)</f>
        <v>0</v>
      </c>
      <c r="I1567">
        <f>MAX(0,MIN('Peaker Keys'!$B$10,C1567/'Peaker Keys'!$B$30))</f>
        <v>1.3327570059793962E-3</v>
      </c>
      <c r="J1567">
        <f>IF('Peaker Keys'!$B$31=1,H1567,I1567)</f>
        <v>0</v>
      </c>
    </row>
    <row r="1568" spans="1:10" x14ac:dyDescent="0.25">
      <c r="A1568">
        <v>1562</v>
      </c>
      <c r="B1568">
        <v>0</v>
      </c>
      <c r="C1568">
        <v>159.1</v>
      </c>
      <c r="D1568">
        <f>MOD(A1568-1+'Peaker Keys'!$B$7,'Peaker Keys'!$B$5)</f>
        <v>1585</v>
      </c>
      <c r="E1568">
        <f>INT(D1568/'Peaker Keys'!$B$6)+1</f>
        <v>67</v>
      </c>
      <c r="F1568">
        <f>MOD(D1568,'Peaker Keys'!$B$6)</f>
        <v>1</v>
      </c>
      <c r="G1568" t="str">
        <f>VLOOKUP(E1568,Clustering!$A$6:$B$370,2,FALSE)</f>
        <v>Summer</v>
      </c>
      <c r="H1568">
        <f>IF('Peaker Keys'!$B$29&gt;0,MAX(0,MIN('Peaker Keys'!$B$10,B1568/'Peaker Keys'!$B$29)),0)</f>
        <v>0</v>
      </c>
      <c r="I1568">
        <f>MAX(0,MIN('Peaker Keys'!$B$10,C1568/'Peaker Keys'!$B$30))</f>
        <v>1.3327570059793962E-3</v>
      </c>
      <c r="J1568">
        <f>IF('Peaker Keys'!$B$31=1,H1568,I1568)</f>
        <v>0</v>
      </c>
    </row>
    <row r="1569" spans="1:10" x14ac:dyDescent="0.25">
      <c r="A1569">
        <v>1563</v>
      </c>
      <c r="B1569">
        <v>0</v>
      </c>
      <c r="C1569">
        <v>100.2</v>
      </c>
      <c r="D1569">
        <f>MOD(A1569-1+'Peaker Keys'!$B$7,'Peaker Keys'!$B$5)</f>
        <v>1586</v>
      </c>
      <c r="E1569">
        <f>INT(D1569/'Peaker Keys'!$B$6)+1</f>
        <v>67</v>
      </c>
      <c r="F1569">
        <f>MOD(D1569,'Peaker Keys'!$B$6)</f>
        <v>2</v>
      </c>
      <c r="G1569" t="str">
        <f>VLOOKUP(E1569,Clustering!$A$6:$B$370,2,FALSE)</f>
        <v>Summer</v>
      </c>
      <c r="H1569">
        <f>IF('Peaker Keys'!$B$29&gt;0,MAX(0,MIN('Peaker Keys'!$B$10,B1569/'Peaker Keys'!$B$29)),0)</f>
        <v>0</v>
      </c>
      <c r="I1569">
        <f>MAX(0,MIN('Peaker Keys'!$B$10,C1569/'Peaker Keys'!$B$30))</f>
        <v>8.393604776815557E-4</v>
      </c>
      <c r="J1569">
        <f>IF('Peaker Keys'!$B$31=1,H1569,I1569)</f>
        <v>0</v>
      </c>
    </row>
    <row r="1570" spans="1:10" x14ac:dyDescent="0.25">
      <c r="A1570">
        <v>1564</v>
      </c>
      <c r="B1570">
        <v>0</v>
      </c>
      <c r="C1570">
        <v>100.2</v>
      </c>
      <c r="D1570">
        <f>MOD(A1570-1+'Peaker Keys'!$B$7,'Peaker Keys'!$B$5)</f>
        <v>1587</v>
      </c>
      <c r="E1570">
        <f>INT(D1570/'Peaker Keys'!$B$6)+1</f>
        <v>67</v>
      </c>
      <c r="F1570">
        <f>MOD(D1570,'Peaker Keys'!$B$6)</f>
        <v>3</v>
      </c>
      <c r="G1570" t="str">
        <f>VLOOKUP(E1570,Clustering!$A$6:$B$370,2,FALSE)</f>
        <v>Summer</v>
      </c>
      <c r="H1570">
        <f>IF('Peaker Keys'!$B$29&gt;0,MAX(0,MIN('Peaker Keys'!$B$10,B1570/'Peaker Keys'!$B$29)),0)</f>
        <v>0</v>
      </c>
      <c r="I1570">
        <f>MAX(0,MIN('Peaker Keys'!$B$10,C1570/'Peaker Keys'!$B$30))</f>
        <v>8.393604776815557E-4</v>
      </c>
      <c r="J1570">
        <f>IF('Peaker Keys'!$B$31=1,H1570,I1570)</f>
        <v>0</v>
      </c>
    </row>
    <row r="1571" spans="1:10" x14ac:dyDescent="0.25">
      <c r="A1571">
        <v>1565</v>
      </c>
      <c r="B1571">
        <v>0</v>
      </c>
      <c r="C1571">
        <v>100.2</v>
      </c>
      <c r="D1571">
        <f>MOD(A1571-1+'Peaker Keys'!$B$7,'Peaker Keys'!$B$5)</f>
        <v>1588</v>
      </c>
      <c r="E1571">
        <f>INT(D1571/'Peaker Keys'!$B$6)+1</f>
        <v>67</v>
      </c>
      <c r="F1571">
        <f>MOD(D1571,'Peaker Keys'!$B$6)</f>
        <v>4</v>
      </c>
      <c r="G1571" t="str">
        <f>VLOOKUP(E1571,Clustering!$A$6:$B$370,2,FALSE)</f>
        <v>Summer</v>
      </c>
      <c r="H1571">
        <f>IF('Peaker Keys'!$B$29&gt;0,MAX(0,MIN('Peaker Keys'!$B$10,B1571/'Peaker Keys'!$B$29)),0)</f>
        <v>0</v>
      </c>
      <c r="I1571">
        <f>MAX(0,MIN('Peaker Keys'!$B$10,C1571/'Peaker Keys'!$B$30))</f>
        <v>8.393604776815557E-4</v>
      </c>
      <c r="J1571">
        <f>IF('Peaker Keys'!$B$31=1,H1571,I1571)</f>
        <v>0</v>
      </c>
    </row>
    <row r="1572" spans="1:10" x14ac:dyDescent="0.25">
      <c r="A1572">
        <v>1566</v>
      </c>
      <c r="B1572">
        <v>0</v>
      </c>
      <c r="C1572">
        <v>100.2</v>
      </c>
      <c r="D1572">
        <f>MOD(A1572-1+'Peaker Keys'!$B$7,'Peaker Keys'!$B$5)</f>
        <v>1589</v>
      </c>
      <c r="E1572">
        <f>INT(D1572/'Peaker Keys'!$B$6)+1</f>
        <v>67</v>
      </c>
      <c r="F1572">
        <f>MOD(D1572,'Peaker Keys'!$B$6)</f>
        <v>5</v>
      </c>
      <c r="G1572" t="str">
        <f>VLOOKUP(E1572,Clustering!$A$6:$B$370,2,FALSE)</f>
        <v>Summer</v>
      </c>
      <c r="H1572">
        <f>IF('Peaker Keys'!$B$29&gt;0,MAX(0,MIN('Peaker Keys'!$B$10,B1572/'Peaker Keys'!$B$29)),0)</f>
        <v>0</v>
      </c>
      <c r="I1572">
        <f>MAX(0,MIN('Peaker Keys'!$B$10,C1572/'Peaker Keys'!$B$30))</f>
        <v>8.393604776815557E-4</v>
      </c>
      <c r="J1572">
        <f>IF('Peaker Keys'!$B$31=1,H1572,I1572)</f>
        <v>0</v>
      </c>
    </row>
    <row r="1573" spans="1:10" x14ac:dyDescent="0.25">
      <c r="A1573">
        <v>1567</v>
      </c>
      <c r="B1573">
        <v>0</v>
      </c>
      <c r="C1573">
        <v>414</v>
      </c>
      <c r="D1573">
        <f>MOD(A1573-1+'Peaker Keys'!$B$7,'Peaker Keys'!$B$5)</f>
        <v>1590</v>
      </c>
      <c r="E1573">
        <f>INT(D1573/'Peaker Keys'!$B$6)+1</f>
        <v>67</v>
      </c>
      <c r="F1573">
        <f>MOD(D1573,'Peaker Keys'!$B$6)</f>
        <v>6</v>
      </c>
      <c r="G1573" t="str">
        <f>VLOOKUP(E1573,Clustering!$A$6:$B$370,2,FALSE)</f>
        <v>Summer</v>
      </c>
      <c r="H1573">
        <f>IF('Peaker Keys'!$B$29&gt;0,MAX(0,MIN('Peaker Keys'!$B$10,B1573/'Peaker Keys'!$B$29)),0)</f>
        <v>0</v>
      </c>
      <c r="I1573">
        <f>MAX(0,MIN('Peaker Keys'!$B$10,C1573/'Peaker Keys'!$B$30))</f>
        <v>3.4680163449118165E-3</v>
      </c>
      <c r="J1573">
        <f>IF('Peaker Keys'!$B$31=1,H1573,I1573)</f>
        <v>0</v>
      </c>
    </row>
    <row r="1574" spans="1:10" x14ac:dyDescent="0.25">
      <c r="A1574">
        <v>1568</v>
      </c>
      <c r="B1574">
        <v>0</v>
      </c>
      <c r="C1574">
        <v>95.5</v>
      </c>
      <c r="D1574">
        <f>MOD(A1574-1+'Peaker Keys'!$B$7,'Peaker Keys'!$B$5)</f>
        <v>1591</v>
      </c>
      <c r="E1574">
        <f>INT(D1574/'Peaker Keys'!$B$6)+1</f>
        <v>67</v>
      </c>
      <c r="F1574">
        <f>MOD(D1574,'Peaker Keys'!$B$6)</f>
        <v>7</v>
      </c>
      <c r="G1574" t="str">
        <f>VLOOKUP(E1574,Clustering!$A$6:$B$370,2,FALSE)</f>
        <v>Summer</v>
      </c>
      <c r="H1574">
        <f>IF('Peaker Keys'!$B$29&gt;0,MAX(0,MIN('Peaker Keys'!$B$10,B1574/'Peaker Keys'!$B$29)),0)</f>
        <v>0</v>
      </c>
      <c r="I1574">
        <f>MAX(0,MIN('Peaker Keys'!$B$10,C1574/'Peaker Keys'!$B$30))</f>
        <v>7.9998927763062441E-4</v>
      </c>
      <c r="J1574">
        <f>IF('Peaker Keys'!$B$31=1,H1574,I1574)</f>
        <v>0</v>
      </c>
    </row>
    <row r="1575" spans="1:10" x14ac:dyDescent="0.25">
      <c r="A1575">
        <v>1569</v>
      </c>
      <c r="B1575">
        <v>0</v>
      </c>
      <c r="C1575">
        <v>95.5</v>
      </c>
      <c r="D1575">
        <f>MOD(A1575-1+'Peaker Keys'!$B$7,'Peaker Keys'!$B$5)</f>
        <v>1592</v>
      </c>
      <c r="E1575">
        <f>INT(D1575/'Peaker Keys'!$B$6)+1</f>
        <v>67</v>
      </c>
      <c r="F1575">
        <f>MOD(D1575,'Peaker Keys'!$B$6)</f>
        <v>8</v>
      </c>
      <c r="G1575" t="str">
        <f>VLOOKUP(E1575,Clustering!$A$6:$B$370,2,FALSE)</f>
        <v>Summer</v>
      </c>
      <c r="H1575">
        <f>IF('Peaker Keys'!$B$29&gt;0,MAX(0,MIN('Peaker Keys'!$B$10,B1575/'Peaker Keys'!$B$29)),0)</f>
        <v>0</v>
      </c>
      <c r="I1575">
        <f>MAX(0,MIN('Peaker Keys'!$B$10,C1575/'Peaker Keys'!$B$30))</f>
        <v>7.9998927763062441E-4</v>
      </c>
      <c r="J1575">
        <f>IF('Peaker Keys'!$B$31=1,H1575,I1575)</f>
        <v>0</v>
      </c>
    </row>
    <row r="1576" spans="1:10" x14ac:dyDescent="0.25">
      <c r="A1576">
        <v>1570</v>
      </c>
      <c r="B1576">
        <v>0</v>
      </c>
      <c r="C1576">
        <v>95.5</v>
      </c>
      <c r="D1576">
        <f>MOD(A1576-1+'Peaker Keys'!$B$7,'Peaker Keys'!$B$5)</f>
        <v>1593</v>
      </c>
      <c r="E1576">
        <f>INT(D1576/'Peaker Keys'!$B$6)+1</f>
        <v>67</v>
      </c>
      <c r="F1576">
        <f>MOD(D1576,'Peaker Keys'!$B$6)</f>
        <v>9</v>
      </c>
      <c r="G1576" t="str">
        <f>VLOOKUP(E1576,Clustering!$A$6:$B$370,2,FALSE)</f>
        <v>Summer</v>
      </c>
      <c r="H1576">
        <f>IF('Peaker Keys'!$B$29&gt;0,MAX(0,MIN('Peaker Keys'!$B$10,B1576/'Peaker Keys'!$B$29)),0)</f>
        <v>0</v>
      </c>
      <c r="I1576">
        <f>MAX(0,MIN('Peaker Keys'!$B$10,C1576/'Peaker Keys'!$B$30))</f>
        <v>7.9998927763062441E-4</v>
      </c>
      <c r="J1576">
        <f>IF('Peaker Keys'!$B$31=1,H1576,I1576)</f>
        <v>0</v>
      </c>
    </row>
    <row r="1577" spans="1:10" x14ac:dyDescent="0.25">
      <c r="A1577">
        <v>1571</v>
      </c>
      <c r="B1577">
        <v>0</v>
      </c>
      <c r="C1577">
        <v>95.5</v>
      </c>
      <c r="D1577">
        <f>MOD(A1577-1+'Peaker Keys'!$B$7,'Peaker Keys'!$B$5)</f>
        <v>1594</v>
      </c>
      <c r="E1577">
        <f>INT(D1577/'Peaker Keys'!$B$6)+1</f>
        <v>67</v>
      </c>
      <c r="F1577">
        <f>MOD(D1577,'Peaker Keys'!$B$6)</f>
        <v>10</v>
      </c>
      <c r="G1577" t="str">
        <f>VLOOKUP(E1577,Clustering!$A$6:$B$370,2,FALSE)</f>
        <v>Summer</v>
      </c>
      <c r="H1577">
        <f>IF('Peaker Keys'!$B$29&gt;0,MAX(0,MIN('Peaker Keys'!$B$10,B1577/'Peaker Keys'!$B$29)),0)</f>
        <v>0</v>
      </c>
      <c r="I1577">
        <f>MAX(0,MIN('Peaker Keys'!$B$10,C1577/'Peaker Keys'!$B$30))</f>
        <v>7.9998927763062441E-4</v>
      </c>
      <c r="J1577">
        <f>IF('Peaker Keys'!$B$31=1,H1577,I1577)</f>
        <v>0</v>
      </c>
    </row>
    <row r="1578" spans="1:10" x14ac:dyDescent="0.25">
      <c r="A1578">
        <v>1572</v>
      </c>
      <c r="B1578">
        <v>0</v>
      </c>
      <c r="C1578">
        <v>95.5</v>
      </c>
      <c r="D1578">
        <f>MOD(A1578-1+'Peaker Keys'!$B$7,'Peaker Keys'!$B$5)</f>
        <v>1595</v>
      </c>
      <c r="E1578">
        <f>INT(D1578/'Peaker Keys'!$B$6)+1</f>
        <v>67</v>
      </c>
      <c r="F1578">
        <f>MOD(D1578,'Peaker Keys'!$B$6)</f>
        <v>11</v>
      </c>
      <c r="G1578" t="str">
        <f>VLOOKUP(E1578,Clustering!$A$6:$B$370,2,FALSE)</f>
        <v>Summer</v>
      </c>
      <c r="H1578">
        <f>IF('Peaker Keys'!$B$29&gt;0,MAX(0,MIN('Peaker Keys'!$B$10,B1578/'Peaker Keys'!$B$29)),0)</f>
        <v>0</v>
      </c>
      <c r="I1578">
        <f>MAX(0,MIN('Peaker Keys'!$B$10,C1578/'Peaker Keys'!$B$30))</f>
        <v>7.9998927763062441E-4</v>
      </c>
      <c r="J1578">
        <f>IF('Peaker Keys'!$B$31=1,H1578,I1578)</f>
        <v>0</v>
      </c>
    </row>
    <row r="1579" spans="1:10" x14ac:dyDescent="0.25">
      <c r="A1579">
        <v>1573</v>
      </c>
      <c r="B1579">
        <v>0</v>
      </c>
      <c r="C1579">
        <v>95.5</v>
      </c>
      <c r="D1579">
        <f>MOD(A1579-1+'Peaker Keys'!$B$7,'Peaker Keys'!$B$5)</f>
        <v>1596</v>
      </c>
      <c r="E1579">
        <f>INT(D1579/'Peaker Keys'!$B$6)+1</f>
        <v>67</v>
      </c>
      <c r="F1579">
        <f>MOD(D1579,'Peaker Keys'!$B$6)</f>
        <v>12</v>
      </c>
      <c r="G1579" t="str">
        <f>VLOOKUP(E1579,Clustering!$A$6:$B$370,2,FALSE)</f>
        <v>Summer</v>
      </c>
      <c r="H1579">
        <f>IF('Peaker Keys'!$B$29&gt;0,MAX(0,MIN('Peaker Keys'!$B$10,B1579/'Peaker Keys'!$B$29)),0)</f>
        <v>0</v>
      </c>
      <c r="I1579">
        <f>MAX(0,MIN('Peaker Keys'!$B$10,C1579/'Peaker Keys'!$B$30))</f>
        <v>7.9998927763062441E-4</v>
      </c>
      <c r="J1579">
        <f>IF('Peaker Keys'!$B$31=1,H1579,I1579)</f>
        <v>0</v>
      </c>
    </row>
    <row r="1580" spans="1:10" x14ac:dyDescent="0.25">
      <c r="A1580">
        <v>1574</v>
      </c>
      <c r="B1580">
        <v>0</v>
      </c>
      <c r="C1580">
        <v>95.5</v>
      </c>
      <c r="D1580">
        <f>MOD(A1580-1+'Peaker Keys'!$B$7,'Peaker Keys'!$B$5)</f>
        <v>1597</v>
      </c>
      <c r="E1580">
        <f>INT(D1580/'Peaker Keys'!$B$6)+1</f>
        <v>67</v>
      </c>
      <c r="F1580">
        <f>MOD(D1580,'Peaker Keys'!$B$6)</f>
        <v>13</v>
      </c>
      <c r="G1580" t="str">
        <f>VLOOKUP(E1580,Clustering!$A$6:$B$370,2,FALSE)</f>
        <v>Summer</v>
      </c>
      <c r="H1580">
        <f>IF('Peaker Keys'!$B$29&gt;0,MAX(0,MIN('Peaker Keys'!$B$10,B1580/'Peaker Keys'!$B$29)),0)</f>
        <v>0</v>
      </c>
      <c r="I1580">
        <f>MAX(0,MIN('Peaker Keys'!$B$10,C1580/'Peaker Keys'!$B$30))</f>
        <v>7.9998927763062441E-4</v>
      </c>
      <c r="J1580">
        <f>IF('Peaker Keys'!$B$31=1,H1580,I1580)</f>
        <v>0</v>
      </c>
    </row>
    <row r="1581" spans="1:10" x14ac:dyDescent="0.25">
      <c r="A1581">
        <v>1575</v>
      </c>
      <c r="B1581">
        <v>0</v>
      </c>
      <c r="C1581">
        <v>95.5</v>
      </c>
      <c r="D1581">
        <f>MOD(A1581-1+'Peaker Keys'!$B$7,'Peaker Keys'!$B$5)</f>
        <v>1598</v>
      </c>
      <c r="E1581">
        <f>INT(D1581/'Peaker Keys'!$B$6)+1</f>
        <v>67</v>
      </c>
      <c r="F1581">
        <f>MOD(D1581,'Peaker Keys'!$B$6)</f>
        <v>14</v>
      </c>
      <c r="G1581" t="str">
        <f>VLOOKUP(E1581,Clustering!$A$6:$B$370,2,FALSE)</f>
        <v>Summer</v>
      </c>
      <c r="H1581">
        <f>IF('Peaker Keys'!$B$29&gt;0,MAX(0,MIN('Peaker Keys'!$B$10,B1581/'Peaker Keys'!$B$29)),0)</f>
        <v>0</v>
      </c>
      <c r="I1581">
        <f>MAX(0,MIN('Peaker Keys'!$B$10,C1581/'Peaker Keys'!$B$30))</f>
        <v>7.9998927763062441E-4</v>
      </c>
      <c r="J1581">
        <f>IF('Peaker Keys'!$B$31=1,H1581,I1581)</f>
        <v>0</v>
      </c>
    </row>
    <row r="1582" spans="1:10" x14ac:dyDescent="0.25">
      <c r="A1582">
        <v>1576</v>
      </c>
      <c r="B1582">
        <v>0</v>
      </c>
      <c r="C1582">
        <v>95.5</v>
      </c>
      <c r="D1582">
        <f>MOD(A1582-1+'Peaker Keys'!$B$7,'Peaker Keys'!$B$5)</f>
        <v>1599</v>
      </c>
      <c r="E1582">
        <f>INT(D1582/'Peaker Keys'!$B$6)+1</f>
        <v>67</v>
      </c>
      <c r="F1582">
        <f>MOD(D1582,'Peaker Keys'!$B$6)</f>
        <v>15</v>
      </c>
      <c r="G1582" t="str">
        <f>VLOOKUP(E1582,Clustering!$A$6:$B$370,2,FALSE)</f>
        <v>Summer</v>
      </c>
      <c r="H1582">
        <f>IF('Peaker Keys'!$B$29&gt;0,MAX(0,MIN('Peaker Keys'!$B$10,B1582/'Peaker Keys'!$B$29)),0)</f>
        <v>0</v>
      </c>
      <c r="I1582">
        <f>MAX(0,MIN('Peaker Keys'!$B$10,C1582/'Peaker Keys'!$B$30))</f>
        <v>7.9998927763062441E-4</v>
      </c>
      <c r="J1582">
        <f>IF('Peaker Keys'!$B$31=1,H1582,I1582)</f>
        <v>0</v>
      </c>
    </row>
    <row r="1583" spans="1:10" x14ac:dyDescent="0.25">
      <c r="A1583">
        <v>1577</v>
      </c>
      <c r="B1583">
        <v>0</v>
      </c>
      <c r="C1583">
        <v>159.1</v>
      </c>
      <c r="D1583">
        <f>MOD(A1583-1+'Peaker Keys'!$B$7,'Peaker Keys'!$B$5)</f>
        <v>1600</v>
      </c>
      <c r="E1583">
        <f>INT(D1583/'Peaker Keys'!$B$6)+1</f>
        <v>67</v>
      </c>
      <c r="F1583">
        <f>MOD(D1583,'Peaker Keys'!$B$6)</f>
        <v>16</v>
      </c>
      <c r="G1583" t="str">
        <f>VLOOKUP(E1583,Clustering!$A$6:$B$370,2,FALSE)</f>
        <v>Summer</v>
      </c>
      <c r="H1583">
        <f>IF('Peaker Keys'!$B$29&gt;0,MAX(0,MIN('Peaker Keys'!$B$10,B1583/'Peaker Keys'!$B$29)),0)</f>
        <v>0</v>
      </c>
      <c r="I1583">
        <f>MAX(0,MIN('Peaker Keys'!$B$10,C1583/'Peaker Keys'!$B$30))</f>
        <v>1.3327570059793962E-3</v>
      </c>
      <c r="J1583">
        <f>IF('Peaker Keys'!$B$31=1,H1583,I1583)</f>
        <v>0</v>
      </c>
    </row>
    <row r="1584" spans="1:10" x14ac:dyDescent="0.25">
      <c r="A1584">
        <v>1578</v>
      </c>
      <c r="B1584">
        <v>0</v>
      </c>
      <c r="C1584">
        <v>159.1</v>
      </c>
      <c r="D1584">
        <f>MOD(A1584-1+'Peaker Keys'!$B$7,'Peaker Keys'!$B$5)</f>
        <v>1601</v>
      </c>
      <c r="E1584">
        <f>INT(D1584/'Peaker Keys'!$B$6)+1</f>
        <v>67</v>
      </c>
      <c r="F1584">
        <f>MOD(D1584,'Peaker Keys'!$B$6)</f>
        <v>17</v>
      </c>
      <c r="G1584" t="str">
        <f>VLOOKUP(E1584,Clustering!$A$6:$B$370,2,FALSE)</f>
        <v>Summer</v>
      </c>
      <c r="H1584">
        <f>IF('Peaker Keys'!$B$29&gt;0,MAX(0,MIN('Peaker Keys'!$B$10,B1584/'Peaker Keys'!$B$29)),0)</f>
        <v>0</v>
      </c>
      <c r="I1584">
        <f>MAX(0,MIN('Peaker Keys'!$B$10,C1584/'Peaker Keys'!$B$30))</f>
        <v>1.3327570059793962E-3</v>
      </c>
      <c r="J1584">
        <f>IF('Peaker Keys'!$B$31=1,H1584,I1584)</f>
        <v>0</v>
      </c>
    </row>
    <row r="1585" spans="1:10" x14ac:dyDescent="0.25">
      <c r="A1585">
        <v>1579</v>
      </c>
      <c r="B1585">
        <v>0</v>
      </c>
      <c r="C1585">
        <v>159.1</v>
      </c>
      <c r="D1585">
        <f>MOD(A1585-1+'Peaker Keys'!$B$7,'Peaker Keys'!$B$5)</f>
        <v>1602</v>
      </c>
      <c r="E1585">
        <f>INT(D1585/'Peaker Keys'!$B$6)+1</f>
        <v>67</v>
      </c>
      <c r="F1585">
        <f>MOD(D1585,'Peaker Keys'!$B$6)</f>
        <v>18</v>
      </c>
      <c r="G1585" t="str">
        <f>VLOOKUP(E1585,Clustering!$A$6:$B$370,2,FALSE)</f>
        <v>Summer</v>
      </c>
      <c r="H1585">
        <f>IF('Peaker Keys'!$B$29&gt;0,MAX(0,MIN('Peaker Keys'!$B$10,B1585/'Peaker Keys'!$B$29)),0)</f>
        <v>0</v>
      </c>
      <c r="I1585">
        <f>MAX(0,MIN('Peaker Keys'!$B$10,C1585/'Peaker Keys'!$B$30))</f>
        <v>1.3327570059793962E-3</v>
      </c>
      <c r="J1585">
        <f>IF('Peaker Keys'!$B$31=1,H1585,I1585)</f>
        <v>0</v>
      </c>
    </row>
    <row r="1586" spans="1:10" x14ac:dyDescent="0.25">
      <c r="A1586">
        <v>1580</v>
      </c>
      <c r="B1586">
        <v>0</v>
      </c>
      <c r="C1586">
        <v>246.7</v>
      </c>
      <c r="D1586">
        <f>MOD(A1586-1+'Peaker Keys'!$B$7,'Peaker Keys'!$B$5)</f>
        <v>1603</v>
      </c>
      <c r="E1586">
        <f>INT(D1586/'Peaker Keys'!$B$6)+1</f>
        <v>67</v>
      </c>
      <c r="F1586">
        <f>MOD(D1586,'Peaker Keys'!$B$6)</f>
        <v>19</v>
      </c>
      <c r="G1586" t="str">
        <f>VLOOKUP(E1586,Clustering!$A$6:$B$370,2,FALSE)</f>
        <v>Summer</v>
      </c>
      <c r="H1586">
        <f>IF('Peaker Keys'!$B$29&gt;0,MAX(0,MIN('Peaker Keys'!$B$10,B1586/'Peaker Keys'!$B$29)),0)</f>
        <v>0</v>
      </c>
      <c r="I1586">
        <f>MAX(0,MIN('Peaker Keys'!$B$10,C1586/'Peaker Keys'!$B$30))</f>
        <v>2.0665691601201575E-3</v>
      </c>
      <c r="J1586">
        <f>IF('Peaker Keys'!$B$31=1,H1586,I1586)</f>
        <v>0</v>
      </c>
    </row>
    <row r="1587" spans="1:10" x14ac:dyDescent="0.25">
      <c r="A1587">
        <v>1581</v>
      </c>
      <c r="B1587">
        <v>0</v>
      </c>
      <c r="C1587">
        <v>246.7</v>
      </c>
      <c r="D1587">
        <f>MOD(A1587-1+'Peaker Keys'!$B$7,'Peaker Keys'!$B$5)</f>
        <v>1604</v>
      </c>
      <c r="E1587">
        <f>INT(D1587/'Peaker Keys'!$B$6)+1</f>
        <v>67</v>
      </c>
      <c r="F1587">
        <f>MOD(D1587,'Peaker Keys'!$B$6)</f>
        <v>20</v>
      </c>
      <c r="G1587" t="str">
        <f>VLOOKUP(E1587,Clustering!$A$6:$B$370,2,FALSE)</f>
        <v>Summer</v>
      </c>
      <c r="H1587">
        <f>IF('Peaker Keys'!$B$29&gt;0,MAX(0,MIN('Peaker Keys'!$B$10,B1587/'Peaker Keys'!$B$29)),0)</f>
        <v>0</v>
      </c>
      <c r="I1587">
        <f>MAX(0,MIN('Peaker Keys'!$B$10,C1587/'Peaker Keys'!$B$30))</f>
        <v>2.0665691601201575E-3</v>
      </c>
      <c r="J1587">
        <f>IF('Peaker Keys'!$B$31=1,H1587,I1587)</f>
        <v>0</v>
      </c>
    </row>
    <row r="1588" spans="1:10" x14ac:dyDescent="0.25">
      <c r="A1588">
        <v>1582</v>
      </c>
      <c r="B1588">
        <v>0</v>
      </c>
      <c r="C1588">
        <v>246.7</v>
      </c>
      <c r="D1588">
        <f>MOD(A1588-1+'Peaker Keys'!$B$7,'Peaker Keys'!$B$5)</f>
        <v>1605</v>
      </c>
      <c r="E1588">
        <f>INT(D1588/'Peaker Keys'!$B$6)+1</f>
        <v>67</v>
      </c>
      <c r="F1588">
        <f>MOD(D1588,'Peaker Keys'!$B$6)</f>
        <v>21</v>
      </c>
      <c r="G1588" t="str">
        <f>VLOOKUP(E1588,Clustering!$A$6:$B$370,2,FALSE)</f>
        <v>Summer</v>
      </c>
      <c r="H1588">
        <f>IF('Peaker Keys'!$B$29&gt;0,MAX(0,MIN('Peaker Keys'!$B$10,B1588/'Peaker Keys'!$B$29)),0)</f>
        <v>0</v>
      </c>
      <c r="I1588">
        <f>MAX(0,MIN('Peaker Keys'!$B$10,C1588/'Peaker Keys'!$B$30))</f>
        <v>2.0665691601201575E-3</v>
      </c>
      <c r="J1588">
        <f>IF('Peaker Keys'!$B$31=1,H1588,I1588)</f>
        <v>0</v>
      </c>
    </row>
    <row r="1589" spans="1:10" x14ac:dyDescent="0.25">
      <c r="A1589">
        <v>1583</v>
      </c>
      <c r="B1589">
        <v>0</v>
      </c>
      <c r="C1589">
        <v>159.1</v>
      </c>
      <c r="D1589">
        <f>MOD(A1589-1+'Peaker Keys'!$B$7,'Peaker Keys'!$B$5)</f>
        <v>1606</v>
      </c>
      <c r="E1589">
        <f>INT(D1589/'Peaker Keys'!$B$6)+1</f>
        <v>67</v>
      </c>
      <c r="F1589">
        <f>MOD(D1589,'Peaker Keys'!$B$6)</f>
        <v>22</v>
      </c>
      <c r="G1589" t="str">
        <f>VLOOKUP(E1589,Clustering!$A$6:$B$370,2,FALSE)</f>
        <v>Summer</v>
      </c>
      <c r="H1589">
        <f>IF('Peaker Keys'!$B$29&gt;0,MAX(0,MIN('Peaker Keys'!$B$10,B1589/'Peaker Keys'!$B$29)),0)</f>
        <v>0</v>
      </c>
      <c r="I1589">
        <f>MAX(0,MIN('Peaker Keys'!$B$10,C1589/'Peaker Keys'!$B$30))</f>
        <v>1.3327570059793962E-3</v>
      </c>
      <c r="J1589">
        <f>IF('Peaker Keys'!$B$31=1,H1589,I1589)</f>
        <v>0</v>
      </c>
    </row>
    <row r="1590" spans="1:10" x14ac:dyDescent="0.25">
      <c r="A1590">
        <v>1584</v>
      </c>
      <c r="B1590">
        <v>0</v>
      </c>
      <c r="C1590">
        <v>159.1</v>
      </c>
      <c r="D1590">
        <f>MOD(A1590-1+'Peaker Keys'!$B$7,'Peaker Keys'!$B$5)</f>
        <v>1607</v>
      </c>
      <c r="E1590">
        <f>INT(D1590/'Peaker Keys'!$B$6)+1</f>
        <v>67</v>
      </c>
      <c r="F1590">
        <f>MOD(D1590,'Peaker Keys'!$B$6)</f>
        <v>23</v>
      </c>
      <c r="G1590" t="str">
        <f>VLOOKUP(E1590,Clustering!$A$6:$B$370,2,FALSE)</f>
        <v>Summer</v>
      </c>
      <c r="H1590">
        <f>IF('Peaker Keys'!$B$29&gt;0,MAX(0,MIN('Peaker Keys'!$B$10,B1590/'Peaker Keys'!$B$29)),0)</f>
        <v>0</v>
      </c>
      <c r="I1590">
        <f>MAX(0,MIN('Peaker Keys'!$B$10,C1590/'Peaker Keys'!$B$30))</f>
        <v>1.3327570059793962E-3</v>
      </c>
      <c r="J1590">
        <f>IF('Peaker Keys'!$B$31=1,H1590,I1590)</f>
        <v>0</v>
      </c>
    </row>
    <row r="1591" spans="1:10" x14ac:dyDescent="0.25">
      <c r="A1591">
        <v>1585</v>
      </c>
      <c r="B1591">
        <v>0</v>
      </c>
      <c r="C1591">
        <v>159.1</v>
      </c>
      <c r="D1591">
        <f>MOD(A1591-1+'Peaker Keys'!$B$7,'Peaker Keys'!$B$5)</f>
        <v>1608</v>
      </c>
      <c r="E1591">
        <f>INT(D1591/'Peaker Keys'!$B$6)+1</f>
        <v>68</v>
      </c>
      <c r="F1591">
        <f>MOD(D1591,'Peaker Keys'!$B$6)</f>
        <v>0</v>
      </c>
      <c r="G1591" t="str">
        <f>VLOOKUP(E1591,Clustering!$A$6:$B$370,2,FALSE)</f>
        <v>Summer</v>
      </c>
      <c r="H1591">
        <f>IF('Peaker Keys'!$B$29&gt;0,MAX(0,MIN('Peaker Keys'!$B$10,B1591/'Peaker Keys'!$B$29)),0)</f>
        <v>0</v>
      </c>
      <c r="I1591">
        <f>MAX(0,MIN('Peaker Keys'!$B$10,C1591/'Peaker Keys'!$B$30))</f>
        <v>1.3327570059793962E-3</v>
      </c>
      <c r="J1591">
        <f>IF('Peaker Keys'!$B$31=1,H1591,I1591)</f>
        <v>0</v>
      </c>
    </row>
    <row r="1592" spans="1:10" x14ac:dyDescent="0.25">
      <c r="A1592">
        <v>1586</v>
      </c>
      <c r="B1592">
        <v>0</v>
      </c>
      <c r="C1592">
        <v>159.1</v>
      </c>
      <c r="D1592">
        <f>MOD(A1592-1+'Peaker Keys'!$B$7,'Peaker Keys'!$B$5)</f>
        <v>1609</v>
      </c>
      <c r="E1592">
        <f>INT(D1592/'Peaker Keys'!$B$6)+1</f>
        <v>68</v>
      </c>
      <c r="F1592">
        <f>MOD(D1592,'Peaker Keys'!$B$6)</f>
        <v>1</v>
      </c>
      <c r="G1592" t="str">
        <f>VLOOKUP(E1592,Clustering!$A$6:$B$370,2,FALSE)</f>
        <v>Summer</v>
      </c>
      <c r="H1592">
        <f>IF('Peaker Keys'!$B$29&gt;0,MAX(0,MIN('Peaker Keys'!$B$10,B1592/'Peaker Keys'!$B$29)),0)</f>
        <v>0</v>
      </c>
      <c r="I1592">
        <f>MAX(0,MIN('Peaker Keys'!$B$10,C1592/'Peaker Keys'!$B$30))</f>
        <v>1.3327570059793962E-3</v>
      </c>
      <c r="J1592">
        <f>IF('Peaker Keys'!$B$31=1,H1592,I1592)</f>
        <v>0</v>
      </c>
    </row>
    <row r="1593" spans="1:10" x14ac:dyDescent="0.25">
      <c r="A1593">
        <v>1587</v>
      </c>
      <c r="B1593">
        <v>0</v>
      </c>
      <c r="C1593">
        <v>159.1</v>
      </c>
      <c r="D1593">
        <f>MOD(A1593-1+'Peaker Keys'!$B$7,'Peaker Keys'!$B$5)</f>
        <v>1610</v>
      </c>
      <c r="E1593">
        <f>INT(D1593/'Peaker Keys'!$B$6)+1</f>
        <v>68</v>
      </c>
      <c r="F1593">
        <f>MOD(D1593,'Peaker Keys'!$B$6)</f>
        <v>2</v>
      </c>
      <c r="G1593" t="str">
        <f>VLOOKUP(E1593,Clustering!$A$6:$B$370,2,FALSE)</f>
        <v>Summer</v>
      </c>
      <c r="H1593">
        <f>IF('Peaker Keys'!$B$29&gt;0,MAX(0,MIN('Peaker Keys'!$B$10,B1593/'Peaker Keys'!$B$29)),0)</f>
        <v>0</v>
      </c>
      <c r="I1593">
        <f>MAX(0,MIN('Peaker Keys'!$B$10,C1593/'Peaker Keys'!$B$30))</f>
        <v>1.3327570059793962E-3</v>
      </c>
      <c r="J1593">
        <f>IF('Peaker Keys'!$B$31=1,H1593,I1593)</f>
        <v>0</v>
      </c>
    </row>
    <row r="1594" spans="1:10" x14ac:dyDescent="0.25">
      <c r="A1594">
        <v>1588</v>
      </c>
      <c r="B1594">
        <v>0</v>
      </c>
      <c r="C1594">
        <v>159.1</v>
      </c>
      <c r="D1594">
        <f>MOD(A1594-1+'Peaker Keys'!$B$7,'Peaker Keys'!$B$5)</f>
        <v>1611</v>
      </c>
      <c r="E1594">
        <f>INT(D1594/'Peaker Keys'!$B$6)+1</f>
        <v>68</v>
      </c>
      <c r="F1594">
        <f>MOD(D1594,'Peaker Keys'!$B$6)</f>
        <v>3</v>
      </c>
      <c r="G1594" t="str">
        <f>VLOOKUP(E1594,Clustering!$A$6:$B$370,2,FALSE)</f>
        <v>Summer</v>
      </c>
      <c r="H1594">
        <f>IF('Peaker Keys'!$B$29&gt;0,MAX(0,MIN('Peaker Keys'!$B$10,B1594/'Peaker Keys'!$B$29)),0)</f>
        <v>0</v>
      </c>
      <c r="I1594">
        <f>MAX(0,MIN('Peaker Keys'!$B$10,C1594/'Peaker Keys'!$B$30))</f>
        <v>1.3327570059793962E-3</v>
      </c>
      <c r="J1594">
        <f>IF('Peaker Keys'!$B$31=1,H1594,I1594)</f>
        <v>0</v>
      </c>
    </row>
    <row r="1595" spans="1:10" x14ac:dyDescent="0.25">
      <c r="A1595">
        <v>1589</v>
      </c>
      <c r="B1595">
        <v>0</v>
      </c>
      <c r="C1595">
        <v>159.1</v>
      </c>
      <c r="D1595">
        <f>MOD(A1595-1+'Peaker Keys'!$B$7,'Peaker Keys'!$B$5)</f>
        <v>1612</v>
      </c>
      <c r="E1595">
        <f>INT(D1595/'Peaker Keys'!$B$6)+1</f>
        <v>68</v>
      </c>
      <c r="F1595">
        <f>MOD(D1595,'Peaker Keys'!$B$6)</f>
        <v>4</v>
      </c>
      <c r="G1595" t="str">
        <f>VLOOKUP(E1595,Clustering!$A$6:$B$370,2,FALSE)</f>
        <v>Summer</v>
      </c>
      <c r="H1595">
        <f>IF('Peaker Keys'!$B$29&gt;0,MAX(0,MIN('Peaker Keys'!$B$10,B1595/'Peaker Keys'!$B$29)),0)</f>
        <v>0</v>
      </c>
      <c r="I1595">
        <f>MAX(0,MIN('Peaker Keys'!$B$10,C1595/'Peaker Keys'!$B$30))</f>
        <v>1.3327570059793962E-3</v>
      </c>
      <c r="J1595">
        <f>IF('Peaker Keys'!$B$31=1,H1595,I1595)</f>
        <v>0</v>
      </c>
    </row>
    <row r="1596" spans="1:10" x14ac:dyDescent="0.25">
      <c r="A1596">
        <v>1590</v>
      </c>
      <c r="B1596">
        <v>0</v>
      </c>
      <c r="C1596">
        <v>159.1</v>
      </c>
      <c r="D1596">
        <f>MOD(A1596-1+'Peaker Keys'!$B$7,'Peaker Keys'!$B$5)</f>
        <v>1613</v>
      </c>
      <c r="E1596">
        <f>INT(D1596/'Peaker Keys'!$B$6)+1</f>
        <v>68</v>
      </c>
      <c r="F1596">
        <f>MOD(D1596,'Peaker Keys'!$B$6)</f>
        <v>5</v>
      </c>
      <c r="G1596" t="str">
        <f>VLOOKUP(E1596,Clustering!$A$6:$B$370,2,FALSE)</f>
        <v>Summer</v>
      </c>
      <c r="H1596">
        <f>IF('Peaker Keys'!$B$29&gt;0,MAX(0,MIN('Peaker Keys'!$B$10,B1596/'Peaker Keys'!$B$29)),0)</f>
        <v>0</v>
      </c>
      <c r="I1596">
        <f>MAX(0,MIN('Peaker Keys'!$B$10,C1596/'Peaker Keys'!$B$30))</f>
        <v>1.3327570059793962E-3</v>
      </c>
      <c r="J1596">
        <f>IF('Peaker Keys'!$B$31=1,H1596,I1596)</f>
        <v>0</v>
      </c>
    </row>
    <row r="1597" spans="1:10" x14ac:dyDescent="0.25">
      <c r="A1597">
        <v>1591</v>
      </c>
      <c r="B1597">
        <v>0</v>
      </c>
      <c r="C1597">
        <v>95.5</v>
      </c>
      <c r="D1597">
        <f>MOD(A1597-1+'Peaker Keys'!$B$7,'Peaker Keys'!$B$5)</f>
        <v>1614</v>
      </c>
      <c r="E1597">
        <f>INT(D1597/'Peaker Keys'!$B$6)+1</f>
        <v>68</v>
      </c>
      <c r="F1597">
        <f>MOD(D1597,'Peaker Keys'!$B$6)</f>
        <v>6</v>
      </c>
      <c r="G1597" t="str">
        <f>VLOOKUP(E1597,Clustering!$A$6:$B$370,2,FALSE)</f>
        <v>Summer</v>
      </c>
      <c r="H1597">
        <f>IF('Peaker Keys'!$B$29&gt;0,MAX(0,MIN('Peaker Keys'!$B$10,B1597/'Peaker Keys'!$B$29)),0)</f>
        <v>0</v>
      </c>
      <c r="I1597">
        <f>MAX(0,MIN('Peaker Keys'!$B$10,C1597/'Peaker Keys'!$B$30))</f>
        <v>7.9998927763062441E-4</v>
      </c>
      <c r="J1597">
        <f>IF('Peaker Keys'!$B$31=1,H1597,I1597)</f>
        <v>0</v>
      </c>
    </row>
    <row r="1598" spans="1:10" x14ac:dyDescent="0.25">
      <c r="A1598">
        <v>1592</v>
      </c>
      <c r="B1598">
        <v>0</v>
      </c>
      <c r="C1598">
        <v>95.5</v>
      </c>
      <c r="D1598">
        <f>MOD(A1598-1+'Peaker Keys'!$B$7,'Peaker Keys'!$B$5)</f>
        <v>1615</v>
      </c>
      <c r="E1598">
        <f>INT(D1598/'Peaker Keys'!$B$6)+1</f>
        <v>68</v>
      </c>
      <c r="F1598">
        <f>MOD(D1598,'Peaker Keys'!$B$6)</f>
        <v>7</v>
      </c>
      <c r="G1598" t="str">
        <f>VLOOKUP(E1598,Clustering!$A$6:$B$370,2,FALSE)</f>
        <v>Summer</v>
      </c>
      <c r="H1598">
        <f>IF('Peaker Keys'!$B$29&gt;0,MAX(0,MIN('Peaker Keys'!$B$10,B1598/'Peaker Keys'!$B$29)),0)</f>
        <v>0</v>
      </c>
      <c r="I1598">
        <f>MAX(0,MIN('Peaker Keys'!$B$10,C1598/'Peaker Keys'!$B$30))</f>
        <v>7.9998927763062441E-4</v>
      </c>
      <c r="J1598">
        <f>IF('Peaker Keys'!$B$31=1,H1598,I1598)</f>
        <v>0</v>
      </c>
    </row>
    <row r="1599" spans="1:10" x14ac:dyDescent="0.25">
      <c r="A1599">
        <v>1593</v>
      </c>
      <c r="B1599">
        <v>0</v>
      </c>
      <c r="C1599">
        <v>95.5</v>
      </c>
      <c r="D1599">
        <f>MOD(A1599-1+'Peaker Keys'!$B$7,'Peaker Keys'!$B$5)</f>
        <v>1616</v>
      </c>
      <c r="E1599">
        <f>INT(D1599/'Peaker Keys'!$B$6)+1</f>
        <v>68</v>
      </c>
      <c r="F1599">
        <f>MOD(D1599,'Peaker Keys'!$B$6)</f>
        <v>8</v>
      </c>
      <c r="G1599" t="str">
        <f>VLOOKUP(E1599,Clustering!$A$6:$B$370,2,FALSE)</f>
        <v>Summer</v>
      </c>
      <c r="H1599">
        <f>IF('Peaker Keys'!$B$29&gt;0,MAX(0,MIN('Peaker Keys'!$B$10,B1599/'Peaker Keys'!$B$29)),0)</f>
        <v>0</v>
      </c>
      <c r="I1599">
        <f>MAX(0,MIN('Peaker Keys'!$B$10,C1599/'Peaker Keys'!$B$30))</f>
        <v>7.9998927763062441E-4</v>
      </c>
      <c r="J1599">
        <f>IF('Peaker Keys'!$B$31=1,H1599,I1599)</f>
        <v>0</v>
      </c>
    </row>
    <row r="1600" spans="1:10" x14ac:dyDescent="0.25">
      <c r="A1600">
        <v>1594</v>
      </c>
      <c r="B1600">
        <v>0</v>
      </c>
      <c r="C1600">
        <v>95.5</v>
      </c>
      <c r="D1600">
        <f>MOD(A1600-1+'Peaker Keys'!$B$7,'Peaker Keys'!$B$5)</f>
        <v>1617</v>
      </c>
      <c r="E1600">
        <f>INT(D1600/'Peaker Keys'!$B$6)+1</f>
        <v>68</v>
      </c>
      <c r="F1600">
        <f>MOD(D1600,'Peaker Keys'!$B$6)</f>
        <v>9</v>
      </c>
      <c r="G1600" t="str">
        <f>VLOOKUP(E1600,Clustering!$A$6:$B$370,2,FALSE)</f>
        <v>Summer</v>
      </c>
      <c r="H1600">
        <f>IF('Peaker Keys'!$B$29&gt;0,MAX(0,MIN('Peaker Keys'!$B$10,B1600/'Peaker Keys'!$B$29)),0)</f>
        <v>0</v>
      </c>
      <c r="I1600">
        <f>MAX(0,MIN('Peaker Keys'!$B$10,C1600/'Peaker Keys'!$B$30))</f>
        <v>7.9998927763062441E-4</v>
      </c>
      <c r="J1600">
        <f>IF('Peaker Keys'!$B$31=1,H1600,I1600)</f>
        <v>0</v>
      </c>
    </row>
    <row r="1601" spans="1:10" x14ac:dyDescent="0.25">
      <c r="A1601">
        <v>1595</v>
      </c>
      <c r="B1601">
        <v>0</v>
      </c>
      <c r="C1601">
        <v>95.5</v>
      </c>
      <c r="D1601">
        <f>MOD(A1601-1+'Peaker Keys'!$B$7,'Peaker Keys'!$B$5)</f>
        <v>1618</v>
      </c>
      <c r="E1601">
        <f>INT(D1601/'Peaker Keys'!$B$6)+1</f>
        <v>68</v>
      </c>
      <c r="F1601">
        <f>MOD(D1601,'Peaker Keys'!$B$6)</f>
        <v>10</v>
      </c>
      <c r="G1601" t="str">
        <f>VLOOKUP(E1601,Clustering!$A$6:$B$370,2,FALSE)</f>
        <v>Summer</v>
      </c>
      <c r="H1601">
        <f>IF('Peaker Keys'!$B$29&gt;0,MAX(0,MIN('Peaker Keys'!$B$10,B1601/'Peaker Keys'!$B$29)),0)</f>
        <v>0</v>
      </c>
      <c r="I1601">
        <f>MAX(0,MIN('Peaker Keys'!$B$10,C1601/'Peaker Keys'!$B$30))</f>
        <v>7.9998927763062441E-4</v>
      </c>
      <c r="J1601">
        <f>IF('Peaker Keys'!$B$31=1,H1601,I1601)</f>
        <v>0</v>
      </c>
    </row>
    <row r="1602" spans="1:10" x14ac:dyDescent="0.25">
      <c r="A1602">
        <v>1596</v>
      </c>
      <c r="B1602">
        <v>0</v>
      </c>
      <c r="C1602">
        <v>95.5</v>
      </c>
      <c r="D1602">
        <f>MOD(A1602-1+'Peaker Keys'!$B$7,'Peaker Keys'!$B$5)</f>
        <v>1619</v>
      </c>
      <c r="E1602">
        <f>INT(D1602/'Peaker Keys'!$B$6)+1</f>
        <v>68</v>
      </c>
      <c r="F1602">
        <f>MOD(D1602,'Peaker Keys'!$B$6)</f>
        <v>11</v>
      </c>
      <c r="G1602" t="str">
        <f>VLOOKUP(E1602,Clustering!$A$6:$B$370,2,FALSE)</f>
        <v>Summer</v>
      </c>
      <c r="H1602">
        <f>IF('Peaker Keys'!$B$29&gt;0,MAX(0,MIN('Peaker Keys'!$B$10,B1602/'Peaker Keys'!$B$29)),0)</f>
        <v>0</v>
      </c>
      <c r="I1602">
        <f>MAX(0,MIN('Peaker Keys'!$B$10,C1602/'Peaker Keys'!$B$30))</f>
        <v>7.9998927763062441E-4</v>
      </c>
      <c r="J1602">
        <f>IF('Peaker Keys'!$B$31=1,H1602,I1602)</f>
        <v>0</v>
      </c>
    </row>
    <row r="1603" spans="1:10" x14ac:dyDescent="0.25">
      <c r="A1603">
        <v>1597</v>
      </c>
      <c r="B1603">
        <v>0</v>
      </c>
      <c r="C1603">
        <v>95.5</v>
      </c>
      <c r="D1603">
        <f>MOD(A1603-1+'Peaker Keys'!$B$7,'Peaker Keys'!$B$5)</f>
        <v>1620</v>
      </c>
      <c r="E1603">
        <f>INT(D1603/'Peaker Keys'!$B$6)+1</f>
        <v>68</v>
      </c>
      <c r="F1603">
        <f>MOD(D1603,'Peaker Keys'!$B$6)</f>
        <v>12</v>
      </c>
      <c r="G1603" t="str">
        <f>VLOOKUP(E1603,Clustering!$A$6:$B$370,2,FALSE)</f>
        <v>Summer</v>
      </c>
      <c r="H1603">
        <f>IF('Peaker Keys'!$B$29&gt;0,MAX(0,MIN('Peaker Keys'!$B$10,B1603/'Peaker Keys'!$B$29)),0)</f>
        <v>0</v>
      </c>
      <c r="I1603">
        <f>MAX(0,MIN('Peaker Keys'!$B$10,C1603/'Peaker Keys'!$B$30))</f>
        <v>7.9998927763062441E-4</v>
      </c>
      <c r="J1603">
        <f>IF('Peaker Keys'!$B$31=1,H1603,I1603)</f>
        <v>0</v>
      </c>
    </row>
    <row r="1604" spans="1:10" x14ac:dyDescent="0.25">
      <c r="A1604">
        <v>1598</v>
      </c>
      <c r="B1604">
        <v>0</v>
      </c>
      <c r="C1604">
        <v>95.5</v>
      </c>
      <c r="D1604">
        <f>MOD(A1604-1+'Peaker Keys'!$B$7,'Peaker Keys'!$B$5)</f>
        <v>1621</v>
      </c>
      <c r="E1604">
        <f>INT(D1604/'Peaker Keys'!$B$6)+1</f>
        <v>68</v>
      </c>
      <c r="F1604">
        <f>MOD(D1604,'Peaker Keys'!$B$6)</f>
        <v>13</v>
      </c>
      <c r="G1604" t="str">
        <f>VLOOKUP(E1604,Clustering!$A$6:$B$370,2,FALSE)</f>
        <v>Summer</v>
      </c>
      <c r="H1604">
        <f>IF('Peaker Keys'!$B$29&gt;0,MAX(0,MIN('Peaker Keys'!$B$10,B1604/'Peaker Keys'!$B$29)),0)</f>
        <v>0</v>
      </c>
      <c r="I1604">
        <f>MAX(0,MIN('Peaker Keys'!$B$10,C1604/'Peaker Keys'!$B$30))</f>
        <v>7.9998927763062441E-4</v>
      </c>
      <c r="J1604">
        <f>IF('Peaker Keys'!$B$31=1,H1604,I1604)</f>
        <v>0</v>
      </c>
    </row>
    <row r="1605" spans="1:10" x14ac:dyDescent="0.25">
      <c r="A1605">
        <v>1599</v>
      </c>
      <c r="B1605">
        <v>0</v>
      </c>
      <c r="C1605">
        <v>95.5</v>
      </c>
      <c r="D1605">
        <f>MOD(A1605-1+'Peaker Keys'!$B$7,'Peaker Keys'!$B$5)</f>
        <v>1622</v>
      </c>
      <c r="E1605">
        <f>INT(D1605/'Peaker Keys'!$B$6)+1</f>
        <v>68</v>
      </c>
      <c r="F1605">
        <f>MOD(D1605,'Peaker Keys'!$B$6)</f>
        <v>14</v>
      </c>
      <c r="G1605" t="str">
        <f>VLOOKUP(E1605,Clustering!$A$6:$B$370,2,FALSE)</f>
        <v>Summer</v>
      </c>
      <c r="H1605">
        <f>IF('Peaker Keys'!$B$29&gt;0,MAX(0,MIN('Peaker Keys'!$B$10,B1605/'Peaker Keys'!$B$29)),0)</f>
        <v>0</v>
      </c>
      <c r="I1605">
        <f>MAX(0,MIN('Peaker Keys'!$B$10,C1605/'Peaker Keys'!$B$30))</f>
        <v>7.9998927763062441E-4</v>
      </c>
      <c r="J1605">
        <f>IF('Peaker Keys'!$B$31=1,H1605,I1605)</f>
        <v>0</v>
      </c>
    </row>
    <row r="1606" spans="1:10" x14ac:dyDescent="0.25">
      <c r="A1606">
        <v>1600</v>
      </c>
      <c r="B1606">
        <v>0</v>
      </c>
      <c r="C1606">
        <v>95.5</v>
      </c>
      <c r="D1606">
        <f>MOD(A1606-1+'Peaker Keys'!$B$7,'Peaker Keys'!$B$5)</f>
        <v>1623</v>
      </c>
      <c r="E1606">
        <f>INT(D1606/'Peaker Keys'!$B$6)+1</f>
        <v>68</v>
      </c>
      <c r="F1606">
        <f>MOD(D1606,'Peaker Keys'!$B$6)</f>
        <v>15</v>
      </c>
      <c r="G1606" t="str">
        <f>VLOOKUP(E1606,Clustering!$A$6:$B$370,2,FALSE)</f>
        <v>Summer</v>
      </c>
      <c r="H1606">
        <f>IF('Peaker Keys'!$B$29&gt;0,MAX(0,MIN('Peaker Keys'!$B$10,B1606/'Peaker Keys'!$B$29)),0)</f>
        <v>0</v>
      </c>
      <c r="I1606">
        <f>MAX(0,MIN('Peaker Keys'!$B$10,C1606/'Peaker Keys'!$B$30))</f>
        <v>7.9998927763062441E-4</v>
      </c>
      <c r="J1606">
        <f>IF('Peaker Keys'!$B$31=1,H1606,I1606)</f>
        <v>0</v>
      </c>
    </row>
    <row r="1607" spans="1:10" x14ac:dyDescent="0.25">
      <c r="A1607">
        <v>1601</v>
      </c>
      <c r="B1607">
        <v>0</v>
      </c>
      <c r="C1607">
        <v>159.1</v>
      </c>
      <c r="D1607">
        <f>MOD(A1607-1+'Peaker Keys'!$B$7,'Peaker Keys'!$B$5)</f>
        <v>1624</v>
      </c>
      <c r="E1607">
        <f>INT(D1607/'Peaker Keys'!$B$6)+1</f>
        <v>68</v>
      </c>
      <c r="F1607">
        <f>MOD(D1607,'Peaker Keys'!$B$6)</f>
        <v>16</v>
      </c>
      <c r="G1607" t="str">
        <f>VLOOKUP(E1607,Clustering!$A$6:$B$370,2,FALSE)</f>
        <v>Summer</v>
      </c>
      <c r="H1607">
        <f>IF('Peaker Keys'!$B$29&gt;0,MAX(0,MIN('Peaker Keys'!$B$10,B1607/'Peaker Keys'!$B$29)),0)</f>
        <v>0</v>
      </c>
      <c r="I1607">
        <f>MAX(0,MIN('Peaker Keys'!$B$10,C1607/'Peaker Keys'!$B$30))</f>
        <v>1.3327570059793962E-3</v>
      </c>
      <c r="J1607">
        <f>IF('Peaker Keys'!$B$31=1,H1607,I1607)</f>
        <v>0</v>
      </c>
    </row>
    <row r="1608" spans="1:10" x14ac:dyDescent="0.25">
      <c r="A1608">
        <v>1602</v>
      </c>
      <c r="B1608">
        <v>0</v>
      </c>
      <c r="C1608">
        <v>159.1</v>
      </c>
      <c r="D1608">
        <f>MOD(A1608-1+'Peaker Keys'!$B$7,'Peaker Keys'!$B$5)</f>
        <v>1625</v>
      </c>
      <c r="E1608">
        <f>INT(D1608/'Peaker Keys'!$B$6)+1</f>
        <v>68</v>
      </c>
      <c r="F1608">
        <f>MOD(D1608,'Peaker Keys'!$B$6)</f>
        <v>17</v>
      </c>
      <c r="G1608" t="str">
        <f>VLOOKUP(E1608,Clustering!$A$6:$B$370,2,FALSE)</f>
        <v>Summer</v>
      </c>
      <c r="H1608">
        <f>IF('Peaker Keys'!$B$29&gt;0,MAX(0,MIN('Peaker Keys'!$B$10,B1608/'Peaker Keys'!$B$29)),0)</f>
        <v>0</v>
      </c>
      <c r="I1608">
        <f>MAX(0,MIN('Peaker Keys'!$B$10,C1608/'Peaker Keys'!$B$30))</f>
        <v>1.3327570059793962E-3</v>
      </c>
      <c r="J1608">
        <f>IF('Peaker Keys'!$B$31=1,H1608,I1608)</f>
        <v>0</v>
      </c>
    </row>
    <row r="1609" spans="1:10" x14ac:dyDescent="0.25">
      <c r="A1609">
        <v>1603</v>
      </c>
      <c r="B1609">
        <v>0</v>
      </c>
      <c r="C1609">
        <v>536.20000000000005</v>
      </c>
      <c r="D1609">
        <f>MOD(A1609-1+'Peaker Keys'!$B$7,'Peaker Keys'!$B$5)</f>
        <v>1626</v>
      </c>
      <c r="E1609">
        <f>INT(D1609/'Peaker Keys'!$B$6)+1</f>
        <v>68</v>
      </c>
      <c r="F1609">
        <f>MOD(D1609,'Peaker Keys'!$B$6)</f>
        <v>18</v>
      </c>
      <c r="G1609" t="str">
        <f>VLOOKUP(E1609,Clustering!$A$6:$B$370,2,FALSE)</f>
        <v>Summer</v>
      </c>
      <c r="H1609">
        <f>IF('Peaker Keys'!$B$29&gt;0,MAX(0,MIN('Peaker Keys'!$B$10,B1609/'Peaker Keys'!$B$29)),0)</f>
        <v>0</v>
      </c>
      <c r="I1609">
        <f>MAX(0,MIN('Peaker Keys'!$B$10,C1609/'Peaker Keys'!$B$30))</f>
        <v>4.4916675462360299E-3</v>
      </c>
      <c r="J1609">
        <f>IF('Peaker Keys'!$B$31=1,H1609,I1609)</f>
        <v>0</v>
      </c>
    </row>
    <row r="1610" spans="1:10" x14ac:dyDescent="0.25">
      <c r="A1610">
        <v>1604</v>
      </c>
      <c r="B1610">
        <v>0</v>
      </c>
      <c r="C1610">
        <v>536.20000000000005</v>
      </c>
      <c r="D1610">
        <f>MOD(A1610-1+'Peaker Keys'!$B$7,'Peaker Keys'!$B$5)</f>
        <v>1627</v>
      </c>
      <c r="E1610">
        <f>INT(D1610/'Peaker Keys'!$B$6)+1</f>
        <v>68</v>
      </c>
      <c r="F1610">
        <f>MOD(D1610,'Peaker Keys'!$B$6)</f>
        <v>19</v>
      </c>
      <c r="G1610" t="str">
        <f>VLOOKUP(E1610,Clustering!$A$6:$B$370,2,FALSE)</f>
        <v>Summer</v>
      </c>
      <c r="H1610">
        <f>IF('Peaker Keys'!$B$29&gt;0,MAX(0,MIN('Peaker Keys'!$B$10,B1610/'Peaker Keys'!$B$29)),0)</f>
        <v>0</v>
      </c>
      <c r="I1610">
        <f>MAX(0,MIN('Peaker Keys'!$B$10,C1610/'Peaker Keys'!$B$30))</f>
        <v>4.4916675462360299E-3</v>
      </c>
      <c r="J1610">
        <f>IF('Peaker Keys'!$B$31=1,H1610,I1610)</f>
        <v>0</v>
      </c>
    </row>
    <row r="1611" spans="1:10" x14ac:dyDescent="0.25">
      <c r="A1611">
        <v>1605</v>
      </c>
      <c r="B1611">
        <v>0</v>
      </c>
      <c r="C1611">
        <v>159.1</v>
      </c>
      <c r="D1611">
        <f>MOD(A1611-1+'Peaker Keys'!$B$7,'Peaker Keys'!$B$5)</f>
        <v>1628</v>
      </c>
      <c r="E1611">
        <f>INT(D1611/'Peaker Keys'!$B$6)+1</f>
        <v>68</v>
      </c>
      <c r="F1611">
        <f>MOD(D1611,'Peaker Keys'!$B$6)</f>
        <v>20</v>
      </c>
      <c r="G1611" t="str">
        <f>VLOOKUP(E1611,Clustering!$A$6:$B$370,2,FALSE)</f>
        <v>Summer</v>
      </c>
      <c r="H1611">
        <f>IF('Peaker Keys'!$B$29&gt;0,MAX(0,MIN('Peaker Keys'!$B$10,B1611/'Peaker Keys'!$B$29)),0)</f>
        <v>0</v>
      </c>
      <c r="I1611">
        <f>MAX(0,MIN('Peaker Keys'!$B$10,C1611/'Peaker Keys'!$B$30))</f>
        <v>1.3327570059793962E-3</v>
      </c>
      <c r="J1611">
        <f>IF('Peaker Keys'!$B$31=1,H1611,I1611)</f>
        <v>0</v>
      </c>
    </row>
    <row r="1612" spans="1:10" x14ac:dyDescent="0.25">
      <c r="A1612">
        <v>1606</v>
      </c>
      <c r="B1612">
        <v>0</v>
      </c>
      <c r="C1612">
        <v>2531.1999999999998</v>
      </c>
      <c r="D1612">
        <f>MOD(A1612-1+'Peaker Keys'!$B$7,'Peaker Keys'!$B$5)</f>
        <v>1629</v>
      </c>
      <c r="E1612">
        <f>INT(D1612/'Peaker Keys'!$B$6)+1</f>
        <v>68</v>
      </c>
      <c r="F1612">
        <f>MOD(D1612,'Peaker Keys'!$B$6)</f>
        <v>21</v>
      </c>
      <c r="G1612" t="str">
        <f>VLOOKUP(E1612,Clustering!$A$6:$B$370,2,FALSE)</f>
        <v>Summer</v>
      </c>
      <c r="H1612">
        <f>IF('Peaker Keys'!$B$29&gt;0,MAX(0,MIN('Peaker Keys'!$B$10,B1612/'Peaker Keys'!$B$29)),0)</f>
        <v>0</v>
      </c>
      <c r="I1612">
        <f>MAX(0,MIN('Peaker Keys'!$B$10,C1612/'Peaker Keys'!$B$30))</f>
        <v>2.1203485440195145E-2</v>
      </c>
      <c r="J1612">
        <f>IF('Peaker Keys'!$B$31=1,H1612,I1612)</f>
        <v>0</v>
      </c>
    </row>
    <row r="1613" spans="1:10" x14ac:dyDescent="0.25">
      <c r="A1613">
        <v>1607</v>
      </c>
      <c r="B1613">
        <v>0</v>
      </c>
      <c r="C1613">
        <v>2096.9</v>
      </c>
      <c r="D1613">
        <f>MOD(A1613-1+'Peaker Keys'!$B$7,'Peaker Keys'!$B$5)</f>
        <v>1630</v>
      </c>
      <c r="E1613">
        <f>INT(D1613/'Peaker Keys'!$B$6)+1</f>
        <v>68</v>
      </c>
      <c r="F1613">
        <f>MOD(D1613,'Peaker Keys'!$B$6)</f>
        <v>22</v>
      </c>
      <c r="G1613" t="str">
        <f>VLOOKUP(E1613,Clustering!$A$6:$B$370,2,FALSE)</f>
        <v>Summer</v>
      </c>
      <c r="H1613">
        <f>IF('Peaker Keys'!$B$29&gt;0,MAX(0,MIN('Peaker Keys'!$B$10,B1613/'Peaker Keys'!$B$29)),0)</f>
        <v>0</v>
      </c>
      <c r="I1613">
        <f>MAX(0,MIN('Peaker Keys'!$B$10,C1613/'Peaker Keys'!$B$30))</f>
        <v>1.7565419018467605E-2</v>
      </c>
      <c r="J1613">
        <f>IF('Peaker Keys'!$B$31=1,H1613,I1613)</f>
        <v>0</v>
      </c>
    </row>
    <row r="1614" spans="1:10" x14ac:dyDescent="0.25">
      <c r="A1614">
        <v>1608</v>
      </c>
      <c r="B1614">
        <v>0</v>
      </c>
      <c r="C1614">
        <v>438.7</v>
      </c>
      <c r="D1614">
        <f>MOD(A1614-1+'Peaker Keys'!$B$7,'Peaker Keys'!$B$5)</f>
        <v>1631</v>
      </c>
      <c r="E1614">
        <f>INT(D1614/'Peaker Keys'!$B$6)+1</f>
        <v>68</v>
      </c>
      <c r="F1614">
        <f>MOD(D1614,'Peaker Keys'!$B$6)</f>
        <v>23</v>
      </c>
      <c r="G1614" t="str">
        <f>VLOOKUP(E1614,Clustering!$A$6:$B$370,2,FALSE)</f>
        <v>Summer</v>
      </c>
      <c r="H1614">
        <f>IF('Peaker Keys'!$B$29&gt;0,MAX(0,MIN('Peaker Keys'!$B$10,B1614/'Peaker Keys'!$B$29)),0)</f>
        <v>0</v>
      </c>
      <c r="I1614">
        <f>MAX(0,MIN('Peaker Keys'!$B$10,C1614/'Peaker Keys'!$B$30))</f>
        <v>3.6749245664560726E-3</v>
      </c>
      <c r="J1614">
        <f>IF('Peaker Keys'!$B$31=1,H1614,I1614)</f>
        <v>0</v>
      </c>
    </row>
    <row r="1615" spans="1:10" x14ac:dyDescent="0.25">
      <c r="A1615">
        <v>1609</v>
      </c>
      <c r="B1615">
        <v>0</v>
      </c>
      <c r="C1615">
        <v>159.1</v>
      </c>
      <c r="D1615">
        <f>MOD(A1615-1+'Peaker Keys'!$B$7,'Peaker Keys'!$B$5)</f>
        <v>1632</v>
      </c>
      <c r="E1615">
        <f>INT(D1615/'Peaker Keys'!$B$6)+1</f>
        <v>69</v>
      </c>
      <c r="F1615">
        <f>MOD(D1615,'Peaker Keys'!$B$6)</f>
        <v>0</v>
      </c>
      <c r="G1615" t="str">
        <f>VLOOKUP(E1615,Clustering!$A$6:$B$370,2,FALSE)</f>
        <v>Winter</v>
      </c>
      <c r="H1615">
        <f>IF('Peaker Keys'!$B$29&gt;0,MAX(0,MIN('Peaker Keys'!$B$10,B1615/'Peaker Keys'!$B$29)),0)</f>
        <v>0</v>
      </c>
      <c r="I1615">
        <f>MAX(0,MIN('Peaker Keys'!$B$10,C1615/'Peaker Keys'!$B$30))</f>
        <v>1.3327570059793962E-3</v>
      </c>
      <c r="J1615">
        <f>IF('Peaker Keys'!$B$31=1,H1615,I1615)</f>
        <v>0</v>
      </c>
    </row>
    <row r="1616" spans="1:10" x14ac:dyDescent="0.25">
      <c r="A1616">
        <v>1610</v>
      </c>
      <c r="B1616">
        <v>0</v>
      </c>
      <c r="C1616">
        <v>159.1</v>
      </c>
      <c r="D1616">
        <f>MOD(A1616-1+'Peaker Keys'!$B$7,'Peaker Keys'!$B$5)</f>
        <v>1633</v>
      </c>
      <c r="E1616">
        <f>INT(D1616/'Peaker Keys'!$B$6)+1</f>
        <v>69</v>
      </c>
      <c r="F1616">
        <f>MOD(D1616,'Peaker Keys'!$B$6)</f>
        <v>1</v>
      </c>
      <c r="G1616" t="str">
        <f>VLOOKUP(E1616,Clustering!$A$6:$B$370,2,FALSE)</f>
        <v>Winter</v>
      </c>
      <c r="H1616">
        <f>IF('Peaker Keys'!$B$29&gt;0,MAX(0,MIN('Peaker Keys'!$B$10,B1616/'Peaker Keys'!$B$29)),0)</f>
        <v>0</v>
      </c>
      <c r="I1616">
        <f>MAX(0,MIN('Peaker Keys'!$B$10,C1616/'Peaker Keys'!$B$30))</f>
        <v>1.3327570059793962E-3</v>
      </c>
      <c r="J1616">
        <f>IF('Peaker Keys'!$B$31=1,H1616,I1616)</f>
        <v>0</v>
      </c>
    </row>
    <row r="1617" spans="1:10" x14ac:dyDescent="0.25">
      <c r="A1617">
        <v>1611</v>
      </c>
      <c r="B1617">
        <v>0</v>
      </c>
      <c r="C1617">
        <v>159.1</v>
      </c>
      <c r="D1617">
        <f>MOD(A1617-1+'Peaker Keys'!$B$7,'Peaker Keys'!$B$5)</f>
        <v>1634</v>
      </c>
      <c r="E1617">
        <f>INT(D1617/'Peaker Keys'!$B$6)+1</f>
        <v>69</v>
      </c>
      <c r="F1617">
        <f>MOD(D1617,'Peaker Keys'!$B$6)</f>
        <v>2</v>
      </c>
      <c r="G1617" t="str">
        <f>VLOOKUP(E1617,Clustering!$A$6:$B$370,2,FALSE)</f>
        <v>Winter</v>
      </c>
      <c r="H1617">
        <f>IF('Peaker Keys'!$B$29&gt;0,MAX(0,MIN('Peaker Keys'!$B$10,B1617/'Peaker Keys'!$B$29)),0)</f>
        <v>0</v>
      </c>
      <c r="I1617">
        <f>MAX(0,MIN('Peaker Keys'!$B$10,C1617/'Peaker Keys'!$B$30))</f>
        <v>1.3327570059793962E-3</v>
      </c>
      <c r="J1617">
        <f>IF('Peaker Keys'!$B$31=1,H1617,I1617)</f>
        <v>0</v>
      </c>
    </row>
    <row r="1618" spans="1:10" x14ac:dyDescent="0.25">
      <c r="A1618">
        <v>1612</v>
      </c>
      <c r="B1618">
        <v>0</v>
      </c>
      <c r="C1618">
        <v>159.1</v>
      </c>
      <c r="D1618">
        <f>MOD(A1618-1+'Peaker Keys'!$B$7,'Peaker Keys'!$B$5)</f>
        <v>1635</v>
      </c>
      <c r="E1618">
        <f>INT(D1618/'Peaker Keys'!$B$6)+1</f>
        <v>69</v>
      </c>
      <c r="F1618">
        <f>MOD(D1618,'Peaker Keys'!$B$6)</f>
        <v>3</v>
      </c>
      <c r="G1618" t="str">
        <f>VLOOKUP(E1618,Clustering!$A$6:$B$370,2,FALSE)</f>
        <v>Winter</v>
      </c>
      <c r="H1618">
        <f>IF('Peaker Keys'!$B$29&gt;0,MAX(0,MIN('Peaker Keys'!$B$10,B1618/'Peaker Keys'!$B$29)),0)</f>
        <v>0</v>
      </c>
      <c r="I1618">
        <f>MAX(0,MIN('Peaker Keys'!$B$10,C1618/'Peaker Keys'!$B$30))</f>
        <v>1.3327570059793962E-3</v>
      </c>
      <c r="J1618">
        <f>IF('Peaker Keys'!$B$31=1,H1618,I1618)</f>
        <v>0</v>
      </c>
    </row>
    <row r="1619" spans="1:10" x14ac:dyDescent="0.25">
      <c r="A1619">
        <v>1613</v>
      </c>
      <c r="B1619">
        <v>0</v>
      </c>
      <c r="C1619">
        <v>159.1</v>
      </c>
      <c r="D1619">
        <f>MOD(A1619-1+'Peaker Keys'!$B$7,'Peaker Keys'!$B$5)</f>
        <v>1636</v>
      </c>
      <c r="E1619">
        <f>INT(D1619/'Peaker Keys'!$B$6)+1</f>
        <v>69</v>
      </c>
      <c r="F1619">
        <f>MOD(D1619,'Peaker Keys'!$B$6)</f>
        <v>4</v>
      </c>
      <c r="G1619" t="str">
        <f>VLOOKUP(E1619,Clustering!$A$6:$B$370,2,FALSE)</f>
        <v>Winter</v>
      </c>
      <c r="H1619">
        <f>IF('Peaker Keys'!$B$29&gt;0,MAX(0,MIN('Peaker Keys'!$B$10,B1619/'Peaker Keys'!$B$29)),0)</f>
        <v>0</v>
      </c>
      <c r="I1619">
        <f>MAX(0,MIN('Peaker Keys'!$B$10,C1619/'Peaker Keys'!$B$30))</f>
        <v>1.3327570059793962E-3</v>
      </c>
      <c r="J1619">
        <f>IF('Peaker Keys'!$B$31=1,H1619,I1619)</f>
        <v>0</v>
      </c>
    </row>
    <row r="1620" spans="1:10" x14ac:dyDescent="0.25">
      <c r="A1620">
        <v>1614</v>
      </c>
      <c r="B1620">
        <v>0</v>
      </c>
      <c r="C1620">
        <v>159.1</v>
      </c>
      <c r="D1620">
        <f>MOD(A1620-1+'Peaker Keys'!$B$7,'Peaker Keys'!$B$5)</f>
        <v>1637</v>
      </c>
      <c r="E1620">
        <f>INT(D1620/'Peaker Keys'!$B$6)+1</f>
        <v>69</v>
      </c>
      <c r="F1620">
        <f>MOD(D1620,'Peaker Keys'!$B$6)</f>
        <v>5</v>
      </c>
      <c r="G1620" t="str">
        <f>VLOOKUP(E1620,Clustering!$A$6:$B$370,2,FALSE)</f>
        <v>Winter</v>
      </c>
      <c r="H1620">
        <f>IF('Peaker Keys'!$B$29&gt;0,MAX(0,MIN('Peaker Keys'!$B$10,B1620/'Peaker Keys'!$B$29)),0)</f>
        <v>0</v>
      </c>
      <c r="I1620">
        <f>MAX(0,MIN('Peaker Keys'!$B$10,C1620/'Peaker Keys'!$B$30))</f>
        <v>1.3327570059793962E-3</v>
      </c>
      <c r="J1620">
        <f>IF('Peaker Keys'!$B$31=1,H1620,I1620)</f>
        <v>0</v>
      </c>
    </row>
    <row r="1621" spans="1:10" x14ac:dyDescent="0.25">
      <c r="A1621">
        <v>1615</v>
      </c>
      <c r="B1621">
        <v>0</v>
      </c>
      <c r="C1621">
        <v>51.6</v>
      </c>
      <c r="D1621">
        <f>MOD(A1621-1+'Peaker Keys'!$B$7,'Peaker Keys'!$B$5)</f>
        <v>1638</v>
      </c>
      <c r="E1621">
        <f>INT(D1621/'Peaker Keys'!$B$6)+1</f>
        <v>69</v>
      </c>
      <c r="F1621">
        <f>MOD(D1621,'Peaker Keys'!$B$6)</f>
        <v>6</v>
      </c>
      <c r="G1621" t="str">
        <f>VLOOKUP(E1621,Clustering!$A$6:$B$370,2,FALSE)</f>
        <v>Winter</v>
      </c>
      <c r="H1621">
        <f>IF('Peaker Keys'!$B$29&gt;0,MAX(0,MIN('Peaker Keys'!$B$10,B1621/'Peaker Keys'!$B$29)),0)</f>
        <v>0</v>
      </c>
      <c r="I1621">
        <f>MAX(0,MIN('Peaker Keys'!$B$10,C1621/'Peaker Keys'!$B$30))</f>
        <v>4.3224551545277719E-4</v>
      </c>
      <c r="J1621">
        <f>IF('Peaker Keys'!$B$31=1,H1621,I1621)</f>
        <v>0</v>
      </c>
    </row>
    <row r="1622" spans="1:10" x14ac:dyDescent="0.25">
      <c r="A1622">
        <v>1616</v>
      </c>
      <c r="B1622">
        <v>0</v>
      </c>
      <c r="C1622">
        <v>51.6</v>
      </c>
      <c r="D1622">
        <f>MOD(A1622-1+'Peaker Keys'!$B$7,'Peaker Keys'!$B$5)</f>
        <v>1639</v>
      </c>
      <c r="E1622">
        <f>INT(D1622/'Peaker Keys'!$B$6)+1</f>
        <v>69</v>
      </c>
      <c r="F1622">
        <f>MOD(D1622,'Peaker Keys'!$B$6)</f>
        <v>7</v>
      </c>
      <c r="G1622" t="str">
        <f>VLOOKUP(E1622,Clustering!$A$6:$B$370,2,FALSE)</f>
        <v>Winter</v>
      </c>
      <c r="H1622">
        <f>IF('Peaker Keys'!$B$29&gt;0,MAX(0,MIN('Peaker Keys'!$B$10,B1622/'Peaker Keys'!$B$29)),0)</f>
        <v>0</v>
      </c>
      <c r="I1622">
        <f>MAX(0,MIN('Peaker Keys'!$B$10,C1622/'Peaker Keys'!$B$30))</f>
        <v>4.3224551545277719E-4</v>
      </c>
      <c r="J1622">
        <f>IF('Peaker Keys'!$B$31=1,H1622,I1622)</f>
        <v>0</v>
      </c>
    </row>
    <row r="1623" spans="1:10" x14ac:dyDescent="0.25">
      <c r="A1623">
        <v>1617</v>
      </c>
      <c r="B1623">
        <v>0</v>
      </c>
      <c r="C1623">
        <v>51.6</v>
      </c>
      <c r="D1623">
        <f>MOD(A1623-1+'Peaker Keys'!$B$7,'Peaker Keys'!$B$5)</f>
        <v>1640</v>
      </c>
      <c r="E1623">
        <f>INT(D1623/'Peaker Keys'!$B$6)+1</f>
        <v>69</v>
      </c>
      <c r="F1623">
        <f>MOD(D1623,'Peaker Keys'!$B$6)</f>
        <v>8</v>
      </c>
      <c r="G1623" t="str">
        <f>VLOOKUP(E1623,Clustering!$A$6:$B$370,2,FALSE)</f>
        <v>Winter</v>
      </c>
      <c r="H1623">
        <f>IF('Peaker Keys'!$B$29&gt;0,MAX(0,MIN('Peaker Keys'!$B$10,B1623/'Peaker Keys'!$B$29)),0)</f>
        <v>0</v>
      </c>
      <c r="I1623">
        <f>MAX(0,MIN('Peaker Keys'!$B$10,C1623/'Peaker Keys'!$B$30))</f>
        <v>4.3224551545277719E-4</v>
      </c>
      <c r="J1623">
        <f>IF('Peaker Keys'!$B$31=1,H1623,I1623)</f>
        <v>0</v>
      </c>
    </row>
    <row r="1624" spans="1:10" x14ac:dyDescent="0.25">
      <c r="A1624">
        <v>1618</v>
      </c>
      <c r="B1624">
        <v>0</v>
      </c>
      <c r="C1624">
        <v>51.6</v>
      </c>
      <c r="D1624">
        <f>MOD(A1624-1+'Peaker Keys'!$B$7,'Peaker Keys'!$B$5)</f>
        <v>1641</v>
      </c>
      <c r="E1624">
        <f>INT(D1624/'Peaker Keys'!$B$6)+1</f>
        <v>69</v>
      </c>
      <c r="F1624">
        <f>MOD(D1624,'Peaker Keys'!$B$6)</f>
        <v>9</v>
      </c>
      <c r="G1624" t="str">
        <f>VLOOKUP(E1624,Clustering!$A$6:$B$370,2,FALSE)</f>
        <v>Winter</v>
      </c>
      <c r="H1624">
        <f>IF('Peaker Keys'!$B$29&gt;0,MAX(0,MIN('Peaker Keys'!$B$10,B1624/'Peaker Keys'!$B$29)),0)</f>
        <v>0</v>
      </c>
      <c r="I1624">
        <f>MAX(0,MIN('Peaker Keys'!$B$10,C1624/'Peaker Keys'!$B$30))</f>
        <v>4.3224551545277719E-4</v>
      </c>
      <c r="J1624">
        <f>IF('Peaker Keys'!$B$31=1,H1624,I1624)</f>
        <v>0</v>
      </c>
    </row>
    <row r="1625" spans="1:10" x14ac:dyDescent="0.25">
      <c r="A1625">
        <v>1619</v>
      </c>
      <c r="B1625">
        <v>0</v>
      </c>
      <c r="C1625">
        <v>51.6</v>
      </c>
      <c r="D1625">
        <f>MOD(A1625-1+'Peaker Keys'!$B$7,'Peaker Keys'!$B$5)</f>
        <v>1642</v>
      </c>
      <c r="E1625">
        <f>INT(D1625/'Peaker Keys'!$B$6)+1</f>
        <v>69</v>
      </c>
      <c r="F1625">
        <f>MOD(D1625,'Peaker Keys'!$B$6)</f>
        <v>10</v>
      </c>
      <c r="G1625" t="str">
        <f>VLOOKUP(E1625,Clustering!$A$6:$B$370,2,FALSE)</f>
        <v>Winter</v>
      </c>
      <c r="H1625">
        <f>IF('Peaker Keys'!$B$29&gt;0,MAX(0,MIN('Peaker Keys'!$B$10,B1625/'Peaker Keys'!$B$29)),0)</f>
        <v>0</v>
      </c>
      <c r="I1625">
        <f>MAX(0,MIN('Peaker Keys'!$B$10,C1625/'Peaker Keys'!$B$30))</f>
        <v>4.3224551545277719E-4</v>
      </c>
      <c r="J1625">
        <f>IF('Peaker Keys'!$B$31=1,H1625,I1625)</f>
        <v>0</v>
      </c>
    </row>
    <row r="1626" spans="1:10" x14ac:dyDescent="0.25">
      <c r="A1626">
        <v>1620</v>
      </c>
      <c r="B1626">
        <v>0</v>
      </c>
      <c r="C1626">
        <v>51.6</v>
      </c>
      <c r="D1626">
        <f>MOD(A1626-1+'Peaker Keys'!$B$7,'Peaker Keys'!$B$5)</f>
        <v>1643</v>
      </c>
      <c r="E1626">
        <f>INT(D1626/'Peaker Keys'!$B$6)+1</f>
        <v>69</v>
      </c>
      <c r="F1626">
        <f>MOD(D1626,'Peaker Keys'!$B$6)</f>
        <v>11</v>
      </c>
      <c r="G1626" t="str">
        <f>VLOOKUP(E1626,Clustering!$A$6:$B$370,2,FALSE)</f>
        <v>Winter</v>
      </c>
      <c r="H1626">
        <f>IF('Peaker Keys'!$B$29&gt;0,MAX(0,MIN('Peaker Keys'!$B$10,B1626/'Peaker Keys'!$B$29)),0)</f>
        <v>0</v>
      </c>
      <c r="I1626">
        <f>MAX(0,MIN('Peaker Keys'!$B$10,C1626/'Peaker Keys'!$B$30))</f>
        <v>4.3224551545277719E-4</v>
      </c>
      <c r="J1626">
        <f>IF('Peaker Keys'!$B$31=1,H1626,I1626)</f>
        <v>0</v>
      </c>
    </row>
    <row r="1627" spans="1:10" x14ac:dyDescent="0.25">
      <c r="A1627">
        <v>1621</v>
      </c>
      <c r="B1627">
        <v>0</v>
      </c>
      <c r="C1627">
        <v>51.6</v>
      </c>
      <c r="D1627">
        <f>MOD(A1627-1+'Peaker Keys'!$B$7,'Peaker Keys'!$B$5)</f>
        <v>1644</v>
      </c>
      <c r="E1627">
        <f>INT(D1627/'Peaker Keys'!$B$6)+1</f>
        <v>69</v>
      </c>
      <c r="F1627">
        <f>MOD(D1627,'Peaker Keys'!$B$6)</f>
        <v>12</v>
      </c>
      <c r="G1627" t="str">
        <f>VLOOKUP(E1627,Clustering!$A$6:$B$370,2,FALSE)</f>
        <v>Winter</v>
      </c>
      <c r="H1627">
        <f>IF('Peaker Keys'!$B$29&gt;0,MAX(0,MIN('Peaker Keys'!$B$10,B1627/'Peaker Keys'!$B$29)),0)</f>
        <v>0</v>
      </c>
      <c r="I1627">
        <f>MAX(0,MIN('Peaker Keys'!$B$10,C1627/'Peaker Keys'!$B$30))</f>
        <v>4.3224551545277719E-4</v>
      </c>
      <c r="J1627">
        <f>IF('Peaker Keys'!$B$31=1,H1627,I1627)</f>
        <v>0</v>
      </c>
    </row>
    <row r="1628" spans="1:10" x14ac:dyDescent="0.25">
      <c r="A1628">
        <v>1622</v>
      </c>
      <c r="B1628">
        <v>0</v>
      </c>
      <c r="C1628">
        <v>51.6</v>
      </c>
      <c r="D1628">
        <f>MOD(A1628-1+'Peaker Keys'!$B$7,'Peaker Keys'!$B$5)</f>
        <v>1645</v>
      </c>
      <c r="E1628">
        <f>INT(D1628/'Peaker Keys'!$B$6)+1</f>
        <v>69</v>
      </c>
      <c r="F1628">
        <f>MOD(D1628,'Peaker Keys'!$B$6)</f>
        <v>13</v>
      </c>
      <c r="G1628" t="str">
        <f>VLOOKUP(E1628,Clustering!$A$6:$B$370,2,FALSE)</f>
        <v>Winter</v>
      </c>
      <c r="H1628">
        <f>IF('Peaker Keys'!$B$29&gt;0,MAX(0,MIN('Peaker Keys'!$B$10,B1628/'Peaker Keys'!$B$29)),0)</f>
        <v>0</v>
      </c>
      <c r="I1628">
        <f>MAX(0,MIN('Peaker Keys'!$B$10,C1628/'Peaker Keys'!$B$30))</f>
        <v>4.3224551545277719E-4</v>
      </c>
      <c r="J1628">
        <f>IF('Peaker Keys'!$B$31=1,H1628,I1628)</f>
        <v>0</v>
      </c>
    </row>
    <row r="1629" spans="1:10" x14ac:dyDescent="0.25">
      <c r="A1629">
        <v>1623</v>
      </c>
      <c r="B1629">
        <v>0</v>
      </c>
      <c r="C1629">
        <v>51.6</v>
      </c>
      <c r="D1629">
        <f>MOD(A1629-1+'Peaker Keys'!$B$7,'Peaker Keys'!$B$5)</f>
        <v>1646</v>
      </c>
      <c r="E1629">
        <f>INT(D1629/'Peaker Keys'!$B$6)+1</f>
        <v>69</v>
      </c>
      <c r="F1629">
        <f>MOD(D1629,'Peaker Keys'!$B$6)</f>
        <v>14</v>
      </c>
      <c r="G1629" t="str">
        <f>VLOOKUP(E1629,Clustering!$A$6:$B$370,2,FALSE)</f>
        <v>Winter</v>
      </c>
      <c r="H1629">
        <f>IF('Peaker Keys'!$B$29&gt;0,MAX(0,MIN('Peaker Keys'!$B$10,B1629/'Peaker Keys'!$B$29)),0)</f>
        <v>0</v>
      </c>
      <c r="I1629">
        <f>MAX(0,MIN('Peaker Keys'!$B$10,C1629/'Peaker Keys'!$B$30))</f>
        <v>4.3224551545277719E-4</v>
      </c>
      <c r="J1629">
        <f>IF('Peaker Keys'!$B$31=1,H1629,I1629)</f>
        <v>0</v>
      </c>
    </row>
    <row r="1630" spans="1:10" x14ac:dyDescent="0.25">
      <c r="A1630">
        <v>1624</v>
      </c>
      <c r="B1630">
        <v>0</v>
      </c>
      <c r="C1630">
        <v>51.6</v>
      </c>
      <c r="D1630">
        <f>MOD(A1630-1+'Peaker Keys'!$B$7,'Peaker Keys'!$B$5)</f>
        <v>1647</v>
      </c>
      <c r="E1630">
        <f>INT(D1630/'Peaker Keys'!$B$6)+1</f>
        <v>69</v>
      </c>
      <c r="F1630">
        <f>MOD(D1630,'Peaker Keys'!$B$6)</f>
        <v>15</v>
      </c>
      <c r="G1630" t="str">
        <f>VLOOKUP(E1630,Clustering!$A$6:$B$370,2,FALSE)</f>
        <v>Winter</v>
      </c>
      <c r="H1630">
        <f>IF('Peaker Keys'!$B$29&gt;0,MAX(0,MIN('Peaker Keys'!$B$10,B1630/'Peaker Keys'!$B$29)),0)</f>
        <v>0</v>
      </c>
      <c r="I1630">
        <f>MAX(0,MIN('Peaker Keys'!$B$10,C1630/'Peaker Keys'!$B$30))</f>
        <v>4.3224551545277719E-4</v>
      </c>
      <c r="J1630">
        <f>IF('Peaker Keys'!$B$31=1,H1630,I1630)</f>
        <v>0</v>
      </c>
    </row>
    <row r="1631" spans="1:10" x14ac:dyDescent="0.25">
      <c r="A1631">
        <v>1625</v>
      </c>
      <c r="B1631">
        <v>0</v>
      </c>
      <c r="C1631">
        <v>159.1</v>
      </c>
      <c r="D1631">
        <f>MOD(A1631-1+'Peaker Keys'!$B$7,'Peaker Keys'!$B$5)</f>
        <v>1648</v>
      </c>
      <c r="E1631">
        <f>INT(D1631/'Peaker Keys'!$B$6)+1</f>
        <v>69</v>
      </c>
      <c r="F1631">
        <f>MOD(D1631,'Peaker Keys'!$B$6)</f>
        <v>16</v>
      </c>
      <c r="G1631" t="str">
        <f>VLOOKUP(E1631,Clustering!$A$6:$B$370,2,FALSE)</f>
        <v>Winter</v>
      </c>
      <c r="H1631">
        <f>IF('Peaker Keys'!$B$29&gt;0,MAX(0,MIN('Peaker Keys'!$B$10,B1631/'Peaker Keys'!$B$29)),0)</f>
        <v>0</v>
      </c>
      <c r="I1631">
        <f>MAX(0,MIN('Peaker Keys'!$B$10,C1631/'Peaker Keys'!$B$30))</f>
        <v>1.3327570059793962E-3</v>
      </c>
      <c r="J1631">
        <f>IF('Peaker Keys'!$B$31=1,H1631,I1631)</f>
        <v>0</v>
      </c>
    </row>
    <row r="1632" spans="1:10" x14ac:dyDescent="0.25">
      <c r="A1632">
        <v>1626</v>
      </c>
      <c r="B1632">
        <v>0</v>
      </c>
      <c r="C1632">
        <v>159.1</v>
      </c>
      <c r="D1632">
        <f>MOD(A1632-1+'Peaker Keys'!$B$7,'Peaker Keys'!$B$5)</f>
        <v>1649</v>
      </c>
      <c r="E1632">
        <f>INT(D1632/'Peaker Keys'!$B$6)+1</f>
        <v>69</v>
      </c>
      <c r="F1632">
        <f>MOD(D1632,'Peaker Keys'!$B$6)</f>
        <v>17</v>
      </c>
      <c r="G1632" t="str">
        <f>VLOOKUP(E1632,Clustering!$A$6:$B$370,2,FALSE)</f>
        <v>Winter</v>
      </c>
      <c r="H1632">
        <f>IF('Peaker Keys'!$B$29&gt;0,MAX(0,MIN('Peaker Keys'!$B$10,B1632/'Peaker Keys'!$B$29)),0)</f>
        <v>0</v>
      </c>
      <c r="I1632">
        <f>MAX(0,MIN('Peaker Keys'!$B$10,C1632/'Peaker Keys'!$B$30))</f>
        <v>1.3327570059793962E-3</v>
      </c>
      <c r="J1632">
        <f>IF('Peaker Keys'!$B$31=1,H1632,I1632)</f>
        <v>0</v>
      </c>
    </row>
    <row r="1633" spans="1:10" x14ac:dyDescent="0.25">
      <c r="A1633">
        <v>1627</v>
      </c>
      <c r="B1633">
        <v>0</v>
      </c>
      <c r="C1633">
        <v>1064.0999999999999</v>
      </c>
      <c r="D1633">
        <f>MOD(A1633-1+'Peaker Keys'!$B$7,'Peaker Keys'!$B$5)</f>
        <v>1650</v>
      </c>
      <c r="E1633">
        <f>INT(D1633/'Peaker Keys'!$B$6)+1</f>
        <v>69</v>
      </c>
      <c r="F1633">
        <f>MOD(D1633,'Peaker Keys'!$B$6)</f>
        <v>18</v>
      </c>
      <c r="G1633" t="str">
        <f>VLOOKUP(E1633,Clustering!$A$6:$B$370,2,FALSE)</f>
        <v>Winter</v>
      </c>
      <c r="H1633">
        <f>IF('Peaker Keys'!$B$29&gt;0,MAX(0,MIN('Peaker Keys'!$B$10,B1633/'Peaker Keys'!$B$29)),0)</f>
        <v>0</v>
      </c>
      <c r="I1633">
        <f>MAX(0,MIN('Peaker Keys'!$B$10,C1633/'Peaker Keys'!$B$30))</f>
        <v>8.9138072285523274E-3</v>
      </c>
      <c r="J1633">
        <f>IF('Peaker Keys'!$B$31=1,H1633,I1633)</f>
        <v>0</v>
      </c>
    </row>
    <row r="1634" spans="1:10" x14ac:dyDescent="0.25">
      <c r="A1634">
        <v>1628</v>
      </c>
      <c r="B1634">
        <v>0</v>
      </c>
      <c r="C1634">
        <v>1064.0999999999999</v>
      </c>
      <c r="D1634">
        <f>MOD(A1634-1+'Peaker Keys'!$B$7,'Peaker Keys'!$B$5)</f>
        <v>1651</v>
      </c>
      <c r="E1634">
        <f>INT(D1634/'Peaker Keys'!$B$6)+1</f>
        <v>69</v>
      </c>
      <c r="F1634">
        <f>MOD(D1634,'Peaker Keys'!$B$6)</f>
        <v>19</v>
      </c>
      <c r="G1634" t="str">
        <f>VLOOKUP(E1634,Clustering!$A$6:$B$370,2,FALSE)</f>
        <v>Winter</v>
      </c>
      <c r="H1634">
        <f>IF('Peaker Keys'!$B$29&gt;0,MAX(0,MIN('Peaker Keys'!$B$10,B1634/'Peaker Keys'!$B$29)),0)</f>
        <v>0</v>
      </c>
      <c r="I1634">
        <f>MAX(0,MIN('Peaker Keys'!$B$10,C1634/'Peaker Keys'!$B$30))</f>
        <v>8.9138072285523274E-3</v>
      </c>
      <c r="J1634">
        <f>IF('Peaker Keys'!$B$31=1,H1634,I1634)</f>
        <v>0</v>
      </c>
    </row>
    <row r="1635" spans="1:10" x14ac:dyDescent="0.25">
      <c r="A1635">
        <v>1629</v>
      </c>
      <c r="B1635">
        <v>0</v>
      </c>
      <c r="C1635">
        <v>159.1</v>
      </c>
      <c r="D1635">
        <f>MOD(A1635-1+'Peaker Keys'!$B$7,'Peaker Keys'!$B$5)</f>
        <v>1652</v>
      </c>
      <c r="E1635">
        <f>INT(D1635/'Peaker Keys'!$B$6)+1</f>
        <v>69</v>
      </c>
      <c r="F1635">
        <f>MOD(D1635,'Peaker Keys'!$B$6)</f>
        <v>20</v>
      </c>
      <c r="G1635" t="str">
        <f>VLOOKUP(E1635,Clustering!$A$6:$B$370,2,FALSE)</f>
        <v>Winter</v>
      </c>
      <c r="H1635">
        <f>IF('Peaker Keys'!$B$29&gt;0,MAX(0,MIN('Peaker Keys'!$B$10,B1635/'Peaker Keys'!$B$29)),0)</f>
        <v>0</v>
      </c>
      <c r="I1635">
        <f>MAX(0,MIN('Peaker Keys'!$B$10,C1635/'Peaker Keys'!$B$30))</f>
        <v>1.3327570059793962E-3</v>
      </c>
      <c r="J1635">
        <f>IF('Peaker Keys'!$B$31=1,H1635,I1635)</f>
        <v>0</v>
      </c>
    </row>
    <row r="1636" spans="1:10" x14ac:dyDescent="0.25">
      <c r="A1636">
        <v>1630</v>
      </c>
      <c r="B1636">
        <v>0</v>
      </c>
      <c r="C1636">
        <v>1624.7</v>
      </c>
      <c r="D1636">
        <f>MOD(A1636-1+'Peaker Keys'!$B$7,'Peaker Keys'!$B$5)</f>
        <v>1653</v>
      </c>
      <c r="E1636">
        <f>INT(D1636/'Peaker Keys'!$B$6)+1</f>
        <v>69</v>
      </c>
      <c r="F1636">
        <f>MOD(D1636,'Peaker Keys'!$B$6)</f>
        <v>21</v>
      </c>
      <c r="G1636" t="str">
        <f>VLOOKUP(E1636,Clustering!$A$6:$B$370,2,FALSE)</f>
        <v>Winter</v>
      </c>
      <c r="H1636">
        <f>IF('Peaker Keys'!$B$29&gt;0,MAX(0,MIN('Peaker Keys'!$B$10,B1636/'Peaker Keys'!$B$29)),0)</f>
        <v>0</v>
      </c>
      <c r="I1636">
        <f>MAX(0,MIN('Peaker Keys'!$B$10,C1636/'Peaker Keys'!$B$30))</f>
        <v>1.3609869941010214E-2</v>
      </c>
      <c r="J1636">
        <f>IF('Peaker Keys'!$B$31=1,H1636,I1636)</f>
        <v>0</v>
      </c>
    </row>
    <row r="1637" spans="1:10" x14ac:dyDescent="0.25">
      <c r="A1637">
        <v>1631</v>
      </c>
      <c r="B1637">
        <v>0</v>
      </c>
      <c r="C1637">
        <v>1368.9</v>
      </c>
      <c r="D1637">
        <f>MOD(A1637-1+'Peaker Keys'!$B$7,'Peaker Keys'!$B$5)</f>
        <v>1654</v>
      </c>
      <c r="E1637">
        <f>INT(D1637/'Peaker Keys'!$B$6)+1</f>
        <v>69</v>
      </c>
      <c r="F1637">
        <f>MOD(D1637,'Peaker Keys'!$B$6)</f>
        <v>22</v>
      </c>
      <c r="G1637" t="str">
        <f>VLOOKUP(E1637,Clustering!$A$6:$B$370,2,FALSE)</f>
        <v>Winter</v>
      </c>
      <c r="H1637">
        <f>IF('Peaker Keys'!$B$29&gt;0,MAX(0,MIN('Peaker Keys'!$B$10,B1637/'Peaker Keys'!$B$29)),0)</f>
        <v>0</v>
      </c>
      <c r="I1637">
        <f>MAX(0,MIN('Peaker Keys'!$B$10,C1637/'Peaker Keys'!$B$30))</f>
        <v>1.1467071436110594E-2</v>
      </c>
      <c r="J1637">
        <f>IF('Peaker Keys'!$B$31=1,H1637,I1637)</f>
        <v>0</v>
      </c>
    </row>
    <row r="1638" spans="1:10" x14ac:dyDescent="0.25">
      <c r="A1638">
        <v>1632</v>
      </c>
      <c r="B1638">
        <v>0</v>
      </c>
      <c r="C1638">
        <v>159.1</v>
      </c>
      <c r="D1638">
        <f>MOD(A1638-1+'Peaker Keys'!$B$7,'Peaker Keys'!$B$5)</f>
        <v>1655</v>
      </c>
      <c r="E1638">
        <f>INT(D1638/'Peaker Keys'!$B$6)+1</f>
        <v>69</v>
      </c>
      <c r="F1638">
        <f>MOD(D1638,'Peaker Keys'!$B$6)</f>
        <v>23</v>
      </c>
      <c r="G1638" t="str">
        <f>VLOOKUP(E1638,Clustering!$A$6:$B$370,2,FALSE)</f>
        <v>Winter</v>
      </c>
      <c r="H1638">
        <f>IF('Peaker Keys'!$B$29&gt;0,MAX(0,MIN('Peaker Keys'!$B$10,B1638/'Peaker Keys'!$B$29)),0)</f>
        <v>0</v>
      </c>
      <c r="I1638">
        <f>MAX(0,MIN('Peaker Keys'!$B$10,C1638/'Peaker Keys'!$B$30))</f>
        <v>1.3327570059793962E-3</v>
      </c>
      <c r="J1638">
        <f>IF('Peaker Keys'!$B$31=1,H1638,I1638)</f>
        <v>0</v>
      </c>
    </row>
    <row r="1639" spans="1:10" x14ac:dyDescent="0.25">
      <c r="A1639">
        <v>1633</v>
      </c>
      <c r="B1639">
        <v>0</v>
      </c>
      <c r="C1639">
        <v>159.1</v>
      </c>
      <c r="D1639">
        <f>MOD(A1639-1+'Peaker Keys'!$B$7,'Peaker Keys'!$B$5)</f>
        <v>1656</v>
      </c>
      <c r="E1639">
        <f>INT(D1639/'Peaker Keys'!$B$6)+1</f>
        <v>70</v>
      </c>
      <c r="F1639">
        <f>MOD(D1639,'Peaker Keys'!$B$6)</f>
        <v>0</v>
      </c>
      <c r="G1639" t="str">
        <f>VLOOKUP(E1639,Clustering!$A$6:$B$370,2,FALSE)</f>
        <v>Winter</v>
      </c>
      <c r="H1639">
        <f>IF('Peaker Keys'!$B$29&gt;0,MAX(0,MIN('Peaker Keys'!$B$10,B1639/'Peaker Keys'!$B$29)),0)</f>
        <v>0</v>
      </c>
      <c r="I1639">
        <f>MAX(0,MIN('Peaker Keys'!$B$10,C1639/'Peaker Keys'!$B$30))</f>
        <v>1.3327570059793962E-3</v>
      </c>
      <c r="J1639">
        <f>IF('Peaker Keys'!$B$31=1,H1639,I1639)</f>
        <v>0</v>
      </c>
    </row>
    <row r="1640" spans="1:10" x14ac:dyDescent="0.25">
      <c r="A1640">
        <v>1634</v>
      </c>
      <c r="B1640">
        <v>0</v>
      </c>
      <c r="C1640">
        <v>159.1</v>
      </c>
      <c r="D1640">
        <f>MOD(A1640-1+'Peaker Keys'!$B$7,'Peaker Keys'!$B$5)</f>
        <v>1657</v>
      </c>
      <c r="E1640">
        <f>INT(D1640/'Peaker Keys'!$B$6)+1</f>
        <v>70</v>
      </c>
      <c r="F1640">
        <f>MOD(D1640,'Peaker Keys'!$B$6)</f>
        <v>1</v>
      </c>
      <c r="G1640" t="str">
        <f>VLOOKUP(E1640,Clustering!$A$6:$B$370,2,FALSE)</f>
        <v>Winter</v>
      </c>
      <c r="H1640">
        <f>IF('Peaker Keys'!$B$29&gt;0,MAX(0,MIN('Peaker Keys'!$B$10,B1640/'Peaker Keys'!$B$29)),0)</f>
        <v>0</v>
      </c>
      <c r="I1640">
        <f>MAX(0,MIN('Peaker Keys'!$B$10,C1640/'Peaker Keys'!$B$30))</f>
        <v>1.3327570059793962E-3</v>
      </c>
      <c r="J1640">
        <f>IF('Peaker Keys'!$B$31=1,H1640,I1640)</f>
        <v>0</v>
      </c>
    </row>
    <row r="1641" spans="1:10" x14ac:dyDescent="0.25">
      <c r="A1641">
        <v>1635</v>
      </c>
      <c r="B1641">
        <v>0</v>
      </c>
      <c r="C1641">
        <v>159.1</v>
      </c>
      <c r="D1641">
        <f>MOD(A1641-1+'Peaker Keys'!$B$7,'Peaker Keys'!$B$5)</f>
        <v>1658</v>
      </c>
      <c r="E1641">
        <f>INT(D1641/'Peaker Keys'!$B$6)+1</f>
        <v>70</v>
      </c>
      <c r="F1641">
        <f>MOD(D1641,'Peaker Keys'!$B$6)</f>
        <v>2</v>
      </c>
      <c r="G1641" t="str">
        <f>VLOOKUP(E1641,Clustering!$A$6:$B$370,2,FALSE)</f>
        <v>Winter</v>
      </c>
      <c r="H1641">
        <f>IF('Peaker Keys'!$B$29&gt;0,MAX(0,MIN('Peaker Keys'!$B$10,B1641/'Peaker Keys'!$B$29)),0)</f>
        <v>0</v>
      </c>
      <c r="I1641">
        <f>MAX(0,MIN('Peaker Keys'!$B$10,C1641/'Peaker Keys'!$B$30))</f>
        <v>1.3327570059793962E-3</v>
      </c>
      <c r="J1641">
        <f>IF('Peaker Keys'!$B$31=1,H1641,I1641)</f>
        <v>0</v>
      </c>
    </row>
    <row r="1642" spans="1:10" x14ac:dyDescent="0.25">
      <c r="A1642">
        <v>1636</v>
      </c>
      <c r="B1642">
        <v>0</v>
      </c>
      <c r="C1642">
        <v>113.5</v>
      </c>
      <c r="D1642">
        <f>MOD(A1642-1+'Peaker Keys'!$B$7,'Peaker Keys'!$B$5)</f>
        <v>1659</v>
      </c>
      <c r="E1642">
        <f>INT(D1642/'Peaker Keys'!$B$6)+1</f>
        <v>70</v>
      </c>
      <c r="F1642">
        <f>MOD(D1642,'Peaker Keys'!$B$6)</f>
        <v>3</v>
      </c>
      <c r="G1642" t="str">
        <f>VLOOKUP(E1642,Clustering!$A$6:$B$370,2,FALSE)</f>
        <v>Winter</v>
      </c>
      <c r="H1642">
        <f>IF('Peaker Keys'!$B$29&gt;0,MAX(0,MIN('Peaker Keys'!$B$10,B1642/'Peaker Keys'!$B$29)),0)</f>
        <v>0</v>
      </c>
      <c r="I1642">
        <f>MAX(0,MIN('Peaker Keys'!$B$10,C1642/'Peaker Keys'!$B$30))</f>
        <v>9.5077259697461645E-4</v>
      </c>
      <c r="J1642">
        <f>IF('Peaker Keys'!$B$31=1,H1642,I1642)</f>
        <v>0</v>
      </c>
    </row>
    <row r="1643" spans="1:10" x14ac:dyDescent="0.25">
      <c r="A1643">
        <v>1637</v>
      </c>
      <c r="B1643">
        <v>0</v>
      </c>
      <c r="C1643">
        <v>113.8</v>
      </c>
      <c r="D1643">
        <f>MOD(A1643-1+'Peaker Keys'!$B$7,'Peaker Keys'!$B$5)</f>
        <v>1660</v>
      </c>
      <c r="E1643">
        <f>INT(D1643/'Peaker Keys'!$B$6)+1</f>
        <v>70</v>
      </c>
      <c r="F1643">
        <f>MOD(D1643,'Peaker Keys'!$B$6)</f>
        <v>4</v>
      </c>
      <c r="G1643" t="str">
        <f>VLOOKUP(E1643,Clustering!$A$6:$B$370,2,FALSE)</f>
        <v>Winter</v>
      </c>
      <c r="H1643">
        <f>IF('Peaker Keys'!$B$29&gt;0,MAX(0,MIN('Peaker Keys'!$B$10,B1643/'Peaker Keys'!$B$29)),0)</f>
        <v>0</v>
      </c>
      <c r="I1643">
        <f>MAX(0,MIN('Peaker Keys'!$B$10,C1643/'Peaker Keys'!$B$30))</f>
        <v>9.5328565229701621E-4</v>
      </c>
      <c r="J1643">
        <f>IF('Peaker Keys'!$B$31=1,H1643,I1643)</f>
        <v>0</v>
      </c>
    </row>
    <row r="1644" spans="1:10" x14ac:dyDescent="0.25">
      <c r="A1644">
        <v>1638</v>
      </c>
      <c r="B1644">
        <v>0</v>
      </c>
      <c r="C1644">
        <v>148.6</v>
      </c>
      <c r="D1644">
        <f>MOD(A1644-1+'Peaker Keys'!$B$7,'Peaker Keys'!$B$5)</f>
        <v>1661</v>
      </c>
      <c r="E1644">
        <f>INT(D1644/'Peaker Keys'!$B$6)+1</f>
        <v>70</v>
      </c>
      <c r="F1644">
        <f>MOD(D1644,'Peaker Keys'!$B$6)</f>
        <v>5</v>
      </c>
      <c r="G1644" t="str">
        <f>VLOOKUP(E1644,Clustering!$A$6:$B$370,2,FALSE)</f>
        <v>Winter</v>
      </c>
      <c r="H1644">
        <f>IF('Peaker Keys'!$B$29&gt;0,MAX(0,MIN('Peaker Keys'!$B$10,B1644/'Peaker Keys'!$B$29)),0)</f>
        <v>0</v>
      </c>
      <c r="I1644">
        <f>MAX(0,MIN('Peaker Keys'!$B$10,C1644/'Peaker Keys'!$B$30))</f>
        <v>1.2448000696954008E-3</v>
      </c>
      <c r="J1644">
        <f>IF('Peaker Keys'!$B$31=1,H1644,I1644)</f>
        <v>0</v>
      </c>
    </row>
    <row r="1645" spans="1:10" x14ac:dyDescent="0.25">
      <c r="A1645">
        <v>1639</v>
      </c>
      <c r="B1645">
        <v>0</v>
      </c>
      <c r="C1645">
        <v>100.2</v>
      </c>
      <c r="D1645">
        <f>MOD(A1645-1+'Peaker Keys'!$B$7,'Peaker Keys'!$B$5)</f>
        <v>1662</v>
      </c>
      <c r="E1645">
        <f>INT(D1645/'Peaker Keys'!$B$6)+1</f>
        <v>70</v>
      </c>
      <c r="F1645">
        <f>MOD(D1645,'Peaker Keys'!$B$6)</f>
        <v>6</v>
      </c>
      <c r="G1645" t="str">
        <f>VLOOKUP(E1645,Clustering!$A$6:$B$370,2,FALSE)</f>
        <v>Winter</v>
      </c>
      <c r="H1645">
        <f>IF('Peaker Keys'!$B$29&gt;0,MAX(0,MIN('Peaker Keys'!$B$10,B1645/'Peaker Keys'!$B$29)),0)</f>
        <v>0</v>
      </c>
      <c r="I1645">
        <f>MAX(0,MIN('Peaker Keys'!$B$10,C1645/'Peaker Keys'!$B$30))</f>
        <v>8.393604776815557E-4</v>
      </c>
      <c r="J1645">
        <f>IF('Peaker Keys'!$B$31=1,H1645,I1645)</f>
        <v>0</v>
      </c>
    </row>
    <row r="1646" spans="1:10" x14ac:dyDescent="0.25">
      <c r="A1646">
        <v>1640</v>
      </c>
      <c r="B1646">
        <v>0</v>
      </c>
      <c r="C1646">
        <v>95.5</v>
      </c>
      <c r="D1646">
        <f>MOD(A1646-1+'Peaker Keys'!$B$7,'Peaker Keys'!$B$5)</f>
        <v>1663</v>
      </c>
      <c r="E1646">
        <f>INT(D1646/'Peaker Keys'!$B$6)+1</f>
        <v>70</v>
      </c>
      <c r="F1646">
        <f>MOD(D1646,'Peaker Keys'!$B$6)</f>
        <v>7</v>
      </c>
      <c r="G1646" t="str">
        <f>VLOOKUP(E1646,Clustering!$A$6:$B$370,2,FALSE)</f>
        <v>Winter</v>
      </c>
      <c r="H1646">
        <f>IF('Peaker Keys'!$B$29&gt;0,MAX(0,MIN('Peaker Keys'!$B$10,B1646/'Peaker Keys'!$B$29)),0)</f>
        <v>0</v>
      </c>
      <c r="I1646">
        <f>MAX(0,MIN('Peaker Keys'!$B$10,C1646/'Peaker Keys'!$B$30))</f>
        <v>7.9998927763062441E-4</v>
      </c>
      <c r="J1646">
        <f>IF('Peaker Keys'!$B$31=1,H1646,I1646)</f>
        <v>0</v>
      </c>
    </row>
    <row r="1647" spans="1:10" x14ac:dyDescent="0.25">
      <c r="A1647">
        <v>1641</v>
      </c>
      <c r="B1647">
        <v>0</v>
      </c>
      <c r="C1647">
        <v>95.5</v>
      </c>
      <c r="D1647">
        <f>MOD(A1647-1+'Peaker Keys'!$B$7,'Peaker Keys'!$B$5)</f>
        <v>1664</v>
      </c>
      <c r="E1647">
        <f>INT(D1647/'Peaker Keys'!$B$6)+1</f>
        <v>70</v>
      </c>
      <c r="F1647">
        <f>MOD(D1647,'Peaker Keys'!$B$6)</f>
        <v>8</v>
      </c>
      <c r="G1647" t="str">
        <f>VLOOKUP(E1647,Clustering!$A$6:$B$370,2,FALSE)</f>
        <v>Winter</v>
      </c>
      <c r="H1647">
        <f>IF('Peaker Keys'!$B$29&gt;0,MAX(0,MIN('Peaker Keys'!$B$10,B1647/'Peaker Keys'!$B$29)),0)</f>
        <v>0</v>
      </c>
      <c r="I1647">
        <f>MAX(0,MIN('Peaker Keys'!$B$10,C1647/'Peaker Keys'!$B$30))</f>
        <v>7.9998927763062441E-4</v>
      </c>
      <c r="J1647">
        <f>IF('Peaker Keys'!$B$31=1,H1647,I1647)</f>
        <v>0</v>
      </c>
    </row>
    <row r="1648" spans="1:10" x14ac:dyDescent="0.25">
      <c r="A1648">
        <v>1642</v>
      </c>
      <c r="B1648">
        <v>0</v>
      </c>
      <c r="C1648">
        <v>95.5</v>
      </c>
      <c r="D1648">
        <f>MOD(A1648-1+'Peaker Keys'!$B$7,'Peaker Keys'!$B$5)</f>
        <v>1665</v>
      </c>
      <c r="E1648">
        <f>INT(D1648/'Peaker Keys'!$B$6)+1</f>
        <v>70</v>
      </c>
      <c r="F1648">
        <f>MOD(D1648,'Peaker Keys'!$B$6)</f>
        <v>9</v>
      </c>
      <c r="G1648" t="str">
        <f>VLOOKUP(E1648,Clustering!$A$6:$B$370,2,FALSE)</f>
        <v>Winter</v>
      </c>
      <c r="H1648">
        <f>IF('Peaker Keys'!$B$29&gt;0,MAX(0,MIN('Peaker Keys'!$B$10,B1648/'Peaker Keys'!$B$29)),0)</f>
        <v>0</v>
      </c>
      <c r="I1648">
        <f>MAX(0,MIN('Peaker Keys'!$B$10,C1648/'Peaker Keys'!$B$30))</f>
        <v>7.9998927763062441E-4</v>
      </c>
      <c r="J1648">
        <f>IF('Peaker Keys'!$B$31=1,H1648,I1648)</f>
        <v>0</v>
      </c>
    </row>
    <row r="1649" spans="1:10" x14ac:dyDescent="0.25">
      <c r="A1649">
        <v>1643</v>
      </c>
      <c r="B1649">
        <v>0</v>
      </c>
      <c r="C1649">
        <v>95.5</v>
      </c>
      <c r="D1649">
        <f>MOD(A1649-1+'Peaker Keys'!$B$7,'Peaker Keys'!$B$5)</f>
        <v>1666</v>
      </c>
      <c r="E1649">
        <f>INT(D1649/'Peaker Keys'!$B$6)+1</f>
        <v>70</v>
      </c>
      <c r="F1649">
        <f>MOD(D1649,'Peaker Keys'!$B$6)</f>
        <v>10</v>
      </c>
      <c r="G1649" t="str">
        <f>VLOOKUP(E1649,Clustering!$A$6:$B$370,2,FALSE)</f>
        <v>Winter</v>
      </c>
      <c r="H1649">
        <f>IF('Peaker Keys'!$B$29&gt;0,MAX(0,MIN('Peaker Keys'!$B$10,B1649/'Peaker Keys'!$B$29)),0)</f>
        <v>0</v>
      </c>
      <c r="I1649">
        <f>MAX(0,MIN('Peaker Keys'!$B$10,C1649/'Peaker Keys'!$B$30))</f>
        <v>7.9998927763062441E-4</v>
      </c>
      <c r="J1649">
        <f>IF('Peaker Keys'!$B$31=1,H1649,I1649)</f>
        <v>0</v>
      </c>
    </row>
    <row r="1650" spans="1:10" x14ac:dyDescent="0.25">
      <c r="A1650">
        <v>1644</v>
      </c>
      <c r="B1650">
        <v>0</v>
      </c>
      <c r="C1650">
        <v>95.5</v>
      </c>
      <c r="D1650">
        <f>MOD(A1650-1+'Peaker Keys'!$B$7,'Peaker Keys'!$B$5)</f>
        <v>1667</v>
      </c>
      <c r="E1650">
        <f>INT(D1650/'Peaker Keys'!$B$6)+1</f>
        <v>70</v>
      </c>
      <c r="F1650">
        <f>MOD(D1650,'Peaker Keys'!$B$6)</f>
        <v>11</v>
      </c>
      <c r="G1650" t="str">
        <f>VLOOKUP(E1650,Clustering!$A$6:$B$370,2,FALSE)</f>
        <v>Winter</v>
      </c>
      <c r="H1650">
        <f>IF('Peaker Keys'!$B$29&gt;0,MAX(0,MIN('Peaker Keys'!$B$10,B1650/'Peaker Keys'!$B$29)),0)</f>
        <v>0</v>
      </c>
      <c r="I1650">
        <f>MAX(0,MIN('Peaker Keys'!$B$10,C1650/'Peaker Keys'!$B$30))</f>
        <v>7.9998927763062441E-4</v>
      </c>
      <c r="J1650">
        <f>IF('Peaker Keys'!$B$31=1,H1650,I1650)</f>
        <v>0</v>
      </c>
    </row>
    <row r="1651" spans="1:10" x14ac:dyDescent="0.25">
      <c r="A1651">
        <v>1645</v>
      </c>
      <c r="B1651">
        <v>0</v>
      </c>
      <c r="C1651">
        <v>95.5</v>
      </c>
      <c r="D1651">
        <f>MOD(A1651-1+'Peaker Keys'!$B$7,'Peaker Keys'!$B$5)</f>
        <v>1668</v>
      </c>
      <c r="E1651">
        <f>INT(D1651/'Peaker Keys'!$B$6)+1</f>
        <v>70</v>
      </c>
      <c r="F1651">
        <f>MOD(D1651,'Peaker Keys'!$B$6)</f>
        <v>12</v>
      </c>
      <c r="G1651" t="str">
        <f>VLOOKUP(E1651,Clustering!$A$6:$B$370,2,FALSE)</f>
        <v>Winter</v>
      </c>
      <c r="H1651">
        <f>IF('Peaker Keys'!$B$29&gt;0,MAX(0,MIN('Peaker Keys'!$B$10,B1651/'Peaker Keys'!$B$29)),0)</f>
        <v>0</v>
      </c>
      <c r="I1651">
        <f>MAX(0,MIN('Peaker Keys'!$B$10,C1651/'Peaker Keys'!$B$30))</f>
        <v>7.9998927763062441E-4</v>
      </c>
      <c r="J1651">
        <f>IF('Peaker Keys'!$B$31=1,H1651,I1651)</f>
        <v>0</v>
      </c>
    </row>
    <row r="1652" spans="1:10" x14ac:dyDescent="0.25">
      <c r="A1652">
        <v>1646</v>
      </c>
      <c r="B1652">
        <v>0</v>
      </c>
      <c r="C1652">
        <v>95.5</v>
      </c>
      <c r="D1652">
        <f>MOD(A1652-1+'Peaker Keys'!$B$7,'Peaker Keys'!$B$5)</f>
        <v>1669</v>
      </c>
      <c r="E1652">
        <f>INT(D1652/'Peaker Keys'!$B$6)+1</f>
        <v>70</v>
      </c>
      <c r="F1652">
        <f>MOD(D1652,'Peaker Keys'!$B$6)</f>
        <v>13</v>
      </c>
      <c r="G1652" t="str">
        <f>VLOOKUP(E1652,Clustering!$A$6:$B$370,2,FALSE)</f>
        <v>Winter</v>
      </c>
      <c r="H1652">
        <f>IF('Peaker Keys'!$B$29&gt;0,MAX(0,MIN('Peaker Keys'!$B$10,B1652/'Peaker Keys'!$B$29)),0)</f>
        <v>0</v>
      </c>
      <c r="I1652">
        <f>MAX(0,MIN('Peaker Keys'!$B$10,C1652/'Peaker Keys'!$B$30))</f>
        <v>7.9998927763062441E-4</v>
      </c>
      <c r="J1652">
        <f>IF('Peaker Keys'!$B$31=1,H1652,I1652)</f>
        <v>0</v>
      </c>
    </row>
    <row r="1653" spans="1:10" x14ac:dyDescent="0.25">
      <c r="A1653">
        <v>1647</v>
      </c>
      <c r="B1653">
        <v>0</v>
      </c>
      <c r="C1653">
        <v>95.5</v>
      </c>
      <c r="D1653">
        <f>MOD(A1653-1+'Peaker Keys'!$B$7,'Peaker Keys'!$B$5)</f>
        <v>1670</v>
      </c>
      <c r="E1653">
        <f>INT(D1653/'Peaker Keys'!$B$6)+1</f>
        <v>70</v>
      </c>
      <c r="F1653">
        <f>MOD(D1653,'Peaker Keys'!$B$6)</f>
        <v>14</v>
      </c>
      <c r="G1653" t="str">
        <f>VLOOKUP(E1653,Clustering!$A$6:$B$370,2,FALSE)</f>
        <v>Winter</v>
      </c>
      <c r="H1653">
        <f>IF('Peaker Keys'!$B$29&gt;0,MAX(0,MIN('Peaker Keys'!$B$10,B1653/'Peaker Keys'!$B$29)),0)</f>
        <v>0</v>
      </c>
      <c r="I1653">
        <f>MAX(0,MIN('Peaker Keys'!$B$10,C1653/'Peaker Keys'!$B$30))</f>
        <v>7.9998927763062441E-4</v>
      </c>
      <c r="J1653">
        <f>IF('Peaker Keys'!$B$31=1,H1653,I1653)</f>
        <v>0</v>
      </c>
    </row>
    <row r="1654" spans="1:10" x14ac:dyDescent="0.25">
      <c r="A1654">
        <v>1648</v>
      </c>
      <c r="B1654">
        <v>0</v>
      </c>
      <c r="C1654">
        <v>95.5</v>
      </c>
      <c r="D1654">
        <f>MOD(A1654-1+'Peaker Keys'!$B$7,'Peaker Keys'!$B$5)</f>
        <v>1671</v>
      </c>
      <c r="E1654">
        <f>INT(D1654/'Peaker Keys'!$B$6)+1</f>
        <v>70</v>
      </c>
      <c r="F1654">
        <f>MOD(D1654,'Peaker Keys'!$B$6)</f>
        <v>15</v>
      </c>
      <c r="G1654" t="str">
        <f>VLOOKUP(E1654,Clustering!$A$6:$B$370,2,FALSE)</f>
        <v>Winter</v>
      </c>
      <c r="H1654">
        <f>IF('Peaker Keys'!$B$29&gt;0,MAX(0,MIN('Peaker Keys'!$B$10,B1654/'Peaker Keys'!$B$29)),0)</f>
        <v>0</v>
      </c>
      <c r="I1654">
        <f>MAX(0,MIN('Peaker Keys'!$B$10,C1654/'Peaker Keys'!$B$30))</f>
        <v>7.9998927763062441E-4</v>
      </c>
      <c r="J1654">
        <f>IF('Peaker Keys'!$B$31=1,H1654,I1654)</f>
        <v>0</v>
      </c>
    </row>
    <row r="1655" spans="1:10" x14ac:dyDescent="0.25">
      <c r="A1655">
        <v>1649</v>
      </c>
      <c r="B1655">
        <v>0</v>
      </c>
      <c r="C1655">
        <v>159.1</v>
      </c>
      <c r="D1655">
        <f>MOD(A1655-1+'Peaker Keys'!$B$7,'Peaker Keys'!$B$5)</f>
        <v>1672</v>
      </c>
      <c r="E1655">
        <f>INT(D1655/'Peaker Keys'!$B$6)+1</f>
        <v>70</v>
      </c>
      <c r="F1655">
        <f>MOD(D1655,'Peaker Keys'!$B$6)</f>
        <v>16</v>
      </c>
      <c r="G1655" t="str">
        <f>VLOOKUP(E1655,Clustering!$A$6:$B$370,2,FALSE)</f>
        <v>Winter</v>
      </c>
      <c r="H1655">
        <f>IF('Peaker Keys'!$B$29&gt;0,MAX(0,MIN('Peaker Keys'!$B$10,B1655/'Peaker Keys'!$B$29)),0)</f>
        <v>0</v>
      </c>
      <c r="I1655">
        <f>MAX(0,MIN('Peaker Keys'!$B$10,C1655/'Peaker Keys'!$B$30))</f>
        <v>1.3327570059793962E-3</v>
      </c>
      <c r="J1655">
        <f>IF('Peaker Keys'!$B$31=1,H1655,I1655)</f>
        <v>0</v>
      </c>
    </row>
    <row r="1656" spans="1:10" x14ac:dyDescent="0.25">
      <c r="A1656">
        <v>1650</v>
      </c>
      <c r="B1656">
        <v>0</v>
      </c>
      <c r="C1656">
        <v>159.1</v>
      </c>
      <c r="D1656">
        <f>MOD(A1656-1+'Peaker Keys'!$B$7,'Peaker Keys'!$B$5)</f>
        <v>1673</v>
      </c>
      <c r="E1656">
        <f>INT(D1656/'Peaker Keys'!$B$6)+1</f>
        <v>70</v>
      </c>
      <c r="F1656">
        <f>MOD(D1656,'Peaker Keys'!$B$6)</f>
        <v>17</v>
      </c>
      <c r="G1656" t="str">
        <f>VLOOKUP(E1656,Clustering!$A$6:$B$370,2,FALSE)</f>
        <v>Winter</v>
      </c>
      <c r="H1656">
        <f>IF('Peaker Keys'!$B$29&gt;0,MAX(0,MIN('Peaker Keys'!$B$10,B1656/'Peaker Keys'!$B$29)),0)</f>
        <v>0</v>
      </c>
      <c r="I1656">
        <f>MAX(0,MIN('Peaker Keys'!$B$10,C1656/'Peaker Keys'!$B$30))</f>
        <v>1.3327570059793962E-3</v>
      </c>
      <c r="J1656">
        <f>IF('Peaker Keys'!$B$31=1,H1656,I1656)</f>
        <v>0</v>
      </c>
    </row>
    <row r="1657" spans="1:10" x14ac:dyDescent="0.25">
      <c r="A1657">
        <v>1651</v>
      </c>
      <c r="B1657">
        <v>0</v>
      </c>
      <c r="C1657">
        <v>1318.5</v>
      </c>
      <c r="D1657">
        <f>MOD(A1657-1+'Peaker Keys'!$B$7,'Peaker Keys'!$B$5)</f>
        <v>1674</v>
      </c>
      <c r="E1657">
        <f>INT(D1657/'Peaker Keys'!$B$6)+1</f>
        <v>70</v>
      </c>
      <c r="F1657">
        <f>MOD(D1657,'Peaker Keys'!$B$6)</f>
        <v>18</v>
      </c>
      <c r="G1657" t="str">
        <f>VLOOKUP(E1657,Clustering!$A$6:$B$370,2,FALSE)</f>
        <v>Winter</v>
      </c>
      <c r="H1657">
        <f>IF('Peaker Keys'!$B$29&gt;0,MAX(0,MIN('Peaker Keys'!$B$10,B1657/'Peaker Keys'!$B$29)),0)</f>
        <v>0</v>
      </c>
      <c r="I1657">
        <f>MAX(0,MIN('Peaker Keys'!$B$10,C1657/'Peaker Keys'!$B$30))</f>
        <v>1.1044878141947417E-2</v>
      </c>
      <c r="J1657">
        <f>IF('Peaker Keys'!$B$31=1,H1657,I1657)</f>
        <v>0</v>
      </c>
    </row>
    <row r="1658" spans="1:10" x14ac:dyDescent="0.25">
      <c r="A1658">
        <v>1652</v>
      </c>
      <c r="B1658">
        <v>0</v>
      </c>
      <c r="C1658">
        <v>2833.5</v>
      </c>
      <c r="D1658">
        <f>MOD(A1658-1+'Peaker Keys'!$B$7,'Peaker Keys'!$B$5)</f>
        <v>1675</v>
      </c>
      <c r="E1658">
        <f>INT(D1658/'Peaker Keys'!$B$6)+1</f>
        <v>70</v>
      </c>
      <c r="F1658">
        <f>MOD(D1658,'Peaker Keys'!$B$6)</f>
        <v>19</v>
      </c>
      <c r="G1658" t="str">
        <f>VLOOKUP(E1658,Clustering!$A$6:$B$370,2,FALSE)</f>
        <v>Winter</v>
      </c>
      <c r="H1658">
        <f>IF('Peaker Keys'!$B$29&gt;0,MAX(0,MIN('Peaker Keys'!$B$10,B1658/'Peaker Keys'!$B$29)),0)</f>
        <v>0</v>
      </c>
      <c r="I1658">
        <f>MAX(0,MIN('Peaker Keys'!$B$10,C1658/'Peaker Keys'!$B$30))</f>
        <v>2.3735807520066744E-2</v>
      </c>
      <c r="J1658">
        <f>IF('Peaker Keys'!$B$31=1,H1658,I1658)</f>
        <v>0</v>
      </c>
    </row>
    <row r="1659" spans="1:10" x14ac:dyDescent="0.25">
      <c r="A1659">
        <v>1653</v>
      </c>
      <c r="B1659">
        <v>0</v>
      </c>
      <c r="C1659">
        <v>1395.1</v>
      </c>
      <c r="D1659">
        <f>MOD(A1659-1+'Peaker Keys'!$B$7,'Peaker Keys'!$B$5)</f>
        <v>1676</v>
      </c>
      <c r="E1659">
        <f>INT(D1659/'Peaker Keys'!$B$6)+1</f>
        <v>70</v>
      </c>
      <c r="F1659">
        <f>MOD(D1659,'Peaker Keys'!$B$6)</f>
        <v>20</v>
      </c>
      <c r="G1659" t="str">
        <f>VLOOKUP(E1659,Clustering!$A$6:$B$370,2,FALSE)</f>
        <v>Winter</v>
      </c>
      <c r="H1659">
        <f>IF('Peaker Keys'!$B$29&gt;0,MAX(0,MIN('Peaker Keys'!$B$10,B1659/'Peaker Keys'!$B$29)),0)</f>
        <v>0</v>
      </c>
      <c r="I1659">
        <f>MAX(0,MIN('Peaker Keys'!$B$10,C1659/'Peaker Keys'!$B$30))</f>
        <v>1.1686544934266848E-2</v>
      </c>
      <c r="J1659">
        <f>IF('Peaker Keys'!$B$31=1,H1659,I1659)</f>
        <v>0</v>
      </c>
    </row>
    <row r="1660" spans="1:10" x14ac:dyDescent="0.25">
      <c r="A1660">
        <v>1654</v>
      </c>
      <c r="B1660">
        <v>0</v>
      </c>
      <c r="C1660">
        <v>159.1</v>
      </c>
      <c r="D1660">
        <f>MOD(A1660-1+'Peaker Keys'!$B$7,'Peaker Keys'!$B$5)</f>
        <v>1677</v>
      </c>
      <c r="E1660">
        <f>INT(D1660/'Peaker Keys'!$B$6)+1</f>
        <v>70</v>
      </c>
      <c r="F1660">
        <f>MOD(D1660,'Peaker Keys'!$B$6)</f>
        <v>21</v>
      </c>
      <c r="G1660" t="str">
        <f>VLOOKUP(E1660,Clustering!$A$6:$B$370,2,FALSE)</f>
        <v>Winter</v>
      </c>
      <c r="H1660">
        <f>IF('Peaker Keys'!$B$29&gt;0,MAX(0,MIN('Peaker Keys'!$B$10,B1660/'Peaker Keys'!$B$29)),0)</f>
        <v>0</v>
      </c>
      <c r="I1660">
        <f>MAX(0,MIN('Peaker Keys'!$B$10,C1660/'Peaker Keys'!$B$30))</f>
        <v>1.3327570059793962E-3</v>
      </c>
      <c r="J1660">
        <f>IF('Peaker Keys'!$B$31=1,H1660,I1660)</f>
        <v>0</v>
      </c>
    </row>
    <row r="1661" spans="1:10" x14ac:dyDescent="0.25">
      <c r="A1661">
        <v>1655</v>
      </c>
      <c r="B1661">
        <v>0</v>
      </c>
      <c r="C1661">
        <v>159.1</v>
      </c>
      <c r="D1661">
        <f>MOD(A1661-1+'Peaker Keys'!$B$7,'Peaker Keys'!$B$5)</f>
        <v>1678</v>
      </c>
      <c r="E1661">
        <f>INT(D1661/'Peaker Keys'!$B$6)+1</f>
        <v>70</v>
      </c>
      <c r="F1661">
        <f>MOD(D1661,'Peaker Keys'!$B$6)</f>
        <v>22</v>
      </c>
      <c r="G1661" t="str">
        <f>VLOOKUP(E1661,Clustering!$A$6:$B$370,2,FALSE)</f>
        <v>Winter</v>
      </c>
      <c r="H1661">
        <f>IF('Peaker Keys'!$B$29&gt;0,MAX(0,MIN('Peaker Keys'!$B$10,B1661/'Peaker Keys'!$B$29)),0)</f>
        <v>0</v>
      </c>
      <c r="I1661">
        <f>MAX(0,MIN('Peaker Keys'!$B$10,C1661/'Peaker Keys'!$B$30))</f>
        <v>1.3327570059793962E-3</v>
      </c>
      <c r="J1661">
        <f>IF('Peaker Keys'!$B$31=1,H1661,I1661)</f>
        <v>0</v>
      </c>
    </row>
    <row r="1662" spans="1:10" x14ac:dyDescent="0.25">
      <c r="A1662">
        <v>1656</v>
      </c>
      <c r="B1662">
        <v>0</v>
      </c>
      <c r="C1662">
        <v>159.1</v>
      </c>
      <c r="D1662">
        <f>MOD(A1662-1+'Peaker Keys'!$B$7,'Peaker Keys'!$B$5)</f>
        <v>1679</v>
      </c>
      <c r="E1662">
        <f>INT(D1662/'Peaker Keys'!$B$6)+1</f>
        <v>70</v>
      </c>
      <c r="F1662">
        <f>MOD(D1662,'Peaker Keys'!$B$6)</f>
        <v>23</v>
      </c>
      <c r="G1662" t="str">
        <f>VLOOKUP(E1662,Clustering!$A$6:$B$370,2,FALSE)</f>
        <v>Winter</v>
      </c>
      <c r="H1662">
        <f>IF('Peaker Keys'!$B$29&gt;0,MAX(0,MIN('Peaker Keys'!$B$10,B1662/'Peaker Keys'!$B$29)),0)</f>
        <v>0</v>
      </c>
      <c r="I1662">
        <f>MAX(0,MIN('Peaker Keys'!$B$10,C1662/'Peaker Keys'!$B$30))</f>
        <v>1.3327570059793962E-3</v>
      </c>
      <c r="J1662">
        <f>IF('Peaker Keys'!$B$31=1,H1662,I1662)</f>
        <v>0</v>
      </c>
    </row>
    <row r="1663" spans="1:10" x14ac:dyDescent="0.25">
      <c r="A1663">
        <v>1657</v>
      </c>
      <c r="B1663">
        <v>0</v>
      </c>
      <c r="C1663">
        <v>159.1</v>
      </c>
      <c r="D1663">
        <f>MOD(A1663-1+'Peaker Keys'!$B$7,'Peaker Keys'!$B$5)</f>
        <v>1680</v>
      </c>
      <c r="E1663">
        <f>INT(D1663/'Peaker Keys'!$B$6)+1</f>
        <v>71</v>
      </c>
      <c r="F1663">
        <f>MOD(D1663,'Peaker Keys'!$B$6)</f>
        <v>0</v>
      </c>
      <c r="G1663" t="str">
        <f>VLOOKUP(E1663,Clustering!$A$6:$B$370,2,FALSE)</f>
        <v>Spring</v>
      </c>
      <c r="H1663">
        <f>IF('Peaker Keys'!$B$29&gt;0,MAX(0,MIN('Peaker Keys'!$B$10,B1663/'Peaker Keys'!$B$29)),0)</f>
        <v>0</v>
      </c>
      <c r="I1663">
        <f>MAX(0,MIN('Peaker Keys'!$B$10,C1663/'Peaker Keys'!$B$30))</f>
        <v>1.3327570059793962E-3</v>
      </c>
      <c r="J1663">
        <f>IF('Peaker Keys'!$B$31=1,H1663,I1663)</f>
        <v>0</v>
      </c>
    </row>
    <row r="1664" spans="1:10" x14ac:dyDescent="0.25">
      <c r="A1664">
        <v>1658</v>
      </c>
      <c r="B1664">
        <v>0</v>
      </c>
      <c r="C1664">
        <v>159.1</v>
      </c>
      <c r="D1664">
        <f>MOD(A1664-1+'Peaker Keys'!$B$7,'Peaker Keys'!$B$5)</f>
        <v>1681</v>
      </c>
      <c r="E1664">
        <f>INT(D1664/'Peaker Keys'!$B$6)+1</f>
        <v>71</v>
      </c>
      <c r="F1664">
        <f>MOD(D1664,'Peaker Keys'!$B$6)</f>
        <v>1</v>
      </c>
      <c r="G1664" t="str">
        <f>VLOOKUP(E1664,Clustering!$A$6:$B$370,2,FALSE)</f>
        <v>Spring</v>
      </c>
      <c r="H1664">
        <f>IF('Peaker Keys'!$B$29&gt;0,MAX(0,MIN('Peaker Keys'!$B$10,B1664/'Peaker Keys'!$B$29)),0)</f>
        <v>0</v>
      </c>
      <c r="I1664">
        <f>MAX(0,MIN('Peaker Keys'!$B$10,C1664/'Peaker Keys'!$B$30))</f>
        <v>1.3327570059793962E-3</v>
      </c>
      <c r="J1664">
        <f>IF('Peaker Keys'!$B$31=1,H1664,I1664)</f>
        <v>0</v>
      </c>
    </row>
    <row r="1665" spans="1:10" x14ac:dyDescent="0.25">
      <c r="A1665">
        <v>1659</v>
      </c>
      <c r="B1665">
        <v>0</v>
      </c>
      <c r="C1665">
        <v>159.1</v>
      </c>
      <c r="D1665">
        <f>MOD(A1665-1+'Peaker Keys'!$B$7,'Peaker Keys'!$B$5)</f>
        <v>1682</v>
      </c>
      <c r="E1665">
        <f>INT(D1665/'Peaker Keys'!$B$6)+1</f>
        <v>71</v>
      </c>
      <c r="F1665">
        <f>MOD(D1665,'Peaker Keys'!$B$6)</f>
        <v>2</v>
      </c>
      <c r="G1665" t="str">
        <f>VLOOKUP(E1665,Clustering!$A$6:$B$370,2,FALSE)</f>
        <v>Spring</v>
      </c>
      <c r="H1665">
        <f>IF('Peaker Keys'!$B$29&gt;0,MAX(0,MIN('Peaker Keys'!$B$10,B1665/'Peaker Keys'!$B$29)),0)</f>
        <v>0</v>
      </c>
      <c r="I1665">
        <f>MAX(0,MIN('Peaker Keys'!$B$10,C1665/'Peaker Keys'!$B$30))</f>
        <v>1.3327570059793962E-3</v>
      </c>
      <c r="J1665">
        <f>IF('Peaker Keys'!$B$31=1,H1665,I1665)</f>
        <v>0</v>
      </c>
    </row>
    <row r="1666" spans="1:10" x14ac:dyDescent="0.25">
      <c r="A1666">
        <v>1660</v>
      </c>
      <c r="B1666">
        <v>0</v>
      </c>
      <c r="C1666">
        <v>159.1</v>
      </c>
      <c r="D1666">
        <f>MOD(A1666-1+'Peaker Keys'!$B$7,'Peaker Keys'!$B$5)</f>
        <v>1683</v>
      </c>
      <c r="E1666">
        <f>INT(D1666/'Peaker Keys'!$B$6)+1</f>
        <v>71</v>
      </c>
      <c r="F1666">
        <f>MOD(D1666,'Peaker Keys'!$B$6)</f>
        <v>3</v>
      </c>
      <c r="G1666" t="str">
        <f>VLOOKUP(E1666,Clustering!$A$6:$B$370,2,FALSE)</f>
        <v>Spring</v>
      </c>
      <c r="H1666">
        <f>IF('Peaker Keys'!$B$29&gt;0,MAX(0,MIN('Peaker Keys'!$B$10,B1666/'Peaker Keys'!$B$29)),0)</f>
        <v>0</v>
      </c>
      <c r="I1666">
        <f>MAX(0,MIN('Peaker Keys'!$B$10,C1666/'Peaker Keys'!$B$30))</f>
        <v>1.3327570059793962E-3</v>
      </c>
      <c r="J1666">
        <f>IF('Peaker Keys'!$B$31=1,H1666,I1666)</f>
        <v>0</v>
      </c>
    </row>
    <row r="1667" spans="1:10" x14ac:dyDescent="0.25">
      <c r="A1667">
        <v>1661</v>
      </c>
      <c r="B1667">
        <v>0</v>
      </c>
      <c r="C1667">
        <v>159.1</v>
      </c>
      <c r="D1667">
        <f>MOD(A1667-1+'Peaker Keys'!$B$7,'Peaker Keys'!$B$5)</f>
        <v>1684</v>
      </c>
      <c r="E1667">
        <f>INT(D1667/'Peaker Keys'!$B$6)+1</f>
        <v>71</v>
      </c>
      <c r="F1667">
        <f>MOD(D1667,'Peaker Keys'!$B$6)</f>
        <v>4</v>
      </c>
      <c r="G1667" t="str">
        <f>VLOOKUP(E1667,Clustering!$A$6:$B$370,2,FALSE)</f>
        <v>Spring</v>
      </c>
      <c r="H1667">
        <f>IF('Peaker Keys'!$B$29&gt;0,MAX(0,MIN('Peaker Keys'!$B$10,B1667/'Peaker Keys'!$B$29)),0)</f>
        <v>0</v>
      </c>
      <c r="I1667">
        <f>MAX(0,MIN('Peaker Keys'!$B$10,C1667/'Peaker Keys'!$B$30))</f>
        <v>1.3327570059793962E-3</v>
      </c>
      <c r="J1667">
        <f>IF('Peaker Keys'!$B$31=1,H1667,I1667)</f>
        <v>0</v>
      </c>
    </row>
    <row r="1668" spans="1:10" x14ac:dyDescent="0.25">
      <c r="A1668">
        <v>1662</v>
      </c>
      <c r="B1668">
        <v>0</v>
      </c>
      <c r="C1668">
        <v>159.1</v>
      </c>
      <c r="D1668">
        <f>MOD(A1668-1+'Peaker Keys'!$B$7,'Peaker Keys'!$B$5)</f>
        <v>1685</v>
      </c>
      <c r="E1668">
        <f>INT(D1668/'Peaker Keys'!$B$6)+1</f>
        <v>71</v>
      </c>
      <c r="F1668">
        <f>MOD(D1668,'Peaker Keys'!$B$6)</f>
        <v>5</v>
      </c>
      <c r="G1668" t="str">
        <f>VLOOKUP(E1668,Clustering!$A$6:$B$370,2,FALSE)</f>
        <v>Spring</v>
      </c>
      <c r="H1668">
        <f>IF('Peaker Keys'!$B$29&gt;0,MAX(0,MIN('Peaker Keys'!$B$10,B1668/'Peaker Keys'!$B$29)),0)</f>
        <v>0</v>
      </c>
      <c r="I1668">
        <f>MAX(0,MIN('Peaker Keys'!$B$10,C1668/'Peaker Keys'!$B$30))</f>
        <v>1.3327570059793962E-3</v>
      </c>
      <c r="J1668">
        <f>IF('Peaker Keys'!$B$31=1,H1668,I1668)</f>
        <v>0</v>
      </c>
    </row>
    <row r="1669" spans="1:10" x14ac:dyDescent="0.25">
      <c r="A1669">
        <v>1663</v>
      </c>
      <c r="B1669">
        <v>0</v>
      </c>
      <c r="C1669">
        <v>51.6</v>
      </c>
      <c r="D1669">
        <f>MOD(A1669-1+'Peaker Keys'!$B$7,'Peaker Keys'!$B$5)</f>
        <v>1686</v>
      </c>
      <c r="E1669">
        <f>INT(D1669/'Peaker Keys'!$B$6)+1</f>
        <v>71</v>
      </c>
      <c r="F1669">
        <f>MOD(D1669,'Peaker Keys'!$B$6)</f>
        <v>6</v>
      </c>
      <c r="G1669" t="str">
        <f>VLOOKUP(E1669,Clustering!$A$6:$B$370,2,FALSE)</f>
        <v>Spring</v>
      </c>
      <c r="H1669">
        <f>IF('Peaker Keys'!$B$29&gt;0,MAX(0,MIN('Peaker Keys'!$B$10,B1669/'Peaker Keys'!$B$29)),0)</f>
        <v>0</v>
      </c>
      <c r="I1669">
        <f>MAX(0,MIN('Peaker Keys'!$B$10,C1669/'Peaker Keys'!$B$30))</f>
        <v>4.3224551545277719E-4</v>
      </c>
      <c r="J1669">
        <f>IF('Peaker Keys'!$B$31=1,H1669,I1669)</f>
        <v>0</v>
      </c>
    </row>
    <row r="1670" spans="1:10" x14ac:dyDescent="0.25">
      <c r="A1670">
        <v>1664</v>
      </c>
      <c r="B1670">
        <v>0</v>
      </c>
      <c r="C1670">
        <v>51.6</v>
      </c>
      <c r="D1670">
        <f>MOD(A1670-1+'Peaker Keys'!$B$7,'Peaker Keys'!$B$5)</f>
        <v>1687</v>
      </c>
      <c r="E1670">
        <f>INT(D1670/'Peaker Keys'!$B$6)+1</f>
        <v>71</v>
      </c>
      <c r="F1670">
        <f>MOD(D1670,'Peaker Keys'!$B$6)</f>
        <v>7</v>
      </c>
      <c r="G1670" t="str">
        <f>VLOOKUP(E1670,Clustering!$A$6:$B$370,2,FALSE)</f>
        <v>Spring</v>
      </c>
      <c r="H1670">
        <f>IF('Peaker Keys'!$B$29&gt;0,MAX(0,MIN('Peaker Keys'!$B$10,B1670/'Peaker Keys'!$B$29)),0)</f>
        <v>0</v>
      </c>
      <c r="I1670">
        <f>MAX(0,MIN('Peaker Keys'!$B$10,C1670/'Peaker Keys'!$B$30))</f>
        <v>4.3224551545277719E-4</v>
      </c>
      <c r="J1670">
        <f>IF('Peaker Keys'!$B$31=1,H1670,I1670)</f>
        <v>0</v>
      </c>
    </row>
    <row r="1671" spans="1:10" x14ac:dyDescent="0.25">
      <c r="A1671">
        <v>1665</v>
      </c>
      <c r="B1671">
        <v>0</v>
      </c>
      <c r="C1671">
        <v>51.6</v>
      </c>
      <c r="D1671">
        <f>MOD(A1671-1+'Peaker Keys'!$B$7,'Peaker Keys'!$B$5)</f>
        <v>1688</v>
      </c>
      <c r="E1671">
        <f>INT(D1671/'Peaker Keys'!$B$6)+1</f>
        <v>71</v>
      </c>
      <c r="F1671">
        <f>MOD(D1671,'Peaker Keys'!$B$6)</f>
        <v>8</v>
      </c>
      <c r="G1671" t="str">
        <f>VLOOKUP(E1671,Clustering!$A$6:$B$370,2,FALSE)</f>
        <v>Spring</v>
      </c>
      <c r="H1671">
        <f>IF('Peaker Keys'!$B$29&gt;0,MAX(0,MIN('Peaker Keys'!$B$10,B1671/'Peaker Keys'!$B$29)),0)</f>
        <v>0</v>
      </c>
      <c r="I1671">
        <f>MAX(0,MIN('Peaker Keys'!$B$10,C1671/'Peaker Keys'!$B$30))</f>
        <v>4.3224551545277719E-4</v>
      </c>
      <c r="J1671">
        <f>IF('Peaker Keys'!$B$31=1,H1671,I1671)</f>
        <v>0</v>
      </c>
    </row>
    <row r="1672" spans="1:10" x14ac:dyDescent="0.25">
      <c r="A1672">
        <v>1666</v>
      </c>
      <c r="B1672">
        <v>0</v>
      </c>
      <c r="C1672">
        <v>51.6</v>
      </c>
      <c r="D1672">
        <f>MOD(A1672-1+'Peaker Keys'!$B$7,'Peaker Keys'!$B$5)</f>
        <v>1689</v>
      </c>
      <c r="E1672">
        <f>INT(D1672/'Peaker Keys'!$B$6)+1</f>
        <v>71</v>
      </c>
      <c r="F1672">
        <f>MOD(D1672,'Peaker Keys'!$B$6)</f>
        <v>9</v>
      </c>
      <c r="G1672" t="str">
        <f>VLOOKUP(E1672,Clustering!$A$6:$B$370,2,FALSE)</f>
        <v>Spring</v>
      </c>
      <c r="H1672">
        <f>IF('Peaker Keys'!$B$29&gt;0,MAX(0,MIN('Peaker Keys'!$B$10,B1672/'Peaker Keys'!$B$29)),0)</f>
        <v>0</v>
      </c>
      <c r="I1672">
        <f>MAX(0,MIN('Peaker Keys'!$B$10,C1672/'Peaker Keys'!$B$30))</f>
        <v>4.3224551545277719E-4</v>
      </c>
      <c r="J1672">
        <f>IF('Peaker Keys'!$B$31=1,H1672,I1672)</f>
        <v>0</v>
      </c>
    </row>
    <row r="1673" spans="1:10" x14ac:dyDescent="0.25">
      <c r="A1673">
        <v>1667</v>
      </c>
      <c r="B1673">
        <v>0</v>
      </c>
      <c r="C1673">
        <v>51.6</v>
      </c>
      <c r="D1673">
        <f>MOD(A1673-1+'Peaker Keys'!$B$7,'Peaker Keys'!$B$5)</f>
        <v>1690</v>
      </c>
      <c r="E1673">
        <f>INT(D1673/'Peaker Keys'!$B$6)+1</f>
        <v>71</v>
      </c>
      <c r="F1673">
        <f>MOD(D1673,'Peaker Keys'!$B$6)</f>
        <v>10</v>
      </c>
      <c r="G1673" t="str">
        <f>VLOOKUP(E1673,Clustering!$A$6:$B$370,2,FALSE)</f>
        <v>Spring</v>
      </c>
      <c r="H1673">
        <f>IF('Peaker Keys'!$B$29&gt;0,MAX(0,MIN('Peaker Keys'!$B$10,B1673/'Peaker Keys'!$B$29)),0)</f>
        <v>0</v>
      </c>
      <c r="I1673">
        <f>MAX(0,MIN('Peaker Keys'!$B$10,C1673/'Peaker Keys'!$B$30))</f>
        <v>4.3224551545277719E-4</v>
      </c>
      <c r="J1673">
        <f>IF('Peaker Keys'!$B$31=1,H1673,I1673)</f>
        <v>0</v>
      </c>
    </row>
    <row r="1674" spans="1:10" x14ac:dyDescent="0.25">
      <c r="A1674">
        <v>1668</v>
      </c>
      <c r="B1674">
        <v>0</v>
      </c>
      <c r="C1674">
        <v>51.6</v>
      </c>
      <c r="D1674">
        <f>MOD(A1674-1+'Peaker Keys'!$B$7,'Peaker Keys'!$B$5)</f>
        <v>1691</v>
      </c>
      <c r="E1674">
        <f>INT(D1674/'Peaker Keys'!$B$6)+1</f>
        <v>71</v>
      </c>
      <c r="F1674">
        <f>MOD(D1674,'Peaker Keys'!$B$6)</f>
        <v>11</v>
      </c>
      <c r="G1674" t="str">
        <f>VLOOKUP(E1674,Clustering!$A$6:$B$370,2,FALSE)</f>
        <v>Spring</v>
      </c>
      <c r="H1674">
        <f>IF('Peaker Keys'!$B$29&gt;0,MAX(0,MIN('Peaker Keys'!$B$10,B1674/'Peaker Keys'!$B$29)),0)</f>
        <v>0</v>
      </c>
      <c r="I1674">
        <f>MAX(0,MIN('Peaker Keys'!$B$10,C1674/'Peaker Keys'!$B$30))</f>
        <v>4.3224551545277719E-4</v>
      </c>
      <c r="J1674">
        <f>IF('Peaker Keys'!$B$31=1,H1674,I1674)</f>
        <v>0</v>
      </c>
    </row>
    <row r="1675" spans="1:10" x14ac:dyDescent="0.25">
      <c r="A1675">
        <v>1669</v>
      </c>
      <c r="B1675">
        <v>0</v>
      </c>
      <c r="C1675">
        <v>51.6</v>
      </c>
      <c r="D1675">
        <f>MOD(A1675-1+'Peaker Keys'!$B$7,'Peaker Keys'!$B$5)</f>
        <v>1692</v>
      </c>
      <c r="E1675">
        <f>INT(D1675/'Peaker Keys'!$B$6)+1</f>
        <v>71</v>
      </c>
      <c r="F1675">
        <f>MOD(D1675,'Peaker Keys'!$B$6)</f>
        <v>12</v>
      </c>
      <c r="G1675" t="str">
        <f>VLOOKUP(E1675,Clustering!$A$6:$B$370,2,FALSE)</f>
        <v>Spring</v>
      </c>
      <c r="H1675">
        <f>IF('Peaker Keys'!$B$29&gt;0,MAX(0,MIN('Peaker Keys'!$B$10,B1675/'Peaker Keys'!$B$29)),0)</f>
        <v>0</v>
      </c>
      <c r="I1675">
        <f>MAX(0,MIN('Peaker Keys'!$B$10,C1675/'Peaker Keys'!$B$30))</f>
        <v>4.3224551545277719E-4</v>
      </c>
      <c r="J1675">
        <f>IF('Peaker Keys'!$B$31=1,H1675,I1675)</f>
        <v>0</v>
      </c>
    </row>
    <row r="1676" spans="1:10" x14ac:dyDescent="0.25">
      <c r="A1676">
        <v>1670</v>
      </c>
      <c r="B1676">
        <v>0</v>
      </c>
      <c r="C1676">
        <v>51.6</v>
      </c>
      <c r="D1676">
        <f>MOD(A1676-1+'Peaker Keys'!$B$7,'Peaker Keys'!$B$5)</f>
        <v>1693</v>
      </c>
      <c r="E1676">
        <f>INT(D1676/'Peaker Keys'!$B$6)+1</f>
        <v>71</v>
      </c>
      <c r="F1676">
        <f>MOD(D1676,'Peaker Keys'!$B$6)</f>
        <v>13</v>
      </c>
      <c r="G1676" t="str">
        <f>VLOOKUP(E1676,Clustering!$A$6:$B$370,2,FALSE)</f>
        <v>Spring</v>
      </c>
      <c r="H1676">
        <f>IF('Peaker Keys'!$B$29&gt;0,MAX(0,MIN('Peaker Keys'!$B$10,B1676/'Peaker Keys'!$B$29)),0)</f>
        <v>0</v>
      </c>
      <c r="I1676">
        <f>MAX(0,MIN('Peaker Keys'!$B$10,C1676/'Peaker Keys'!$B$30))</f>
        <v>4.3224551545277719E-4</v>
      </c>
      <c r="J1676">
        <f>IF('Peaker Keys'!$B$31=1,H1676,I1676)</f>
        <v>0</v>
      </c>
    </row>
    <row r="1677" spans="1:10" x14ac:dyDescent="0.25">
      <c r="A1677">
        <v>1671</v>
      </c>
      <c r="B1677">
        <v>0</v>
      </c>
      <c r="C1677">
        <v>51.6</v>
      </c>
      <c r="D1677">
        <f>MOD(A1677-1+'Peaker Keys'!$B$7,'Peaker Keys'!$B$5)</f>
        <v>1694</v>
      </c>
      <c r="E1677">
        <f>INT(D1677/'Peaker Keys'!$B$6)+1</f>
        <v>71</v>
      </c>
      <c r="F1677">
        <f>MOD(D1677,'Peaker Keys'!$B$6)</f>
        <v>14</v>
      </c>
      <c r="G1677" t="str">
        <f>VLOOKUP(E1677,Clustering!$A$6:$B$370,2,FALSE)</f>
        <v>Spring</v>
      </c>
      <c r="H1677">
        <f>IF('Peaker Keys'!$B$29&gt;0,MAX(0,MIN('Peaker Keys'!$B$10,B1677/'Peaker Keys'!$B$29)),0)</f>
        <v>0</v>
      </c>
      <c r="I1677">
        <f>MAX(0,MIN('Peaker Keys'!$B$10,C1677/'Peaker Keys'!$B$30))</f>
        <v>4.3224551545277719E-4</v>
      </c>
      <c r="J1677">
        <f>IF('Peaker Keys'!$B$31=1,H1677,I1677)</f>
        <v>0</v>
      </c>
    </row>
    <row r="1678" spans="1:10" x14ac:dyDescent="0.25">
      <c r="A1678">
        <v>1672</v>
      </c>
      <c r="B1678">
        <v>0</v>
      </c>
      <c r="C1678">
        <v>51.6</v>
      </c>
      <c r="D1678">
        <f>MOD(A1678-1+'Peaker Keys'!$B$7,'Peaker Keys'!$B$5)</f>
        <v>1695</v>
      </c>
      <c r="E1678">
        <f>INT(D1678/'Peaker Keys'!$B$6)+1</f>
        <v>71</v>
      </c>
      <c r="F1678">
        <f>MOD(D1678,'Peaker Keys'!$B$6)</f>
        <v>15</v>
      </c>
      <c r="G1678" t="str">
        <f>VLOOKUP(E1678,Clustering!$A$6:$B$370,2,FALSE)</f>
        <v>Spring</v>
      </c>
      <c r="H1678">
        <f>IF('Peaker Keys'!$B$29&gt;0,MAX(0,MIN('Peaker Keys'!$B$10,B1678/'Peaker Keys'!$B$29)),0)</f>
        <v>0</v>
      </c>
      <c r="I1678">
        <f>MAX(0,MIN('Peaker Keys'!$B$10,C1678/'Peaker Keys'!$B$30))</f>
        <v>4.3224551545277719E-4</v>
      </c>
      <c r="J1678">
        <f>IF('Peaker Keys'!$B$31=1,H1678,I1678)</f>
        <v>0</v>
      </c>
    </row>
    <row r="1679" spans="1:10" x14ac:dyDescent="0.25">
      <c r="A1679">
        <v>1673</v>
      </c>
      <c r="B1679">
        <v>0</v>
      </c>
      <c r="C1679">
        <v>159.1</v>
      </c>
      <c r="D1679">
        <f>MOD(A1679-1+'Peaker Keys'!$B$7,'Peaker Keys'!$B$5)</f>
        <v>1696</v>
      </c>
      <c r="E1679">
        <f>INT(D1679/'Peaker Keys'!$B$6)+1</f>
        <v>71</v>
      </c>
      <c r="F1679">
        <f>MOD(D1679,'Peaker Keys'!$B$6)</f>
        <v>16</v>
      </c>
      <c r="G1679" t="str">
        <f>VLOOKUP(E1679,Clustering!$A$6:$B$370,2,FALSE)</f>
        <v>Spring</v>
      </c>
      <c r="H1679">
        <f>IF('Peaker Keys'!$B$29&gt;0,MAX(0,MIN('Peaker Keys'!$B$10,B1679/'Peaker Keys'!$B$29)),0)</f>
        <v>0</v>
      </c>
      <c r="I1679">
        <f>MAX(0,MIN('Peaker Keys'!$B$10,C1679/'Peaker Keys'!$B$30))</f>
        <v>1.3327570059793962E-3</v>
      </c>
      <c r="J1679">
        <f>IF('Peaker Keys'!$B$31=1,H1679,I1679)</f>
        <v>0</v>
      </c>
    </row>
    <row r="1680" spans="1:10" x14ac:dyDescent="0.25">
      <c r="A1680">
        <v>1674</v>
      </c>
      <c r="B1680">
        <v>0</v>
      </c>
      <c r="C1680">
        <v>159.1</v>
      </c>
      <c r="D1680">
        <f>MOD(A1680-1+'Peaker Keys'!$B$7,'Peaker Keys'!$B$5)</f>
        <v>1697</v>
      </c>
      <c r="E1680">
        <f>INT(D1680/'Peaker Keys'!$B$6)+1</f>
        <v>71</v>
      </c>
      <c r="F1680">
        <f>MOD(D1680,'Peaker Keys'!$B$6)</f>
        <v>17</v>
      </c>
      <c r="G1680" t="str">
        <f>VLOOKUP(E1680,Clustering!$A$6:$B$370,2,FALSE)</f>
        <v>Spring</v>
      </c>
      <c r="H1680">
        <f>IF('Peaker Keys'!$B$29&gt;0,MAX(0,MIN('Peaker Keys'!$B$10,B1680/'Peaker Keys'!$B$29)),0)</f>
        <v>0</v>
      </c>
      <c r="I1680">
        <f>MAX(0,MIN('Peaker Keys'!$B$10,C1680/'Peaker Keys'!$B$30))</f>
        <v>1.3327570059793962E-3</v>
      </c>
      <c r="J1680">
        <f>IF('Peaker Keys'!$B$31=1,H1680,I1680)</f>
        <v>0</v>
      </c>
    </row>
    <row r="1681" spans="1:10" x14ac:dyDescent="0.25">
      <c r="A1681">
        <v>1675</v>
      </c>
      <c r="B1681">
        <v>0</v>
      </c>
      <c r="C1681">
        <v>725.5</v>
      </c>
      <c r="D1681">
        <f>MOD(A1681-1+'Peaker Keys'!$B$7,'Peaker Keys'!$B$5)</f>
        <v>1698</v>
      </c>
      <c r="E1681">
        <f>INT(D1681/'Peaker Keys'!$B$6)+1</f>
        <v>71</v>
      </c>
      <c r="F1681">
        <f>MOD(D1681,'Peaker Keys'!$B$6)</f>
        <v>18</v>
      </c>
      <c r="G1681" t="str">
        <f>VLOOKUP(E1681,Clustering!$A$6:$B$370,2,FALSE)</f>
        <v>Spring</v>
      </c>
      <c r="H1681">
        <f>IF('Peaker Keys'!$B$29&gt;0,MAX(0,MIN('Peaker Keys'!$B$10,B1681/'Peaker Keys'!$B$29)),0)</f>
        <v>0</v>
      </c>
      <c r="I1681">
        <f>MAX(0,MIN('Peaker Keys'!$B$10,C1681/'Peaker Keys'!$B$30))</f>
        <v>6.0774054546703458E-3</v>
      </c>
      <c r="J1681">
        <f>IF('Peaker Keys'!$B$31=1,H1681,I1681)</f>
        <v>0</v>
      </c>
    </row>
    <row r="1682" spans="1:10" x14ac:dyDescent="0.25">
      <c r="A1682">
        <v>1676</v>
      </c>
      <c r="B1682">
        <v>0</v>
      </c>
      <c r="C1682">
        <v>1426.1</v>
      </c>
      <c r="D1682">
        <f>MOD(A1682-1+'Peaker Keys'!$B$7,'Peaker Keys'!$B$5)</f>
        <v>1699</v>
      </c>
      <c r="E1682">
        <f>INT(D1682/'Peaker Keys'!$B$6)+1</f>
        <v>71</v>
      </c>
      <c r="F1682">
        <f>MOD(D1682,'Peaker Keys'!$B$6)</f>
        <v>19</v>
      </c>
      <c r="G1682" t="str">
        <f>VLOOKUP(E1682,Clustering!$A$6:$B$370,2,FALSE)</f>
        <v>Spring</v>
      </c>
      <c r="H1682">
        <f>IF('Peaker Keys'!$B$29&gt;0,MAX(0,MIN('Peaker Keys'!$B$10,B1682/'Peaker Keys'!$B$29)),0)</f>
        <v>0</v>
      </c>
      <c r="I1682">
        <f>MAX(0,MIN('Peaker Keys'!$B$10,C1682/'Peaker Keys'!$B$30))</f>
        <v>1.1946227317581501E-2</v>
      </c>
      <c r="J1682">
        <f>IF('Peaker Keys'!$B$31=1,H1682,I1682)</f>
        <v>0</v>
      </c>
    </row>
    <row r="1683" spans="1:10" x14ac:dyDescent="0.25">
      <c r="A1683">
        <v>1677</v>
      </c>
      <c r="B1683">
        <v>0</v>
      </c>
      <c r="C1683">
        <v>859.7</v>
      </c>
      <c r="D1683">
        <f>MOD(A1683-1+'Peaker Keys'!$B$7,'Peaker Keys'!$B$5)</f>
        <v>1700</v>
      </c>
      <c r="E1683">
        <f>INT(D1683/'Peaker Keys'!$B$6)+1</f>
        <v>71</v>
      </c>
      <c r="F1683">
        <f>MOD(D1683,'Peaker Keys'!$B$6)</f>
        <v>20</v>
      </c>
      <c r="G1683" t="str">
        <f>VLOOKUP(E1683,Clustering!$A$6:$B$370,2,FALSE)</f>
        <v>Spring</v>
      </c>
      <c r="H1683">
        <f>IF('Peaker Keys'!$B$29&gt;0,MAX(0,MIN('Peaker Keys'!$B$10,B1683/'Peaker Keys'!$B$29)),0)</f>
        <v>0</v>
      </c>
      <c r="I1683">
        <f>MAX(0,MIN('Peaker Keys'!$B$10,C1683/'Peaker Keys'!$B$30))</f>
        <v>7.2015788688905534E-3</v>
      </c>
      <c r="J1683">
        <f>IF('Peaker Keys'!$B$31=1,H1683,I1683)</f>
        <v>0</v>
      </c>
    </row>
    <row r="1684" spans="1:10" x14ac:dyDescent="0.25">
      <c r="A1684">
        <v>1678</v>
      </c>
      <c r="B1684">
        <v>0</v>
      </c>
      <c r="C1684">
        <v>538.9</v>
      </c>
      <c r="D1684">
        <f>MOD(A1684-1+'Peaker Keys'!$B$7,'Peaker Keys'!$B$5)</f>
        <v>1701</v>
      </c>
      <c r="E1684">
        <f>INT(D1684/'Peaker Keys'!$B$6)+1</f>
        <v>71</v>
      </c>
      <c r="F1684">
        <f>MOD(D1684,'Peaker Keys'!$B$6)</f>
        <v>21</v>
      </c>
      <c r="G1684" t="str">
        <f>VLOOKUP(E1684,Clustering!$A$6:$B$370,2,FALSE)</f>
        <v>Spring</v>
      </c>
      <c r="H1684">
        <f>IF('Peaker Keys'!$B$29&gt;0,MAX(0,MIN('Peaker Keys'!$B$10,B1684/'Peaker Keys'!$B$29)),0)</f>
        <v>0</v>
      </c>
      <c r="I1684">
        <f>MAX(0,MIN('Peaker Keys'!$B$10,C1684/'Peaker Keys'!$B$30))</f>
        <v>4.5142850441376283E-3</v>
      </c>
      <c r="J1684">
        <f>IF('Peaker Keys'!$B$31=1,H1684,I1684)</f>
        <v>0</v>
      </c>
    </row>
    <row r="1685" spans="1:10" x14ac:dyDescent="0.25">
      <c r="A1685">
        <v>1679</v>
      </c>
      <c r="B1685">
        <v>0</v>
      </c>
      <c r="C1685">
        <v>159.1</v>
      </c>
      <c r="D1685">
        <f>MOD(A1685-1+'Peaker Keys'!$B$7,'Peaker Keys'!$B$5)</f>
        <v>1702</v>
      </c>
      <c r="E1685">
        <f>INT(D1685/'Peaker Keys'!$B$6)+1</f>
        <v>71</v>
      </c>
      <c r="F1685">
        <f>MOD(D1685,'Peaker Keys'!$B$6)</f>
        <v>22</v>
      </c>
      <c r="G1685" t="str">
        <f>VLOOKUP(E1685,Clustering!$A$6:$B$370,2,FALSE)</f>
        <v>Spring</v>
      </c>
      <c r="H1685">
        <f>IF('Peaker Keys'!$B$29&gt;0,MAX(0,MIN('Peaker Keys'!$B$10,B1685/'Peaker Keys'!$B$29)),0)</f>
        <v>0</v>
      </c>
      <c r="I1685">
        <f>MAX(0,MIN('Peaker Keys'!$B$10,C1685/'Peaker Keys'!$B$30))</f>
        <v>1.3327570059793962E-3</v>
      </c>
      <c r="J1685">
        <f>IF('Peaker Keys'!$B$31=1,H1685,I1685)</f>
        <v>0</v>
      </c>
    </row>
    <row r="1686" spans="1:10" x14ac:dyDescent="0.25">
      <c r="A1686">
        <v>1680</v>
      </c>
      <c r="B1686">
        <v>0</v>
      </c>
      <c r="C1686">
        <v>159.1</v>
      </c>
      <c r="D1686">
        <f>MOD(A1686-1+'Peaker Keys'!$B$7,'Peaker Keys'!$B$5)</f>
        <v>1703</v>
      </c>
      <c r="E1686">
        <f>INT(D1686/'Peaker Keys'!$B$6)+1</f>
        <v>71</v>
      </c>
      <c r="F1686">
        <f>MOD(D1686,'Peaker Keys'!$B$6)</f>
        <v>23</v>
      </c>
      <c r="G1686" t="str">
        <f>VLOOKUP(E1686,Clustering!$A$6:$B$370,2,FALSE)</f>
        <v>Spring</v>
      </c>
      <c r="H1686">
        <f>IF('Peaker Keys'!$B$29&gt;0,MAX(0,MIN('Peaker Keys'!$B$10,B1686/'Peaker Keys'!$B$29)),0)</f>
        <v>0</v>
      </c>
      <c r="I1686">
        <f>MAX(0,MIN('Peaker Keys'!$B$10,C1686/'Peaker Keys'!$B$30))</f>
        <v>1.3327570059793962E-3</v>
      </c>
      <c r="J1686">
        <f>IF('Peaker Keys'!$B$31=1,H1686,I1686)</f>
        <v>0</v>
      </c>
    </row>
    <row r="1687" spans="1:10" x14ac:dyDescent="0.25">
      <c r="A1687">
        <v>1681</v>
      </c>
      <c r="B1687">
        <v>0</v>
      </c>
      <c r="C1687">
        <v>159.1</v>
      </c>
      <c r="D1687">
        <f>MOD(A1687-1+'Peaker Keys'!$B$7,'Peaker Keys'!$B$5)</f>
        <v>1704</v>
      </c>
      <c r="E1687">
        <f>INT(D1687/'Peaker Keys'!$B$6)+1</f>
        <v>72</v>
      </c>
      <c r="F1687">
        <f>MOD(D1687,'Peaker Keys'!$B$6)</f>
        <v>0</v>
      </c>
      <c r="G1687" t="str">
        <f>VLOOKUP(E1687,Clustering!$A$6:$B$370,2,FALSE)</f>
        <v>Summer</v>
      </c>
      <c r="H1687">
        <f>IF('Peaker Keys'!$B$29&gt;0,MAX(0,MIN('Peaker Keys'!$B$10,B1687/'Peaker Keys'!$B$29)),0)</f>
        <v>0</v>
      </c>
      <c r="I1687">
        <f>MAX(0,MIN('Peaker Keys'!$B$10,C1687/'Peaker Keys'!$B$30))</f>
        <v>1.3327570059793962E-3</v>
      </c>
      <c r="J1687">
        <f>IF('Peaker Keys'!$B$31=1,H1687,I1687)</f>
        <v>0</v>
      </c>
    </row>
    <row r="1688" spans="1:10" x14ac:dyDescent="0.25">
      <c r="A1688">
        <v>1682</v>
      </c>
      <c r="B1688">
        <v>0</v>
      </c>
      <c r="C1688">
        <v>159.1</v>
      </c>
      <c r="D1688">
        <f>MOD(A1688-1+'Peaker Keys'!$B$7,'Peaker Keys'!$B$5)</f>
        <v>1705</v>
      </c>
      <c r="E1688">
        <f>INT(D1688/'Peaker Keys'!$B$6)+1</f>
        <v>72</v>
      </c>
      <c r="F1688">
        <f>MOD(D1688,'Peaker Keys'!$B$6)</f>
        <v>1</v>
      </c>
      <c r="G1688" t="str">
        <f>VLOOKUP(E1688,Clustering!$A$6:$B$370,2,FALSE)</f>
        <v>Summer</v>
      </c>
      <c r="H1688">
        <f>IF('Peaker Keys'!$B$29&gt;0,MAX(0,MIN('Peaker Keys'!$B$10,B1688/'Peaker Keys'!$B$29)),0)</f>
        <v>0</v>
      </c>
      <c r="I1688">
        <f>MAX(0,MIN('Peaker Keys'!$B$10,C1688/'Peaker Keys'!$B$30))</f>
        <v>1.3327570059793962E-3</v>
      </c>
      <c r="J1688">
        <f>IF('Peaker Keys'!$B$31=1,H1688,I1688)</f>
        <v>0</v>
      </c>
    </row>
    <row r="1689" spans="1:10" x14ac:dyDescent="0.25">
      <c r="A1689">
        <v>1683</v>
      </c>
      <c r="B1689">
        <v>0</v>
      </c>
      <c r="C1689">
        <v>159.1</v>
      </c>
      <c r="D1689">
        <f>MOD(A1689-1+'Peaker Keys'!$B$7,'Peaker Keys'!$B$5)</f>
        <v>1706</v>
      </c>
      <c r="E1689">
        <f>INT(D1689/'Peaker Keys'!$B$6)+1</f>
        <v>72</v>
      </c>
      <c r="F1689">
        <f>MOD(D1689,'Peaker Keys'!$B$6)</f>
        <v>2</v>
      </c>
      <c r="G1689" t="str">
        <f>VLOOKUP(E1689,Clustering!$A$6:$B$370,2,FALSE)</f>
        <v>Summer</v>
      </c>
      <c r="H1689">
        <f>IF('Peaker Keys'!$B$29&gt;0,MAX(0,MIN('Peaker Keys'!$B$10,B1689/'Peaker Keys'!$B$29)),0)</f>
        <v>0</v>
      </c>
      <c r="I1689">
        <f>MAX(0,MIN('Peaker Keys'!$B$10,C1689/'Peaker Keys'!$B$30))</f>
        <v>1.3327570059793962E-3</v>
      </c>
      <c r="J1689">
        <f>IF('Peaker Keys'!$B$31=1,H1689,I1689)</f>
        <v>0</v>
      </c>
    </row>
    <row r="1690" spans="1:10" x14ac:dyDescent="0.25">
      <c r="A1690">
        <v>1684</v>
      </c>
      <c r="B1690">
        <v>0</v>
      </c>
      <c r="C1690">
        <v>159.1</v>
      </c>
      <c r="D1690">
        <f>MOD(A1690-1+'Peaker Keys'!$B$7,'Peaker Keys'!$B$5)</f>
        <v>1707</v>
      </c>
      <c r="E1690">
        <f>INT(D1690/'Peaker Keys'!$B$6)+1</f>
        <v>72</v>
      </c>
      <c r="F1690">
        <f>MOD(D1690,'Peaker Keys'!$B$6)</f>
        <v>3</v>
      </c>
      <c r="G1690" t="str">
        <f>VLOOKUP(E1690,Clustering!$A$6:$B$370,2,FALSE)</f>
        <v>Summer</v>
      </c>
      <c r="H1690">
        <f>IF('Peaker Keys'!$B$29&gt;0,MAX(0,MIN('Peaker Keys'!$B$10,B1690/'Peaker Keys'!$B$29)),0)</f>
        <v>0</v>
      </c>
      <c r="I1690">
        <f>MAX(0,MIN('Peaker Keys'!$B$10,C1690/'Peaker Keys'!$B$30))</f>
        <v>1.3327570059793962E-3</v>
      </c>
      <c r="J1690">
        <f>IF('Peaker Keys'!$B$31=1,H1690,I1690)</f>
        <v>0</v>
      </c>
    </row>
    <row r="1691" spans="1:10" x14ac:dyDescent="0.25">
      <c r="A1691">
        <v>1685</v>
      </c>
      <c r="B1691">
        <v>0</v>
      </c>
      <c r="C1691">
        <v>159.1</v>
      </c>
      <c r="D1691">
        <f>MOD(A1691-1+'Peaker Keys'!$B$7,'Peaker Keys'!$B$5)</f>
        <v>1708</v>
      </c>
      <c r="E1691">
        <f>INT(D1691/'Peaker Keys'!$B$6)+1</f>
        <v>72</v>
      </c>
      <c r="F1691">
        <f>MOD(D1691,'Peaker Keys'!$B$6)</f>
        <v>4</v>
      </c>
      <c r="G1691" t="str">
        <f>VLOOKUP(E1691,Clustering!$A$6:$B$370,2,FALSE)</f>
        <v>Summer</v>
      </c>
      <c r="H1691">
        <f>IF('Peaker Keys'!$B$29&gt;0,MAX(0,MIN('Peaker Keys'!$B$10,B1691/'Peaker Keys'!$B$29)),0)</f>
        <v>0</v>
      </c>
      <c r="I1691">
        <f>MAX(0,MIN('Peaker Keys'!$B$10,C1691/'Peaker Keys'!$B$30))</f>
        <v>1.3327570059793962E-3</v>
      </c>
      <c r="J1691">
        <f>IF('Peaker Keys'!$B$31=1,H1691,I1691)</f>
        <v>0</v>
      </c>
    </row>
    <row r="1692" spans="1:10" x14ac:dyDescent="0.25">
      <c r="A1692">
        <v>1686</v>
      </c>
      <c r="B1692">
        <v>0</v>
      </c>
      <c r="C1692">
        <v>159.1</v>
      </c>
      <c r="D1692">
        <f>MOD(A1692-1+'Peaker Keys'!$B$7,'Peaker Keys'!$B$5)</f>
        <v>1709</v>
      </c>
      <c r="E1692">
        <f>INT(D1692/'Peaker Keys'!$B$6)+1</f>
        <v>72</v>
      </c>
      <c r="F1692">
        <f>MOD(D1692,'Peaker Keys'!$B$6)</f>
        <v>5</v>
      </c>
      <c r="G1692" t="str">
        <f>VLOOKUP(E1692,Clustering!$A$6:$B$370,2,FALSE)</f>
        <v>Summer</v>
      </c>
      <c r="H1692">
        <f>IF('Peaker Keys'!$B$29&gt;0,MAX(0,MIN('Peaker Keys'!$B$10,B1692/'Peaker Keys'!$B$29)),0)</f>
        <v>0</v>
      </c>
      <c r="I1692">
        <f>MAX(0,MIN('Peaker Keys'!$B$10,C1692/'Peaker Keys'!$B$30))</f>
        <v>1.3327570059793962E-3</v>
      </c>
      <c r="J1692">
        <f>IF('Peaker Keys'!$B$31=1,H1692,I1692)</f>
        <v>0</v>
      </c>
    </row>
    <row r="1693" spans="1:10" x14ac:dyDescent="0.25">
      <c r="A1693">
        <v>1687</v>
      </c>
      <c r="B1693">
        <v>0</v>
      </c>
      <c r="C1693">
        <v>51.6</v>
      </c>
      <c r="D1693">
        <f>MOD(A1693-1+'Peaker Keys'!$B$7,'Peaker Keys'!$B$5)</f>
        <v>1710</v>
      </c>
      <c r="E1693">
        <f>INT(D1693/'Peaker Keys'!$B$6)+1</f>
        <v>72</v>
      </c>
      <c r="F1693">
        <f>MOD(D1693,'Peaker Keys'!$B$6)</f>
        <v>6</v>
      </c>
      <c r="G1693" t="str">
        <f>VLOOKUP(E1693,Clustering!$A$6:$B$370,2,FALSE)</f>
        <v>Summer</v>
      </c>
      <c r="H1693">
        <f>IF('Peaker Keys'!$B$29&gt;0,MAX(0,MIN('Peaker Keys'!$B$10,B1693/'Peaker Keys'!$B$29)),0)</f>
        <v>0</v>
      </c>
      <c r="I1693">
        <f>MAX(0,MIN('Peaker Keys'!$B$10,C1693/'Peaker Keys'!$B$30))</f>
        <v>4.3224551545277719E-4</v>
      </c>
      <c r="J1693">
        <f>IF('Peaker Keys'!$B$31=1,H1693,I1693)</f>
        <v>0</v>
      </c>
    </row>
    <row r="1694" spans="1:10" x14ac:dyDescent="0.25">
      <c r="A1694">
        <v>1688</v>
      </c>
      <c r="B1694">
        <v>0</v>
      </c>
      <c r="C1694">
        <v>51.6</v>
      </c>
      <c r="D1694">
        <f>MOD(A1694-1+'Peaker Keys'!$B$7,'Peaker Keys'!$B$5)</f>
        <v>1711</v>
      </c>
      <c r="E1694">
        <f>INT(D1694/'Peaker Keys'!$B$6)+1</f>
        <v>72</v>
      </c>
      <c r="F1694">
        <f>MOD(D1694,'Peaker Keys'!$B$6)</f>
        <v>7</v>
      </c>
      <c r="G1694" t="str">
        <f>VLOOKUP(E1694,Clustering!$A$6:$B$370,2,FALSE)</f>
        <v>Summer</v>
      </c>
      <c r="H1694">
        <f>IF('Peaker Keys'!$B$29&gt;0,MAX(0,MIN('Peaker Keys'!$B$10,B1694/'Peaker Keys'!$B$29)),0)</f>
        <v>0</v>
      </c>
      <c r="I1694">
        <f>MAX(0,MIN('Peaker Keys'!$B$10,C1694/'Peaker Keys'!$B$30))</f>
        <v>4.3224551545277719E-4</v>
      </c>
      <c r="J1694">
        <f>IF('Peaker Keys'!$B$31=1,H1694,I1694)</f>
        <v>0</v>
      </c>
    </row>
    <row r="1695" spans="1:10" x14ac:dyDescent="0.25">
      <c r="A1695">
        <v>1689</v>
      </c>
      <c r="B1695">
        <v>0</v>
      </c>
      <c r="C1695">
        <v>51.6</v>
      </c>
      <c r="D1695">
        <f>MOD(A1695-1+'Peaker Keys'!$B$7,'Peaker Keys'!$B$5)</f>
        <v>1712</v>
      </c>
      <c r="E1695">
        <f>INT(D1695/'Peaker Keys'!$B$6)+1</f>
        <v>72</v>
      </c>
      <c r="F1695">
        <f>MOD(D1695,'Peaker Keys'!$B$6)</f>
        <v>8</v>
      </c>
      <c r="G1695" t="str">
        <f>VLOOKUP(E1695,Clustering!$A$6:$B$370,2,FALSE)</f>
        <v>Summer</v>
      </c>
      <c r="H1695">
        <f>IF('Peaker Keys'!$B$29&gt;0,MAX(0,MIN('Peaker Keys'!$B$10,B1695/'Peaker Keys'!$B$29)),0)</f>
        <v>0</v>
      </c>
      <c r="I1695">
        <f>MAX(0,MIN('Peaker Keys'!$B$10,C1695/'Peaker Keys'!$B$30))</f>
        <v>4.3224551545277719E-4</v>
      </c>
      <c r="J1695">
        <f>IF('Peaker Keys'!$B$31=1,H1695,I1695)</f>
        <v>0</v>
      </c>
    </row>
    <row r="1696" spans="1:10" x14ac:dyDescent="0.25">
      <c r="A1696">
        <v>1690</v>
      </c>
      <c r="B1696">
        <v>0</v>
      </c>
      <c r="C1696">
        <v>51.6</v>
      </c>
      <c r="D1696">
        <f>MOD(A1696-1+'Peaker Keys'!$B$7,'Peaker Keys'!$B$5)</f>
        <v>1713</v>
      </c>
      <c r="E1696">
        <f>INT(D1696/'Peaker Keys'!$B$6)+1</f>
        <v>72</v>
      </c>
      <c r="F1696">
        <f>MOD(D1696,'Peaker Keys'!$B$6)</f>
        <v>9</v>
      </c>
      <c r="G1696" t="str">
        <f>VLOOKUP(E1696,Clustering!$A$6:$B$370,2,FALSE)</f>
        <v>Summer</v>
      </c>
      <c r="H1696">
        <f>IF('Peaker Keys'!$B$29&gt;0,MAX(0,MIN('Peaker Keys'!$B$10,B1696/'Peaker Keys'!$B$29)),0)</f>
        <v>0</v>
      </c>
      <c r="I1696">
        <f>MAX(0,MIN('Peaker Keys'!$B$10,C1696/'Peaker Keys'!$B$30))</f>
        <v>4.3224551545277719E-4</v>
      </c>
      <c r="J1696">
        <f>IF('Peaker Keys'!$B$31=1,H1696,I1696)</f>
        <v>0</v>
      </c>
    </row>
    <row r="1697" spans="1:10" x14ac:dyDescent="0.25">
      <c r="A1697">
        <v>1691</v>
      </c>
      <c r="B1697">
        <v>0</v>
      </c>
      <c r="C1697">
        <v>51.6</v>
      </c>
      <c r="D1697">
        <f>MOD(A1697-1+'Peaker Keys'!$B$7,'Peaker Keys'!$B$5)</f>
        <v>1714</v>
      </c>
      <c r="E1697">
        <f>INT(D1697/'Peaker Keys'!$B$6)+1</f>
        <v>72</v>
      </c>
      <c r="F1697">
        <f>MOD(D1697,'Peaker Keys'!$B$6)</f>
        <v>10</v>
      </c>
      <c r="G1697" t="str">
        <f>VLOOKUP(E1697,Clustering!$A$6:$B$370,2,FALSE)</f>
        <v>Summer</v>
      </c>
      <c r="H1697">
        <f>IF('Peaker Keys'!$B$29&gt;0,MAX(0,MIN('Peaker Keys'!$B$10,B1697/'Peaker Keys'!$B$29)),0)</f>
        <v>0</v>
      </c>
      <c r="I1697">
        <f>MAX(0,MIN('Peaker Keys'!$B$10,C1697/'Peaker Keys'!$B$30))</f>
        <v>4.3224551545277719E-4</v>
      </c>
      <c r="J1697">
        <f>IF('Peaker Keys'!$B$31=1,H1697,I1697)</f>
        <v>0</v>
      </c>
    </row>
    <row r="1698" spans="1:10" x14ac:dyDescent="0.25">
      <c r="A1698">
        <v>1692</v>
      </c>
      <c r="B1698">
        <v>0</v>
      </c>
      <c r="C1698">
        <v>51.6</v>
      </c>
      <c r="D1698">
        <f>MOD(A1698-1+'Peaker Keys'!$B$7,'Peaker Keys'!$B$5)</f>
        <v>1715</v>
      </c>
      <c r="E1698">
        <f>INT(D1698/'Peaker Keys'!$B$6)+1</f>
        <v>72</v>
      </c>
      <c r="F1698">
        <f>MOD(D1698,'Peaker Keys'!$B$6)</f>
        <v>11</v>
      </c>
      <c r="G1698" t="str">
        <f>VLOOKUP(E1698,Clustering!$A$6:$B$370,2,FALSE)</f>
        <v>Summer</v>
      </c>
      <c r="H1698">
        <f>IF('Peaker Keys'!$B$29&gt;0,MAX(0,MIN('Peaker Keys'!$B$10,B1698/'Peaker Keys'!$B$29)),0)</f>
        <v>0</v>
      </c>
      <c r="I1698">
        <f>MAX(0,MIN('Peaker Keys'!$B$10,C1698/'Peaker Keys'!$B$30))</f>
        <v>4.3224551545277719E-4</v>
      </c>
      <c r="J1698">
        <f>IF('Peaker Keys'!$B$31=1,H1698,I1698)</f>
        <v>0</v>
      </c>
    </row>
    <row r="1699" spans="1:10" x14ac:dyDescent="0.25">
      <c r="A1699">
        <v>1693</v>
      </c>
      <c r="B1699">
        <v>0</v>
      </c>
      <c r="C1699">
        <v>51.6</v>
      </c>
      <c r="D1699">
        <f>MOD(A1699-1+'Peaker Keys'!$B$7,'Peaker Keys'!$B$5)</f>
        <v>1716</v>
      </c>
      <c r="E1699">
        <f>INT(D1699/'Peaker Keys'!$B$6)+1</f>
        <v>72</v>
      </c>
      <c r="F1699">
        <f>MOD(D1699,'Peaker Keys'!$B$6)</f>
        <v>12</v>
      </c>
      <c r="G1699" t="str">
        <f>VLOOKUP(E1699,Clustering!$A$6:$B$370,2,FALSE)</f>
        <v>Summer</v>
      </c>
      <c r="H1699">
        <f>IF('Peaker Keys'!$B$29&gt;0,MAX(0,MIN('Peaker Keys'!$B$10,B1699/'Peaker Keys'!$B$29)),0)</f>
        <v>0</v>
      </c>
      <c r="I1699">
        <f>MAX(0,MIN('Peaker Keys'!$B$10,C1699/'Peaker Keys'!$B$30))</f>
        <v>4.3224551545277719E-4</v>
      </c>
      <c r="J1699">
        <f>IF('Peaker Keys'!$B$31=1,H1699,I1699)</f>
        <v>0</v>
      </c>
    </row>
    <row r="1700" spans="1:10" x14ac:dyDescent="0.25">
      <c r="A1700">
        <v>1694</v>
      </c>
      <c r="B1700">
        <v>0</v>
      </c>
      <c r="C1700">
        <v>51.6</v>
      </c>
      <c r="D1700">
        <f>MOD(A1700-1+'Peaker Keys'!$B$7,'Peaker Keys'!$B$5)</f>
        <v>1717</v>
      </c>
      <c r="E1700">
        <f>INT(D1700/'Peaker Keys'!$B$6)+1</f>
        <v>72</v>
      </c>
      <c r="F1700">
        <f>MOD(D1700,'Peaker Keys'!$B$6)</f>
        <v>13</v>
      </c>
      <c r="G1700" t="str">
        <f>VLOOKUP(E1700,Clustering!$A$6:$B$370,2,FALSE)</f>
        <v>Summer</v>
      </c>
      <c r="H1700">
        <f>IF('Peaker Keys'!$B$29&gt;0,MAX(0,MIN('Peaker Keys'!$B$10,B1700/'Peaker Keys'!$B$29)),0)</f>
        <v>0</v>
      </c>
      <c r="I1700">
        <f>MAX(0,MIN('Peaker Keys'!$B$10,C1700/'Peaker Keys'!$B$30))</f>
        <v>4.3224551545277719E-4</v>
      </c>
      <c r="J1700">
        <f>IF('Peaker Keys'!$B$31=1,H1700,I1700)</f>
        <v>0</v>
      </c>
    </row>
    <row r="1701" spans="1:10" x14ac:dyDescent="0.25">
      <c r="A1701">
        <v>1695</v>
      </c>
      <c r="B1701">
        <v>0</v>
      </c>
      <c r="C1701">
        <v>51.6</v>
      </c>
      <c r="D1701">
        <f>MOD(A1701-1+'Peaker Keys'!$B$7,'Peaker Keys'!$B$5)</f>
        <v>1718</v>
      </c>
      <c r="E1701">
        <f>INT(D1701/'Peaker Keys'!$B$6)+1</f>
        <v>72</v>
      </c>
      <c r="F1701">
        <f>MOD(D1701,'Peaker Keys'!$B$6)</f>
        <v>14</v>
      </c>
      <c r="G1701" t="str">
        <f>VLOOKUP(E1701,Clustering!$A$6:$B$370,2,FALSE)</f>
        <v>Summer</v>
      </c>
      <c r="H1701">
        <f>IF('Peaker Keys'!$B$29&gt;0,MAX(0,MIN('Peaker Keys'!$B$10,B1701/'Peaker Keys'!$B$29)),0)</f>
        <v>0</v>
      </c>
      <c r="I1701">
        <f>MAX(0,MIN('Peaker Keys'!$B$10,C1701/'Peaker Keys'!$B$30))</f>
        <v>4.3224551545277719E-4</v>
      </c>
      <c r="J1701">
        <f>IF('Peaker Keys'!$B$31=1,H1701,I1701)</f>
        <v>0</v>
      </c>
    </row>
    <row r="1702" spans="1:10" x14ac:dyDescent="0.25">
      <c r="A1702">
        <v>1696</v>
      </c>
      <c r="B1702">
        <v>0</v>
      </c>
      <c r="C1702">
        <v>51.6</v>
      </c>
      <c r="D1702">
        <f>MOD(A1702-1+'Peaker Keys'!$B$7,'Peaker Keys'!$B$5)</f>
        <v>1719</v>
      </c>
      <c r="E1702">
        <f>INT(D1702/'Peaker Keys'!$B$6)+1</f>
        <v>72</v>
      </c>
      <c r="F1702">
        <f>MOD(D1702,'Peaker Keys'!$B$6)</f>
        <v>15</v>
      </c>
      <c r="G1702" t="str">
        <f>VLOOKUP(E1702,Clustering!$A$6:$B$370,2,FALSE)</f>
        <v>Summer</v>
      </c>
      <c r="H1702">
        <f>IF('Peaker Keys'!$B$29&gt;0,MAX(0,MIN('Peaker Keys'!$B$10,B1702/'Peaker Keys'!$B$29)),0)</f>
        <v>0</v>
      </c>
      <c r="I1702">
        <f>MAX(0,MIN('Peaker Keys'!$B$10,C1702/'Peaker Keys'!$B$30))</f>
        <v>4.3224551545277719E-4</v>
      </c>
      <c r="J1702">
        <f>IF('Peaker Keys'!$B$31=1,H1702,I1702)</f>
        <v>0</v>
      </c>
    </row>
    <row r="1703" spans="1:10" x14ac:dyDescent="0.25">
      <c r="A1703">
        <v>1697</v>
      </c>
      <c r="B1703">
        <v>0</v>
      </c>
      <c r="C1703">
        <v>72.2</v>
      </c>
      <c r="D1703">
        <f>MOD(A1703-1+'Peaker Keys'!$B$7,'Peaker Keys'!$B$5)</f>
        <v>1720</v>
      </c>
      <c r="E1703">
        <f>INT(D1703/'Peaker Keys'!$B$6)+1</f>
        <v>72</v>
      </c>
      <c r="F1703">
        <f>MOD(D1703,'Peaker Keys'!$B$6)</f>
        <v>16</v>
      </c>
      <c r="G1703" t="str">
        <f>VLOOKUP(E1703,Clustering!$A$6:$B$370,2,FALSE)</f>
        <v>Summer</v>
      </c>
      <c r="H1703">
        <f>IF('Peaker Keys'!$B$29&gt;0,MAX(0,MIN('Peaker Keys'!$B$10,B1703/'Peaker Keys'!$B$29)),0)</f>
        <v>0</v>
      </c>
      <c r="I1703">
        <f>MAX(0,MIN('Peaker Keys'!$B$10,C1703/'Peaker Keys'!$B$30))</f>
        <v>6.0480864759090134E-4</v>
      </c>
      <c r="J1703">
        <f>IF('Peaker Keys'!$B$31=1,H1703,I1703)</f>
        <v>0</v>
      </c>
    </row>
    <row r="1704" spans="1:10" x14ac:dyDescent="0.25">
      <c r="A1704">
        <v>1698</v>
      </c>
      <c r="B1704">
        <v>0</v>
      </c>
      <c r="C1704">
        <v>159.1</v>
      </c>
      <c r="D1704">
        <f>MOD(A1704-1+'Peaker Keys'!$B$7,'Peaker Keys'!$B$5)</f>
        <v>1721</v>
      </c>
      <c r="E1704">
        <f>INT(D1704/'Peaker Keys'!$B$6)+1</f>
        <v>72</v>
      </c>
      <c r="F1704">
        <f>MOD(D1704,'Peaker Keys'!$B$6)</f>
        <v>17</v>
      </c>
      <c r="G1704" t="str">
        <f>VLOOKUP(E1704,Clustering!$A$6:$B$370,2,FALSE)</f>
        <v>Summer</v>
      </c>
      <c r="H1704">
        <f>IF('Peaker Keys'!$B$29&gt;0,MAX(0,MIN('Peaker Keys'!$B$10,B1704/'Peaker Keys'!$B$29)),0)</f>
        <v>0</v>
      </c>
      <c r="I1704">
        <f>MAX(0,MIN('Peaker Keys'!$B$10,C1704/'Peaker Keys'!$B$30))</f>
        <v>1.3327570059793962E-3</v>
      </c>
      <c r="J1704">
        <f>IF('Peaker Keys'!$B$31=1,H1704,I1704)</f>
        <v>0</v>
      </c>
    </row>
    <row r="1705" spans="1:10" x14ac:dyDescent="0.25">
      <c r="A1705">
        <v>1699</v>
      </c>
      <c r="B1705">
        <v>0</v>
      </c>
      <c r="C1705">
        <v>415.3</v>
      </c>
      <c r="D1705">
        <f>MOD(A1705-1+'Peaker Keys'!$B$7,'Peaker Keys'!$B$5)</f>
        <v>1722</v>
      </c>
      <c r="E1705">
        <f>INT(D1705/'Peaker Keys'!$B$6)+1</f>
        <v>72</v>
      </c>
      <c r="F1705">
        <f>MOD(D1705,'Peaker Keys'!$B$6)</f>
        <v>18</v>
      </c>
      <c r="G1705" t="str">
        <f>VLOOKUP(E1705,Clustering!$A$6:$B$370,2,FALSE)</f>
        <v>Summer</v>
      </c>
      <c r="H1705">
        <f>IF('Peaker Keys'!$B$29&gt;0,MAX(0,MIN('Peaker Keys'!$B$10,B1705/'Peaker Keys'!$B$29)),0)</f>
        <v>0</v>
      </c>
      <c r="I1705">
        <f>MAX(0,MIN('Peaker Keys'!$B$10,C1705/'Peaker Keys'!$B$30))</f>
        <v>3.4789062513088829E-3</v>
      </c>
      <c r="J1705">
        <f>IF('Peaker Keys'!$B$31=1,H1705,I1705)</f>
        <v>0</v>
      </c>
    </row>
    <row r="1706" spans="1:10" x14ac:dyDescent="0.25">
      <c r="A1706">
        <v>1700</v>
      </c>
      <c r="B1706">
        <v>0</v>
      </c>
      <c r="C1706">
        <v>159.1</v>
      </c>
      <c r="D1706">
        <f>MOD(A1706-1+'Peaker Keys'!$B$7,'Peaker Keys'!$B$5)</f>
        <v>1723</v>
      </c>
      <c r="E1706">
        <f>INT(D1706/'Peaker Keys'!$B$6)+1</f>
        <v>72</v>
      </c>
      <c r="F1706">
        <f>MOD(D1706,'Peaker Keys'!$B$6)</f>
        <v>19</v>
      </c>
      <c r="G1706" t="str">
        <f>VLOOKUP(E1706,Clustering!$A$6:$B$370,2,FALSE)</f>
        <v>Summer</v>
      </c>
      <c r="H1706">
        <f>IF('Peaker Keys'!$B$29&gt;0,MAX(0,MIN('Peaker Keys'!$B$10,B1706/'Peaker Keys'!$B$29)),0)</f>
        <v>0</v>
      </c>
      <c r="I1706">
        <f>MAX(0,MIN('Peaker Keys'!$B$10,C1706/'Peaker Keys'!$B$30))</f>
        <v>1.3327570059793962E-3</v>
      </c>
      <c r="J1706">
        <f>IF('Peaker Keys'!$B$31=1,H1706,I1706)</f>
        <v>0</v>
      </c>
    </row>
    <row r="1707" spans="1:10" x14ac:dyDescent="0.25">
      <c r="A1707">
        <v>1701</v>
      </c>
      <c r="B1707">
        <v>0</v>
      </c>
      <c r="C1707">
        <v>159.1</v>
      </c>
      <c r="D1707">
        <f>MOD(A1707-1+'Peaker Keys'!$B$7,'Peaker Keys'!$B$5)</f>
        <v>1724</v>
      </c>
      <c r="E1707">
        <f>INT(D1707/'Peaker Keys'!$B$6)+1</f>
        <v>72</v>
      </c>
      <c r="F1707">
        <f>MOD(D1707,'Peaker Keys'!$B$6)</f>
        <v>20</v>
      </c>
      <c r="G1707" t="str">
        <f>VLOOKUP(E1707,Clustering!$A$6:$B$370,2,FALSE)</f>
        <v>Summer</v>
      </c>
      <c r="H1707">
        <f>IF('Peaker Keys'!$B$29&gt;0,MAX(0,MIN('Peaker Keys'!$B$10,B1707/'Peaker Keys'!$B$29)),0)</f>
        <v>0</v>
      </c>
      <c r="I1707">
        <f>MAX(0,MIN('Peaker Keys'!$B$10,C1707/'Peaker Keys'!$B$30))</f>
        <v>1.3327570059793962E-3</v>
      </c>
      <c r="J1707">
        <f>IF('Peaker Keys'!$B$31=1,H1707,I1707)</f>
        <v>0</v>
      </c>
    </row>
    <row r="1708" spans="1:10" x14ac:dyDescent="0.25">
      <c r="A1708">
        <v>1702</v>
      </c>
      <c r="B1708">
        <v>0</v>
      </c>
      <c r="C1708">
        <v>159.1</v>
      </c>
      <c r="D1708">
        <f>MOD(A1708-1+'Peaker Keys'!$B$7,'Peaker Keys'!$B$5)</f>
        <v>1725</v>
      </c>
      <c r="E1708">
        <f>INT(D1708/'Peaker Keys'!$B$6)+1</f>
        <v>72</v>
      </c>
      <c r="F1708">
        <f>MOD(D1708,'Peaker Keys'!$B$6)</f>
        <v>21</v>
      </c>
      <c r="G1708" t="str">
        <f>VLOOKUP(E1708,Clustering!$A$6:$B$370,2,FALSE)</f>
        <v>Summer</v>
      </c>
      <c r="H1708">
        <f>IF('Peaker Keys'!$B$29&gt;0,MAX(0,MIN('Peaker Keys'!$B$10,B1708/'Peaker Keys'!$B$29)),0)</f>
        <v>0</v>
      </c>
      <c r="I1708">
        <f>MAX(0,MIN('Peaker Keys'!$B$10,C1708/'Peaker Keys'!$B$30))</f>
        <v>1.3327570059793962E-3</v>
      </c>
      <c r="J1708">
        <f>IF('Peaker Keys'!$B$31=1,H1708,I1708)</f>
        <v>0</v>
      </c>
    </row>
    <row r="1709" spans="1:10" x14ac:dyDescent="0.25">
      <c r="A1709">
        <v>1703</v>
      </c>
      <c r="B1709">
        <v>0</v>
      </c>
      <c r="C1709">
        <v>159.1</v>
      </c>
      <c r="D1709">
        <f>MOD(A1709-1+'Peaker Keys'!$B$7,'Peaker Keys'!$B$5)</f>
        <v>1726</v>
      </c>
      <c r="E1709">
        <f>INT(D1709/'Peaker Keys'!$B$6)+1</f>
        <v>72</v>
      </c>
      <c r="F1709">
        <f>MOD(D1709,'Peaker Keys'!$B$6)</f>
        <v>22</v>
      </c>
      <c r="G1709" t="str">
        <f>VLOOKUP(E1709,Clustering!$A$6:$B$370,2,FALSE)</f>
        <v>Summer</v>
      </c>
      <c r="H1709">
        <f>IF('Peaker Keys'!$B$29&gt;0,MAX(0,MIN('Peaker Keys'!$B$10,B1709/'Peaker Keys'!$B$29)),0)</f>
        <v>0</v>
      </c>
      <c r="I1709">
        <f>MAX(0,MIN('Peaker Keys'!$B$10,C1709/'Peaker Keys'!$B$30))</f>
        <v>1.3327570059793962E-3</v>
      </c>
      <c r="J1709">
        <f>IF('Peaker Keys'!$B$31=1,H1709,I1709)</f>
        <v>0</v>
      </c>
    </row>
    <row r="1710" spans="1:10" x14ac:dyDescent="0.25">
      <c r="A1710">
        <v>1704</v>
      </c>
      <c r="B1710">
        <v>0</v>
      </c>
      <c r="C1710">
        <v>159.1</v>
      </c>
      <c r="D1710">
        <f>MOD(A1710-1+'Peaker Keys'!$B$7,'Peaker Keys'!$B$5)</f>
        <v>1727</v>
      </c>
      <c r="E1710">
        <f>INT(D1710/'Peaker Keys'!$B$6)+1</f>
        <v>72</v>
      </c>
      <c r="F1710">
        <f>MOD(D1710,'Peaker Keys'!$B$6)</f>
        <v>23</v>
      </c>
      <c r="G1710" t="str">
        <f>VLOOKUP(E1710,Clustering!$A$6:$B$370,2,FALSE)</f>
        <v>Summer</v>
      </c>
      <c r="H1710">
        <f>IF('Peaker Keys'!$B$29&gt;0,MAX(0,MIN('Peaker Keys'!$B$10,B1710/'Peaker Keys'!$B$29)),0)</f>
        <v>0</v>
      </c>
      <c r="I1710">
        <f>MAX(0,MIN('Peaker Keys'!$B$10,C1710/'Peaker Keys'!$B$30))</f>
        <v>1.3327570059793962E-3</v>
      </c>
      <c r="J1710">
        <f>IF('Peaker Keys'!$B$31=1,H1710,I1710)</f>
        <v>0</v>
      </c>
    </row>
    <row r="1711" spans="1:10" x14ac:dyDescent="0.25">
      <c r="A1711">
        <v>1705</v>
      </c>
      <c r="B1711">
        <v>0</v>
      </c>
      <c r="C1711">
        <v>159.1</v>
      </c>
      <c r="D1711">
        <f>MOD(A1711-1+'Peaker Keys'!$B$7,'Peaker Keys'!$B$5)</f>
        <v>1728</v>
      </c>
      <c r="E1711">
        <f>INT(D1711/'Peaker Keys'!$B$6)+1</f>
        <v>73</v>
      </c>
      <c r="F1711">
        <f>MOD(D1711,'Peaker Keys'!$B$6)</f>
        <v>0</v>
      </c>
      <c r="G1711" t="str">
        <f>VLOOKUP(E1711,Clustering!$A$6:$B$370,2,FALSE)</f>
        <v>Winter</v>
      </c>
      <c r="H1711">
        <f>IF('Peaker Keys'!$B$29&gt;0,MAX(0,MIN('Peaker Keys'!$B$10,B1711/'Peaker Keys'!$B$29)),0)</f>
        <v>0</v>
      </c>
      <c r="I1711">
        <f>MAX(0,MIN('Peaker Keys'!$B$10,C1711/'Peaker Keys'!$B$30))</f>
        <v>1.3327570059793962E-3</v>
      </c>
      <c r="J1711">
        <f>IF('Peaker Keys'!$B$31=1,H1711,I1711)</f>
        <v>0</v>
      </c>
    </row>
    <row r="1712" spans="1:10" x14ac:dyDescent="0.25">
      <c r="A1712">
        <v>1706</v>
      </c>
      <c r="B1712">
        <v>0</v>
      </c>
      <c r="C1712">
        <v>159.1</v>
      </c>
      <c r="D1712">
        <f>MOD(A1712-1+'Peaker Keys'!$B$7,'Peaker Keys'!$B$5)</f>
        <v>1729</v>
      </c>
      <c r="E1712">
        <f>INT(D1712/'Peaker Keys'!$B$6)+1</f>
        <v>73</v>
      </c>
      <c r="F1712">
        <f>MOD(D1712,'Peaker Keys'!$B$6)</f>
        <v>1</v>
      </c>
      <c r="G1712" t="str">
        <f>VLOOKUP(E1712,Clustering!$A$6:$B$370,2,FALSE)</f>
        <v>Winter</v>
      </c>
      <c r="H1712">
        <f>IF('Peaker Keys'!$B$29&gt;0,MAX(0,MIN('Peaker Keys'!$B$10,B1712/'Peaker Keys'!$B$29)),0)</f>
        <v>0</v>
      </c>
      <c r="I1712">
        <f>MAX(0,MIN('Peaker Keys'!$B$10,C1712/'Peaker Keys'!$B$30))</f>
        <v>1.3327570059793962E-3</v>
      </c>
      <c r="J1712">
        <f>IF('Peaker Keys'!$B$31=1,H1712,I1712)</f>
        <v>0</v>
      </c>
    </row>
    <row r="1713" spans="1:10" x14ac:dyDescent="0.25">
      <c r="A1713">
        <v>1707</v>
      </c>
      <c r="B1713">
        <v>0</v>
      </c>
      <c r="C1713">
        <v>122.5</v>
      </c>
      <c r="D1713">
        <f>MOD(A1713-1+'Peaker Keys'!$B$7,'Peaker Keys'!$B$5)</f>
        <v>1730</v>
      </c>
      <c r="E1713">
        <f>INT(D1713/'Peaker Keys'!$B$6)+1</f>
        <v>73</v>
      </c>
      <c r="F1713">
        <f>MOD(D1713,'Peaker Keys'!$B$6)</f>
        <v>2</v>
      </c>
      <c r="G1713" t="str">
        <f>VLOOKUP(E1713,Clustering!$A$6:$B$370,2,FALSE)</f>
        <v>Winter</v>
      </c>
      <c r="H1713">
        <f>IF('Peaker Keys'!$B$29&gt;0,MAX(0,MIN('Peaker Keys'!$B$10,B1713/'Peaker Keys'!$B$29)),0)</f>
        <v>0</v>
      </c>
      <c r="I1713">
        <f>MAX(0,MIN('Peaker Keys'!$B$10,C1713/'Peaker Keys'!$B$30))</f>
        <v>1.0261642566466124E-3</v>
      </c>
      <c r="J1713">
        <f>IF('Peaker Keys'!$B$31=1,H1713,I1713)</f>
        <v>0</v>
      </c>
    </row>
    <row r="1714" spans="1:10" x14ac:dyDescent="0.25">
      <c r="A1714">
        <v>1708</v>
      </c>
      <c r="B1714">
        <v>0</v>
      </c>
      <c r="C1714">
        <v>100.2</v>
      </c>
      <c r="D1714">
        <f>MOD(A1714-1+'Peaker Keys'!$B$7,'Peaker Keys'!$B$5)</f>
        <v>1731</v>
      </c>
      <c r="E1714">
        <f>INT(D1714/'Peaker Keys'!$B$6)+1</f>
        <v>73</v>
      </c>
      <c r="F1714">
        <f>MOD(D1714,'Peaker Keys'!$B$6)</f>
        <v>3</v>
      </c>
      <c r="G1714" t="str">
        <f>VLOOKUP(E1714,Clustering!$A$6:$B$370,2,FALSE)</f>
        <v>Winter</v>
      </c>
      <c r="H1714">
        <f>IF('Peaker Keys'!$B$29&gt;0,MAX(0,MIN('Peaker Keys'!$B$10,B1714/'Peaker Keys'!$B$29)),0)</f>
        <v>0</v>
      </c>
      <c r="I1714">
        <f>MAX(0,MIN('Peaker Keys'!$B$10,C1714/'Peaker Keys'!$B$30))</f>
        <v>8.393604776815557E-4</v>
      </c>
      <c r="J1714">
        <f>IF('Peaker Keys'!$B$31=1,H1714,I1714)</f>
        <v>0</v>
      </c>
    </row>
    <row r="1715" spans="1:10" x14ac:dyDescent="0.25">
      <c r="A1715">
        <v>1709</v>
      </c>
      <c r="B1715">
        <v>0</v>
      </c>
      <c r="C1715">
        <v>132.69999999999999</v>
      </c>
      <c r="D1715">
        <f>MOD(A1715-1+'Peaker Keys'!$B$7,'Peaker Keys'!$B$5)</f>
        <v>1732</v>
      </c>
      <c r="E1715">
        <f>INT(D1715/'Peaker Keys'!$B$6)+1</f>
        <v>73</v>
      </c>
      <c r="F1715">
        <f>MOD(D1715,'Peaker Keys'!$B$6)</f>
        <v>4</v>
      </c>
      <c r="G1715" t="str">
        <f>VLOOKUP(E1715,Clustering!$A$6:$B$370,2,FALSE)</f>
        <v>Winter</v>
      </c>
      <c r="H1715">
        <f>IF('Peaker Keys'!$B$29&gt;0,MAX(0,MIN('Peaker Keys'!$B$10,B1715/'Peaker Keys'!$B$29)),0)</f>
        <v>0</v>
      </c>
      <c r="I1715">
        <f>MAX(0,MIN('Peaker Keys'!$B$10,C1715/'Peaker Keys'!$B$30))</f>
        <v>1.1116081376082079E-3</v>
      </c>
      <c r="J1715">
        <f>IF('Peaker Keys'!$B$31=1,H1715,I1715)</f>
        <v>0</v>
      </c>
    </row>
    <row r="1716" spans="1:10" x14ac:dyDescent="0.25">
      <c r="A1716">
        <v>1710</v>
      </c>
      <c r="B1716">
        <v>0</v>
      </c>
      <c r="C1716">
        <v>159.1</v>
      </c>
      <c r="D1716">
        <f>MOD(A1716-1+'Peaker Keys'!$B$7,'Peaker Keys'!$B$5)</f>
        <v>1733</v>
      </c>
      <c r="E1716">
        <f>INT(D1716/'Peaker Keys'!$B$6)+1</f>
        <v>73</v>
      </c>
      <c r="F1716">
        <f>MOD(D1716,'Peaker Keys'!$B$6)</f>
        <v>5</v>
      </c>
      <c r="G1716" t="str">
        <f>VLOOKUP(E1716,Clustering!$A$6:$B$370,2,FALSE)</f>
        <v>Winter</v>
      </c>
      <c r="H1716">
        <f>IF('Peaker Keys'!$B$29&gt;0,MAX(0,MIN('Peaker Keys'!$B$10,B1716/'Peaker Keys'!$B$29)),0)</f>
        <v>0</v>
      </c>
      <c r="I1716">
        <f>MAX(0,MIN('Peaker Keys'!$B$10,C1716/'Peaker Keys'!$B$30))</f>
        <v>1.3327570059793962E-3</v>
      </c>
      <c r="J1716">
        <f>IF('Peaker Keys'!$B$31=1,H1716,I1716)</f>
        <v>0</v>
      </c>
    </row>
    <row r="1717" spans="1:10" x14ac:dyDescent="0.25">
      <c r="A1717">
        <v>1711</v>
      </c>
      <c r="B1717">
        <v>0</v>
      </c>
      <c r="C1717">
        <v>159.1</v>
      </c>
      <c r="D1717">
        <f>MOD(A1717-1+'Peaker Keys'!$B$7,'Peaker Keys'!$B$5)</f>
        <v>1734</v>
      </c>
      <c r="E1717">
        <f>INT(D1717/'Peaker Keys'!$B$6)+1</f>
        <v>73</v>
      </c>
      <c r="F1717">
        <f>MOD(D1717,'Peaker Keys'!$B$6)</f>
        <v>6</v>
      </c>
      <c r="G1717" t="str">
        <f>VLOOKUP(E1717,Clustering!$A$6:$B$370,2,FALSE)</f>
        <v>Winter</v>
      </c>
      <c r="H1717">
        <f>IF('Peaker Keys'!$B$29&gt;0,MAX(0,MIN('Peaker Keys'!$B$10,B1717/'Peaker Keys'!$B$29)),0)</f>
        <v>0</v>
      </c>
      <c r="I1717">
        <f>MAX(0,MIN('Peaker Keys'!$B$10,C1717/'Peaker Keys'!$B$30))</f>
        <v>1.3327570059793962E-3</v>
      </c>
      <c r="J1717">
        <f>IF('Peaker Keys'!$B$31=1,H1717,I1717)</f>
        <v>0</v>
      </c>
    </row>
    <row r="1718" spans="1:10" x14ac:dyDescent="0.25">
      <c r="A1718">
        <v>1712</v>
      </c>
      <c r="B1718">
        <v>0</v>
      </c>
      <c r="C1718">
        <v>95.5</v>
      </c>
      <c r="D1718">
        <f>MOD(A1718-1+'Peaker Keys'!$B$7,'Peaker Keys'!$B$5)</f>
        <v>1735</v>
      </c>
      <c r="E1718">
        <f>INT(D1718/'Peaker Keys'!$B$6)+1</f>
        <v>73</v>
      </c>
      <c r="F1718">
        <f>MOD(D1718,'Peaker Keys'!$B$6)</f>
        <v>7</v>
      </c>
      <c r="G1718" t="str">
        <f>VLOOKUP(E1718,Clustering!$A$6:$B$370,2,FALSE)</f>
        <v>Winter</v>
      </c>
      <c r="H1718">
        <f>IF('Peaker Keys'!$B$29&gt;0,MAX(0,MIN('Peaker Keys'!$B$10,B1718/'Peaker Keys'!$B$29)),0)</f>
        <v>0</v>
      </c>
      <c r="I1718">
        <f>MAX(0,MIN('Peaker Keys'!$B$10,C1718/'Peaker Keys'!$B$30))</f>
        <v>7.9998927763062441E-4</v>
      </c>
      <c r="J1718">
        <f>IF('Peaker Keys'!$B$31=1,H1718,I1718)</f>
        <v>0</v>
      </c>
    </row>
    <row r="1719" spans="1:10" x14ac:dyDescent="0.25">
      <c r="A1719">
        <v>1713</v>
      </c>
      <c r="B1719">
        <v>0</v>
      </c>
      <c r="C1719">
        <v>95.5</v>
      </c>
      <c r="D1719">
        <f>MOD(A1719-1+'Peaker Keys'!$B$7,'Peaker Keys'!$B$5)</f>
        <v>1736</v>
      </c>
      <c r="E1719">
        <f>INT(D1719/'Peaker Keys'!$B$6)+1</f>
        <v>73</v>
      </c>
      <c r="F1719">
        <f>MOD(D1719,'Peaker Keys'!$B$6)</f>
        <v>8</v>
      </c>
      <c r="G1719" t="str">
        <f>VLOOKUP(E1719,Clustering!$A$6:$B$370,2,FALSE)</f>
        <v>Winter</v>
      </c>
      <c r="H1719">
        <f>IF('Peaker Keys'!$B$29&gt;0,MAX(0,MIN('Peaker Keys'!$B$10,B1719/'Peaker Keys'!$B$29)),0)</f>
        <v>0</v>
      </c>
      <c r="I1719">
        <f>MAX(0,MIN('Peaker Keys'!$B$10,C1719/'Peaker Keys'!$B$30))</f>
        <v>7.9998927763062441E-4</v>
      </c>
      <c r="J1719">
        <f>IF('Peaker Keys'!$B$31=1,H1719,I1719)</f>
        <v>0</v>
      </c>
    </row>
    <row r="1720" spans="1:10" x14ac:dyDescent="0.25">
      <c r="A1720">
        <v>1714</v>
      </c>
      <c r="B1720">
        <v>0</v>
      </c>
      <c r="C1720">
        <v>95.5</v>
      </c>
      <c r="D1720">
        <f>MOD(A1720-1+'Peaker Keys'!$B$7,'Peaker Keys'!$B$5)</f>
        <v>1737</v>
      </c>
      <c r="E1720">
        <f>INT(D1720/'Peaker Keys'!$B$6)+1</f>
        <v>73</v>
      </c>
      <c r="F1720">
        <f>MOD(D1720,'Peaker Keys'!$B$6)</f>
        <v>9</v>
      </c>
      <c r="G1720" t="str">
        <f>VLOOKUP(E1720,Clustering!$A$6:$B$370,2,FALSE)</f>
        <v>Winter</v>
      </c>
      <c r="H1720">
        <f>IF('Peaker Keys'!$B$29&gt;0,MAX(0,MIN('Peaker Keys'!$B$10,B1720/'Peaker Keys'!$B$29)),0)</f>
        <v>0</v>
      </c>
      <c r="I1720">
        <f>MAX(0,MIN('Peaker Keys'!$B$10,C1720/'Peaker Keys'!$B$30))</f>
        <v>7.9998927763062441E-4</v>
      </c>
      <c r="J1720">
        <f>IF('Peaker Keys'!$B$31=1,H1720,I1720)</f>
        <v>0</v>
      </c>
    </row>
    <row r="1721" spans="1:10" x14ac:dyDescent="0.25">
      <c r="A1721">
        <v>1715</v>
      </c>
      <c r="B1721">
        <v>0</v>
      </c>
      <c r="C1721">
        <v>95.5</v>
      </c>
      <c r="D1721">
        <f>MOD(A1721-1+'Peaker Keys'!$B$7,'Peaker Keys'!$B$5)</f>
        <v>1738</v>
      </c>
      <c r="E1721">
        <f>INT(D1721/'Peaker Keys'!$B$6)+1</f>
        <v>73</v>
      </c>
      <c r="F1721">
        <f>MOD(D1721,'Peaker Keys'!$B$6)</f>
        <v>10</v>
      </c>
      <c r="G1721" t="str">
        <f>VLOOKUP(E1721,Clustering!$A$6:$B$370,2,FALSE)</f>
        <v>Winter</v>
      </c>
      <c r="H1721">
        <f>IF('Peaker Keys'!$B$29&gt;0,MAX(0,MIN('Peaker Keys'!$B$10,B1721/'Peaker Keys'!$B$29)),0)</f>
        <v>0</v>
      </c>
      <c r="I1721">
        <f>MAX(0,MIN('Peaker Keys'!$B$10,C1721/'Peaker Keys'!$B$30))</f>
        <v>7.9998927763062441E-4</v>
      </c>
      <c r="J1721">
        <f>IF('Peaker Keys'!$B$31=1,H1721,I1721)</f>
        <v>0</v>
      </c>
    </row>
    <row r="1722" spans="1:10" x14ac:dyDescent="0.25">
      <c r="A1722">
        <v>1716</v>
      </c>
      <c r="B1722">
        <v>0</v>
      </c>
      <c r="C1722">
        <v>95.5</v>
      </c>
      <c r="D1722">
        <f>MOD(A1722-1+'Peaker Keys'!$B$7,'Peaker Keys'!$B$5)</f>
        <v>1739</v>
      </c>
      <c r="E1722">
        <f>INT(D1722/'Peaker Keys'!$B$6)+1</f>
        <v>73</v>
      </c>
      <c r="F1722">
        <f>MOD(D1722,'Peaker Keys'!$B$6)</f>
        <v>11</v>
      </c>
      <c r="G1722" t="str">
        <f>VLOOKUP(E1722,Clustering!$A$6:$B$370,2,FALSE)</f>
        <v>Winter</v>
      </c>
      <c r="H1722">
        <f>IF('Peaker Keys'!$B$29&gt;0,MAX(0,MIN('Peaker Keys'!$B$10,B1722/'Peaker Keys'!$B$29)),0)</f>
        <v>0</v>
      </c>
      <c r="I1722">
        <f>MAX(0,MIN('Peaker Keys'!$B$10,C1722/'Peaker Keys'!$B$30))</f>
        <v>7.9998927763062441E-4</v>
      </c>
      <c r="J1722">
        <f>IF('Peaker Keys'!$B$31=1,H1722,I1722)</f>
        <v>0</v>
      </c>
    </row>
    <row r="1723" spans="1:10" x14ac:dyDescent="0.25">
      <c r="A1723">
        <v>1717</v>
      </c>
      <c r="B1723">
        <v>0</v>
      </c>
      <c r="C1723">
        <v>95.5</v>
      </c>
      <c r="D1723">
        <f>MOD(A1723-1+'Peaker Keys'!$B$7,'Peaker Keys'!$B$5)</f>
        <v>1740</v>
      </c>
      <c r="E1723">
        <f>INT(D1723/'Peaker Keys'!$B$6)+1</f>
        <v>73</v>
      </c>
      <c r="F1723">
        <f>MOD(D1723,'Peaker Keys'!$B$6)</f>
        <v>12</v>
      </c>
      <c r="G1723" t="str">
        <f>VLOOKUP(E1723,Clustering!$A$6:$B$370,2,FALSE)</f>
        <v>Winter</v>
      </c>
      <c r="H1723">
        <f>IF('Peaker Keys'!$B$29&gt;0,MAX(0,MIN('Peaker Keys'!$B$10,B1723/'Peaker Keys'!$B$29)),0)</f>
        <v>0</v>
      </c>
      <c r="I1723">
        <f>MAX(0,MIN('Peaker Keys'!$B$10,C1723/'Peaker Keys'!$B$30))</f>
        <v>7.9998927763062441E-4</v>
      </c>
      <c r="J1723">
        <f>IF('Peaker Keys'!$B$31=1,H1723,I1723)</f>
        <v>0</v>
      </c>
    </row>
    <row r="1724" spans="1:10" x14ac:dyDescent="0.25">
      <c r="A1724">
        <v>1718</v>
      </c>
      <c r="B1724">
        <v>0</v>
      </c>
      <c r="C1724">
        <v>95.5</v>
      </c>
      <c r="D1724">
        <f>MOD(A1724-1+'Peaker Keys'!$B$7,'Peaker Keys'!$B$5)</f>
        <v>1741</v>
      </c>
      <c r="E1724">
        <f>INT(D1724/'Peaker Keys'!$B$6)+1</f>
        <v>73</v>
      </c>
      <c r="F1724">
        <f>MOD(D1724,'Peaker Keys'!$B$6)</f>
        <v>13</v>
      </c>
      <c r="G1724" t="str">
        <f>VLOOKUP(E1724,Clustering!$A$6:$B$370,2,FALSE)</f>
        <v>Winter</v>
      </c>
      <c r="H1724">
        <f>IF('Peaker Keys'!$B$29&gt;0,MAX(0,MIN('Peaker Keys'!$B$10,B1724/'Peaker Keys'!$B$29)),0)</f>
        <v>0</v>
      </c>
      <c r="I1724">
        <f>MAX(0,MIN('Peaker Keys'!$B$10,C1724/'Peaker Keys'!$B$30))</f>
        <v>7.9998927763062441E-4</v>
      </c>
      <c r="J1724">
        <f>IF('Peaker Keys'!$B$31=1,H1724,I1724)</f>
        <v>0</v>
      </c>
    </row>
    <row r="1725" spans="1:10" x14ac:dyDescent="0.25">
      <c r="A1725">
        <v>1719</v>
      </c>
      <c r="B1725">
        <v>0</v>
      </c>
      <c r="C1725">
        <v>95.5</v>
      </c>
      <c r="D1725">
        <f>MOD(A1725-1+'Peaker Keys'!$B$7,'Peaker Keys'!$B$5)</f>
        <v>1742</v>
      </c>
      <c r="E1725">
        <f>INT(D1725/'Peaker Keys'!$B$6)+1</f>
        <v>73</v>
      </c>
      <c r="F1725">
        <f>MOD(D1725,'Peaker Keys'!$B$6)</f>
        <v>14</v>
      </c>
      <c r="G1725" t="str">
        <f>VLOOKUP(E1725,Clustering!$A$6:$B$370,2,FALSE)</f>
        <v>Winter</v>
      </c>
      <c r="H1725">
        <f>IF('Peaker Keys'!$B$29&gt;0,MAX(0,MIN('Peaker Keys'!$B$10,B1725/'Peaker Keys'!$B$29)),0)</f>
        <v>0</v>
      </c>
      <c r="I1725">
        <f>MAX(0,MIN('Peaker Keys'!$B$10,C1725/'Peaker Keys'!$B$30))</f>
        <v>7.9998927763062441E-4</v>
      </c>
      <c r="J1725">
        <f>IF('Peaker Keys'!$B$31=1,H1725,I1725)</f>
        <v>0</v>
      </c>
    </row>
    <row r="1726" spans="1:10" x14ac:dyDescent="0.25">
      <c r="A1726">
        <v>1720</v>
      </c>
      <c r="B1726">
        <v>0</v>
      </c>
      <c r="C1726">
        <v>95.5</v>
      </c>
      <c r="D1726">
        <f>MOD(A1726-1+'Peaker Keys'!$B$7,'Peaker Keys'!$B$5)</f>
        <v>1743</v>
      </c>
      <c r="E1726">
        <f>INT(D1726/'Peaker Keys'!$B$6)+1</f>
        <v>73</v>
      </c>
      <c r="F1726">
        <f>MOD(D1726,'Peaker Keys'!$B$6)</f>
        <v>15</v>
      </c>
      <c r="G1726" t="str">
        <f>VLOOKUP(E1726,Clustering!$A$6:$B$370,2,FALSE)</f>
        <v>Winter</v>
      </c>
      <c r="H1726">
        <f>IF('Peaker Keys'!$B$29&gt;0,MAX(0,MIN('Peaker Keys'!$B$10,B1726/'Peaker Keys'!$B$29)),0)</f>
        <v>0</v>
      </c>
      <c r="I1726">
        <f>MAX(0,MIN('Peaker Keys'!$B$10,C1726/'Peaker Keys'!$B$30))</f>
        <v>7.9998927763062441E-4</v>
      </c>
      <c r="J1726">
        <f>IF('Peaker Keys'!$B$31=1,H1726,I1726)</f>
        <v>0</v>
      </c>
    </row>
    <row r="1727" spans="1:10" x14ac:dyDescent="0.25">
      <c r="A1727">
        <v>1721</v>
      </c>
      <c r="B1727">
        <v>0</v>
      </c>
      <c r="C1727">
        <v>159.1</v>
      </c>
      <c r="D1727">
        <f>MOD(A1727-1+'Peaker Keys'!$B$7,'Peaker Keys'!$B$5)</f>
        <v>1744</v>
      </c>
      <c r="E1727">
        <f>INT(D1727/'Peaker Keys'!$B$6)+1</f>
        <v>73</v>
      </c>
      <c r="F1727">
        <f>MOD(D1727,'Peaker Keys'!$B$6)</f>
        <v>16</v>
      </c>
      <c r="G1727" t="str">
        <f>VLOOKUP(E1727,Clustering!$A$6:$B$370,2,FALSE)</f>
        <v>Winter</v>
      </c>
      <c r="H1727">
        <f>IF('Peaker Keys'!$B$29&gt;0,MAX(0,MIN('Peaker Keys'!$B$10,B1727/'Peaker Keys'!$B$29)),0)</f>
        <v>0</v>
      </c>
      <c r="I1727">
        <f>MAX(0,MIN('Peaker Keys'!$B$10,C1727/'Peaker Keys'!$B$30))</f>
        <v>1.3327570059793962E-3</v>
      </c>
      <c r="J1727">
        <f>IF('Peaker Keys'!$B$31=1,H1727,I1727)</f>
        <v>0</v>
      </c>
    </row>
    <row r="1728" spans="1:10" x14ac:dyDescent="0.25">
      <c r="A1728">
        <v>1722</v>
      </c>
      <c r="B1728">
        <v>0</v>
      </c>
      <c r="C1728">
        <v>159.1</v>
      </c>
      <c r="D1728">
        <f>MOD(A1728-1+'Peaker Keys'!$B$7,'Peaker Keys'!$B$5)</f>
        <v>1745</v>
      </c>
      <c r="E1728">
        <f>INT(D1728/'Peaker Keys'!$B$6)+1</f>
        <v>73</v>
      </c>
      <c r="F1728">
        <f>MOD(D1728,'Peaker Keys'!$B$6)</f>
        <v>17</v>
      </c>
      <c r="G1728" t="str">
        <f>VLOOKUP(E1728,Clustering!$A$6:$B$370,2,FALSE)</f>
        <v>Winter</v>
      </c>
      <c r="H1728">
        <f>IF('Peaker Keys'!$B$29&gt;0,MAX(0,MIN('Peaker Keys'!$B$10,B1728/'Peaker Keys'!$B$29)),0)</f>
        <v>0</v>
      </c>
      <c r="I1728">
        <f>MAX(0,MIN('Peaker Keys'!$B$10,C1728/'Peaker Keys'!$B$30))</f>
        <v>1.3327570059793962E-3</v>
      </c>
      <c r="J1728">
        <f>IF('Peaker Keys'!$B$31=1,H1728,I1728)</f>
        <v>0</v>
      </c>
    </row>
    <row r="1729" spans="1:10" x14ac:dyDescent="0.25">
      <c r="A1729">
        <v>1723</v>
      </c>
      <c r="B1729">
        <v>0</v>
      </c>
      <c r="C1729">
        <v>1136.3</v>
      </c>
      <c r="D1729">
        <f>MOD(A1729-1+'Peaker Keys'!$B$7,'Peaker Keys'!$B$5)</f>
        <v>1746</v>
      </c>
      <c r="E1729">
        <f>INT(D1729/'Peaker Keys'!$B$6)+1</f>
        <v>73</v>
      </c>
      <c r="F1729">
        <f>MOD(D1729,'Peaker Keys'!$B$6)</f>
        <v>18</v>
      </c>
      <c r="G1729" t="str">
        <f>VLOOKUP(E1729,Clustering!$A$6:$B$370,2,FALSE)</f>
        <v>Winter</v>
      </c>
      <c r="H1729">
        <f>IF('Peaker Keys'!$B$29&gt;0,MAX(0,MIN('Peaker Keys'!$B$10,B1729/'Peaker Keys'!$B$29)),0)</f>
        <v>0</v>
      </c>
      <c r="I1729">
        <f>MAX(0,MIN('Peaker Keys'!$B$10,C1729/'Peaker Keys'!$B$30))</f>
        <v>9.5186158761432303E-3</v>
      </c>
      <c r="J1729">
        <f>IF('Peaker Keys'!$B$31=1,H1729,I1729)</f>
        <v>0</v>
      </c>
    </row>
    <row r="1730" spans="1:10" x14ac:dyDescent="0.25">
      <c r="A1730">
        <v>1724</v>
      </c>
      <c r="B1730">
        <v>0</v>
      </c>
      <c r="C1730">
        <v>3309.3</v>
      </c>
      <c r="D1730">
        <f>MOD(A1730-1+'Peaker Keys'!$B$7,'Peaker Keys'!$B$5)</f>
        <v>1747</v>
      </c>
      <c r="E1730">
        <f>INT(D1730/'Peaker Keys'!$B$6)+1</f>
        <v>73</v>
      </c>
      <c r="F1730">
        <f>MOD(D1730,'Peaker Keys'!$B$6)</f>
        <v>19</v>
      </c>
      <c r="G1730" t="str">
        <f>VLOOKUP(E1730,Clustering!$A$6:$B$370,2,FALSE)</f>
        <v>Winter</v>
      </c>
      <c r="H1730">
        <f>IF('Peaker Keys'!$B$29&gt;0,MAX(0,MIN('Peaker Keys'!$B$10,B1730/'Peaker Keys'!$B$29)),0)</f>
        <v>0</v>
      </c>
      <c r="I1730">
        <f>MAX(0,MIN('Peaker Keys'!$B$10,C1730/'Peaker Keys'!$B$30))</f>
        <v>2.7721513261392935E-2</v>
      </c>
      <c r="J1730">
        <f>IF('Peaker Keys'!$B$31=1,H1730,I1730)</f>
        <v>0</v>
      </c>
    </row>
    <row r="1731" spans="1:10" x14ac:dyDescent="0.25">
      <c r="A1731">
        <v>1725</v>
      </c>
      <c r="B1731">
        <v>0</v>
      </c>
      <c r="C1731">
        <v>1399.8</v>
      </c>
      <c r="D1731">
        <f>MOD(A1731-1+'Peaker Keys'!$B$7,'Peaker Keys'!$B$5)</f>
        <v>1748</v>
      </c>
      <c r="E1731">
        <f>INT(D1731/'Peaker Keys'!$B$6)+1</f>
        <v>73</v>
      </c>
      <c r="F1731">
        <f>MOD(D1731,'Peaker Keys'!$B$6)</f>
        <v>20</v>
      </c>
      <c r="G1731" t="str">
        <f>VLOOKUP(E1731,Clustering!$A$6:$B$370,2,FALSE)</f>
        <v>Winter</v>
      </c>
      <c r="H1731">
        <f>IF('Peaker Keys'!$B$29&gt;0,MAX(0,MIN('Peaker Keys'!$B$10,B1731/'Peaker Keys'!$B$29)),0)</f>
        <v>0</v>
      </c>
      <c r="I1731">
        <f>MAX(0,MIN('Peaker Keys'!$B$10,C1731/'Peaker Keys'!$B$30))</f>
        <v>1.172591613431778E-2</v>
      </c>
      <c r="J1731">
        <f>IF('Peaker Keys'!$B$31=1,H1731,I1731)</f>
        <v>0</v>
      </c>
    </row>
    <row r="1732" spans="1:10" x14ac:dyDescent="0.25">
      <c r="A1732">
        <v>1726</v>
      </c>
      <c r="B1732">
        <v>0</v>
      </c>
      <c r="C1732">
        <v>159.1</v>
      </c>
      <c r="D1732">
        <f>MOD(A1732-1+'Peaker Keys'!$B$7,'Peaker Keys'!$B$5)</f>
        <v>1749</v>
      </c>
      <c r="E1732">
        <f>INT(D1732/'Peaker Keys'!$B$6)+1</f>
        <v>73</v>
      </c>
      <c r="F1732">
        <f>MOD(D1732,'Peaker Keys'!$B$6)</f>
        <v>21</v>
      </c>
      <c r="G1732" t="str">
        <f>VLOOKUP(E1732,Clustering!$A$6:$B$370,2,FALSE)</f>
        <v>Winter</v>
      </c>
      <c r="H1732">
        <f>IF('Peaker Keys'!$B$29&gt;0,MAX(0,MIN('Peaker Keys'!$B$10,B1732/'Peaker Keys'!$B$29)),0)</f>
        <v>0</v>
      </c>
      <c r="I1732">
        <f>MAX(0,MIN('Peaker Keys'!$B$10,C1732/'Peaker Keys'!$B$30))</f>
        <v>1.3327570059793962E-3</v>
      </c>
      <c r="J1732">
        <f>IF('Peaker Keys'!$B$31=1,H1732,I1732)</f>
        <v>0</v>
      </c>
    </row>
    <row r="1733" spans="1:10" x14ac:dyDescent="0.25">
      <c r="A1733">
        <v>1727</v>
      </c>
      <c r="B1733">
        <v>0</v>
      </c>
      <c r="C1733">
        <v>159.1</v>
      </c>
      <c r="D1733">
        <f>MOD(A1733-1+'Peaker Keys'!$B$7,'Peaker Keys'!$B$5)</f>
        <v>1750</v>
      </c>
      <c r="E1733">
        <f>INT(D1733/'Peaker Keys'!$B$6)+1</f>
        <v>73</v>
      </c>
      <c r="F1733">
        <f>MOD(D1733,'Peaker Keys'!$B$6)</f>
        <v>22</v>
      </c>
      <c r="G1733" t="str">
        <f>VLOOKUP(E1733,Clustering!$A$6:$B$370,2,FALSE)</f>
        <v>Winter</v>
      </c>
      <c r="H1733">
        <f>IF('Peaker Keys'!$B$29&gt;0,MAX(0,MIN('Peaker Keys'!$B$10,B1733/'Peaker Keys'!$B$29)),0)</f>
        <v>0</v>
      </c>
      <c r="I1733">
        <f>MAX(0,MIN('Peaker Keys'!$B$10,C1733/'Peaker Keys'!$B$30))</f>
        <v>1.3327570059793962E-3</v>
      </c>
      <c r="J1733">
        <f>IF('Peaker Keys'!$B$31=1,H1733,I1733)</f>
        <v>0</v>
      </c>
    </row>
    <row r="1734" spans="1:10" x14ac:dyDescent="0.25">
      <c r="A1734">
        <v>1728</v>
      </c>
      <c r="B1734">
        <v>0</v>
      </c>
      <c r="C1734">
        <v>159.1</v>
      </c>
      <c r="D1734">
        <f>MOD(A1734-1+'Peaker Keys'!$B$7,'Peaker Keys'!$B$5)</f>
        <v>1751</v>
      </c>
      <c r="E1734">
        <f>INT(D1734/'Peaker Keys'!$B$6)+1</f>
        <v>73</v>
      </c>
      <c r="F1734">
        <f>MOD(D1734,'Peaker Keys'!$B$6)</f>
        <v>23</v>
      </c>
      <c r="G1734" t="str">
        <f>VLOOKUP(E1734,Clustering!$A$6:$B$370,2,FALSE)</f>
        <v>Winter</v>
      </c>
      <c r="H1734">
        <f>IF('Peaker Keys'!$B$29&gt;0,MAX(0,MIN('Peaker Keys'!$B$10,B1734/'Peaker Keys'!$B$29)),0)</f>
        <v>0</v>
      </c>
      <c r="I1734">
        <f>MAX(0,MIN('Peaker Keys'!$B$10,C1734/'Peaker Keys'!$B$30))</f>
        <v>1.3327570059793962E-3</v>
      </c>
      <c r="J1734">
        <f>IF('Peaker Keys'!$B$31=1,H1734,I1734)</f>
        <v>0</v>
      </c>
    </row>
    <row r="1735" spans="1:10" x14ac:dyDescent="0.25">
      <c r="A1735">
        <v>1729</v>
      </c>
      <c r="B1735">
        <v>0</v>
      </c>
      <c r="C1735">
        <v>108.5</v>
      </c>
      <c r="D1735">
        <f>MOD(A1735-1+'Peaker Keys'!$B$7,'Peaker Keys'!$B$5)</f>
        <v>1752</v>
      </c>
      <c r="E1735">
        <f>INT(D1735/'Peaker Keys'!$B$6)+1</f>
        <v>74</v>
      </c>
      <c r="F1735">
        <f>MOD(D1735,'Peaker Keys'!$B$6)</f>
        <v>0</v>
      </c>
      <c r="G1735" t="str">
        <f>VLOOKUP(E1735,Clustering!$A$6:$B$370,2,FALSE)</f>
        <v>Winter</v>
      </c>
      <c r="H1735">
        <f>IF('Peaker Keys'!$B$29&gt;0,MAX(0,MIN('Peaker Keys'!$B$10,B1735/'Peaker Keys'!$B$29)),0)</f>
        <v>0</v>
      </c>
      <c r="I1735">
        <f>MAX(0,MIN('Peaker Keys'!$B$10,C1735/'Peaker Keys'!$B$30))</f>
        <v>9.0888834160128529E-4</v>
      </c>
      <c r="J1735">
        <f>IF('Peaker Keys'!$B$31=1,H1735,I1735)</f>
        <v>0</v>
      </c>
    </row>
    <row r="1736" spans="1:10" x14ac:dyDescent="0.25">
      <c r="A1736">
        <v>1730</v>
      </c>
      <c r="B1736">
        <v>0</v>
      </c>
      <c r="C1736">
        <v>95.5</v>
      </c>
      <c r="D1736">
        <f>MOD(A1736-1+'Peaker Keys'!$B$7,'Peaker Keys'!$B$5)</f>
        <v>1753</v>
      </c>
      <c r="E1736">
        <f>INT(D1736/'Peaker Keys'!$B$6)+1</f>
        <v>74</v>
      </c>
      <c r="F1736">
        <f>MOD(D1736,'Peaker Keys'!$B$6)</f>
        <v>1</v>
      </c>
      <c r="G1736" t="str">
        <f>VLOOKUP(E1736,Clustering!$A$6:$B$370,2,FALSE)</f>
        <v>Winter</v>
      </c>
      <c r="H1736">
        <f>IF('Peaker Keys'!$B$29&gt;0,MAX(0,MIN('Peaker Keys'!$B$10,B1736/'Peaker Keys'!$B$29)),0)</f>
        <v>0</v>
      </c>
      <c r="I1736">
        <f>MAX(0,MIN('Peaker Keys'!$B$10,C1736/'Peaker Keys'!$B$30))</f>
        <v>7.9998927763062441E-4</v>
      </c>
      <c r="J1736">
        <f>IF('Peaker Keys'!$B$31=1,H1736,I1736)</f>
        <v>0</v>
      </c>
    </row>
    <row r="1737" spans="1:10" x14ac:dyDescent="0.25">
      <c r="A1737">
        <v>1731</v>
      </c>
      <c r="B1737">
        <v>0</v>
      </c>
      <c r="C1737">
        <v>95.5</v>
      </c>
      <c r="D1737">
        <f>MOD(A1737-1+'Peaker Keys'!$B$7,'Peaker Keys'!$B$5)</f>
        <v>1754</v>
      </c>
      <c r="E1737">
        <f>INT(D1737/'Peaker Keys'!$B$6)+1</f>
        <v>74</v>
      </c>
      <c r="F1737">
        <f>MOD(D1737,'Peaker Keys'!$B$6)</f>
        <v>2</v>
      </c>
      <c r="G1737" t="str">
        <f>VLOOKUP(E1737,Clustering!$A$6:$B$370,2,FALSE)</f>
        <v>Winter</v>
      </c>
      <c r="H1737">
        <f>IF('Peaker Keys'!$B$29&gt;0,MAX(0,MIN('Peaker Keys'!$B$10,B1737/'Peaker Keys'!$B$29)),0)</f>
        <v>0</v>
      </c>
      <c r="I1737">
        <f>MAX(0,MIN('Peaker Keys'!$B$10,C1737/'Peaker Keys'!$B$30))</f>
        <v>7.9998927763062441E-4</v>
      </c>
      <c r="J1737">
        <f>IF('Peaker Keys'!$B$31=1,H1737,I1737)</f>
        <v>0</v>
      </c>
    </row>
    <row r="1738" spans="1:10" x14ac:dyDescent="0.25">
      <c r="A1738">
        <v>1732</v>
      </c>
      <c r="B1738">
        <v>0</v>
      </c>
      <c r="C1738">
        <v>95.5</v>
      </c>
      <c r="D1738">
        <f>MOD(A1738-1+'Peaker Keys'!$B$7,'Peaker Keys'!$B$5)</f>
        <v>1755</v>
      </c>
      <c r="E1738">
        <f>INT(D1738/'Peaker Keys'!$B$6)+1</f>
        <v>74</v>
      </c>
      <c r="F1738">
        <f>MOD(D1738,'Peaker Keys'!$B$6)</f>
        <v>3</v>
      </c>
      <c r="G1738" t="str">
        <f>VLOOKUP(E1738,Clustering!$A$6:$B$370,2,FALSE)</f>
        <v>Winter</v>
      </c>
      <c r="H1738">
        <f>IF('Peaker Keys'!$B$29&gt;0,MAX(0,MIN('Peaker Keys'!$B$10,B1738/'Peaker Keys'!$B$29)),0)</f>
        <v>0</v>
      </c>
      <c r="I1738">
        <f>MAX(0,MIN('Peaker Keys'!$B$10,C1738/'Peaker Keys'!$B$30))</f>
        <v>7.9998927763062441E-4</v>
      </c>
      <c r="J1738">
        <f>IF('Peaker Keys'!$B$31=1,H1738,I1738)</f>
        <v>0</v>
      </c>
    </row>
    <row r="1739" spans="1:10" x14ac:dyDescent="0.25">
      <c r="A1739">
        <v>1733</v>
      </c>
      <c r="B1739">
        <v>0</v>
      </c>
      <c r="C1739">
        <v>95.5</v>
      </c>
      <c r="D1739">
        <f>MOD(A1739-1+'Peaker Keys'!$B$7,'Peaker Keys'!$B$5)</f>
        <v>1756</v>
      </c>
      <c r="E1739">
        <f>INT(D1739/'Peaker Keys'!$B$6)+1</f>
        <v>74</v>
      </c>
      <c r="F1739">
        <f>MOD(D1739,'Peaker Keys'!$B$6)</f>
        <v>4</v>
      </c>
      <c r="G1739" t="str">
        <f>VLOOKUP(E1739,Clustering!$A$6:$B$370,2,FALSE)</f>
        <v>Winter</v>
      </c>
      <c r="H1739">
        <f>IF('Peaker Keys'!$B$29&gt;0,MAX(0,MIN('Peaker Keys'!$B$10,B1739/'Peaker Keys'!$B$29)),0)</f>
        <v>0</v>
      </c>
      <c r="I1739">
        <f>MAX(0,MIN('Peaker Keys'!$B$10,C1739/'Peaker Keys'!$B$30))</f>
        <v>7.9998927763062441E-4</v>
      </c>
      <c r="J1739">
        <f>IF('Peaker Keys'!$B$31=1,H1739,I1739)</f>
        <v>0</v>
      </c>
    </row>
    <row r="1740" spans="1:10" x14ac:dyDescent="0.25">
      <c r="A1740">
        <v>1734</v>
      </c>
      <c r="B1740">
        <v>0</v>
      </c>
      <c r="C1740">
        <v>95.5</v>
      </c>
      <c r="D1740">
        <f>MOD(A1740-1+'Peaker Keys'!$B$7,'Peaker Keys'!$B$5)</f>
        <v>1757</v>
      </c>
      <c r="E1740">
        <f>INT(D1740/'Peaker Keys'!$B$6)+1</f>
        <v>74</v>
      </c>
      <c r="F1740">
        <f>MOD(D1740,'Peaker Keys'!$B$6)</f>
        <v>5</v>
      </c>
      <c r="G1740" t="str">
        <f>VLOOKUP(E1740,Clustering!$A$6:$B$370,2,FALSE)</f>
        <v>Winter</v>
      </c>
      <c r="H1740">
        <f>IF('Peaker Keys'!$B$29&gt;0,MAX(0,MIN('Peaker Keys'!$B$10,B1740/'Peaker Keys'!$B$29)),0)</f>
        <v>0</v>
      </c>
      <c r="I1740">
        <f>MAX(0,MIN('Peaker Keys'!$B$10,C1740/'Peaker Keys'!$B$30))</f>
        <v>7.9998927763062441E-4</v>
      </c>
      <c r="J1740">
        <f>IF('Peaker Keys'!$B$31=1,H1740,I1740)</f>
        <v>0</v>
      </c>
    </row>
    <row r="1741" spans="1:10" x14ac:dyDescent="0.25">
      <c r="A1741">
        <v>1735</v>
      </c>
      <c r="B1741">
        <v>0</v>
      </c>
      <c r="C1741">
        <v>159.1</v>
      </c>
      <c r="D1741">
        <f>MOD(A1741-1+'Peaker Keys'!$B$7,'Peaker Keys'!$B$5)</f>
        <v>1758</v>
      </c>
      <c r="E1741">
        <f>INT(D1741/'Peaker Keys'!$B$6)+1</f>
        <v>74</v>
      </c>
      <c r="F1741">
        <f>MOD(D1741,'Peaker Keys'!$B$6)</f>
        <v>6</v>
      </c>
      <c r="G1741" t="str">
        <f>VLOOKUP(E1741,Clustering!$A$6:$B$370,2,FALSE)</f>
        <v>Winter</v>
      </c>
      <c r="H1741">
        <f>IF('Peaker Keys'!$B$29&gt;0,MAX(0,MIN('Peaker Keys'!$B$10,B1741/'Peaker Keys'!$B$29)),0)</f>
        <v>0</v>
      </c>
      <c r="I1741">
        <f>MAX(0,MIN('Peaker Keys'!$B$10,C1741/'Peaker Keys'!$B$30))</f>
        <v>1.3327570059793962E-3</v>
      </c>
      <c r="J1741">
        <f>IF('Peaker Keys'!$B$31=1,H1741,I1741)</f>
        <v>0</v>
      </c>
    </row>
    <row r="1742" spans="1:10" x14ac:dyDescent="0.25">
      <c r="A1742">
        <v>1736</v>
      </c>
      <c r="B1742">
        <v>0</v>
      </c>
      <c r="C1742">
        <v>159.1</v>
      </c>
      <c r="D1742">
        <f>MOD(A1742-1+'Peaker Keys'!$B$7,'Peaker Keys'!$B$5)</f>
        <v>1759</v>
      </c>
      <c r="E1742">
        <f>INT(D1742/'Peaker Keys'!$B$6)+1</f>
        <v>74</v>
      </c>
      <c r="F1742">
        <f>MOD(D1742,'Peaker Keys'!$B$6)</f>
        <v>7</v>
      </c>
      <c r="G1742" t="str">
        <f>VLOOKUP(E1742,Clustering!$A$6:$B$370,2,FALSE)</f>
        <v>Winter</v>
      </c>
      <c r="H1742">
        <f>IF('Peaker Keys'!$B$29&gt;0,MAX(0,MIN('Peaker Keys'!$B$10,B1742/'Peaker Keys'!$B$29)),0)</f>
        <v>0</v>
      </c>
      <c r="I1742">
        <f>MAX(0,MIN('Peaker Keys'!$B$10,C1742/'Peaker Keys'!$B$30))</f>
        <v>1.3327570059793962E-3</v>
      </c>
      <c r="J1742">
        <f>IF('Peaker Keys'!$B$31=1,H1742,I1742)</f>
        <v>0</v>
      </c>
    </row>
    <row r="1743" spans="1:10" x14ac:dyDescent="0.25">
      <c r="A1743">
        <v>1737</v>
      </c>
      <c r="B1743">
        <v>0</v>
      </c>
      <c r="C1743">
        <v>159.1</v>
      </c>
      <c r="D1743">
        <f>MOD(A1743-1+'Peaker Keys'!$B$7,'Peaker Keys'!$B$5)</f>
        <v>1760</v>
      </c>
      <c r="E1743">
        <f>INT(D1743/'Peaker Keys'!$B$6)+1</f>
        <v>74</v>
      </c>
      <c r="F1743">
        <f>MOD(D1743,'Peaker Keys'!$B$6)</f>
        <v>8</v>
      </c>
      <c r="G1743" t="str">
        <f>VLOOKUP(E1743,Clustering!$A$6:$B$370,2,FALSE)</f>
        <v>Winter</v>
      </c>
      <c r="H1743">
        <f>IF('Peaker Keys'!$B$29&gt;0,MAX(0,MIN('Peaker Keys'!$B$10,B1743/'Peaker Keys'!$B$29)),0)</f>
        <v>0</v>
      </c>
      <c r="I1743">
        <f>MAX(0,MIN('Peaker Keys'!$B$10,C1743/'Peaker Keys'!$B$30))</f>
        <v>1.3327570059793962E-3</v>
      </c>
      <c r="J1743">
        <f>IF('Peaker Keys'!$B$31=1,H1743,I1743)</f>
        <v>0</v>
      </c>
    </row>
    <row r="1744" spans="1:10" x14ac:dyDescent="0.25">
      <c r="A1744">
        <v>1738</v>
      </c>
      <c r="B1744">
        <v>0</v>
      </c>
      <c r="C1744">
        <v>95.5</v>
      </c>
      <c r="D1744">
        <f>MOD(A1744-1+'Peaker Keys'!$B$7,'Peaker Keys'!$B$5)</f>
        <v>1761</v>
      </c>
      <c r="E1744">
        <f>INT(D1744/'Peaker Keys'!$B$6)+1</f>
        <v>74</v>
      </c>
      <c r="F1744">
        <f>MOD(D1744,'Peaker Keys'!$B$6)</f>
        <v>9</v>
      </c>
      <c r="G1744" t="str">
        <f>VLOOKUP(E1744,Clustering!$A$6:$B$370,2,FALSE)</f>
        <v>Winter</v>
      </c>
      <c r="H1744">
        <f>IF('Peaker Keys'!$B$29&gt;0,MAX(0,MIN('Peaker Keys'!$B$10,B1744/'Peaker Keys'!$B$29)),0)</f>
        <v>0</v>
      </c>
      <c r="I1744">
        <f>MAX(0,MIN('Peaker Keys'!$B$10,C1744/'Peaker Keys'!$B$30))</f>
        <v>7.9998927763062441E-4</v>
      </c>
      <c r="J1744">
        <f>IF('Peaker Keys'!$B$31=1,H1744,I1744)</f>
        <v>0</v>
      </c>
    </row>
    <row r="1745" spans="1:10" x14ac:dyDescent="0.25">
      <c r="A1745">
        <v>1739</v>
      </c>
      <c r="B1745">
        <v>0</v>
      </c>
      <c r="C1745">
        <v>95.5</v>
      </c>
      <c r="D1745">
        <f>MOD(A1745-1+'Peaker Keys'!$B$7,'Peaker Keys'!$B$5)</f>
        <v>1762</v>
      </c>
      <c r="E1745">
        <f>INT(D1745/'Peaker Keys'!$B$6)+1</f>
        <v>74</v>
      </c>
      <c r="F1745">
        <f>MOD(D1745,'Peaker Keys'!$B$6)</f>
        <v>10</v>
      </c>
      <c r="G1745" t="str">
        <f>VLOOKUP(E1745,Clustering!$A$6:$B$370,2,FALSE)</f>
        <v>Winter</v>
      </c>
      <c r="H1745">
        <f>IF('Peaker Keys'!$B$29&gt;0,MAX(0,MIN('Peaker Keys'!$B$10,B1745/'Peaker Keys'!$B$29)),0)</f>
        <v>0</v>
      </c>
      <c r="I1745">
        <f>MAX(0,MIN('Peaker Keys'!$B$10,C1745/'Peaker Keys'!$B$30))</f>
        <v>7.9998927763062441E-4</v>
      </c>
      <c r="J1745">
        <f>IF('Peaker Keys'!$B$31=1,H1745,I1745)</f>
        <v>0</v>
      </c>
    </row>
    <row r="1746" spans="1:10" x14ac:dyDescent="0.25">
      <c r="A1746">
        <v>1740</v>
      </c>
      <c r="B1746">
        <v>0</v>
      </c>
      <c r="C1746">
        <v>95.5</v>
      </c>
      <c r="D1746">
        <f>MOD(A1746-1+'Peaker Keys'!$B$7,'Peaker Keys'!$B$5)</f>
        <v>1763</v>
      </c>
      <c r="E1746">
        <f>INT(D1746/'Peaker Keys'!$B$6)+1</f>
        <v>74</v>
      </c>
      <c r="F1746">
        <f>MOD(D1746,'Peaker Keys'!$B$6)</f>
        <v>11</v>
      </c>
      <c r="G1746" t="str">
        <f>VLOOKUP(E1746,Clustering!$A$6:$B$370,2,FALSE)</f>
        <v>Winter</v>
      </c>
      <c r="H1746">
        <f>IF('Peaker Keys'!$B$29&gt;0,MAX(0,MIN('Peaker Keys'!$B$10,B1746/'Peaker Keys'!$B$29)),0)</f>
        <v>0</v>
      </c>
      <c r="I1746">
        <f>MAX(0,MIN('Peaker Keys'!$B$10,C1746/'Peaker Keys'!$B$30))</f>
        <v>7.9998927763062441E-4</v>
      </c>
      <c r="J1746">
        <f>IF('Peaker Keys'!$B$31=1,H1746,I1746)</f>
        <v>0</v>
      </c>
    </row>
    <row r="1747" spans="1:10" x14ac:dyDescent="0.25">
      <c r="A1747">
        <v>1741</v>
      </c>
      <c r="B1747">
        <v>0</v>
      </c>
      <c r="C1747">
        <v>95.5</v>
      </c>
      <c r="D1747">
        <f>MOD(A1747-1+'Peaker Keys'!$B$7,'Peaker Keys'!$B$5)</f>
        <v>1764</v>
      </c>
      <c r="E1747">
        <f>INT(D1747/'Peaker Keys'!$B$6)+1</f>
        <v>74</v>
      </c>
      <c r="F1747">
        <f>MOD(D1747,'Peaker Keys'!$B$6)</f>
        <v>12</v>
      </c>
      <c r="G1747" t="str">
        <f>VLOOKUP(E1747,Clustering!$A$6:$B$370,2,FALSE)</f>
        <v>Winter</v>
      </c>
      <c r="H1747">
        <f>IF('Peaker Keys'!$B$29&gt;0,MAX(0,MIN('Peaker Keys'!$B$10,B1747/'Peaker Keys'!$B$29)),0)</f>
        <v>0</v>
      </c>
      <c r="I1747">
        <f>MAX(0,MIN('Peaker Keys'!$B$10,C1747/'Peaker Keys'!$B$30))</f>
        <v>7.9998927763062441E-4</v>
      </c>
      <c r="J1747">
        <f>IF('Peaker Keys'!$B$31=1,H1747,I1747)</f>
        <v>0</v>
      </c>
    </row>
    <row r="1748" spans="1:10" x14ac:dyDescent="0.25">
      <c r="A1748">
        <v>1742</v>
      </c>
      <c r="B1748">
        <v>0</v>
      </c>
      <c r="C1748">
        <v>95.5</v>
      </c>
      <c r="D1748">
        <f>MOD(A1748-1+'Peaker Keys'!$B$7,'Peaker Keys'!$B$5)</f>
        <v>1765</v>
      </c>
      <c r="E1748">
        <f>INT(D1748/'Peaker Keys'!$B$6)+1</f>
        <v>74</v>
      </c>
      <c r="F1748">
        <f>MOD(D1748,'Peaker Keys'!$B$6)</f>
        <v>13</v>
      </c>
      <c r="G1748" t="str">
        <f>VLOOKUP(E1748,Clustering!$A$6:$B$370,2,FALSE)</f>
        <v>Winter</v>
      </c>
      <c r="H1748">
        <f>IF('Peaker Keys'!$B$29&gt;0,MAX(0,MIN('Peaker Keys'!$B$10,B1748/'Peaker Keys'!$B$29)),0)</f>
        <v>0</v>
      </c>
      <c r="I1748">
        <f>MAX(0,MIN('Peaker Keys'!$B$10,C1748/'Peaker Keys'!$B$30))</f>
        <v>7.9998927763062441E-4</v>
      </c>
      <c r="J1748">
        <f>IF('Peaker Keys'!$B$31=1,H1748,I1748)</f>
        <v>0</v>
      </c>
    </row>
    <row r="1749" spans="1:10" x14ac:dyDescent="0.25">
      <c r="A1749">
        <v>1743</v>
      </c>
      <c r="B1749">
        <v>0</v>
      </c>
      <c r="C1749">
        <v>95.5</v>
      </c>
      <c r="D1749">
        <f>MOD(A1749-1+'Peaker Keys'!$B$7,'Peaker Keys'!$B$5)</f>
        <v>1766</v>
      </c>
      <c r="E1749">
        <f>INT(D1749/'Peaker Keys'!$B$6)+1</f>
        <v>74</v>
      </c>
      <c r="F1749">
        <f>MOD(D1749,'Peaker Keys'!$B$6)</f>
        <v>14</v>
      </c>
      <c r="G1749" t="str">
        <f>VLOOKUP(E1749,Clustering!$A$6:$B$370,2,FALSE)</f>
        <v>Winter</v>
      </c>
      <c r="H1749">
        <f>IF('Peaker Keys'!$B$29&gt;0,MAX(0,MIN('Peaker Keys'!$B$10,B1749/'Peaker Keys'!$B$29)),0)</f>
        <v>0</v>
      </c>
      <c r="I1749">
        <f>MAX(0,MIN('Peaker Keys'!$B$10,C1749/'Peaker Keys'!$B$30))</f>
        <v>7.9998927763062441E-4</v>
      </c>
      <c r="J1749">
        <f>IF('Peaker Keys'!$B$31=1,H1749,I1749)</f>
        <v>0</v>
      </c>
    </row>
    <row r="1750" spans="1:10" x14ac:dyDescent="0.25">
      <c r="A1750">
        <v>1744</v>
      </c>
      <c r="B1750">
        <v>0</v>
      </c>
      <c r="C1750">
        <v>95.5</v>
      </c>
      <c r="D1750">
        <f>MOD(A1750-1+'Peaker Keys'!$B$7,'Peaker Keys'!$B$5)</f>
        <v>1767</v>
      </c>
      <c r="E1750">
        <f>INT(D1750/'Peaker Keys'!$B$6)+1</f>
        <v>74</v>
      </c>
      <c r="F1750">
        <f>MOD(D1750,'Peaker Keys'!$B$6)</f>
        <v>15</v>
      </c>
      <c r="G1750" t="str">
        <f>VLOOKUP(E1750,Clustering!$A$6:$B$370,2,FALSE)</f>
        <v>Winter</v>
      </c>
      <c r="H1750">
        <f>IF('Peaker Keys'!$B$29&gt;0,MAX(0,MIN('Peaker Keys'!$B$10,B1750/'Peaker Keys'!$B$29)),0)</f>
        <v>0</v>
      </c>
      <c r="I1750">
        <f>MAX(0,MIN('Peaker Keys'!$B$10,C1750/'Peaker Keys'!$B$30))</f>
        <v>7.9998927763062441E-4</v>
      </c>
      <c r="J1750">
        <f>IF('Peaker Keys'!$B$31=1,H1750,I1750)</f>
        <v>0</v>
      </c>
    </row>
    <row r="1751" spans="1:10" x14ac:dyDescent="0.25">
      <c r="A1751">
        <v>1745</v>
      </c>
      <c r="B1751">
        <v>0</v>
      </c>
      <c r="C1751">
        <v>159.1</v>
      </c>
      <c r="D1751">
        <f>MOD(A1751-1+'Peaker Keys'!$B$7,'Peaker Keys'!$B$5)</f>
        <v>1768</v>
      </c>
      <c r="E1751">
        <f>INT(D1751/'Peaker Keys'!$B$6)+1</f>
        <v>74</v>
      </c>
      <c r="F1751">
        <f>MOD(D1751,'Peaker Keys'!$B$6)</f>
        <v>16</v>
      </c>
      <c r="G1751" t="str">
        <f>VLOOKUP(E1751,Clustering!$A$6:$B$370,2,FALSE)</f>
        <v>Winter</v>
      </c>
      <c r="H1751">
        <f>IF('Peaker Keys'!$B$29&gt;0,MAX(0,MIN('Peaker Keys'!$B$10,B1751/'Peaker Keys'!$B$29)),0)</f>
        <v>0</v>
      </c>
      <c r="I1751">
        <f>MAX(0,MIN('Peaker Keys'!$B$10,C1751/'Peaker Keys'!$B$30))</f>
        <v>1.3327570059793962E-3</v>
      </c>
      <c r="J1751">
        <f>IF('Peaker Keys'!$B$31=1,H1751,I1751)</f>
        <v>0</v>
      </c>
    </row>
    <row r="1752" spans="1:10" x14ac:dyDescent="0.25">
      <c r="A1752">
        <v>1746</v>
      </c>
      <c r="B1752">
        <v>0</v>
      </c>
      <c r="C1752">
        <v>159.1</v>
      </c>
      <c r="D1752">
        <f>MOD(A1752-1+'Peaker Keys'!$B$7,'Peaker Keys'!$B$5)</f>
        <v>1769</v>
      </c>
      <c r="E1752">
        <f>INT(D1752/'Peaker Keys'!$B$6)+1</f>
        <v>74</v>
      </c>
      <c r="F1752">
        <f>MOD(D1752,'Peaker Keys'!$B$6)</f>
        <v>17</v>
      </c>
      <c r="G1752" t="str">
        <f>VLOOKUP(E1752,Clustering!$A$6:$B$370,2,FALSE)</f>
        <v>Winter</v>
      </c>
      <c r="H1752">
        <f>IF('Peaker Keys'!$B$29&gt;0,MAX(0,MIN('Peaker Keys'!$B$10,B1752/'Peaker Keys'!$B$29)),0)</f>
        <v>0</v>
      </c>
      <c r="I1752">
        <f>MAX(0,MIN('Peaker Keys'!$B$10,C1752/'Peaker Keys'!$B$30))</f>
        <v>1.3327570059793962E-3</v>
      </c>
      <c r="J1752">
        <f>IF('Peaker Keys'!$B$31=1,H1752,I1752)</f>
        <v>0</v>
      </c>
    </row>
    <row r="1753" spans="1:10" x14ac:dyDescent="0.25">
      <c r="A1753">
        <v>1747</v>
      </c>
      <c r="B1753">
        <v>0</v>
      </c>
      <c r="C1753">
        <v>783.8</v>
      </c>
      <c r="D1753">
        <f>MOD(A1753-1+'Peaker Keys'!$B$7,'Peaker Keys'!$B$5)</f>
        <v>1770</v>
      </c>
      <c r="E1753">
        <f>INT(D1753/'Peaker Keys'!$B$6)+1</f>
        <v>74</v>
      </c>
      <c r="F1753">
        <f>MOD(D1753,'Peaker Keys'!$B$6)</f>
        <v>18</v>
      </c>
      <c r="G1753" t="str">
        <f>VLOOKUP(E1753,Clustering!$A$6:$B$370,2,FALSE)</f>
        <v>Winter</v>
      </c>
      <c r="H1753">
        <f>IF('Peaker Keys'!$B$29&gt;0,MAX(0,MIN('Peaker Keys'!$B$10,B1753/'Peaker Keys'!$B$29)),0)</f>
        <v>0</v>
      </c>
      <c r="I1753">
        <f>MAX(0,MIN('Peaker Keys'!$B$10,C1753/'Peaker Keys'!$B$30))</f>
        <v>6.5657758723233857E-3</v>
      </c>
      <c r="J1753">
        <f>IF('Peaker Keys'!$B$31=1,H1753,I1753)</f>
        <v>0</v>
      </c>
    </row>
    <row r="1754" spans="1:10" x14ac:dyDescent="0.25">
      <c r="A1754">
        <v>1748</v>
      </c>
      <c r="B1754">
        <v>0</v>
      </c>
      <c r="C1754">
        <v>1232.0999999999999</v>
      </c>
      <c r="D1754">
        <f>MOD(A1754-1+'Peaker Keys'!$B$7,'Peaker Keys'!$B$5)</f>
        <v>1771</v>
      </c>
      <c r="E1754">
        <f>INT(D1754/'Peaker Keys'!$B$6)+1</f>
        <v>74</v>
      </c>
      <c r="F1754">
        <f>MOD(D1754,'Peaker Keys'!$B$6)</f>
        <v>19</v>
      </c>
      <c r="G1754" t="str">
        <f>VLOOKUP(E1754,Clustering!$A$6:$B$370,2,FALSE)</f>
        <v>Winter</v>
      </c>
      <c r="H1754">
        <f>IF('Peaker Keys'!$B$29&gt;0,MAX(0,MIN('Peaker Keys'!$B$10,B1754/'Peaker Keys'!$B$29)),0)</f>
        <v>0</v>
      </c>
      <c r="I1754">
        <f>MAX(0,MIN('Peaker Keys'!$B$10,C1754/'Peaker Keys'!$B$30))</f>
        <v>1.0321118209096253E-2</v>
      </c>
      <c r="J1754">
        <f>IF('Peaker Keys'!$B$31=1,H1754,I1754)</f>
        <v>0</v>
      </c>
    </row>
    <row r="1755" spans="1:10" x14ac:dyDescent="0.25">
      <c r="A1755">
        <v>1749</v>
      </c>
      <c r="B1755">
        <v>0</v>
      </c>
      <c r="C1755">
        <v>655.8</v>
      </c>
      <c r="D1755">
        <f>MOD(A1755-1+'Peaker Keys'!$B$7,'Peaker Keys'!$B$5)</f>
        <v>1772</v>
      </c>
      <c r="E1755">
        <f>INT(D1755/'Peaker Keys'!$B$6)+1</f>
        <v>74</v>
      </c>
      <c r="F1755">
        <f>MOD(D1755,'Peaker Keys'!$B$6)</f>
        <v>20</v>
      </c>
      <c r="G1755" t="str">
        <f>VLOOKUP(E1755,Clustering!$A$6:$B$370,2,FALSE)</f>
        <v>Winter</v>
      </c>
      <c r="H1755">
        <f>IF('Peaker Keys'!$B$29&gt;0,MAX(0,MIN('Peaker Keys'!$B$10,B1755/'Peaker Keys'!$B$29)),0)</f>
        <v>0</v>
      </c>
      <c r="I1755">
        <f>MAX(0,MIN('Peaker Keys'!$B$10,C1755/'Peaker Keys'!$B$30))</f>
        <v>5.4935389347661092E-3</v>
      </c>
      <c r="J1755">
        <f>IF('Peaker Keys'!$B$31=1,H1755,I1755)</f>
        <v>0</v>
      </c>
    </row>
    <row r="1756" spans="1:10" x14ac:dyDescent="0.25">
      <c r="A1756">
        <v>1750</v>
      </c>
      <c r="B1756">
        <v>0</v>
      </c>
      <c r="C1756">
        <v>159.1</v>
      </c>
      <c r="D1756">
        <f>MOD(A1756-1+'Peaker Keys'!$B$7,'Peaker Keys'!$B$5)</f>
        <v>1773</v>
      </c>
      <c r="E1756">
        <f>INT(D1756/'Peaker Keys'!$B$6)+1</f>
        <v>74</v>
      </c>
      <c r="F1756">
        <f>MOD(D1756,'Peaker Keys'!$B$6)</f>
        <v>21</v>
      </c>
      <c r="G1756" t="str">
        <f>VLOOKUP(E1756,Clustering!$A$6:$B$370,2,FALSE)</f>
        <v>Winter</v>
      </c>
      <c r="H1756">
        <f>IF('Peaker Keys'!$B$29&gt;0,MAX(0,MIN('Peaker Keys'!$B$10,B1756/'Peaker Keys'!$B$29)),0)</f>
        <v>0</v>
      </c>
      <c r="I1756">
        <f>MAX(0,MIN('Peaker Keys'!$B$10,C1756/'Peaker Keys'!$B$30))</f>
        <v>1.3327570059793962E-3</v>
      </c>
      <c r="J1756">
        <f>IF('Peaker Keys'!$B$31=1,H1756,I1756)</f>
        <v>0</v>
      </c>
    </row>
    <row r="1757" spans="1:10" x14ac:dyDescent="0.25">
      <c r="A1757">
        <v>1751</v>
      </c>
      <c r="B1757">
        <v>0</v>
      </c>
      <c r="C1757">
        <v>1057.2</v>
      </c>
      <c r="D1757">
        <f>MOD(A1757-1+'Peaker Keys'!$B$7,'Peaker Keys'!$B$5)</f>
        <v>1774</v>
      </c>
      <c r="E1757">
        <f>INT(D1757/'Peaker Keys'!$B$6)+1</f>
        <v>74</v>
      </c>
      <c r="F1757">
        <f>MOD(D1757,'Peaker Keys'!$B$6)</f>
        <v>22</v>
      </c>
      <c r="G1757" t="str">
        <f>VLOOKUP(E1757,Clustering!$A$6:$B$370,2,FALSE)</f>
        <v>Winter</v>
      </c>
      <c r="H1757">
        <f>IF('Peaker Keys'!$B$29&gt;0,MAX(0,MIN('Peaker Keys'!$B$10,B1757/'Peaker Keys'!$B$29)),0)</f>
        <v>0</v>
      </c>
      <c r="I1757">
        <f>MAX(0,MIN('Peaker Keys'!$B$10,C1757/'Peaker Keys'!$B$30))</f>
        <v>8.8560069561371326E-3</v>
      </c>
      <c r="J1757">
        <f>IF('Peaker Keys'!$B$31=1,H1757,I1757)</f>
        <v>0</v>
      </c>
    </row>
    <row r="1758" spans="1:10" x14ac:dyDescent="0.25">
      <c r="A1758">
        <v>1752</v>
      </c>
      <c r="B1758">
        <v>0</v>
      </c>
      <c r="C1758">
        <v>159.1</v>
      </c>
      <c r="D1758">
        <f>MOD(A1758-1+'Peaker Keys'!$B$7,'Peaker Keys'!$B$5)</f>
        <v>1775</v>
      </c>
      <c r="E1758">
        <f>INT(D1758/'Peaker Keys'!$B$6)+1</f>
        <v>74</v>
      </c>
      <c r="F1758">
        <f>MOD(D1758,'Peaker Keys'!$B$6)</f>
        <v>23</v>
      </c>
      <c r="G1758" t="str">
        <f>VLOOKUP(E1758,Clustering!$A$6:$B$370,2,FALSE)</f>
        <v>Winter</v>
      </c>
      <c r="H1758">
        <f>IF('Peaker Keys'!$B$29&gt;0,MAX(0,MIN('Peaker Keys'!$B$10,B1758/'Peaker Keys'!$B$29)),0)</f>
        <v>0</v>
      </c>
      <c r="I1758">
        <f>MAX(0,MIN('Peaker Keys'!$B$10,C1758/'Peaker Keys'!$B$30))</f>
        <v>1.3327570059793962E-3</v>
      </c>
      <c r="J1758">
        <f>IF('Peaker Keys'!$B$31=1,H1758,I1758)</f>
        <v>0</v>
      </c>
    </row>
    <row r="1759" spans="1:10" x14ac:dyDescent="0.25">
      <c r="A1759">
        <v>1753</v>
      </c>
      <c r="B1759">
        <v>0</v>
      </c>
      <c r="C1759">
        <v>159.1</v>
      </c>
      <c r="D1759">
        <f>MOD(A1759-1+'Peaker Keys'!$B$7,'Peaker Keys'!$B$5)</f>
        <v>1776</v>
      </c>
      <c r="E1759">
        <f>INT(D1759/'Peaker Keys'!$B$6)+1</f>
        <v>75</v>
      </c>
      <c r="F1759">
        <f>MOD(D1759,'Peaker Keys'!$B$6)</f>
        <v>0</v>
      </c>
      <c r="G1759" t="str">
        <f>VLOOKUP(E1759,Clustering!$A$6:$B$370,2,FALSE)</f>
        <v>Spring</v>
      </c>
      <c r="H1759">
        <f>IF('Peaker Keys'!$B$29&gt;0,MAX(0,MIN('Peaker Keys'!$B$10,B1759/'Peaker Keys'!$B$29)),0)</f>
        <v>0</v>
      </c>
      <c r="I1759">
        <f>MAX(0,MIN('Peaker Keys'!$B$10,C1759/'Peaker Keys'!$B$30))</f>
        <v>1.3327570059793962E-3</v>
      </c>
      <c r="J1759">
        <f>IF('Peaker Keys'!$B$31=1,H1759,I1759)</f>
        <v>0</v>
      </c>
    </row>
    <row r="1760" spans="1:10" x14ac:dyDescent="0.25">
      <c r="A1760">
        <v>1754</v>
      </c>
      <c r="B1760">
        <v>0</v>
      </c>
      <c r="C1760">
        <v>159.1</v>
      </c>
      <c r="D1760">
        <f>MOD(A1760-1+'Peaker Keys'!$B$7,'Peaker Keys'!$B$5)</f>
        <v>1777</v>
      </c>
      <c r="E1760">
        <f>INT(D1760/'Peaker Keys'!$B$6)+1</f>
        <v>75</v>
      </c>
      <c r="F1760">
        <f>MOD(D1760,'Peaker Keys'!$B$6)</f>
        <v>1</v>
      </c>
      <c r="G1760" t="str">
        <f>VLOOKUP(E1760,Clustering!$A$6:$B$370,2,FALSE)</f>
        <v>Spring</v>
      </c>
      <c r="H1760">
        <f>IF('Peaker Keys'!$B$29&gt;0,MAX(0,MIN('Peaker Keys'!$B$10,B1760/'Peaker Keys'!$B$29)),0)</f>
        <v>0</v>
      </c>
      <c r="I1760">
        <f>MAX(0,MIN('Peaker Keys'!$B$10,C1760/'Peaker Keys'!$B$30))</f>
        <v>1.3327570059793962E-3</v>
      </c>
      <c r="J1760">
        <f>IF('Peaker Keys'!$B$31=1,H1760,I1760)</f>
        <v>0</v>
      </c>
    </row>
    <row r="1761" spans="1:10" x14ac:dyDescent="0.25">
      <c r="A1761">
        <v>1755</v>
      </c>
      <c r="B1761">
        <v>0</v>
      </c>
      <c r="C1761">
        <v>140.5</v>
      </c>
      <c r="D1761">
        <f>MOD(A1761-1+'Peaker Keys'!$B$7,'Peaker Keys'!$B$5)</f>
        <v>1778</v>
      </c>
      <c r="E1761">
        <f>INT(D1761/'Peaker Keys'!$B$6)+1</f>
        <v>75</v>
      </c>
      <c r="F1761">
        <f>MOD(D1761,'Peaker Keys'!$B$6)</f>
        <v>2</v>
      </c>
      <c r="G1761" t="str">
        <f>VLOOKUP(E1761,Clustering!$A$6:$B$370,2,FALSE)</f>
        <v>Spring</v>
      </c>
      <c r="H1761">
        <f>IF('Peaker Keys'!$B$29&gt;0,MAX(0,MIN('Peaker Keys'!$B$10,B1761/'Peaker Keys'!$B$29)),0)</f>
        <v>0</v>
      </c>
      <c r="I1761">
        <f>MAX(0,MIN('Peaker Keys'!$B$10,C1761/'Peaker Keys'!$B$30))</f>
        <v>1.1769475759906044E-3</v>
      </c>
      <c r="J1761">
        <f>IF('Peaker Keys'!$B$31=1,H1761,I1761)</f>
        <v>0</v>
      </c>
    </row>
    <row r="1762" spans="1:10" x14ac:dyDescent="0.25">
      <c r="A1762">
        <v>1756</v>
      </c>
      <c r="B1762">
        <v>0</v>
      </c>
      <c r="C1762">
        <v>140.6</v>
      </c>
      <c r="D1762">
        <f>MOD(A1762-1+'Peaker Keys'!$B$7,'Peaker Keys'!$B$5)</f>
        <v>1779</v>
      </c>
      <c r="E1762">
        <f>INT(D1762/'Peaker Keys'!$B$6)+1</f>
        <v>75</v>
      </c>
      <c r="F1762">
        <f>MOD(D1762,'Peaker Keys'!$B$6)</f>
        <v>3</v>
      </c>
      <c r="G1762" t="str">
        <f>VLOOKUP(E1762,Clustering!$A$6:$B$370,2,FALSE)</f>
        <v>Spring</v>
      </c>
      <c r="H1762">
        <f>IF('Peaker Keys'!$B$29&gt;0,MAX(0,MIN('Peaker Keys'!$B$10,B1762/'Peaker Keys'!$B$29)),0)</f>
        <v>0</v>
      </c>
      <c r="I1762">
        <f>MAX(0,MIN('Peaker Keys'!$B$10,C1762/'Peaker Keys'!$B$30))</f>
        <v>1.1777852610980711E-3</v>
      </c>
      <c r="J1762">
        <f>IF('Peaker Keys'!$B$31=1,H1762,I1762)</f>
        <v>0</v>
      </c>
    </row>
    <row r="1763" spans="1:10" x14ac:dyDescent="0.25">
      <c r="A1763">
        <v>1757</v>
      </c>
      <c r="B1763">
        <v>0</v>
      </c>
      <c r="C1763">
        <v>117.6</v>
      </c>
      <c r="D1763">
        <f>MOD(A1763-1+'Peaker Keys'!$B$7,'Peaker Keys'!$B$5)</f>
        <v>1780</v>
      </c>
      <c r="E1763">
        <f>INT(D1763/'Peaker Keys'!$B$6)+1</f>
        <v>75</v>
      </c>
      <c r="F1763">
        <f>MOD(D1763,'Peaker Keys'!$B$6)</f>
        <v>4</v>
      </c>
      <c r="G1763" t="str">
        <f>VLOOKUP(E1763,Clustering!$A$6:$B$370,2,FALSE)</f>
        <v>Spring</v>
      </c>
      <c r="H1763">
        <f>IF('Peaker Keys'!$B$29&gt;0,MAX(0,MIN('Peaker Keys'!$B$10,B1763/'Peaker Keys'!$B$29)),0)</f>
        <v>0</v>
      </c>
      <c r="I1763">
        <f>MAX(0,MIN('Peaker Keys'!$B$10,C1763/'Peaker Keys'!$B$30))</f>
        <v>9.8511768638074779E-4</v>
      </c>
      <c r="J1763">
        <f>IF('Peaker Keys'!$B$31=1,H1763,I1763)</f>
        <v>0</v>
      </c>
    </row>
    <row r="1764" spans="1:10" x14ac:dyDescent="0.25">
      <c r="A1764">
        <v>1758</v>
      </c>
      <c r="B1764">
        <v>0</v>
      </c>
      <c r="C1764">
        <v>159.1</v>
      </c>
      <c r="D1764">
        <f>MOD(A1764-1+'Peaker Keys'!$B$7,'Peaker Keys'!$B$5)</f>
        <v>1781</v>
      </c>
      <c r="E1764">
        <f>INT(D1764/'Peaker Keys'!$B$6)+1</f>
        <v>75</v>
      </c>
      <c r="F1764">
        <f>MOD(D1764,'Peaker Keys'!$B$6)</f>
        <v>5</v>
      </c>
      <c r="G1764" t="str">
        <f>VLOOKUP(E1764,Clustering!$A$6:$B$370,2,FALSE)</f>
        <v>Spring</v>
      </c>
      <c r="H1764">
        <f>IF('Peaker Keys'!$B$29&gt;0,MAX(0,MIN('Peaker Keys'!$B$10,B1764/'Peaker Keys'!$B$29)),0)</f>
        <v>0</v>
      </c>
      <c r="I1764">
        <f>MAX(0,MIN('Peaker Keys'!$B$10,C1764/'Peaker Keys'!$B$30))</f>
        <v>1.3327570059793962E-3</v>
      </c>
      <c r="J1764">
        <f>IF('Peaker Keys'!$B$31=1,H1764,I1764)</f>
        <v>0</v>
      </c>
    </row>
    <row r="1765" spans="1:10" x14ac:dyDescent="0.25">
      <c r="A1765">
        <v>1759</v>
      </c>
      <c r="B1765">
        <v>0</v>
      </c>
      <c r="C1765">
        <v>51.6</v>
      </c>
      <c r="D1765">
        <f>MOD(A1765-1+'Peaker Keys'!$B$7,'Peaker Keys'!$B$5)</f>
        <v>1782</v>
      </c>
      <c r="E1765">
        <f>INT(D1765/'Peaker Keys'!$B$6)+1</f>
        <v>75</v>
      </c>
      <c r="F1765">
        <f>MOD(D1765,'Peaker Keys'!$B$6)</f>
        <v>6</v>
      </c>
      <c r="G1765" t="str">
        <f>VLOOKUP(E1765,Clustering!$A$6:$B$370,2,FALSE)</f>
        <v>Spring</v>
      </c>
      <c r="H1765">
        <f>IF('Peaker Keys'!$B$29&gt;0,MAX(0,MIN('Peaker Keys'!$B$10,B1765/'Peaker Keys'!$B$29)),0)</f>
        <v>0</v>
      </c>
      <c r="I1765">
        <f>MAX(0,MIN('Peaker Keys'!$B$10,C1765/'Peaker Keys'!$B$30))</f>
        <v>4.3224551545277719E-4</v>
      </c>
      <c r="J1765">
        <f>IF('Peaker Keys'!$B$31=1,H1765,I1765)</f>
        <v>0</v>
      </c>
    </row>
    <row r="1766" spans="1:10" x14ac:dyDescent="0.25">
      <c r="A1766">
        <v>1760</v>
      </c>
      <c r="B1766">
        <v>0</v>
      </c>
      <c r="C1766">
        <v>51.6</v>
      </c>
      <c r="D1766">
        <f>MOD(A1766-1+'Peaker Keys'!$B$7,'Peaker Keys'!$B$5)</f>
        <v>1783</v>
      </c>
      <c r="E1766">
        <f>INT(D1766/'Peaker Keys'!$B$6)+1</f>
        <v>75</v>
      </c>
      <c r="F1766">
        <f>MOD(D1766,'Peaker Keys'!$B$6)</f>
        <v>7</v>
      </c>
      <c r="G1766" t="str">
        <f>VLOOKUP(E1766,Clustering!$A$6:$B$370,2,FALSE)</f>
        <v>Spring</v>
      </c>
      <c r="H1766">
        <f>IF('Peaker Keys'!$B$29&gt;0,MAX(0,MIN('Peaker Keys'!$B$10,B1766/'Peaker Keys'!$B$29)),0)</f>
        <v>0</v>
      </c>
      <c r="I1766">
        <f>MAX(0,MIN('Peaker Keys'!$B$10,C1766/'Peaker Keys'!$B$30))</f>
        <v>4.3224551545277719E-4</v>
      </c>
      <c r="J1766">
        <f>IF('Peaker Keys'!$B$31=1,H1766,I1766)</f>
        <v>0</v>
      </c>
    </row>
    <row r="1767" spans="1:10" x14ac:dyDescent="0.25">
      <c r="A1767">
        <v>1761</v>
      </c>
      <c r="B1767">
        <v>0</v>
      </c>
      <c r="C1767">
        <v>51.6</v>
      </c>
      <c r="D1767">
        <f>MOD(A1767-1+'Peaker Keys'!$B$7,'Peaker Keys'!$B$5)</f>
        <v>1784</v>
      </c>
      <c r="E1767">
        <f>INT(D1767/'Peaker Keys'!$B$6)+1</f>
        <v>75</v>
      </c>
      <c r="F1767">
        <f>MOD(D1767,'Peaker Keys'!$B$6)</f>
        <v>8</v>
      </c>
      <c r="G1767" t="str">
        <f>VLOOKUP(E1767,Clustering!$A$6:$B$370,2,FALSE)</f>
        <v>Spring</v>
      </c>
      <c r="H1767">
        <f>IF('Peaker Keys'!$B$29&gt;0,MAX(0,MIN('Peaker Keys'!$B$10,B1767/'Peaker Keys'!$B$29)),0)</f>
        <v>0</v>
      </c>
      <c r="I1767">
        <f>MAX(0,MIN('Peaker Keys'!$B$10,C1767/'Peaker Keys'!$B$30))</f>
        <v>4.3224551545277719E-4</v>
      </c>
      <c r="J1767">
        <f>IF('Peaker Keys'!$B$31=1,H1767,I1767)</f>
        <v>0</v>
      </c>
    </row>
    <row r="1768" spans="1:10" x14ac:dyDescent="0.25">
      <c r="A1768">
        <v>1762</v>
      </c>
      <c r="B1768">
        <v>0</v>
      </c>
      <c r="C1768">
        <v>51.6</v>
      </c>
      <c r="D1768">
        <f>MOD(A1768-1+'Peaker Keys'!$B$7,'Peaker Keys'!$B$5)</f>
        <v>1785</v>
      </c>
      <c r="E1768">
        <f>INT(D1768/'Peaker Keys'!$B$6)+1</f>
        <v>75</v>
      </c>
      <c r="F1768">
        <f>MOD(D1768,'Peaker Keys'!$B$6)</f>
        <v>9</v>
      </c>
      <c r="G1768" t="str">
        <f>VLOOKUP(E1768,Clustering!$A$6:$B$370,2,FALSE)</f>
        <v>Spring</v>
      </c>
      <c r="H1768">
        <f>IF('Peaker Keys'!$B$29&gt;0,MAX(0,MIN('Peaker Keys'!$B$10,B1768/'Peaker Keys'!$B$29)),0)</f>
        <v>0</v>
      </c>
      <c r="I1768">
        <f>MAX(0,MIN('Peaker Keys'!$B$10,C1768/'Peaker Keys'!$B$30))</f>
        <v>4.3224551545277719E-4</v>
      </c>
      <c r="J1768">
        <f>IF('Peaker Keys'!$B$31=1,H1768,I1768)</f>
        <v>0</v>
      </c>
    </row>
    <row r="1769" spans="1:10" x14ac:dyDescent="0.25">
      <c r="A1769">
        <v>1763</v>
      </c>
      <c r="B1769">
        <v>0</v>
      </c>
      <c r="C1769">
        <v>51.6</v>
      </c>
      <c r="D1769">
        <f>MOD(A1769-1+'Peaker Keys'!$B$7,'Peaker Keys'!$B$5)</f>
        <v>1786</v>
      </c>
      <c r="E1769">
        <f>INT(D1769/'Peaker Keys'!$B$6)+1</f>
        <v>75</v>
      </c>
      <c r="F1769">
        <f>MOD(D1769,'Peaker Keys'!$B$6)</f>
        <v>10</v>
      </c>
      <c r="G1769" t="str">
        <f>VLOOKUP(E1769,Clustering!$A$6:$B$370,2,FALSE)</f>
        <v>Spring</v>
      </c>
      <c r="H1769">
        <f>IF('Peaker Keys'!$B$29&gt;0,MAX(0,MIN('Peaker Keys'!$B$10,B1769/'Peaker Keys'!$B$29)),0)</f>
        <v>0</v>
      </c>
      <c r="I1769">
        <f>MAX(0,MIN('Peaker Keys'!$B$10,C1769/'Peaker Keys'!$B$30))</f>
        <v>4.3224551545277719E-4</v>
      </c>
      <c r="J1769">
        <f>IF('Peaker Keys'!$B$31=1,H1769,I1769)</f>
        <v>0</v>
      </c>
    </row>
    <row r="1770" spans="1:10" x14ac:dyDescent="0.25">
      <c r="A1770">
        <v>1764</v>
      </c>
      <c r="B1770">
        <v>0</v>
      </c>
      <c r="C1770">
        <v>51.6</v>
      </c>
      <c r="D1770">
        <f>MOD(A1770-1+'Peaker Keys'!$B$7,'Peaker Keys'!$B$5)</f>
        <v>1787</v>
      </c>
      <c r="E1770">
        <f>INT(D1770/'Peaker Keys'!$B$6)+1</f>
        <v>75</v>
      </c>
      <c r="F1770">
        <f>MOD(D1770,'Peaker Keys'!$B$6)</f>
        <v>11</v>
      </c>
      <c r="G1770" t="str">
        <f>VLOOKUP(E1770,Clustering!$A$6:$B$370,2,FALSE)</f>
        <v>Spring</v>
      </c>
      <c r="H1770">
        <f>IF('Peaker Keys'!$B$29&gt;0,MAX(0,MIN('Peaker Keys'!$B$10,B1770/'Peaker Keys'!$B$29)),0)</f>
        <v>0</v>
      </c>
      <c r="I1770">
        <f>MAX(0,MIN('Peaker Keys'!$B$10,C1770/'Peaker Keys'!$B$30))</f>
        <v>4.3224551545277719E-4</v>
      </c>
      <c r="J1770">
        <f>IF('Peaker Keys'!$B$31=1,H1770,I1770)</f>
        <v>0</v>
      </c>
    </row>
    <row r="1771" spans="1:10" x14ac:dyDescent="0.25">
      <c r="A1771">
        <v>1765</v>
      </c>
      <c r="B1771">
        <v>0</v>
      </c>
      <c r="C1771">
        <v>51.6</v>
      </c>
      <c r="D1771">
        <f>MOD(A1771-1+'Peaker Keys'!$B$7,'Peaker Keys'!$B$5)</f>
        <v>1788</v>
      </c>
      <c r="E1771">
        <f>INT(D1771/'Peaker Keys'!$B$6)+1</f>
        <v>75</v>
      </c>
      <c r="F1771">
        <f>MOD(D1771,'Peaker Keys'!$B$6)</f>
        <v>12</v>
      </c>
      <c r="G1771" t="str">
        <f>VLOOKUP(E1771,Clustering!$A$6:$B$370,2,FALSE)</f>
        <v>Spring</v>
      </c>
      <c r="H1771">
        <f>IF('Peaker Keys'!$B$29&gt;0,MAX(0,MIN('Peaker Keys'!$B$10,B1771/'Peaker Keys'!$B$29)),0)</f>
        <v>0</v>
      </c>
      <c r="I1771">
        <f>MAX(0,MIN('Peaker Keys'!$B$10,C1771/'Peaker Keys'!$B$30))</f>
        <v>4.3224551545277719E-4</v>
      </c>
      <c r="J1771">
        <f>IF('Peaker Keys'!$B$31=1,H1771,I1771)</f>
        <v>0</v>
      </c>
    </row>
    <row r="1772" spans="1:10" x14ac:dyDescent="0.25">
      <c r="A1772">
        <v>1766</v>
      </c>
      <c r="B1772">
        <v>0</v>
      </c>
      <c r="C1772">
        <v>51.6</v>
      </c>
      <c r="D1772">
        <f>MOD(A1772-1+'Peaker Keys'!$B$7,'Peaker Keys'!$B$5)</f>
        <v>1789</v>
      </c>
      <c r="E1772">
        <f>INT(D1772/'Peaker Keys'!$B$6)+1</f>
        <v>75</v>
      </c>
      <c r="F1772">
        <f>MOD(D1772,'Peaker Keys'!$B$6)</f>
        <v>13</v>
      </c>
      <c r="G1772" t="str">
        <f>VLOOKUP(E1772,Clustering!$A$6:$B$370,2,FALSE)</f>
        <v>Spring</v>
      </c>
      <c r="H1772">
        <f>IF('Peaker Keys'!$B$29&gt;0,MAX(0,MIN('Peaker Keys'!$B$10,B1772/'Peaker Keys'!$B$29)),0)</f>
        <v>0</v>
      </c>
      <c r="I1772">
        <f>MAX(0,MIN('Peaker Keys'!$B$10,C1772/'Peaker Keys'!$B$30))</f>
        <v>4.3224551545277719E-4</v>
      </c>
      <c r="J1772">
        <f>IF('Peaker Keys'!$B$31=1,H1772,I1772)</f>
        <v>0</v>
      </c>
    </row>
    <row r="1773" spans="1:10" x14ac:dyDescent="0.25">
      <c r="A1773">
        <v>1767</v>
      </c>
      <c r="B1773">
        <v>0</v>
      </c>
      <c r="C1773">
        <v>51.6</v>
      </c>
      <c r="D1773">
        <f>MOD(A1773-1+'Peaker Keys'!$B$7,'Peaker Keys'!$B$5)</f>
        <v>1790</v>
      </c>
      <c r="E1773">
        <f>INT(D1773/'Peaker Keys'!$B$6)+1</f>
        <v>75</v>
      </c>
      <c r="F1773">
        <f>MOD(D1773,'Peaker Keys'!$B$6)</f>
        <v>14</v>
      </c>
      <c r="G1773" t="str">
        <f>VLOOKUP(E1773,Clustering!$A$6:$B$370,2,FALSE)</f>
        <v>Spring</v>
      </c>
      <c r="H1773">
        <f>IF('Peaker Keys'!$B$29&gt;0,MAX(0,MIN('Peaker Keys'!$B$10,B1773/'Peaker Keys'!$B$29)),0)</f>
        <v>0</v>
      </c>
      <c r="I1773">
        <f>MAX(0,MIN('Peaker Keys'!$B$10,C1773/'Peaker Keys'!$B$30))</f>
        <v>4.3224551545277719E-4</v>
      </c>
      <c r="J1773">
        <f>IF('Peaker Keys'!$B$31=1,H1773,I1773)</f>
        <v>0</v>
      </c>
    </row>
    <row r="1774" spans="1:10" x14ac:dyDescent="0.25">
      <c r="A1774">
        <v>1768</v>
      </c>
      <c r="B1774">
        <v>0</v>
      </c>
      <c r="C1774">
        <v>51.6</v>
      </c>
      <c r="D1774">
        <f>MOD(A1774-1+'Peaker Keys'!$B$7,'Peaker Keys'!$B$5)</f>
        <v>1791</v>
      </c>
      <c r="E1774">
        <f>INT(D1774/'Peaker Keys'!$B$6)+1</f>
        <v>75</v>
      </c>
      <c r="F1774">
        <f>MOD(D1774,'Peaker Keys'!$B$6)</f>
        <v>15</v>
      </c>
      <c r="G1774" t="str">
        <f>VLOOKUP(E1774,Clustering!$A$6:$B$370,2,FALSE)</f>
        <v>Spring</v>
      </c>
      <c r="H1774">
        <f>IF('Peaker Keys'!$B$29&gt;0,MAX(0,MIN('Peaker Keys'!$B$10,B1774/'Peaker Keys'!$B$29)),0)</f>
        <v>0</v>
      </c>
      <c r="I1774">
        <f>MAX(0,MIN('Peaker Keys'!$B$10,C1774/'Peaker Keys'!$B$30))</f>
        <v>4.3224551545277719E-4</v>
      </c>
      <c r="J1774">
        <f>IF('Peaker Keys'!$B$31=1,H1774,I1774)</f>
        <v>0</v>
      </c>
    </row>
    <row r="1775" spans="1:10" x14ac:dyDescent="0.25">
      <c r="A1775">
        <v>1769</v>
      </c>
      <c r="B1775">
        <v>0</v>
      </c>
      <c r="C1775">
        <v>159.1</v>
      </c>
      <c r="D1775">
        <f>MOD(A1775-1+'Peaker Keys'!$B$7,'Peaker Keys'!$B$5)</f>
        <v>1792</v>
      </c>
      <c r="E1775">
        <f>INT(D1775/'Peaker Keys'!$B$6)+1</f>
        <v>75</v>
      </c>
      <c r="F1775">
        <f>MOD(D1775,'Peaker Keys'!$B$6)</f>
        <v>16</v>
      </c>
      <c r="G1775" t="str">
        <f>VLOOKUP(E1775,Clustering!$A$6:$B$370,2,FALSE)</f>
        <v>Spring</v>
      </c>
      <c r="H1775">
        <f>IF('Peaker Keys'!$B$29&gt;0,MAX(0,MIN('Peaker Keys'!$B$10,B1775/'Peaker Keys'!$B$29)),0)</f>
        <v>0</v>
      </c>
      <c r="I1775">
        <f>MAX(0,MIN('Peaker Keys'!$B$10,C1775/'Peaker Keys'!$B$30))</f>
        <v>1.3327570059793962E-3</v>
      </c>
      <c r="J1775">
        <f>IF('Peaker Keys'!$B$31=1,H1775,I1775)</f>
        <v>0</v>
      </c>
    </row>
    <row r="1776" spans="1:10" x14ac:dyDescent="0.25">
      <c r="A1776">
        <v>1770</v>
      </c>
      <c r="B1776">
        <v>0</v>
      </c>
      <c r="C1776">
        <v>159.1</v>
      </c>
      <c r="D1776">
        <f>MOD(A1776-1+'Peaker Keys'!$B$7,'Peaker Keys'!$B$5)</f>
        <v>1793</v>
      </c>
      <c r="E1776">
        <f>INT(D1776/'Peaker Keys'!$B$6)+1</f>
        <v>75</v>
      </c>
      <c r="F1776">
        <f>MOD(D1776,'Peaker Keys'!$B$6)</f>
        <v>17</v>
      </c>
      <c r="G1776" t="str">
        <f>VLOOKUP(E1776,Clustering!$A$6:$B$370,2,FALSE)</f>
        <v>Spring</v>
      </c>
      <c r="H1776">
        <f>IF('Peaker Keys'!$B$29&gt;0,MAX(0,MIN('Peaker Keys'!$B$10,B1776/'Peaker Keys'!$B$29)),0)</f>
        <v>0</v>
      </c>
      <c r="I1776">
        <f>MAX(0,MIN('Peaker Keys'!$B$10,C1776/'Peaker Keys'!$B$30))</f>
        <v>1.3327570059793962E-3</v>
      </c>
      <c r="J1776">
        <f>IF('Peaker Keys'!$B$31=1,H1776,I1776)</f>
        <v>0</v>
      </c>
    </row>
    <row r="1777" spans="1:10" x14ac:dyDescent="0.25">
      <c r="A1777">
        <v>1771</v>
      </c>
      <c r="B1777">
        <v>0</v>
      </c>
      <c r="C1777">
        <v>732.6</v>
      </c>
      <c r="D1777">
        <f>MOD(A1777-1+'Peaker Keys'!$B$7,'Peaker Keys'!$B$5)</f>
        <v>1794</v>
      </c>
      <c r="E1777">
        <f>INT(D1777/'Peaker Keys'!$B$6)+1</f>
        <v>75</v>
      </c>
      <c r="F1777">
        <f>MOD(D1777,'Peaker Keys'!$B$6)</f>
        <v>18</v>
      </c>
      <c r="G1777" t="str">
        <f>VLOOKUP(E1777,Clustering!$A$6:$B$370,2,FALSE)</f>
        <v>Spring</v>
      </c>
      <c r="H1777">
        <f>IF('Peaker Keys'!$B$29&gt;0,MAX(0,MIN('Peaker Keys'!$B$10,B1777/'Peaker Keys'!$B$29)),0)</f>
        <v>0</v>
      </c>
      <c r="I1777">
        <f>MAX(0,MIN('Peaker Keys'!$B$10,C1777/'Peaker Keys'!$B$30))</f>
        <v>6.1368810973004761E-3</v>
      </c>
      <c r="J1777">
        <f>IF('Peaker Keys'!$B$31=1,H1777,I1777)</f>
        <v>0</v>
      </c>
    </row>
    <row r="1778" spans="1:10" x14ac:dyDescent="0.25">
      <c r="A1778">
        <v>1772</v>
      </c>
      <c r="B1778">
        <v>0</v>
      </c>
      <c r="C1778">
        <v>732.6</v>
      </c>
      <c r="D1778">
        <f>MOD(A1778-1+'Peaker Keys'!$B$7,'Peaker Keys'!$B$5)</f>
        <v>1795</v>
      </c>
      <c r="E1778">
        <f>INT(D1778/'Peaker Keys'!$B$6)+1</f>
        <v>75</v>
      </c>
      <c r="F1778">
        <f>MOD(D1778,'Peaker Keys'!$B$6)</f>
        <v>19</v>
      </c>
      <c r="G1778" t="str">
        <f>VLOOKUP(E1778,Clustering!$A$6:$B$370,2,FALSE)</f>
        <v>Spring</v>
      </c>
      <c r="H1778">
        <f>IF('Peaker Keys'!$B$29&gt;0,MAX(0,MIN('Peaker Keys'!$B$10,B1778/'Peaker Keys'!$B$29)),0)</f>
        <v>0</v>
      </c>
      <c r="I1778">
        <f>MAX(0,MIN('Peaker Keys'!$B$10,C1778/'Peaker Keys'!$B$30))</f>
        <v>6.1368810973004761E-3</v>
      </c>
      <c r="J1778">
        <f>IF('Peaker Keys'!$B$31=1,H1778,I1778)</f>
        <v>0</v>
      </c>
    </row>
    <row r="1779" spans="1:10" x14ac:dyDescent="0.25">
      <c r="A1779">
        <v>1773</v>
      </c>
      <c r="B1779">
        <v>0</v>
      </c>
      <c r="C1779">
        <v>626.6</v>
      </c>
      <c r="D1779">
        <f>MOD(A1779-1+'Peaker Keys'!$B$7,'Peaker Keys'!$B$5)</f>
        <v>1796</v>
      </c>
      <c r="E1779">
        <f>INT(D1779/'Peaker Keys'!$B$6)+1</f>
        <v>75</v>
      </c>
      <c r="F1779">
        <f>MOD(D1779,'Peaker Keys'!$B$6)</f>
        <v>20</v>
      </c>
      <c r="G1779" t="str">
        <f>VLOOKUP(E1779,Clustering!$A$6:$B$370,2,FALSE)</f>
        <v>Spring</v>
      </c>
      <c r="H1779">
        <f>IF('Peaker Keys'!$B$29&gt;0,MAX(0,MIN('Peaker Keys'!$B$10,B1779/'Peaker Keys'!$B$29)),0)</f>
        <v>0</v>
      </c>
      <c r="I1779">
        <f>MAX(0,MIN('Peaker Keys'!$B$10,C1779/'Peaker Keys'!$B$30))</f>
        <v>5.248934883385856E-3</v>
      </c>
      <c r="J1779">
        <f>IF('Peaker Keys'!$B$31=1,H1779,I1779)</f>
        <v>0</v>
      </c>
    </row>
    <row r="1780" spans="1:10" x14ac:dyDescent="0.25">
      <c r="A1780">
        <v>1774</v>
      </c>
      <c r="B1780">
        <v>0</v>
      </c>
      <c r="C1780">
        <v>438.7</v>
      </c>
      <c r="D1780">
        <f>MOD(A1780-1+'Peaker Keys'!$B$7,'Peaker Keys'!$B$5)</f>
        <v>1797</v>
      </c>
      <c r="E1780">
        <f>INT(D1780/'Peaker Keys'!$B$6)+1</f>
        <v>75</v>
      </c>
      <c r="F1780">
        <f>MOD(D1780,'Peaker Keys'!$B$6)</f>
        <v>21</v>
      </c>
      <c r="G1780" t="str">
        <f>VLOOKUP(E1780,Clustering!$A$6:$B$370,2,FALSE)</f>
        <v>Spring</v>
      </c>
      <c r="H1780">
        <f>IF('Peaker Keys'!$B$29&gt;0,MAX(0,MIN('Peaker Keys'!$B$10,B1780/'Peaker Keys'!$B$29)),0)</f>
        <v>0</v>
      </c>
      <c r="I1780">
        <f>MAX(0,MIN('Peaker Keys'!$B$10,C1780/'Peaker Keys'!$B$30))</f>
        <v>3.6749245664560726E-3</v>
      </c>
      <c r="J1780">
        <f>IF('Peaker Keys'!$B$31=1,H1780,I1780)</f>
        <v>0</v>
      </c>
    </row>
    <row r="1781" spans="1:10" x14ac:dyDescent="0.25">
      <c r="A1781">
        <v>1775</v>
      </c>
      <c r="B1781">
        <v>0</v>
      </c>
      <c r="C1781">
        <v>942.7</v>
      </c>
      <c r="D1781">
        <f>MOD(A1781-1+'Peaker Keys'!$B$7,'Peaker Keys'!$B$5)</f>
        <v>1798</v>
      </c>
      <c r="E1781">
        <f>INT(D1781/'Peaker Keys'!$B$6)+1</f>
        <v>75</v>
      </c>
      <c r="F1781">
        <f>MOD(D1781,'Peaker Keys'!$B$6)</f>
        <v>22</v>
      </c>
      <c r="G1781" t="str">
        <f>VLOOKUP(E1781,Clustering!$A$6:$B$370,2,FALSE)</f>
        <v>Spring</v>
      </c>
      <c r="H1781">
        <f>IF('Peaker Keys'!$B$29&gt;0,MAX(0,MIN('Peaker Keys'!$B$10,B1781/'Peaker Keys'!$B$29)),0)</f>
        <v>0</v>
      </c>
      <c r="I1781">
        <f>MAX(0,MIN('Peaker Keys'!$B$10,C1781/'Peaker Keys'!$B$30))</f>
        <v>7.8968575080878498E-3</v>
      </c>
      <c r="J1781">
        <f>IF('Peaker Keys'!$B$31=1,H1781,I1781)</f>
        <v>0</v>
      </c>
    </row>
    <row r="1782" spans="1:10" x14ac:dyDescent="0.25">
      <c r="A1782">
        <v>1776</v>
      </c>
      <c r="B1782">
        <v>0</v>
      </c>
      <c r="C1782">
        <v>129.69999999999999</v>
      </c>
      <c r="D1782">
        <f>MOD(A1782-1+'Peaker Keys'!$B$7,'Peaker Keys'!$B$5)</f>
        <v>1799</v>
      </c>
      <c r="E1782">
        <f>INT(D1782/'Peaker Keys'!$B$6)+1</f>
        <v>75</v>
      </c>
      <c r="F1782">
        <f>MOD(D1782,'Peaker Keys'!$B$6)</f>
        <v>23</v>
      </c>
      <c r="G1782" t="str">
        <f>VLOOKUP(E1782,Clustering!$A$6:$B$370,2,FALSE)</f>
        <v>Spring</v>
      </c>
      <c r="H1782">
        <f>IF('Peaker Keys'!$B$29&gt;0,MAX(0,MIN('Peaker Keys'!$B$10,B1782/'Peaker Keys'!$B$29)),0)</f>
        <v>0</v>
      </c>
      <c r="I1782">
        <f>MAX(0,MIN('Peaker Keys'!$B$10,C1782/'Peaker Keys'!$B$30))</f>
        <v>1.0864775843842092E-3</v>
      </c>
      <c r="J1782">
        <f>IF('Peaker Keys'!$B$31=1,H1782,I1782)</f>
        <v>0</v>
      </c>
    </row>
    <row r="1783" spans="1:10" x14ac:dyDescent="0.25">
      <c r="A1783">
        <v>1777</v>
      </c>
      <c r="B1783">
        <v>0</v>
      </c>
      <c r="C1783">
        <v>95.5</v>
      </c>
      <c r="D1783">
        <f>MOD(A1783-1+'Peaker Keys'!$B$7,'Peaker Keys'!$B$5)</f>
        <v>1800</v>
      </c>
      <c r="E1783">
        <f>INT(D1783/'Peaker Keys'!$B$6)+1</f>
        <v>76</v>
      </c>
      <c r="F1783">
        <f>MOD(D1783,'Peaker Keys'!$B$6)</f>
        <v>0</v>
      </c>
      <c r="G1783" t="str">
        <f>VLOOKUP(E1783,Clustering!$A$6:$B$370,2,FALSE)</f>
        <v>Summer</v>
      </c>
      <c r="H1783">
        <f>IF('Peaker Keys'!$B$29&gt;0,MAX(0,MIN('Peaker Keys'!$B$10,B1783/'Peaker Keys'!$B$29)),0)</f>
        <v>0</v>
      </c>
      <c r="I1783">
        <f>MAX(0,MIN('Peaker Keys'!$B$10,C1783/'Peaker Keys'!$B$30))</f>
        <v>7.9998927763062441E-4</v>
      </c>
      <c r="J1783">
        <f>IF('Peaker Keys'!$B$31=1,H1783,I1783)</f>
        <v>0</v>
      </c>
    </row>
    <row r="1784" spans="1:10" x14ac:dyDescent="0.25">
      <c r="A1784">
        <v>1778</v>
      </c>
      <c r="B1784">
        <v>0</v>
      </c>
      <c r="C1784">
        <v>95.5</v>
      </c>
      <c r="D1784">
        <f>MOD(A1784-1+'Peaker Keys'!$B$7,'Peaker Keys'!$B$5)</f>
        <v>1801</v>
      </c>
      <c r="E1784">
        <f>INT(D1784/'Peaker Keys'!$B$6)+1</f>
        <v>76</v>
      </c>
      <c r="F1784">
        <f>MOD(D1784,'Peaker Keys'!$B$6)</f>
        <v>1</v>
      </c>
      <c r="G1784" t="str">
        <f>VLOOKUP(E1784,Clustering!$A$6:$B$370,2,FALSE)</f>
        <v>Summer</v>
      </c>
      <c r="H1784">
        <f>IF('Peaker Keys'!$B$29&gt;0,MAX(0,MIN('Peaker Keys'!$B$10,B1784/'Peaker Keys'!$B$29)),0)</f>
        <v>0</v>
      </c>
      <c r="I1784">
        <f>MAX(0,MIN('Peaker Keys'!$B$10,C1784/'Peaker Keys'!$B$30))</f>
        <v>7.9998927763062441E-4</v>
      </c>
      <c r="J1784">
        <f>IF('Peaker Keys'!$B$31=1,H1784,I1784)</f>
        <v>0</v>
      </c>
    </row>
    <row r="1785" spans="1:10" x14ac:dyDescent="0.25">
      <c r="A1785">
        <v>1779</v>
      </c>
      <c r="B1785">
        <v>0</v>
      </c>
      <c r="C1785">
        <v>95.5</v>
      </c>
      <c r="D1785">
        <f>MOD(A1785-1+'Peaker Keys'!$B$7,'Peaker Keys'!$B$5)</f>
        <v>1802</v>
      </c>
      <c r="E1785">
        <f>INT(D1785/'Peaker Keys'!$B$6)+1</f>
        <v>76</v>
      </c>
      <c r="F1785">
        <f>MOD(D1785,'Peaker Keys'!$B$6)</f>
        <v>2</v>
      </c>
      <c r="G1785" t="str">
        <f>VLOOKUP(E1785,Clustering!$A$6:$B$370,2,FALSE)</f>
        <v>Summer</v>
      </c>
      <c r="H1785">
        <f>IF('Peaker Keys'!$B$29&gt;0,MAX(0,MIN('Peaker Keys'!$B$10,B1785/'Peaker Keys'!$B$29)),0)</f>
        <v>0</v>
      </c>
      <c r="I1785">
        <f>MAX(0,MIN('Peaker Keys'!$B$10,C1785/'Peaker Keys'!$B$30))</f>
        <v>7.9998927763062441E-4</v>
      </c>
      <c r="J1785">
        <f>IF('Peaker Keys'!$B$31=1,H1785,I1785)</f>
        <v>0</v>
      </c>
    </row>
    <row r="1786" spans="1:10" x14ac:dyDescent="0.25">
      <c r="A1786">
        <v>1780</v>
      </c>
      <c r="B1786">
        <v>0</v>
      </c>
      <c r="C1786">
        <v>95.5</v>
      </c>
      <c r="D1786">
        <f>MOD(A1786-1+'Peaker Keys'!$B$7,'Peaker Keys'!$B$5)</f>
        <v>1803</v>
      </c>
      <c r="E1786">
        <f>INT(D1786/'Peaker Keys'!$B$6)+1</f>
        <v>76</v>
      </c>
      <c r="F1786">
        <f>MOD(D1786,'Peaker Keys'!$B$6)</f>
        <v>3</v>
      </c>
      <c r="G1786" t="str">
        <f>VLOOKUP(E1786,Clustering!$A$6:$B$370,2,FALSE)</f>
        <v>Summer</v>
      </c>
      <c r="H1786">
        <f>IF('Peaker Keys'!$B$29&gt;0,MAX(0,MIN('Peaker Keys'!$B$10,B1786/'Peaker Keys'!$B$29)),0)</f>
        <v>0</v>
      </c>
      <c r="I1786">
        <f>MAX(0,MIN('Peaker Keys'!$B$10,C1786/'Peaker Keys'!$B$30))</f>
        <v>7.9998927763062441E-4</v>
      </c>
      <c r="J1786">
        <f>IF('Peaker Keys'!$B$31=1,H1786,I1786)</f>
        <v>0</v>
      </c>
    </row>
    <row r="1787" spans="1:10" x14ac:dyDescent="0.25">
      <c r="A1787">
        <v>1781</v>
      </c>
      <c r="B1787">
        <v>0</v>
      </c>
      <c r="C1787">
        <v>95.5</v>
      </c>
      <c r="D1787">
        <f>MOD(A1787-1+'Peaker Keys'!$B$7,'Peaker Keys'!$B$5)</f>
        <v>1804</v>
      </c>
      <c r="E1787">
        <f>INT(D1787/'Peaker Keys'!$B$6)+1</f>
        <v>76</v>
      </c>
      <c r="F1787">
        <f>MOD(D1787,'Peaker Keys'!$B$6)</f>
        <v>4</v>
      </c>
      <c r="G1787" t="str">
        <f>VLOOKUP(E1787,Clustering!$A$6:$B$370,2,FALSE)</f>
        <v>Summer</v>
      </c>
      <c r="H1787">
        <f>IF('Peaker Keys'!$B$29&gt;0,MAX(0,MIN('Peaker Keys'!$B$10,B1787/'Peaker Keys'!$B$29)),0)</f>
        <v>0</v>
      </c>
      <c r="I1787">
        <f>MAX(0,MIN('Peaker Keys'!$B$10,C1787/'Peaker Keys'!$B$30))</f>
        <v>7.9998927763062441E-4</v>
      </c>
      <c r="J1787">
        <f>IF('Peaker Keys'!$B$31=1,H1787,I1787)</f>
        <v>0</v>
      </c>
    </row>
    <row r="1788" spans="1:10" x14ac:dyDescent="0.25">
      <c r="A1788">
        <v>1782</v>
      </c>
      <c r="B1788">
        <v>0</v>
      </c>
      <c r="C1788">
        <v>95.5</v>
      </c>
      <c r="D1788">
        <f>MOD(A1788-1+'Peaker Keys'!$B$7,'Peaker Keys'!$B$5)</f>
        <v>1805</v>
      </c>
      <c r="E1788">
        <f>INT(D1788/'Peaker Keys'!$B$6)+1</f>
        <v>76</v>
      </c>
      <c r="F1788">
        <f>MOD(D1788,'Peaker Keys'!$B$6)</f>
        <v>5</v>
      </c>
      <c r="G1788" t="str">
        <f>VLOOKUP(E1788,Clustering!$A$6:$B$370,2,FALSE)</f>
        <v>Summer</v>
      </c>
      <c r="H1788">
        <f>IF('Peaker Keys'!$B$29&gt;0,MAX(0,MIN('Peaker Keys'!$B$10,B1788/'Peaker Keys'!$B$29)),0)</f>
        <v>0</v>
      </c>
      <c r="I1788">
        <f>MAX(0,MIN('Peaker Keys'!$B$10,C1788/'Peaker Keys'!$B$30))</f>
        <v>7.9998927763062441E-4</v>
      </c>
      <c r="J1788">
        <f>IF('Peaker Keys'!$B$31=1,H1788,I1788)</f>
        <v>0</v>
      </c>
    </row>
    <row r="1789" spans="1:10" x14ac:dyDescent="0.25">
      <c r="A1789">
        <v>1783</v>
      </c>
      <c r="B1789">
        <v>0</v>
      </c>
      <c r="C1789">
        <v>100.2</v>
      </c>
      <c r="D1789">
        <f>MOD(A1789-1+'Peaker Keys'!$B$7,'Peaker Keys'!$B$5)</f>
        <v>1806</v>
      </c>
      <c r="E1789">
        <f>INT(D1789/'Peaker Keys'!$B$6)+1</f>
        <v>76</v>
      </c>
      <c r="F1789">
        <f>MOD(D1789,'Peaker Keys'!$B$6)</f>
        <v>6</v>
      </c>
      <c r="G1789" t="str">
        <f>VLOOKUP(E1789,Clustering!$A$6:$B$370,2,FALSE)</f>
        <v>Summer</v>
      </c>
      <c r="H1789">
        <f>IF('Peaker Keys'!$B$29&gt;0,MAX(0,MIN('Peaker Keys'!$B$10,B1789/'Peaker Keys'!$B$29)),0)</f>
        <v>0</v>
      </c>
      <c r="I1789">
        <f>MAX(0,MIN('Peaker Keys'!$B$10,C1789/'Peaker Keys'!$B$30))</f>
        <v>8.393604776815557E-4</v>
      </c>
      <c r="J1789">
        <f>IF('Peaker Keys'!$B$31=1,H1789,I1789)</f>
        <v>0</v>
      </c>
    </row>
    <row r="1790" spans="1:10" x14ac:dyDescent="0.25">
      <c r="A1790">
        <v>1784</v>
      </c>
      <c r="B1790">
        <v>0</v>
      </c>
      <c r="C1790">
        <v>129.9</v>
      </c>
      <c r="D1790">
        <f>MOD(A1790-1+'Peaker Keys'!$B$7,'Peaker Keys'!$B$5)</f>
        <v>1807</v>
      </c>
      <c r="E1790">
        <f>INT(D1790/'Peaker Keys'!$B$6)+1</f>
        <v>76</v>
      </c>
      <c r="F1790">
        <f>MOD(D1790,'Peaker Keys'!$B$6)</f>
        <v>7</v>
      </c>
      <c r="G1790" t="str">
        <f>VLOOKUP(E1790,Clustering!$A$6:$B$370,2,FALSE)</f>
        <v>Summer</v>
      </c>
      <c r="H1790">
        <f>IF('Peaker Keys'!$B$29&gt;0,MAX(0,MIN('Peaker Keys'!$B$10,B1790/'Peaker Keys'!$B$29)),0)</f>
        <v>0</v>
      </c>
      <c r="I1790">
        <f>MAX(0,MIN('Peaker Keys'!$B$10,C1790/'Peaker Keys'!$B$30))</f>
        <v>1.0881529545991426E-3</v>
      </c>
      <c r="J1790">
        <f>IF('Peaker Keys'!$B$31=1,H1790,I1790)</f>
        <v>0</v>
      </c>
    </row>
    <row r="1791" spans="1:10" x14ac:dyDescent="0.25">
      <c r="A1791">
        <v>1785</v>
      </c>
      <c r="B1791">
        <v>0</v>
      </c>
      <c r="C1791">
        <v>122.1</v>
      </c>
      <c r="D1791">
        <f>MOD(A1791-1+'Peaker Keys'!$B$7,'Peaker Keys'!$B$5)</f>
        <v>1808</v>
      </c>
      <c r="E1791">
        <f>INT(D1791/'Peaker Keys'!$B$6)+1</f>
        <v>76</v>
      </c>
      <c r="F1791">
        <f>MOD(D1791,'Peaker Keys'!$B$6)</f>
        <v>8</v>
      </c>
      <c r="G1791" t="str">
        <f>VLOOKUP(E1791,Clustering!$A$6:$B$370,2,FALSE)</f>
        <v>Summer</v>
      </c>
      <c r="H1791">
        <f>IF('Peaker Keys'!$B$29&gt;0,MAX(0,MIN('Peaker Keys'!$B$10,B1791/'Peaker Keys'!$B$29)),0)</f>
        <v>0</v>
      </c>
      <c r="I1791">
        <f>MAX(0,MIN('Peaker Keys'!$B$10,C1791/'Peaker Keys'!$B$30))</f>
        <v>1.0228135162167458E-3</v>
      </c>
      <c r="J1791">
        <f>IF('Peaker Keys'!$B$31=1,H1791,I1791)</f>
        <v>0</v>
      </c>
    </row>
    <row r="1792" spans="1:10" x14ac:dyDescent="0.25">
      <c r="A1792">
        <v>1786</v>
      </c>
      <c r="B1792">
        <v>0</v>
      </c>
      <c r="C1792">
        <v>95.5</v>
      </c>
      <c r="D1792">
        <f>MOD(A1792-1+'Peaker Keys'!$B$7,'Peaker Keys'!$B$5)</f>
        <v>1809</v>
      </c>
      <c r="E1792">
        <f>INT(D1792/'Peaker Keys'!$B$6)+1</f>
        <v>76</v>
      </c>
      <c r="F1792">
        <f>MOD(D1792,'Peaker Keys'!$B$6)</f>
        <v>9</v>
      </c>
      <c r="G1792" t="str">
        <f>VLOOKUP(E1792,Clustering!$A$6:$B$370,2,FALSE)</f>
        <v>Summer</v>
      </c>
      <c r="H1792">
        <f>IF('Peaker Keys'!$B$29&gt;0,MAX(0,MIN('Peaker Keys'!$B$10,B1792/'Peaker Keys'!$B$29)),0)</f>
        <v>0</v>
      </c>
      <c r="I1792">
        <f>MAX(0,MIN('Peaker Keys'!$B$10,C1792/'Peaker Keys'!$B$30))</f>
        <v>7.9998927763062441E-4</v>
      </c>
      <c r="J1792">
        <f>IF('Peaker Keys'!$B$31=1,H1792,I1792)</f>
        <v>0</v>
      </c>
    </row>
    <row r="1793" spans="1:10" x14ac:dyDescent="0.25">
      <c r="A1793">
        <v>1787</v>
      </c>
      <c r="B1793">
        <v>0</v>
      </c>
      <c r="C1793">
        <v>95.5</v>
      </c>
      <c r="D1793">
        <f>MOD(A1793-1+'Peaker Keys'!$B$7,'Peaker Keys'!$B$5)</f>
        <v>1810</v>
      </c>
      <c r="E1793">
        <f>INT(D1793/'Peaker Keys'!$B$6)+1</f>
        <v>76</v>
      </c>
      <c r="F1793">
        <f>MOD(D1793,'Peaker Keys'!$B$6)</f>
        <v>10</v>
      </c>
      <c r="G1793" t="str">
        <f>VLOOKUP(E1793,Clustering!$A$6:$B$370,2,FALSE)</f>
        <v>Summer</v>
      </c>
      <c r="H1793">
        <f>IF('Peaker Keys'!$B$29&gt;0,MAX(0,MIN('Peaker Keys'!$B$10,B1793/'Peaker Keys'!$B$29)),0)</f>
        <v>0</v>
      </c>
      <c r="I1793">
        <f>MAX(0,MIN('Peaker Keys'!$B$10,C1793/'Peaker Keys'!$B$30))</f>
        <v>7.9998927763062441E-4</v>
      </c>
      <c r="J1793">
        <f>IF('Peaker Keys'!$B$31=1,H1793,I1793)</f>
        <v>0</v>
      </c>
    </row>
    <row r="1794" spans="1:10" x14ac:dyDescent="0.25">
      <c r="A1794">
        <v>1788</v>
      </c>
      <c r="B1794">
        <v>0</v>
      </c>
      <c r="C1794">
        <v>95.5</v>
      </c>
      <c r="D1794">
        <f>MOD(A1794-1+'Peaker Keys'!$B$7,'Peaker Keys'!$B$5)</f>
        <v>1811</v>
      </c>
      <c r="E1794">
        <f>INT(D1794/'Peaker Keys'!$B$6)+1</f>
        <v>76</v>
      </c>
      <c r="F1794">
        <f>MOD(D1794,'Peaker Keys'!$B$6)</f>
        <v>11</v>
      </c>
      <c r="G1794" t="str">
        <f>VLOOKUP(E1794,Clustering!$A$6:$B$370,2,FALSE)</f>
        <v>Summer</v>
      </c>
      <c r="H1794">
        <f>IF('Peaker Keys'!$B$29&gt;0,MAX(0,MIN('Peaker Keys'!$B$10,B1794/'Peaker Keys'!$B$29)),0)</f>
        <v>0</v>
      </c>
      <c r="I1794">
        <f>MAX(0,MIN('Peaker Keys'!$B$10,C1794/'Peaker Keys'!$B$30))</f>
        <v>7.9998927763062441E-4</v>
      </c>
      <c r="J1794">
        <f>IF('Peaker Keys'!$B$31=1,H1794,I1794)</f>
        <v>0</v>
      </c>
    </row>
    <row r="1795" spans="1:10" x14ac:dyDescent="0.25">
      <c r="A1795">
        <v>1789</v>
      </c>
      <c r="B1795">
        <v>0</v>
      </c>
      <c r="C1795">
        <v>95.7</v>
      </c>
      <c r="D1795">
        <f>MOD(A1795-1+'Peaker Keys'!$B$7,'Peaker Keys'!$B$5)</f>
        <v>1812</v>
      </c>
      <c r="E1795">
        <f>INT(D1795/'Peaker Keys'!$B$6)+1</f>
        <v>76</v>
      </c>
      <c r="F1795">
        <f>MOD(D1795,'Peaker Keys'!$B$6)</f>
        <v>12</v>
      </c>
      <c r="G1795" t="str">
        <f>VLOOKUP(E1795,Clustering!$A$6:$B$370,2,FALSE)</f>
        <v>Summer</v>
      </c>
      <c r="H1795">
        <f>IF('Peaker Keys'!$B$29&gt;0,MAX(0,MIN('Peaker Keys'!$B$10,B1795/'Peaker Keys'!$B$29)),0)</f>
        <v>0</v>
      </c>
      <c r="I1795">
        <f>MAX(0,MIN('Peaker Keys'!$B$10,C1795/'Peaker Keys'!$B$30))</f>
        <v>8.0166464784555769E-4</v>
      </c>
      <c r="J1795">
        <f>IF('Peaker Keys'!$B$31=1,H1795,I1795)</f>
        <v>0</v>
      </c>
    </row>
    <row r="1796" spans="1:10" x14ac:dyDescent="0.25">
      <c r="A1796">
        <v>1790</v>
      </c>
      <c r="B1796">
        <v>0</v>
      </c>
      <c r="C1796">
        <v>95.5</v>
      </c>
      <c r="D1796">
        <f>MOD(A1796-1+'Peaker Keys'!$B$7,'Peaker Keys'!$B$5)</f>
        <v>1813</v>
      </c>
      <c r="E1796">
        <f>INT(D1796/'Peaker Keys'!$B$6)+1</f>
        <v>76</v>
      </c>
      <c r="F1796">
        <f>MOD(D1796,'Peaker Keys'!$B$6)</f>
        <v>13</v>
      </c>
      <c r="G1796" t="str">
        <f>VLOOKUP(E1796,Clustering!$A$6:$B$370,2,FALSE)</f>
        <v>Summer</v>
      </c>
      <c r="H1796">
        <f>IF('Peaker Keys'!$B$29&gt;0,MAX(0,MIN('Peaker Keys'!$B$10,B1796/'Peaker Keys'!$B$29)),0)</f>
        <v>0</v>
      </c>
      <c r="I1796">
        <f>MAX(0,MIN('Peaker Keys'!$B$10,C1796/'Peaker Keys'!$B$30))</f>
        <v>7.9998927763062441E-4</v>
      </c>
      <c r="J1796">
        <f>IF('Peaker Keys'!$B$31=1,H1796,I1796)</f>
        <v>0</v>
      </c>
    </row>
    <row r="1797" spans="1:10" x14ac:dyDescent="0.25">
      <c r="A1797">
        <v>1791</v>
      </c>
      <c r="B1797">
        <v>0</v>
      </c>
      <c r="C1797">
        <v>159.1</v>
      </c>
      <c r="D1797">
        <f>MOD(A1797-1+'Peaker Keys'!$B$7,'Peaker Keys'!$B$5)</f>
        <v>1814</v>
      </c>
      <c r="E1797">
        <f>INT(D1797/'Peaker Keys'!$B$6)+1</f>
        <v>76</v>
      </c>
      <c r="F1797">
        <f>MOD(D1797,'Peaker Keys'!$B$6)</f>
        <v>14</v>
      </c>
      <c r="G1797" t="str">
        <f>VLOOKUP(E1797,Clustering!$A$6:$B$370,2,FALSE)</f>
        <v>Summer</v>
      </c>
      <c r="H1797">
        <f>IF('Peaker Keys'!$B$29&gt;0,MAX(0,MIN('Peaker Keys'!$B$10,B1797/'Peaker Keys'!$B$29)),0)</f>
        <v>0</v>
      </c>
      <c r="I1797">
        <f>MAX(0,MIN('Peaker Keys'!$B$10,C1797/'Peaker Keys'!$B$30))</f>
        <v>1.3327570059793962E-3</v>
      </c>
      <c r="J1797">
        <f>IF('Peaker Keys'!$B$31=1,H1797,I1797)</f>
        <v>0</v>
      </c>
    </row>
    <row r="1798" spans="1:10" x14ac:dyDescent="0.25">
      <c r="A1798">
        <v>1792</v>
      </c>
      <c r="B1798">
        <v>0</v>
      </c>
      <c r="C1798">
        <v>159.1</v>
      </c>
      <c r="D1798">
        <f>MOD(A1798-1+'Peaker Keys'!$B$7,'Peaker Keys'!$B$5)</f>
        <v>1815</v>
      </c>
      <c r="E1798">
        <f>INT(D1798/'Peaker Keys'!$B$6)+1</f>
        <v>76</v>
      </c>
      <c r="F1798">
        <f>MOD(D1798,'Peaker Keys'!$B$6)</f>
        <v>15</v>
      </c>
      <c r="G1798" t="str">
        <f>VLOOKUP(E1798,Clustering!$A$6:$B$370,2,FALSE)</f>
        <v>Summer</v>
      </c>
      <c r="H1798">
        <f>IF('Peaker Keys'!$B$29&gt;0,MAX(0,MIN('Peaker Keys'!$B$10,B1798/'Peaker Keys'!$B$29)),0)</f>
        <v>0</v>
      </c>
      <c r="I1798">
        <f>MAX(0,MIN('Peaker Keys'!$B$10,C1798/'Peaker Keys'!$B$30))</f>
        <v>1.3327570059793962E-3</v>
      </c>
      <c r="J1798">
        <f>IF('Peaker Keys'!$B$31=1,H1798,I1798)</f>
        <v>0</v>
      </c>
    </row>
    <row r="1799" spans="1:10" x14ac:dyDescent="0.25">
      <c r="A1799">
        <v>1793</v>
      </c>
      <c r="B1799">
        <v>0</v>
      </c>
      <c r="C1799">
        <v>159.1</v>
      </c>
      <c r="D1799">
        <f>MOD(A1799-1+'Peaker Keys'!$B$7,'Peaker Keys'!$B$5)</f>
        <v>1816</v>
      </c>
      <c r="E1799">
        <f>INT(D1799/'Peaker Keys'!$B$6)+1</f>
        <v>76</v>
      </c>
      <c r="F1799">
        <f>MOD(D1799,'Peaker Keys'!$B$6)</f>
        <v>16</v>
      </c>
      <c r="G1799" t="str">
        <f>VLOOKUP(E1799,Clustering!$A$6:$B$370,2,FALSE)</f>
        <v>Summer</v>
      </c>
      <c r="H1799">
        <f>IF('Peaker Keys'!$B$29&gt;0,MAX(0,MIN('Peaker Keys'!$B$10,B1799/'Peaker Keys'!$B$29)),0)</f>
        <v>0</v>
      </c>
      <c r="I1799">
        <f>MAX(0,MIN('Peaker Keys'!$B$10,C1799/'Peaker Keys'!$B$30))</f>
        <v>1.3327570059793962E-3</v>
      </c>
      <c r="J1799">
        <f>IF('Peaker Keys'!$B$31=1,H1799,I1799)</f>
        <v>0</v>
      </c>
    </row>
    <row r="1800" spans="1:10" x14ac:dyDescent="0.25">
      <c r="A1800">
        <v>1794</v>
      </c>
      <c r="B1800">
        <v>0</v>
      </c>
      <c r="C1800">
        <v>421.6</v>
      </c>
      <c r="D1800">
        <f>MOD(A1800-1+'Peaker Keys'!$B$7,'Peaker Keys'!$B$5)</f>
        <v>1817</v>
      </c>
      <c r="E1800">
        <f>INT(D1800/'Peaker Keys'!$B$6)+1</f>
        <v>76</v>
      </c>
      <c r="F1800">
        <f>MOD(D1800,'Peaker Keys'!$B$6)</f>
        <v>17</v>
      </c>
      <c r="G1800" t="str">
        <f>VLOOKUP(E1800,Clustering!$A$6:$B$370,2,FALSE)</f>
        <v>Summer</v>
      </c>
      <c r="H1800">
        <f>IF('Peaker Keys'!$B$29&gt;0,MAX(0,MIN('Peaker Keys'!$B$10,B1800/'Peaker Keys'!$B$29)),0)</f>
        <v>0</v>
      </c>
      <c r="I1800">
        <f>MAX(0,MIN('Peaker Keys'!$B$10,C1800/'Peaker Keys'!$B$30))</f>
        <v>3.5316804130792801E-3</v>
      </c>
      <c r="J1800">
        <f>IF('Peaker Keys'!$B$31=1,H1800,I1800)</f>
        <v>0</v>
      </c>
    </row>
    <row r="1801" spans="1:10" x14ac:dyDescent="0.25">
      <c r="A1801">
        <v>1795</v>
      </c>
      <c r="B1801">
        <v>0</v>
      </c>
      <c r="C1801">
        <v>3270.7</v>
      </c>
      <c r="D1801">
        <f>MOD(A1801-1+'Peaker Keys'!$B$7,'Peaker Keys'!$B$5)</f>
        <v>1818</v>
      </c>
      <c r="E1801">
        <f>INT(D1801/'Peaker Keys'!$B$6)+1</f>
        <v>76</v>
      </c>
      <c r="F1801">
        <f>MOD(D1801,'Peaker Keys'!$B$6)</f>
        <v>18</v>
      </c>
      <c r="G1801" t="str">
        <f>VLOOKUP(E1801,Clustering!$A$6:$B$370,2,FALSE)</f>
        <v>Summer</v>
      </c>
      <c r="H1801">
        <f>IF('Peaker Keys'!$B$29&gt;0,MAX(0,MIN('Peaker Keys'!$B$10,B1801/'Peaker Keys'!$B$29)),0)</f>
        <v>0</v>
      </c>
      <c r="I1801">
        <f>MAX(0,MIN('Peaker Keys'!$B$10,C1801/'Peaker Keys'!$B$30))</f>
        <v>2.7398166809910817E-2</v>
      </c>
      <c r="J1801">
        <f>IF('Peaker Keys'!$B$31=1,H1801,I1801)</f>
        <v>0</v>
      </c>
    </row>
    <row r="1802" spans="1:10" x14ac:dyDescent="0.25">
      <c r="A1802">
        <v>1796</v>
      </c>
      <c r="B1802">
        <v>0</v>
      </c>
      <c r="C1802">
        <v>3270.7</v>
      </c>
      <c r="D1802">
        <f>MOD(A1802-1+'Peaker Keys'!$B$7,'Peaker Keys'!$B$5)</f>
        <v>1819</v>
      </c>
      <c r="E1802">
        <f>INT(D1802/'Peaker Keys'!$B$6)+1</f>
        <v>76</v>
      </c>
      <c r="F1802">
        <f>MOD(D1802,'Peaker Keys'!$B$6)</f>
        <v>19</v>
      </c>
      <c r="G1802" t="str">
        <f>VLOOKUP(E1802,Clustering!$A$6:$B$370,2,FALSE)</f>
        <v>Summer</v>
      </c>
      <c r="H1802">
        <f>IF('Peaker Keys'!$B$29&gt;0,MAX(0,MIN('Peaker Keys'!$B$10,B1802/'Peaker Keys'!$B$29)),0)</f>
        <v>0</v>
      </c>
      <c r="I1802">
        <f>MAX(0,MIN('Peaker Keys'!$B$10,C1802/'Peaker Keys'!$B$30))</f>
        <v>2.7398166809910817E-2</v>
      </c>
      <c r="J1802">
        <f>IF('Peaker Keys'!$B$31=1,H1802,I1802)</f>
        <v>0</v>
      </c>
    </row>
    <row r="1803" spans="1:10" x14ac:dyDescent="0.25">
      <c r="A1803">
        <v>1797</v>
      </c>
      <c r="B1803">
        <v>0</v>
      </c>
      <c r="C1803">
        <v>1577.7</v>
      </c>
      <c r="D1803">
        <f>MOD(A1803-1+'Peaker Keys'!$B$7,'Peaker Keys'!$B$5)</f>
        <v>1820</v>
      </c>
      <c r="E1803">
        <f>INT(D1803/'Peaker Keys'!$B$6)+1</f>
        <v>76</v>
      </c>
      <c r="F1803">
        <f>MOD(D1803,'Peaker Keys'!$B$6)</f>
        <v>20</v>
      </c>
      <c r="G1803" t="str">
        <f>VLOOKUP(E1803,Clustering!$A$6:$B$370,2,FALSE)</f>
        <v>Summer</v>
      </c>
      <c r="H1803">
        <f>IF('Peaker Keys'!$B$29&gt;0,MAX(0,MIN('Peaker Keys'!$B$10,B1803/'Peaker Keys'!$B$29)),0)</f>
        <v>0</v>
      </c>
      <c r="I1803">
        <f>MAX(0,MIN('Peaker Keys'!$B$10,C1803/'Peaker Keys'!$B$30))</f>
        <v>1.3216157940500902E-2</v>
      </c>
      <c r="J1803">
        <f>IF('Peaker Keys'!$B$31=1,H1803,I1803)</f>
        <v>0</v>
      </c>
    </row>
    <row r="1804" spans="1:10" x14ac:dyDescent="0.25">
      <c r="A1804">
        <v>1798</v>
      </c>
      <c r="B1804">
        <v>0</v>
      </c>
      <c r="C1804">
        <v>159.1</v>
      </c>
      <c r="D1804">
        <f>MOD(A1804-1+'Peaker Keys'!$B$7,'Peaker Keys'!$B$5)</f>
        <v>1821</v>
      </c>
      <c r="E1804">
        <f>INT(D1804/'Peaker Keys'!$B$6)+1</f>
        <v>76</v>
      </c>
      <c r="F1804">
        <f>MOD(D1804,'Peaker Keys'!$B$6)</f>
        <v>21</v>
      </c>
      <c r="G1804" t="str">
        <f>VLOOKUP(E1804,Clustering!$A$6:$B$370,2,FALSE)</f>
        <v>Summer</v>
      </c>
      <c r="H1804">
        <f>IF('Peaker Keys'!$B$29&gt;0,MAX(0,MIN('Peaker Keys'!$B$10,B1804/'Peaker Keys'!$B$29)),0)</f>
        <v>0</v>
      </c>
      <c r="I1804">
        <f>MAX(0,MIN('Peaker Keys'!$B$10,C1804/'Peaker Keys'!$B$30))</f>
        <v>1.3327570059793962E-3</v>
      </c>
      <c r="J1804">
        <f>IF('Peaker Keys'!$B$31=1,H1804,I1804)</f>
        <v>0</v>
      </c>
    </row>
    <row r="1805" spans="1:10" x14ac:dyDescent="0.25">
      <c r="A1805">
        <v>1799</v>
      </c>
      <c r="B1805">
        <v>0</v>
      </c>
      <c r="C1805">
        <v>159.1</v>
      </c>
      <c r="D1805">
        <f>MOD(A1805-1+'Peaker Keys'!$B$7,'Peaker Keys'!$B$5)</f>
        <v>1822</v>
      </c>
      <c r="E1805">
        <f>INT(D1805/'Peaker Keys'!$B$6)+1</f>
        <v>76</v>
      </c>
      <c r="F1805">
        <f>MOD(D1805,'Peaker Keys'!$B$6)</f>
        <v>22</v>
      </c>
      <c r="G1805" t="str">
        <f>VLOOKUP(E1805,Clustering!$A$6:$B$370,2,FALSE)</f>
        <v>Summer</v>
      </c>
      <c r="H1805">
        <f>IF('Peaker Keys'!$B$29&gt;0,MAX(0,MIN('Peaker Keys'!$B$10,B1805/'Peaker Keys'!$B$29)),0)</f>
        <v>0</v>
      </c>
      <c r="I1805">
        <f>MAX(0,MIN('Peaker Keys'!$B$10,C1805/'Peaker Keys'!$B$30))</f>
        <v>1.3327570059793962E-3</v>
      </c>
      <c r="J1805">
        <f>IF('Peaker Keys'!$B$31=1,H1805,I1805)</f>
        <v>0</v>
      </c>
    </row>
    <row r="1806" spans="1:10" x14ac:dyDescent="0.25">
      <c r="A1806">
        <v>1800</v>
      </c>
      <c r="B1806">
        <v>0</v>
      </c>
      <c r="C1806">
        <v>159.1</v>
      </c>
      <c r="D1806">
        <f>MOD(A1806-1+'Peaker Keys'!$B$7,'Peaker Keys'!$B$5)</f>
        <v>1823</v>
      </c>
      <c r="E1806">
        <f>INT(D1806/'Peaker Keys'!$B$6)+1</f>
        <v>76</v>
      </c>
      <c r="F1806">
        <f>MOD(D1806,'Peaker Keys'!$B$6)</f>
        <v>23</v>
      </c>
      <c r="G1806" t="str">
        <f>VLOOKUP(E1806,Clustering!$A$6:$B$370,2,FALSE)</f>
        <v>Summer</v>
      </c>
      <c r="H1806">
        <f>IF('Peaker Keys'!$B$29&gt;0,MAX(0,MIN('Peaker Keys'!$B$10,B1806/'Peaker Keys'!$B$29)),0)</f>
        <v>0</v>
      </c>
      <c r="I1806">
        <f>MAX(0,MIN('Peaker Keys'!$B$10,C1806/'Peaker Keys'!$B$30))</f>
        <v>1.3327570059793962E-3</v>
      </c>
      <c r="J1806">
        <f>IF('Peaker Keys'!$B$31=1,H1806,I1806)</f>
        <v>0</v>
      </c>
    </row>
    <row r="1807" spans="1:10" x14ac:dyDescent="0.25">
      <c r="A1807">
        <v>1801</v>
      </c>
      <c r="B1807">
        <v>0</v>
      </c>
      <c r="C1807">
        <v>95.5</v>
      </c>
      <c r="D1807">
        <f>MOD(A1807-1+'Peaker Keys'!$B$7,'Peaker Keys'!$B$5)</f>
        <v>1824</v>
      </c>
      <c r="E1807">
        <f>INT(D1807/'Peaker Keys'!$B$6)+1</f>
        <v>77</v>
      </c>
      <c r="F1807">
        <f>MOD(D1807,'Peaker Keys'!$B$6)</f>
        <v>0</v>
      </c>
      <c r="G1807" t="str">
        <f>VLOOKUP(E1807,Clustering!$A$6:$B$370,2,FALSE)</f>
        <v>Winter</v>
      </c>
      <c r="H1807">
        <f>IF('Peaker Keys'!$B$29&gt;0,MAX(0,MIN('Peaker Keys'!$B$10,B1807/'Peaker Keys'!$B$29)),0)</f>
        <v>0</v>
      </c>
      <c r="I1807">
        <f>MAX(0,MIN('Peaker Keys'!$B$10,C1807/'Peaker Keys'!$B$30))</f>
        <v>7.9998927763062441E-4</v>
      </c>
      <c r="J1807">
        <f>IF('Peaker Keys'!$B$31=1,H1807,I1807)</f>
        <v>0</v>
      </c>
    </row>
    <row r="1808" spans="1:10" x14ac:dyDescent="0.25">
      <c r="A1808">
        <v>1802</v>
      </c>
      <c r="B1808">
        <v>0</v>
      </c>
      <c r="C1808">
        <v>95.5</v>
      </c>
      <c r="D1808">
        <f>MOD(A1808-1+'Peaker Keys'!$B$7,'Peaker Keys'!$B$5)</f>
        <v>1825</v>
      </c>
      <c r="E1808">
        <f>INT(D1808/'Peaker Keys'!$B$6)+1</f>
        <v>77</v>
      </c>
      <c r="F1808">
        <f>MOD(D1808,'Peaker Keys'!$B$6)</f>
        <v>1</v>
      </c>
      <c r="G1808" t="str">
        <f>VLOOKUP(E1808,Clustering!$A$6:$B$370,2,FALSE)</f>
        <v>Winter</v>
      </c>
      <c r="H1808">
        <f>IF('Peaker Keys'!$B$29&gt;0,MAX(0,MIN('Peaker Keys'!$B$10,B1808/'Peaker Keys'!$B$29)),0)</f>
        <v>0</v>
      </c>
      <c r="I1808">
        <f>MAX(0,MIN('Peaker Keys'!$B$10,C1808/'Peaker Keys'!$B$30))</f>
        <v>7.9998927763062441E-4</v>
      </c>
      <c r="J1808">
        <f>IF('Peaker Keys'!$B$31=1,H1808,I1808)</f>
        <v>0</v>
      </c>
    </row>
    <row r="1809" spans="1:10" x14ac:dyDescent="0.25">
      <c r="A1809">
        <v>1803</v>
      </c>
      <c r="B1809">
        <v>0</v>
      </c>
      <c r="C1809">
        <v>95.5</v>
      </c>
      <c r="D1809">
        <f>MOD(A1809-1+'Peaker Keys'!$B$7,'Peaker Keys'!$B$5)</f>
        <v>1826</v>
      </c>
      <c r="E1809">
        <f>INT(D1809/'Peaker Keys'!$B$6)+1</f>
        <v>77</v>
      </c>
      <c r="F1809">
        <f>MOD(D1809,'Peaker Keys'!$B$6)</f>
        <v>2</v>
      </c>
      <c r="G1809" t="str">
        <f>VLOOKUP(E1809,Clustering!$A$6:$B$370,2,FALSE)</f>
        <v>Winter</v>
      </c>
      <c r="H1809">
        <f>IF('Peaker Keys'!$B$29&gt;0,MAX(0,MIN('Peaker Keys'!$B$10,B1809/'Peaker Keys'!$B$29)),0)</f>
        <v>0</v>
      </c>
      <c r="I1809">
        <f>MAX(0,MIN('Peaker Keys'!$B$10,C1809/'Peaker Keys'!$B$30))</f>
        <v>7.9998927763062441E-4</v>
      </c>
      <c r="J1809">
        <f>IF('Peaker Keys'!$B$31=1,H1809,I1809)</f>
        <v>0</v>
      </c>
    </row>
    <row r="1810" spans="1:10" x14ac:dyDescent="0.25">
      <c r="A1810">
        <v>1804</v>
      </c>
      <c r="B1810">
        <v>0</v>
      </c>
      <c r="C1810">
        <v>95.5</v>
      </c>
      <c r="D1810">
        <f>MOD(A1810-1+'Peaker Keys'!$B$7,'Peaker Keys'!$B$5)</f>
        <v>1827</v>
      </c>
      <c r="E1810">
        <f>INT(D1810/'Peaker Keys'!$B$6)+1</f>
        <v>77</v>
      </c>
      <c r="F1810">
        <f>MOD(D1810,'Peaker Keys'!$B$6)</f>
        <v>3</v>
      </c>
      <c r="G1810" t="str">
        <f>VLOOKUP(E1810,Clustering!$A$6:$B$370,2,FALSE)</f>
        <v>Winter</v>
      </c>
      <c r="H1810">
        <f>IF('Peaker Keys'!$B$29&gt;0,MAX(0,MIN('Peaker Keys'!$B$10,B1810/'Peaker Keys'!$B$29)),0)</f>
        <v>0</v>
      </c>
      <c r="I1810">
        <f>MAX(0,MIN('Peaker Keys'!$B$10,C1810/'Peaker Keys'!$B$30))</f>
        <v>7.9998927763062441E-4</v>
      </c>
      <c r="J1810">
        <f>IF('Peaker Keys'!$B$31=1,H1810,I1810)</f>
        <v>0</v>
      </c>
    </row>
    <row r="1811" spans="1:10" x14ac:dyDescent="0.25">
      <c r="A1811">
        <v>1805</v>
      </c>
      <c r="B1811">
        <v>0</v>
      </c>
      <c r="C1811">
        <v>95.5</v>
      </c>
      <c r="D1811">
        <f>MOD(A1811-1+'Peaker Keys'!$B$7,'Peaker Keys'!$B$5)</f>
        <v>1828</v>
      </c>
      <c r="E1811">
        <f>INT(D1811/'Peaker Keys'!$B$6)+1</f>
        <v>77</v>
      </c>
      <c r="F1811">
        <f>MOD(D1811,'Peaker Keys'!$B$6)</f>
        <v>4</v>
      </c>
      <c r="G1811" t="str">
        <f>VLOOKUP(E1811,Clustering!$A$6:$B$370,2,FALSE)</f>
        <v>Winter</v>
      </c>
      <c r="H1811">
        <f>IF('Peaker Keys'!$B$29&gt;0,MAX(0,MIN('Peaker Keys'!$B$10,B1811/'Peaker Keys'!$B$29)),0)</f>
        <v>0</v>
      </c>
      <c r="I1811">
        <f>MAX(0,MIN('Peaker Keys'!$B$10,C1811/'Peaker Keys'!$B$30))</f>
        <v>7.9998927763062441E-4</v>
      </c>
      <c r="J1811">
        <f>IF('Peaker Keys'!$B$31=1,H1811,I1811)</f>
        <v>0</v>
      </c>
    </row>
    <row r="1812" spans="1:10" x14ac:dyDescent="0.25">
      <c r="A1812">
        <v>1806</v>
      </c>
      <c r="B1812">
        <v>0</v>
      </c>
      <c r="C1812">
        <v>95.5</v>
      </c>
      <c r="D1812">
        <f>MOD(A1812-1+'Peaker Keys'!$B$7,'Peaker Keys'!$B$5)</f>
        <v>1829</v>
      </c>
      <c r="E1812">
        <f>INT(D1812/'Peaker Keys'!$B$6)+1</f>
        <v>77</v>
      </c>
      <c r="F1812">
        <f>MOD(D1812,'Peaker Keys'!$B$6)</f>
        <v>5</v>
      </c>
      <c r="G1812" t="str">
        <f>VLOOKUP(E1812,Clustering!$A$6:$B$370,2,FALSE)</f>
        <v>Winter</v>
      </c>
      <c r="H1812">
        <f>IF('Peaker Keys'!$B$29&gt;0,MAX(0,MIN('Peaker Keys'!$B$10,B1812/'Peaker Keys'!$B$29)),0)</f>
        <v>0</v>
      </c>
      <c r="I1812">
        <f>MAX(0,MIN('Peaker Keys'!$B$10,C1812/'Peaker Keys'!$B$30))</f>
        <v>7.9998927763062441E-4</v>
      </c>
      <c r="J1812">
        <f>IF('Peaker Keys'!$B$31=1,H1812,I1812)</f>
        <v>0</v>
      </c>
    </row>
    <row r="1813" spans="1:10" x14ac:dyDescent="0.25">
      <c r="A1813">
        <v>1807</v>
      </c>
      <c r="B1813">
        <v>0</v>
      </c>
      <c r="C1813">
        <v>114.1</v>
      </c>
      <c r="D1813">
        <f>MOD(A1813-1+'Peaker Keys'!$B$7,'Peaker Keys'!$B$5)</f>
        <v>1830</v>
      </c>
      <c r="E1813">
        <f>INT(D1813/'Peaker Keys'!$B$6)+1</f>
        <v>77</v>
      </c>
      <c r="F1813">
        <f>MOD(D1813,'Peaker Keys'!$B$6)</f>
        <v>6</v>
      </c>
      <c r="G1813" t="str">
        <f>VLOOKUP(E1813,Clustering!$A$6:$B$370,2,FALSE)</f>
        <v>Winter</v>
      </c>
      <c r="H1813">
        <f>IF('Peaker Keys'!$B$29&gt;0,MAX(0,MIN('Peaker Keys'!$B$10,B1813/'Peaker Keys'!$B$29)),0)</f>
        <v>0</v>
      </c>
      <c r="I1813">
        <f>MAX(0,MIN('Peaker Keys'!$B$10,C1813/'Peaker Keys'!$B$30))</f>
        <v>9.5579870761941608E-4</v>
      </c>
      <c r="J1813">
        <f>IF('Peaker Keys'!$B$31=1,H1813,I1813)</f>
        <v>0</v>
      </c>
    </row>
    <row r="1814" spans="1:10" x14ac:dyDescent="0.25">
      <c r="A1814">
        <v>1808</v>
      </c>
      <c r="B1814">
        <v>0</v>
      </c>
      <c r="C1814">
        <v>159.1</v>
      </c>
      <c r="D1814">
        <f>MOD(A1814-1+'Peaker Keys'!$B$7,'Peaker Keys'!$B$5)</f>
        <v>1831</v>
      </c>
      <c r="E1814">
        <f>INT(D1814/'Peaker Keys'!$B$6)+1</f>
        <v>77</v>
      </c>
      <c r="F1814">
        <f>MOD(D1814,'Peaker Keys'!$B$6)</f>
        <v>7</v>
      </c>
      <c r="G1814" t="str">
        <f>VLOOKUP(E1814,Clustering!$A$6:$B$370,2,FALSE)</f>
        <v>Winter</v>
      </c>
      <c r="H1814">
        <f>IF('Peaker Keys'!$B$29&gt;0,MAX(0,MIN('Peaker Keys'!$B$10,B1814/'Peaker Keys'!$B$29)),0)</f>
        <v>0</v>
      </c>
      <c r="I1814">
        <f>MAX(0,MIN('Peaker Keys'!$B$10,C1814/'Peaker Keys'!$B$30))</f>
        <v>1.3327570059793962E-3</v>
      </c>
      <c r="J1814">
        <f>IF('Peaker Keys'!$B$31=1,H1814,I1814)</f>
        <v>0</v>
      </c>
    </row>
    <row r="1815" spans="1:10" x14ac:dyDescent="0.25">
      <c r="A1815">
        <v>1809</v>
      </c>
      <c r="B1815">
        <v>0</v>
      </c>
      <c r="C1815">
        <v>159.1</v>
      </c>
      <c r="D1815">
        <f>MOD(A1815-1+'Peaker Keys'!$B$7,'Peaker Keys'!$B$5)</f>
        <v>1832</v>
      </c>
      <c r="E1815">
        <f>INT(D1815/'Peaker Keys'!$B$6)+1</f>
        <v>77</v>
      </c>
      <c r="F1815">
        <f>MOD(D1815,'Peaker Keys'!$B$6)</f>
        <v>8</v>
      </c>
      <c r="G1815" t="str">
        <f>VLOOKUP(E1815,Clustering!$A$6:$B$370,2,FALSE)</f>
        <v>Winter</v>
      </c>
      <c r="H1815">
        <f>IF('Peaker Keys'!$B$29&gt;0,MAX(0,MIN('Peaker Keys'!$B$10,B1815/'Peaker Keys'!$B$29)),0)</f>
        <v>0</v>
      </c>
      <c r="I1815">
        <f>MAX(0,MIN('Peaker Keys'!$B$10,C1815/'Peaker Keys'!$B$30))</f>
        <v>1.3327570059793962E-3</v>
      </c>
      <c r="J1815">
        <f>IF('Peaker Keys'!$B$31=1,H1815,I1815)</f>
        <v>0</v>
      </c>
    </row>
    <row r="1816" spans="1:10" x14ac:dyDescent="0.25">
      <c r="A1816">
        <v>1810</v>
      </c>
      <c r="B1816">
        <v>0</v>
      </c>
      <c r="C1816">
        <v>159.1</v>
      </c>
      <c r="D1816">
        <f>MOD(A1816-1+'Peaker Keys'!$B$7,'Peaker Keys'!$B$5)</f>
        <v>1833</v>
      </c>
      <c r="E1816">
        <f>INT(D1816/'Peaker Keys'!$B$6)+1</f>
        <v>77</v>
      </c>
      <c r="F1816">
        <f>MOD(D1816,'Peaker Keys'!$B$6)</f>
        <v>9</v>
      </c>
      <c r="G1816" t="str">
        <f>VLOOKUP(E1816,Clustering!$A$6:$B$370,2,FALSE)</f>
        <v>Winter</v>
      </c>
      <c r="H1816">
        <f>IF('Peaker Keys'!$B$29&gt;0,MAX(0,MIN('Peaker Keys'!$B$10,B1816/'Peaker Keys'!$B$29)),0)</f>
        <v>0</v>
      </c>
      <c r="I1816">
        <f>MAX(0,MIN('Peaker Keys'!$B$10,C1816/'Peaker Keys'!$B$30))</f>
        <v>1.3327570059793962E-3</v>
      </c>
      <c r="J1816">
        <f>IF('Peaker Keys'!$B$31=1,H1816,I1816)</f>
        <v>0</v>
      </c>
    </row>
    <row r="1817" spans="1:10" x14ac:dyDescent="0.25">
      <c r="A1817">
        <v>1811</v>
      </c>
      <c r="B1817">
        <v>0</v>
      </c>
      <c r="C1817">
        <v>159.1</v>
      </c>
      <c r="D1817">
        <f>MOD(A1817-1+'Peaker Keys'!$B$7,'Peaker Keys'!$B$5)</f>
        <v>1834</v>
      </c>
      <c r="E1817">
        <f>INT(D1817/'Peaker Keys'!$B$6)+1</f>
        <v>77</v>
      </c>
      <c r="F1817">
        <f>MOD(D1817,'Peaker Keys'!$B$6)</f>
        <v>10</v>
      </c>
      <c r="G1817" t="str">
        <f>VLOOKUP(E1817,Clustering!$A$6:$B$370,2,FALSE)</f>
        <v>Winter</v>
      </c>
      <c r="H1817">
        <f>IF('Peaker Keys'!$B$29&gt;0,MAX(0,MIN('Peaker Keys'!$B$10,B1817/'Peaker Keys'!$B$29)),0)</f>
        <v>0</v>
      </c>
      <c r="I1817">
        <f>MAX(0,MIN('Peaker Keys'!$B$10,C1817/'Peaker Keys'!$B$30))</f>
        <v>1.3327570059793962E-3</v>
      </c>
      <c r="J1817">
        <f>IF('Peaker Keys'!$B$31=1,H1817,I1817)</f>
        <v>0</v>
      </c>
    </row>
    <row r="1818" spans="1:10" x14ac:dyDescent="0.25">
      <c r="A1818">
        <v>1812</v>
      </c>
      <c r="B1818">
        <v>0</v>
      </c>
      <c r="C1818">
        <v>159.1</v>
      </c>
      <c r="D1818">
        <f>MOD(A1818-1+'Peaker Keys'!$B$7,'Peaker Keys'!$B$5)</f>
        <v>1835</v>
      </c>
      <c r="E1818">
        <f>INT(D1818/'Peaker Keys'!$B$6)+1</f>
        <v>77</v>
      </c>
      <c r="F1818">
        <f>MOD(D1818,'Peaker Keys'!$B$6)</f>
        <v>11</v>
      </c>
      <c r="G1818" t="str">
        <f>VLOOKUP(E1818,Clustering!$A$6:$B$370,2,FALSE)</f>
        <v>Winter</v>
      </c>
      <c r="H1818">
        <f>IF('Peaker Keys'!$B$29&gt;0,MAX(0,MIN('Peaker Keys'!$B$10,B1818/'Peaker Keys'!$B$29)),0)</f>
        <v>0</v>
      </c>
      <c r="I1818">
        <f>MAX(0,MIN('Peaker Keys'!$B$10,C1818/'Peaker Keys'!$B$30))</f>
        <v>1.3327570059793962E-3</v>
      </c>
      <c r="J1818">
        <f>IF('Peaker Keys'!$B$31=1,H1818,I1818)</f>
        <v>0</v>
      </c>
    </row>
    <row r="1819" spans="1:10" x14ac:dyDescent="0.25">
      <c r="A1819">
        <v>1813</v>
      </c>
      <c r="B1819">
        <v>0</v>
      </c>
      <c r="C1819">
        <v>159.1</v>
      </c>
      <c r="D1819">
        <f>MOD(A1819-1+'Peaker Keys'!$B$7,'Peaker Keys'!$B$5)</f>
        <v>1836</v>
      </c>
      <c r="E1819">
        <f>INT(D1819/'Peaker Keys'!$B$6)+1</f>
        <v>77</v>
      </c>
      <c r="F1819">
        <f>MOD(D1819,'Peaker Keys'!$B$6)</f>
        <v>12</v>
      </c>
      <c r="G1819" t="str">
        <f>VLOOKUP(E1819,Clustering!$A$6:$B$370,2,FALSE)</f>
        <v>Winter</v>
      </c>
      <c r="H1819">
        <f>IF('Peaker Keys'!$B$29&gt;0,MAX(0,MIN('Peaker Keys'!$B$10,B1819/'Peaker Keys'!$B$29)),0)</f>
        <v>0</v>
      </c>
      <c r="I1819">
        <f>MAX(0,MIN('Peaker Keys'!$B$10,C1819/'Peaker Keys'!$B$30))</f>
        <v>1.3327570059793962E-3</v>
      </c>
      <c r="J1819">
        <f>IF('Peaker Keys'!$B$31=1,H1819,I1819)</f>
        <v>0</v>
      </c>
    </row>
    <row r="1820" spans="1:10" x14ac:dyDescent="0.25">
      <c r="A1820">
        <v>1814</v>
      </c>
      <c r="B1820">
        <v>0</v>
      </c>
      <c r="C1820">
        <v>159.1</v>
      </c>
      <c r="D1820">
        <f>MOD(A1820-1+'Peaker Keys'!$B$7,'Peaker Keys'!$B$5)</f>
        <v>1837</v>
      </c>
      <c r="E1820">
        <f>INT(D1820/'Peaker Keys'!$B$6)+1</f>
        <v>77</v>
      </c>
      <c r="F1820">
        <f>MOD(D1820,'Peaker Keys'!$B$6)</f>
        <v>13</v>
      </c>
      <c r="G1820" t="str">
        <f>VLOOKUP(E1820,Clustering!$A$6:$B$370,2,FALSE)</f>
        <v>Winter</v>
      </c>
      <c r="H1820">
        <f>IF('Peaker Keys'!$B$29&gt;0,MAX(0,MIN('Peaker Keys'!$B$10,B1820/'Peaker Keys'!$B$29)),0)</f>
        <v>0</v>
      </c>
      <c r="I1820">
        <f>MAX(0,MIN('Peaker Keys'!$B$10,C1820/'Peaker Keys'!$B$30))</f>
        <v>1.3327570059793962E-3</v>
      </c>
      <c r="J1820">
        <f>IF('Peaker Keys'!$B$31=1,H1820,I1820)</f>
        <v>0</v>
      </c>
    </row>
    <row r="1821" spans="1:10" x14ac:dyDescent="0.25">
      <c r="A1821">
        <v>1815</v>
      </c>
      <c r="B1821">
        <v>0</v>
      </c>
      <c r="C1821">
        <v>100.2</v>
      </c>
      <c r="D1821">
        <f>MOD(A1821-1+'Peaker Keys'!$B$7,'Peaker Keys'!$B$5)</f>
        <v>1838</v>
      </c>
      <c r="E1821">
        <f>INT(D1821/'Peaker Keys'!$B$6)+1</f>
        <v>77</v>
      </c>
      <c r="F1821">
        <f>MOD(D1821,'Peaker Keys'!$B$6)</f>
        <v>14</v>
      </c>
      <c r="G1821" t="str">
        <f>VLOOKUP(E1821,Clustering!$A$6:$B$370,2,FALSE)</f>
        <v>Winter</v>
      </c>
      <c r="H1821">
        <f>IF('Peaker Keys'!$B$29&gt;0,MAX(0,MIN('Peaker Keys'!$B$10,B1821/'Peaker Keys'!$B$29)),0)</f>
        <v>0</v>
      </c>
      <c r="I1821">
        <f>MAX(0,MIN('Peaker Keys'!$B$10,C1821/'Peaker Keys'!$B$30))</f>
        <v>8.393604776815557E-4</v>
      </c>
      <c r="J1821">
        <f>IF('Peaker Keys'!$B$31=1,H1821,I1821)</f>
        <v>0</v>
      </c>
    </row>
    <row r="1822" spans="1:10" x14ac:dyDescent="0.25">
      <c r="A1822">
        <v>1816</v>
      </c>
      <c r="B1822">
        <v>0</v>
      </c>
      <c r="C1822">
        <v>118.5</v>
      </c>
      <c r="D1822">
        <f>MOD(A1822-1+'Peaker Keys'!$B$7,'Peaker Keys'!$B$5)</f>
        <v>1839</v>
      </c>
      <c r="E1822">
        <f>INT(D1822/'Peaker Keys'!$B$6)+1</f>
        <v>77</v>
      </c>
      <c r="F1822">
        <f>MOD(D1822,'Peaker Keys'!$B$6)</f>
        <v>15</v>
      </c>
      <c r="G1822" t="str">
        <f>VLOOKUP(E1822,Clustering!$A$6:$B$370,2,FALSE)</f>
        <v>Winter</v>
      </c>
      <c r="H1822">
        <f>IF('Peaker Keys'!$B$29&gt;0,MAX(0,MIN('Peaker Keys'!$B$10,B1822/'Peaker Keys'!$B$29)),0)</f>
        <v>0</v>
      </c>
      <c r="I1822">
        <f>MAX(0,MIN('Peaker Keys'!$B$10,C1822/'Peaker Keys'!$B$30))</f>
        <v>9.9265685234794761E-4</v>
      </c>
      <c r="J1822">
        <f>IF('Peaker Keys'!$B$31=1,H1822,I1822)</f>
        <v>0</v>
      </c>
    </row>
    <row r="1823" spans="1:10" x14ac:dyDescent="0.25">
      <c r="A1823">
        <v>1817</v>
      </c>
      <c r="B1823">
        <v>0</v>
      </c>
      <c r="C1823">
        <v>159.1</v>
      </c>
      <c r="D1823">
        <f>MOD(A1823-1+'Peaker Keys'!$B$7,'Peaker Keys'!$B$5)</f>
        <v>1840</v>
      </c>
      <c r="E1823">
        <f>INT(D1823/'Peaker Keys'!$B$6)+1</f>
        <v>77</v>
      </c>
      <c r="F1823">
        <f>MOD(D1823,'Peaker Keys'!$B$6)</f>
        <v>16</v>
      </c>
      <c r="G1823" t="str">
        <f>VLOOKUP(E1823,Clustering!$A$6:$B$370,2,FALSE)</f>
        <v>Winter</v>
      </c>
      <c r="H1823">
        <f>IF('Peaker Keys'!$B$29&gt;0,MAX(0,MIN('Peaker Keys'!$B$10,B1823/'Peaker Keys'!$B$29)),0)</f>
        <v>0</v>
      </c>
      <c r="I1823">
        <f>MAX(0,MIN('Peaker Keys'!$B$10,C1823/'Peaker Keys'!$B$30))</f>
        <v>1.3327570059793962E-3</v>
      </c>
      <c r="J1823">
        <f>IF('Peaker Keys'!$B$31=1,H1823,I1823)</f>
        <v>0</v>
      </c>
    </row>
    <row r="1824" spans="1:10" x14ac:dyDescent="0.25">
      <c r="A1824">
        <v>1818</v>
      </c>
      <c r="B1824">
        <v>0</v>
      </c>
      <c r="C1824">
        <v>159.1</v>
      </c>
      <c r="D1824">
        <f>MOD(A1824-1+'Peaker Keys'!$B$7,'Peaker Keys'!$B$5)</f>
        <v>1841</v>
      </c>
      <c r="E1824">
        <f>INT(D1824/'Peaker Keys'!$B$6)+1</f>
        <v>77</v>
      </c>
      <c r="F1824">
        <f>MOD(D1824,'Peaker Keys'!$B$6)</f>
        <v>17</v>
      </c>
      <c r="G1824" t="str">
        <f>VLOOKUP(E1824,Clustering!$A$6:$B$370,2,FALSE)</f>
        <v>Winter</v>
      </c>
      <c r="H1824">
        <f>IF('Peaker Keys'!$B$29&gt;0,MAX(0,MIN('Peaker Keys'!$B$10,B1824/'Peaker Keys'!$B$29)),0)</f>
        <v>0</v>
      </c>
      <c r="I1824">
        <f>MAX(0,MIN('Peaker Keys'!$B$10,C1824/'Peaker Keys'!$B$30))</f>
        <v>1.3327570059793962E-3</v>
      </c>
      <c r="J1824">
        <f>IF('Peaker Keys'!$B$31=1,H1824,I1824)</f>
        <v>0</v>
      </c>
    </row>
    <row r="1825" spans="1:10" x14ac:dyDescent="0.25">
      <c r="A1825">
        <v>1819</v>
      </c>
      <c r="B1825">
        <v>0</v>
      </c>
      <c r="C1825">
        <v>159.1</v>
      </c>
      <c r="D1825">
        <f>MOD(A1825-1+'Peaker Keys'!$B$7,'Peaker Keys'!$B$5)</f>
        <v>1842</v>
      </c>
      <c r="E1825">
        <f>INT(D1825/'Peaker Keys'!$B$6)+1</f>
        <v>77</v>
      </c>
      <c r="F1825">
        <f>MOD(D1825,'Peaker Keys'!$B$6)</f>
        <v>18</v>
      </c>
      <c r="G1825" t="str">
        <f>VLOOKUP(E1825,Clustering!$A$6:$B$370,2,FALSE)</f>
        <v>Winter</v>
      </c>
      <c r="H1825">
        <f>IF('Peaker Keys'!$B$29&gt;0,MAX(0,MIN('Peaker Keys'!$B$10,B1825/'Peaker Keys'!$B$29)),0)</f>
        <v>0</v>
      </c>
      <c r="I1825">
        <f>MAX(0,MIN('Peaker Keys'!$B$10,C1825/'Peaker Keys'!$B$30))</f>
        <v>1.3327570059793962E-3</v>
      </c>
      <c r="J1825">
        <f>IF('Peaker Keys'!$B$31=1,H1825,I1825)</f>
        <v>0</v>
      </c>
    </row>
    <row r="1826" spans="1:10" x14ac:dyDescent="0.25">
      <c r="A1826">
        <v>1820</v>
      </c>
      <c r="B1826">
        <v>0</v>
      </c>
      <c r="C1826">
        <v>1077.2</v>
      </c>
      <c r="D1826">
        <f>MOD(A1826-1+'Peaker Keys'!$B$7,'Peaker Keys'!$B$5)</f>
        <v>1843</v>
      </c>
      <c r="E1826">
        <f>INT(D1826/'Peaker Keys'!$B$6)+1</f>
        <v>77</v>
      </c>
      <c r="F1826">
        <f>MOD(D1826,'Peaker Keys'!$B$6)</f>
        <v>19</v>
      </c>
      <c r="G1826" t="str">
        <f>VLOOKUP(E1826,Clustering!$A$6:$B$370,2,FALSE)</f>
        <v>Winter</v>
      </c>
      <c r="H1826">
        <f>IF('Peaker Keys'!$B$29&gt;0,MAX(0,MIN('Peaker Keys'!$B$10,B1826/'Peaker Keys'!$B$29)),0)</f>
        <v>0</v>
      </c>
      <c r="I1826">
        <f>MAX(0,MIN('Peaker Keys'!$B$10,C1826/'Peaker Keys'!$B$30))</f>
        <v>9.0235439776304577E-3</v>
      </c>
      <c r="J1826">
        <f>IF('Peaker Keys'!$B$31=1,H1826,I1826)</f>
        <v>0</v>
      </c>
    </row>
    <row r="1827" spans="1:10" x14ac:dyDescent="0.25">
      <c r="A1827">
        <v>1821</v>
      </c>
      <c r="B1827">
        <v>0</v>
      </c>
      <c r="C1827">
        <v>1485.2</v>
      </c>
      <c r="D1827">
        <f>MOD(A1827-1+'Peaker Keys'!$B$7,'Peaker Keys'!$B$5)</f>
        <v>1844</v>
      </c>
      <c r="E1827">
        <f>INT(D1827/'Peaker Keys'!$B$6)+1</f>
        <v>77</v>
      </c>
      <c r="F1827">
        <f>MOD(D1827,'Peaker Keys'!$B$6)</f>
        <v>20</v>
      </c>
      <c r="G1827" t="str">
        <f>VLOOKUP(E1827,Clustering!$A$6:$B$370,2,FALSE)</f>
        <v>Winter</v>
      </c>
      <c r="H1827">
        <f>IF('Peaker Keys'!$B$29&gt;0,MAX(0,MIN('Peaker Keys'!$B$10,B1827/'Peaker Keys'!$B$29)),0)</f>
        <v>0</v>
      </c>
      <c r="I1827">
        <f>MAX(0,MIN('Peaker Keys'!$B$10,C1827/'Peaker Keys'!$B$30))</f>
        <v>1.2441299216094276E-2</v>
      </c>
      <c r="J1827">
        <f>IF('Peaker Keys'!$B$31=1,H1827,I1827)</f>
        <v>0</v>
      </c>
    </row>
    <row r="1828" spans="1:10" x14ac:dyDescent="0.25">
      <c r="A1828">
        <v>1822</v>
      </c>
      <c r="B1828">
        <v>0</v>
      </c>
      <c r="C1828">
        <v>1485.2</v>
      </c>
      <c r="D1828">
        <f>MOD(A1828-1+'Peaker Keys'!$B$7,'Peaker Keys'!$B$5)</f>
        <v>1845</v>
      </c>
      <c r="E1828">
        <f>INT(D1828/'Peaker Keys'!$B$6)+1</f>
        <v>77</v>
      </c>
      <c r="F1828">
        <f>MOD(D1828,'Peaker Keys'!$B$6)</f>
        <v>21</v>
      </c>
      <c r="G1828" t="str">
        <f>VLOOKUP(E1828,Clustering!$A$6:$B$370,2,FALSE)</f>
        <v>Winter</v>
      </c>
      <c r="H1828">
        <f>IF('Peaker Keys'!$B$29&gt;0,MAX(0,MIN('Peaker Keys'!$B$10,B1828/'Peaker Keys'!$B$29)),0)</f>
        <v>0</v>
      </c>
      <c r="I1828">
        <f>MAX(0,MIN('Peaker Keys'!$B$10,C1828/'Peaker Keys'!$B$30))</f>
        <v>1.2441299216094276E-2</v>
      </c>
      <c r="J1828">
        <f>IF('Peaker Keys'!$B$31=1,H1828,I1828)</f>
        <v>0</v>
      </c>
    </row>
    <row r="1829" spans="1:10" x14ac:dyDescent="0.25">
      <c r="A1829">
        <v>1823</v>
      </c>
      <c r="B1829">
        <v>0</v>
      </c>
      <c r="C1829">
        <v>159.1</v>
      </c>
      <c r="D1829">
        <f>MOD(A1829-1+'Peaker Keys'!$B$7,'Peaker Keys'!$B$5)</f>
        <v>1846</v>
      </c>
      <c r="E1829">
        <f>INT(D1829/'Peaker Keys'!$B$6)+1</f>
        <v>77</v>
      </c>
      <c r="F1829">
        <f>MOD(D1829,'Peaker Keys'!$B$6)</f>
        <v>22</v>
      </c>
      <c r="G1829" t="str">
        <f>VLOOKUP(E1829,Clustering!$A$6:$B$370,2,FALSE)</f>
        <v>Winter</v>
      </c>
      <c r="H1829">
        <f>IF('Peaker Keys'!$B$29&gt;0,MAX(0,MIN('Peaker Keys'!$B$10,B1829/'Peaker Keys'!$B$29)),0)</f>
        <v>0</v>
      </c>
      <c r="I1829">
        <f>MAX(0,MIN('Peaker Keys'!$B$10,C1829/'Peaker Keys'!$B$30))</f>
        <v>1.3327570059793962E-3</v>
      </c>
      <c r="J1829">
        <f>IF('Peaker Keys'!$B$31=1,H1829,I1829)</f>
        <v>0</v>
      </c>
    </row>
    <row r="1830" spans="1:10" x14ac:dyDescent="0.25">
      <c r="A1830">
        <v>1824</v>
      </c>
      <c r="B1830">
        <v>0</v>
      </c>
      <c r="C1830">
        <v>159.1</v>
      </c>
      <c r="D1830">
        <f>MOD(A1830-1+'Peaker Keys'!$B$7,'Peaker Keys'!$B$5)</f>
        <v>1847</v>
      </c>
      <c r="E1830">
        <f>INT(D1830/'Peaker Keys'!$B$6)+1</f>
        <v>77</v>
      </c>
      <c r="F1830">
        <f>MOD(D1830,'Peaker Keys'!$B$6)</f>
        <v>23</v>
      </c>
      <c r="G1830" t="str">
        <f>VLOOKUP(E1830,Clustering!$A$6:$B$370,2,FALSE)</f>
        <v>Winter</v>
      </c>
      <c r="H1830">
        <f>IF('Peaker Keys'!$B$29&gt;0,MAX(0,MIN('Peaker Keys'!$B$10,B1830/'Peaker Keys'!$B$29)),0)</f>
        <v>0</v>
      </c>
      <c r="I1830">
        <f>MAX(0,MIN('Peaker Keys'!$B$10,C1830/'Peaker Keys'!$B$30))</f>
        <v>1.3327570059793962E-3</v>
      </c>
      <c r="J1830">
        <f>IF('Peaker Keys'!$B$31=1,H1830,I1830)</f>
        <v>0</v>
      </c>
    </row>
    <row r="1831" spans="1:10" x14ac:dyDescent="0.25">
      <c r="A1831">
        <v>1825</v>
      </c>
      <c r="B1831">
        <v>0</v>
      </c>
      <c r="C1831">
        <v>159.1</v>
      </c>
      <c r="D1831">
        <f>MOD(A1831-1+'Peaker Keys'!$B$7,'Peaker Keys'!$B$5)</f>
        <v>1848</v>
      </c>
      <c r="E1831">
        <f>INT(D1831/'Peaker Keys'!$B$6)+1</f>
        <v>78</v>
      </c>
      <c r="F1831">
        <f>MOD(D1831,'Peaker Keys'!$B$6)</f>
        <v>0</v>
      </c>
      <c r="G1831" t="str">
        <f>VLOOKUP(E1831,Clustering!$A$6:$B$370,2,FALSE)</f>
        <v>Summer</v>
      </c>
      <c r="H1831">
        <f>IF('Peaker Keys'!$B$29&gt;0,MAX(0,MIN('Peaker Keys'!$B$10,B1831/'Peaker Keys'!$B$29)),0)</f>
        <v>0</v>
      </c>
      <c r="I1831">
        <f>MAX(0,MIN('Peaker Keys'!$B$10,C1831/'Peaker Keys'!$B$30))</f>
        <v>1.3327570059793962E-3</v>
      </c>
      <c r="J1831">
        <f>IF('Peaker Keys'!$B$31=1,H1831,I1831)</f>
        <v>0</v>
      </c>
    </row>
    <row r="1832" spans="1:10" x14ac:dyDescent="0.25">
      <c r="A1832">
        <v>1826</v>
      </c>
      <c r="B1832">
        <v>0</v>
      </c>
      <c r="C1832">
        <v>159.1</v>
      </c>
      <c r="D1832">
        <f>MOD(A1832-1+'Peaker Keys'!$B$7,'Peaker Keys'!$B$5)</f>
        <v>1849</v>
      </c>
      <c r="E1832">
        <f>INT(D1832/'Peaker Keys'!$B$6)+1</f>
        <v>78</v>
      </c>
      <c r="F1832">
        <f>MOD(D1832,'Peaker Keys'!$B$6)</f>
        <v>1</v>
      </c>
      <c r="G1832" t="str">
        <f>VLOOKUP(E1832,Clustering!$A$6:$B$370,2,FALSE)</f>
        <v>Summer</v>
      </c>
      <c r="H1832">
        <f>IF('Peaker Keys'!$B$29&gt;0,MAX(0,MIN('Peaker Keys'!$B$10,B1832/'Peaker Keys'!$B$29)),0)</f>
        <v>0</v>
      </c>
      <c r="I1832">
        <f>MAX(0,MIN('Peaker Keys'!$B$10,C1832/'Peaker Keys'!$B$30))</f>
        <v>1.3327570059793962E-3</v>
      </c>
      <c r="J1832">
        <f>IF('Peaker Keys'!$B$31=1,H1832,I1832)</f>
        <v>0</v>
      </c>
    </row>
    <row r="1833" spans="1:10" x14ac:dyDescent="0.25">
      <c r="A1833">
        <v>1827</v>
      </c>
      <c r="B1833">
        <v>0</v>
      </c>
      <c r="C1833">
        <v>159.1</v>
      </c>
      <c r="D1833">
        <f>MOD(A1833-1+'Peaker Keys'!$B$7,'Peaker Keys'!$B$5)</f>
        <v>1850</v>
      </c>
      <c r="E1833">
        <f>INT(D1833/'Peaker Keys'!$B$6)+1</f>
        <v>78</v>
      </c>
      <c r="F1833">
        <f>MOD(D1833,'Peaker Keys'!$B$6)</f>
        <v>2</v>
      </c>
      <c r="G1833" t="str">
        <f>VLOOKUP(E1833,Clustering!$A$6:$B$370,2,FALSE)</f>
        <v>Summer</v>
      </c>
      <c r="H1833">
        <f>IF('Peaker Keys'!$B$29&gt;0,MAX(0,MIN('Peaker Keys'!$B$10,B1833/'Peaker Keys'!$B$29)),0)</f>
        <v>0</v>
      </c>
      <c r="I1833">
        <f>MAX(0,MIN('Peaker Keys'!$B$10,C1833/'Peaker Keys'!$B$30))</f>
        <v>1.3327570059793962E-3</v>
      </c>
      <c r="J1833">
        <f>IF('Peaker Keys'!$B$31=1,H1833,I1833)</f>
        <v>0</v>
      </c>
    </row>
    <row r="1834" spans="1:10" x14ac:dyDescent="0.25">
      <c r="A1834">
        <v>1828</v>
      </c>
      <c r="B1834">
        <v>0</v>
      </c>
      <c r="C1834">
        <v>159.1</v>
      </c>
      <c r="D1834">
        <f>MOD(A1834-1+'Peaker Keys'!$B$7,'Peaker Keys'!$B$5)</f>
        <v>1851</v>
      </c>
      <c r="E1834">
        <f>INT(D1834/'Peaker Keys'!$B$6)+1</f>
        <v>78</v>
      </c>
      <c r="F1834">
        <f>MOD(D1834,'Peaker Keys'!$B$6)</f>
        <v>3</v>
      </c>
      <c r="G1834" t="str">
        <f>VLOOKUP(E1834,Clustering!$A$6:$B$370,2,FALSE)</f>
        <v>Summer</v>
      </c>
      <c r="H1834">
        <f>IF('Peaker Keys'!$B$29&gt;0,MAX(0,MIN('Peaker Keys'!$B$10,B1834/'Peaker Keys'!$B$29)),0)</f>
        <v>0</v>
      </c>
      <c r="I1834">
        <f>MAX(0,MIN('Peaker Keys'!$B$10,C1834/'Peaker Keys'!$B$30))</f>
        <v>1.3327570059793962E-3</v>
      </c>
      <c r="J1834">
        <f>IF('Peaker Keys'!$B$31=1,H1834,I1834)</f>
        <v>0</v>
      </c>
    </row>
    <row r="1835" spans="1:10" x14ac:dyDescent="0.25">
      <c r="A1835">
        <v>1829</v>
      </c>
      <c r="B1835">
        <v>0</v>
      </c>
      <c r="C1835">
        <v>159.1</v>
      </c>
      <c r="D1835">
        <f>MOD(A1835-1+'Peaker Keys'!$B$7,'Peaker Keys'!$B$5)</f>
        <v>1852</v>
      </c>
      <c r="E1835">
        <f>INT(D1835/'Peaker Keys'!$B$6)+1</f>
        <v>78</v>
      </c>
      <c r="F1835">
        <f>MOD(D1835,'Peaker Keys'!$B$6)</f>
        <v>4</v>
      </c>
      <c r="G1835" t="str">
        <f>VLOOKUP(E1835,Clustering!$A$6:$B$370,2,FALSE)</f>
        <v>Summer</v>
      </c>
      <c r="H1835">
        <f>IF('Peaker Keys'!$B$29&gt;0,MAX(0,MIN('Peaker Keys'!$B$10,B1835/'Peaker Keys'!$B$29)),0)</f>
        <v>0</v>
      </c>
      <c r="I1835">
        <f>MAX(0,MIN('Peaker Keys'!$B$10,C1835/'Peaker Keys'!$B$30))</f>
        <v>1.3327570059793962E-3</v>
      </c>
      <c r="J1835">
        <f>IF('Peaker Keys'!$B$31=1,H1835,I1835)</f>
        <v>0</v>
      </c>
    </row>
    <row r="1836" spans="1:10" x14ac:dyDescent="0.25">
      <c r="A1836">
        <v>1830</v>
      </c>
      <c r="B1836">
        <v>0</v>
      </c>
      <c r="C1836">
        <v>159.1</v>
      </c>
      <c r="D1836">
        <f>MOD(A1836-1+'Peaker Keys'!$B$7,'Peaker Keys'!$B$5)</f>
        <v>1853</v>
      </c>
      <c r="E1836">
        <f>INT(D1836/'Peaker Keys'!$B$6)+1</f>
        <v>78</v>
      </c>
      <c r="F1836">
        <f>MOD(D1836,'Peaker Keys'!$B$6)</f>
        <v>5</v>
      </c>
      <c r="G1836" t="str">
        <f>VLOOKUP(E1836,Clustering!$A$6:$B$370,2,FALSE)</f>
        <v>Summer</v>
      </c>
      <c r="H1836">
        <f>IF('Peaker Keys'!$B$29&gt;0,MAX(0,MIN('Peaker Keys'!$B$10,B1836/'Peaker Keys'!$B$29)),0)</f>
        <v>0</v>
      </c>
      <c r="I1836">
        <f>MAX(0,MIN('Peaker Keys'!$B$10,C1836/'Peaker Keys'!$B$30))</f>
        <v>1.3327570059793962E-3</v>
      </c>
      <c r="J1836">
        <f>IF('Peaker Keys'!$B$31=1,H1836,I1836)</f>
        <v>0</v>
      </c>
    </row>
    <row r="1837" spans="1:10" x14ac:dyDescent="0.25">
      <c r="A1837">
        <v>1831</v>
      </c>
      <c r="B1837">
        <v>0</v>
      </c>
      <c r="C1837">
        <v>95.5</v>
      </c>
      <c r="D1837">
        <f>MOD(A1837-1+'Peaker Keys'!$B$7,'Peaker Keys'!$B$5)</f>
        <v>1854</v>
      </c>
      <c r="E1837">
        <f>INT(D1837/'Peaker Keys'!$B$6)+1</f>
        <v>78</v>
      </c>
      <c r="F1837">
        <f>MOD(D1837,'Peaker Keys'!$B$6)</f>
        <v>6</v>
      </c>
      <c r="G1837" t="str">
        <f>VLOOKUP(E1837,Clustering!$A$6:$B$370,2,FALSE)</f>
        <v>Summer</v>
      </c>
      <c r="H1837">
        <f>IF('Peaker Keys'!$B$29&gt;0,MAX(0,MIN('Peaker Keys'!$B$10,B1837/'Peaker Keys'!$B$29)),0)</f>
        <v>0</v>
      </c>
      <c r="I1837">
        <f>MAX(0,MIN('Peaker Keys'!$B$10,C1837/'Peaker Keys'!$B$30))</f>
        <v>7.9998927763062441E-4</v>
      </c>
      <c r="J1837">
        <f>IF('Peaker Keys'!$B$31=1,H1837,I1837)</f>
        <v>0</v>
      </c>
    </row>
    <row r="1838" spans="1:10" x14ac:dyDescent="0.25">
      <c r="A1838">
        <v>1832</v>
      </c>
      <c r="B1838">
        <v>0</v>
      </c>
      <c r="C1838">
        <v>95.5</v>
      </c>
      <c r="D1838">
        <f>MOD(A1838-1+'Peaker Keys'!$B$7,'Peaker Keys'!$B$5)</f>
        <v>1855</v>
      </c>
      <c r="E1838">
        <f>INT(D1838/'Peaker Keys'!$B$6)+1</f>
        <v>78</v>
      </c>
      <c r="F1838">
        <f>MOD(D1838,'Peaker Keys'!$B$6)</f>
        <v>7</v>
      </c>
      <c r="G1838" t="str">
        <f>VLOOKUP(E1838,Clustering!$A$6:$B$370,2,FALSE)</f>
        <v>Summer</v>
      </c>
      <c r="H1838">
        <f>IF('Peaker Keys'!$B$29&gt;0,MAX(0,MIN('Peaker Keys'!$B$10,B1838/'Peaker Keys'!$B$29)),0)</f>
        <v>0</v>
      </c>
      <c r="I1838">
        <f>MAX(0,MIN('Peaker Keys'!$B$10,C1838/'Peaker Keys'!$B$30))</f>
        <v>7.9998927763062441E-4</v>
      </c>
      <c r="J1838">
        <f>IF('Peaker Keys'!$B$31=1,H1838,I1838)</f>
        <v>0</v>
      </c>
    </row>
    <row r="1839" spans="1:10" x14ac:dyDescent="0.25">
      <c r="A1839">
        <v>1833</v>
      </c>
      <c r="B1839">
        <v>0</v>
      </c>
      <c r="C1839">
        <v>95.5</v>
      </c>
      <c r="D1839">
        <f>MOD(A1839-1+'Peaker Keys'!$B$7,'Peaker Keys'!$B$5)</f>
        <v>1856</v>
      </c>
      <c r="E1839">
        <f>INT(D1839/'Peaker Keys'!$B$6)+1</f>
        <v>78</v>
      </c>
      <c r="F1839">
        <f>MOD(D1839,'Peaker Keys'!$B$6)</f>
        <v>8</v>
      </c>
      <c r="G1839" t="str">
        <f>VLOOKUP(E1839,Clustering!$A$6:$B$370,2,FALSE)</f>
        <v>Summer</v>
      </c>
      <c r="H1839">
        <f>IF('Peaker Keys'!$B$29&gt;0,MAX(0,MIN('Peaker Keys'!$B$10,B1839/'Peaker Keys'!$B$29)),0)</f>
        <v>0</v>
      </c>
      <c r="I1839">
        <f>MAX(0,MIN('Peaker Keys'!$B$10,C1839/'Peaker Keys'!$B$30))</f>
        <v>7.9998927763062441E-4</v>
      </c>
      <c r="J1839">
        <f>IF('Peaker Keys'!$B$31=1,H1839,I1839)</f>
        <v>0</v>
      </c>
    </row>
    <row r="1840" spans="1:10" x14ac:dyDescent="0.25">
      <c r="A1840">
        <v>1834</v>
      </c>
      <c r="B1840">
        <v>0</v>
      </c>
      <c r="C1840">
        <v>95.5</v>
      </c>
      <c r="D1840">
        <f>MOD(A1840-1+'Peaker Keys'!$B$7,'Peaker Keys'!$B$5)</f>
        <v>1857</v>
      </c>
      <c r="E1840">
        <f>INT(D1840/'Peaker Keys'!$B$6)+1</f>
        <v>78</v>
      </c>
      <c r="F1840">
        <f>MOD(D1840,'Peaker Keys'!$B$6)</f>
        <v>9</v>
      </c>
      <c r="G1840" t="str">
        <f>VLOOKUP(E1840,Clustering!$A$6:$B$370,2,FALSE)</f>
        <v>Summer</v>
      </c>
      <c r="H1840">
        <f>IF('Peaker Keys'!$B$29&gt;0,MAX(0,MIN('Peaker Keys'!$B$10,B1840/'Peaker Keys'!$B$29)),0)</f>
        <v>0</v>
      </c>
      <c r="I1840">
        <f>MAX(0,MIN('Peaker Keys'!$B$10,C1840/'Peaker Keys'!$B$30))</f>
        <v>7.9998927763062441E-4</v>
      </c>
      <c r="J1840">
        <f>IF('Peaker Keys'!$B$31=1,H1840,I1840)</f>
        <v>0</v>
      </c>
    </row>
    <row r="1841" spans="1:10" x14ac:dyDescent="0.25">
      <c r="A1841">
        <v>1835</v>
      </c>
      <c r="B1841">
        <v>0</v>
      </c>
      <c r="C1841">
        <v>95.5</v>
      </c>
      <c r="D1841">
        <f>MOD(A1841-1+'Peaker Keys'!$B$7,'Peaker Keys'!$B$5)</f>
        <v>1858</v>
      </c>
      <c r="E1841">
        <f>INT(D1841/'Peaker Keys'!$B$6)+1</f>
        <v>78</v>
      </c>
      <c r="F1841">
        <f>MOD(D1841,'Peaker Keys'!$B$6)</f>
        <v>10</v>
      </c>
      <c r="G1841" t="str">
        <f>VLOOKUP(E1841,Clustering!$A$6:$B$370,2,FALSE)</f>
        <v>Summer</v>
      </c>
      <c r="H1841">
        <f>IF('Peaker Keys'!$B$29&gt;0,MAX(0,MIN('Peaker Keys'!$B$10,B1841/'Peaker Keys'!$B$29)),0)</f>
        <v>0</v>
      </c>
      <c r="I1841">
        <f>MAX(0,MIN('Peaker Keys'!$B$10,C1841/'Peaker Keys'!$B$30))</f>
        <v>7.9998927763062441E-4</v>
      </c>
      <c r="J1841">
        <f>IF('Peaker Keys'!$B$31=1,H1841,I1841)</f>
        <v>0</v>
      </c>
    </row>
    <row r="1842" spans="1:10" x14ac:dyDescent="0.25">
      <c r="A1842">
        <v>1836</v>
      </c>
      <c r="B1842">
        <v>0</v>
      </c>
      <c r="C1842">
        <v>95.5</v>
      </c>
      <c r="D1842">
        <f>MOD(A1842-1+'Peaker Keys'!$B$7,'Peaker Keys'!$B$5)</f>
        <v>1859</v>
      </c>
      <c r="E1842">
        <f>INT(D1842/'Peaker Keys'!$B$6)+1</f>
        <v>78</v>
      </c>
      <c r="F1842">
        <f>MOD(D1842,'Peaker Keys'!$B$6)</f>
        <v>11</v>
      </c>
      <c r="G1842" t="str">
        <f>VLOOKUP(E1842,Clustering!$A$6:$B$370,2,FALSE)</f>
        <v>Summer</v>
      </c>
      <c r="H1842">
        <f>IF('Peaker Keys'!$B$29&gt;0,MAX(0,MIN('Peaker Keys'!$B$10,B1842/'Peaker Keys'!$B$29)),0)</f>
        <v>0</v>
      </c>
      <c r="I1842">
        <f>MAX(0,MIN('Peaker Keys'!$B$10,C1842/'Peaker Keys'!$B$30))</f>
        <v>7.9998927763062441E-4</v>
      </c>
      <c r="J1842">
        <f>IF('Peaker Keys'!$B$31=1,H1842,I1842)</f>
        <v>0</v>
      </c>
    </row>
    <row r="1843" spans="1:10" x14ac:dyDescent="0.25">
      <c r="A1843">
        <v>1837</v>
      </c>
      <c r="B1843">
        <v>0</v>
      </c>
      <c r="C1843">
        <v>95.5</v>
      </c>
      <c r="D1843">
        <f>MOD(A1843-1+'Peaker Keys'!$B$7,'Peaker Keys'!$B$5)</f>
        <v>1860</v>
      </c>
      <c r="E1843">
        <f>INT(D1843/'Peaker Keys'!$B$6)+1</f>
        <v>78</v>
      </c>
      <c r="F1843">
        <f>MOD(D1843,'Peaker Keys'!$B$6)</f>
        <v>12</v>
      </c>
      <c r="G1843" t="str">
        <f>VLOOKUP(E1843,Clustering!$A$6:$B$370,2,FALSE)</f>
        <v>Summer</v>
      </c>
      <c r="H1843">
        <f>IF('Peaker Keys'!$B$29&gt;0,MAX(0,MIN('Peaker Keys'!$B$10,B1843/'Peaker Keys'!$B$29)),0)</f>
        <v>0</v>
      </c>
      <c r="I1843">
        <f>MAX(0,MIN('Peaker Keys'!$B$10,C1843/'Peaker Keys'!$B$30))</f>
        <v>7.9998927763062441E-4</v>
      </c>
      <c r="J1843">
        <f>IF('Peaker Keys'!$B$31=1,H1843,I1843)</f>
        <v>0</v>
      </c>
    </row>
    <row r="1844" spans="1:10" x14ac:dyDescent="0.25">
      <c r="A1844">
        <v>1838</v>
      </c>
      <c r="B1844">
        <v>0</v>
      </c>
      <c r="C1844">
        <v>95.5</v>
      </c>
      <c r="D1844">
        <f>MOD(A1844-1+'Peaker Keys'!$B$7,'Peaker Keys'!$B$5)</f>
        <v>1861</v>
      </c>
      <c r="E1844">
        <f>INT(D1844/'Peaker Keys'!$B$6)+1</f>
        <v>78</v>
      </c>
      <c r="F1844">
        <f>MOD(D1844,'Peaker Keys'!$B$6)</f>
        <v>13</v>
      </c>
      <c r="G1844" t="str">
        <f>VLOOKUP(E1844,Clustering!$A$6:$B$370,2,FALSE)</f>
        <v>Summer</v>
      </c>
      <c r="H1844">
        <f>IF('Peaker Keys'!$B$29&gt;0,MAX(0,MIN('Peaker Keys'!$B$10,B1844/'Peaker Keys'!$B$29)),0)</f>
        <v>0</v>
      </c>
      <c r="I1844">
        <f>MAX(0,MIN('Peaker Keys'!$B$10,C1844/'Peaker Keys'!$B$30))</f>
        <v>7.9998927763062441E-4</v>
      </c>
      <c r="J1844">
        <f>IF('Peaker Keys'!$B$31=1,H1844,I1844)</f>
        <v>0</v>
      </c>
    </row>
    <row r="1845" spans="1:10" x14ac:dyDescent="0.25">
      <c r="A1845">
        <v>1839</v>
      </c>
      <c r="B1845">
        <v>0</v>
      </c>
      <c r="C1845">
        <v>95.5</v>
      </c>
      <c r="D1845">
        <f>MOD(A1845-1+'Peaker Keys'!$B$7,'Peaker Keys'!$B$5)</f>
        <v>1862</v>
      </c>
      <c r="E1845">
        <f>INT(D1845/'Peaker Keys'!$B$6)+1</f>
        <v>78</v>
      </c>
      <c r="F1845">
        <f>MOD(D1845,'Peaker Keys'!$B$6)</f>
        <v>14</v>
      </c>
      <c r="G1845" t="str">
        <f>VLOOKUP(E1845,Clustering!$A$6:$B$370,2,FALSE)</f>
        <v>Summer</v>
      </c>
      <c r="H1845">
        <f>IF('Peaker Keys'!$B$29&gt;0,MAX(0,MIN('Peaker Keys'!$B$10,B1845/'Peaker Keys'!$B$29)),0)</f>
        <v>0</v>
      </c>
      <c r="I1845">
        <f>MAX(0,MIN('Peaker Keys'!$B$10,C1845/'Peaker Keys'!$B$30))</f>
        <v>7.9998927763062441E-4</v>
      </c>
      <c r="J1845">
        <f>IF('Peaker Keys'!$B$31=1,H1845,I1845)</f>
        <v>0</v>
      </c>
    </row>
    <row r="1846" spans="1:10" x14ac:dyDescent="0.25">
      <c r="A1846">
        <v>1840</v>
      </c>
      <c r="B1846">
        <v>0</v>
      </c>
      <c r="C1846">
        <v>95.5</v>
      </c>
      <c r="D1846">
        <f>MOD(A1846-1+'Peaker Keys'!$B$7,'Peaker Keys'!$B$5)</f>
        <v>1863</v>
      </c>
      <c r="E1846">
        <f>INT(D1846/'Peaker Keys'!$B$6)+1</f>
        <v>78</v>
      </c>
      <c r="F1846">
        <f>MOD(D1846,'Peaker Keys'!$B$6)</f>
        <v>15</v>
      </c>
      <c r="G1846" t="str">
        <f>VLOOKUP(E1846,Clustering!$A$6:$B$370,2,FALSE)</f>
        <v>Summer</v>
      </c>
      <c r="H1846">
        <f>IF('Peaker Keys'!$B$29&gt;0,MAX(0,MIN('Peaker Keys'!$B$10,B1846/'Peaker Keys'!$B$29)),0)</f>
        <v>0</v>
      </c>
      <c r="I1846">
        <f>MAX(0,MIN('Peaker Keys'!$B$10,C1846/'Peaker Keys'!$B$30))</f>
        <v>7.9998927763062441E-4</v>
      </c>
      <c r="J1846">
        <f>IF('Peaker Keys'!$B$31=1,H1846,I1846)</f>
        <v>0</v>
      </c>
    </row>
    <row r="1847" spans="1:10" x14ac:dyDescent="0.25">
      <c r="A1847">
        <v>1841</v>
      </c>
      <c r="B1847">
        <v>0</v>
      </c>
      <c r="C1847">
        <v>97.8</v>
      </c>
      <c r="D1847">
        <f>MOD(A1847-1+'Peaker Keys'!$B$7,'Peaker Keys'!$B$5)</f>
        <v>1864</v>
      </c>
      <c r="E1847">
        <f>INT(D1847/'Peaker Keys'!$B$6)+1</f>
        <v>78</v>
      </c>
      <c r="F1847">
        <f>MOD(D1847,'Peaker Keys'!$B$6)</f>
        <v>16</v>
      </c>
      <c r="G1847" t="str">
        <f>VLOOKUP(E1847,Clustering!$A$6:$B$370,2,FALSE)</f>
        <v>Summer</v>
      </c>
      <c r="H1847">
        <f>IF('Peaker Keys'!$B$29&gt;0,MAX(0,MIN('Peaker Keys'!$B$10,B1847/'Peaker Keys'!$B$29)),0)</f>
        <v>0</v>
      </c>
      <c r="I1847">
        <f>MAX(0,MIN('Peaker Keys'!$B$10,C1847/'Peaker Keys'!$B$30))</f>
        <v>8.1925603510235665E-4</v>
      </c>
      <c r="J1847">
        <f>IF('Peaker Keys'!$B$31=1,H1847,I1847)</f>
        <v>0</v>
      </c>
    </row>
    <row r="1848" spans="1:10" x14ac:dyDescent="0.25">
      <c r="A1848">
        <v>1842</v>
      </c>
      <c r="B1848">
        <v>0</v>
      </c>
      <c r="C1848">
        <v>159.1</v>
      </c>
      <c r="D1848">
        <f>MOD(A1848-1+'Peaker Keys'!$B$7,'Peaker Keys'!$B$5)</f>
        <v>1865</v>
      </c>
      <c r="E1848">
        <f>INT(D1848/'Peaker Keys'!$B$6)+1</f>
        <v>78</v>
      </c>
      <c r="F1848">
        <f>MOD(D1848,'Peaker Keys'!$B$6)</f>
        <v>17</v>
      </c>
      <c r="G1848" t="str">
        <f>VLOOKUP(E1848,Clustering!$A$6:$B$370,2,FALSE)</f>
        <v>Summer</v>
      </c>
      <c r="H1848">
        <f>IF('Peaker Keys'!$B$29&gt;0,MAX(0,MIN('Peaker Keys'!$B$10,B1848/'Peaker Keys'!$B$29)),0)</f>
        <v>0</v>
      </c>
      <c r="I1848">
        <f>MAX(0,MIN('Peaker Keys'!$B$10,C1848/'Peaker Keys'!$B$30))</f>
        <v>1.3327570059793962E-3</v>
      </c>
      <c r="J1848">
        <f>IF('Peaker Keys'!$B$31=1,H1848,I1848)</f>
        <v>0</v>
      </c>
    </row>
    <row r="1849" spans="1:10" x14ac:dyDescent="0.25">
      <c r="A1849">
        <v>1843</v>
      </c>
      <c r="B1849">
        <v>0</v>
      </c>
      <c r="C1849">
        <v>159.1</v>
      </c>
      <c r="D1849">
        <f>MOD(A1849-1+'Peaker Keys'!$B$7,'Peaker Keys'!$B$5)</f>
        <v>1866</v>
      </c>
      <c r="E1849">
        <f>INT(D1849/'Peaker Keys'!$B$6)+1</f>
        <v>78</v>
      </c>
      <c r="F1849">
        <f>MOD(D1849,'Peaker Keys'!$B$6)</f>
        <v>18</v>
      </c>
      <c r="G1849" t="str">
        <f>VLOOKUP(E1849,Clustering!$A$6:$B$370,2,FALSE)</f>
        <v>Summer</v>
      </c>
      <c r="H1849">
        <f>IF('Peaker Keys'!$B$29&gt;0,MAX(0,MIN('Peaker Keys'!$B$10,B1849/'Peaker Keys'!$B$29)),0)</f>
        <v>0</v>
      </c>
      <c r="I1849">
        <f>MAX(0,MIN('Peaker Keys'!$B$10,C1849/'Peaker Keys'!$B$30))</f>
        <v>1.3327570059793962E-3</v>
      </c>
      <c r="J1849">
        <f>IF('Peaker Keys'!$B$31=1,H1849,I1849)</f>
        <v>0</v>
      </c>
    </row>
    <row r="1850" spans="1:10" x14ac:dyDescent="0.25">
      <c r="A1850">
        <v>1844</v>
      </c>
      <c r="B1850">
        <v>0</v>
      </c>
      <c r="C1850">
        <v>509.7</v>
      </c>
      <c r="D1850">
        <f>MOD(A1850-1+'Peaker Keys'!$B$7,'Peaker Keys'!$B$5)</f>
        <v>1867</v>
      </c>
      <c r="E1850">
        <f>INT(D1850/'Peaker Keys'!$B$6)+1</f>
        <v>78</v>
      </c>
      <c r="F1850">
        <f>MOD(D1850,'Peaker Keys'!$B$6)</f>
        <v>19</v>
      </c>
      <c r="G1850" t="str">
        <f>VLOOKUP(E1850,Clustering!$A$6:$B$370,2,FALSE)</f>
        <v>Summer</v>
      </c>
      <c r="H1850">
        <f>IF('Peaker Keys'!$B$29&gt;0,MAX(0,MIN('Peaker Keys'!$B$10,B1850/'Peaker Keys'!$B$29)),0)</f>
        <v>0</v>
      </c>
      <c r="I1850">
        <f>MAX(0,MIN('Peaker Keys'!$B$10,C1850/'Peaker Keys'!$B$30))</f>
        <v>4.2696809927573742E-3</v>
      </c>
      <c r="J1850">
        <f>IF('Peaker Keys'!$B$31=1,H1850,I1850)</f>
        <v>0</v>
      </c>
    </row>
    <row r="1851" spans="1:10" x14ac:dyDescent="0.25">
      <c r="A1851">
        <v>1845</v>
      </c>
      <c r="B1851">
        <v>0</v>
      </c>
      <c r="C1851">
        <v>509.7</v>
      </c>
      <c r="D1851">
        <f>MOD(A1851-1+'Peaker Keys'!$B$7,'Peaker Keys'!$B$5)</f>
        <v>1868</v>
      </c>
      <c r="E1851">
        <f>INT(D1851/'Peaker Keys'!$B$6)+1</f>
        <v>78</v>
      </c>
      <c r="F1851">
        <f>MOD(D1851,'Peaker Keys'!$B$6)</f>
        <v>20</v>
      </c>
      <c r="G1851" t="str">
        <f>VLOOKUP(E1851,Clustering!$A$6:$B$370,2,FALSE)</f>
        <v>Summer</v>
      </c>
      <c r="H1851">
        <f>IF('Peaker Keys'!$B$29&gt;0,MAX(0,MIN('Peaker Keys'!$B$10,B1851/'Peaker Keys'!$B$29)),0)</f>
        <v>0</v>
      </c>
      <c r="I1851">
        <f>MAX(0,MIN('Peaker Keys'!$B$10,C1851/'Peaker Keys'!$B$30))</f>
        <v>4.2696809927573742E-3</v>
      </c>
      <c r="J1851">
        <f>IF('Peaker Keys'!$B$31=1,H1851,I1851)</f>
        <v>0</v>
      </c>
    </row>
    <row r="1852" spans="1:10" x14ac:dyDescent="0.25">
      <c r="A1852">
        <v>1846</v>
      </c>
      <c r="B1852">
        <v>0</v>
      </c>
      <c r="C1852">
        <v>188.3</v>
      </c>
      <c r="D1852">
        <f>MOD(A1852-1+'Peaker Keys'!$B$7,'Peaker Keys'!$B$5)</f>
        <v>1869</v>
      </c>
      <c r="E1852">
        <f>INT(D1852/'Peaker Keys'!$B$6)+1</f>
        <v>78</v>
      </c>
      <c r="F1852">
        <f>MOD(D1852,'Peaker Keys'!$B$6)</f>
        <v>21</v>
      </c>
      <c r="G1852" t="str">
        <f>VLOOKUP(E1852,Clustering!$A$6:$B$370,2,FALSE)</f>
        <v>Summer</v>
      </c>
      <c r="H1852">
        <f>IF('Peaker Keys'!$B$29&gt;0,MAX(0,MIN('Peaker Keys'!$B$10,B1852/'Peaker Keys'!$B$29)),0)</f>
        <v>0</v>
      </c>
      <c r="I1852">
        <f>MAX(0,MIN('Peaker Keys'!$B$10,C1852/'Peaker Keys'!$B$30))</f>
        <v>1.57736105735965E-3</v>
      </c>
      <c r="J1852">
        <f>IF('Peaker Keys'!$B$31=1,H1852,I1852)</f>
        <v>0</v>
      </c>
    </row>
    <row r="1853" spans="1:10" x14ac:dyDescent="0.25">
      <c r="A1853">
        <v>1847</v>
      </c>
      <c r="B1853">
        <v>0</v>
      </c>
      <c r="C1853">
        <v>159.1</v>
      </c>
      <c r="D1853">
        <f>MOD(A1853-1+'Peaker Keys'!$B$7,'Peaker Keys'!$B$5)</f>
        <v>1870</v>
      </c>
      <c r="E1853">
        <f>INT(D1853/'Peaker Keys'!$B$6)+1</f>
        <v>78</v>
      </c>
      <c r="F1853">
        <f>MOD(D1853,'Peaker Keys'!$B$6)</f>
        <v>22</v>
      </c>
      <c r="G1853" t="str">
        <f>VLOOKUP(E1853,Clustering!$A$6:$B$370,2,FALSE)</f>
        <v>Summer</v>
      </c>
      <c r="H1853">
        <f>IF('Peaker Keys'!$B$29&gt;0,MAX(0,MIN('Peaker Keys'!$B$10,B1853/'Peaker Keys'!$B$29)),0)</f>
        <v>0</v>
      </c>
      <c r="I1853">
        <f>MAX(0,MIN('Peaker Keys'!$B$10,C1853/'Peaker Keys'!$B$30))</f>
        <v>1.3327570059793962E-3</v>
      </c>
      <c r="J1853">
        <f>IF('Peaker Keys'!$B$31=1,H1853,I1853)</f>
        <v>0</v>
      </c>
    </row>
    <row r="1854" spans="1:10" x14ac:dyDescent="0.25">
      <c r="A1854">
        <v>1848</v>
      </c>
      <c r="B1854">
        <v>0</v>
      </c>
      <c r="C1854">
        <v>159.1</v>
      </c>
      <c r="D1854">
        <f>MOD(A1854-1+'Peaker Keys'!$B$7,'Peaker Keys'!$B$5)</f>
        <v>1871</v>
      </c>
      <c r="E1854">
        <f>INT(D1854/'Peaker Keys'!$B$6)+1</f>
        <v>78</v>
      </c>
      <c r="F1854">
        <f>MOD(D1854,'Peaker Keys'!$B$6)</f>
        <v>23</v>
      </c>
      <c r="G1854" t="str">
        <f>VLOOKUP(E1854,Clustering!$A$6:$B$370,2,FALSE)</f>
        <v>Summer</v>
      </c>
      <c r="H1854">
        <f>IF('Peaker Keys'!$B$29&gt;0,MAX(0,MIN('Peaker Keys'!$B$10,B1854/'Peaker Keys'!$B$29)),0)</f>
        <v>0</v>
      </c>
      <c r="I1854">
        <f>MAX(0,MIN('Peaker Keys'!$B$10,C1854/'Peaker Keys'!$B$30))</f>
        <v>1.3327570059793962E-3</v>
      </c>
      <c r="J1854">
        <f>IF('Peaker Keys'!$B$31=1,H1854,I1854)</f>
        <v>0</v>
      </c>
    </row>
    <row r="1855" spans="1:10" x14ac:dyDescent="0.25">
      <c r="A1855">
        <v>1849</v>
      </c>
      <c r="B1855">
        <v>0</v>
      </c>
      <c r="C1855">
        <v>159.1</v>
      </c>
      <c r="D1855">
        <f>MOD(A1855-1+'Peaker Keys'!$B$7,'Peaker Keys'!$B$5)</f>
        <v>1872</v>
      </c>
      <c r="E1855">
        <f>INT(D1855/'Peaker Keys'!$B$6)+1</f>
        <v>79</v>
      </c>
      <c r="F1855">
        <f>MOD(D1855,'Peaker Keys'!$B$6)</f>
        <v>0</v>
      </c>
      <c r="G1855" t="str">
        <f>VLOOKUP(E1855,Clustering!$A$6:$B$370,2,FALSE)</f>
        <v>Summer</v>
      </c>
      <c r="H1855">
        <f>IF('Peaker Keys'!$B$29&gt;0,MAX(0,MIN('Peaker Keys'!$B$10,B1855/'Peaker Keys'!$B$29)),0)</f>
        <v>0</v>
      </c>
      <c r="I1855">
        <f>MAX(0,MIN('Peaker Keys'!$B$10,C1855/'Peaker Keys'!$B$30))</f>
        <v>1.3327570059793962E-3</v>
      </c>
      <c r="J1855">
        <f>IF('Peaker Keys'!$B$31=1,H1855,I1855)</f>
        <v>0</v>
      </c>
    </row>
    <row r="1856" spans="1:10" x14ac:dyDescent="0.25">
      <c r="A1856">
        <v>1850</v>
      </c>
      <c r="B1856">
        <v>0</v>
      </c>
      <c r="C1856">
        <v>159.1</v>
      </c>
      <c r="D1856">
        <f>MOD(A1856-1+'Peaker Keys'!$B$7,'Peaker Keys'!$B$5)</f>
        <v>1873</v>
      </c>
      <c r="E1856">
        <f>INT(D1856/'Peaker Keys'!$B$6)+1</f>
        <v>79</v>
      </c>
      <c r="F1856">
        <f>MOD(D1856,'Peaker Keys'!$B$6)</f>
        <v>1</v>
      </c>
      <c r="G1856" t="str">
        <f>VLOOKUP(E1856,Clustering!$A$6:$B$370,2,FALSE)</f>
        <v>Summer</v>
      </c>
      <c r="H1856">
        <f>IF('Peaker Keys'!$B$29&gt;0,MAX(0,MIN('Peaker Keys'!$B$10,B1856/'Peaker Keys'!$B$29)),0)</f>
        <v>0</v>
      </c>
      <c r="I1856">
        <f>MAX(0,MIN('Peaker Keys'!$B$10,C1856/'Peaker Keys'!$B$30))</f>
        <v>1.3327570059793962E-3</v>
      </c>
      <c r="J1856">
        <f>IF('Peaker Keys'!$B$31=1,H1856,I1856)</f>
        <v>0</v>
      </c>
    </row>
    <row r="1857" spans="1:10" x14ac:dyDescent="0.25">
      <c r="A1857">
        <v>1851</v>
      </c>
      <c r="B1857">
        <v>0</v>
      </c>
      <c r="C1857">
        <v>159.1</v>
      </c>
      <c r="D1857">
        <f>MOD(A1857-1+'Peaker Keys'!$B$7,'Peaker Keys'!$B$5)</f>
        <v>1874</v>
      </c>
      <c r="E1857">
        <f>INT(D1857/'Peaker Keys'!$B$6)+1</f>
        <v>79</v>
      </c>
      <c r="F1857">
        <f>MOD(D1857,'Peaker Keys'!$B$6)</f>
        <v>2</v>
      </c>
      <c r="G1857" t="str">
        <f>VLOOKUP(E1857,Clustering!$A$6:$B$370,2,FALSE)</f>
        <v>Summer</v>
      </c>
      <c r="H1857">
        <f>IF('Peaker Keys'!$B$29&gt;0,MAX(0,MIN('Peaker Keys'!$B$10,B1857/'Peaker Keys'!$B$29)),0)</f>
        <v>0</v>
      </c>
      <c r="I1857">
        <f>MAX(0,MIN('Peaker Keys'!$B$10,C1857/'Peaker Keys'!$B$30))</f>
        <v>1.3327570059793962E-3</v>
      </c>
      <c r="J1857">
        <f>IF('Peaker Keys'!$B$31=1,H1857,I1857)</f>
        <v>0</v>
      </c>
    </row>
    <row r="1858" spans="1:10" x14ac:dyDescent="0.25">
      <c r="A1858">
        <v>1852</v>
      </c>
      <c r="B1858">
        <v>0</v>
      </c>
      <c r="C1858">
        <v>159.1</v>
      </c>
      <c r="D1858">
        <f>MOD(A1858-1+'Peaker Keys'!$B$7,'Peaker Keys'!$B$5)</f>
        <v>1875</v>
      </c>
      <c r="E1858">
        <f>INT(D1858/'Peaker Keys'!$B$6)+1</f>
        <v>79</v>
      </c>
      <c r="F1858">
        <f>MOD(D1858,'Peaker Keys'!$B$6)</f>
        <v>3</v>
      </c>
      <c r="G1858" t="str">
        <f>VLOOKUP(E1858,Clustering!$A$6:$B$370,2,FALSE)</f>
        <v>Summer</v>
      </c>
      <c r="H1858">
        <f>IF('Peaker Keys'!$B$29&gt;0,MAX(0,MIN('Peaker Keys'!$B$10,B1858/'Peaker Keys'!$B$29)),0)</f>
        <v>0</v>
      </c>
      <c r="I1858">
        <f>MAX(0,MIN('Peaker Keys'!$B$10,C1858/'Peaker Keys'!$B$30))</f>
        <v>1.3327570059793962E-3</v>
      </c>
      <c r="J1858">
        <f>IF('Peaker Keys'!$B$31=1,H1858,I1858)</f>
        <v>0</v>
      </c>
    </row>
    <row r="1859" spans="1:10" x14ac:dyDescent="0.25">
      <c r="A1859">
        <v>1853</v>
      </c>
      <c r="B1859">
        <v>0</v>
      </c>
      <c r="C1859">
        <v>159.1</v>
      </c>
      <c r="D1859">
        <f>MOD(A1859-1+'Peaker Keys'!$B$7,'Peaker Keys'!$B$5)</f>
        <v>1876</v>
      </c>
      <c r="E1859">
        <f>INT(D1859/'Peaker Keys'!$B$6)+1</f>
        <v>79</v>
      </c>
      <c r="F1859">
        <f>MOD(D1859,'Peaker Keys'!$B$6)</f>
        <v>4</v>
      </c>
      <c r="G1859" t="str">
        <f>VLOOKUP(E1859,Clustering!$A$6:$B$370,2,FALSE)</f>
        <v>Summer</v>
      </c>
      <c r="H1859">
        <f>IF('Peaker Keys'!$B$29&gt;0,MAX(0,MIN('Peaker Keys'!$B$10,B1859/'Peaker Keys'!$B$29)),0)</f>
        <v>0</v>
      </c>
      <c r="I1859">
        <f>MAX(0,MIN('Peaker Keys'!$B$10,C1859/'Peaker Keys'!$B$30))</f>
        <v>1.3327570059793962E-3</v>
      </c>
      <c r="J1859">
        <f>IF('Peaker Keys'!$B$31=1,H1859,I1859)</f>
        <v>0</v>
      </c>
    </row>
    <row r="1860" spans="1:10" x14ac:dyDescent="0.25">
      <c r="A1860">
        <v>1854</v>
      </c>
      <c r="B1860">
        <v>0</v>
      </c>
      <c r="C1860">
        <v>159.1</v>
      </c>
      <c r="D1860">
        <f>MOD(A1860-1+'Peaker Keys'!$B$7,'Peaker Keys'!$B$5)</f>
        <v>1877</v>
      </c>
      <c r="E1860">
        <f>INT(D1860/'Peaker Keys'!$B$6)+1</f>
        <v>79</v>
      </c>
      <c r="F1860">
        <f>MOD(D1860,'Peaker Keys'!$B$6)</f>
        <v>5</v>
      </c>
      <c r="G1860" t="str">
        <f>VLOOKUP(E1860,Clustering!$A$6:$B$370,2,FALSE)</f>
        <v>Summer</v>
      </c>
      <c r="H1860">
        <f>IF('Peaker Keys'!$B$29&gt;0,MAX(0,MIN('Peaker Keys'!$B$10,B1860/'Peaker Keys'!$B$29)),0)</f>
        <v>0</v>
      </c>
      <c r="I1860">
        <f>MAX(0,MIN('Peaker Keys'!$B$10,C1860/'Peaker Keys'!$B$30))</f>
        <v>1.3327570059793962E-3</v>
      </c>
      <c r="J1860">
        <f>IF('Peaker Keys'!$B$31=1,H1860,I1860)</f>
        <v>0</v>
      </c>
    </row>
    <row r="1861" spans="1:10" x14ac:dyDescent="0.25">
      <c r="A1861">
        <v>1855</v>
      </c>
      <c r="B1861">
        <v>0</v>
      </c>
      <c r="C1861">
        <v>159.1</v>
      </c>
      <c r="D1861">
        <f>MOD(A1861-1+'Peaker Keys'!$B$7,'Peaker Keys'!$B$5)</f>
        <v>1878</v>
      </c>
      <c r="E1861">
        <f>INT(D1861/'Peaker Keys'!$B$6)+1</f>
        <v>79</v>
      </c>
      <c r="F1861">
        <f>MOD(D1861,'Peaker Keys'!$B$6)</f>
        <v>6</v>
      </c>
      <c r="G1861" t="str">
        <f>VLOOKUP(E1861,Clustering!$A$6:$B$370,2,FALSE)</f>
        <v>Summer</v>
      </c>
      <c r="H1861">
        <f>IF('Peaker Keys'!$B$29&gt;0,MAX(0,MIN('Peaker Keys'!$B$10,B1861/'Peaker Keys'!$B$29)),0)</f>
        <v>0</v>
      </c>
      <c r="I1861">
        <f>MAX(0,MIN('Peaker Keys'!$B$10,C1861/'Peaker Keys'!$B$30))</f>
        <v>1.3327570059793962E-3</v>
      </c>
      <c r="J1861">
        <f>IF('Peaker Keys'!$B$31=1,H1861,I1861)</f>
        <v>0</v>
      </c>
    </row>
    <row r="1862" spans="1:10" x14ac:dyDescent="0.25">
      <c r="A1862">
        <v>1856</v>
      </c>
      <c r="B1862">
        <v>0</v>
      </c>
      <c r="C1862">
        <v>116.3</v>
      </c>
      <c r="D1862">
        <f>MOD(A1862-1+'Peaker Keys'!$B$7,'Peaker Keys'!$B$5)</f>
        <v>1879</v>
      </c>
      <c r="E1862">
        <f>INT(D1862/'Peaker Keys'!$B$6)+1</f>
        <v>79</v>
      </c>
      <c r="F1862">
        <f>MOD(D1862,'Peaker Keys'!$B$6)</f>
        <v>7</v>
      </c>
      <c r="G1862" t="str">
        <f>VLOOKUP(E1862,Clustering!$A$6:$B$370,2,FALSE)</f>
        <v>Summer</v>
      </c>
      <c r="H1862">
        <f>IF('Peaker Keys'!$B$29&gt;0,MAX(0,MIN('Peaker Keys'!$B$10,B1862/'Peaker Keys'!$B$29)),0)</f>
        <v>0</v>
      </c>
      <c r="I1862">
        <f>MAX(0,MIN('Peaker Keys'!$B$10,C1862/'Peaker Keys'!$B$30))</f>
        <v>9.7422777998368184E-4</v>
      </c>
      <c r="J1862">
        <f>IF('Peaker Keys'!$B$31=1,H1862,I1862)</f>
        <v>0</v>
      </c>
    </row>
    <row r="1863" spans="1:10" x14ac:dyDescent="0.25">
      <c r="A1863">
        <v>1857</v>
      </c>
      <c r="B1863">
        <v>0</v>
      </c>
      <c r="C1863">
        <v>95.5</v>
      </c>
      <c r="D1863">
        <f>MOD(A1863-1+'Peaker Keys'!$B$7,'Peaker Keys'!$B$5)</f>
        <v>1880</v>
      </c>
      <c r="E1863">
        <f>INT(D1863/'Peaker Keys'!$B$6)+1</f>
        <v>79</v>
      </c>
      <c r="F1863">
        <f>MOD(D1863,'Peaker Keys'!$B$6)</f>
        <v>8</v>
      </c>
      <c r="G1863" t="str">
        <f>VLOOKUP(E1863,Clustering!$A$6:$B$370,2,FALSE)</f>
        <v>Summer</v>
      </c>
      <c r="H1863">
        <f>IF('Peaker Keys'!$B$29&gt;0,MAX(0,MIN('Peaker Keys'!$B$10,B1863/'Peaker Keys'!$B$29)),0)</f>
        <v>0</v>
      </c>
      <c r="I1863">
        <f>MAX(0,MIN('Peaker Keys'!$B$10,C1863/'Peaker Keys'!$B$30))</f>
        <v>7.9998927763062441E-4</v>
      </c>
      <c r="J1863">
        <f>IF('Peaker Keys'!$B$31=1,H1863,I1863)</f>
        <v>0</v>
      </c>
    </row>
    <row r="1864" spans="1:10" x14ac:dyDescent="0.25">
      <c r="A1864">
        <v>1858</v>
      </c>
      <c r="B1864">
        <v>0</v>
      </c>
      <c r="C1864">
        <v>95.5</v>
      </c>
      <c r="D1864">
        <f>MOD(A1864-1+'Peaker Keys'!$B$7,'Peaker Keys'!$B$5)</f>
        <v>1881</v>
      </c>
      <c r="E1864">
        <f>INT(D1864/'Peaker Keys'!$B$6)+1</f>
        <v>79</v>
      </c>
      <c r="F1864">
        <f>MOD(D1864,'Peaker Keys'!$B$6)</f>
        <v>9</v>
      </c>
      <c r="G1864" t="str">
        <f>VLOOKUP(E1864,Clustering!$A$6:$B$370,2,FALSE)</f>
        <v>Summer</v>
      </c>
      <c r="H1864">
        <f>IF('Peaker Keys'!$B$29&gt;0,MAX(0,MIN('Peaker Keys'!$B$10,B1864/'Peaker Keys'!$B$29)),0)</f>
        <v>0</v>
      </c>
      <c r="I1864">
        <f>MAX(0,MIN('Peaker Keys'!$B$10,C1864/'Peaker Keys'!$B$30))</f>
        <v>7.9998927763062441E-4</v>
      </c>
      <c r="J1864">
        <f>IF('Peaker Keys'!$B$31=1,H1864,I1864)</f>
        <v>0</v>
      </c>
    </row>
    <row r="1865" spans="1:10" x14ac:dyDescent="0.25">
      <c r="A1865">
        <v>1859</v>
      </c>
      <c r="B1865">
        <v>0</v>
      </c>
      <c r="C1865">
        <v>95.5</v>
      </c>
      <c r="D1865">
        <f>MOD(A1865-1+'Peaker Keys'!$B$7,'Peaker Keys'!$B$5)</f>
        <v>1882</v>
      </c>
      <c r="E1865">
        <f>INT(D1865/'Peaker Keys'!$B$6)+1</f>
        <v>79</v>
      </c>
      <c r="F1865">
        <f>MOD(D1865,'Peaker Keys'!$B$6)</f>
        <v>10</v>
      </c>
      <c r="G1865" t="str">
        <f>VLOOKUP(E1865,Clustering!$A$6:$B$370,2,FALSE)</f>
        <v>Summer</v>
      </c>
      <c r="H1865">
        <f>IF('Peaker Keys'!$B$29&gt;0,MAX(0,MIN('Peaker Keys'!$B$10,B1865/'Peaker Keys'!$B$29)),0)</f>
        <v>0</v>
      </c>
      <c r="I1865">
        <f>MAX(0,MIN('Peaker Keys'!$B$10,C1865/'Peaker Keys'!$B$30))</f>
        <v>7.9998927763062441E-4</v>
      </c>
      <c r="J1865">
        <f>IF('Peaker Keys'!$B$31=1,H1865,I1865)</f>
        <v>0</v>
      </c>
    </row>
    <row r="1866" spans="1:10" x14ac:dyDescent="0.25">
      <c r="A1866">
        <v>1860</v>
      </c>
      <c r="B1866">
        <v>0</v>
      </c>
      <c r="C1866">
        <v>95.5</v>
      </c>
      <c r="D1866">
        <f>MOD(A1866-1+'Peaker Keys'!$B$7,'Peaker Keys'!$B$5)</f>
        <v>1883</v>
      </c>
      <c r="E1866">
        <f>INT(D1866/'Peaker Keys'!$B$6)+1</f>
        <v>79</v>
      </c>
      <c r="F1866">
        <f>MOD(D1866,'Peaker Keys'!$B$6)</f>
        <v>11</v>
      </c>
      <c r="G1866" t="str">
        <f>VLOOKUP(E1866,Clustering!$A$6:$B$370,2,FALSE)</f>
        <v>Summer</v>
      </c>
      <c r="H1866">
        <f>IF('Peaker Keys'!$B$29&gt;0,MAX(0,MIN('Peaker Keys'!$B$10,B1866/'Peaker Keys'!$B$29)),0)</f>
        <v>0</v>
      </c>
      <c r="I1866">
        <f>MAX(0,MIN('Peaker Keys'!$B$10,C1866/'Peaker Keys'!$B$30))</f>
        <v>7.9998927763062441E-4</v>
      </c>
      <c r="J1866">
        <f>IF('Peaker Keys'!$B$31=1,H1866,I1866)</f>
        <v>0</v>
      </c>
    </row>
    <row r="1867" spans="1:10" x14ac:dyDescent="0.25">
      <c r="A1867">
        <v>1861</v>
      </c>
      <c r="B1867">
        <v>0</v>
      </c>
      <c r="C1867">
        <v>95.5</v>
      </c>
      <c r="D1867">
        <f>MOD(A1867-1+'Peaker Keys'!$B$7,'Peaker Keys'!$B$5)</f>
        <v>1884</v>
      </c>
      <c r="E1867">
        <f>INT(D1867/'Peaker Keys'!$B$6)+1</f>
        <v>79</v>
      </c>
      <c r="F1867">
        <f>MOD(D1867,'Peaker Keys'!$B$6)</f>
        <v>12</v>
      </c>
      <c r="G1867" t="str">
        <f>VLOOKUP(E1867,Clustering!$A$6:$B$370,2,FALSE)</f>
        <v>Summer</v>
      </c>
      <c r="H1867">
        <f>IF('Peaker Keys'!$B$29&gt;0,MAX(0,MIN('Peaker Keys'!$B$10,B1867/'Peaker Keys'!$B$29)),0)</f>
        <v>0</v>
      </c>
      <c r="I1867">
        <f>MAX(0,MIN('Peaker Keys'!$B$10,C1867/'Peaker Keys'!$B$30))</f>
        <v>7.9998927763062441E-4</v>
      </c>
      <c r="J1867">
        <f>IF('Peaker Keys'!$B$31=1,H1867,I1867)</f>
        <v>0</v>
      </c>
    </row>
    <row r="1868" spans="1:10" x14ac:dyDescent="0.25">
      <c r="A1868">
        <v>1862</v>
      </c>
      <c r="B1868">
        <v>0</v>
      </c>
      <c r="C1868">
        <v>95.5</v>
      </c>
      <c r="D1868">
        <f>MOD(A1868-1+'Peaker Keys'!$B$7,'Peaker Keys'!$B$5)</f>
        <v>1885</v>
      </c>
      <c r="E1868">
        <f>INT(D1868/'Peaker Keys'!$B$6)+1</f>
        <v>79</v>
      </c>
      <c r="F1868">
        <f>MOD(D1868,'Peaker Keys'!$B$6)</f>
        <v>13</v>
      </c>
      <c r="G1868" t="str">
        <f>VLOOKUP(E1868,Clustering!$A$6:$B$370,2,FALSE)</f>
        <v>Summer</v>
      </c>
      <c r="H1868">
        <f>IF('Peaker Keys'!$B$29&gt;0,MAX(0,MIN('Peaker Keys'!$B$10,B1868/'Peaker Keys'!$B$29)),0)</f>
        <v>0</v>
      </c>
      <c r="I1868">
        <f>MAX(0,MIN('Peaker Keys'!$B$10,C1868/'Peaker Keys'!$B$30))</f>
        <v>7.9998927763062441E-4</v>
      </c>
      <c r="J1868">
        <f>IF('Peaker Keys'!$B$31=1,H1868,I1868)</f>
        <v>0</v>
      </c>
    </row>
    <row r="1869" spans="1:10" x14ac:dyDescent="0.25">
      <c r="A1869">
        <v>1863</v>
      </c>
      <c r="B1869">
        <v>0</v>
      </c>
      <c r="C1869">
        <v>95.5</v>
      </c>
      <c r="D1869">
        <f>MOD(A1869-1+'Peaker Keys'!$B$7,'Peaker Keys'!$B$5)</f>
        <v>1886</v>
      </c>
      <c r="E1869">
        <f>INT(D1869/'Peaker Keys'!$B$6)+1</f>
        <v>79</v>
      </c>
      <c r="F1869">
        <f>MOD(D1869,'Peaker Keys'!$B$6)</f>
        <v>14</v>
      </c>
      <c r="G1869" t="str">
        <f>VLOOKUP(E1869,Clustering!$A$6:$B$370,2,FALSE)</f>
        <v>Summer</v>
      </c>
      <c r="H1869">
        <f>IF('Peaker Keys'!$B$29&gt;0,MAX(0,MIN('Peaker Keys'!$B$10,B1869/'Peaker Keys'!$B$29)),0)</f>
        <v>0</v>
      </c>
      <c r="I1869">
        <f>MAX(0,MIN('Peaker Keys'!$B$10,C1869/'Peaker Keys'!$B$30))</f>
        <v>7.9998927763062441E-4</v>
      </c>
      <c r="J1869">
        <f>IF('Peaker Keys'!$B$31=1,H1869,I1869)</f>
        <v>0</v>
      </c>
    </row>
    <row r="1870" spans="1:10" x14ac:dyDescent="0.25">
      <c r="A1870">
        <v>1864</v>
      </c>
      <c r="B1870">
        <v>0</v>
      </c>
      <c r="C1870">
        <v>95.5</v>
      </c>
      <c r="D1870">
        <f>MOD(A1870-1+'Peaker Keys'!$B$7,'Peaker Keys'!$B$5)</f>
        <v>1887</v>
      </c>
      <c r="E1870">
        <f>INT(D1870/'Peaker Keys'!$B$6)+1</f>
        <v>79</v>
      </c>
      <c r="F1870">
        <f>MOD(D1870,'Peaker Keys'!$B$6)</f>
        <v>15</v>
      </c>
      <c r="G1870" t="str">
        <f>VLOOKUP(E1870,Clustering!$A$6:$B$370,2,FALSE)</f>
        <v>Summer</v>
      </c>
      <c r="H1870">
        <f>IF('Peaker Keys'!$B$29&gt;0,MAX(0,MIN('Peaker Keys'!$B$10,B1870/'Peaker Keys'!$B$29)),0)</f>
        <v>0</v>
      </c>
      <c r="I1870">
        <f>MAX(0,MIN('Peaker Keys'!$B$10,C1870/'Peaker Keys'!$B$30))</f>
        <v>7.9998927763062441E-4</v>
      </c>
      <c r="J1870">
        <f>IF('Peaker Keys'!$B$31=1,H1870,I1870)</f>
        <v>0</v>
      </c>
    </row>
    <row r="1871" spans="1:10" x14ac:dyDescent="0.25">
      <c r="A1871">
        <v>1865</v>
      </c>
      <c r="B1871">
        <v>0</v>
      </c>
      <c r="C1871">
        <v>95.5</v>
      </c>
      <c r="D1871">
        <f>MOD(A1871-1+'Peaker Keys'!$B$7,'Peaker Keys'!$B$5)</f>
        <v>1888</v>
      </c>
      <c r="E1871">
        <f>INT(D1871/'Peaker Keys'!$B$6)+1</f>
        <v>79</v>
      </c>
      <c r="F1871">
        <f>MOD(D1871,'Peaker Keys'!$B$6)</f>
        <v>16</v>
      </c>
      <c r="G1871" t="str">
        <f>VLOOKUP(E1871,Clustering!$A$6:$B$370,2,FALSE)</f>
        <v>Summer</v>
      </c>
      <c r="H1871">
        <f>IF('Peaker Keys'!$B$29&gt;0,MAX(0,MIN('Peaker Keys'!$B$10,B1871/'Peaker Keys'!$B$29)),0)</f>
        <v>0</v>
      </c>
      <c r="I1871">
        <f>MAX(0,MIN('Peaker Keys'!$B$10,C1871/'Peaker Keys'!$B$30))</f>
        <v>7.9998927763062441E-4</v>
      </c>
      <c r="J1871">
        <f>IF('Peaker Keys'!$B$31=1,H1871,I1871)</f>
        <v>0</v>
      </c>
    </row>
    <row r="1872" spans="1:10" x14ac:dyDescent="0.25">
      <c r="A1872">
        <v>1866</v>
      </c>
      <c r="B1872">
        <v>0</v>
      </c>
      <c r="C1872">
        <v>159.1</v>
      </c>
      <c r="D1872">
        <f>MOD(A1872-1+'Peaker Keys'!$B$7,'Peaker Keys'!$B$5)</f>
        <v>1889</v>
      </c>
      <c r="E1872">
        <f>INT(D1872/'Peaker Keys'!$B$6)+1</f>
        <v>79</v>
      </c>
      <c r="F1872">
        <f>MOD(D1872,'Peaker Keys'!$B$6)</f>
        <v>17</v>
      </c>
      <c r="G1872" t="str">
        <f>VLOOKUP(E1872,Clustering!$A$6:$B$370,2,FALSE)</f>
        <v>Summer</v>
      </c>
      <c r="H1872">
        <f>IF('Peaker Keys'!$B$29&gt;0,MAX(0,MIN('Peaker Keys'!$B$10,B1872/'Peaker Keys'!$B$29)),0)</f>
        <v>0</v>
      </c>
      <c r="I1872">
        <f>MAX(0,MIN('Peaker Keys'!$B$10,C1872/'Peaker Keys'!$B$30))</f>
        <v>1.3327570059793962E-3</v>
      </c>
      <c r="J1872">
        <f>IF('Peaker Keys'!$B$31=1,H1872,I1872)</f>
        <v>0</v>
      </c>
    </row>
    <row r="1873" spans="1:10" x14ac:dyDescent="0.25">
      <c r="A1873">
        <v>1867</v>
      </c>
      <c r="B1873">
        <v>0</v>
      </c>
      <c r="C1873">
        <v>159.1</v>
      </c>
      <c r="D1873">
        <f>MOD(A1873-1+'Peaker Keys'!$B$7,'Peaker Keys'!$B$5)</f>
        <v>1890</v>
      </c>
      <c r="E1873">
        <f>INT(D1873/'Peaker Keys'!$B$6)+1</f>
        <v>79</v>
      </c>
      <c r="F1873">
        <f>MOD(D1873,'Peaker Keys'!$B$6)</f>
        <v>18</v>
      </c>
      <c r="G1873" t="str">
        <f>VLOOKUP(E1873,Clustering!$A$6:$B$370,2,FALSE)</f>
        <v>Summer</v>
      </c>
      <c r="H1873">
        <f>IF('Peaker Keys'!$B$29&gt;0,MAX(0,MIN('Peaker Keys'!$B$10,B1873/'Peaker Keys'!$B$29)),0)</f>
        <v>0</v>
      </c>
      <c r="I1873">
        <f>MAX(0,MIN('Peaker Keys'!$B$10,C1873/'Peaker Keys'!$B$30))</f>
        <v>1.3327570059793962E-3</v>
      </c>
      <c r="J1873">
        <f>IF('Peaker Keys'!$B$31=1,H1873,I1873)</f>
        <v>0</v>
      </c>
    </row>
    <row r="1874" spans="1:10" x14ac:dyDescent="0.25">
      <c r="A1874">
        <v>1868</v>
      </c>
      <c r="B1874">
        <v>0</v>
      </c>
      <c r="C1874">
        <v>159.1</v>
      </c>
      <c r="D1874">
        <f>MOD(A1874-1+'Peaker Keys'!$B$7,'Peaker Keys'!$B$5)</f>
        <v>1891</v>
      </c>
      <c r="E1874">
        <f>INT(D1874/'Peaker Keys'!$B$6)+1</f>
        <v>79</v>
      </c>
      <c r="F1874">
        <f>MOD(D1874,'Peaker Keys'!$B$6)</f>
        <v>19</v>
      </c>
      <c r="G1874" t="str">
        <f>VLOOKUP(E1874,Clustering!$A$6:$B$370,2,FALSE)</f>
        <v>Summer</v>
      </c>
      <c r="H1874">
        <f>IF('Peaker Keys'!$B$29&gt;0,MAX(0,MIN('Peaker Keys'!$B$10,B1874/'Peaker Keys'!$B$29)),0)</f>
        <v>0</v>
      </c>
      <c r="I1874">
        <f>MAX(0,MIN('Peaker Keys'!$B$10,C1874/'Peaker Keys'!$B$30))</f>
        <v>1.3327570059793962E-3</v>
      </c>
      <c r="J1874">
        <f>IF('Peaker Keys'!$B$31=1,H1874,I1874)</f>
        <v>0</v>
      </c>
    </row>
    <row r="1875" spans="1:10" x14ac:dyDescent="0.25">
      <c r="A1875">
        <v>1869</v>
      </c>
      <c r="B1875">
        <v>0</v>
      </c>
      <c r="C1875">
        <v>159.1</v>
      </c>
      <c r="D1875">
        <f>MOD(A1875-1+'Peaker Keys'!$B$7,'Peaker Keys'!$B$5)</f>
        <v>1892</v>
      </c>
      <c r="E1875">
        <f>INT(D1875/'Peaker Keys'!$B$6)+1</f>
        <v>79</v>
      </c>
      <c r="F1875">
        <f>MOD(D1875,'Peaker Keys'!$B$6)</f>
        <v>20</v>
      </c>
      <c r="G1875" t="str">
        <f>VLOOKUP(E1875,Clustering!$A$6:$B$370,2,FALSE)</f>
        <v>Summer</v>
      </c>
      <c r="H1875">
        <f>IF('Peaker Keys'!$B$29&gt;0,MAX(0,MIN('Peaker Keys'!$B$10,B1875/'Peaker Keys'!$B$29)),0)</f>
        <v>0</v>
      </c>
      <c r="I1875">
        <f>MAX(0,MIN('Peaker Keys'!$B$10,C1875/'Peaker Keys'!$B$30))</f>
        <v>1.3327570059793962E-3</v>
      </c>
      <c r="J1875">
        <f>IF('Peaker Keys'!$B$31=1,H1875,I1875)</f>
        <v>0</v>
      </c>
    </row>
    <row r="1876" spans="1:10" x14ac:dyDescent="0.25">
      <c r="A1876">
        <v>1870</v>
      </c>
      <c r="B1876">
        <v>0</v>
      </c>
      <c r="C1876">
        <v>159.1</v>
      </c>
      <c r="D1876">
        <f>MOD(A1876-1+'Peaker Keys'!$B$7,'Peaker Keys'!$B$5)</f>
        <v>1893</v>
      </c>
      <c r="E1876">
        <f>INT(D1876/'Peaker Keys'!$B$6)+1</f>
        <v>79</v>
      </c>
      <c r="F1876">
        <f>MOD(D1876,'Peaker Keys'!$B$6)</f>
        <v>21</v>
      </c>
      <c r="G1876" t="str">
        <f>VLOOKUP(E1876,Clustering!$A$6:$B$370,2,FALSE)</f>
        <v>Summer</v>
      </c>
      <c r="H1876">
        <f>IF('Peaker Keys'!$B$29&gt;0,MAX(0,MIN('Peaker Keys'!$B$10,B1876/'Peaker Keys'!$B$29)),0)</f>
        <v>0</v>
      </c>
      <c r="I1876">
        <f>MAX(0,MIN('Peaker Keys'!$B$10,C1876/'Peaker Keys'!$B$30))</f>
        <v>1.3327570059793962E-3</v>
      </c>
      <c r="J1876">
        <f>IF('Peaker Keys'!$B$31=1,H1876,I1876)</f>
        <v>0</v>
      </c>
    </row>
    <row r="1877" spans="1:10" x14ac:dyDescent="0.25">
      <c r="A1877">
        <v>1871</v>
      </c>
      <c r="B1877">
        <v>0</v>
      </c>
      <c r="C1877">
        <v>159.1</v>
      </c>
      <c r="D1877">
        <f>MOD(A1877-1+'Peaker Keys'!$B$7,'Peaker Keys'!$B$5)</f>
        <v>1894</v>
      </c>
      <c r="E1877">
        <f>INT(D1877/'Peaker Keys'!$B$6)+1</f>
        <v>79</v>
      </c>
      <c r="F1877">
        <f>MOD(D1877,'Peaker Keys'!$B$6)</f>
        <v>22</v>
      </c>
      <c r="G1877" t="str">
        <f>VLOOKUP(E1877,Clustering!$A$6:$B$370,2,FALSE)</f>
        <v>Summer</v>
      </c>
      <c r="H1877">
        <f>IF('Peaker Keys'!$B$29&gt;0,MAX(0,MIN('Peaker Keys'!$B$10,B1877/'Peaker Keys'!$B$29)),0)</f>
        <v>0</v>
      </c>
      <c r="I1877">
        <f>MAX(0,MIN('Peaker Keys'!$B$10,C1877/'Peaker Keys'!$B$30))</f>
        <v>1.3327570059793962E-3</v>
      </c>
      <c r="J1877">
        <f>IF('Peaker Keys'!$B$31=1,H1877,I1877)</f>
        <v>0</v>
      </c>
    </row>
    <row r="1878" spans="1:10" x14ac:dyDescent="0.25">
      <c r="A1878">
        <v>1872</v>
      </c>
      <c r="B1878">
        <v>0</v>
      </c>
      <c r="C1878">
        <v>159.1</v>
      </c>
      <c r="D1878">
        <f>MOD(A1878-1+'Peaker Keys'!$B$7,'Peaker Keys'!$B$5)</f>
        <v>1895</v>
      </c>
      <c r="E1878">
        <f>INT(D1878/'Peaker Keys'!$B$6)+1</f>
        <v>79</v>
      </c>
      <c r="F1878">
        <f>MOD(D1878,'Peaker Keys'!$B$6)</f>
        <v>23</v>
      </c>
      <c r="G1878" t="str">
        <f>VLOOKUP(E1878,Clustering!$A$6:$B$370,2,FALSE)</f>
        <v>Summer</v>
      </c>
      <c r="H1878">
        <f>IF('Peaker Keys'!$B$29&gt;0,MAX(0,MIN('Peaker Keys'!$B$10,B1878/'Peaker Keys'!$B$29)),0)</f>
        <v>0</v>
      </c>
      <c r="I1878">
        <f>MAX(0,MIN('Peaker Keys'!$B$10,C1878/'Peaker Keys'!$B$30))</f>
        <v>1.3327570059793962E-3</v>
      </c>
      <c r="J1878">
        <f>IF('Peaker Keys'!$B$31=1,H1878,I1878)</f>
        <v>0</v>
      </c>
    </row>
    <row r="1879" spans="1:10" x14ac:dyDescent="0.25">
      <c r="A1879">
        <v>1873</v>
      </c>
      <c r="B1879">
        <v>0</v>
      </c>
      <c r="C1879">
        <v>159.1</v>
      </c>
      <c r="D1879">
        <f>MOD(A1879-1+'Peaker Keys'!$B$7,'Peaker Keys'!$B$5)</f>
        <v>1896</v>
      </c>
      <c r="E1879">
        <f>INT(D1879/'Peaker Keys'!$B$6)+1</f>
        <v>80</v>
      </c>
      <c r="F1879">
        <f>MOD(D1879,'Peaker Keys'!$B$6)</f>
        <v>0</v>
      </c>
      <c r="G1879" t="str">
        <f>VLOOKUP(E1879,Clustering!$A$6:$B$370,2,FALSE)</f>
        <v>Winter</v>
      </c>
      <c r="H1879">
        <f>IF('Peaker Keys'!$B$29&gt;0,MAX(0,MIN('Peaker Keys'!$B$10,B1879/'Peaker Keys'!$B$29)),0)</f>
        <v>0</v>
      </c>
      <c r="I1879">
        <f>MAX(0,MIN('Peaker Keys'!$B$10,C1879/'Peaker Keys'!$B$30))</f>
        <v>1.3327570059793962E-3</v>
      </c>
      <c r="J1879">
        <f>IF('Peaker Keys'!$B$31=1,H1879,I1879)</f>
        <v>0</v>
      </c>
    </row>
    <row r="1880" spans="1:10" x14ac:dyDescent="0.25">
      <c r="A1880">
        <v>1874</v>
      </c>
      <c r="B1880">
        <v>0</v>
      </c>
      <c r="C1880">
        <v>158.1</v>
      </c>
      <c r="D1880">
        <f>MOD(A1880-1+'Peaker Keys'!$B$7,'Peaker Keys'!$B$5)</f>
        <v>1897</v>
      </c>
      <c r="E1880">
        <f>INT(D1880/'Peaker Keys'!$B$6)+1</f>
        <v>80</v>
      </c>
      <c r="F1880">
        <f>MOD(D1880,'Peaker Keys'!$B$6)</f>
        <v>1</v>
      </c>
      <c r="G1880" t="str">
        <f>VLOOKUP(E1880,Clustering!$A$6:$B$370,2,FALSE)</f>
        <v>Winter</v>
      </c>
      <c r="H1880">
        <f>IF('Peaker Keys'!$B$29&gt;0,MAX(0,MIN('Peaker Keys'!$B$10,B1880/'Peaker Keys'!$B$29)),0)</f>
        <v>0</v>
      </c>
      <c r="I1880">
        <f>MAX(0,MIN('Peaker Keys'!$B$10,C1880/'Peaker Keys'!$B$30))</f>
        <v>1.3243801549047299E-3</v>
      </c>
      <c r="J1880">
        <f>IF('Peaker Keys'!$B$31=1,H1880,I1880)</f>
        <v>0</v>
      </c>
    </row>
    <row r="1881" spans="1:10" x14ac:dyDescent="0.25">
      <c r="A1881">
        <v>1875</v>
      </c>
      <c r="B1881">
        <v>0</v>
      </c>
      <c r="C1881">
        <v>121</v>
      </c>
      <c r="D1881">
        <f>MOD(A1881-1+'Peaker Keys'!$B$7,'Peaker Keys'!$B$5)</f>
        <v>1898</v>
      </c>
      <c r="E1881">
        <f>INT(D1881/'Peaker Keys'!$B$6)+1</f>
        <v>80</v>
      </c>
      <c r="F1881">
        <f>MOD(D1881,'Peaker Keys'!$B$6)</f>
        <v>2</v>
      </c>
      <c r="G1881" t="str">
        <f>VLOOKUP(E1881,Clustering!$A$6:$B$370,2,FALSE)</f>
        <v>Winter</v>
      </c>
      <c r="H1881">
        <f>IF('Peaker Keys'!$B$29&gt;0,MAX(0,MIN('Peaker Keys'!$B$10,B1881/'Peaker Keys'!$B$29)),0)</f>
        <v>0</v>
      </c>
      <c r="I1881">
        <f>MAX(0,MIN('Peaker Keys'!$B$10,C1881/'Peaker Keys'!$B$30))</f>
        <v>1.013598980034613E-3</v>
      </c>
      <c r="J1881">
        <f>IF('Peaker Keys'!$B$31=1,H1881,I1881)</f>
        <v>0</v>
      </c>
    </row>
    <row r="1882" spans="1:10" x14ac:dyDescent="0.25">
      <c r="A1882">
        <v>1876</v>
      </c>
      <c r="B1882">
        <v>0</v>
      </c>
      <c r="C1882">
        <v>112.7</v>
      </c>
      <c r="D1882">
        <f>MOD(A1882-1+'Peaker Keys'!$B$7,'Peaker Keys'!$B$5)</f>
        <v>1899</v>
      </c>
      <c r="E1882">
        <f>INT(D1882/'Peaker Keys'!$B$6)+1</f>
        <v>80</v>
      </c>
      <c r="F1882">
        <f>MOD(D1882,'Peaker Keys'!$B$6)</f>
        <v>3</v>
      </c>
      <c r="G1882" t="str">
        <f>VLOOKUP(E1882,Clustering!$A$6:$B$370,2,FALSE)</f>
        <v>Winter</v>
      </c>
      <c r="H1882">
        <f>IF('Peaker Keys'!$B$29&gt;0,MAX(0,MIN('Peaker Keys'!$B$10,B1882/'Peaker Keys'!$B$29)),0)</f>
        <v>0</v>
      </c>
      <c r="I1882">
        <f>MAX(0,MIN('Peaker Keys'!$B$10,C1882/'Peaker Keys'!$B$30))</f>
        <v>9.4407111611488344E-4</v>
      </c>
      <c r="J1882">
        <f>IF('Peaker Keys'!$B$31=1,H1882,I1882)</f>
        <v>0</v>
      </c>
    </row>
    <row r="1883" spans="1:10" x14ac:dyDescent="0.25">
      <c r="A1883">
        <v>1877</v>
      </c>
      <c r="B1883">
        <v>0</v>
      </c>
      <c r="C1883">
        <v>131.5</v>
      </c>
      <c r="D1883">
        <f>MOD(A1883-1+'Peaker Keys'!$B$7,'Peaker Keys'!$B$5)</f>
        <v>1900</v>
      </c>
      <c r="E1883">
        <f>INT(D1883/'Peaker Keys'!$B$6)+1</f>
        <v>80</v>
      </c>
      <c r="F1883">
        <f>MOD(D1883,'Peaker Keys'!$B$6)</f>
        <v>4</v>
      </c>
      <c r="G1883" t="str">
        <f>VLOOKUP(E1883,Clustering!$A$6:$B$370,2,FALSE)</f>
        <v>Winter</v>
      </c>
      <c r="H1883">
        <f>IF('Peaker Keys'!$B$29&gt;0,MAX(0,MIN('Peaker Keys'!$B$10,B1883/'Peaker Keys'!$B$29)),0)</f>
        <v>0</v>
      </c>
      <c r="I1883">
        <f>MAX(0,MIN('Peaker Keys'!$B$10,C1883/'Peaker Keys'!$B$30))</f>
        <v>1.1015559163186084E-3</v>
      </c>
      <c r="J1883">
        <f>IF('Peaker Keys'!$B$31=1,H1883,I1883)</f>
        <v>0</v>
      </c>
    </row>
    <row r="1884" spans="1:10" x14ac:dyDescent="0.25">
      <c r="A1884">
        <v>1878</v>
      </c>
      <c r="B1884">
        <v>0</v>
      </c>
      <c r="C1884">
        <v>159.1</v>
      </c>
      <c r="D1884">
        <f>MOD(A1884-1+'Peaker Keys'!$B$7,'Peaker Keys'!$B$5)</f>
        <v>1901</v>
      </c>
      <c r="E1884">
        <f>INT(D1884/'Peaker Keys'!$B$6)+1</f>
        <v>80</v>
      </c>
      <c r="F1884">
        <f>MOD(D1884,'Peaker Keys'!$B$6)</f>
        <v>5</v>
      </c>
      <c r="G1884" t="str">
        <f>VLOOKUP(E1884,Clustering!$A$6:$B$370,2,FALSE)</f>
        <v>Winter</v>
      </c>
      <c r="H1884">
        <f>IF('Peaker Keys'!$B$29&gt;0,MAX(0,MIN('Peaker Keys'!$B$10,B1884/'Peaker Keys'!$B$29)),0)</f>
        <v>0</v>
      </c>
      <c r="I1884">
        <f>MAX(0,MIN('Peaker Keys'!$B$10,C1884/'Peaker Keys'!$B$30))</f>
        <v>1.3327570059793962E-3</v>
      </c>
      <c r="J1884">
        <f>IF('Peaker Keys'!$B$31=1,H1884,I1884)</f>
        <v>0</v>
      </c>
    </row>
    <row r="1885" spans="1:10" x14ac:dyDescent="0.25">
      <c r="A1885">
        <v>1879</v>
      </c>
      <c r="B1885">
        <v>0</v>
      </c>
      <c r="C1885">
        <v>95.5</v>
      </c>
      <c r="D1885">
        <f>MOD(A1885-1+'Peaker Keys'!$B$7,'Peaker Keys'!$B$5)</f>
        <v>1902</v>
      </c>
      <c r="E1885">
        <f>INT(D1885/'Peaker Keys'!$B$6)+1</f>
        <v>80</v>
      </c>
      <c r="F1885">
        <f>MOD(D1885,'Peaker Keys'!$B$6)</f>
        <v>6</v>
      </c>
      <c r="G1885" t="str">
        <f>VLOOKUP(E1885,Clustering!$A$6:$B$370,2,FALSE)</f>
        <v>Winter</v>
      </c>
      <c r="H1885">
        <f>IF('Peaker Keys'!$B$29&gt;0,MAX(0,MIN('Peaker Keys'!$B$10,B1885/'Peaker Keys'!$B$29)),0)</f>
        <v>0</v>
      </c>
      <c r="I1885">
        <f>MAX(0,MIN('Peaker Keys'!$B$10,C1885/'Peaker Keys'!$B$30))</f>
        <v>7.9998927763062441E-4</v>
      </c>
      <c r="J1885">
        <f>IF('Peaker Keys'!$B$31=1,H1885,I1885)</f>
        <v>0</v>
      </c>
    </row>
    <row r="1886" spans="1:10" x14ac:dyDescent="0.25">
      <c r="A1886">
        <v>1880</v>
      </c>
      <c r="B1886">
        <v>0</v>
      </c>
      <c r="C1886">
        <v>95.5</v>
      </c>
      <c r="D1886">
        <f>MOD(A1886-1+'Peaker Keys'!$B$7,'Peaker Keys'!$B$5)</f>
        <v>1903</v>
      </c>
      <c r="E1886">
        <f>INT(D1886/'Peaker Keys'!$B$6)+1</f>
        <v>80</v>
      </c>
      <c r="F1886">
        <f>MOD(D1886,'Peaker Keys'!$B$6)</f>
        <v>7</v>
      </c>
      <c r="G1886" t="str">
        <f>VLOOKUP(E1886,Clustering!$A$6:$B$370,2,FALSE)</f>
        <v>Winter</v>
      </c>
      <c r="H1886">
        <f>IF('Peaker Keys'!$B$29&gt;0,MAX(0,MIN('Peaker Keys'!$B$10,B1886/'Peaker Keys'!$B$29)),0)</f>
        <v>0</v>
      </c>
      <c r="I1886">
        <f>MAX(0,MIN('Peaker Keys'!$B$10,C1886/'Peaker Keys'!$B$30))</f>
        <v>7.9998927763062441E-4</v>
      </c>
      <c r="J1886">
        <f>IF('Peaker Keys'!$B$31=1,H1886,I1886)</f>
        <v>0</v>
      </c>
    </row>
    <row r="1887" spans="1:10" x14ac:dyDescent="0.25">
      <c r="A1887">
        <v>1881</v>
      </c>
      <c r="B1887">
        <v>0</v>
      </c>
      <c r="C1887">
        <v>95.5</v>
      </c>
      <c r="D1887">
        <f>MOD(A1887-1+'Peaker Keys'!$B$7,'Peaker Keys'!$B$5)</f>
        <v>1904</v>
      </c>
      <c r="E1887">
        <f>INT(D1887/'Peaker Keys'!$B$6)+1</f>
        <v>80</v>
      </c>
      <c r="F1887">
        <f>MOD(D1887,'Peaker Keys'!$B$6)</f>
        <v>8</v>
      </c>
      <c r="G1887" t="str">
        <f>VLOOKUP(E1887,Clustering!$A$6:$B$370,2,FALSE)</f>
        <v>Winter</v>
      </c>
      <c r="H1887">
        <f>IF('Peaker Keys'!$B$29&gt;0,MAX(0,MIN('Peaker Keys'!$B$10,B1887/'Peaker Keys'!$B$29)),0)</f>
        <v>0</v>
      </c>
      <c r="I1887">
        <f>MAX(0,MIN('Peaker Keys'!$B$10,C1887/'Peaker Keys'!$B$30))</f>
        <v>7.9998927763062441E-4</v>
      </c>
      <c r="J1887">
        <f>IF('Peaker Keys'!$B$31=1,H1887,I1887)</f>
        <v>0</v>
      </c>
    </row>
    <row r="1888" spans="1:10" x14ac:dyDescent="0.25">
      <c r="A1888">
        <v>1882</v>
      </c>
      <c r="B1888">
        <v>0</v>
      </c>
      <c r="C1888">
        <v>95.5</v>
      </c>
      <c r="D1888">
        <f>MOD(A1888-1+'Peaker Keys'!$B$7,'Peaker Keys'!$B$5)</f>
        <v>1905</v>
      </c>
      <c r="E1888">
        <f>INT(D1888/'Peaker Keys'!$B$6)+1</f>
        <v>80</v>
      </c>
      <c r="F1888">
        <f>MOD(D1888,'Peaker Keys'!$B$6)</f>
        <v>9</v>
      </c>
      <c r="G1888" t="str">
        <f>VLOOKUP(E1888,Clustering!$A$6:$B$370,2,FALSE)</f>
        <v>Winter</v>
      </c>
      <c r="H1888">
        <f>IF('Peaker Keys'!$B$29&gt;0,MAX(0,MIN('Peaker Keys'!$B$10,B1888/'Peaker Keys'!$B$29)),0)</f>
        <v>0</v>
      </c>
      <c r="I1888">
        <f>MAX(0,MIN('Peaker Keys'!$B$10,C1888/'Peaker Keys'!$B$30))</f>
        <v>7.9998927763062441E-4</v>
      </c>
      <c r="J1888">
        <f>IF('Peaker Keys'!$B$31=1,H1888,I1888)</f>
        <v>0</v>
      </c>
    </row>
    <row r="1889" spans="1:10" x14ac:dyDescent="0.25">
      <c r="A1889">
        <v>1883</v>
      </c>
      <c r="B1889">
        <v>0</v>
      </c>
      <c r="C1889">
        <v>95.5</v>
      </c>
      <c r="D1889">
        <f>MOD(A1889-1+'Peaker Keys'!$B$7,'Peaker Keys'!$B$5)</f>
        <v>1906</v>
      </c>
      <c r="E1889">
        <f>INT(D1889/'Peaker Keys'!$B$6)+1</f>
        <v>80</v>
      </c>
      <c r="F1889">
        <f>MOD(D1889,'Peaker Keys'!$B$6)</f>
        <v>10</v>
      </c>
      <c r="G1889" t="str">
        <f>VLOOKUP(E1889,Clustering!$A$6:$B$370,2,FALSE)</f>
        <v>Winter</v>
      </c>
      <c r="H1889">
        <f>IF('Peaker Keys'!$B$29&gt;0,MAX(0,MIN('Peaker Keys'!$B$10,B1889/'Peaker Keys'!$B$29)),0)</f>
        <v>0</v>
      </c>
      <c r="I1889">
        <f>MAX(0,MIN('Peaker Keys'!$B$10,C1889/'Peaker Keys'!$B$30))</f>
        <v>7.9998927763062441E-4</v>
      </c>
      <c r="J1889">
        <f>IF('Peaker Keys'!$B$31=1,H1889,I1889)</f>
        <v>0</v>
      </c>
    </row>
    <row r="1890" spans="1:10" x14ac:dyDescent="0.25">
      <c r="A1890">
        <v>1884</v>
      </c>
      <c r="B1890">
        <v>0</v>
      </c>
      <c r="C1890">
        <v>95.5</v>
      </c>
      <c r="D1890">
        <f>MOD(A1890-1+'Peaker Keys'!$B$7,'Peaker Keys'!$B$5)</f>
        <v>1907</v>
      </c>
      <c r="E1890">
        <f>INT(D1890/'Peaker Keys'!$B$6)+1</f>
        <v>80</v>
      </c>
      <c r="F1890">
        <f>MOD(D1890,'Peaker Keys'!$B$6)</f>
        <v>11</v>
      </c>
      <c r="G1890" t="str">
        <f>VLOOKUP(E1890,Clustering!$A$6:$B$370,2,FALSE)</f>
        <v>Winter</v>
      </c>
      <c r="H1890">
        <f>IF('Peaker Keys'!$B$29&gt;0,MAX(0,MIN('Peaker Keys'!$B$10,B1890/'Peaker Keys'!$B$29)),0)</f>
        <v>0</v>
      </c>
      <c r="I1890">
        <f>MAX(0,MIN('Peaker Keys'!$B$10,C1890/'Peaker Keys'!$B$30))</f>
        <v>7.9998927763062441E-4</v>
      </c>
      <c r="J1890">
        <f>IF('Peaker Keys'!$B$31=1,H1890,I1890)</f>
        <v>0</v>
      </c>
    </row>
    <row r="1891" spans="1:10" x14ac:dyDescent="0.25">
      <c r="A1891">
        <v>1885</v>
      </c>
      <c r="B1891">
        <v>0</v>
      </c>
      <c r="C1891">
        <v>95.5</v>
      </c>
      <c r="D1891">
        <f>MOD(A1891-1+'Peaker Keys'!$B$7,'Peaker Keys'!$B$5)</f>
        <v>1908</v>
      </c>
      <c r="E1891">
        <f>INT(D1891/'Peaker Keys'!$B$6)+1</f>
        <v>80</v>
      </c>
      <c r="F1891">
        <f>MOD(D1891,'Peaker Keys'!$B$6)</f>
        <v>12</v>
      </c>
      <c r="G1891" t="str">
        <f>VLOOKUP(E1891,Clustering!$A$6:$B$370,2,FALSE)</f>
        <v>Winter</v>
      </c>
      <c r="H1891">
        <f>IF('Peaker Keys'!$B$29&gt;0,MAX(0,MIN('Peaker Keys'!$B$10,B1891/'Peaker Keys'!$B$29)),0)</f>
        <v>0</v>
      </c>
      <c r="I1891">
        <f>MAX(0,MIN('Peaker Keys'!$B$10,C1891/'Peaker Keys'!$B$30))</f>
        <v>7.9998927763062441E-4</v>
      </c>
      <c r="J1891">
        <f>IF('Peaker Keys'!$B$31=1,H1891,I1891)</f>
        <v>0</v>
      </c>
    </row>
    <row r="1892" spans="1:10" x14ac:dyDescent="0.25">
      <c r="A1892">
        <v>1886</v>
      </c>
      <c r="B1892">
        <v>0</v>
      </c>
      <c r="C1892">
        <v>95.5</v>
      </c>
      <c r="D1892">
        <f>MOD(A1892-1+'Peaker Keys'!$B$7,'Peaker Keys'!$B$5)</f>
        <v>1909</v>
      </c>
      <c r="E1892">
        <f>INT(D1892/'Peaker Keys'!$B$6)+1</f>
        <v>80</v>
      </c>
      <c r="F1892">
        <f>MOD(D1892,'Peaker Keys'!$B$6)</f>
        <v>13</v>
      </c>
      <c r="G1892" t="str">
        <f>VLOOKUP(E1892,Clustering!$A$6:$B$370,2,FALSE)</f>
        <v>Winter</v>
      </c>
      <c r="H1892">
        <f>IF('Peaker Keys'!$B$29&gt;0,MAX(0,MIN('Peaker Keys'!$B$10,B1892/'Peaker Keys'!$B$29)),0)</f>
        <v>0</v>
      </c>
      <c r="I1892">
        <f>MAX(0,MIN('Peaker Keys'!$B$10,C1892/'Peaker Keys'!$B$30))</f>
        <v>7.9998927763062441E-4</v>
      </c>
      <c r="J1892">
        <f>IF('Peaker Keys'!$B$31=1,H1892,I1892)</f>
        <v>0</v>
      </c>
    </row>
    <row r="1893" spans="1:10" x14ac:dyDescent="0.25">
      <c r="A1893">
        <v>1887</v>
      </c>
      <c r="B1893">
        <v>0</v>
      </c>
      <c r="C1893">
        <v>95.5</v>
      </c>
      <c r="D1893">
        <f>MOD(A1893-1+'Peaker Keys'!$B$7,'Peaker Keys'!$B$5)</f>
        <v>1910</v>
      </c>
      <c r="E1893">
        <f>INT(D1893/'Peaker Keys'!$B$6)+1</f>
        <v>80</v>
      </c>
      <c r="F1893">
        <f>MOD(D1893,'Peaker Keys'!$B$6)</f>
        <v>14</v>
      </c>
      <c r="G1893" t="str">
        <f>VLOOKUP(E1893,Clustering!$A$6:$B$370,2,FALSE)</f>
        <v>Winter</v>
      </c>
      <c r="H1893">
        <f>IF('Peaker Keys'!$B$29&gt;0,MAX(0,MIN('Peaker Keys'!$B$10,B1893/'Peaker Keys'!$B$29)),0)</f>
        <v>0</v>
      </c>
      <c r="I1893">
        <f>MAX(0,MIN('Peaker Keys'!$B$10,C1893/'Peaker Keys'!$B$30))</f>
        <v>7.9998927763062441E-4</v>
      </c>
      <c r="J1893">
        <f>IF('Peaker Keys'!$B$31=1,H1893,I1893)</f>
        <v>0</v>
      </c>
    </row>
    <row r="1894" spans="1:10" x14ac:dyDescent="0.25">
      <c r="A1894">
        <v>1888</v>
      </c>
      <c r="B1894">
        <v>0</v>
      </c>
      <c r="C1894">
        <v>95.5</v>
      </c>
      <c r="D1894">
        <f>MOD(A1894-1+'Peaker Keys'!$B$7,'Peaker Keys'!$B$5)</f>
        <v>1911</v>
      </c>
      <c r="E1894">
        <f>INT(D1894/'Peaker Keys'!$B$6)+1</f>
        <v>80</v>
      </c>
      <c r="F1894">
        <f>MOD(D1894,'Peaker Keys'!$B$6)</f>
        <v>15</v>
      </c>
      <c r="G1894" t="str">
        <f>VLOOKUP(E1894,Clustering!$A$6:$B$370,2,FALSE)</f>
        <v>Winter</v>
      </c>
      <c r="H1894">
        <f>IF('Peaker Keys'!$B$29&gt;0,MAX(0,MIN('Peaker Keys'!$B$10,B1894/'Peaker Keys'!$B$29)),0)</f>
        <v>0</v>
      </c>
      <c r="I1894">
        <f>MAX(0,MIN('Peaker Keys'!$B$10,C1894/'Peaker Keys'!$B$30))</f>
        <v>7.9998927763062441E-4</v>
      </c>
      <c r="J1894">
        <f>IF('Peaker Keys'!$B$31=1,H1894,I1894)</f>
        <v>0</v>
      </c>
    </row>
    <row r="1895" spans="1:10" x14ac:dyDescent="0.25">
      <c r="A1895">
        <v>1889</v>
      </c>
      <c r="B1895">
        <v>0</v>
      </c>
      <c r="C1895">
        <v>159.1</v>
      </c>
      <c r="D1895">
        <f>MOD(A1895-1+'Peaker Keys'!$B$7,'Peaker Keys'!$B$5)</f>
        <v>1912</v>
      </c>
      <c r="E1895">
        <f>INT(D1895/'Peaker Keys'!$B$6)+1</f>
        <v>80</v>
      </c>
      <c r="F1895">
        <f>MOD(D1895,'Peaker Keys'!$B$6)</f>
        <v>16</v>
      </c>
      <c r="G1895" t="str">
        <f>VLOOKUP(E1895,Clustering!$A$6:$B$370,2,FALSE)</f>
        <v>Winter</v>
      </c>
      <c r="H1895">
        <f>IF('Peaker Keys'!$B$29&gt;0,MAX(0,MIN('Peaker Keys'!$B$10,B1895/'Peaker Keys'!$B$29)),0)</f>
        <v>0</v>
      </c>
      <c r="I1895">
        <f>MAX(0,MIN('Peaker Keys'!$B$10,C1895/'Peaker Keys'!$B$30))</f>
        <v>1.3327570059793962E-3</v>
      </c>
      <c r="J1895">
        <f>IF('Peaker Keys'!$B$31=1,H1895,I1895)</f>
        <v>0</v>
      </c>
    </row>
    <row r="1896" spans="1:10" x14ac:dyDescent="0.25">
      <c r="A1896">
        <v>1890</v>
      </c>
      <c r="B1896">
        <v>0</v>
      </c>
      <c r="C1896">
        <v>159.1</v>
      </c>
      <c r="D1896">
        <f>MOD(A1896-1+'Peaker Keys'!$B$7,'Peaker Keys'!$B$5)</f>
        <v>1913</v>
      </c>
      <c r="E1896">
        <f>INT(D1896/'Peaker Keys'!$B$6)+1</f>
        <v>80</v>
      </c>
      <c r="F1896">
        <f>MOD(D1896,'Peaker Keys'!$B$6)</f>
        <v>17</v>
      </c>
      <c r="G1896" t="str">
        <f>VLOOKUP(E1896,Clustering!$A$6:$B$370,2,FALSE)</f>
        <v>Winter</v>
      </c>
      <c r="H1896">
        <f>IF('Peaker Keys'!$B$29&gt;0,MAX(0,MIN('Peaker Keys'!$B$10,B1896/'Peaker Keys'!$B$29)),0)</f>
        <v>0</v>
      </c>
      <c r="I1896">
        <f>MAX(0,MIN('Peaker Keys'!$B$10,C1896/'Peaker Keys'!$B$30))</f>
        <v>1.3327570059793962E-3</v>
      </c>
      <c r="J1896">
        <f>IF('Peaker Keys'!$B$31=1,H1896,I1896)</f>
        <v>0</v>
      </c>
    </row>
    <row r="1897" spans="1:10" x14ac:dyDescent="0.25">
      <c r="A1897">
        <v>1891</v>
      </c>
      <c r="B1897">
        <v>0</v>
      </c>
      <c r="C1897">
        <v>597.4</v>
      </c>
      <c r="D1897">
        <f>MOD(A1897-1+'Peaker Keys'!$B$7,'Peaker Keys'!$B$5)</f>
        <v>1914</v>
      </c>
      <c r="E1897">
        <f>INT(D1897/'Peaker Keys'!$B$6)+1</f>
        <v>80</v>
      </c>
      <c r="F1897">
        <f>MOD(D1897,'Peaker Keys'!$B$6)</f>
        <v>18</v>
      </c>
      <c r="G1897" t="str">
        <f>VLOOKUP(E1897,Clustering!$A$6:$B$370,2,FALSE)</f>
        <v>Winter</v>
      </c>
      <c r="H1897">
        <f>IF('Peaker Keys'!$B$29&gt;0,MAX(0,MIN('Peaker Keys'!$B$10,B1897/'Peaker Keys'!$B$29)),0)</f>
        <v>0</v>
      </c>
      <c r="I1897">
        <f>MAX(0,MIN('Peaker Keys'!$B$10,C1897/'Peaker Keys'!$B$30))</f>
        <v>5.004330832005602E-3</v>
      </c>
      <c r="J1897">
        <f>IF('Peaker Keys'!$B$31=1,H1897,I1897)</f>
        <v>0</v>
      </c>
    </row>
    <row r="1898" spans="1:10" x14ac:dyDescent="0.25">
      <c r="A1898">
        <v>1892</v>
      </c>
      <c r="B1898">
        <v>0</v>
      </c>
      <c r="C1898">
        <v>671</v>
      </c>
      <c r="D1898">
        <f>MOD(A1898-1+'Peaker Keys'!$B$7,'Peaker Keys'!$B$5)</f>
        <v>1915</v>
      </c>
      <c r="E1898">
        <f>INT(D1898/'Peaker Keys'!$B$6)+1</f>
        <v>80</v>
      </c>
      <c r="F1898">
        <f>MOD(D1898,'Peaker Keys'!$B$6)</f>
        <v>19</v>
      </c>
      <c r="G1898" t="str">
        <f>VLOOKUP(E1898,Clustering!$A$6:$B$370,2,FALSE)</f>
        <v>Winter</v>
      </c>
      <c r="H1898">
        <f>IF('Peaker Keys'!$B$29&gt;0,MAX(0,MIN('Peaker Keys'!$B$10,B1898/'Peaker Keys'!$B$29)),0)</f>
        <v>0</v>
      </c>
      <c r="I1898">
        <f>MAX(0,MIN('Peaker Keys'!$B$10,C1898/'Peaker Keys'!$B$30))</f>
        <v>5.6208670711010364E-3</v>
      </c>
      <c r="J1898">
        <f>IF('Peaker Keys'!$B$31=1,H1898,I1898)</f>
        <v>0</v>
      </c>
    </row>
    <row r="1899" spans="1:10" x14ac:dyDescent="0.25">
      <c r="A1899">
        <v>1893</v>
      </c>
      <c r="B1899">
        <v>0</v>
      </c>
      <c r="C1899">
        <v>671</v>
      </c>
      <c r="D1899">
        <f>MOD(A1899-1+'Peaker Keys'!$B$7,'Peaker Keys'!$B$5)</f>
        <v>1916</v>
      </c>
      <c r="E1899">
        <f>INT(D1899/'Peaker Keys'!$B$6)+1</f>
        <v>80</v>
      </c>
      <c r="F1899">
        <f>MOD(D1899,'Peaker Keys'!$B$6)</f>
        <v>20</v>
      </c>
      <c r="G1899" t="str">
        <f>VLOOKUP(E1899,Clustering!$A$6:$B$370,2,FALSE)</f>
        <v>Winter</v>
      </c>
      <c r="H1899">
        <f>IF('Peaker Keys'!$B$29&gt;0,MAX(0,MIN('Peaker Keys'!$B$10,B1899/'Peaker Keys'!$B$29)),0)</f>
        <v>0</v>
      </c>
      <c r="I1899">
        <f>MAX(0,MIN('Peaker Keys'!$B$10,C1899/'Peaker Keys'!$B$30))</f>
        <v>5.6208670711010364E-3</v>
      </c>
      <c r="J1899">
        <f>IF('Peaker Keys'!$B$31=1,H1899,I1899)</f>
        <v>0</v>
      </c>
    </row>
    <row r="1900" spans="1:10" x14ac:dyDescent="0.25">
      <c r="A1900">
        <v>1894</v>
      </c>
      <c r="B1900">
        <v>0</v>
      </c>
      <c r="C1900">
        <v>713.8</v>
      </c>
      <c r="D1900">
        <f>MOD(A1900-1+'Peaker Keys'!$B$7,'Peaker Keys'!$B$5)</f>
        <v>1917</v>
      </c>
      <c r="E1900">
        <f>INT(D1900/'Peaker Keys'!$B$6)+1</f>
        <v>80</v>
      </c>
      <c r="F1900">
        <f>MOD(D1900,'Peaker Keys'!$B$6)</f>
        <v>21</v>
      </c>
      <c r="G1900" t="str">
        <f>VLOOKUP(E1900,Clustering!$A$6:$B$370,2,FALSE)</f>
        <v>Winter</v>
      </c>
      <c r="H1900">
        <f>IF('Peaker Keys'!$B$29&gt;0,MAX(0,MIN('Peaker Keys'!$B$10,B1900/'Peaker Keys'!$B$29)),0)</f>
        <v>0</v>
      </c>
      <c r="I1900">
        <f>MAX(0,MIN('Peaker Keys'!$B$10,C1900/'Peaker Keys'!$B$30))</f>
        <v>5.9793962970967505E-3</v>
      </c>
      <c r="J1900">
        <f>IF('Peaker Keys'!$B$31=1,H1900,I1900)</f>
        <v>0</v>
      </c>
    </row>
    <row r="1901" spans="1:10" x14ac:dyDescent="0.25">
      <c r="A1901">
        <v>1895</v>
      </c>
      <c r="B1901">
        <v>0</v>
      </c>
      <c r="C1901">
        <v>1896.6</v>
      </c>
      <c r="D1901">
        <f>MOD(A1901-1+'Peaker Keys'!$B$7,'Peaker Keys'!$B$5)</f>
        <v>1918</v>
      </c>
      <c r="E1901">
        <f>INT(D1901/'Peaker Keys'!$B$6)+1</f>
        <v>80</v>
      </c>
      <c r="F1901">
        <f>MOD(D1901,'Peaker Keys'!$B$6)</f>
        <v>22</v>
      </c>
      <c r="G1901" t="str">
        <f>VLOOKUP(E1901,Clustering!$A$6:$B$370,2,FALSE)</f>
        <v>Winter</v>
      </c>
      <c r="H1901">
        <f>IF('Peaker Keys'!$B$29&gt;0,MAX(0,MIN('Peaker Keys'!$B$10,B1901/'Peaker Keys'!$B$29)),0)</f>
        <v>0</v>
      </c>
      <c r="I1901">
        <f>MAX(0,MIN('Peaker Keys'!$B$10,C1901/'Peaker Keys'!$B$30))</f>
        <v>1.5887535748211959E-2</v>
      </c>
      <c r="J1901">
        <f>IF('Peaker Keys'!$B$31=1,H1901,I1901)</f>
        <v>0</v>
      </c>
    </row>
    <row r="1902" spans="1:10" x14ac:dyDescent="0.25">
      <c r="A1902">
        <v>1896</v>
      </c>
      <c r="B1902">
        <v>0</v>
      </c>
      <c r="C1902">
        <v>438.7</v>
      </c>
      <c r="D1902">
        <f>MOD(A1902-1+'Peaker Keys'!$B$7,'Peaker Keys'!$B$5)</f>
        <v>1919</v>
      </c>
      <c r="E1902">
        <f>INT(D1902/'Peaker Keys'!$B$6)+1</f>
        <v>80</v>
      </c>
      <c r="F1902">
        <f>MOD(D1902,'Peaker Keys'!$B$6)</f>
        <v>23</v>
      </c>
      <c r="G1902" t="str">
        <f>VLOOKUP(E1902,Clustering!$A$6:$B$370,2,FALSE)</f>
        <v>Winter</v>
      </c>
      <c r="H1902">
        <f>IF('Peaker Keys'!$B$29&gt;0,MAX(0,MIN('Peaker Keys'!$B$10,B1902/'Peaker Keys'!$B$29)),0)</f>
        <v>0</v>
      </c>
      <c r="I1902">
        <f>MAX(0,MIN('Peaker Keys'!$B$10,C1902/'Peaker Keys'!$B$30))</f>
        <v>3.6749245664560726E-3</v>
      </c>
      <c r="J1902">
        <f>IF('Peaker Keys'!$B$31=1,H1902,I1902)</f>
        <v>0</v>
      </c>
    </row>
    <row r="1903" spans="1:10" x14ac:dyDescent="0.25">
      <c r="A1903">
        <v>1897</v>
      </c>
      <c r="B1903">
        <v>0</v>
      </c>
      <c r="C1903">
        <v>159.1</v>
      </c>
      <c r="D1903">
        <f>MOD(A1903-1+'Peaker Keys'!$B$7,'Peaker Keys'!$B$5)</f>
        <v>1920</v>
      </c>
      <c r="E1903">
        <f>INT(D1903/'Peaker Keys'!$B$6)+1</f>
        <v>81</v>
      </c>
      <c r="F1903">
        <f>MOD(D1903,'Peaker Keys'!$B$6)</f>
        <v>0</v>
      </c>
      <c r="G1903" t="str">
        <f>VLOOKUP(E1903,Clustering!$A$6:$B$370,2,FALSE)</f>
        <v>Winter</v>
      </c>
      <c r="H1903">
        <f>IF('Peaker Keys'!$B$29&gt;0,MAX(0,MIN('Peaker Keys'!$B$10,B1903/'Peaker Keys'!$B$29)),0)</f>
        <v>0</v>
      </c>
      <c r="I1903">
        <f>MAX(0,MIN('Peaker Keys'!$B$10,C1903/'Peaker Keys'!$B$30))</f>
        <v>1.3327570059793962E-3</v>
      </c>
      <c r="J1903">
        <f>IF('Peaker Keys'!$B$31=1,H1903,I1903)</f>
        <v>0</v>
      </c>
    </row>
    <row r="1904" spans="1:10" x14ac:dyDescent="0.25">
      <c r="A1904">
        <v>1898</v>
      </c>
      <c r="B1904">
        <v>0</v>
      </c>
      <c r="C1904">
        <v>159.1</v>
      </c>
      <c r="D1904">
        <f>MOD(A1904-1+'Peaker Keys'!$B$7,'Peaker Keys'!$B$5)</f>
        <v>1921</v>
      </c>
      <c r="E1904">
        <f>INT(D1904/'Peaker Keys'!$B$6)+1</f>
        <v>81</v>
      </c>
      <c r="F1904">
        <f>MOD(D1904,'Peaker Keys'!$B$6)</f>
        <v>1</v>
      </c>
      <c r="G1904" t="str">
        <f>VLOOKUP(E1904,Clustering!$A$6:$B$370,2,FALSE)</f>
        <v>Winter</v>
      </c>
      <c r="H1904">
        <f>IF('Peaker Keys'!$B$29&gt;0,MAX(0,MIN('Peaker Keys'!$B$10,B1904/'Peaker Keys'!$B$29)),0)</f>
        <v>0</v>
      </c>
      <c r="I1904">
        <f>MAX(0,MIN('Peaker Keys'!$B$10,C1904/'Peaker Keys'!$B$30))</f>
        <v>1.3327570059793962E-3</v>
      </c>
      <c r="J1904">
        <f>IF('Peaker Keys'!$B$31=1,H1904,I1904)</f>
        <v>0</v>
      </c>
    </row>
    <row r="1905" spans="1:10" x14ac:dyDescent="0.25">
      <c r="A1905">
        <v>1899</v>
      </c>
      <c r="B1905">
        <v>0</v>
      </c>
      <c r="C1905">
        <v>126</v>
      </c>
      <c r="D1905">
        <f>MOD(A1905-1+'Peaker Keys'!$B$7,'Peaker Keys'!$B$5)</f>
        <v>1922</v>
      </c>
      <c r="E1905">
        <f>INT(D1905/'Peaker Keys'!$B$6)+1</f>
        <v>81</v>
      </c>
      <c r="F1905">
        <f>MOD(D1905,'Peaker Keys'!$B$6)</f>
        <v>2</v>
      </c>
      <c r="G1905" t="str">
        <f>VLOOKUP(E1905,Clustering!$A$6:$B$370,2,FALSE)</f>
        <v>Winter</v>
      </c>
      <c r="H1905">
        <f>IF('Peaker Keys'!$B$29&gt;0,MAX(0,MIN('Peaker Keys'!$B$10,B1905/'Peaker Keys'!$B$29)),0)</f>
        <v>0</v>
      </c>
      <c r="I1905">
        <f>MAX(0,MIN('Peaker Keys'!$B$10,C1905/'Peaker Keys'!$B$30))</f>
        <v>1.0554832354079443E-3</v>
      </c>
      <c r="J1905">
        <f>IF('Peaker Keys'!$B$31=1,H1905,I1905)</f>
        <v>0</v>
      </c>
    </row>
    <row r="1906" spans="1:10" x14ac:dyDescent="0.25">
      <c r="A1906">
        <v>1900</v>
      </c>
      <c r="B1906">
        <v>0</v>
      </c>
      <c r="C1906">
        <v>100.2</v>
      </c>
      <c r="D1906">
        <f>MOD(A1906-1+'Peaker Keys'!$B$7,'Peaker Keys'!$B$5)</f>
        <v>1923</v>
      </c>
      <c r="E1906">
        <f>INT(D1906/'Peaker Keys'!$B$6)+1</f>
        <v>81</v>
      </c>
      <c r="F1906">
        <f>MOD(D1906,'Peaker Keys'!$B$6)</f>
        <v>3</v>
      </c>
      <c r="G1906" t="str">
        <f>VLOOKUP(E1906,Clustering!$A$6:$B$370,2,FALSE)</f>
        <v>Winter</v>
      </c>
      <c r="H1906">
        <f>IF('Peaker Keys'!$B$29&gt;0,MAX(0,MIN('Peaker Keys'!$B$10,B1906/'Peaker Keys'!$B$29)),0)</f>
        <v>0</v>
      </c>
      <c r="I1906">
        <f>MAX(0,MIN('Peaker Keys'!$B$10,C1906/'Peaker Keys'!$B$30))</f>
        <v>8.393604776815557E-4</v>
      </c>
      <c r="J1906">
        <f>IF('Peaker Keys'!$B$31=1,H1906,I1906)</f>
        <v>0</v>
      </c>
    </row>
    <row r="1907" spans="1:10" x14ac:dyDescent="0.25">
      <c r="A1907">
        <v>1901</v>
      </c>
      <c r="B1907">
        <v>0</v>
      </c>
      <c r="C1907">
        <v>109.6</v>
      </c>
      <c r="D1907">
        <f>MOD(A1907-1+'Peaker Keys'!$B$7,'Peaker Keys'!$B$5)</f>
        <v>1924</v>
      </c>
      <c r="E1907">
        <f>INT(D1907/'Peaker Keys'!$B$6)+1</f>
        <v>81</v>
      </c>
      <c r="F1907">
        <f>MOD(D1907,'Peaker Keys'!$B$6)</f>
        <v>4</v>
      </c>
      <c r="G1907" t="str">
        <f>VLOOKUP(E1907,Clustering!$A$6:$B$370,2,FALSE)</f>
        <v>Winter</v>
      </c>
      <c r="H1907">
        <f>IF('Peaker Keys'!$B$29&gt;0,MAX(0,MIN('Peaker Keys'!$B$10,B1907/'Peaker Keys'!$B$29)),0)</f>
        <v>0</v>
      </c>
      <c r="I1907">
        <f>MAX(0,MIN('Peaker Keys'!$B$10,C1907/'Peaker Keys'!$B$30))</f>
        <v>9.1810287778341807E-4</v>
      </c>
      <c r="J1907">
        <f>IF('Peaker Keys'!$B$31=1,H1907,I1907)</f>
        <v>0</v>
      </c>
    </row>
    <row r="1908" spans="1:10" x14ac:dyDescent="0.25">
      <c r="A1908">
        <v>1902</v>
      </c>
      <c r="B1908">
        <v>0</v>
      </c>
      <c r="C1908">
        <v>159.1</v>
      </c>
      <c r="D1908">
        <f>MOD(A1908-1+'Peaker Keys'!$B$7,'Peaker Keys'!$B$5)</f>
        <v>1925</v>
      </c>
      <c r="E1908">
        <f>INT(D1908/'Peaker Keys'!$B$6)+1</f>
        <v>81</v>
      </c>
      <c r="F1908">
        <f>MOD(D1908,'Peaker Keys'!$B$6)</f>
        <v>5</v>
      </c>
      <c r="G1908" t="str">
        <f>VLOOKUP(E1908,Clustering!$A$6:$B$370,2,FALSE)</f>
        <v>Winter</v>
      </c>
      <c r="H1908">
        <f>IF('Peaker Keys'!$B$29&gt;0,MAX(0,MIN('Peaker Keys'!$B$10,B1908/'Peaker Keys'!$B$29)),0)</f>
        <v>0</v>
      </c>
      <c r="I1908">
        <f>MAX(0,MIN('Peaker Keys'!$B$10,C1908/'Peaker Keys'!$B$30))</f>
        <v>1.3327570059793962E-3</v>
      </c>
      <c r="J1908">
        <f>IF('Peaker Keys'!$B$31=1,H1908,I1908)</f>
        <v>0</v>
      </c>
    </row>
    <row r="1909" spans="1:10" x14ac:dyDescent="0.25">
      <c r="A1909">
        <v>1903</v>
      </c>
      <c r="B1909">
        <v>0</v>
      </c>
      <c r="C1909">
        <v>95.5</v>
      </c>
      <c r="D1909">
        <f>MOD(A1909-1+'Peaker Keys'!$B$7,'Peaker Keys'!$B$5)</f>
        <v>1926</v>
      </c>
      <c r="E1909">
        <f>INT(D1909/'Peaker Keys'!$B$6)+1</f>
        <v>81</v>
      </c>
      <c r="F1909">
        <f>MOD(D1909,'Peaker Keys'!$B$6)</f>
        <v>6</v>
      </c>
      <c r="G1909" t="str">
        <f>VLOOKUP(E1909,Clustering!$A$6:$B$370,2,FALSE)</f>
        <v>Winter</v>
      </c>
      <c r="H1909">
        <f>IF('Peaker Keys'!$B$29&gt;0,MAX(0,MIN('Peaker Keys'!$B$10,B1909/'Peaker Keys'!$B$29)),0)</f>
        <v>0</v>
      </c>
      <c r="I1909">
        <f>MAX(0,MIN('Peaker Keys'!$B$10,C1909/'Peaker Keys'!$B$30))</f>
        <v>7.9998927763062441E-4</v>
      </c>
      <c r="J1909">
        <f>IF('Peaker Keys'!$B$31=1,H1909,I1909)</f>
        <v>0</v>
      </c>
    </row>
    <row r="1910" spans="1:10" x14ac:dyDescent="0.25">
      <c r="A1910">
        <v>1904</v>
      </c>
      <c r="B1910">
        <v>0</v>
      </c>
      <c r="C1910">
        <v>95.5</v>
      </c>
      <c r="D1910">
        <f>MOD(A1910-1+'Peaker Keys'!$B$7,'Peaker Keys'!$B$5)</f>
        <v>1927</v>
      </c>
      <c r="E1910">
        <f>INT(D1910/'Peaker Keys'!$B$6)+1</f>
        <v>81</v>
      </c>
      <c r="F1910">
        <f>MOD(D1910,'Peaker Keys'!$B$6)</f>
        <v>7</v>
      </c>
      <c r="G1910" t="str">
        <f>VLOOKUP(E1910,Clustering!$A$6:$B$370,2,FALSE)</f>
        <v>Winter</v>
      </c>
      <c r="H1910">
        <f>IF('Peaker Keys'!$B$29&gt;0,MAX(0,MIN('Peaker Keys'!$B$10,B1910/'Peaker Keys'!$B$29)),0)</f>
        <v>0</v>
      </c>
      <c r="I1910">
        <f>MAX(0,MIN('Peaker Keys'!$B$10,C1910/'Peaker Keys'!$B$30))</f>
        <v>7.9998927763062441E-4</v>
      </c>
      <c r="J1910">
        <f>IF('Peaker Keys'!$B$31=1,H1910,I1910)</f>
        <v>0</v>
      </c>
    </row>
    <row r="1911" spans="1:10" x14ac:dyDescent="0.25">
      <c r="A1911">
        <v>1905</v>
      </c>
      <c r="B1911">
        <v>0</v>
      </c>
      <c r="C1911">
        <v>95.5</v>
      </c>
      <c r="D1911">
        <f>MOD(A1911-1+'Peaker Keys'!$B$7,'Peaker Keys'!$B$5)</f>
        <v>1928</v>
      </c>
      <c r="E1911">
        <f>INT(D1911/'Peaker Keys'!$B$6)+1</f>
        <v>81</v>
      </c>
      <c r="F1911">
        <f>MOD(D1911,'Peaker Keys'!$B$6)</f>
        <v>8</v>
      </c>
      <c r="G1911" t="str">
        <f>VLOOKUP(E1911,Clustering!$A$6:$B$370,2,FALSE)</f>
        <v>Winter</v>
      </c>
      <c r="H1911">
        <f>IF('Peaker Keys'!$B$29&gt;0,MAX(0,MIN('Peaker Keys'!$B$10,B1911/'Peaker Keys'!$B$29)),0)</f>
        <v>0</v>
      </c>
      <c r="I1911">
        <f>MAX(0,MIN('Peaker Keys'!$B$10,C1911/'Peaker Keys'!$B$30))</f>
        <v>7.9998927763062441E-4</v>
      </c>
      <c r="J1911">
        <f>IF('Peaker Keys'!$B$31=1,H1911,I1911)</f>
        <v>0</v>
      </c>
    </row>
    <row r="1912" spans="1:10" x14ac:dyDescent="0.25">
      <c r="A1912">
        <v>1906</v>
      </c>
      <c r="B1912">
        <v>0</v>
      </c>
      <c r="C1912">
        <v>95.5</v>
      </c>
      <c r="D1912">
        <f>MOD(A1912-1+'Peaker Keys'!$B$7,'Peaker Keys'!$B$5)</f>
        <v>1929</v>
      </c>
      <c r="E1912">
        <f>INT(D1912/'Peaker Keys'!$B$6)+1</f>
        <v>81</v>
      </c>
      <c r="F1912">
        <f>MOD(D1912,'Peaker Keys'!$B$6)</f>
        <v>9</v>
      </c>
      <c r="G1912" t="str">
        <f>VLOOKUP(E1912,Clustering!$A$6:$B$370,2,FALSE)</f>
        <v>Winter</v>
      </c>
      <c r="H1912">
        <f>IF('Peaker Keys'!$B$29&gt;0,MAX(0,MIN('Peaker Keys'!$B$10,B1912/'Peaker Keys'!$B$29)),0)</f>
        <v>0</v>
      </c>
      <c r="I1912">
        <f>MAX(0,MIN('Peaker Keys'!$B$10,C1912/'Peaker Keys'!$B$30))</f>
        <v>7.9998927763062441E-4</v>
      </c>
      <c r="J1912">
        <f>IF('Peaker Keys'!$B$31=1,H1912,I1912)</f>
        <v>0</v>
      </c>
    </row>
    <row r="1913" spans="1:10" x14ac:dyDescent="0.25">
      <c r="A1913">
        <v>1907</v>
      </c>
      <c r="B1913">
        <v>0</v>
      </c>
      <c r="C1913">
        <v>95.5</v>
      </c>
      <c r="D1913">
        <f>MOD(A1913-1+'Peaker Keys'!$B$7,'Peaker Keys'!$B$5)</f>
        <v>1930</v>
      </c>
      <c r="E1913">
        <f>INT(D1913/'Peaker Keys'!$B$6)+1</f>
        <v>81</v>
      </c>
      <c r="F1913">
        <f>MOD(D1913,'Peaker Keys'!$B$6)</f>
        <v>10</v>
      </c>
      <c r="G1913" t="str">
        <f>VLOOKUP(E1913,Clustering!$A$6:$B$370,2,FALSE)</f>
        <v>Winter</v>
      </c>
      <c r="H1913">
        <f>IF('Peaker Keys'!$B$29&gt;0,MAX(0,MIN('Peaker Keys'!$B$10,B1913/'Peaker Keys'!$B$29)),0)</f>
        <v>0</v>
      </c>
      <c r="I1913">
        <f>MAX(0,MIN('Peaker Keys'!$B$10,C1913/'Peaker Keys'!$B$30))</f>
        <v>7.9998927763062441E-4</v>
      </c>
      <c r="J1913">
        <f>IF('Peaker Keys'!$B$31=1,H1913,I1913)</f>
        <v>0</v>
      </c>
    </row>
    <row r="1914" spans="1:10" x14ac:dyDescent="0.25">
      <c r="A1914">
        <v>1908</v>
      </c>
      <c r="B1914">
        <v>0</v>
      </c>
      <c r="C1914">
        <v>95.5</v>
      </c>
      <c r="D1914">
        <f>MOD(A1914-1+'Peaker Keys'!$B$7,'Peaker Keys'!$B$5)</f>
        <v>1931</v>
      </c>
      <c r="E1914">
        <f>INT(D1914/'Peaker Keys'!$B$6)+1</f>
        <v>81</v>
      </c>
      <c r="F1914">
        <f>MOD(D1914,'Peaker Keys'!$B$6)</f>
        <v>11</v>
      </c>
      <c r="G1914" t="str">
        <f>VLOOKUP(E1914,Clustering!$A$6:$B$370,2,FALSE)</f>
        <v>Winter</v>
      </c>
      <c r="H1914">
        <f>IF('Peaker Keys'!$B$29&gt;0,MAX(0,MIN('Peaker Keys'!$B$10,B1914/'Peaker Keys'!$B$29)),0)</f>
        <v>0</v>
      </c>
      <c r="I1914">
        <f>MAX(0,MIN('Peaker Keys'!$B$10,C1914/'Peaker Keys'!$B$30))</f>
        <v>7.9998927763062441E-4</v>
      </c>
      <c r="J1914">
        <f>IF('Peaker Keys'!$B$31=1,H1914,I1914)</f>
        <v>0</v>
      </c>
    </row>
    <row r="1915" spans="1:10" x14ac:dyDescent="0.25">
      <c r="A1915">
        <v>1909</v>
      </c>
      <c r="B1915">
        <v>0</v>
      </c>
      <c r="C1915">
        <v>95.5</v>
      </c>
      <c r="D1915">
        <f>MOD(A1915-1+'Peaker Keys'!$B$7,'Peaker Keys'!$B$5)</f>
        <v>1932</v>
      </c>
      <c r="E1915">
        <f>INT(D1915/'Peaker Keys'!$B$6)+1</f>
        <v>81</v>
      </c>
      <c r="F1915">
        <f>MOD(D1915,'Peaker Keys'!$B$6)</f>
        <v>12</v>
      </c>
      <c r="G1915" t="str">
        <f>VLOOKUP(E1915,Clustering!$A$6:$B$370,2,FALSE)</f>
        <v>Winter</v>
      </c>
      <c r="H1915">
        <f>IF('Peaker Keys'!$B$29&gt;0,MAX(0,MIN('Peaker Keys'!$B$10,B1915/'Peaker Keys'!$B$29)),0)</f>
        <v>0</v>
      </c>
      <c r="I1915">
        <f>MAX(0,MIN('Peaker Keys'!$B$10,C1915/'Peaker Keys'!$B$30))</f>
        <v>7.9998927763062441E-4</v>
      </c>
      <c r="J1915">
        <f>IF('Peaker Keys'!$B$31=1,H1915,I1915)</f>
        <v>0</v>
      </c>
    </row>
    <row r="1916" spans="1:10" x14ac:dyDescent="0.25">
      <c r="A1916">
        <v>1910</v>
      </c>
      <c r="B1916">
        <v>0</v>
      </c>
      <c r="C1916">
        <v>95.5</v>
      </c>
      <c r="D1916">
        <f>MOD(A1916-1+'Peaker Keys'!$B$7,'Peaker Keys'!$B$5)</f>
        <v>1933</v>
      </c>
      <c r="E1916">
        <f>INT(D1916/'Peaker Keys'!$B$6)+1</f>
        <v>81</v>
      </c>
      <c r="F1916">
        <f>MOD(D1916,'Peaker Keys'!$B$6)</f>
        <v>13</v>
      </c>
      <c r="G1916" t="str">
        <f>VLOOKUP(E1916,Clustering!$A$6:$B$370,2,FALSE)</f>
        <v>Winter</v>
      </c>
      <c r="H1916">
        <f>IF('Peaker Keys'!$B$29&gt;0,MAX(0,MIN('Peaker Keys'!$B$10,B1916/'Peaker Keys'!$B$29)),0)</f>
        <v>0</v>
      </c>
      <c r="I1916">
        <f>MAX(0,MIN('Peaker Keys'!$B$10,C1916/'Peaker Keys'!$B$30))</f>
        <v>7.9998927763062441E-4</v>
      </c>
      <c r="J1916">
        <f>IF('Peaker Keys'!$B$31=1,H1916,I1916)</f>
        <v>0</v>
      </c>
    </row>
    <row r="1917" spans="1:10" x14ac:dyDescent="0.25">
      <c r="A1917">
        <v>1911</v>
      </c>
      <c r="B1917">
        <v>0</v>
      </c>
      <c r="C1917">
        <v>95.5</v>
      </c>
      <c r="D1917">
        <f>MOD(A1917-1+'Peaker Keys'!$B$7,'Peaker Keys'!$B$5)</f>
        <v>1934</v>
      </c>
      <c r="E1917">
        <f>INT(D1917/'Peaker Keys'!$B$6)+1</f>
        <v>81</v>
      </c>
      <c r="F1917">
        <f>MOD(D1917,'Peaker Keys'!$B$6)</f>
        <v>14</v>
      </c>
      <c r="G1917" t="str">
        <f>VLOOKUP(E1917,Clustering!$A$6:$B$370,2,FALSE)</f>
        <v>Winter</v>
      </c>
      <c r="H1917">
        <f>IF('Peaker Keys'!$B$29&gt;0,MAX(0,MIN('Peaker Keys'!$B$10,B1917/'Peaker Keys'!$B$29)),0)</f>
        <v>0</v>
      </c>
      <c r="I1917">
        <f>MAX(0,MIN('Peaker Keys'!$B$10,C1917/'Peaker Keys'!$B$30))</f>
        <v>7.9998927763062441E-4</v>
      </c>
      <c r="J1917">
        <f>IF('Peaker Keys'!$B$31=1,H1917,I1917)</f>
        <v>0</v>
      </c>
    </row>
    <row r="1918" spans="1:10" x14ac:dyDescent="0.25">
      <c r="A1918">
        <v>1912</v>
      </c>
      <c r="B1918">
        <v>0</v>
      </c>
      <c r="C1918">
        <v>95.5</v>
      </c>
      <c r="D1918">
        <f>MOD(A1918-1+'Peaker Keys'!$B$7,'Peaker Keys'!$B$5)</f>
        <v>1935</v>
      </c>
      <c r="E1918">
        <f>INT(D1918/'Peaker Keys'!$B$6)+1</f>
        <v>81</v>
      </c>
      <c r="F1918">
        <f>MOD(D1918,'Peaker Keys'!$B$6)</f>
        <v>15</v>
      </c>
      <c r="G1918" t="str">
        <f>VLOOKUP(E1918,Clustering!$A$6:$B$370,2,FALSE)</f>
        <v>Winter</v>
      </c>
      <c r="H1918">
        <f>IF('Peaker Keys'!$B$29&gt;0,MAX(0,MIN('Peaker Keys'!$B$10,B1918/'Peaker Keys'!$B$29)),0)</f>
        <v>0</v>
      </c>
      <c r="I1918">
        <f>MAX(0,MIN('Peaker Keys'!$B$10,C1918/'Peaker Keys'!$B$30))</f>
        <v>7.9998927763062441E-4</v>
      </c>
      <c r="J1918">
        <f>IF('Peaker Keys'!$B$31=1,H1918,I1918)</f>
        <v>0</v>
      </c>
    </row>
    <row r="1919" spans="1:10" x14ac:dyDescent="0.25">
      <c r="A1919">
        <v>1913</v>
      </c>
      <c r="B1919">
        <v>0</v>
      </c>
      <c r="C1919">
        <v>159.1</v>
      </c>
      <c r="D1919">
        <f>MOD(A1919-1+'Peaker Keys'!$B$7,'Peaker Keys'!$B$5)</f>
        <v>1936</v>
      </c>
      <c r="E1919">
        <f>INT(D1919/'Peaker Keys'!$B$6)+1</f>
        <v>81</v>
      </c>
      <c r="F1919">
        <f>MOD(D1919,'Peaker Keys'!$B$6)</f>
        <v>16</v>
      </c>
      <c r="G1919" t="str">
        <f>VLOOKUP(E1919,Clustering!$A$6:$B$370,2,FALSE)</f>
        <v>Winter</v>
      </c>
      <c r="H1919">
        <f>IF('Peaker Keys'!$B$29&gt;0,MAX(0,MIN('Peaker Keys'!$B$10,B1919/'Peaker Keys'!$B$29)),0)</f>
        <v>0</v>
      </c>
      <c r="I1919">
        <f>MAX(0,MIN('Peaker Keys'!$B$10,C1919/'Peaker Keys'!$B$30))</f>
        <v>1.3327570059793962E-3</v>
      </c>
      <c r="J1919">
        <f>IF('Peaker Keys'!$B$31=1,H1919,I1919)</f>
        <v>0</v>
      </c>
    </row>
    <row r="1920" spans="1:10" x14ac:dyDescent="0.25">
      <c r="A1920">
        <v>1914</v>
      </c>
      <c r="B1920">
        <v>0</v>
      </c>
      <c r="C1920">
        <v>164.1</v>
      </c>
      <c r="D1920">
        <f>MOD(A1920-1+'Peaker Keys'!$B$7,'Peaker Keys'!$B$5)</f>
        <v>1937</v>
      </c>
      <c r="E1920">
        <f>INT(D1920/'Peaker Keys'!$B$6)+1</f>
        <v>81</v>
      </c>
      <c r="F1920">
        <f>MOD(D1920,'Peaker Keys'!$B$6)</f>
        <v>17</v>
      </c>
      <c r="G1920" t="str">
        <f>VLOOKUP(E1920,Clustering!$A$6:$B$370,2,FALSE)</f>
        <v>Winter</v>
      </c>
      <c r="H1920">
        <f>IF('Peaker Keys'!$B$29&gt;0,MAX(0,MIN('Peaker Keys'!$B$10,B1920/'Peaker Keys'!$B$29)),0)</f>
        <v>0</v>
      </c>
      <c r="I1920">
        <f>MAX(0,MIN('Peaker Keys'!$B$10,C1920/'Peaker Keys'!$B$30))</f>
        <v>1.3746412613527272E-3</v>
      </c>
      <c r="J1920">
        <f>IF('Peaker Keys'!$B$31=1,H1920,I1920)</f>
        <v>0</v>
      </c>
    </row>
    <row r="1921" spans="1:10" x14ac:dyDescent="0.25">
      <c r="A1921">
        <v>1915</v>
      </c>
      <c r="B1921">
        <v>0</v>
      </c>
      <c r="C1921">
        <v>1363</v>
      </c>
      <c r="D1921">
        <f>MOD(A1921-1+'Peaker Keys'!$B$7,'Peaker Keys'!$B$5)</f>
        <v>1938</v>
      </c>
      <c r="E1921">
        <f>INT(D1921/'Peaker Keys'!$B$6)+1</f>
        <v>81</v>
      </c>
      <c r="F1921">
        <f>MOD(D1921,'Peaker Keys'!$B$6)</f>
        <v>18</v>
      </c>
      <c r="G1921" t="str">
        <f>VLOOKUP(E1921,Clustering!$A$6:$B$370,2,FALSE)</f>
        <v>Winter</v>
      </c>
      <c r="H1921">
        <f>IF('Peaker Keys'!$B$29&gt;0,MAX(0,MIN('Peaker Keys'!$B$10,B1921/'Peaker Keys'!$B$29)),0)</f>
        <v>0</v>
      </c>
      <c r="I1921">
        <f>MAX(0,MIN('Peaker Keys'!$B$10,C1921/'Peaker Keys'!$B$30))</f>
        <v>1.1417648014770063E-2</v>
      </c>
      <c r="J1921">
        <f>IF('Peaker Keys'!$B$31=1,H1921,I1921)</f>
        <v>0</v>
      </c>
    </row>
    <row r="1922" spans="1:10" x14ac:dyDescent="0.25">
      <c r="A1922">
        <v>1916</v>
      </c>
      <c r="B1922">
        <v>0</v>
      </c>
      <c r="C1922">
        <v>3037</v>
      </c>
      <c r="D1922">
        <f>MOD(A1922-1+'Peaker Keys'!$B$7,'Peaker Keys'!$B$5)</f>
        <v>1939</v>
      </c>
      <c r="E1922">
        <f>INT(D1922/'Peaker Keys'!$B$6)+1</f>
        <v>81</v>
      </c>
      <c r="F1922">
        <f>MOD(D1922,'Peaker Keys'!$B$6)</f>
        <v>19</v>
      </c>
      <c r="G1922" t="str">
        <f>VLOOKUP(E1922,Clustering!$A$6:$B$370,2,FALSE)</f>
        <v>Winter</v>
      </c>
      <c r="H1922">
        <f>IF('Peaker Keys'!$B$29&gt;0,MAX(0,MIN('Peaker Keys'!$B$10,B1922/'Peaker Keys'!$B$29)),0)</f>
        <v>0</v>
      </c>
      <c r="I1922">
        <f>MAX(0,MIN('Peaker Keys'!$B$10,C1922/'Peaker Keys'!$B$30))</f>
        <v>2.5440496713761321E-2</v>
      </c>
      <c r="J1922">
        <f>IF('Peaker Keys'!$B$31=1,H1922,I1922)</f>
        <v>0</v>
      </c>
    </row>
    <row r="1923" spans="1:10" x14ac:dyDescent="0.25">
      <c r="A1923">
        <v>1917</v>
      </c>
      <c r="B1923">
        <v>0</v>
      </c>
      <c r="C1923">
        <v>1555.1</v>
      </c>
      <c r="D1923">
        <f>MOD(A1923-1+'Peaker Keys'!$B$7,'Peaker Keys'!$B$5)</f>
        <v>1940</v>
      </c>
      <c r="E1923">
        <f>INT(D1923/'Peaker Keys'!$B$6)+1</f>
        <v>81</v>
      </c>
      <c r="F1923">
        <f>MOD(D1923,'Peaker Keys'!$B$6)</f>
        <v>20</v>
      </c>
      <c r="G1923" t="str">
        <f>VLOOKUP(E1923,Clustering!$A$6:$B$370,2,FALSE)</f>
        <v>Winter</v>
      </c>
      <c r="H1923">
        <f>IF('Peaker Keys'!$B$29&gt;0,MAX(0,MIN('Peaker Keys'!$B$10,B1923/'Peaker Keys'!$B$29)),0)</f>
        <v>0</v>
      </c>
      <c r="I1923">
        <f>MAX(0,MIN('Peaker Keys'!$B$10,C1923/'Peaker Keys'!$B$30))</f>
        <v>1.3026841106213443E-2</v>
      </c>
      <c r="J1923">
        <f>IF('Peaker Keys'!$B$31=1,H1923,I1923)</f>
        <v>0</v>
      </c>
    </row>
    <row r="1924" spans="1:10" x14ac:dyDescent="0.25">
      <c r="A1924">
        <v>1918</v>
      </c>
      <c r="B1924">
        <v>0</v>
      </c>
      <c r="C1924">
        <v>159.1</v>
      </c>
      <c r="D1924">
        <f>MOD(A1924-1+'Peaker Keys'!$B$7,'Peaker Keys'!$B$5)</f>
        <v>1941</v>
      </c>
      <c r="E1924">
        <f>INT(D1924/'Peaker Keys'!$B$6)+1</f>
        <v>81</v>
      </c>
      <c r="F1924">
        <f>MOD(D1924,'Peaker Keys'!$B$6)</f>
        <v>21</v>
      </c>
      <c r="G1924" t="str">
        <f>VLOOKUP(E1924,Clustering!$A$6:$B$370,2,FALSE)</f>
        <v>Winter</v>
      </c>
      <c r="H1924">
        <f>IF('Peaker Keys'!$B$29&gt;0,MAX(0,MIN('Peaker Keys'!$B$10,B1924/'Peaker Keys'!$B$29)),0)</f>
        <v>0</v>
      </c>
      <c r="I1924">
        <f>MAX(0,MIN('Peaker Keys'!$B$10,C1924/'Peaker Keys'!$B$30))</f>
        <v>1.3327570059793962E-3</v>
      </c>
      <c r="J1924">
        <f>IF('Peaker Keys'!$B$31=1,H1924,I1924)</f>
        <v>0</v>
      </c>
    </row>
    <row r="1925" spans="1:10" x14ac:dyDescent="0.25">
      <c r="A1925">
        <v>1919</v>
      </c>
      <c r="B1925">
        <v>0</v>
      </c>
      <c r="C1925">
        <v>159.1</v>
      </c>
      <c r="D1925">
        <f>MOD(A1925-1+'Peaker Keys'!$B$7,'Peaker Keys'!$B$5)</f>
        <v>1942</v>
      </c>
      <c r="E1925">
        <f>INT(D1925/'Peaker Keys'!$B$6)+1</f>
        <v>81</v>
      </c>
      <c r="F1925">
        <f>MOD(D1925,'Peaker Keys'!$B$6)</f>
        <v>22</v>
      </c>
      <c r="G1925" t="str">
        <f>VLOOKUP(E1925,Clustering!$A$6:$B$370,2,FALSE)</f>
        <v>Winter</v>
      </c>
      <c r="H1925">
        <f>IF('Peaker Keys'!$B$29&gt;0,MAX(0,MIN('Peaker Keys'!$B$10,B1925/'Peaker Keys'!$B$29)),0)</f>
        <v>0</v>
      </c>
      <c r="I1925">
        <f>MAX(0,MIN('Peaker Keys'!$B$10,C1925/'Peaker Keys'!$B$30))</f>
        <v>1.3327570059793962E-3</v>
      </c>
      <c r="J1925">
        <f>IF('Peaker Keys'!$B$31=1,H1925,I1925)</f>
        <v>0</v>
      </c>
    </row>
    <row r="1926" spans="1:10" x14ac:dyDescent="0.25">
      <c r="A1926">
        <v>1920</v>
      </c>
      <c r="B1926">
        <v>0</v>
      </c>
      <c r="C1926">
        <v>159.1</v>
      </c>
      <c r="D1926">
        <f>MOD(A1926-1+'Peaker Keys'!$B$7,'Peaker Keys'!$B$5)</f>
        <v>1943</v>
      </c>
      <c r="E1926">
        <f>INT(D1926/'Peaker Keys'!$B$6)+1</f>
        <v>81</v>
      </c>
      <c r="F1926">
        <f>MOD(D1926,'Peaker Keys'!$B$6)</f>
        <v>23</v>
      </c>
      <c r="G1926" t="str">
        <f>VLOOKUP(E1926,Clustering!$A$6:$B$370,2,FALSE)</f>
        <v>Winter</v>
      </c>
      <c r="H1926">
        <f>IF('Peaker Keys'!$B$29&gt;0,MAX(0,MIN('Peaker Keys'!$B$10,B1926/'Peaker Keys'!$B$29)),0)</f>
        <v>0</v>
      </c>
      <c r="I1926">
        <f>MAX(0,MIN('Peaker Keys'!$B$10,C1926/'Peaker Keys'!$B$30))</f>
        <v>1.3327570059793962E-3</v>
      </c>
      <c r="J1926">
        <f>IF('Peaker Keys'!$B$31=1,H1926,I1926)</f>
        <v>0</v>
      </c>
    </row>
    <row r="1927" spans="1:10" x14ac:dyDescent="0.25">
      <c r="A1927">
        <v>1921</v>
      </c>
      <c r="B1927">
        <v>0</v>
      </c>
      <c r="C1927">
        <v>159.1</v>
      </c>
      <c r="D1927">
        <f>MOD(A1927-1+'Peaker Keys'!$B$7,'Peaker Keys'!$B$5)</f>
        <v>1944</v>
      </c>
      <c r="E1927">
        <f>INT(D1927/'Peaker Keys'!$B$6)+1</f>
        <v>82</v>
      </c>
      <c r="F1927">
        <f>MOD(D1927,'Peaker Keys'!$B$6)</f>
        <v>0</v>
      </c>
      <c r="G1927" t="str">
        <f>VLOOKUP(E1927,Clustering!$A$6:$B$370,2,FALSE)</f>
        <v>Spring</v>
      </c>
      <c r="H1927">
        <f>IF('Peaker Keys'!$B$29&gt;0,MAX(0,MIN('Peaker Keys'!$B$10,B1927/'Peaker Keys'!$B$29)),0)</f>
        <v>0</v>
      </c>
      <c r="I1927">
        <f>MAX(0,MIN('Peaker Keys'!$B$10,C1927/'Peaker Keys'!$B$30))</f>
        <v>1.3327570059793962E-3</v>
      </c>
      <c r="J1927">
        <f>IF('Peaker Keys'!$B$31=1,H1927,I1927)</f>
        <v>0</v>
      </c>
    </row>
    <row r="1928" spans="1:10" x14ac:dyDescent="0.25">
      <c r="A1928">
        <v>1922</v>
      </c>
      <c r="B1928">
        <v>0</v>
      </c>
      <c r="C1928">
        <v>95.5</v>
      </c>
      <c r="D1928">
        <f>MOD(A1928-1+'Peaker Keys'!$B$7,'Peaker Keys'!$B$5)</f>
        <v>1945</v>
      </c>
      <c r="E1928">
        <f>INT(D1928/'Peaker Keys'!$B$6)+1</f>
        <v>82</v>
      </c>
      <c r="F1928">
        <f>MOD(D1928,'Peaker Keys'!$B$6)</f>
        <v>1</v>
      </c>
      <c r="G1928" t="str">
        <f>VLOOKUP(E1928,Clustering!$A$6:$B$370,2,FALSE)</f>
        <v>Spring</v>
      </c>
      <c r="H1928">
        <f>IF('Peaker Keys'!$B$29&gt;0,MAX(0,MIN('Peaker Keys'!$B$10,B1928/'Peaker Keys'!$B$29)),0)</f>
        <v>0</v>
      </c>
      <c r="I1928">
        <f>MAX(0,MIN('Peaker Keys'!$B$10,C1928/'Peaker Keys'!$B$30))</f>
        <v>7.9998927763062441E-4</v>
      </c>
      <c r="J1928">
        <f>IF('Peaker Keys'!$B$31=1,H1928,I1928)</f>
        <v>0</v>
      </c>
    </row>
    <row r="1929" spans="1:10" x14ac:dyDescent="0.25">
      <c r="A1929">
        <v>1923</v>
      </c>
      <c r="B1929">
        <v>0</v>
      </c>
      <c r="C1929">
        <v>95.5</v>
      </c>
      <c r="D1929">
        <f>MOD(A1929-1+'Peaker Keys'!$B$7,'Peaker Keys'!$B$5)</f>
        <v>1946</v>
      </c>
      <c r="E1929">
        <f>INT(D1929/'Peaker Keys'!$B$6)+1</f>
        <v>82</v>
      </c>
      <c r="F1929">
        <f>MOD(D1929,'Peaker Keys'!$B$6)</f>
        <v>2</v>
      </c>
      <c r="G1929" t="str">
        <f>VLOOKUP(E1929,Clustering!$A$6:$B$370,2,FALSE)</f>
        <v>Spring</v>
      </c>
      <c r="H1929">
        <f>IF('Peaker Keys'!$B$29&gt;0,MAX(0,MIN('Peaker Keys'!$B$10,B1929/'Peaker Keys'!$B$29)),0)</f>
        <v>0</v>
      </c>
      <c r="I1929">
        <f>MAX(0,MIN('Peaker Keys'!$B$10,C1929/'Peaker Keys'!$B$30))</f>
        <v>7.9998927763062441E-4</v>
      </c>
      <c r="J1929">
        <f>IF('Peaker Keys'!$B$31=1,H1929,I1929)</f>
        <v>0</v>
      </c>
    </row>
    <row r="1930" spans="1:10" x14ac:dyDescent="0.25">
      <c r="A1930">
        <v>1924</v>
      </c>
      <c r="B1930">
        <v>0</v>
      </c>
      <c r="C1930">
        <v>95.5</v>
      </c>
      <c r="D1930">
        <f>MOD(A1930-1+'Peaker Keys'!$B$7,'Peaker Keys'!$B$5)</f>
        <v>1947</v>
      </c>
      <c r="E1930">
        <f>INT(D1930/'Peaker Keys'!$B$6)+1</f>
        <v>82</v>
      </c>
      <c r="F1930">
        <f>MOD(D1930,'Peaker Keys'!$B$6)</f>
        <v>3</v>
      </c>
      <c r="G1930" t="str">
        <f>VLOOKUP(E1930,Clustering!$A$6:$B$370,2,FALSE)</f>
        <v>Spring</v>
      </c>
      <c r="H1930">
        <f>IF('Peaker Keys'!$B$29&gt;0,MAX(0,MIN('Peaker Keys'!$B$10,B1930/'Peaker Keys'!$B$29)),0)</f>
        <v>0</v>
      </c>
      <c r="I1930">
        <f>MAX(0,MIN('Peaker Keys'!$B$10,C1930/'Peaker Keys'!$B$30))</f>
        <v>7.9998927763062441E-4</v>
      </c>
      <c r="J1930">
        <f>IF('Peaker Keys'!$B$31=1,H1930,I1930)</f>
        <v>0</v>
      </c>
    </row>
    <row r="1931" spans="1:10" x14ac:dyDescent="0.25">
      <c r="A1931">
        <v>1925</v>
      </c>
      <c r="B1931">
        <v>0</v>
      </c>
      <c r="C1931">
        <v>95.5</v>
      </c>
      <c r="D1931">
        <f>MOD(A1931-1+'Peaker Keys'!$B$7,'Peaker Keys'!$B$5)</f>
        <v>1948</v>
      </c>
      <c r="E1931">
        <f>INT(D1931/'Peaker Keys'!$B$6)+1</f>
        <v>82</v>
      </c>
      <c r="F1931">
        <f>MOD(D1931,'Peaker Keys'!$B$6)</f>
        <v>4</v>
      </c>
      <c r="G1931" t="str">
        <f>VLOOKUP(E1931,Clustering!$A$6:$B$370,2,FALSE)</f>
        <v>Spring</v>
      </c>
      <c r="H1931">
        <f>IF('Peaker Keys'!$B$29&gt;0,MAX(0,MIN('Peaker Keys'!$B$10,B1931/'Peaker Keys'!$B$29)),0)</f>
        <v>0</v>
      </c>
      <c r="I1931">
        <f>MAX(0,MIN('Peaker Keys'!$B$10,C1931/'Peaker Keys'!$B$30))</f>
        <v>7.9998927763062441E-4</v>
      </c>
      <c r="J1931">
        <f>IF('Peaker Keys'!$B$31=1,H1931,I1931)</f>
        <v>0</v>
      </c>
    </row>
    <row r="1932" spans="1:10" x14ac:dyDescent="0.25">
      <c r="A1932">
        <v>1926</v>
      </c>
      <c r="B1932">
        <v>0</v>
      </c>
      <c r="C1932">
        <v>95.5</v>
      </c>
      <c r="D1932">
        <f>MOD(A1932-1+'Peaker Keys'!$B$7,'Peaker Keys'!$B$5)</f>
        <v>1949</v>
      </c>
      <c r="E1932">
        <f>INT(D1932/'Peaker Keys'!$B$6)+1</f>
        <v>82</v>
      </c>
      <c r="F1932">
        <f>MOD(D1932,'Peaker Keys'!$B$6)</f>
        <v>5</v>
      </c>
      <c r="G1932" t="str">
        <f>VLOOKUP(E1932,Clustering!$A$6:$B$370,2,FALSE)</f>
        <v>Spring</v>
      </c>
      <c r="H1932">
        <f>IF('Peaker Keys'!$B$29&gt;0,MAX(0,MIN('Peaker Keys'!$B$10,B1932/'Peaker Keys'!$B$29)),0)</f>
        <v>0</v>
      </c>
      <c r="I1932">
        <f>MAX(0,MIN('Peaker Keys'!$B$10,C1932/'Peaker Keys'!$B$30))</f>
        <v>7.9998927763062441E-4</v>
      </c>
      <c r="J1932">
        <f>IF('Peaker Keys'!$B$31=1,H1932,I1932)</f>
        <v>0</v>
      </c>
    </row>
    <row r="1933" spans="1:10" x14ac:dyDescent="0.25">
      <c r="A1933">
        <v>1927</v>
      </c>
      <c r="B1933">
        <v>0</v>
      </c>
      <c r="C1933">
        <v>95.5</v>
      </c>
      <c r="D1933">
        <f>MOD(A1933-1+'Peaker Keys'!$B$7,'Peaker Keys'!$B$5)</f>
        <v>1950</v>
      </c>
      <c r="E1933">
        <f>INT(D1933/'Peaker Keys'!$B$6)+1</f>
        <v>82</v>
      </c>
      <c r="F1933">
        <f>MOD(D1933,'Peaker Keys'!$B$6)</f>
        <v>6</v>
      </c>
      <c r="G1933" t="str">
        <f>VLOOKUP(E1933,Clustering!$A$6:$B$370,2,FALSE)</f>
        <v>Spring</v>
      </c>
      <c r="H1933">
        <f>IF('Peaker Keys'!$B$29&gt;0,MAX(0,MIN('Peaker Keys'!$B$10,B1933/'Peaker Keys'!$B$29)),0)</f>
        <v>0</v>
      </c>
      <c r="I1933">
        <f>MAX(0,MIN('Peaker Keys'!$B$10,C1933/'Peaker Keys'!$B$30))</f>
        <v>7.9998927763062441E-4</v>
      </c>
      <c r="J1933">
        <f>IF('Peaker Keys'!$B$31=1,H1933,I1933)</f>
        <v>0</v>
      </c>
    </row>
    <row r="1934" spans="1:10" x14ac:dyDescent="0.25">
      <c r="A1934">
        <v>1928</v>
      </c>
      <c r="B1934">
        <v>0</v>
      </c>
      <c r="C1934">
        <v>129.9</v>
      </c>
      <c r="D1934">
        <f>MOD(A1934-1+'Peaker Keys'!$B$7,'Peaker Keys'!$B$5)</f>
        <v>1951</v>
      </c>
      <c r="E1934">
        <f>INT(D1934/'Peaker Keys'!$B$6)+1</f>
        <v>82</v>
      </c>
      <c r="F1934">
        <f>MOD(D1934,'Peaker Keys'!$B$6)</f>
        <v>7</v>
      </c>
      <c r="G1934" t="str">
        <f>VLOOKUP(E1934,Clustering!$A$6:$B$370,2,FALSE)</f>
        <v>Spring</v>
      </c>
      <c r="H1934">
        <f>IF('Peaker Keys'!$B$29&gt;0,MAX(0,MIN('Peaker Keys'!$B$10,B1934/'Peaker Keys'!$B$29)),0)</f>
        <v>0</v>
      </c>
      <c r="I1934">
        <f>MAX(0,MIN('Peaker Keys'!$B$10,C1934/'Peaker Keys'!$B$30))</f>
        <v>1.0881529545991426E-3</v>
      </c>
      <c r="J1934">
        <f>IF('Peaker Keys'!$B$31=1,H1934,I1934)</f>
        <v>0</v>
      </c>
    </row>
    <row r="1935" spans="1:10" x14ac:dyDescent="0.25">
      <c r="A1935">
        <v>1929</v>
      </c>
      <c r="B1935">
        <v>0</v>
      </c>
      <c r="C1935">
        <v>129.9</v>
      </c>
      <c r="D1935">
        <f>MOD(A1935-1+'Peaker Keys'!$B$7,'Peaker Keys'!$B$5)</f>
        <v>1952</v>
      </c>
      <c r="E1935">
        <f>INT(D1935/'Peaker Keys'!$B$6)+1</f>
        <v>82</v>
      </c>
      <c r="F1935">
        <f>MOD(D1935,'Peaker Keys'!$B$6)</f>
        <v>8</v>
      </c>
      <c r="G1935" t="str">
        <f>VLOOKUP(E1935,Clustering!$A$6:$B$370,2,FALSE)</f>
        <v>Spring</v>
      </c>
      <c r="H1935">
        <f>IF('Peaker Keys'!$B$29&gt;0,MAX(0,MIN('Peaker Keys'!$B$10,B1935/'Peaker Keys'!$B$29)),0)</f>
        <v>0</v>
      </c>
      <c r="I1935">
        <f>MAX(0,MIN('Peaker Keys'!$B$10,C1935/'Peaker Keys'!$B$30))</f>
        <v>1.0881529545991426E-3</v>
      </c>
      <c r="J1935">
        <f>IF('Peaker Keys'!$B$31=1,H1935,I1935)</f>
        <v>0</v>
      </c>
    </row>
    <row r="1936" spans="1:10" x14ac:dyDescent="0.25">
      <c r="A1936">
        <v>1930</v>
      </c>
      <c r="B1936">
        <v>0</v>
      </c>
      <c r="C1936">
        <v>95.5</v>
      </c>
      <c r="D1936">
        <f>MOD(A1936-1+'Peaker Keys'!$B$7,'Peaker Keys'!$B$5)</f>
        <v>1953</v>
      </c>
      <c r="E1936">
        <f>INT(D1936/'Peaker Keys'!$B$6)+1</f>
        <v>82</v>
      </c>
      <c r="F1936">
        <f>MOD(D1936,'Peaker Keys'!$B$6)</f>
        <v>9</v>
      </c>
      <c r="G1936" t="str">
        <f>VLOOKUP(E1936,Clustering!$A$6:$B$370,2,FALSE)</f>
        <v>Spring</v>
      </c>
      <c r="H1936">
        <f>IF('Peaker Keys'!$B$29&gt;0,MAX(0,MIN('Peaker Keys'!$B$10,B1936/'Peaker Keys'!$B$29)),0)</f>
        <v>0</v>
      </c>
      <c r="I1936">
        <f>MAX(0,MIN('Peaker Keys'!$B$10,C1936/'Peaker Keys'!$B$30))</f>
        <v>7.9998927763062441E-4</v>
      </c>
      <c r="J1936">
        <f>IF('Peaker Keys'!$B$31=1,H1936,I1936)</f>
        <v>0</v>
      </c>
    </row>
    <row r="1937" spans="1:10" x14ac:dyDescent="0.25">
      <c r="A1937">
        <v>1931</v>
      </c>
      <c r="B1937">
        <v>0</v>
      </c>
      <c r="C1937">
        <v>95.5</v>
      </c>
      <c r="D1937">
        <f>MOD(A1937-1+'Peaker Keys'!$B$7,'Peaker Keys'!$B$5)</f>
        <v>1954</v>
      </c>
      <c r="E1937">
        <f>INT(D1937/'Peaker Keys'!$B$6)+1</f>
        <v>82</v>
      </c>
      <c r="F1937">
        <f>MOD(D1937,'Peaker Keys'!$B$6)</f>
        <v>10</v>
      </c>
      <c r="G1937" t="str">
        <f>VLOOKUP(E1937,Clustering!$A$6:$B$370,2,FALSE)</f>
        <v>Spring</v>
      </c>
      <c r="H1937">
        <f>IF('Peaker Keys'!$B$29&gt;0,MAX(0,MIN('Peaker Keys'!$B$10,B1937/'Peaker Keys'!$B$29)),0)</f>
        <v>0</v>
      </c>
      <c r="I1937">
        <f>MAX(0,MIN('Peaker Keys'!$B$10,C1937/'Peaker Keys'!$B$30))</f>
        <v>7.9998927763062441E-4</v>
      </c>
      <c r="J1937">
        <f>IF('Peaker Keys'!$B$31=1,H1937,I1937)</f>
        <v>0</v>
      </c>
    </row>
    <row r="1938" spans="1:10" x14ac:dyDescent="0.25">
      <c r="A1938">
        <v>1932</v>
      </c>
      <c r="B1938">
        <v>0</v>
      </c>
      <c r="C1938">
        <v>95.5</v>
      </c>
      <c r="D1938">
        <f>MOD(A1938-1+'Peaker Keys'!$B$7,'Peaker Keys'!$B$5)</f>
        <v>1955</v>
      </c>
      <c r="E1938">
        <f>INT(D1938/'Peaker Keys'!$B$6)+1</f>
        <v>82</v>
      </c>
      <c r="F1938">
        <f>MOD(D1938,'Peaker Keys'!$B$6)</f>
        <v>11</v>
      </c>
      <c r="G1938" t="str">
        <f>VLOOKUP(E1938,Clustering!$A$6:$B$370,2,FALSE)</f>
        <v>Spring</v>
      </c>
      <c r="H1938">
        <f>IF('Peaker Keys'!$B$29&gt;0,MAX(0,MIN('Peaker Keys'!$B$10,B1938/'Peaker Keys'!$B$29)),0)</f>
        <v>0</v>
      </c>
      <c r="I1938">
        <f>MAX(0,MIN('Peaker Keys'!$B$10,C1938/'Peaker Keys'!$B$30))</f>
        <v>7.9998927763062441E-4</v>
      </c>
      <c r="J1938">
        <f>IF('Peaker Keys'!$B$31=1,H1938,I1938)</f>
        <v>0</v>
      </c>
    </row>
    <row r="1939" spans="1:10" x14ac:dyDescent="0.25">
      <c r="A1939">
        <v>1933</v>
      </c>
      <c r="B1939">
        <v>0</v>
      </c>
      <c r="C1939">
        <v>95.5</v>
      </c>
      <c r="D1939">
        <f>MOD(A1939-1+'Peaker Keys'!$B$7,'Peaker Keys'!$B$5)</f>
        <v>1956</v>
      </c>
      <c r="E1939">
        <f>INT(D1939/'Peaker Keys'!$B$6)+1</f>
        <v>82</v>
      </c>
      <c r="F1939">
        <f>MOD(D1939,'Peaker Keys'!$B$6)</f>
        <v>12</v>
      </c>
      <c r="G1939" t="str">
        <f>VLOOKUP(E1939,Clustering!$A$6:$B$370,2,FALSE)</f>
        <v>Spring</v>
      </c>
      <c r="H1939">
        <f>IF('Peaker Keys'!$B$29&gt;0,MAX(0,MIN('Peaker Keys'!$B$10,B1939/'Peaker Keys'!$B$29)),0)</f>
        <v>0</v>
      </c>
      <c r="I1939">
        <f>MAX(0,MIN('Peaker Keys'!$B$10,C1939/'Peaker Keys'!$B$30))</f>
        <v>7.9998927763062441E-4</v>
      </c>
      <c r="J1939">
        <f>IF('Peaker Keys'!$B$31=1,H1939,I1939)</f>
        <v>0</v>
      </c>
    </row>
    <row r="1940" spans="1:10" x14ac:dyDescent="0.25">
      <c r="A1940">
        <v>1934</v>
      </c>
      <c r="B1940">
        <v>0</v>
      </c>
      <c r="C1940">
        <v>95.5</v>
      </c>
      <c r="D1940">
        <f>MOD(A1940-1+'Peaker Keys'!$B$7,'Peaker Keys'!$B$5)</f>
        <v>1957</v>
      </c>
      <c r="E1940">
        <f>INT(D1940/'Peaker Keys'!$B$6)+1</f>
        <v>82</v>
      </c>
      <c r="F1940">
        <f>MOD(D1940,'Peaker Keys'!$B$6)</f>
        <v>13</v>
      </c>
      <c r="G1940" t="str">
        <f>VLOOKUP(E1940,Clustering!$A$6:$B$370,2,FALSE)</f>
        <v>Spring</v>
      </c>
      <c r="H1940">
        <f>IF('Peaker Keys'!$B$29&gt;0,MAX(0,MIN('Peaker Keys'!$B$10,B1940/'Peaker Keys'!$B$29)),0)</f>
        <v>0</v>
      </c>
      <c r="I1940">
        <f>MAX(0,MIN('Peaker Keys'!$B$10,C1940/'Peaker Keys'!$B$30))</f>
        <v>7.9998927763062441E-4</v>
      </c>
      <c r="J1940">
        <f>IF('Peaker Keys'!$B$31=1,H1940,I1940)</f>
        <v>0</v>
      </c>
    </row>
    <row r="1941" spans="1:10" x14ac:dyDescent="0.25">
      <c r="A1941">
        <v>1935</v>
      </c>
      <c r="B1941">
        <v>0</v>
      </c>
      <c r="C1941">
        <v>95.5</v>
      </c>
      <c r="D1941">
        <f>MOD(A1941-1+'Peaker Keys'!$B$7,'Peaker Keys'!$B$5)</f>
        <v>1958</v>
      </c>
      <c r="E1941">
        <f>INT(D1941/'Peaker Keys'!$B$6)+1</f>
        <v>82</v>
      </c>
      <c r="F1941">
        <f>MOD(D1941,'Peaker Keys'!$B$6)</f>
        <v>14</v>
      </c>
      <c r="G1941" t="str">
        <f>VLOOKUP(E1941,Clustering!$A$6:$B$370,2,FALSE)</f>
        <v>Spring</v>
      </c>
      <c r="H1941">
        <f>IF('Peaker Keys'!$B$29&gt;0,MAX(0,MIN('Peaker Keys'!$B$10,B1941/'Peaker Keys'!$B$29)),0)</f>
        <v>0</v>
      </c>
      <c r="I1941">
        <f>MAX(0,MIN('Peaker Keys'!$B$10,C1941/'Peaker Keys'!$B$30))</f>
        <v>7.9998927763062441E-4</v>
      </c>
      <c r="J1941">
        <f>IF('Peaker Keys'!$B$31=1,H1941,I1941)</f>
        <v>0</v>
      </c>
    </row>
    <row r="1942" spans="1:10" x14ac:dyDescent="0.25">
      <c r="A1942">
        <v>1936</v>
      </c>
      <c r="B1942">
        <v>0</v>
      </c>
      <c r="C1942">
        <v>95.5</v>
      </c>
      <c r="D1942">
        <f>MOD(A1942-1+'Peaker Keys'!$B$7,'Peaker Keys'!$B$5)</f>
        <v>1959</v>
      </c>
      <c r="E1942">
        <f>INT(D1942/'Peaker Keys'!$B$6)+1</f>
        <v>82</v>
      </c>
      <c r="F1942">
        <f>MOD(D1942,'Peaker Keys'!$B$6)</f>
        <v>15</v>
      </c>
      <c r="G1942" t="str">
        <f>VLOOKUP(E1942,Clustering!$A$6:$B$370,2,FALSE)</f>
        <v>Spring</v>
      </c>
      <c r="H1942">
        <f>IF('Peaker Keys'!$B$29&gt;0,MAX(0,MIN('Peaker Keys'!$B$10,B1942/'Peaker Keys'!$B$29)),0)</f>
        <v>0</v>
      </c>
      <c r="I1942">
        <f>MAX(0,MIN('Peaker Keys'!$B$10,C1942/'Peaker Keys'!$B$30))</f>
        <v>7.9998927763062441E-4</v>
      </c>
      <c r="J1942">
        <f>IF('Peaker Keys'!$B$31=1,H1942,I1942)</f>
        <v>0</v>
      </c>
    </row>
    <row r="1943" spans="1:10" x14ac:dyDescent="0.25">
      <c r="A1943">
        <v>1937</v>
      </c>
      <c r="B1943">
        <v>0</v>
      </c>
      <c r="C1943">
        <v>159.1</v>
      </c>
      <c r="D1943">
        <f>MOD(A1943-1+'Peaker Keys'!$B$7,'Peaker Keys'!$B$5)</f>
        <v>1960</v>
      </c>
      <c r="E1943">
        <f>INT(D1943/'Peaker Keys'!$B$6)+1</f>
        <v>82</v>
      </c>
      <c r="F1943">
        <f>MOD(D1943,'Peaker Keys'!$B$6)</f>
        <v>16</v>
      </c>
      <c r="G1943" t="str">
        <f>VLOOKUP(E1943,Clustering!$A$6:$B$370,2,FALSE)</f>
        <v>Spring</v>
      </c>
      <c r="H1943">
        <f>IF('Peaker Keys'!$B$29&gt;0,MAX(0,MIN('Peaker Keys'!$B$10,B1943/'Peaker Keys'!$B$29)),0)</f>
        <v>0</v>
      </c>
      <c r="I1943">
        <f>MAX(0,MIN('Peaker Keys'!$B$10,C1943/'Peaker Keys'!$B$30))</f>
        <v>1.3327570059793962E-3</v>
      </c>
      <c r="J1943">
        <f>IF('Peaker Keys'!$B$31=1,H1943,I1943)</f>
        <v>0</v>
      </c>
    </row>
    <row r="1944" spans="1:10" x14ac:dyDescent="0.25">
      <c r="A1944">
        <v>1938</v>
      </c>
      <c r="B1944">
        <v>0</v>
      </c>
      <c r="C1944">
        <v>159.1</v>
      </c>
      <c r="D1944">
        <f>MOD(A1944-1+'Peaker Keys'!$B$7,'Peaker Keys'!$B$5)</f>
        <v>1961</v>
      </c>
      <c r="E1944">
        <f>INT(D1944/'Peaker Keys'!$B$6)+1</f>
        <v>82</v>
      </c>
      <c r="F1944">
        <f>MOD(D1944,'Peaker Keys'!$B$6)</f>
        <v>17</v>
      </c>
      <c r="G1944" t="str">
        <f>VLOOKUP(E1944,Clustering!$A$6:$B$370,2,FALSE)</f>
        <v>Spring</v>
      </c>
      <c r="H1944">
        <f>IF('Peaker Keys'!$B$29&gt;0,MAX(0,MIN('Peaker Keys'!$B$10,B1944/'Peaker Keys'!$B$29)),0)</f>
        <v>0</v>
      </c>
      <c r="I1944">
        <f>MAX(0,MIN('Peaker Keys'!$B$10,C1944/'Peaker Keys'!$B$30))</f>
        <v>1.3327570059793962E-3</v>
      </c>
      <c r="J1944">
        <f>IF('Peaker Keys'!$B$31=1,H1944,I1944)</f>
        <v>0</v>
      </c>
    </row>
    <row r="1945" spans="1:10" x14ac:dyDescent="0.25">
      <c r="A1945">
        <v>1939</v>
      </c>
      <c r="B1945">
        <v>0</v>
      </c>
      <c r="C1945">
        <v>733.8</v>
      </c>
      <c r="D1945">
        <f>MOD(A1945-1+'Peaker Keys'!$B$7,'Peaker Keys'!$B$5)</f>
        <v>1962</v>
      </c>
      <c r="E1945">
        <f>INT(D1945/'Peaker Keys'!$B$6)+1</f>
        <v>82</v>
      </c>
      <c r="F1945">
        <f>MOD(D1945,'Peaker Keys'!$B$6)</f>
        <v>18</v>
      </c>
      <c r="G1945" t="str">
        <f>VLOOKUP(E1945,Clustering!$A$6:$B$370,2,FALSE)</f>
        <v>Spring</v>
      </c>
      <c r="H1945">
        <f>IF('Peaker Keys'!$B$29&gt;0,MAX(0,MIN('Peaker Keys'!$B$10,B1945/'Peaker Keys'!$B$29)),0)</f>
        <v>0</v>
      </c>
      <c r="I1945">
        <f>MAX(0,MIN('Peaker Keys'!$B$10,C1945/'Peaker Keys'!$B$30))</f>
        <v>6.1469333185900747E-3</v>
      </c>
      <c r="J1945">
        <f>IF('Peaker Keys'!$B$31=1,H1945,I1945)</f>
        <v>0</v>
      </c>
    </row>
    <row r="1946" spans="1:10" x14ac:dyDescent="0.25">
      <c r="A1946">
        <v>1940</v>
      </c>
      <c r="B1946">
        <v>0</v>
      </c>
      <c r="C1946">
        <v>2330.5</v>
      </c>
      <c r="D1946">
        <f>MOD(A1946-1+'Peaker Keys'!$B$7,'Peaker Keys'!$B$5)</f>
        <v>1963</v>
      </c>
      <c r="E1946">
        <f>INT(D1946/'Peaker Keys'!$B$6)+1</f>
        <v>82</v>
      </c>
      <c r="F1946">
        <f>MOD(D1946,'Peaker Keys'!$B$6)</f>
        <v>19</v>
      </c>
      <c r="G1946" t="str">
        <f>VLOOKUP(E1946,Clustering!$A$6:$B$370,2,FALSE)</f>
        <v>Spring</v>
      </c>
      <c r="H1946">
        <f>IF('Peaker Keys'!$B$29&gt;0,MAX(0,MIN('Peaker Keys'!$B$10,B1946/'Peaker Keys'!$B$29)),0)</f>
        <v>0</v>
      </c>
      <c r="I1946">
        <f>MAX(0,MIN('Peaker Keys'!$B$10,C1946/'Peaker Keys'!$B$30))</f>
        <v>1.9522251429509634E-2</v>
      </c>
      <c r="J1946">
        <f>IF('Peaker Keys'!$B$31=1,H1946,I1946)</f>
        <v>0</v>
      </c>
    </row>
    <row r="1947" spans="1:10" x14ac:dyDescent="0.25">
      <c r="A1947">
        <v>1941</v>
      </c>
      <c r="B1947">
        <v>0</v>
      </c>
      <c r="C1947">
        <v>1755.8</v>
      </c>
      <c r="D1947">
        <f>MOD(A1947-1+'Peaker Keys'!$B$7,'Peaker Keys'!$B$5)</f>
        <v>1964</v>
      </c>
      <c r="E1947">
        <f>INT(D1947/'Peaker Keys'!$B$6)+1</f>
        <v>82</v>
      </c>
      <c r="F1947">
        <f>MOD(D1947,'Peaker Keys'!$B$6)</f>
        <v>20</v>
      </c>
      <c r="G1947" t="str">
        <f>VLOOKUP(E1947,Clustering!$A$6:$B$370,2,FALSE)</f>
        <v>Spring</v>
      </c>
      <c r="H1947">
        <f>IF('Peaker Keys'!$B$29&gt;0,MAX(0,MIN('Peaker Keys'!$B$10,B1947/'Peaker Keys'!$B$29)),0)</f>
        <v>0</v>
      </c>
      <c r="I1947">
        <f>MAX(0,MIN('Peaker Keys'!$B$10,C1947/'Peaker Keys'!$B$30))</f>
        <v>1.4708075116898955E-2</v>
      </c>
      <c r="J1947">
        <f>IF('Peaker Keys'!$B$31=1,H1947,I1947)</f>
        <v>0</v>
      </c>
    </row>
    <row r="1948" spans="1:10" x14ac:dyDescent="0.25">
      <c r="A1948">
        <v>1942</v>
      </c>
      <c r="B1948">
        <v>0</v>
      </c>
      <c r="C1948">
        <v>919.2</v>
      </c>
      <c r="D1948">
        <f>MOD(A1948-1+'Peaker Keys'!$B$7,'Peaker Keys'!$B$5)</f>
        <v>1965</v>
      </c>
      <c r="E1948">
        <f>INT(D1948/'Peaker Keys'!$B$6)+1</f>
        <v>82</v>
      </c>
      <c r="F1948">
        <f>MOD(D1948,'Peaker Keys'!$B$6)</f>
        <v>21</v>
      </c>
      <c r="G1948" t="str">
        <f>VLOOKUP(E1948,Clustering!$A$6:$B$370,2,FALSE)</f>
        <v>Spring</v>
      </c>
      <c r="H1948">
        <f>IF('Peaker Keys'!$B$29&gt;0,MAX(0,MIN('Peaker Keys'!$B$10,B1948/'Peaker Keys'!$B$29)),0)</f>
        <v>0</v>
      </c>
      <c r="I1948">
        <f>MAX(0,MIN('Peaker Keys'!$B$10,C1948/'Peaker Keys'!$B$30))</f>
        <v>7.7000015078331936E-3</v>
      </c>
      <c r="J1948">
        <f>IF('Peaker Keys'!$B$31=1,H1948,I1948)</f>
        <v>0</v>
      </c>
    </row>
    <row r="1949" spans="1:10" x14ac:dyDescent="0.25">
      <c r="A1949">
        <v>1943</v>
      </c>
      <c r="B1949">
        <v>0</v>
      </c>
      <c r="C1949">
        <v>159.1</v>
      </c>
      <c r="D1949">
        <f>MOD(A1949-1+'Peaker Keys'!$B$7,'Peaker Keys'!$B$5)</f>
        <v>1966</v>
      </c>
      <c r="E1949">
        <f>INT(D1949/'Peaker Keys'!$B$6)+1</f>
        <v>82</v>
      </c>
      <c r="F1949">
        <f>MOD(D1949,'Peaker Keys'!$B$6)</f>
        <v>22</v>
      </c>
      <c r="G1949" t="str">
        <f>VLOOKUP(E1949,Clustering!$A$6:$B$370,2,FALSE)</f>
        <v>Spring</v>
      </c>
      <c r="H1949">
        <f>IF('Peaker Keys'!$B$29&gt;0,MAX(0,MIN('Peaker Keys'!$B$10,B1949/'Peaker Keys'!$B$29)),0)</f>
        <v>0</v>
      </c>
      <c r="I1949">
        <f>MAX(0,MIN('Peaker Keys'!$B$10,C1949/'Peaker Keys'!$B$30))</f>
        <v>1.3327570059793962E-3</v>
      </c>
      <c r="J1949">
        <f>IF('Peaker Keys'!$B$31=1,H1949,I1949)</f>
        <v>0</v>
      </c>
    </row>
    <row r="1950" spans="1:10" x14ac:dyDescent="0.25">
      <c r="A1950">
        <v>1944</v>
      </c>
      <c r="B1950">
        <v>0</v>
      </c>
      <c r="C1950">
        <v>159.1</v>
      </c>
      <c r="D1950">
        <f>MOD(A1950-1+'Peaker Keys'!$B$7,'Peaker Keys'!$B$5)</f>
        <v>1967</v>
      </c>
      <c r="E1950">
        <f>INT(D1950/'Peaker Keys'!$B$6)+1</f>
        <v>82</v>
      </c>
      <c r="F1950">
        <f>MOD(D1950,'Peaker Keys'!$B$6)</f>
        <v>23</v>
      </c>
      <c r="G1950" t="str">
        <f>VLOOKUP(E1950,Clustering!$A$6:$B$370,2,FALSE)</f>
        <v>Spring</v>
      </c>
      <c r="H1950">
        <f>IF('Peaker Keys'!$B$29&gt;0,MAX(0,MIN('Peaker Keys'!$B$10,B1950/'Peaker Keys'!$B$29)),0)</f>
        <v>0</v>
      </c>
      <c r="I1950">
        <f>MAX(0,MIN('Peaker Keys'!$B$10,C1950/'Peaker Keys'!$B$30))</f>
        <v>1.3327570059793962E-3</v>
      </c>
      <c r="J1950">
        <f>IF('Peaker Keys'!$B$31=1,H1950,I1950)</f>
        <v>0</v>
      </c>
    </row>
    <row r="1951" spans="1:10" x14ac:dyDescent="0.25">
      <c r="A1951">
        <v>1945</v>
      </c>
      <c r="B1951">
        <v>0</v>
      </c>
      <c r="C1951">
        <v>159.1</v>
      </c>
      <c r="D1951">
        <f>MOD(A1951-1+'Peaker Keys'!$B$7,'Peaker Keys'!$B$5)</f>
        <v>1968</v>
      </c>
      <c r="E1951">
        <f>INT(D1951/'Peaker Keys'!$B$6)+1</f>
        <v>83</v>
      </c>
      <c r="F1951">
        <f>MOD(D1951,'Peaker Keys'!$B$6)</f>
        <v>0</v>
      </c>
      <c r="G1951" t="str">
        <f>VLOOKUP(E1951,Clustering!$A$6:$B$370,2,FALSE)</f>
        <v>Summer</v>
      </c>
      <c r="H1951">
        <f>IF('Peaker Keys'!$B$29&gt;0,MAX(0,MIN('Peaker Keys'!$B$10,B1951/'Peaker Keys'!$B$29)),0)</f>
        <v>0</v>
      </c>
      <c r="I1951">
        <f>MAX(0,MIN('Peaker Keys'!$B$10,C1951/'Peaker Keys'!$B$30))</f>
        <v>1.3327570059793962E-3</v>
      </c>
      <c r="J1951">
        <f>IF('Peaker Keys'!$B$31=1,H1951,I1951)</f>
        <v>0</v>
      </c>
    </row>
    <row r="1952" spans="1:10" x14ac:dyDescent="0.25">
      <c r="A1952">
        <v>1946</v>
      </c>
      <c r="B1952">
        <v>0</v>
      </c>
      <c r="C1952">
        <v>159.1</v>
      </c>
      <c r="D1952">
        <f>MOD(A1952-1+'Peaker Keys'!$B$7,'Peaker Keys'!$B$5)</f>
        <v>1969</v>
      </c>
      <c r="E1952">
        <f>INT(D1952/'Peaker Keys'!$B$6)+1</f>
        <v>83</v>
      </c>
      <c r="F1952">
        <f>MOD(D1952,'Peaker Keys'!$B$6)</f>
        <v>1</v>
      </c>
      <c r="G1952" t="str">
        <f>VLOOKUP(E1952,Clustering!$A$6:$B$370,2,FALSE)</f>
        <v>Summer</v>
      </c>
      <c r="H1952">
        <f>IF('Peaker Keys'!$B$29&gt;0,MAX(0,MIN('Peaker Keys'!$B$10,B1952/'Peaker Keys'!$B$29)),0)</f>
        <v>0</v>
      </c>
      <c r="I1952">
        <f>MAX(0,MIN('Peaker Keys'!$B$10,C1952/'Peaker Keys'!$B$30))</f>
        <v>1.3327570059793962E-3</v>
      </c>
      <c r="J1952">
        <f>IF('Peaker Keys'!$B$31=1,H1952,I1952)</f>
        <v>0</v>
      </c>
    </row>
    <row r="1953" spans="1:10" x14ac:dyDescent="0.25">
      <c r="A1953">
        <v>1947</v>
      </c>
      <c r="B1953">
        <v>0</v>
      </c>
      <c r="C1953">
        <v>100.3</v>
      </c>
      <c r="D1953">
        <f>MOD(A1953-1+'Peaker Keys'!$B$7,'Peaker Keys'!$B$5)</f>
        <v>1970</v>
      </c>
      <c r="E1953">
        <f>INT(D1953/'Peaker Keys'!$B$6)+1</f>
        <v>83</v>
      </c>
      <c r="F1953">
        <f>MOD(D1953,'Peaker Keys'!$B$6)</f>
        <v>2</v>
      </c>
      <c r="G1953" t="str">
        <f>VLOOKUP(E1953,Clustering!$A$6:$B$370,2,FALSE)</f>
        <v>Summer</v>
      </c>
      <c r="H1953">
        <f>IF('Peaker Keys'!$B$29&gt;0,MAX(0,MIN('Peaker Keys'!$B$10,B1953/'Peaker Keys'!$B$29)),0)</f>
        <v>0</v>
      </c>
      <c r="I1953">
        <f>MAX(0,MIN('Peaker Keys'!$B$10,C1953/'Peaker Keys'!$B$30))</f>
        <v>8.4019816278902229E-4</v>
      </c>
      <c r="J1953">
        <f>IF('Peaker Keys'!$B$31=1,H1953,I1953)</f>
        <v>0</v>
      </c>
    </row>
    <row r="1954" spans="1:10" x14ac:dyDescent="0.25">
      <c r="A1954">
        <v>1948</v>
      </c>
      <c r="B1954">
        <v>0</v>
      </c>
      <c r="C1954">
        <v>100.2</v>
      </c>
      <c r="D1954">
        <f>MOD(A1954-1+'Peaker Keys'!$B$7,'Peaker Keys'!$B$5)</f>
        <v>1971</v>
      </c>
      <c r="E1954">
        <f>INT(D1954/'Peaker Keys'!$B$6)+1</f>
        <v>83</v>
      </c>
      <c r="F1954">
        <f>MOD(D1954,'Peaker Keys'!$B$6)</f>
        <v>3</v>
      </c>
      <c r="G1954" t="str">
        <f>VLOOKUP(E1954,Clustering!$A$6:$B$370,2,FALSE)</f>
        <v>Summer</v>
      </c>
      <c r="H1954">
        <f>IF('Peaker Keys'!$B$29&gt;0,MAX(0,MIN('Peaker Keys'!$B$10,B1954/'Peaker Keys'!$B$29)),0)</f>
        <v>0</v>
      </c>
      <c r="I1954">
        <f>MAX(0,MIN('Peaker Keys'!$B$10,C1954/'Peaker Keys'!$B$30))</f>
        <v>8.393604776815557E-4</v>
      </c>
      <c r="J1954">
        <f>IF('Peaker Keys'!$B$31=1,H1954,I1954)</f>
        <v>0</v>
      </c>
    </row>
    <row r="1955" spans="1:10" x14ac:dyDescent="0.25">
      <c r="A1955">
        <v>1949</v>
      </c>
      <c r="B1955">
        <v>0</v>
      </c>
      <c r="C1955">
        <v>100.2</v>
      </c>
      <c r="D1955">
        <f>MOD(A1955-1+'Peaker Keys'!$B$7,'Peaker Keys'!$B$5)</f>
        <v>1972</v>
      </c>
      <c r="E1955">
        <f>INT(D1955/'Peaker Keys'!$B$6)+1</f>
        <v>83</v>
      </c>
      <c r="F1955">
        <f>MOD(D1955,'Peaker Keys'!$B$6)</f>
        <v>4</v>
      </c>
      <c r="G1955" t="str">
        <f>VLOOKUP(E1955,Clustering!$A$6:$B$370,2,FALSE)</f>
        <v>Summer</v>
      </c>
      <c r="H1955">
        <f>IF('Peaker Keys'!$B$29&gt;0,MAX(0,MIN('Peaker Keys'!$B$10,B1955/'Peaker Keys'!$B$29)),0)</f>
        <v>0</v>
      </c>
      <c r="I1955">
        <f>MAX(0,MIN('Peaker Keys'!$B$10,C1955/'Peaker Keys'!$B$30))</f>
        <v>8.393604776815557E-4</v>
      </c>
      <c r="J1955">
        <f>IF('Peaker Keys'!$B$31=1,H1955,I1955)</f>
        <v>0</v>
      </c>
    </row>
    <row r="1956" spans="1:10" x14ac:dyDescent="0.25">
      <c r="A1956">
        <v>1950</v>
      </c>
      <c r="B1956">
        <v>0</v>
      </c>
      <c r="C1956">
        <v>159.1</v>
      </c>
      <c r="D1956">
        <f>MOD(A1956-1+'Peaker Keys'!$B$7,'Peaker Keys'!$B$5)</f>
        <v>1973</v>
      </c>
      <c r="E1956">
        <f>INT(D1956/'Peaker Keys'!$B$6)+1</f>
        <v>83</v>
      </c>
      <c r="F1956">
        <f>MOD(D1956,'Peaker Keys'!$B$6)</f>
        <v>5</v>
      </c>
      <c r="G1956" t="str">
        <f>VLOOKUP(E1956,Clustering!$A$6:$B$370,2,FALSE)</f>
        <v>Summer</v>
      </c>
      <c r="H1956">
        <f>IF('Peaker Keys'!$B$29&gt;0,MAX(0,MIN('Peaker Keys'!$B$10,B1956/'Peaker Keys'!$B$29)),0)</f>
        <v>0</v>
      </c>
      <c r="I1956">
        <f>MAX(0,MIN('Peaker Keys'!$B$10,C1956/'Peaker Keys'!$B$30))</f>
        <v>1.3327570059793962E-3</v>
      </c>
      <c r="J1956">
        <f>IF('Peaker Keys'!$B$31=1,H1956,I1956)</f>
        <v>0</v>
      </c>
    </row>
    <row r="1957" spans="1:10" x14ac:dyDescent="0.25">
      <c r="A1957">
        <v>1951</v>
      </c>
      <c r="B1957">
        <v>0</v>
      </c>
      <c r="C1957">
        <v>95.5</v>
      </c>
      <c r="D1957">
        <f>MOD(A1957-1+'Peaker Keys'!$B$7,'Peaker Keys'!$B$5)</f>
        <v>1974</v>
      </c>
      <c r="E1957">
        <f>INT(D1957/'Peaker Keys'!$B$6)+1</f>
        <v>83</v>
      </c>
      <c r="F1957">
        <f>MOD(D1957,'Peaker Keys'!$B$6)</f>
        <v>6</v>
      </c>
      <c r="G1957" t="str">
        <f>VLOOKUP(E1957,Clustering!$A$6:$B$370,2,FALSE)</f>
        <v>Summer</v>
      </c>
      <c r="H1957">
        <f>IF('Peaker Keys'!$B$29&gt;0,MAX(0,MIN('Peaker Keys'!$B$10,B1957/'Peaker Keys'!$B$29)),0)</f>
        <v>0</v>
      </c>
      <c r="I1957">
        <f>MAX(0,MIN('Peaker Keys'!$B$10,C1957/'Peaker Keys'!$B$30))</f>
        <v>7.9998927763062441E-4</v>
      </c>
      <c r="J1957">
        <f>IF('Peaker Keys'!$B$31=1,H1957,I1957)</f>
        <v>0</v>
      </c>
    </row>
    <row r="1958" spans="1:10" x14ac:dyDescent="0.25">
      <c r="A1958">
        <v>1952</v>
      </c>
      <c r="B1958">
        <v>0</v>
      </c>
      <c r="C1958">
        <v>95.5</v>
      </c>
      <c r="D1958">
        <f>MOD(A1958-1+'Peaker Keys'!$B$7,'Peaker Keys'!$B$5)</f>
        <v>1975</v>
      </c>
      <c r="E1958">
        <f>INT(D1958/'Peaker Keys'!$B$6)+1</f>
        <v>83</v>
      </c>
      <c r="F1958">
        <f>MOD(D1958,'Peaker Keys'!$B$6)</f>
        <v>7</v>
      </c>
      <c r="G1958" t="str">
        <f>VLOOKUP(E1958,Clustering!$A$6:$B$370,2,FALSE)</f>
        <v>Summer</v>
      </c>
      <c r="H1958">
        <f>IF('Peaker Keys'!$B$29&gt;0,MAX(0,MIN('Peaker Keys'!$B$10,B1958/'Peaker Keys'!$B$29)),0)</f>
        <v>0</v>
      </c>
      <c r="I1958">
        <f>MAX(0,MIN('Peaker Keys'!$B$10,C1958/'Peaker Keys'!$B$30))</f>
        <v>7.9998927763062441E-4</v>
      </c>
      <c r="J1958">
        <f>IF('Peaker Keys'!$B$31=1,H1958,I1958)</f>
        <v>0</v>
      </c>
    </row>
    <row r="1959" spans="1:10" x14ac:dyDescent="0.25">
      <c r="A1959">
        <v>1953</v>
      </c>
      <c r="B1959">
        <v>0</v>
      </c>
      <c r="C1959">
        <v>95.5</v>
      </c>
      <c r="D1959">
        <f>MOD(A1959-1+'Peaker Keys'!$B$7,'Peaker Keys'!$B$5)</f>
        <v>1976</v>
      </c>
      <c r="E1959">
        <f>INT(D1959/'Peaker Keys'!$B$6)+1</f>
        <v>83</v>
      </c>
      <c r="F1959">
        <f>MOD(D1959,'Peaker Keys'!$B$6)</f>
        <v>8</v>
      </c>
      <c r="G1959" t="str">
        <f>VLOOKUP(E1959,Clustering!$A$6:$B$370,2,FALSE)</f>
        <v>Summer</v>
      </c>
      <c r="H1959">
        <f>IF('Peaker Keys'!$B$29&gt;0,MAX(0,MIN('Peaker Keys'!$B$10,B1959/'Peaker Keys'!$B$29)),0)</f>
        <v>0</v>
      </c>
      <c r="I1959">
        <f>MAX(0,MIN('Peaker Keys'!$B$10,C1959/'Peaker Keys'!$B$30))</f>
        <v>7.9998927763062441E-4</v>
      </c>
      <c r="J1959">
        <f>IF('Peaker Keys'!$B$31=1,H1959,I1959)</f>
        <v>0</v>
      </c>
    </row>
    <row r="1960" spans="1:10" x14ac:dyDescent="0.25">
      <c r="A1960">
        <v>1954</v>
      </c>
      <c r="B1960">
        <v>0</v>
      </c>
      <c r="C1960">
        <v>95.5</v>
      </c>
      <c r="D1960">
        <f>MOD(A1960-1+'Peaker Keys'!$B$7,'Peaker Keys'!$B$5)</f>
        <v>1977</v>
      </c>
      <c r="E1960">
        <f>INT(D1960/'Peaker Keys'!$B$6)+1</f>
        <v>83</v>
      </c>
      <c r="F1960">
        <f>MOD(D1960,'Peaker Keys'!$B$6)</f>
        <v>9</v>
      </c>
      <c r="G1960" t="str">
        <f>VLOOKUP(E1960,Clustering!$A$6:$B$370,2,FALSE)</f>
        <v>Summer</v>
      </c>
      <c r="H1960">
        <f>IF('Peaker Keys'!$B$29&gt;0,MAX(0,MIN('Peaker Keys'!$B$10,B1960/'Peaker Keys'!$B$29)),0)</f>
        <v>0</v>
      </c>
      <c r="I1960">
        <f>MAX(0,MIN('Peaker Keys'!$B$10,C1960/'Peaker Keys'!$B$30))</f>
        <v>7.9998927763062441E-4</v>
      </c>
      <c r="J1960">
        <f>IF('Peaker Keys'!$B$31=1,H1960,I1960)</f>
        <v>0</v>
      </c>
    </row>
    <row r="1961" spans="1:10" x14ac:dyDescent="0.25">
      <c r="A1961">
        <v>1955</v>
      </c>
      <c r="B1961">
        <v>0</v>
      </c>
      <c r="C1961">
        <v>95.5</v>
      </c>
      <c r="D1961">
        <f>MOD(A1961-1+'Peaker Keys'!$B$7,'Peaker Keys'!$B$5)</f>
        <v>1978</v>
      </c>
      <c r="E1961">
        <f>INT(D1961/'Peaker Keys'!$B$6)+1</f>
        <v>83</v>
      </c>
      <c r="F1961">
        <f>MOD(D1961,'Peaker Keys'!$B$6)</f>
        <v>10</v>
      </c>
      <c r="G1961" t="str">
        <f>VLOOKUP(E1961,Clustering!$A$6:$B$370,2,FALSE)</f>
        <v>Summer</v>
      </c>
      <c r="H1961">
        <f>IF('Peaker Keys'!$B$29&gt;0,MAX(0,MIN('Peaker Keys'!$B$10,B1961/'Peaker Keys'!$B$29)),0)</f>
        <v>0</v>
      </c>
      <c r="I1961">
        <f>MAX(0,MIN('Peaker Keys'!$B$10,C1961/'Peaker Keys'!$B$30))</f>
        <v>7.9998927763062441E-4</v>
      </c>
      <c r="J1961">
        <f>IF('Peaker Keys'!$B$31=1,H1961,I1961)</f>
        <v>0</v>
      </c>
    </row>
    <row r="1962" spans="1:10" x14ac:dyDescent="0.25">
      <c r="A1962">
        <v>1956</v>
      </c>
      <c r="B1962">
        <v>0</v>
      </c>
      <c r="C1962">
        <v>95.5</v>
      </c>
      <c r="D1962">
        <f>MOD(A1962-1+'Peaker Keys'!$B$7,'Peaker Keys'!$B$5)</f>
        <v>1979</v>
      </c>
      <c r="E1962">
        <f>INT(D1962/'Peaker Keys'!$B$6)+1</f>
        <v>83</v>
      </c>
      <c r="F1962">
        <f>MOD(D1962,'Peaker Keys'!$B$6)</f>
        <v>11</v>
      </c>
      <c r="G1962" t="str">
        <f>VLOOKUP(E1962,Clustering!$A$6:$B$370,2,FALSE)</f>
        <v>Summer</v>
      </c>
      <c r="H1962">
        <f>IF('Peaker Keys'!$B$29&gt;0,MAX(0,MIN('Peaker Keys'!$B$10,B1962/'Peaker Keys'!$B$29)),0)</f>
        <v>0</v>
      </c>
      <c r="I1962">
        <f>MAX(0,MIN('Peaker Keys'!$B$10,C1962/'Peaker Keys'!$B$30))</f>
        <v>7.9998927763062441E-4</v>
      </c>
      <c r="J1962">
        <f>IF('Peaker Keys'!$B$31=1,H1962,I1962)</f>
        <v>0</v>
      </c>
    </row>
    <row r="1963" spans="1:10" x14ac:dyDescent="0.25">
      <c r="A1963">
        <v>1957</v>
      </c>
      <c r="B1963">
        <v>0</v>
      </c>
      <c r="C1963">
        <v>95.5</v>
      </c>
      <c r="D1963">
        <f>MOD(A1963-1+'Peaker Keys'!$B$7,'Peaker Keys'!$B$5)</f>
        <v>1980</v>
      </c>
      <c r="E1963">
        <f>INT(D1963/'Peaker Keys'!$B$6)+1</f>
        <v>83</v>
      </c>
      <c r="F1963">
        <f>MOD(D1963,'Peaker Keys'!$B$6)</f>
        <v>12</v>
      </c>
      <c r="G1963" t="str">
        <f>VLOOKUP(E1963,Clustering!$A$6:$B$370,2,FALSE)</f>
        <v>Summer</v>
      </c>
      <c r="H1963">
        <f>IF('Peaker Keys'!$B$29&gt;0,MAX(0,MIN('Peaker Keys'!$B$10,B1963/'Peaker Keys'!$B$29)),0)</f>
        <v>0</v>
      </c>
      <c r="I1963">
        <f>MAX(0,MIN('Peaker Keys'!$B$10,C1963/'Peaker Keys'!$B$30))</f>
        <v>7.9998927763062441E-4</v>
      </c>
      <c r="J1963">
        <f>IF('Peaker Keys'!$B$31=1,H1963,I1963)</f>
        <v>0</v>
      </c>
    </row>
    <row r="1964" spans="1:10" x14ac:dyDescent="0.25">
      <c r="A1964">
        <v>1958</v>
      </c>
      <c r="B1964">
        <v>0</v>
      </c>
      <c r="C1964">
        <v>95.5</v>
      </c>
      <c r="D1964">
        <f>MOD(A1964-1+'Peaker Keys'!$B$7,'Peaker Keys'!$B$5)</f>
        <v>1981</v>
      </c>
      <c r="E1964">
        <f>INT(D1964/'Peaker Keys'!$B$6)+1</f>
        <v>83</v>
      </c>
      <c r="F1964">
        <f>MOD(D1964,'Peaker Keys'!$B$6)</f>
        <v>13</v>
      </c>
      <c r="G1964" t="str">
        <f>VLOOKUP(E1964,Clustering!$A$6:$B$370,2,FALSE)</f>
        <v>Summer</v>
      </c>
      <c r="H1964">
        <f>IF('Peaker Keys'!$B$29&gt;0,MAX(0,MIN('Peaker Keys'!$B$10,B1964/'Peaker Keys'!$B$29)),0)</f>
        <v>0</v>
      </c>
      <c r="I1964">
        <f>MAX(0,MIN('Peaker Keys'!$B$10,C1964/'Peaker Keys'!$B$30))</f>
        <v>7.9998927763062441E-4</v>
      </c>
      <c r="J1964">
        <f>IF('Peaker Keys'!$B$31=1,H1964,I1964)</f>
        <v>0</v>
      </c>
    </row>
    <row r="1965" spans="1:10" x14ac:dyDescent="0.25">
      <c r="A1965">
        <v>1959</v>
      </c>
      <c r="B1965">
        <v>0</v>
      </c>
      <c r="C1965">
        <v>95.5</v>
      </c>
      <c r="D1965">
        <f>MOD(A1965-1+'Peaker Keys'!$B$7,'Peaker Keys'!$B$5)</f>
        <v>1982</v>
      </c>
      <c r="E1965">
        <f>INT(D1965/'Peaker Keys'!$B$6)+1</f>
        <v>83</v>
      </c>
      <c r="F1965">
        <f>MOD(D1965,'Peaker Keys'!$B$6)</f>
        <v>14</v>
      </c>
      <c r="G1965" t="str">
        <f>VLOOKUP(E1965,Clustering!$A$6:$B$370,2,FALSE)</f>
        <v>Summer</v>
      </c>
      <c r="H1965">
        <f>IF('Peaker Keys'!$B$29&gt;0,MAX(0,MIN('Peaker Keys'!$B$10,B1965/'Peaker Keys'!$B$29)),0)</f>
        <v>0</v>
      </c>
      <c r="I1965">
        <f>MAX(0,MIN('Peaker Keys'!$B$10,C1965/'Peaker Keys'!$B$30))</f>
        <v>7.9998927763062441E-4</v>
      </c>
      <c r="J1965">
        <f>IF('Peaker Keys'!$B$31=1,H1965,I1965)</f>
        <v>0</v>
      </c>
    </row>
    <row r="1966" spans="1:10" x14ac:dyDescent="0.25">
      <c r="A1966">
        <v>1960</v>
      </c>
      <c r="B1966">
        <v>0</v>
      </c>
      <c r="C1966">
        <v>95.5</v>
      </c>
      <c r="D1966">
        <f>MOD(A1966-1+'Peaker Keys'!$B$7,'Peaker Keys'!$B$5)</f>
        <v>1983</v>
      </c>
      <c r="E1966">
        <f>INT(D1966/'Peaker Keys'!$B$6)+1</f>
        <v>83</v>
      </c>
      <c r="F1966">
        <f>MOD(D1966,'Peaker Keys'!$B$6)</f>
        <v>15</v>
      </c>
      <c r="G1966" t="str">
        <f>VLOOKUP(E1966,Clustering!$A$6:$B$370,2,FALSE)</f>
        <v>Summer</v>
      </c>
      <c r="H1966">
        <f>IF('Peaker Keys'!$B$29&gt;0,MAX(0,MIN('Peaker Keys'!$B$10,B1966/'Peaker Keys'!$B$29)),0)</f>
        <v>0</v>
      </c>
      <c r="I1966">
        <f>MAX(0,MIN('Peaker Keys'!$B$10,C1966/'Peaker Keys'!$B$30))</f>
        <v>7.9998927763062441E-4</v>
      </c>
      <c r="J1966">
        <f>IF('Peaker Keys'!$B$31=1,H1966,I1966)</f>
        <v>0</v>
      </c>
    </row>
    <row r="1967" spans="1:10" x14ac:dyDescent="0.25">
      <c r="A1967">
        <v>1961</v>
      </c>
      <c r="B1967">
        <v>0</v>
      </c>
      <c r="C1967">
        <v>159.1</v>
      </c>
      <c r="D1967">
        <f>MOD(A1967-1+'Peaker Keys'!$B$7,'Peaker Keys'!$B$5)</f>
        <v>1984</v>
      </c>
      <c r="E1967">
        <f>INT(D1967/'Peaker Keys'!$B$6)+1</f>
        <v>83</v>
      </c>
      <c r="F1967">
        <f>MOD(D1967,'Peaker Keys'!$B$6)</f>
        <v>16</v>
      </c>
      <c r="G1967" t="str">
        <f>VLOOKUP(E1967,Clustering!$A$6:$B$370,2,FALSE)</f>
        <v>Summer</v>
      </c>
      <c r="H1967">
        <f>IF('Peaker Keys'!$B$29&gt;0,MAX(0,MIN('Peaker Keys'!$B$10,B1967/'Peaker Keys'!$B$29)),0)</f>
        <v>0</v>
      </c>
      <c r="I1967">
        <f>MAX(0,MIN('Peaker Keys'!$B$10,C1967/'Peaker Keys'!$B$30))</f>
        <v>1.3327570059793962E-3</v>
      </c>
      <c r="J1967">
        <f>IF('Peaker Keys'!$B$31=1,H1967,I1967)</f>
        <v>0</v>
      </c>
    </row>
    <row r="1968" spans="1:10" x14ac:dyDescent="0.25">
      <c r="A1968">
        <v>1962</v>
      </c>
      <c r="B1968">
        <v>0</v>
      </c>
      <c r="C1968">
        <v>808.2</v>
      </c>
      <c r="D1968">
        <f>MOD(A1968-1+'Peaker Keys'!$B$7,'Peaker Keys'!$B$5)</f>
        <v>1985</v>
      </c>
      <c r="E1968">
        <f>INT(D1968/'Peaker Keys'!$B$6)+1</f>
        <v>83</v>
      </c>
      <c r="F1968">
        <f>MOD(D1968,'Peaker Keys'!$B$6)</f>
        <v>17</v>
      </c>
      <c r="G1968" t="str">
        <f>VLOOKUP(E1968,Clustering!$A$6:$B$370,2,FALSE)</f>
        <v>Summer</v>
      </c>
      <c r="H1968">
        <f>IF('Peaker Keys'!$B$29&gt;0,MAX(0,MIN('Peaker Keys'!$B$10,B1968/'Peaker Keys'!$B$29)),0)</f>
        <v>0</v>
      </c>
      <c r="I1968">
        <f>MAX(0,MIN('Peaker Keys'!$B$10,C1968/'Peaker Keys'!$B$30))</f>
        <v>6.7701710385452427E-3</v>
      </c>
      <c r="J1968">
        <f>IF('Peaker Keys'!$B$31=1,H1968,I1968)</f>
        <v>0</v>
      </c>
    </row>
    <row r="1969" spans="1:10" x14ac:dyDescent="0.25">
      <c r="A1969">
        <v>1963</v>
      </c>
      <c r="B1969">
        <v>0</v>
      </c>
      <c r="C1969">
        <v>1661.6</v>
      </c>
      <c r="D1969">
        <f>MOD(A1969-1+'Peaker Keys'!$B$7,'Peaker Keys'!$B$5)</f>
        <v>1986</v>
      </c>
      <c r="E1969">
        <f>INT(D1969/'Peaker Keys'!$B$6)+1</f>
        <v>83</v>
      </c>
      <c r="F1969">
        <f>MOD(D1969,'Peaker Keys'!$B$6)</f>
        <v>18</v>
      </c>
      <c r="G1969" t="str">
        <f>VLOOKUP(E1969,Clustering!$A$6:$B$370,2,FALSE)</f>
        <v>Summer</v>
      </c>
      <c r="H1969">
        <f>IF('Peaker Keys'!$B$29&gt;0,MAX(0,MIN('Peaker Keys'!$B$10,B1969/'Peaker Keys'!$B$29)),0)</f>
        <v>0</v>
      </c>
      <c r="I1969">
        <f>MAX(0,MIN('Peaker Keys'!$B$10,C1969/'Peaker Keys'!$B$30))</f>
        <v>1.3918975745665398E-2</v>
      </c>
      <c r="J1969">
        <f>IF('Peaker Keys'!$B$31=1,H1969,I1969)</f>
        <v>0</v>
      </c>
    </row>
    <row r="1970" spans="1:10" x14ac:dyDescent="0.25">
      <c r="A1970">
        <v>1964</v>
      </c>
      <c r="B1970">
        <v>0</v>
      </c>
      <c r="C1970">
        <v>4558.6000000000004</v>
      </c>
      <c r="D1970">
        <f>MOD(A1970-1+'Peaker Keys'!$B$7,'Peaker Keys'!$B$5)</f>
        <v>1987</v>
      </c>
      <c r="E1970">
        <f>INT(D1970/'Peaker Keys'!$B$6)+1</f>
        <v>83</v>
      </c>
      <c r="F1970">
        <f>MOD(D1970,'Peaker Keys'!$B$6)</f>
        <v>19</v>
      </c>
      <c r="G1970" t="str">
        <f>VLOOKUP(E1970,Clustering!$A$6:$B$370,2,FALSE)</f>
        <v>Summer</v>
      </c>
      <c r="H1970">
        <f>IF('Peaker Keys'!$B$29&gt;0,MAX(0,MIN('Peaker Keys'!$B$10,B1970/'Peaker Keys'!$B$29)),0)</f>
        <v>0</v>
      </c>
      <c r="I1970">
        <f>MAX(0,MIN('Peaker Keys'!$B$10,C1970/'Peaker Keys'!$B$30))</f>
        <v>3.8186713308973455E-2</v>
      </c>
      <c r="J1970">
        <f>IF('Peaker Keys'!$B$31=1,H1970,I1970)</f>
        <v>0</v>
      </c>
    </row>
    <row r="1971" spans="1:10" x14ac:dyDescent="0.25">
      <c r="A1971">
        <v>1965</v>
      </c>
      <c r="B1971">
        <v>0</v>
      </c>
      <c r="C1971">
        <v>3124.5</v>
      </c>
      <c r="D1971">
        <f>MOD(A1971-1+'Peaker Keys'!$B$7,'Peaker Keys'!$B$5)</f>
        <v>1988</v>
      </c>
      <c r="E1971">
        <f>INT(D1971/'Peaker Keys'!$B$6)+1</f>
        <v>83</v>
      </c>
      <c r="F1971">
        <f>MOD(D1971,'Peaker Keys'!$B$6)</f>
        <v>20</v>
      </c>
      <c r="G1971" t="str">
        <f>VLOOKUP(E1971,Clustering!$A$6:$B$370,2,FALSE)</f>
        <v>Summer</v>
      </c>
      <c r="H1971">
        <f>IF('Peaker Keys'!$B$29&gt;0,MAX(0,MIN('Peaker Keys'!$B$10,B1971/'Peaker Keys'!$B$29)),0)</f>
        <v>0</v>
      </c>
      <c r="I1971">
        <f>MAX(0,MIN('Peaker Keys'!$B$10,C1971/'Peaker Keys'!$B$30))</f>
        <v>2.6173471182794616E-2</v>
      </c>
      <c r="J1971">
        <f>IF('Peaker Keys'!$B$31=1,H1971,I1971)</f>
        <v>0</v>
      </c>
    </row>
    <row r="1972" spans="1:10" x14ac:dyDescent="0.25">
      <c r="A1972">
        <v>1966</v>
      </c>
      <c r="B1972">
        <v>0</v>
      </c>
      <c r="C1972">
        <v>375.8</v>
      </c>
      <c r="D1972">
        <f>MOD(A1972-1+'Peaker Keys'!$B$7,'Peaker Keys'!$B$5)</f>
        <v>1989</v>
      </c>
      <c r="E1972">
        <f>INT(D1972/'Peaker Keys'!$B$6)+1</f>
        <v>83</v>
      </c>
      <c r="F1972">
        <f>MOD(D1972,'Peaker Keys'!$B$6)</f>
        <v>21</v>
      </c>
      <c r="G1972" t="str">
        <f>VLOOKUP(E1972,Clustering!$A$6:$B$370,2,FALSE)</f>
        <v>Summer</v>
      </c>
      <c r="H1972">
        <f>IF('Peaker Keys'!$B$29&gt;0,MAX(0,MIN('Peaker Keys'!$B$10,B1972/'Peaker Keys'!$B$29)),0)</f>
        <v>0</v>
      </c>
      <c r="I1972">
        <f>MAX(0,MIN('Peaker Keys'!$B$10,C1972/'Peaker Keys'!$B$30))</f>
        <v>3.1480206338595669E-3</v>
      </c>
      <c r="J1972">
        <f>IF('Peaker Keys'!$B$31=1,H1972,I1972)</f>
        <v>0</v>
      </c>
    </row>
    <row r="1973" spans="1:10" x14ac:dyDescent="0.25">
      <c r="A1973">
        <v>1967</v>
      </c>
      <c r="B1973">
        <v>0</v>
      </c>
      <c r="C1973">
        <v>1715</v>
      </c>
      <c r="D1973">
        <f>MOD(A1973-1+'Peaker Keys'!$B$7,'Peaker Keys'!$B$5)</f>
        <v>1990</v>
      </c>
      <c r="E1973">
        <f>INT(D1973/'Peaker Keys'!$B$6)+1</f>
        <v>83</v>
      </c>
      <c r="F1973">
        <f>MOD(D1973,'Peaker Keys'!$B$6)</f>
        <v>22</v>
      </c>
      <c r="G1973" t="str">
        <f>VLOOKUP(E1973,Clustering!$A$6:$B$370,2,FALSE)</f>
        <v>Summer</v>
      </c>
      <c r="H1973">
        <f>IF('Peaker Keys'!$B$29&gt;0,MAX(0,MIN('Peaker Keys'!$B$10,B1973/'Peaker Keys'!$B$29)),0)</f>
        <v>0</v>
      </c>
      <c r="I1973">
        <f>MAX(0,MIN('Peaker Keys'!$B$10,C1973/'Peaker Keys'!$B$30))</f>
        <v>1.4366299593052575E-2</v>
      </c>
      <c r="J1973">
        <f>IF('Peaker Keys'!$B$31=1,H1973,I1973)</f>
        <v>0</v>
      </c>
    </row>
    <row r="1974" spans="1:10" x14ac:dyDescent="0.25">
      <c r="A1974">
        <v>1968</v>
      </c>
      <c r="B1974">
        <v>0</v>
      </c>
      <c r="C1974">
        <v>656.6</v>
      </c>
      <c r="D1974">
        <f>MOD(A1974-1+'Peaker Keys'!$B$7,'Peaker Keys'!$B$5)</f>
        <v>1991</v>
      </c>
      <c r="E1974">
        <f>INT(D1974/'Peaker Keys'!$B$6)+1</f>
        <v>83</v>
      </c>
      <c r="F1974">
        <f>MOD(D1974,'Peaker Keys'!$B$6)</f>
        <v>23</v>
      </c>
      <c r="G1974" t="str">
        <f>VLOOKUP(E1974,Clustering!$A$6:$B$370,2,FALSE)</f>
        <v>Summer</v>
      </c>
      <c r="H1974">
        <f>IF('Peaker Keys'!$B$29&gt;0,MAX(0,MIN('Peaker Keys'!$B$10,B1974/'Peaker Keys'!$B$29)),0)</f>
        <v>0</v>
      </c>
      <c r="I1974">
        <f>MAX(0,MIN('Peaker Keys'!$B$10,C1974/'Peaker Keys'!$B$30))</f>
        <v>5.5002404156258428E-3</v>
      </c>
      <c r="J1974">
        <f>IF('Peaker Keys'!$B$31=1,H1974,I1974)</f>
        <v>0</v>
      </c>
    </row>
    <row r="1975" spans="1:10" x14ac:dyDescent="0.25">
      <c r="A1975">
        <v>1969</v>
      </c>
      <c r="B1975">
        <v>0</v>
      </c>
      <c r="C1975">
        <v>159.1</v>
      </c>
      <c r="D1975">
        <f>MOD(A1975-1+'Peaker Keys'!$B$7,'Peaker Keys'!$B$5)</f>
        <v>1992</v>
      </c>
      <c r="E1975">
        <f>INT(D1975/'Peaker Keys'!$B$6)+1</f>
        <v>84</v>
      </c>
      <c r="F1975">
        <f>MOD(D1975,'Peaker Keys'!$B$6)</f>
        <v>0</v>
      </c>
      <c r="G1975" t="str">
        <f>VLOOKUP(E1975,Clustering!$A$6:$B$370,2,FALSE)</f>
        <v>Fall</v>
      </c>
      <c r="H1975">
        <f>IF('Peaker Keys'!$B$29&gt;0,MAX(0,MIN('Peaker Keys'!$B$10,B1975/'Peaker Keys'!$B$29)),0)</f>
        <v>0</v>
      </c>
      <c r="I1975">
        <f>MAX(0,MIN('Peaker Keys'!$B$10,C1975/'Peaker Keys'!$B$30))</f>
        <v>1.3327570059793962E-3</v>
      </c>
      <c r="J1975">
        <f>IF('Peaker Keys'!$B$31=1,H1975,I1975)</f>
        <v>0</v>
      </c>
    </row>
    <row r="1976" spans="1:10" x14ac:dyDescent="0.25">
      <c r="A1976">
        <v>1970</v>
      </c>
      <c r="B1976">
        <v>0</v>
      </c>
      <c r="C1976">
        <v>100.2</v>
      </c>
      <c r="D1976">
        <f>MOD(A1976-1+'Peaker Keys'!$B$7,'Peaker Keys'!$B$5)</f>
        <v>1993</v>
      </c>
      <c r="E1976">
        <f>INT(D1976/'Peaker Keys'!$B$6)+1</f>
        <v>84</v>
      </c>
      <c r="F1976">
        <f>MOD(D1976,'Peaker Keys'!$B$6)</f>
        <v>1</v>
      </c>
      <c r="G1976" t="str">
        <f>VLOOKUP(E1976,Clustering!$A$6:$B$370,2,FALSE)</f>
        <v>Fall</v>
      </c>
      <c r="H1976">
        <f>IF('Peaker Keys'!$B$29&gt;0,MAX(0,MIN('Peaker Keys'!$B$10,B1976/'Peaker Keys'!$B$29)),0)</f>
        <v>0</v>
      </c>
      <c r="I1976">
        <f>MAX(0,MIN('Peaker Keys'!$B$10,C1976/'Peaker Keys'!$B$30))</f>
        <v>8.393604776815557E-4</v>
      </c>
      <c r="J1976">
        <f>IF('Peaker Keys'!$B$31=1,H1976,I1976)</f>
        <v>0</v>
      </c>
    </row>
    <row r="1977" spans="1:10" x14ac:dyDescent="0.25">
      <c r="A1977">
        <v>1971</v>
      </c>
      <c r="B1977">
        <v>0</v>
      </c>
      <c r="C1977">
        <v>95.5</v>
      </c>
      <c r="D1977">
        <f>MOD(A1977-1+'Peaker Keys'!$B$7,'Peaker Keys'!$B$5)</f>
        <v>1994</v>
      </c>
      <c r="E1977">
        <f>INT(D1977/'Peaker Keys'!$B$6)+1</f>
        <v>84</v>
      </c>
      <c r="F1977">
        <f>MOD(D1977,'Peaker Keys'!$B$6)</f>
        <v>2</v>
      </c>
      <c r="G1977" t="str">
        <f>VLOOKUP(E1977,Clustering!$A$6:$B$370,2,FALSE)</f>
        <v>Fall</v>
      </c>
      <c r="H1977">
        <f>IF('Peaker Keys'!$B$29&gt;0,MAX(0,MIN('Peaker Keys'!$B$10,B1977/'Peaker Keys'!$B$29)),0)</f>
        <v>0</v>
      </c>
      <c r="I1977">
        <f>MAX(0,MIN('Peaker Keys'!$B$10,C1977/'Peaker Keys'!$B$30))</f>
        <v>7.9998927763062441E-4</v>
      </c>
      <c r="J1977">
        <f>IF('Peaker Keys'!$B$31=1,H1977,I1977)</f>
        <v>0</v>
      </c>
    </row>
    <row r="1978" spans="1:10" x14ac:dyDescent="0.25">
      <c r="A1978">
        <v>1972</v>
      </c>
      <c r="B1978">
        <v>0</v>
      </c>
      <c r="C1978">
        <v>95.5</v>
      </c>
      <c r="D1978">
        <f>MOD(A1978-1+'Peaker Keys'!$B$7,'Peaker Keys'!$B$5)</f>
        <v>1995</v>
      </c>
      <c r="E1978">
        <f>INT(D1978/'Peaker Keys'!$B$6)+1</f>
        <v>84</v>
      </c>
      <c r="F1978">
        <f>MOD(D1978,'Peaker Keys'!$B$6)</f>
        <v>3</v>
      </c>
      <c r="G1978" t="str">
        <f>VLOOKUP(E1978,Clustering!$A$6:$B$370,2,FALSE)</f>
        <v>Fall</v>
      </c>
      <c r="H1978">
        <f>IF('Peaker Keys'!$B$29&gt;0,MAX(0,MIN('Peaker Keys'!$B$10,B1978/'Peaker Keys'!$B$29)),0)</f>
        <v>0</v>
      </c>
      <c r="I1978">
        <f>MAX(0,MIN('Peaker Keys'!$B$10,C1978/'Peaker Keys'!$B$30))</f>
        <v>7.9998927763062441E-4</v>
      </c>
      <c r="J1978">
        <f>IF('Peaker Keys'!$B$31=1,H1978,I1978)</f>
        <v>0</v>
      </c>
    </row>
    <row r="1979" spans="1:10" x14ac:dyDescent="0.25">
      <c r="A1979">
        <v>1973</v>
      </c>
      <c r="B1979">
        <v>0</v>
      </c>
      <c r="C1979">
        <v>95.5</v>
      </c>
      <c r="D1979">
        <f>MOD(A1979-1+'Peaker Keys'!$B$7,'Peaker Keys'!$B$5)</f>
        <v>1996</v>
      </c>
      <c r="E1979">
        <f>INT(D1979/'Peaker Keys'!$B$6)+1</f>
        <v>84</v>
      </c>
      <c r="F1979">
        <f>MOD(D1979,'Peaker Keys'!$B$6)</f>
        <v>4</v>
      </c>
      <c r="G1979" t="str">
        <f>VLOOKUP(E1979,Clustering!$A$6:$B$370,2,FALSE)</f>
        <v>Fall</v>
      </c>
      <c r="H1979">
        <f>IF('Peaker Keys'!$B$29&gt;0,MAX(0,MIN('Peaker Keys'!$B$10,B1979/'Peaker Keys'!$B$29)),0)</f>
        <v>0</v>
      </c>
      <c r="I1979">
        <f>MAX(0,MIN('Peaker Keys'!$B$10,C1979/'Peaker Keys'!$B$30))</f>
        <v>7.9998927763062441E-4</v>
      </c>
      <c r="J1979">
        <f>IF('Peaker Keys'!$B$31=1,H1979,I1979)</f>
        <v>0</v>
      </c>
    </row>
    <row r="1980" spans="1:10" x14ac:dyDescent="0.25">
      <c r="A1980">
        <v>1974</v>
      </c>
      <c r="B1980">
        <v>0</v>
      </c>
      <c r="C1980">
        <v>107.2</v>
      </c>
      <c r="D1980">
        <f>MOD(A1980-1+'Peaker Keys'!$B$7,'Peaker Keys'!$B$5)</f>
        <v>1997</v>
      </c>
      <c r="E1980">
        <f>INT(D1980/'Peaker Keys'!$B$6)+1</f>
        <v>84</v>
      </c>
      <c r="F1980">
        <f>MOD(D1980,'Peaker Keys'!$B$6)</f>
        <v>5</v>
      </c>
      <c r="G1980" t="str">
        <f>VLOOKUP(E1980,Clustering!$A$6:$B$370,2,FALSE)</f>
        <v>Fall</v>
      </c>
      <c r="H1980">
        <f>IF('Peaker Keys'!$B$29&gt;0,MAX(0,MIN('Peaker Keys'!$B$10,B1980/'Peaker Keys'!$B$29)),0)</f>
        <v>0</v>
      </c>
      <c r="I1980">
        <f>MAX(0,MIN('Peaker Keys'!$B$10,C1980/'Peaker Keys'!$B$30))</f>
        <v>8.9799843520421924E-4</v>
      </c>
      <c r="J1980">
        <f>IF('Peaker Keys'!$B$31=1,H1980,I1980)</f>
        <v>0</v>
      </c>
    </row>
    <row r="1981" spans="1:10" x14ac:dyDescent="0.25">
      <c r="A1981">
        <v>1975</v>
      </c>
      <c r="B1981">
        <v>0</v>
      </c>
      <c r="C1981">
        <v>95.5</v>
      </c>
      <c r="D1981">
        <f>MOD(A1981-1+'Peaker Keys'!$B$7,'Peaker Keys'!$B$5)</f>
        <v>1998</v>
      </c>
      <c r="E1981">
        <f>INT(D1981/'Peaker Keys'!$B$6)+1</f>
        <v>84</v>
      </c>
      <c r="F1981">
        <f>MOD(D1981,'Peaker Keys'!$B$6)</f>
        <v>6</v>
      </c>
      <c r="G1981" t="str">
        <f>VLOOKUP(E1981,Clustering!$A$6:$B$370,2,FALSE)</f>
        <v>Fall</v>
      </c>
      <c r="H1981">
        <f>IF('Peaker Keys'!$B$29&gt;0,MAX(0,MIN('Peaker Keys'!$B$10,B1981/'Peaker Keys'!$B$29)),0)</f>
        <v>0</v>
      </c>
      <c r="I1981">
        <f>MAX(0,MIN('Peaker Keys'!$B$10,C1981/'Peaker Keys'!$B$30))</f>
        <v>7.9998927763062441E-4</v>
      </c>
      <c r="J1981">
        <f>IF('Peaker Keys'!$B$31=1,H1981,I1981)</f>
        <v>0</v>
      </c>
    </row>
    <row r="1982" spans="1:10" x14ac:dyDescent="0.25">
      <c r="A1982">
        <v>1976</v>
      </c>
      <c r="B1982">
        <v>0</v>
      </c>
      <c r="C1982">
        <v>416.8</v>
      </c>
      <c r="D1982">
        <f>MOD(A1982-1+'Peaker Keys'!$B$7,'Peaker Keys'!$B$5)</f>
        <v>1999</v>
      </c>
      <c r="E1982">
        <f>INT(D1982/'Peaker Keys'!$B$6)+1</f>
        <v>84</v>
      </c>
      <c r="F1982">
        <f>MOD(D1982,'Peaker Keys'!$B$6)</f>
        <v>7</v>
      </c>
      <c r="G1982" t="str">
        <f>VLOOKUP(E1982,Clustering!$A$6:$B$370,2,FALSE)</f>
        <v>Fall</v>
      </c>
      <c r="H1982">
        <f>IF('Peaker Keys'!$B$29&gt;0,MAX(0,MIN('Peaker Keys'!$B$10,B1982/'Peaker Keys'!$B$29)),0)</f>
        <v>0</v>
      </c>
      <c r="I1982">
        <f>MAX(0,MIN('Peaker Keys'!$B$10,C1982/'Peaker Keys'!$B$30))</f>
        <v>3.4914715279208823E-3</v>
      </c>
      <c r="J1982">
        <f>IF('Peaker Keys'!$B$31=1,H1982,I1982)</f>
        <v>0</v>
      </c>
    </row>
    <row r="1983" spans="1:10" x14ac:dyDescent="0.25">
      <c r="A1983">
        <v>1977</v>
      </c>
      <c r="B1983">
        <v>0</v>
      </c>
      <c r="C1983">
        <v>95.5</v>
      </c>
      <c r="D1983">
        <f>MOD(A1983-1+'Peaker Keys'!$B$7,'Peaker Keys'!$B$5)</f>
        <v>2000</v>
      </c>
      <c r="E1983">
        <f>INT(D1983/'Peaker Keys'!$B$6)+1</f>
        <v>84</v>
      </c>
      <c r="F1983">
        <f>MOD(D1983,'Peaker Keys'!$B$6)</f>
        <v>8</v>
      </c>
      <c r="G1983" t="str">
        <f>VLOOKUP(E1983,Clustering!$A$6:$B$370,2,FALSE)</f>
        <v>Fall</v>
      </c>
      <c r="H1983">
        <f>IF('Peaker Keys'!$B$29&gt;0,MAX(0,MIN('Peaker Keys'!$B$10,B1983/'Peaker Keys'!$B$29)),0)</f>
        <v>0</v>
      </c>
      <c r="I1983">
        <f>MAX(0,MIN('Peaker Keys'!$B$10,C1983/'Peaker Keys'!$B$30))</f>
        <v>7.9998927763062441E-4</v>
      </c>
      <c r="J1983">
        <f>IF('Peaker Keys'!$B$31=1,H1983,I1983)</f>
        <v>0</v>
      </c>
    </row>
    <row r="1984" spans="1:10" x14ac:dyDescent="0.25">
      <c r="A1984">
        <v>1978</v>
      </c>
      <c r="B1984">
        <v>0</v>
      </c>
      <c r="C1984">
        <v>95.5</v>
      </c>
      <c r="D1984">
        <f>MOD(A1984-1+'Peaker Keys'!$B$7,'Peaker Keys'!$B$5)</f>
        <v>2001</v>
      </c>
      <c r="E1984">
        <f>INT(D1984/'Peaker Keys'!$B$6)+1</f>
        <v>84</v>
      </c>
      <c r="F1984">
        <f>MOD(D1984,'Peaker Keys'!$B$6)</f>
        <v>9</v>
      </c>
      <c r="G1984" t="str">
        <f>VLOOKUP(E1984,Clustering!$A$6:$B$370,2,FALSE)</f>
        <v>Fall</v>
      </c>
      <c r="H1984">
        <f>IF('Peaker Keys'!$B$29&gt;0,MAX(0,MIN('Peaker Keys'!$B$10,B1984/'Peaker Keys'!$B$29)),0)</f>
        <v>0</v>
      </c>
      <c r="I1984">
        <f>MAX(0,MIN('Peaker Keys'!$B$10,C1984/'Peaker Keys'!$B$30))</f>
        <v>7.9998927763062441E-4</v>
      </c>
      <c r="J1984">
        <f>IF('Peaker Keys'!$B$31=1,H1984,I1984)</f>
        <v>0</v>
      </c>
    </row>
    <row r="1985" spans="1:10" x14ac:dyDescent="0.25">
      <c r="A1985">
        <v>1979</v>
      </c>
      <c r="B1985">
        <v>0</v>
      </c>
      <c r="C1985">
        <v>117.1</v>
      </c>
      <c r="D1985">
        <f>MOD(A1985-1+'Peaker Keys'!$B$7,'Peaker Keys'!$B$5)</f>
        <v>2002</v>
      </c>
      <c r="E1985">
        <f>INT(D1985/'Peaker Keys'!$B$6)+1</f>
        <v>84</v>
      </c>
      <c r="F1985">
        <f>MOD(D1985,'Peaker Keys'!$B$6)</f>
        <v>10</v>
      </c>
      <c r="G1985" t="str">
        <f>VLOOKUP(E1985,Clustering!$A$6:$B$370,2,FALSE)</f>
        <v>Fall</v>
      </c>
      <c r="H1985">
        <f>IF('Peaker Keys'!$B$29&gt;0,MAX(0,MIN('Peaker Keys'!$B$10,B1985/'Peaker Keys'!$B$29)),0)</f>
        <v>0</v>
      </c>
      <c r="I1985">
        <f>MAX(0,MIN('Peaker Keys'!$B$10,C1985/'Peaker Keys'!$B$30))</f>
        <v>9.8092926084341475E-4</v>
      </c>
      <c r="J1985">
        <f>IF('Peaker Keys'!$B$31=1,H1985,I1985)</f>
        <v>0</v>
      </c>
    </row>
    <row r="1986" spans="1:10" x14ac:dyDescent="0.25">
      <c r="A1986">
        <v>1980</v>
      </c>
      <c r="B1986">
        <v>0</v>
      </c>
      <c r="C1986">
        <v>95.5</v>
      </c>
      <c r="D1986">
        <f>MOD(A1986-1+'Peaker Keys'!$B$7,'Peaker Keys'!$B$5)</f>
        <v>2003</v>
      </c>
      <c r="E1986">
        <f>INT(D1986/'Peaker Keys'!$B$6)+1</f>
        <v>84</v>
      </c>
      <c r="F1986">
        <f>MOD(D1986,'Peaker Keys'!$B$6)</f>
        <v>11</v>
      </c>
      <c r="G1986" t="str">
        <f>VLOOKUP(E1986,Clustering!$A$6:$B$370,2,FALSE)</f>
        <v>Fall</v>
      </c>
      <c r="H1986">
        <f>IF('Peaker Keys'!$B$29&gt;0,MAX(0,MIN('Peaker Keys'!$B$10,B1986/'Peaker Keys'!$B$29)),0)</f>
        <v>0</v>
      </c>
      <c r="I1986">
        <f>MAX(0,MIN('Peaker Keys'!$B$10,C1986/'Peaker Keys'!$B$30))</f>
        <v>7.9998927763062441E-4</v>
      </c>
      <c r="J1986">
        <f>IF('Peaker Keys'!$B$31=1,H1986,I1986)</f>
        <v>0</v>
      </c>
    </row>
    <row r="1987" spans="1:10" x14ac:dyDescent="0.25">
      <c r="A1987">
        <v>1981</v>
      </c>
      <c r="B1987">
        <v>0</v>
      </c>
      <c r="C1987">
        <v>95.5</v>
      </c>
      <c r="D1987">
        <f>MOD(A1987-1+'Peaker Keys'!$B$7,'Peaker Keys'!$B$5)</f>
        <v>2004</v>
      </c>
      <c r="E1987">
        <f>INT(D1987/'Peaker Keys'!$B$6)+1</f>
        <v>84</v>
      </c>
      <c r="F1987">
        <f>MOD(D1987,'Peaker Keys'!$B$6)</f>
        <v>12</v>
      </c>
      <c r="G1987" t="str">
        <f>VLOOKUP(E1987,Clustering!$A$6:$B$370,2,FALSE)</f>
        <v>Fall</v>
      </c>
      <c r="H1987">
        <f>IF('Peaker Keys'!$B$29&gt;0,MAX(0,MIN('Peaker Keys'!$B$10,B1987/'Peaker Keys'!$B$29)),0)</f>
        <v>0</v>
      </c>
      <c r="I1987">
        <f>MAX(0,MIN('Peaker Keys'!$B$10,C1987/'Peaker Keys'!$B$30))</f>
        <v>7.9998927763062441E-4</v>
      </c>
      <c r="J1987">
        <f>IF('Peaker Keys'!$B$31=1,H1987,I1987)</f>
        <v>0</v>
      </c>
    </row>
    <row r="1988" spans="1:10" x14ac:dyDescent="0.25">
      <c r="A1988">
        <v>1982</v>
      </c>
      <c r="B1988">
        <v>0</v>
      </c>
      <c r="C1988">
        <v>95.5</v>
      </c>
      <c r="D1988">
        <f>MOD(A1988-1+'Peaker Keys'!$B$7,'Peaker Keys'!$B$5)</f>
        <v>2005</v>
      </c>
      <c r="E1988">
        <f>INT(D1988/'Peaker Keys'!$B$6)+1</f>
        <v>84</v>
      </c>
      <c r="F1988">
        <f>MOD(D1988,'Peaker Keys'!$B$6)</f>
        <v>13</v>
      </c>
      <c r="G1988" t="str">
        <f>VLOOKUP(E1988,Clustering!$A$6:$B$370,2,FALSE)</f>
        <v>Fall</v>
      </c>
      <c r="H1988">
        <f>IF('Peaker Keys'!$B$29&gt;0,MAX(0,MIN('Peaker Keys'!$B$10,B1988/'Peaker Keys'!$B$29)),0)</f>
        <v>0</v>
      </c>
      <c r="I1988">
        <f>MAX(0,MIN('Peaker Keys'!$B$10,C1988/'Peaker Keys'!$B$30))</f>
        <v>7.9998927763062441E-4</v>
      </c>
      <c r="J1988">
        <f>IF('Peaker Keys'!$B$31=1,H1988,I1988)</f>
        <v>0</v>
      </c>
    </row>
    <row r="1989" spans="1:10" x14ac:dyDescent="0.25">
      <c r="A1989">
        <v>1983</v>
      </c>
      <c r="B1989">
        <v>0</v>
      </c>
      <c r="C1989">
        <v>95.5</v>
      </c>
      <c r="D1989">
        <f>MOD(A1989-1+'Peaker Keys'!$B$7,'Peaker Keys'!$B$5)</f>
        <v>2006</v>
      </c>
      <c r="E1989">
        <f>INT(D1989/'Peaker Keys'!$B$6)+1</f>
        <v>84</v>
      </c>
      <c r="F1989">
        <f>MOD(D1989,'Peaker Keys'!$B$6)</f>
        <v>14</v>
      </c>
      <c r="G1989" t="str">
        <f>VLOOKUP(E1989,Clustering!$A$6:$B$370,2,FALSE)</f>
        <v>Fall</v>
      </c>
      <c r="H1989">
        <f>IF('Peaker Keys'!$B$29&gt;0,MAX(0,MIN('Peaker Keys'!$B$10,B1989/'Peaker Keys'!$B$29)),0)</f>
        <v>0</v>
      </c>
      <c r="I1989">
        <f>MAX(0,MIN('Peaker Keys'!$B$10,C1989/'Peaker Keys'!$B$30))</f>
        <v>7.9998927763062441E-4</v>
      </c>
      <c r="J1989">
        <f>IF('Peaker Keys'!$B$31=1,H1989,I1989)</f>
        <v>0</v>
      </c>
    </row>
    <row r="1990" spans="1:10" x14ac:dyDescent="0.25">
      <c r="A1990">
        <v>1984</v>
      </c>
      <c r="B1990">
        <v>0</v>
      </c>
      <c r="C1990">
        <v>95.5</v>
      </c>
      <c r="D1990">
        <f>MOD(A1990-1+'Peaker Keys'!$B$7,'Peaker Keys'!$B$5)</f>
        <v>2007</v>
      </c>
      <c r="E1990">
        <f>INT(D1990/'Peaker Keys'!$B$6)+1</f>
        <v>84</v>
      </c>
      <c r="F1990">
        <f>MOD(D1990,'Peaker Keys'!$B$6)</f>
        <v>15</v>
      </c>
      <c r="G1990" t="str">
        <f>VLOOKUP(E1990,Clustering!$A$6:$B$370,2,FALSE)</f>
        <v>Fall</v>
      </c>
      <c r="H1990">
        <f>IF('Peaker Keys'!$B$29&gt;0,MAX(0,MIN('Peaker Keys'!$B$10,B1990/'Peaker Keys'!$B$29)),0)</f>
        <v>0</v>
      </c>
      <c r="I1990">
        <f>MAX(0,MIN('Peaker Keys'!$B$10,C1990/'Peaker Keys'!$B$30))</f>
        <v>7.9998927763062441E-4</v>
      </c>
      <c r="J1990">
        <f>IF('Peaker Keys'!$B$31=1,H1990,I1990)</f>
        <v>0</v>
      </c>
    </row>
    <row r="1991" spans="1:10" x14ac:dyDescent="0.25">
      <c r="A1991">
        <v>1985</v>
      </c>
      <c r="B1991">
        <v>0</v>
      </c>
      <c r="C1991">
        <v>159.1</v>
      </c>
      <c r="D1991">
        <f>MOD(A1991-1+'Peaker Keys'!$B$7,'Peaker Keys'!$B$5)</f>
        <v>2008</v>
      </c>
      <c r="E1991">
        <f>INT(D1991/'Peaker Keys'!$B$6)+1</f>
        <v>84</v>
      </c>
      <c r="F1991">
        <f>MOD(D1991,'Peaker Keys'!$B$6)</f>
        <v>16</v>
      </c>
      <c r="G1991" t="str">
        <f>VLOOKUP(E1991,Clustering!$A$6:$B$370,2,FALSE)</f>
        <v>Fall</v>
      </c>
      <c r="H1991">
        <f>IF('Peaker Keys'!$B$29&gt;0,MAX(0,MIN('Peaker Keys'!$B$10,B1991/'Peaker Keys'!$B$29)),0)</f>
        <v>0</v>
      </c>
      <c r="I1991">
        <f>MAX(0,MIN('Peaker Keys'!$B$10,C1991/'Peaker Keys'!$B$30))</f>
        <v>1.3327570059793962E-3</v>
      </c>
      <c r="J1991">
        <f>IF('Peaker Keys'!$B$31=1,H1991,I1991)</f>
        <v>0</v>
      </c>
    </row>
    <row r="1992" spans="1:10" x14ac:dyDescent="0.25">
      <c r="A1992">
        <v>1986</v>
      </c>
      <c r="B1992">
        <v>0</v>
      </c>
      <c r="C1992">
        <v>159.1</v>
      </c>
      <c r="D1992">
        <f>MOD(A1992-1+'Peaker Keys'!$B$7,'Peaker Keys'!$B$5)</f>
        <v>2009</v>
      </c>
      <c r="E1992">
        <f>INT(D1992/'Peaker Keys'!$B$6)+1</f>
        <v>84</v>
      </c>
      <c r="F1992">
        <f>MOD(D1992,'Peaker Keys'!$B$6)</f>
        <v>17</v>
      </c>
      <c r="G1992" t="str">
        <f>VLOOKUP(E1992,Clustering!$A$6:$B$370,2,FALSE)</f>
        <v>Fall</v>
      </c>
      <c r="H1992">
        <f>IF('Peaker Keys'!$B$29&gt;0,MAX(0,MIN('Peaker Keys'!$B$10,B1992/'Peaker Keys'!$B$29)),0)</f>
        <v>0</v>
      </c>
      <c r="I1992">
        <f>MAX(0,MIN('Peaker Keys'!$B$10,C1992/'Peaker Keys'!$B$30))</f>
        <v>1.3327570059793962E-3</v>
      </c>
      <c r="J1992">
        <f>IF('Peaker Keys'!$B$31=1,H1992,I1992)</f>
        <v>0</v>
      </c>
    </row>
    <row r="1993" spans="1:10" x14ac:dyDescent="0.25">
      <c r="A1993">
        <v>1987</v>
      </c>
      <c r="B1993">
        <v>0</v>
      </c>
      <c r="C1993">
        <v>536.20000000000005</v>
      </c>
      <c r="D1993">
        <f>MOD(A1993-1+'Peaker Keys'!$B$7,'Peaker Keys'!$B$5)</f>
        <v>2010</v>
      </c>
      <c r="E1993">
        <f>INT(D1993/'Peaker Keys'!$B$6)+1</f>
        <v>84</v>
      </c>
      <c r="F1993">
        <f>MOD(D1993,'Peaker Keys'!$B$6)</f>
        <v>18</v>
      </c>
      <c r="G1993" t="str">
        <f>VLOOKUP(E1993,Clustering!$A$6:$B$370,2,FALSE)</f>
        <v>Fall</v>
      </c>
      <c r="H1993">
        <f>IF('Peaker Keys'!$B$29&gt;0,MAX(0,MIN('Peaker Keys'!$B$10,B1993/'Peaker Keys'!$B$29)),0)</f>
        <v>0</v>
      </c>
      <c r="I1993">
        <f>MAX(0,MIN('Peaker Keys'!$B$10,C1993/'Peaker Keys'!$B$30))</f>
        <v>4.4916675462360299E-3</v>
      </c>
      <c r="J1993">
        <f>IF('Peaker Keys'!$B$31=1,H1993,I1993)</f>
        <v>0</v>
      </c>
    </row>
    <row r="1994" spans="1:10" x14ac:dyDescent="0.25">
      <c r="A1994">
        <v>1988</v>
      </c>
      <c r="B1994">
        <v>0</v>
      </c>
      <c r="C1994">
        <v>3092.5</v>
      </c>
      <c r="D1994">
        <f>MOD(A1994-1+'Peaker Keys'!$B$7,'Peaker Keys'!$B$5)</f>
        <v>2011</v>
      </c>
      <c r="E1994">
        <f>INT(D1994/'Peaker Keys'!$B$6)+1</f>
        <v>84</v>
      </c>
      <c r="F1994">
        <f>MOD(D1994,'Peaker Keys'!$B$6)</f>
        <v>19</v>
      </c>
      <c r="G1994" t="str">
        <f>VLOOKUP(E1994,Clustering!$A$6:$B$370,2,FALSE)</f>
        <v>Fall</v>
      </c>
      <c r="H1994">
        <f>IF('Peaker Keys'!$B$29&gt;0,MAX(0,MIN('Peaker Keys'!$B$10,B1994/'Peaker Keys'!$B$29)),0)</f>
        <v>0</v>
      </c>
      <c r="I1994">
        <f>MAX(0,MIN('Peaker Keys'!$B$10,C1994/'Peaker Keys'!$B$30))</f>
        <v>2.5905411948405298E-2</v>
      </c>
      <c r="J1994">
        <f>IF('Peaker Keys'!$B$31=1,H1994,I1994)</f>
        <v>0</v>
      </c>
    </row>
    <row r="1995" spans="1:10" x14ac:dyDescent="0.25">
      <c r="A1995">
        <v>1989</v>
      </c>
      <c r="B1995">
        <v>0</v>
      </c>
      <c r="C1995">
        <v>2106.4</v>
      </c>
      <c r="D1995">
        <f>MOD(A1995-1+'Peaker Keys'!$B$7,'Peaker Keys'!$B$5)</f>
        <v>2012</v>
      </c>
      <c r="E1995">
        <f>INT(D1995/'Peaker Keys'!$B$6)+1</f>
        <v>84</v>
      </c>
      <c r="F1995">
        <f>MOD(D1995,'Peaker Keys'!$B$6)</f>
        <v>20</v>
      </c>
      <c r="G1995" t="str">
        <f>VLOOKUP(E1995,Clustering!$A$6:$B$370,2,FALSE)</f>
        <v>Fall</v>
      </c>
      <c r="H1995">
        <f>IF('Peaker Keys'!$B$29&gt;0,MAX(0,MIN('Peaker Keys'!$B$10,B1995/'Peaker Keys'!$B$29)),0)</f>
        <v>0</v>
      </c>
      <c r="I1995">
        <f>MAX(0,MIN('Peaker Keys'!$B$10,C1995/'Peaker Keys'!$B$30))</f>
        <v>1.7644999103676937E-2</v>
      </c>
      <c r="J1995">
        <f>IF('Peaker Keys'!$B$31=1,H1995,I1995)</f>
        <v>0</v>
      </c>
    </row>
    <row r="1996" spans="1:10" x14ac:dyDescent="0.25">
      <c r="A1996">
        <v>1990</v>
      </c>
      <c r="B1996">
        <v>0</v>
      </c>
      <c r="C1996">
        <v>159.1</v>
      </c>
      <c r="D1996">
        <f>MOD(A1996-1+'Peaker Keys'!$B$7,'Peaker Keys'!$B$5)</f>
        <v>2013</v>
      </c>
      <c r="E1996">
        <f>INT(D1996/'Peaker Keys'!$B$6)+1</f>
        <v>84</v>
      </c>
      <c r="F1996">
        <f>MOD(D1996,'Peaker Keys'!$B$6)</f>
        <v>21</v>
      </c>
      <c r="G1996" t="str">
        <f>VLOOKUP(E1996,Clustering!$A$6:$B$370,2,FALSE)</f>
        <v>Fall</v>
      </c>
      <c r="H1996">
        <f>IF('Peaker Keys'!$B$29&gt;0,MAX(0,MIN('Peaker Keys'!$B$10,B1996/'Peaker Keys'!$B$29)),0)</f>
        <v>0</v>
      </c>
      <c r="I1996">
        <f>MAX(0,MIN('Peaker Keys'!$B$10,C1996/'Peaker Keys'!$B$30))</f>
        <v>1.3327570059793962E-3</v>
      </c>
      <c r="J1996">
        <f>IF('Peaker Keys'!$B$31=1,H1996,I1996)</f>
        <v>0</v>
      </c>
    </row>
    <row r="1997" spans="1:10" x14ac:dyDescent="0.25">
      <c r="A1997">
        <v>1991</v>
      </c>
      <c r="B1997">
        <v>0</v>
      </c>
      <c r="C1997">
        <v>159.1</v>
      </c>
      <c r="D1997">
        <f>MOD(A1997-1+'Peaker Keys'!$B$7,'Peaker Keys'!$B$5)</f>
        <v>2014</v>
      </c>
      <c r="E1997">
        <f>INT(D1997/'Peaker Keys'!$B$6)+1</f>
        <v>84</v>
      </c>
      <c r="F1997">
        <f>MOD(D1997,'Peaker Keys'!$B$6)</f>
        <v>22</v>
      </c>
      <c r="G1997" t="str">
        <f>VLOOKUP(E1997,Clustering!$A$6:$B$370,2,FALSE)</f>
        <v>Fall</v>
      </c>
      <c r="H1997">
        <f>IF('Peaker Keys'!$B$29&gt;0,MAX(0,MIN('Peaker Keys'!$B$10,B1997/'Peaker Keys'!$B$29)),0)</f>
        <v>0</v>
      </c>
      <c r="I1997">
        <f>MAX(0,MIN('Peaker Keys'!$B$10,C1997/'Peaker Keys'!$B$30))</f>
        <v>1.3327570059793962E-3</v>
      </c>
      <c r="J1997">
        <f>IF('Peaker Keys'!$B$31=1,H1997,I1997)</f>
        <v>0</v>
      </c>
    </row>
    <row r="1998" spans="1:10" x14ac:dyDescent="0.25">
      <c r="A1998">
        <v>1992</v>
      </c>
      <c r="B1998">
        <v>0</v>
      </c>
      <c r="C1998">
        <v>159.1</v>
      </c>
      <c r="D1998">
        <f>MOD(A1998-1+'Peaker Keys'!$B$7,'Peaker Keys'!$B$5)</f>
        <v>2015</v>
      </c>
      <c r="E1998">
        <f>INT(D1998/'Peaker Keys'!$B$6)+1</f>
        <v>84</v>
      </c>
      <c r="F1998">
        <f>MOD(D1998,'Peaker Keys'!$B$6)</f>
        <v>23</v>
      </c>
      <c r="G1998" t="str">
        <f>VLOOKUP(E1998,Clustering!$A$6:$B$370,2,FALSE)</f>
        <v>Fall</v>
      </c>
      <c r="H1998">
        <f>IF('Peaker Keys'!$B$29&gt;0,MAX(0,MIN('Peaker Keys'!$B$10,B1998/'Peaker Keys'!$B$29)),0)</f>
        <v>0</v>
      </c>
      <c r="I1998">
        <f>MAX(0,MIN('Peaker Keys'!$B$10,C1998/'Peaker Keys'!$B$30))</f>
        <v>1.3327570059793962E-3</v>
      </c>
      <c r="J1998">
        <f>IF('Peaker Keys'!$B$31=1,H1998,I1998)</f>
        <v>0</v>
      </c>
    </row>
    <row r="1999" spans="1:10" x14ac:dyDescent="0.25">
      <c r="A1999">
        <v>1993</v>
      </c>
      <c r="B1999">
        <v>0</v>
      </c>
      <c r="C1999">
        <v>159.1</v>
      </c>
      <c r="D1999">
        <f>MOD(A1999-1+'Peaker Keys'!$B$7,'Peaker Keys'!$B$5)</f>
        <v>2016</v>
      </c>
      <c r="E1999">
        <f>INT(D1999/'Peaker Keys'!$B$6)+1</f>
        <v>85</v>
      </c>
      <c r="F1999">
        <f>MOD(D1999,'Peaker Keys'!$B$6)</f>
        <v>0</v>
      </c>
      <c r="G1999" t="str">
        <f>VLOOKUP(E1999,Clustering!$A$6:$B$370,2,FALSE)</f>
        <v>Summer</v>
      </c>
      <c r="H1999">
        <f>IF('Peaker Keys'!$B$29&gt;0,MAX(0,MIN('Peaker Keys'!$B$10,B1999/'Peaker Keys'!$B$29)),0)</f>
        <v>0</v>
      </c>
      <c r="I1999">
        <f>MAX(0,MIN('Peaker Keys'!$B$10,C1999/'Peaker Keys'!$B$30))</f>
        <v>1.3327570059793962E-3</v>
      </c>
      <c r="J1999">
        <f>IF('Peaker Keys'!$B$31=1,H1999,I1999)</f>
        <v>0</v>
      </c>
    </row>
    <row r="2000" spans="1:10" x14ac:dyDescent="0.25">
      <c r="A2000">
        <v>1994</v>
      </c>
      <c r="B2000">
        <v>0</v>
      </c>
      <c r="C2000">
        <v>159.1</v>
      </c>
      <c r="D2000">
        <f>MOD(A2000-1+'Peaker Keys'!$B$7,'Peaker Keys'!$B$5)</f>
        <v>2017</v>
      </c>
      <c r="E2000">
        <f>INT(D2000/'Peaker Keys'!$B$6)+1</f>
        <v>85</v>
      </c>
      <c r="F2000">
        <f>MOD(D2000,'Peaker Keys'!$B$6)</f>
        <v>1</v>
      </c>
      <c r="G2000" t="str">
        <f>VLOOKUP(E2000,Clustering!$A$6:$B$370,2,FALSE)</f>
        <v>Summer</v>
      </c>
      <c r="H2000">
        <f>IF('Peaker Keys'!$B$29&gt;0,MAX(0,MIN('Peaker Keys'!$B$10,B2000/'Peaker Keys'!$B$29)),0)</f>
        <v>0</v>
      </c>
      <c r="I2000">
        <f>MAX(0,MIN('Peaker Keys'!$B$10,C2000/'Peaker Keys'!$B$30))</f>
        <v>1.3327570059793962E-3</v>
      </c>
      <c r="J2000">
        <f>IF('Peaker Keys'!$B$31=1,H2000,I2000)</f>
        <v>0</v>
      </c>
    </row>
    <row r="2001" spans="1:10" x14ac:dyDescent="0.25">
      <c r="A2001">
        <v>1995</v>
      </c>
      <c r="B2001">
        <v>0</v>
      </c>
      <c r="C2001">
        <v>111</v>
      </c>
      <c r="D2001">
        <f>MOD(A2001-1+'Peaker Keys'!$B$7,'Peaker Keys'!$B$5)</f>
        <v>2018</v>
      </c>
      <c r="E2001">
        <f>INT(D2001/'Peaker Keys'!$B$6)+1</f>
        <v>85</v>
      </c>
      <c r="F2001">
        <f>MOD(D2001,'Peaker Keys'!$B$6)</f>
        <v>2</v>
      </c>
      <c r="G2001" t="str">
        <f>VLOOKUP(E2001,Clustering!$A$6:$B$370,2,FALSE)</f>
        <v>Summer</v>
      </c>
      <c r="H2001">
        <f>IF('Peaker Keys'!$B$29&gt;0,MAX(0,MIN('Peaker Keys'!$B$10,B2001/'Peaker Keys'!$B$29)),0)</f>
        <v>0</v>
      </c>
      <c r="I2001">
        <f>MAX(0,MIN('Peaker Keys'!$B$10,C2001/'Peaker Keys'!$B$30))</f>
        <v>9.2983046928795082E-4</v>
      </c>
      <c r="J2001">
        <f>IF('Peaker Keys'!$B$31=1,H2001,I2001)</f>
        <v>0</v>
      </c>
    </row>
    <row r="2002" spans="1:10" x14ac:dyDescent="0.25">
      <c r="A2002">
        <v>1996</v>
      </c>
      <c r="B2002">
        <v>0</v>
      </c>
      <c r="C2002">
        <v>100.2</v>
      </c>
      <c r="D2002">
        <f>MOD(A2002-1+'Peaker Keys'!$B$7,'Peaker Keys'!$B$5)</f>
        <v>2019</v>
      </c>
      <c r="E2002">
        <f>INT(D2002/'Peaker Keys'!$B$6)+1</f>
        <v>85</v>
      </c>
      <c r="F2002">
        <f>MOD(D2002,'Peaker Keys'!$B$6)</f>
        <v>3</v>
      </c>
      <c r="G2002" t="str">
        <f>VLOOKUP(E2002,Clustering!$A$6:$B$370,2,FALSE)</f>
        <v>Summer</v>
      </c>
      <c r="H2002">
        <f>IF('Peaker Keys'!$B$29&gt;0,MAX(0,MIN('Peaker Keys'!$B$10,B2002/'Peaker Keys'!$B$29)),0)</f>
        <v>0</v>
      </c>
      <c r="I2002">
        <f>MAX(0,MIN('Peaker Keys'!$B$10,C2002/'Peaker Keys'!$B$30))</f>
        <v>8.393604776815557E-4</v>
      </c>
      <c r="J2002">
        <f>IF('Peaker Keys'!$B$31=1,H2002,I2002)</f>
        <v>0</v>
      </c>
    </row>
    <row r="2003" spans="1:10" x14ac:dyDescent="0.25">
      <c r="A2003">
        <v>1997</v>
      </c>
      <c r="B2003">
        <v>0</v>
      </c>
      <c r="C2003">
        <v>100.2</v>
      </c>
      <c r="D2003">
        <f>MOD(A2003-1+'Peaker Keys'!$B$7,'Peaker Keys'!$B$5)</f>
        <v>2020</v>
      </c>
      <c r="E2003">
        <f>INT(D2003/'Peaker Keys'!$B$6)+1</f>
        <v>85</v>
      </c>
      <c r="F2003">
        <f>MOD(D2003,'Peaker Keys'!$B$6)</f>
        <v>4</v>
      </c>
      <c r="G2003" t="str">
        <f>VLOOKUP(E2003,Clustering!$A$6:$B$370,2,FALSE)</f>
        <v>Summer</v>
      </c>
      <c r="H2003">
        <f>IF('Peaker Keys'!$B$29&gt;0,MAX(0,MIN('Peaker Keys'!$B$10,B2003/'Peaker Keys'!$B$29)),0)</f>
        <v>0</v>
      </c>
      <c r="I2003">
        <f>MAX(0,MIN('Peaker Keys'!$B$10,C2003/'Peaker Keys'!$B$30))</f>
        <v>8.393604776815557E-4</v>
      </c>
      <c r="J2003">
        <f>IF('Peaker Keys'!$B$31=1,H2003,I2003)</f>
        <v>0</v>
      </c>
    </row>
    <row r="2004" spans="1:10" x14ac:dyDescent="0.25">
      <c r="A2004">
        <v>1998</v>
      </c>
      <c r="B2004">
        <v>0</v>
      </c>
      <c r="C2004">
        <v>100.2</v>
      </c>
      <c r="D2004">
        <f>MOD(A2004-1+'Peaker Keys'!$B$7,'Peaker Keys'!$B$5)</f>
        <v>2021</v>
      </c>
      <c r="E2004">
        <f>INT(D2004/'Peaker Keys'!$B$6)+1</f>
        <v>85</v>
      </c>
      <c r="F2004">
        <f>MOD(D2004,'Peaker Keys'!$B$6)</f>
        <v>5</v>
      </c>
      <c r="G2004" t="str">
        <f>VLOOKUP(E2004,Clustering!$A$6:$B$370,2,FALSE)</f>
        <v>Summer</v>
      </c>
      <c r="H2004">
        <f>IF('Peaker Keys'!$B$29&gt;0,MAX(0,MIN('Peaker Keys'!$B$10,B2004/'Peaker Keys'!$B$29)),0)</f>
        <v>0</v>
      </c>
      <c r="I2004">
        <f>MAX(0,MIN('Peaker Keys'!$B$10,C2004/'Peaker Keys'!$B$30))</f>
        <v>8.393604776815557E-4</v>
      </c>
      <c r="J2004">
        <f>IF('Peaker Keys'!$B$31=1,H2004,I2004)</f>
        <v>0</v>
      </c>
    </row>
    <row r="2005" spans="1:10" x14ac:dyDescent="0.25">
      <c r="A2005">
        <v>1999</v>
      </c>
      <c r="B2005">
        <v>0</v>
      </c>
      <c r="C2005">
        <v>95.5</v>
      </c>
      <c r="D2005">
        <f>MOD(A2005-1+'Peaker Keys'!$B$7,'Peaker Keys'!$B$5)</f>
        <v>2022</v>
      </c>
      <c r="E2005">
        <f>INT(D2005/'Peaker Keys'!$B$6)+1</f>
        <v>85</v>
      </c>
      <c r="F2005">
        <f>MOD(D2005,'Peaker Keys'!$B$6)</f>
        <v>6</v>
      </c>
      <c r="G2005" t="str">
        <f>VLOOKUP(E2005,Clustering!$A$6:$B$370,2,FALSE)</f>
        <v>Summer</v>
      </c>
      <c r="H2005">
        <f>IF('Peaker Keys'!$B$29&gt;0,MAX(0,MIN('Peaker Keys'!$B$10,B2005/'Peaker Keys'!$B$29)),0)</f>
        <v>0</v>
      </c>
      <c r="I2005">
        <f>MAX(0,MIN('Peaker Keys'!$B$10,C2005/'Peaker Keys'!$B$30))</f>
        <v>7.9998927763062441E-4</v>
      </c>
      <c r="J2005">
        <f>IF('Peaker Keys'!$B$31=1,H2005,I2005)</f>
        <v>0</v>
      </c>
    </row>
    <row r="2006" spans="1:10" x14ac:dyDescent="0.25">
      <c r="A2006">
        <v>2000</v>
      </c>
      <c r="B2006">
        <v>0</v>
      </c>
      <c r="C2006">
        <v>95.5</v>
      </c>
      <c r="D2006">
        <f>MOD(A2006-1+'Peaker Keys'!$B$7,'Peaker Keys'!$B$5)</f>
        <v>2023</v>
      </c>
      <c r="E2006">
        <f>INT(D2006/'Peaker Keys'!$B$6)+1</f>
        <v>85</v>
      </c>
      <c r="F2006">
        <f>MOD(D2006,'Peaker Keys'!$B$6)</f>
        <v>7</v>
      </c>
      <c r="G2006" t="str">
        <f>VLOOKUP(E2006,Clustering!$A$6:$B$370,2,FALSE)</f>
        <v>Summer</v>
      </c>
      <c r="H2006">
        <f>IF('Peaker Keys'!$B$29&gt;0,MAX(0,MIN('Peaker Keys'!$B$10,B2006/'Peaker Keys'!$B$29)),0)</f>
        <v>0</v>
      </c>
      <c r="I2006">
        <f>MAX(0,MIN('Peaker Keys'!$B$10,C2006/'Peaker Keys'!$B$30))</f>
        <v>7.9998927763062441E-4</v>
      </c>
      <c r="J2006">
        <f>IF('Peaker Keys'!$B$31=1,H2006,I2006)</f>
        <v>0</v>
      </c>
    </row>
    <row r="2007" spans="1:10" x14ac:dyDescent="0.25">
      <c r="A2007">
        <v>2001</v>
      </c>
      <c r="B2007">
        <v>0</v>
      </c>
      <c r="C2007">
        <v>95.5</v>
      </c>
      <c r="D2007">
        <f>MOD(A2007-1+'Peaker Keys'!$B$7,'Peaker Keys'!$B$5)</f>
        <v>2024</v>
      </c>
      <c r="E2007">
        <f>INT(D2007/'Peaker Keys'!$B$6)+1</f>
        <v>85</v>
      </c>
      <c r="F2007">
        <f>MOD(D2007,'Peaker Keys'!$B$6)</f>
        <v>8</v>
      </c>
      <c r="G2007" t="str">
        <f>VLOOKUP(E2007,Clustering!$A$6:$B$370,2,FALSE)</f>
        <v>Summer</v>
      </c>
      <c r="H2007">
        <f>IF('Peaker Keys'!$B$29&gt;0,MAX(0,MIN('Peaker Keys'!$B$10,B2007/'Peaker Keys'!$B$29)),0)</f>
        <v>0</v>
      </c>
      <c r="I2007">
        <f>MAX(0,MIN('Peaker Keys'!$B$10,C2007/'Peaker Keys'!$B$30))</f>
        <v>7.9998927763062441E-4</v>
      </c>
      <c r="J2007">
        <f>IF('Peaker Keys'!$B$31=1,H2007,I2007)</f>
        <v>0</v>
      </c>
    </row>
    <row r="2008" spans="1:10" x14ac:dyDescent="0.25">
      <c r="A2008">
        <v>2002</v>
      </c>
      <c r="B2008">
        <v>0</v>
      </c>
      <c r="C2008">
        <v>95.5</v>
      </c>
      <c r="D2008">
        <f>MOD(A2008-1+'Peaker Keys'!$B$7,'Peaker Keys'!$B$5)</f>
        <v>2025</v>
      </c>
      <c r="E2008">
        <f>INT(D2008/'Peaker Keys'!$B$6)+1</f>
        <v>85</v>
      </c>
      <c r="F2008">
        <f>MOD(D2008,'Peaker Keys'!$B$6)</f>
        <v>9</v>
      </c>
      <c r="G2008" t="str">
        <f>VLOOKUP(E2008,Clustering!$A$6:$B$370,2,FALSE)</f>
        <v>Summer</v>
      </c>
      <c r="H2008">
        <f>IF('Peaker Keys'!$B$29&gt;0,MAX(0,MIN('Peaker Keys'!$B$10,B2008/'Peaker Keys'!$B$29)),0)</f>
        <v>0</v>
      </c>
      <c r="I2008">
        <f>MAX(0,MIN('Peaker Keys'!$B$10,C2008/'Peaker Keys'!$B$30))</f>
        <v>7.9998927763062441E-4</v>
      </c>
      <c r="J2008">
        <f>IF('Peaker Keys'!$B$31=1,H2008,I2008)</f>
        <v>0</v>
      </c>
    </row>
    <row r="2009" spans="1:10" x14ac:dyDescent="0.25">
      <c r="A2009">
        <v>2003</v>
      </c>
      <c r="B2009">
        <v>0</v>
      </c>
      <c r="C2009">
        <v>95.5</v>
      </c>
      <c r="D2009">
        <f>MOD(A2009-1+'Peaker Keys'!$B$7,'Peaker Keys'!$B$5)</f>
        <v>2026</v>
      </c>
      <c r="E2009">
        <f>INT(D2009/'Peaker Keys'!$B$6)+1</f>
        <v>85</v>
      </c>
      <c r="F2009">
        <f>MOD(D2009,'Peaker Keys'!$B$6)</f>
        <v>10</v>
      </c>
      <c r="G2009" t="str">
        <f>VLOOKUP(E2009,Clustering!$A$6:$B$370,2,FALSE)</f>
        <v>Summer</v>
      </c>
      <c r="H2009">
        <f>IF('Peaker Keys'!$B$29&gt;0,MAX(0,MIN('Peaker Keys'!$B$10,B2009/'Peaker Keys'!$B$29)),0)</f>
        <v>0</v>
      </c>
      <c r="I2009">
        <f>MAX(0,MIN('Peaker Keys'!$B$10,C2009/'Peaker Keys'!$B$30))</f>
        <v>7.9998927763062441E-4</v>
      </c>
      <c r="J2009">
        <f>IF('Peaker Keys'!$B$31=1,H2009,I2009)</f>
        <v>0</v>
      </c>
    </row>
    <row r="2010" spans="1:10" x14ac:dyDescent="0.25">
      <c r="A2010">
        <v>2004</v>
      </c>
      <c r="B2010">
        <v>0</v>
      </c>
      <c r="C2010">
        <v>95.5</v>
      </c>
      <c r="D2010">
        <f>MOD(A2010-1+'Peaker Keys'!$B$7,'Peaker Keys'!$B$5)</f>
        <v>2027</v>
      </c>
      <c r="E2010">
        <f>INT(D2010/'Peaker Keys'!$B$6)+1</f>
        <v>85</v>
      </c>
      <c r="F2010">
        <f>MOD(D2010,'Peaker Keys'!$B$6)</f>
        <v>11</v>
      </c>
      <c r="G2010" t="str">
        <f>VLOOKUP(E2010,Clustering!$A$6:$B$370,2,FALSE)</f>
        <v>Summer</v>
      </c>
      <c r="H2010">
        <f>IF('Peaker Keys'!$B$29&gt;0,MAX(0,MIN('Peaker Keys'!$B$10,B2010/'Peaker Keys'!$B$29)),0)</f>
        <v>0</v>
      </c>
      <c r="I2010">
        <f>MAX(0,MIN('Peaker Keys'!$B$10,C2010/'Peaker Keys'!$B$30))</f>
        <v>7.9998927763062441E-4</v>
      </c>
      <c r="J2010">
        <f>IF('Peaker Keys'!$B$31=1,H2010,I2010)</f>
        <v>0</v>
      </c>
    </row>
    <row r="2011" spans="1:10" x14ac:dyDescent="0.25">
      <c r="A2011">
        <v>2005</v>
      </c>
      <c r="B2011">
        <v>0</v>
      </c>
      <c r="C2011">
        <v>95.5</v>
      </c>
      <c r="D2011">
        <f>MOD(A2011-1+'Peaker Keys'!$B$7,'Peaker Keys'!$B$5)</f>
        <v>2028</v>
      </c>
      <c r="E2011">
        <f>INT(D2011/'Peaker Keys'!$B$6)+1</f>
        <v>85</v>
      </c>
      <c r="F2011">
        <f>MOD(D2011,'Peaker Keys'!$B$6)</f>
        <v>12</v>
      </c>
      <c r="G2011" t="str">
        <f>VLOOKUP(E2011,Clustering!$A$6:$B$370,2,FALSE)</f>
        <v>Summer</v>
      </c>
      <c r="H2011">
        <f>IF('Peaker Keys'!$B$29&gt;0,MAX(0,MIN('Peaker Keys'!$B$10,B2011/'Peaker Keys'!$B$29)),0)</f>
        <v>0</v>
      </c>
      <c r="I2011">
        <f>MAX(0,MIN('Peaker Keys'!$B$10,C2011/'Peaker Keys'!$B$30))</f>
        <v>7.9998927763062441E-4</v>
      </c>
      <c r="J2011">
        <f>IF('Peaker Keys'!$B$31=1,H2011,I2011)</f>
        <v>0</v>
      </c>
    </row>
    <row r="2012" spans="1:10" x14ac:dyDescent="0.25">
      <c r="A2012">
        <v>2006</v>
      </c>
      <c r="B2012">
        <v>0</v>
      </c>
      <c r="C2012">
        <v>95.5</v>
      </c>
      <c r="D2012">
        <f>MOD(A2012-1+'Peaker Keys'!$B$7,'Peaker Keys'!$B$5)</f>
        <v>2029</v>
      </c>
      <c r="E2012">
        <f>INT(D2012/'Peaker Keys'!$B$6)+1</f>
        <v>85</v>
      </c>
      <c r="F2012">
        <f>MOD(D2012,'Peaker Keys'!$B$6)</f>
        <v>13</v>
      </c>
      <c r="G2012" t="str">
        <f>VLOOKUP(E2012,Clustering!$A$6:$B$370,2,FALSE)</f>
        <v>Summer</v>
      </c>
      <c r="H2012">
        <f>IF('Peaker Keys'!$B$29&gt;0,MAX(0,MIN('Peaker Keys'!$B$10,B2012/'Peaker Keys'!$B$29)),0)</f>
        <v>0</v>
      </c>
      <c r="I2012">
        <f>MAX(0,MIN('Peaker Keys'!$B$10,C2012/'Peaker Keys'!$B$30))</f>
        <v>7.9998927763062441E-4</v>
      </c>
      <c r="J2012">
        <f>IF('Peaker Keys'!$B$31=1,H2012,I2012)</f>
        <v>0</v>
      </c>
    </row>
    <row r="2013" spans="1:10" x14ac:dyDescent="0.25">
      <c r="A2013">
        <v>2007</v>
      </c>
      <c r="B2013">
        <v>0</v>
      </c>
      <c r="C2013">
        <v>95.5</v>
      </c>
      <c r="D2013">
        <f>MOD(A2013-1+'Peaker Keys'!$B$7,'Peaker Keys'!$B$5)</f>
        <v>2030</v>
      </c>
      <c r="E2013">
        <f>INT(D2013/'Peaker Keys'!$B$6)+1</f>
        <v>85</v>
      </c>
      <c r="F2013">
        <f>MOD(D2013,'Peaker Keys'!$B$6)</f>
        <v>14</v>
      </c>
      <c r="G2013" t="str">
        <f>VLOOKUP(E2013,Clustering!$A$6:$B$370,2,FALSE)</f>
        <v>Summer</v>
      </c>
      <c r="H2013">
        <f>IF('Peaker Keys'!$B$29&gt;0,MAX(0,MIN('Peaker Keys'!$B$10,B2013/'Peaker Keys'!$B$29)),0)</f>
        <v>0</v>
      </c>
      <c r="I2013">
        <f>MAX(0,MIN('Peaker Keys'!$B$10,C2013/'Peaker Keys'!$B$30))</f>
        <v>7.9998927763062441E-4</v>
      </c>
      <c r="J2013">
        <f>IF('Peaker Keys'!$B$31=1,H2013,I2013)</f>
        <v>0</v>
      </c>
    </row>
    <row r="2014" spans="1:10" x14ac:dyDescent="0.25">
      <c r="A2014">
        <v>2008</v>
      </c>
      <c r="B2014">
        <v>0</v>
      </c>
      <c r="C2014">
        <v>159.1</v>
      </c>
      <c r="D2014">
        <f>MOD(A2014-1+'Peaker Keys'!$B$7,'Peaker Keys'!$B$5)</f>
        <v>2031</v>
      </c>
      <c r="E2014">
        <f>INT(D2014/'Peaker Keys'!$B$6)+1</f>
        <v>85</v>
      </c>
      <c r="F2014">
        <f>MOD(D2014,'Peaker Keys'!$B$6)</f>
        <v>15</v>
      </c>
      <c r="G2014" t="str">
        <f>VLOOKUP(E2014,Clustering!$A$6:$B$370,2,FALSE)</f>
        <v>Summer</v>
      </c>
      <c r="H2014">
        <f>IF('Peaker Keys'!$B$29&gt;0,MAX(0,MIN('Peaker Keys'!$B$10,B2014/'Peaker Keys'!$B$29)),0)</f>
        <v>0</v>
      </c>
      <c r="I2014">
        <f>MAX(0,MIN('Peaker Keys'!$B$10,C2014/'Peaker Keys'!$B$30))</f>
        <v>1.3327570059793962E-3</v>
      </c>
      <c r="J2014">
        <f>IF('Peaker Keys'!$B$31=1,H2014,I2014)</f>
        <v>0</v>
      </c>
    </row>
    <row r="2015" spans="1:10" x14ac:dyDescent="0.25">
      <c r="A2015">
        <v>2009</v>
      </c>
      <c r="B2015">
        <v>0</v>
      </c>
      <c r="C2015">
        <v>159.1</v>
      </c>
      <c r="D2015">
        <f>MOD(A2015-1+'Peaker Keys'!$B$7,'Peaker Keys'!$B$5)</f>
        <v>2032</v>
      </c>
      <c r="E2015">
        <f>INT(D2015/'Peaker Keys'!$B$6)+1</f>
        <v>85</v>
      </c>
      <c r="F2015">
        <f>MOD(D2015,'Peaker Keys'!$B$6)</f>
        <v>16</v>
      </c>
      <c r="G2015" t="str">
        <f>VLOOKUP(E2015,Clustering!$A$6:$B$370,2,FALSE)</f>
        <v>Summer</v>
      </c>
      <c r="H2015">
        <f>IF('Peaker Keys'!$B$29&gt;0,MAX(0,MIN('Peaker Keys'!$B$10,B2015/'Peaker Keys'!$B$29)),0)</f>
        <v>0</v>
      </c>
      <c r="I2015">
        <f>MAX(0,MIN('Peaker Keys'!$B$10,C2015/'Peaker Keys'!$B$30))</f>
        <v>1.3327570059793962E-3</v>
      </c>
      <c r="J2015">
        <f>IF('Peaker Keys'!$B$31=1,H2015,I2015)</f>
        <v>0</v>
      </c>
    </row>
    <row r="2016" spans="1:10" x14ac:dyDescent="0.25">
      <c r="A2016">
        <v>2010</v>
      </c>
      <c r="B2016">
        <v>0</v>
      </c>
      <c r="C2016">
        <v>159.1</v>
      </c>
      <c r="D2016">
        <f>MOD(A2016-1+'Peaker Keys'!$B$7,'Peaker Keys'!$B$5)</f>
        <v>2033</v>
      </c>
      <c r="E2016">
        <f>INT(D2016/'Peaker Keys'!$B$6)+1</f>
        <v>85</v>
      </c>
      <c r="F2016">
        <f>MOD(D2016,'Peaker Keys'!$B$6)</f>
        <v>17</v>
      </c>
      <c r="G2016" t="str">
        <f>VLOOKUP(E2016,Clustering!$A$6:$B$370,2,FALSE)</f>
        <v>Summer</v>
      </c>
      <c r="H2016">
        <f>IF('Peaker Keys'!$B$29&gt;0,MAX(0,MIN('Peaker Keys'!$B$10,B2016/'Peaker Keys'!$B$29)),0)</f>
        <v>0</v>
      </c>
      <c r="I2016">
        <f>MAX(0,MIN('Peaker Keys'!$B$10,C2016/'Peaker Keys'!$B$30))</f>
        <v>1.3327570059793962E-3</v>
      </c>
      <c r="J2016">
        <f>IF('Peaker Keys'!$B$31=1,H2016,I2016)</f>
        <v>0</v>
      </c>
    </row>
    <row r="2017" spans="1:10" x14ac:dyDescent="0.25">
      <c r="A2017">
        <v>2011</v>
      </c>
      <c r="B2017">
        <v>0</v>
      </c>
      <c r="C2017">
        <v>585.79999999999995</v>
      </c>
      <c r="D2017">
        <f>MOD(A2017-1+'Peaker Keys'!$B$7,'Peaker Keys'!$B$5)</f>
        <v>2034</v>
      </c>
      <c r="E2017">
        <f>INT(D2017/'Peaker Keys'!$B$6)+1</f>
        <v>85</v>
      </c>
      <c r="F2017">
        <f>MOD(D2017,'Peaker Keys'!$B$6)</f>
        <v>18</v>
      </c>
      <c r="G2017" t="str">
        <f>VLOOKUP(E2017,Clustering!$A$6:$B$370,2,FALSE)</f>
        <v>Summer</v>
      </c>
      <c r="H2017">
        <f>IF('Peaker Keys'!$B$29&gt;0,MAX(0,MIN('Peaker Keys'!$B$10,B2017/'Peaker Keys'!$B$29)),0)</f>
        <v>0</v>
      </c>
      <c r="I2017">
        <f>MAX(0,MIN('Peaker Keys'!$B$10,C2017/'Peaker Keys'!$B$30))</f>
        <v>4.9071593595394732E-3</v>
      </c>
      <c r="J2017">
        <f>IF('Peaker Keys'!$B$31=1,H2017,I2017)</f>
        <v>0</v>
      </c>
    </row>
    <row r="2018" spans="1:10" x14ac:dyDescent="0.25">
      <c r="A2018">
        <v>2012</v>
      </c>
      <c r="B2018">
        <v>0</v>
      </c>
      <c r="C2018">
        <v>3014.5</v>
      </c>
      <c r="D2018">
        <f>MOD(A2018-1+'Peaker Keys'!$B$7,'Peaker Keys'!$B$5)</f>
        <v>2035</v>
      </c>
      <c r="E2018">
        <f>INT(D2018/'Peaker Keys'!$B$6)+1</f>
        <v>85</v>
      </c>
      <c r="F2018">
        <f>MOD(D2018,'Peaker Keys'!$B$6)</f>
        <v>19</v>
      </c>
      <c r="G2018" t="str">
        <f>VLOOKUP(E2018,Clustering!$A$6:$B$370,2,FALSE)</f>
        <v>Summer</v>
      </c>
      <c r="H2018">
        <f>IF('Peaker Keys'!$B$29&gt;0,MAX(0,MIN('Peaker Keys'!$B$10,B2018/'Peaker Keys'!$B$29)),0)</f>
        <v>0</v>
      </c>
      <c r="I2018">
        <f>MAX(0,MIN('Peaker Keys'!$B$10,C2018/'Peaker Keys'!$B$30))</f>
        <v>2.5252017564581331E-2</v>
      </c>
      <c r="J2018">
        <f>IF('Peaker Keys'!$B$31=1,H2018,I2018)</f>
        <v>0</v>
      </c>
    </row>
    <row r="2019" spans="1:10" x14ac:dyDescent="0.25">
      <c r="A2019">
        <v>2013</v>
      </c>
      <c r="B2019">
        <v>0</v>
      </c>
      <c r="C2019">
        <v>188.3</v>
      </c>
      <c r="D2019">
        <f>MOD(A2019-1+'Peaker Keys'!$B$7,'Peaker Keys'!$B$5)</f>
        <v>2036</v>
      </c>
      <c r="E2019">
        <f>INT(D2019/'Peaker Keys'!$B$6)+1</f>
        <v>85</v>
      </c>
      <c r="F2019">
        <f>MOD(D2019,'Peaker Keys'!$B$6)</f>
        <v>20</v>
      </c>
      <c r="G2019" t="str">
        <f>VLOOKUP(E2019,Clustering!$A$6:$B$370,2,FALSE)</f>
        <v>Summer</v>
      </c>
      <c r="H2019">
        <f>IF('Peaker Keys'!$B$29&gt;0,MAX(0,MIN('Peaker Keys'!$B$10,B2019/'Peaker Keys'!$B$29)),0)</f>
        <v>0</v>
      </c>
      <c r="I2019">
        <f>MAX(0,MIN('Peaker Keys'!$B$10,C2019/'Peaker Keys'!$B$30))</f>
        <v>1.57736105735965E-3</v>
      </c>
      <c r="J2019">
        <f>IF('Peaker Keys'!$B$31=1,H2019,I2019)</f>
        <v>0</v>
      </c>
    </row>
    <row r="2020" spans="1:10" x14ac:dyDescent="0.25">
      <c r="A2020">
        <v>2014</v>
      </c>
      <c r="B2020">
        <v>0</v>
      </c>
      <c r="C2020">
        <v>159.1</v>
      </c>
      <c r="D2020">
        <f>MOD(A2020-1+'Peaker Keys'!$B$7,'Peaker Keys'!$B$5)</f>
        <v>2037</v>
      </c>
      <c r="E2020">
        <f>INT(D2020/'Peaker Keys'!$B$6)+1</f>
        <v>85</v>
      </c>
      <c r="F2020">
        <f>MOD(D2020,'Peaker Keys'!$B$6)</f>
        <v>21</v>
      </c>
      <c r="G2020" t="str">
        <f>VLOOKUP(E2020,Clustering!$A$6:$B$370,2,FALSE)</f>
        <v>Summer</v>
      </c>
      <c r="H2020">
        <f>IF('Peaker Keys'!$B$29&gt;0,MAX(0,MIN('Peaker Keys'!$B$10,B2020/'Peaker Keys'!$B$29)),0)</f>
        <v>0</v>
      </c>
      <c r="I2020">
        <f>MAX(0,MIN('Peaker Keys'!$B$10,C2020/'Peaker Keys'!$B$30))</f>
        <v>1.3327570059793962E-3</v>
      </c>
      <c r="J2020">
        <f>IF('Peaker Keys'!$B$31=1,H2020,I2020)</f>
        <v>0</v>
      </c>
    </row>
    <row r="2021" spans="1:10" x14ac:dyDescent="0.25">
      <c r="A2021">
        <v>2015</v>
      </c>
      <c r="B2021">
        <v>0</v>
      </c>
      <c r="C2021">
        <v>159.1</v>
      </c>
      <c r="D2021">
        <f>MOD(A2021-1+'Peaker Keys'!$B$7,'Peaker Keys'!$B$5)</f>
        <v>2038</v>
      </c>
      <c r="E2021">
        <f>INT(D2021/'Peaker Keys'!$B$6)+1</f>
        <v>85</v>
      </c>
      <c r="F2021">
        <f>MOD(D2021,'Peaker Keys'!$B$6)</f>
        <v>22</v>
      </c>
      <c r="G2021" t="str">
        <f>VLOOKUP(E2021,Clustering!$A$6:$B$370,2,FALSE)</f>
        <v>Summer</v>
      </c>
      <c r="H2021">
        <f>IF('Peaker Keys'!$B$29&gt;0,MAX(0,MIN('Peaker Keys'!$B$10,B2021/'Peaker Keys'!$B$29)),0)</f>
        <v>0</v>
      </c>
      <c r="I2021">
        <f>MAX(0,MIN('Peaker Keys'!$B$10,C2021/'Peaker Keys'!$B$30))</f>
        <v>1.3327570059793962E-3</v>
      </c>
      <c r="J2021">
        <f>IF('Peaker Keys'!$B$31=1,H2021,I2021)</f>
        <v>0</v>
      </c>
    </row>
    <row r="2022" spans="1:10" x14ac:dyDescent="0.25">
      <c r="A2022">
        <v>2016</v>
      </c>
      <c r="B2022">
        <v>0</v>
      </c>
      <c r="C2022">
        <v>159.1</v>
      </c>
      <c r="D2022">
        <f>MOD(A2022-1+'Peaker Keys'!$B$7,'Peaker Keys'!$B$5)</f>
        <v>2039</v>
      </c>
      <c r="E2022">
        <f>INT(D2022/'Peaker Keys'!$B$6)+1</f>
        <v>85</v>
      </c>
      <c r="F2022">
        <f>MOD(D2022,'Peaker Keys'!$B$6)</f>
        <v>23</v>
      </c>
      <c r="G2022" t="str">
        <f>VLOOKUP(E2022,Clustering!$A$6:$B$370,2,FALSE)</f>
        <v>Summer</v>
      </c>
      <c r="H2022">
        <f>IF('Peaker Keys'!$B$29&gt;0,MAX(0,MIN('Peaker Keys'!$B$10,B2022/'Peaker Keys'!$B$29)),0)</f>
        <v>0</v>
      </c>
      <c r="I2022">
        <f>MAX(0,MIN('Peaker Keys'!$B$10,C2022/'Peaker Keys'!$B$30))</f>
        <v>1.3327570059793962E-3</v>
      </c>
      <c r="J2022">
        <f>IF('Peaker Keys'!$B$31=1,H2022,I2022)</f>
        <v>0</v>
      </c>
    </row>
    <row r="2023" spans="1:10" x14ac:dyDescent="0.25">
      <c r="A2023">
        <v>2017</v>
      </c>
      <c r="B2023">
        <v>0</v>
      </c>
      <c r="C2023">
        <v>95.5</v>
      </c>
      <c r="D2023">
        <f>MOD(A2023-1+'Peaker Keys'!$B$7,'Peaker Keys'!$B$5)</f>
        <v>2040</v>
      </c>
      <c r="E2023">
        <f>INT(D2023/'Peaker Keys'!$B$6)+1</f>
        <v>86</v>
      </c>
      <c r="F2023">
        <f>MOD(D2023,'Peaker Keys'!$B$6)</f>
        <v>0</v>
      </c>
      <c r="G2023" t="str">
        <f>VLOOKUP(E2023,Clustering!$A$6:$B$370,2,FALSE)</f>
        <v>Summer</v>
      </c>
      <c r="H2023">
        <f>IF('Peaker Keys'!$B$29&gt;0,MAX(0,MIN('Peaker Keys'!$B$10,B2023/'Peaker Keys'!$B$29)),0)</f>
        <v>0</v>
      </c>
      <c r="I2023">
        <f>MAX(0,MIN('Peaker Keys'!$B$10,C2023/'Peaker Keys'!$B$30))</f>
        <v>7.9998927763062441E-4</v>
      </c>
      <c r="J2023">
        <f>IF('Peaker Keys'!$B$31=1,H2023,I2023)</f>
        <v>0</v>
      </c>
    </row>
    <row r="2024" spans="1:10" x14ac:dyDescent="0.25">
      <c r="A2024">
        <v>2018</v>
      </c>
      <c r="B2024">
        <v>0</v>
      </c>
      <c r="C2024">
        <v>95.5</v>
      </c>
      <c r="D2024">
        <f>MOD(A2024-1+'Peaker Keys'!$B$7,'Peaker Keys'!$B$5)</f>
        <v>2041</v>
      </c>
      <c r="E2024">
        <f>INT(D2024/'Peaker Keys'!$B$6)+1</f>
        <v>86</v>
      </c>
      <c r="F2024">
        <f>MOD(D2024,'Peaker Keys'!$B$6)</f>
        <v>1</v>
      </c>
      <c r="G2024" t="str">
        <f>VLOOKUP(E2024,Clustering!$A$6:$B$370,2,FALSE)</f>
        <v>Summer</v>
      </c>
      <c r="H2024">
        <f>IF('Peaker Keys'!$B$29&gt;0,MAX(0,MIN('Peaker Keys'!$B$10,B2024/'Peaker Keys'!$B$29)),0)</f>
        <v>0</v>
      </c>
      <c r="I2024">
        <f>MAX(0,MIN('Peaker Keys'!$B$10,C2024/'Peaker Keys'!$B$30))</f>
        <v>7.9998927763062441E-4</v>
      </c>
      <c r="J2024">
        <f>IF('Peaker Keys'!$B$31=1,H2024,I2024)</f>
        <v>0</v>
      </c>
    </row>
    <row r="2025" spans="1:10" x14ac:dyDescent="0.25">
      <c r="A2025">
        <v>2019</v>
      </c>
      <c r="B2025">
        <v>0</v>
      </c>
      <c r="C2025">
        <v>95.5</v>
      </c>
      <c r="D2025">
        <f>MOD(A2025-1+'Peaker Keys'!$B$7,'Peaker Keys'!$B$5)</f>
        <v>2042</v>
      </c>
      <c r="E2025">
        <f>INT(D2025/'Peaker Keys'!$B$6)+1</f>
        <v>86</v>
      </c>
      <c r="F2025">
        <f>MOD(D2025,'Peaker Keys'!$B$6)</f>
        <v>2</v>
      </c>
      <c r="G2025" t="str">
        <f>VLOOKUP(E2025,Clustering!$A$6:$B$370,2,FALSE)</f>
        <v>Summer</v>
      </c>
      <c r="H2025">
        <f>IF('Peaker Keys'!$B$29&gt;0,MAX(0,MIN('Peaker Keys'!$B$10,B2025/'Peaker Keys'!$B$29)),0)</f>
        <v>0</v>
      </c>
      <c r="I2025">
        <f>MAX(0,MIN('Peaker Keys'!$B$10,C2025/'Peaker Keys'!$B$30))</f>
        <v>7.9998927763062441E-4</v>
      </c>
      <c r="J2025">
        <f>IF('Peaker Keys'!$B$31=1,H2025,I2025)</f>
        <v>0</v>
      </c>
    </row>
    <row r="2026" spans="1:10" x14ac:dyDescent="0.25">
      <c r="A2026">
        <v>2020</v>
      </c>
      <c r="B2026">
        <v>0</v>
      </c>
      <c r="C2026">
        <v>95.5</v>
      </c>
      <c r="D2026">
        <f>MOD(A2026-1+'Peaker Keys'!$B$7,'Peaker Keys'!$B$5)</f>
        <v>2043</v>
      </c>
      <c r="E2026">
        <f>INT(D2026/'Peaker Keys'!$B$6)+1</f>
        <v>86</v>
      </c>
      <c r="F2026">
        <f>MOD(D2026,'Peaker Keys'!$B$6)</f>
        <v>3</v>
      </c>
      <c r="G2026" t="str">
        <f>VLOOKUP(E2026,Clustering!$A$6:$B$370,2,FALSE)</f>
        <v>Summer</v>
      </c>
      <c r="H2026">
        <f>IF('Peaker Keys'!$B$29&gt;0,MAX(0,MIN('Peaker Keys'!$B$10,B2026/'Peaker Keys'!$B$29)),0)</f>
        <v>0</v>
      </c>
      <c r="I2026">
        <f>MAX(0,MIN('Peaker Keys'!$B$10,C2026/'Peaker Keys'!$B$30))</f>
        <v>7.9998927763062441E-4</v>
      </c>
      <c r="J2026">
        <f>IF('Peaker Keys'!$B$31=1,H2026,I2026)</f>
        <v>0</v>
      </c>
    </row>
    <row r="2027" spans="1:10" x14ac:dyDescent="0.25">
      <c r="A2027">
        <v>2021</v>
      </c>
      <c r="B2027">
        <v>0</v>
      </c>
      <c r="C2027">
        <v>95.5</v>
      </c>
      <c r="D2027">
        <f>MOD(A2027-1+'Peaker Keys'!$B$7,'Peaker Keys'!$B$5)</f>
        <v>2044</v>
      </c>
      <c r="E2027">
        <f>INT(D2027/'Peaker Keys'!$B$6)+1</f>
        <v>86</v>
      </c>
      <c r="F2027">
        <f>MOD(D2027,'Peaker Keys'!$B$6)</f>
        <v>4</v>
      </c>
      <c r="G2027" t="str">
        <f>VLOOKUP(E2027,Clustering!$A$6:$B$370,2,FALSE)</f>
        <v>Summer</v>
      </c>
      <c r="H2027">
        <f>IF('Peaker Keys'!$B$29&gt;0,MAX(0,MIN('Peaker Keys'!$B$10,B2027/'Peaker Keys'!$B$29)),0)</f>
        <v>0</v>
      </c>
      <c r="I2027">
        <f>MAX(0,MIN('Peaker Keys'!$B$10,C2027/'Peaker Keys'!$B$30))</f>
        <v>7.9998927763062441E-4</v>
      </c>
      <c r="J2027">
        <f>IF('Peaker Keys'!$B$31=1,H2027,I2027)</f>
        <v>0</v>
      </c>
    </row>
    <row r="2028" spans="1:10" x14ac:dyDescent="0.25">
      <c r="A2028">
        <v>2022</v>
      </c>
      <c r="B2028">
        <v>0</v>
      </c>
      <c r="C2028">
        <v>95.5</v>
      </c>
      <c r="D2028">
        <f>MOD(A2028-1+'Peaker Keys'!$B$7,'Peaker Keys'!$B$5)</f>
        <v>2045</v>
      </c>
      <c r="E2028">
        <f>INT(D2028/'Peaker Keys'!$B$6)+1</f>
        <v>86</v>
      </c>
      <c r="F2028">
        <f>MOD(D2028,'Peaker Keys'!$B$6)</f>
        <v>5</v>
      </c>
      <c r="G2028" t="str">
        <f>VLOOKUP(E2028,Clustering!$A$6:$B$370,2,FALSE)</f>
        <v>Summer</v>
      </c>
      <c r="H2028">
        <f>IF('Peaker Keys'!$B$29&gt;0,MAX(0,MIN('Peaker Keys'!$B$10,B2028/'Peaker Keys'!$B$29)),0)</f>
        <v>0</v>
      </c>
      <c r="I2028">
        <f>MAX(0,MIN('Peaker Keys'!$B$10,C2028/'Peaker Keys'!$B$30))</f>
        <v>7.9998927763062441E-4</v>
      </c>
      <c r="J2028">
        <f>IF('Peaker Keys'!$B$31=1,H2028,I2028)</f>
        <v>0</v>
      </c>
    </row>
    <row r="2029" spans="1:10" x14ac:dyDescent="0.25">
      <c r="A2029">
        <v>2023</v>
      </c>
      <c r="B2029">
        <v>0</v>
      </c>
      <c r="C2029">
        <v>95.5</v>
      </c>
      <c r="D2029">
        <f>MOD(A2029-1+'Peaker Keys'!$B$7,'Peaker Keys'!$B$5)</f>
        <v>2046</v>
      </c>
      <c r="E2029">
        <f>INT(D2029/'Peaker Keys'!$B$6)+1</f>
        <v>86</v>
      </c>
      <c r="F2029">
        <f>MOD(D2029,'Peaker Keys'!$B$6)</f>
        <v>6</v>
      </c>
      <c r="G2029" t="str">
        <f>VLOOKUP(E2029,Clustering!$A$6:$B$370,2,FALSE)</f>
        <v>Summer</v>
      </c>
      <c r="H2029">
        <f>IF('Peaker Keys'!$B$29&gt;0,MAX(0,MIN('Peaker Keys'!$B$10,B2029/'Peaker Keys'!$B$29)),0)</f>
        <v>0</v>
      </c>
      <c r="I2029">
        <f>MAX(0,MIN('Peaker Keys'!$B$10,C2029/'Peaker Keys'!$B$30))</f>
        <v>7.9998927763062441E-4</v>
      </c>
      <c r="J2029">
        <f>IF('Peaker Keys'!$B$31=1,H2029,I2029)</f>
        <v>0</v>
      </c>
    </row>
    <row r="2030" spans="1:10" x14ac:dyDescent="0.25">
      <c r="A2030">
        <v>2024</v>
      </c>
      <c r="B2030">
        <v>0</v>
      </c>
      <c r="C2030">
        <v>95.5</v>
      </c>
      <c r="D2030">
        <f>MOD(A2030-1+'Peaker Keys'!$B$7,'Peaker Keys'!$B$5)</f>
        <v>2047</v>
      </c>
      <c r="E2030">
        <f>INT(D2030/'Peaker Keys'!$B$6)+1</f>
        <v>86</v>
      </c>
      <c r="F2030">
        <f>MOD(D2030,'Peaker Keys'!$B$6)</f>
        <v>7</v>
      </c>
      <c r="G2030" t="str">
        <f>VLOOKUP(E2030,Clustering!$A$6:$B$370,2,FALSE)</f>
        <v>Summer</v>
      </c>
      <c r="H2030">
        <f>IF('Peaker Keys'!$B$29&gt;0,MAX(0,MIN('Peaker Keys'!$B$10,B2030/'Peaker Keys'!$B$29)),0)</f>
        <v>0</v>
      </c>
      <c r="I2030">
        <f>MAX(0,MIN('Peaker Keys'!$B$10,C2030/'Peaker Keys'!$B$30))</f>
        <v>7.9998927763062441E-4</v>
      </c>
      <c r="J2030">
        <f>IF('Peaker Keys'!$B$31=1,H2030,I2030)</f>
        <v>0</v>
      </c>
    </row>
    <row r="2031" spans="1:10" x14ac:dyDescent="0.25">
      <c r="A2031">
        <v>2025</v>
      </c>
      <c r="B2031">
        <v>0</v>
      </c>
      <c r="C2031">
        <v>95.5</v>
      </c>
      <c r="D2031">
        <f>MOD(A2031-1+'Peaker Keys'!$B$7,'Peaker Keys'!$B$5)</f>
        <v>2048</v>
      </c>
      <c r="E2031">
        <f>INT(D2031/'Peaker Keys'!$B$6)+1</f>
        <v>86</v>
      </c>
      <c r="F2031">
        <f>MOD(D2031,'Peaker Keys'!$B$6)</f>
        <v>8</v>
      </c>
      <c r="G2031" t="str">
        <f>VLOOKUP(E2031,Clustering!$A$6:$B$370,2,FALSE)</f>
        <v>Summer</v>
      </c>
      <c r="H2031">
        <f>IF('Peaker Keys'!$B$29&gt;0,MAX(0,MIN('Peaker Keys'!$B$10,B2031/'Peaker Keys'!$B$29)),0)</f>
        <v>0</v>
      </c>
      <c r="I2031">
        <f>MAX(0,MIN('Peaker Keys'!$B$10,C2031/'Peaker Keys'!$B$30))</f>
        <v>7.9998927763062441E-4</v>
      </c>
      <c r="J2031">
        <f>IF('Peaker Keys'!$B$31=1,H2031,I2031)</f>
        <v>0</v>
      </c>
    </row>
    <row r="2032" spans="1:10" x14ac:dyDescent="0.25">
      <c r="A2032">
        <v>2026</v>
      </c>
      <c r="B2032">
        <v>0</v>
      </c>
      <c r="C2032">
        <v>95.5</v>
      </c>
      <c r="D2032">
        <f>MOD(A2032-1+'Peaker Keys'!$B$7,'Peaker Keys'!$B$5)</f>
        <v>2049</v>
      </c>
      <c r="E2032">
        <f>INT(D2032/'Peaker Keys'!$B$6)+1</f>
        <v>86</v>
      </c>
      <c r="F2032">
        <f>MOD(D2032,'Peaker Keys'!$B$6)</f>
        <v>9</v>
      </c>
      <c r="G2032" t="str">
        <f>VLOOKUP(E2032,Clustering!$A$6:$B$370,2,FALSE)</f>
        <v>Summer</v>
      </c>
      <c r="H2032">
        <f>IF('Peaker Keys'!$B$29&gt;0,MAX(0,MIN('Peaker Keys'!$B$10,B2032/'Peaker Keys'!$B$29)),0)</f>
        <v>0</v>
      </c>
      <c r="I2032">
        <f>MAX(0,MIN('Peaker Keys'!$B$10,C2032/'Peaker Keys'!$B$30))</f>
        <v>7.9998927763062441E-4</v>
      </c>
      <c r="J2032">
        <f>IF('Peaker Keys'!$B$31=1,H2032,I2032)</f>
        <v>0</v>
      </c>
    </row>
    <row r="2033" spans="1:10" x14ac:dyDescent="0.25">
      <c r="A2033">
        <v>2027</v>
      </c>
      <c r="B2033">
        <v>0</v>
      </c>
      <c r="C2033">
        <v>95.5</v>
      </c>
      <c r="D2033">
        <f>MOD(A2033-1+'Peaker Keys'!$B$7,'Peaker Keys'!$B$5)</f>
        <v>2050</v>
      </c>
      <c r="E2033">
        <f>INT(D2033/'Peaker Keys'!$B$6)+1</f>
        <v>86</v>
      </c>
      <c r="F2033">
        <f>MOD(D2033,'Peaker Keys'!$B$6)</f>
        <v>10</v>
      </c>
      <c r="G2033" t="str">
        <f>VLOOKUP(E2033,Clustering!$A$6:$B$370,2,FALSE)</f>
        <v>Summer</v>
      </c>
      <c r="H2033">
        <f>IF('Peaker Keys'!$B$29&gt;0,MAX(0,MIN('Peaker Keys'!$B$10,B2033/'Peaker Keys'!$B$29)),0)</f>
        <v>0</v>
      </c>
      <c r="I2033">
        <f>MAX(0,MIN('Peaker Keys'!$B$10,C2033/'Peaker Keys'!$B$30))</f>
        <v>7.9998927763062441E-4</v>
      </c>
      <c r="J2033">
        <f>IF('Peaker Keys'!$B$31=1,H2033,I2033)</f>
        <v>0</v>
      </c>
    </row>
    <row r="2034" spans="1:10" x14ac:dyDescent="0.25">
      <c r="A2034">
        <v>2028</v>
      </c>
      <c r="B2034">
        <v>0</v>
      </c>
      <c r="C2034">
        <v>95.5</v>
      </c>
      <c r="D2034">
        <f>MOD(A2034-1+'Peaker Keys'!$B$7,'Peaker Keys'!$B$5)</f>
        <v>2051</v>
      </c>
      <c r="E2034">
        <f>INT(D2034/'Peaker Keys'!$B$6)+1</f>
        <v>86</v>
      </c>
      <c r="F2034">
        <f>MOD(D2034,'Peaker Keys'!$B$6)</f>
        <v>11</v>
      </c>
      <c r="G2034" t="str">
        <f>VLOOKUP(E2034,Clustering!$A$6:$B$370,2,FALSE)</f>
        <v>Summer</v>
      </c>
      <c r="H2034">
        <f>IF('Peaker Keys'!$B$29&gt;0,MAX(0,MIN('Peaker Keys'!$B$10,B2034/'Peaker Keys'!$B$29)),0)</f>
        <v>0</v>
      </c>
      <c r="I2034">
        <f>MAX(0,MIN('Peaker Keys'!$B$10,C2034/'Peaker Keys'!$B$30))</f>
        <v>7.9998927763062441E-4</v>
      </c>
      <c r="J2034">
        <f>IF('Peaker Keys'!$B$31=1,H2034,I2034)</f>
        <v>0</v>
      </c>
    </row>
    <row r="2035" spans="1:10" x14ac:dyDescent="0.25">
      <c r="A2035">
        <v>2029</v>
      </c>
      <c r="B2035">
        <v>0</v>
      </c>
      <c r="C2035">
        <v>95.5</v>
      </c>
      <c r="D2035">
        <f>MOD(A2035-1+'Peaker Keys'!$B$7,'Peaker Keys'!$B$5)</f>
        <v>2052</v>
      </c>
      <c r="E2035">
        <f>INT(D2035/'Peaker Keys'!$B$6)+1</f>
        <v>86</v>
      </c>
      <c r="F2035">
        <f>MOD(D2035,'Peaker Keys'!$B$6)</f>
        <v>12</v>
      </c>
      <c r="G2035" t="str">
        <f>VLOOKUP(E2035,Clustering!$A$6:$B$370,2,FALSE)</f>
        <v>Summer</v>
      </c>
      <c r="H2035">
        <f>IF('Peaker Keys'!$B$29&gt;0,MAX(0,MIN('Peaker Keys'!$B$10,B2035/'Peaker Keys'!$B$29)),0)</f>
        <v>0</v>
      </c>
      <c r="I2035">
        <f>MAX(0,MIN('Peaker Keys'!$B$10,C2035/'Peaker Keys'!$B$30))</f>
        <v>7.9998927763062441E-4</v>
      </c>
      <c r="J2035">
        <f>IF('Peaker Keys'!$B$31=1,H2035,I2035)</f>
        <v>0</v>
      </c>
    </row>
    <row r="2036" spans="1:10" x14ac:dyDescent="0.25">
      <c r="A2036">
        <v>2030</v>
      </c>
      <c r="B2036">
        <v>0</v>
      </c>
      <c r="C2036">
        <v>95.5</v>
      </c>
      <c r="D2036">
        <f>MOD(A2036-1+'Peaker Keys'!$B$7,'Peaker Keys'!$B$5)</f>
        <v>2053</v>
      </c>
      <c r="E2036">
        <f>INT(D2036/'Peaker Keys'!$B$6)+1</f>
        <v>86</v>
      </c>
      <c r="F2036">
        <f>MOD(D2036,'Peaker Keys'!$B$6)</f>
        <v>13</v>
      </c>
      <c r="G2036" t="str">
        <f>VLOOKUP(E2036,Clustering!$A$6:$B$370,2,FALSE)</f>
        <v>Summer</v>
      </c>
      <c r="H2036">
        <f>IF('Peaker Keys'!$B$29&gt;0,MAX(0,MIN('Peaker Keys'!$B$10,B2036/'Peaker Keys'!$B$29)),0)</f>
        <v>0</v>
      </c>
      <c r="I2036">
        <f>MAX(0,MIN('Peaker Keys'!$B$10,C2036/'Peaker Keys'!$B$30))</f>
        <v>7.9998927763062441E-4</v>
      </c>
      <c r="J2036">
        <f>IF('Peaker Keys'!$B$31=1,H2036,I2036)</f>
        <v>0</v>
      </c>
    </row>
    <row r="2037" spans="1:10" x14ac:dyDescent="0.25">
      <c r="A2037">
        <v>2031</v>
      </c>
      <c r="B2037">
        <v>0</v>
      </c>
      <c r="C2037">
        <v>95.5</v>
      </c>
      <c r="D2037">
        <f>MOD(A2037-1+'Peaker Keys'!$B$7,'Peaker Keys'!$B$5)</f>
        <v>2054</v>
      </c>
      <c r="E2037">
        <f>INT(D2037/'Peaker Keys'!$B$6)+1</f>
        <v>86</v>
      </c>
      <c r="F2037">
        <f>MOD(D2037,'Peaker Keys'!$B$6)</f>
        <v>14</v>
      </c>
      <c r="G2037" t="str">
        <f>VLOOKUP(E2037,Clustering!$A$6:$B$370,2,FALSE)</f>
        <v>Summer</v>
      </c>
      <c r="H2037">
        <f>IF('Peaker Keys'!$B$29&gt;0,MAX(0,MIN('Peaker Keys'!$B$10,B2037/'Peaker Keys'!$B$29)),0)</f>
        <v>0</v>
      </c>
      <c r="I2037">
        <f>MAX(0,MIN('Peaker Keys'!$B$10,C2037/'Peaker Keys'!$B$30))</f>
        <v>7.9998927763062441E-4</v>
      </c>
      <c r="J2037">
        <f>IF('Peaker Keys'!$B$31=1,H2037,I2037)</f>
        <v>0</v>
      </c>
    </row>
    <row r="2038" spans="1:10" x14ac:dyDescent="0.25">
      <c r="A2038">
        <v>2032</v>
      </c>
      <c r="B2038">
        <v>0</v>
      </c>
      <c r="C2038">
        <v>114.9</v>
      </c>
      <c r="D2038">
        <f>MOD(A2038-1+'Peaker Keys'!$B$7,'Peaker Keys'!$B$5)</f>
        <v>2055</v>
      </c>
      <c r="E2038">
        <f>INT(D2038/'Peaker Keys'!$B$6)+1</f>
        <v>86</v>
      </c>
      <c r="F2038">
        <f>MOD(D2038,'Peaker Keys'!$B$6)</f>
        <v>15</v>
      </c>
      <c r="G2038" t="str">
        <f>VLOOKUP(E2038,Clustering!$A$6:$B$370,2,FALSE)</f>
        <v>Summer</v>
      </c>
      <c r="H2038">
        <f>IF('Peaker Keys'!$B$29&gt;0,MAX(0,MIN('Peaker Keys'!$B$10,B2038/'Peaker Keys'!$B$29)),0)</f>
        <v>0</v>
      </c>
      <c r="I2038">
        <f>MAX(0,MIN('Peaker Keys'!$B$10,C2038/'Peaker Keys'!$B$30))</f>
        <v>9.625001884791492E-4</v>
      </c>
      <c r="J2038">
        <f>IF('Peaker Keys'!$B$31=1,H2038,I2038)</f>
        <v>0</v>
      </c>
    </row>
    <row r="2039" spans="1:10" x14ac:dyDescent="0.25">
      <c r="A2039">
        <v>2033</v>
      </c>
      <c r="B2039">
        <v>0</v>
      </c>
      <c r="C2039">
        <v>159.1</v>
      </c>
      <c r="D2039">
        <f>MOD(A2039-1+'Peaker Keys'!$B$7,'Peaker Keys'!$B$5)</f>
        <v>2056</v>
      </c>
      <c r="E2039">
        <f>INT(D2039/'Peaker Keys'!$B$6)+1</f>
        <v>86</v>
      </c>
      <c r="F2039">
        <f>MOD(D2039,'Peaker Keys'!$B$6)</f>
        <v>16</v>
      </c>
      <c r="G2039" t="str">
        <f>VLOOKUP(E2039,Clustering!$A$6:$B$370,2,FALSE)</f>
        <v>Summer</v>
      </c>
      <c r="H2039">
        <f>IF('Peaker Keys'!$B$29&gt;0,MAX(0,MIN('Peaker Keys'!$B$10,B2039/'Peaker Keys'!$B$29)),0)</f>
        <v>0</v>
      </c>
      <c r="I2039">
        <f>MAX(0,MIN('Peaker Keys'!$B$10,C2039/'Peaker Keys'!$B$30))</f>
        <v>1.3327570059793962E-3</v>
      </c>
      <c r="J2039">
        <f>IF('Peaker Keys'!$B$31=1,H2039,I2039)</f>
        <v>0</v>
      </c>
    </row>
    <row r="2040" spans="1:10" x14ac:dyDescent="0.25">
      <c r="A2040">
        <v>2034</v>
      </c>
      <c r="B2040">
        <v>0</v>
      </c>
      <c r="C2040">
        <v>159.1</v>
      </c>
      <c r="D2040">
        <f>MOD(A2040-1+'Peaker Keys'!$B$7,'Peaker Keys'!$B$5)</f>
        <v>2057</v>
      </c>
      <c r="E2040">
        <f>INT(D2040/'Peaker Keys'!$B$6)+1</f>
        <v>86</v>
      </c>
      <c r="F2040">
        <f>MOD(D2040,'Peaker Keys'!$B$6)</f>
        <v>17</v>
      </c>
      <c r="G2040" t="str">
        <f>VLOOKUP(E2040,Clustering!$A$6:$B$370,2,FALSE)</f>
        <v>Summer</v>
      </c>
      <c r="H2040">
        <f>IF('Peaker Keys'!$B$29&gt;0,MAX(0,MIN('Peaker Keys'!$B$10,B2040/'Peaker Keys'!$B$29)),0)</f>
        <v>0</v>
      </c>
      <c r="I2040">
        <f>MAX(0,MIN('Peaker Keys'!$B$10,C2040/'Peaker Keys'!$B$30))</f>
        <v>1.3327570059793962E-3</v>
      </c>
      <c r="J2040">
        <f>IF('Peaker Keys'!$B$31=1,H2040,I2040)</f>
        <v>0</v>
      </c>
    </row>
    <row r="2041" spans="1:10" x14ac:dyDescent="0.25">
      <c r="A2041">
        <v>2035</v>
      </c>
      <c r="B2041">
        <v>0</v>
      </c>
      <c r="C2041">
        <v>1457.4</v>
      </c>
      <c r="D2041">
        <f>MOD(A2041-1+'Peaker Keys'!$B$7,'Peaker Keys'!$B$5)</f>
        <v>2058</v>
      </c>
      <c r="E2041">
        <f>INT(D2041/'Peaker Keys'!$B$6)+1</f>
        <v>86</v>
      </c>
      <c r="F2041">
        <f>MOD(D2041,'Peaker Keys'!$B$6)</f>
        <v>18</v>
      </c>
      <c r="G2041" t="str">
        <f>VLOOKUP(E2041,Clustering!$A$6:$B$370,2,FALSE)</f>
        <v>Summer</v>
      </c>
      <c r="H2041">
        <f>IF('Peaker Keys'!$B$29&gt;0,MAX(0,MIN('Peaker Keys'!$B$10,B2041/'Peaker Keys'!$B$29)),0)</f>
        <v>0</v>
      </c>
      <c r="I2041">
        <f>MAX(0,MIN('Peaker Keys'!$B$10,C2041/'Peaker Keys'!$B$30))</f>
        <v>1.2208422756218555E-2</v>
      </c>
      <c r="J2041">
        <f>IF('Peaker Keys'!$B$31=1,H2041,I2041)</f>
        <v>0</v>
      </c>
    </row>
    <row r="2042" spans="1:10" x14ac:dyDescent="0.25">
      <c r="A2042">
        <v>2036</v>
      </c>
      <c r="B2042">
        <v>0</v>
      </c>
      <c r="C2042">
        <v>2592.6999999999998</v>
      </c>
      <c r="D2042">
        <f>MOD(A2042-1+'Peaker Keys'!$B$7,'Peaker Keys'!$B$5)</f>
        <v>2059</v>
      </c>
      <c r="E2042">
        <f>INT(D2042/'Peaker Keys'!$B$6)+1</f>
        <v>86</v>
      </c>
      <c r="F2042">
        <f>MOD(D2042,'Peaker Keys'!$B$6)</f>
        <v>19</v>
      </c>
      <c r="G2042" t="str">
        <f>VLOOKUP(E2042,Clustering!$A$6:$B$370,2,FALSE)</f>
        <v>Summer</v>
      </c>
      <c r="H2042">
        <f>IF('Peaker Keys'!$B$29&gt;0,MAX(0,MIN('Peaker Keys'!$B$10,B2042/'Peaker Keys'!$B$29)),0)</f>
        <v>0</v>
      </c>
      <c r="I2042">
        <f>MAX(0,MIN('Peaker Keys'!$B$10,C2042/'Peaker Keys'!$B$30))</f>
        <v>2.1718661781287119E-2</v>
      </c>
      <c r="J2042">
        <f>IF('Peaker Keys'!$B$31=1,H2042,I2042)</f>
        <v>0</v>
      </c>
    </row>
    <row r="2043" spans="1:10" x14ac:dyDescent="0.25">
      <c r="A2043">
        <v>2037</v>
      </c>
      <c r="B2043">
        <v>0</v>
      </c>
      <c r="C2043">
        <v>928.7</v>
      </c>
      <c r="D2043">
        <f>MOD(A2043-1+'Peaker Keys'!$B$7,'Peaker Keys'!$B$5)</f>
        <v>2060</v>
      </c>
      <c r="E2043">
        <f>INT(D2043/'Peaker Keys'!$B$6)+1</f>
        <v>86</v>
      </c>
      <c r="F2043">
        <f>MOD(D2043,'Peaker Keys'!$B$6)</f>
        <v>20</v>
      </c>
      <c r="G2043" t="str">
        <f>VLOOKUP(E2043,Clustering!$A$6:$B$370,2,FALSE)</f>
        <v>Summer</v>
      </c>
      <c r="H2043">
        <f>IF('Peaker Keys'!$B$29&gt;0,MAX(0,MIN('Peaker Keys'!$B$10,B2043/'Peaker Keys'!$B$29)),0)</f>
        <v>0</v>
      </c>
      <c r="I2043">
        <f>MAX(0,MIN('Peaker Keys'!$B$10,C2043/'Peaker Keys'!$B$30))</f>
        <v>7.7795815930425229E-3</v>
      </c>
      <c r="J2043">
        <f>IF('Peaker Keys'!$B$31=1,H2043,I2043)</f>
        <v>0</v>
      </c>
    </row>
    <row r="2044" spans="1:10" x14ac:dyDescent="0.25">
      <c r="A2044">
        <v>2038</v>
      </c>
      <c r="B2044">
        <v>0</v>
      </c>
      <c r="C2044">
        <v>159.1</v>
      </c>
      <c r="D2044">
        <f>MOD(A2044-1+'Peaker Keys'!$B$7,'Peaker Keys'!$B$5)</f>
        <v>2061</v>
      </c>
      <c r="E2044">
        <f>INT(D2044/'Peaker Keys'!$B$6)+1</f>
        <v>86</v>
      </c>
      <c r="F2044">
        <f>MOD(D2044,'Peaker Keys'!$B$6)</f>
        <v>21</v>
      </c>
      <c r="G2044" t="str">
        <f>VLOOKUP(E2044,Clustering!$A$6:$B$370,2,FALSE)</f>
        <v>Summer</v>
      </c>
      <c r="H2044">
        <f>IF('Peaker Keys'!$B$29&gt;0,MAX(0,MIN('Peaker Keys'!$B$10,B2044/'Peaker Keys'!$B$29)),0)</f>
        <v>0</v>
      </c>
      <c r="I2044">
        <f>MAX(0,MIN('Peaker Keys'!$B$10,C2044/'Peaker Keys'!$B$30))</f>
        <v>1.3327570059793962E-3</v>
      </c>
      <c r="J2044">
        <f>IF('Peaker Keys'!$B$31=1,H2044,I2044)</f>
        <v>0</v>
      </c>
    </row>
    <row r="2045" spans="1:10" x14ac:dyDescent="0.25">
      <c r="A2045">
        <v>2039</v>
      </c>
      <c r="B2045">
        <v>0</v>
      </c>
      <c r="C2045">
        <v>159.1</v>
      </c>
      <c r="D2045">
        <f>MOD(A2045-1+'Peaker Keys'!$B$7,'Peaker Keys'!$B$5)</f>
        <v>2062</v>
      </c>
      <c r="E2045">
        <f>INT(D2045/'Peaker Keys'!$B$6)+1</f>
        <v>86</v>
      </c>
      <c r="F2045">
        <f>MOD(D2045,'Peaker Keys'!$B$6)</f>
        <v>22</v>
      </c>
      <c r="G2045" t="str">
        <f>VLOOKUP(E2045,Clustering!$A$6:$B$370,2,FALSE)</f>
        <v>Summer</v>
      </c>
      <c r="H2045">
        <f>IF('Peaker Keys'!$B$29&gt;0,MAX(0,MIN('Peaker Keys'!$B$10,B2045/'Peaker Keys'!$B$29)),0)</f>
        <v>0</v>
      </c>
      <c r="I2045">
        <f>MAX(0,MIN('Peaker Keys'!$B$10,C2045/'Peaker Keys'!$B$30))</f>
        <v>1.3327570059793962E-3</v>
      </c>
      <c r="J2045">
        <f>IF('Peaker Keys'!$B$31=1,H2045,I2045)</f>
        <v>0</v>
      </c>
    </row>
    <row r="2046" spans="1:10" x14ac:dyDescent="0.25">
      <c r="A2046">
        <v>2040</v>
      </c>
      <c r="B2046">
        <v>0</v>
      </c>
      <c r="C2046">
        <v>159.1</v>
      </c>
      <c r="D2046">
        <f>MOD(A2046-1+'Peaker Keys'!$B$7,'Peaker Keys'!$B$5)</f>
        <v>2063</v>
      </c>
      <c r="E2046">
        <f>INT(D2046/'Peaker Keys'!$B$6)+1</f>
        <v>86</v>
      </c>
      <c r="F2046">
        <f>MOD(D2046,'Peaker Keys'!$B$6)</f>
        <v>23</v>
      </c>
      <c r="G2046" t="str">
        <f>VLOOKUP(E2046,Clustering!$A$6:$B$370,2,FALSE)</f>
        <v>Summer</v>
      </c>
      <c r="H2046">
        <f>IF('Peaker Keys'!$B$29&gt;0,MAX(0,MIN('Peaker Keys'!$B$10,B2046/'Peaker Keys'!$B$29)),0)</f>
        <v>0</v>
      </c>
      <c r="I2046">
        <f>MAX(0,MIN('Peaker Keys'!$B$10,C2046/'Peaker Keys'!$B$30))</f>
        <v>1.3327570059793962E-3</v>
      </c>
      <c r="J2046">
        <f>IF('Peaker Keys'!$B$31=1,H2046,I2046)</f>
        <v>0</v>
      </c>
    </row>
    <row r="2047" spans="1:10" x14ac:dyDescent="0.25">
      <c r="A2047">
        <v>2041</v>
      </c>
      <c r="B2047">
        <v>0</v>
      </c>
      <c r="C2047">
        <v>159.1</v>
      </c>
      <c r="D2047">
        <f>MOD(A2047-1+'Peaker Keys'!$B$7,'Peaker Keys'!$B$5)</f>
        <v>2064</v>
      </c>
      <c r="E2047">
        <f>INT(D2047/'Peaker Keys'!$B$6)+1</f>
        <v>87</v>
      </c>
      <c r="F2047">
        <f>MOD(D2047,'Peaker Keys'!$B$6)</f>
        <v>0</v>
      </c>
      <c r="G2047" t="str">
        <f>VLOOKUP(E2047,Clustering!$A$6:$B$370,2,FALSE)</f>
        <v>Winter</v>
      </c>
      <c r="H2047">
        <f>IF('Peaker Keys'!$B$29&gt;0,MAX(0,MIN('Peaker Keys'!$B$10,B2047/'Peaker Keys'!$B$29)),0)</f>
        <v>0</v>
      </c>
      <c r="I2047">
        <f>MAX(0,MIN('Peaker Keys'!$B$10,C2047/'Peaker Keys'!$B$30))</f>
        <v>1.3327570059793962E-3</v>
      </c>
      <c r="J2047">
        <f>IF('Peaker Keys'!$B$31=1,H2047,I2047)</f>
        <v>0</v>
      </c>
    </row>
    <row r="2048" spans="1:10" x14ac:dyDescent="0.25">
      <c r="A2048">
        <v>2042</v>
      </c>
      <c r="B2048">
        <v>0</v>
      </c>
      <c r="C2048">
        <v>159.1</v>
      </c>
      <c r="D2048">
        <f>MOD(A2048-1+'Peaker Keys'!$B$7,'Peaker Keys'!$B$5)</f>
        <v>2065</v>
      </c>
      <c r="E2048">
        <f>INT(D2048/'Peaker Keys'!$B$6)+1</f>
        <v>87</v>
      </c>
      <c r="F2048">
        <f>MOD(D2048,'Peaker Keys'!$B$6)</f>
        <v>1</v>
      </c>
      <c r="G2048" t="str">
        <f>VLOOKUP(E2048,Clustering!$A$6:$B$370,2,FALSE)</f>
        <v>Winter</v>
      </c>
      <c r="H2048">
        <f>IF('Peaker Keys'!$B$29&gt;0,MAX(0,MIN('Peaker Keys'!$B$10,B2048/'Peaker Keys'!$B$29)),0)</f>
        <v>0</v>
      </c>
      <c r="I2048">
        <f>MAX(0,MIN('Peaker Keys'!$B$10,C2048/'Peaker Keys'!$B$30))</f>
        <v>1.3327570059793962E-3</v>
      </c>
      <c r="J2048">
        <f>IF('Peaker Keys'!$B$31=1,H2048,I2048)</f>
        <v>0</v>
      </c>
    </row>
    <row r="2049" spans="1:10" x14ac:dyDescent="0.25">
      <c r="A2049">
        <v>2043</v>
      </c>
      <c r="B2049">
        <v>0</v>
      </c>
      <c r="C2049">
        <v>140.30000000000001</v>
      </c>
      <c r="D2049">
        <f>MOD(A2049-1+'Peaker Keys'!$B$7,'Peaker Keys'!$B$5)</f>
        <v>2066</v>
      </c>
      <c r="E2049">
        <f>INT(D2049/'Peaker Keys'!$B$6)+1</f>
        <v>87</v>
      </c>
      <c r="F2049">
        <f>MOD(D2049,'Peaker Keys'!$B$6)</f>
        <v>2</v>
      </c>
      <c r="G2049" t="str">
        <f>VLOOKUP(E2049,Clustering!$A$6:$B$370,2,FALSE)</f>
        <v>Winter</v>
      </c>
      <c r="H2049">
        <f>IF('Peaker Keys'!$B$29&gt;0,MAX(0,MIN('Peaker Keys'!$B$10,B2049/'Peaker Keys'!$B$29)),0)</f>
        <v>0</v>
      </c>
      <c r="I2049">
        <f>MAX(0,MIN('Peaker Keys'!$B$10,C2049/'Peaker Keys'!$B$30))</f>
        <v>1.1752722057756712E-3</v>
      </c>
      <c r="J2049">
        <f>IF('Peaker Keys'!$B$31=1,H2049,I2049)</f>
        <v>0</v>
      </c>
    </row>
    <row r="2050" spans="1:10" x14ac:dyDescent="0.25">
      <c r="A2050">
        <v>2044</v>
      </c>
      <c r="B2050">
        <v>0</v>
      </c>
      <c r="C2050">
        <v>110</v>
      </c>
      <c r="D2050">
        <f>MOD(A2050-1+'Peaker Keys'!$B$7,'Peaker Keys'!$B$5)</f>
        <v>2067</v>
      </c>
      <c r="E2050">
        <f>INT(D2050/'Peaker Keys'!$B$6)+1</f>
        <v>87</v>
      </c>
      <c r="F2050">
        <f>MOD(D2050,'Peaker Keys'!$B$6)</f>
        <v>3</v>
      </c>
      <c r="G2050" t="str">
        <f>VLOOKUP(E2050,Clustering!$A$6:$B$370,2,FALSE)</f>
        <v>Winter</v>
      </c>
      <c r="H2050">
        <f>IF('Peaker Keys'!$B$29&gt;0,MAX(0,MIN('Peaker Keys'!$B$10,B2050/'Peaker Keys'!$B$29)),0)</f>
        <v>0</v>
      </c>
      <c r="I2050">
        <f>MAX(0,MIN('Peaker Keys'!$B$10,C2050/'Peaker Keys'!$B$30))</f>
        <v>9.2145361821328463E-4</v>
      </c>
      <c r="J2050">
        <f>IF('Peaker Keys'!$B$31=1,H2050,I2050)</f>
        <v>0</v>
      </c>
    </row>
    <row r="2051" spans="1:10" x14ac:dyDescent="0.25">
      <c r="A2051">
        <v>2045</v>
      </c>
      <c r="B2051">
        <v>0</v>
      </c>
      <c r="C2051">
        <v>120.9</v>
      </c>
      <c r="D2051">
        <f>MOD(A2051-1+'Peaker Keys'!$B$7,'Peaker Keys'!$B$5)</f>
        <v>2068</v>
      </c>
      <c r="E2051">
        <f>INT(D2051/'Peaker Keys'!$B$6)+1</f>
        <v>87</v>
      </c>
      <c r="F2051">
        <f>MOD(D2051,'Peaker Keys'!$B$6)</f>
        <v>4</v>
      </c>
      <c r="G2051" t="str">
        <f>VLOOKUP(E2051,Clustering!$A$6:$B$370,2,FALSE)</f>
        <v>Winter</v>
      </c>
      <c r="H2051">
        <f>IF('Peaker Keys'!$B$29&gt;0,MAX(0,MIN('Peaker Keys'!$B$10,B2051/'Peaker Keys'!$B$29)),0)</f>
        <v>0</v>
      </c>
      <c r="I2051">
        <f>MAX(0,MIN('Peaker Keys'!$B$10,C2051/'Peaker Keys'!$B$30))</f>
        <v>1.0127612949271465E-3</v>
      </c>
      <c r="J2051">
        <f>IF('Peaker Keys'!$B$31=1,H2051,I2051)</f>
        <v>0</v>
      </c>
    </row>
    <row r="2052" spans="1:10" x14ac:dyDescent="0.25">
      <c r="A2052">
        <v>2046</v>
      </c>
      <c r="B2052">
        <v>0</v>
      </c>
      <c r="C2052">
        <v>159.1</v>
      </c>
      <c r="D2052">
        <f>MOD(A2052-1+'Peaker Keys'!$B$7,'Peaker Keys'!$B$5)</f>
        <v>2069</v>
      </c>
      <c r="E2052">
        <f>INT(D2052/'Peaker Keys'!$B$6)+1</f>
        <v>87</v>
      </c>
      <c r="F2052">
        <f>MOD(D2052,'Peaker Keys'!$B$6)</f>
        <v>5</v>
      </c>
      <c r="G2052" t="str">
        <f>VLOOKUP(E2052,Clustering!$A$6:$B$370,2,FALSE)</f>
        <v>Winter</v>
      </c>
      <c r="H2052">
        <f>IF('Peaker Keys'!$B$29&gt;0,MAX(0,MIN('Peaker Keys'!$B$10,B2052/'Peaker Keys'!$B$29)),0)</f>
        <v>0</v>
      </c>
      <c r="I2052">
        <f>MAX(0,MIN('Peaker Keys'!$B$10,C2052/'Peaker Keys'!$B$30))</f>
        <v>1.3327570059793962E-3</v>
      </c>
      <c r="J2052">
        <f>IF('Peaker Keys'!$B$31=1,H2052,I2052)</f>
        <v>0</v>
      </c>
    </row>
    <row r="2053" spans="1:10" x14ac:dyDescent="0.25">
      <c r="A2053">
        <v>2047</v>
      </c>
      <c r="B2053">
        <v>0</v>
      </c>
      <c r="C2053">
        <v>51.6</v>
      </c>
      <c r="D2053">
        <f>MOD(A2053-1+'Peaker Keys'!$B$7,'Peaker Keys'!$B$5)</f>
        <v>2070</v>
      </c>
      <c r="E2053">
        <f>INT(D2053/'Peaker Keys'!$B$6)+1</f>
        <v>87</v>
      </c>
      <c r="F2053">
        <f>MOD(D2053,'Peaker Keys'!$B$6)</f>
        <v>6</v>
      </c>
      <c r="G2053" t="str">
        <f>VLOOKUP(E2053,Clustering!$A$6:$B$370,2,FALSE)</f>
        <v>Winter</v>
      </c>
      <c r="H2053">
        <f>IF('Peaker Keys'!$B$29&gt;0,MAX(0,MIN('Peaker Keys'!$B$10,B2053/'Peaker Keys'!$B$29)),0)</f>
        <v>0</v>
      </c>
      <c r="I2053">
        <f>MAX(0,MIN('Peaker Keys'!$B$10,C2053/'Peaker Keys'!$B$30))</f>
        <v>4.3224551545277719E-4</v>
      </c>
      <c r="J2053">
        <f>IF('Peaker Keys'!$B$31=1,H2053,I2053)</f>
        <v>0</v>
      </c>
    </row>
    <row r="2054" spans="1:10" x14ac:dyDescent="0.25">
      <c r="A2054">
        <v>2048</v>
      </c>
      <c r="B2054">
        <v>0</v>
      </c>
      <c r="C2054">
        <v>51.6</v>
      </c>
      <c r="D2054">
        <f>MOD(A2054-1+'Peaker Keys'!$B$7,'Peaker Keys'!$B$5)</f>
        <v>2071</v>
      </c>
      <c r="E2054">
        <f>INT(D2054/'Peaker Keys'!$B$6)+1</f>
        <v>87</v>
      </c>
      <c r="F2054">
        <f>MOD(D2054,'Peaker Keys'!$B$6)</f>
        <v>7</v>
      </c>
      <c r="G2054" t="str">
        <f>VLOOKUP(E2054,Clustering!$A$6:$B$370,2,FALSE)</f>
        <v>Winter</v>
      </c>
      <c r="H2054">
        <f>IF('Peaker Keys'!$B$29&gt;0,MAX(0,MIN('Peaker Keys'!$B$10,B2054/'Peaker Keys'!$B$29)),0)</f>
        <v>0</v>
      </c>
      <c r="I2054">
        <f>MAX(0,MIN('Peaker Keys'!$B$10,C2054/'Peaker Keys'!$B$30))</f>
        <v>4.3224551545277719E-4</v>
      </c>
      <c r="J2054">
        <f>IF('Peaker Keys'!$B$31=1,H2054,I2054)</f>
        <v>0</v>
      </c>
    </row>
    <row r="2055" spans="1:10" x14ac:dyDescent="0.25">
      <c r="A2055">
        <v>2049</v>
      </c>
      <c r="B2055">
        <v>0</v>
      </c>
      <c r="C2055">
        <v>51.6</v>
      </c>
      <c r="D2055">
        <f>MOD(A2055-1+'Peaker Keys'!$B$7,'Peaker Keys'!$B$5)</f>
        <v>2072</v>
      </c>
      <c r="E2055">
        <f>INT(D2055/'Peaker Keys'!$B$6)+1</f>
        <v>87</v>
      </c>
      <c r="F2055">
        <f>MOD(D2055,'Peaker Keys'!$B$6)</f>
        <v>8</v>
      </c>
      <c r="G2055" t="str">
        <f>VLOOKUP(E2055,Clustering!$A$6:$B$370,2,FALSE)</f>
        <v>Winter</v>
      </c>
      <c r="H2055">
        <f>IF('Peaker Keys'!$B$29&gt;0,MAX(0,MIN('Peaker Keys'!$B$10,B2055/'Peaker Keys'!$B$29)),0)</f>
        <v>0</v>
      </c>
      <c r="I2055">
        <f>MAX(0,MIN('Peaker Keys'!$B$10,C2055/'Peaker Keys'!$B$30))</f>
        <v>4.3224551545277719E-4</v>
      </c>
      <c r="J2055">
        <f>IF('Peaker Keys'!$B$31=1,H2055,I2055)</f>
        <v>0</v>
      </c>
    </row>
    <row r="2056" spans="1:10" x14ac:dyDescent="0.25">
      <c r="A2056">
        <v>2050</v>
      </c>
      <c r="B2056">
        <v>0</v>
      </c>
      <c r="C2056">
        <v>51.6</v>
      </c>
      <c r="D2056">
        <f>MOD(A2056-1+'Peaker Keys'!$B$7,'Peaker Keys'!$B$5)</f>
        <v>2073</v>
      </c>
      <c r="E2056">
        <f>INT(D2056/'Peaker Keys'!$B$6)+1</f>
        <v>87</v>
      </c>
      <c r="F2056">
        <f>MOD(D2056,'Peaker Keys'!$B$6)</f>
        <v>9</v>
      </c>
      <c r="G2056" t="str">
        <f>VLOOKUP(E2056,Clustering!$A$6:$B$370,2,FALSE)</f>
        <v>Winter</v>
      </c>
      <c r="H2056">
        <f>IF('Peaker Keys'!$B$29&gt;0,MAX(0,MIN('Peaker Keys'!$B$10,B2056/'Peaker Keys'!$B$29)),0)</f>
        <v>0</v>
      </c>
      <c r="I2056">
        <f>MAX(0,MIN('Peaker Keys'!$B$10,C2056/'Peaker Keys'!$B$30))</f>
        <v>4.3224551545277719E-4</v>
      </c>
      <c r="J2056">
        <f>IF('Peaker Keys'!$B$31=1,H2056,I2056)</f>
        <v>0</v>
      </c>
    </row>
    <row r="2057" spans="1:10" x14ac:dyDescent="0.25">
      <c r="A2057">
        <v>2051</v>
      </c>
      <c r="B2057">
        <v>0</v>
      </c>
      <c r="C2057">
        <v>51.6</v>
      </c>
      <c r="D2057">
        <f>MOD(A2057-1+'Peaker Keys'!$B$7,'Peaker Keys'!$B$5)</f>
        <v>2074</v>
      </c>
      <c r="E2057">
        <f>INT(D2057/'Peaker Keys'!$B$6)+1</f>
        <v>87</v>
      </c>
      <c r="F2057">
        <f>MOD(D2057,'Peaker Keys'!$B$6)</f>
        <v>10</v>
      </c>
      <c r="G2057" t="str">
        <f>VLOOKUP(E2057,Clustering!$A$6:$B$370,2,FALSE)</f>
        <v>Winter</v>
      </c>
      <c r="H2057">
        <f>IF('Peaker Keys'!$B$29&gt;0,MAX(0,MIN('Peaker Keys'!$B$10,B2057/'Peaker Keys'!$B$29)),0)</f>
        <v>0</v>
      </c>
      <c r="I2057">
        <f>MAX(0,MIN('Peaker Keys'!$B$10,C2057/'Peaker Keys'!$B$30))</f>
        <v>4.3224551545277719E-4</v>
      </c>
      <c r="J2057">
        <f>IF('Peaker Keys'!$B$31=1,H2057,I2057)</f>
        <v>0</v>
      </c>
    </row>
    <row r="2058" spans="1:10" x14ac:dyDescent="0.25">
      <c r="A2058">
        <v>2052</v>
      </c>
      <c r="B2058">
        <v>0</v>
      </c>
      <c r="C2058">
        <v>51.6</v>
      </c>
      <c r="D2058">
        <f>MOD(A2058-1+'Peaker Keys'!$B$7,'Peaker Keys'!$B$5)</f>
        <v>2075</v>
      </c>
      <c r="E2058">
        <f>INT(D2058/'Peaker Keys'!$B$6)+1</f>
        <v>87</v>
      </c>
      <c r="F2058">
        <f>MOD(D2058,'Peaker Keys'!$B$6)</f>
        <v>11</v>
      </c>
      <c r="G2058" t="str">
        <f>VLOOKUP(E2058,Clustering!$A$6:$B$370,2,FALSE)</f>
        <v>Winter</v>
      </c>
      <c r="H2058">
        <f>IF('Peaker Keys'!$B$29&gt;0,MAX(0,MIN('Peaker Keys'!$B$10,B2058/'Peaker Keys'!$B$29)),0)</f>
        <v>0</v>
      </c>
      <c r="I2058">
        <f>MAX(0,MIN('Peaker Keys'!$B$10,C2058/'Peaker Keys'!$B$30))</f>
        <v>4.3224551545277719E-4</v>
      </c>
      <c r="J2058">
        <f>IF('Peaker Keys'!$B$31=1,H2058,I2058)</f>
        <v>0</v>
      </c>
    </row>
    <row r="2059" spans="1:10" x14ac:dyDescent="0.25">
      <c r="A2059">
        <v>2053</v>
      </c>
      <c r="B2059">
        <v>0</v>
      </c>
      <c r="C2059">
        <v>51.6</v>
      </c>
      <c r="D2059">
        <f>MOD(A2059-1+'Peaker Keys'!$B$7,'Peaker Keys'!$B$5)</f>
        <v>2076</v>
      </c>
      <c r="E2059">
        <f>INT(D2059/'Peaker Keys'!$B$6)+1</f>
        <v>87</v>
      </c>
      <c r="F2059">
        <f>MOD(D2059,'Peaker Keys'!$B$6)</f>
        <v>12</v>
      </c>
      <c r="G2059" t="str">
        <f>VLOOKUP(E2059,Clustering!$A$6:$B$370,2,FALSE)</f>
        <v>Winter</v>
      </c>
      <c r="H2059">
        <f>IF('Peaker Keys'!$B$29&gt;0,MAX(0,MIN('Peaker Keys'!$B$10,B2059/'Peaker Keys'!$B$29)),0)</f>
        <v>0</v>
      </c>
      <c r="I2059">
        <f>MAX(0,MIN('Peaker Keys'!$B$10,C2059/'Peaker Keys'!$B$30))</f>
        <v>4.3224551545277719E-4</v>
      </c>
      <c r="J2059">
        <f>IF('Peaker Keys'!$B$31=1,H2059,I2059)</f>
        <v>0</v>
      </c>
    </row>
    <row r="2060" spans="1:10" x14ac:dyDescent="0.25">
      <c r="A2060">
        <v>2054</v>
      </c>
      <c r="B2060">
        <v>0</v>
      </c>
      <c r="C2060">
        <v>51.6</v>
      </c>
      <c r="D2060">
        <f>MOD(A2060-1+'Peaker Keys'!$B$7,'Peaker Keys'!$B$5)</f>
        <v>2077</v>
      </c>
      <c r="E2060">
        <f>INT(D2060/'Peaker Keys'!$B$6)+1</f>
        <v>87</v>
      </c>
      <c r="F2060">
        <f>MOD(D2060,'Peaker Keys'!$B$6)</f>
        <v>13</v>
      </c>
      <c r="G2060" t="str">
        <f>VLOOKUP(E2060,Clustering!$A$6:$B$370,2,FALSE)</f>
        <v>Winter</v>
      </c>
      <c r="H2060">
        <f>IF('Peaker Keys'!$B$29&gt;0,MAX(0,MIN('Peaker Keys'!$B$10,B2060/'Peaker Keys'!$B$29)),0)</f>
        <v>0</v>
      </c>
      <c r="I2060">
        <f>MAX(0,MIN('Peaker Keys'!$B$10,C2060/'Peaker Keys'!$B$30))</f>
        <v>4.3224551545277719E-4</v>
      </c>
      <c r="J2060">
        <f>IF('Peaker Keys'!$B$31=1,H2060,I2060)</f>
        <v>0</v>
      </c>
    </row>
    <row r="2061" spans="1:10" x14ac:dyDescent="0.25">
      <c r="A2061">
        <v>2055</v>
      </c>
      <c r="B2061">
        <v>0</v>
      </c>
      <c r="C2061">
        <v>51.6</v>
      </c>
      <c r="D2061">
        <f>MOD(A2061-1+'Peaker Keys'!$B$7,'Peaker Keys'!$B$5)</f>
        <v>2078</v>
      </c>
      <c r="E2061">
        <f>INT(D2061/'Peaker Keys'!$B$6)+1</f>
        <v>87</v>
      </c>
      <c r="F2061">
        <f>MOD(D2061,'Peaker Keys'!$B$6)</f>
        <v>14</v>
      </c>
      <c r="G2061" t="str">
        <f>VLOOKUP(E2061,Clustering!$A$6:$B$370,2,FALSE)</f>
        <v>Winter</v>
      </c>
      <c r="H2061">
        <f>IF('Peaker Keys'!$B$29&gt;0,MAX(0,MIN('Peaker Keys'!$B$10,B2061/'Peaker Keys'!$B$29)),0)</f>
        <v>0</v>
      </c>
      <c r="I2061">
        <f>MAX(0,MIN('Peaker Keys'!$B$10,C2061/'Peaker Keys'!$B$30))</f>
        <v>4.3224551545277719E-4</v>
      </c>
      <c r="J2061">
        <f>IF('Peaker Keys'!$B$31=1,H2061,I2061)</f>
        <v>0</v>
      </c>
    </row>
    <row r="2062" spans="1:10" x14ac:dyDescent="0.25">
      <c r="A2062">
        <v>2056</v>
      </c>
      <c r="B2062">
        <v>0</v>
      </c>
      <c r="C2062">
        <v>51.6</v>
      </c>
      <c r="D2062">
        <f>MOD(A2062-1+'Peaker Keys'!$B$7,'Peaker Keys'!$B$5)</f>
        <v>2079</v>
      </c>
      <c r="E2062">
        <f>INT(D2062/'Peaker Keys'!$B$6)+1</f>
        <v>87</v>
      </c>
      <c r="F2062">
        <f>MOD(D2062,'Peaker Keys'!$B$6)</f>
        <v>15</v>
      </c>
      <c r="G2062" t="str">
        <f>VLOOKUP(E2062,Clustering!$A$6:$B$370,2,FALSE)</f>
        <v>Winter</v>
      </c>
      <c r="H2062">
        <f>IF('Peaker Keys'!$B$29&gt;0,MAX(0,MIN('Peaker Keys'!$B$10,B2062/'Peaker Keys'!$B$29)),0)</f>
        <v>0</v>
      </c>
      <c r="I2062">
        <f>MAX(0,MIN('Peaker Keys'!$B$10,C2062/'Peaker Keys'!$B$30))</f>
        <v>4.3224551545277719E-4</v>
      </c>
      <c r="J2062">
        <f>IF('Peaker Keys'!$B$31=1,H2062,I2062)</f>
        <v>0</v>
      </c>
    </row>
    <row r="2063" spans="1:10" x14ac:dyDescent="0.25">
      <c r="A2063">
        <v>2057</v>
      </c>
      <c r="B2063">
        <v>0</v>
      </c>
      <c r="C2063">
        <v>51.6</v>
      </c>
      <c r="D2063">
        <f>MOD(A2063-1+'Peaker Keys'!$B$7,'Peaker Keys'!$B$5)</f>
        <v>2080</v>
      </c>
      <c r="E2063">
        <f>INT(D2063/'Peaker Keys'!$B$6)+1</f>
        <v>87</v>
      </c>
      <c r="F2063">
        <f>MOD(D2063,'Peaker Keys'!$B$6)</f>
        <v>16</v>
      </c>
      <c r="G2063" t="str">
        <f>VLOOKUP(E2063,Clustering!$A$6:$B$370,2,FALSE)</f>
        <v>Winter</v>
      </c>
      <c r="H2063">
        <f>IF('Peaker Keys'!$B$29&gt;0,MAX(0,MIN('Peaker Keys'!$B$10,B2063/'Peaker Keys'!$B$29)),0)</f>
        <v>0</v>
      </c>
      <c r="I2063">
        <f>MAX(0,MIN('Peaker Keys'!$B$10,C2063/'Peaker Keys'!$B$30))</f>
        <v>4.3224551545277719E-4</v>
      </c>
      <c r="J2063">
        <f>IF('Peaker Keys'!$B$31=1,H2063,I2063)</f>
        <v>0</v>
      </c>
    </row>
    <row r="2064" spans="1:10" x14ac:dyDescent="0.25">
      <c r="A2064">
        <v>2058</v>
      </c>
      <c r="B2064">
        <v>0</v>
      </c>
      <c r="C2064">
        <v>159.1</v>
      </c>
      <c r="D2064">
        <f>MOD(A2064-1+'Peaker Keys'!$B$7,'Peaker Keys'!$B$5)</f>
        <v>2081</v>
      </c>
      <c r="E2064">
        <f>INT(D2064/'Peaker Keys'!$B$6)+1</f>
        <v>87</v>
      </c>
      <c r="F2064">
        <f>MOD(D2064,'Peaker Keys'!$B$6)</f>
        <v>17</v>
      </c>
      <c r="G2064" t="str">
        <f>VLOOKUP(E2064,Clustering!$A$6:$B$370,2,FALSE)</f>
        <v>Winter</v>
      </c>
      <c r="H2064">
        <f>IF('Peaker Keys'!$B$29&gt;0,MAX(0,MIN('Peaker Keys'!$B$10,B2064/'Peaker Keys'!$B$29)),0)</f>
        <v>0</v>
      </c>
      <c r="I2064">
        <f>MAX(0,MIN('Peaker Keys'!$B$10,C2064/'Peaker Keys'!$B$30))</f>
        <v>1.3327570059793962E-3</v>
      </c>
      <c r="J2064">
        <f>IF('Peaker Keys'!$B$31=1,H2064,I2064)</f>
        <v>0</v>
      </c>
    </row>
    <row r="2065" spans="1:10" x14ac:dyDescent="0.25">
      <c r="A2065">
        <v>2059</v>
      </c>
      <c r="B2065">
        <v>0</v>
      </c>
      <c r="C2065">
        <v>1311.6</v>
      </c>
      <c r="D2065">
        <f>MOD(A2065-1+'Peaker Keys'!$B$7,'Peaker Keys'!$B$5)</f>
        <v>2082</v>
      </c>
      <c r="E2065">
        <f>INT(D2065/'Peaker Keys'!$B$6)+1</f>
        <v>87</v>
      </c>
      <c r="F2065">
        <f>MOD(D2065,'Peaker Keys'!$B$6)</f>
        <v>18</v>
      </c>
      <c r="G2065" t="str">
        <f>VLOOKUP(E2065,Clustering!$A$6:$B$370,2,FALSE)</f>
        <v>Winter</v>
      </c>
      <c r="H2065">
        <f>IF('Peaker Keys'!$B$29&gt;0,MAX(0,MIN('Peaker Keys'!$B$10,B2065/'Peaker Keys'!$B$29)),0)</f>
        <v>0</v>
      </c>
      <c r="I2065">
        <f>MAX(0,MIN('Peaker Keys'!$B$10,C2065/'Peaker Keys'!$B$30))</f>
        <v>1.0987077869532218E-2</v>
      </c>
      <c r="J2065">
        <f>IF('Peaker Keys'!$B$31=1,H2065,I2065)</f>
        <v>0</v>
      </c>
    </row>
    <row r="2066" spans="1:10" x14ac:dyDescent="0.25">
      <c r="A2066">
        <v>2060</v>
      </c>
      <c r="B2066">
        <v>0</v>
      </c>
      <c r="C2066">
        <v>2174.5</v>
      </c>
      <c r="D2066">
        <f>MOD(A2066-1+'Peaker Keys'!$B$7,'Peaker Keys'!$B$5)</f>
        <v>2083</v>
      </c>
      <c r="E2066">
        <f>INT(D2066/'Peaker Keys'!$B$6)+1</f>
        <v>87</v>
      </c>
      <c r="F2066">
        <f>MOD(D2066,'Peaker Keys'!$B$6)</f>
        <v>19</v>
      </c>
      <c r="G2066" t="str">
        <f>VLOOKUP(E2066,Clustering!$A$6:$B$370,2,FALSE)</f>
        <v>Winter</v>
      </c>
      <c r="H2066">
        <f>IF('Peaker Keys'!$B$29&gt;0,MAX(0,MIN('Peaker Keys'!$B$10,B2066/'Peaker Keys'!$B$29)),0)</f>
        <v>0</v>
      </c>
      <c r="I2066">
        <f>MAX(0,MIN('Peaker Keys'!$B$10,C2066/'Peaker Keys'!$B$30))</f>
        <v>1.8215462661861703E-2</v>
      </c>
      <c r="J2066">
        <f>IF('Peaker Keys'!$B$31=1,H2066,I2066)</f>
        <v>0</v>
      </c>
    </row>
    <row r="2067" spans="1:10" x14ac:dyDescent="0.25">
      <c r="A2067">
        <v>2061</v>
      </c>
      <c r="B2067">
        <v>0</v>
      </c>
      <c r="C2067">
        <v>1091.2</v>
      </c>
      <c r="D2067">
        <f>MOD(A2067-1+'Peaker Keys'!$B$7,'Peaker Keys'!$B$5)</f>
        <v>2084</v>
      </c>
      <c r="E2067">
        <f>INT(D2067/'Peaker Keys'!$B$6)+1</f>
        <v>87</v>
      </c>
      <c r="F2067">
        <f>MOD(D2067,'Peaker Keys'!$B$6)</f>
        <v>20</v>
      </c>
      <c r="G2067" t="str">
        <f>VLOOKUP(E2067,Clustering!$A$6:$B$370,2,FALSE)</f>
        <v>Winter</v>
      </c>
      <c r="H2067">
        <f>IF('Peaker Keys'!$B$29&gt;0,MAX(0,MIN('Peaker Keys'!$B$10,B2067/'Peaker Keys'!$B$29)),0)</f>
        <v>0</v>
      </c>
      <c r="I2067">
        <f>MAX(0,MIN('Peaker Keys'!$B$10,C2067/'Peaker Keys'!$B$30))</f>
        <v>9.1408198926757837E-3</v>
      </c>
      <c r="J2067">
        <f>IF('Peaker Keys'!$B$31=1,H2067,I2067)</f>
        <v>0</v>
      </c>
    </row>
    <row r="2068" spans="1:10" x14ac:dyDescent="0.25">
      <c r="A2068">
        <v>2062</v>
      </c>
      <c r="B2068">
        <v>0</v>
      </c>
      <c r="C2068">
        <v>159.1</v>
      </c>
      <c r="D2068">
        <f>MOD(A2068-1+'Peaker Keys'!$B$7,'Peaker Keys'!$B$5)</f>
        <v>2085</v>
      </c>
      <c r="E2068">
        <f>INT(D2068/'Peaker Keys'!$B$6)+1</f>
        <v>87</v>
      </c>
      <c r="F2068">
        <f>MOD(D2068,'Peaker Keys'!$B$6)</f>
        <v>21</v>
      </c>
      <c r="G2068" t="str">
        <f>VLOOKUP(E2068,Clustering!$A$6:$B$370,2,FALSE)</f>
        <v>Winter</v>
      </c>
      <c r="H2068">
        <f>IF('Peaker Keys'!$B$29&gt;0,MAX(0,MIN('Peaker Keys'!$B$10,B2068/'Peaker Keys'!$B$29)),0)</f>
        <v>0</v>
      </c>
      <c r="I2068">
        <f>MAX(0,MIN('Peaker Keys'!$B$10,C2068/'Peaker Keys'!$B$30))</f>
        <v>1.3327570059793962E-3</v>
      </c>
      <c r="J2068">
        <f>IF('Peaker Keys'!$B$31=1,H2068,I2068)</f>
        <v>0</v>
      </c>
    </row>
    <row r="2069" spans="1:10" x14ac:dyDescent="0.25">
      <c r="A2069">
        <v>2063</v>
      </c>
      <c r="B2069">
        <v>0</v>
      </c>
      <c r="C2069">
        <v>159.1</v>
      </c>
      <c r="D2069">
        <f>MOD(A2069-1+'Peaker Keys'!$B$7,'Peaker Keys'!$B$5)</f>
        <v>2086</v>
      </c>
      <c r="E2069">
        <f>INT(D2069/'Peaker Keys'!$B$6)+1</f>
        <v>87</v>
      </c>
      <c r="F2069">
        <f>MOD(D2069,'Peaker Keys'!$B$6)</f>
        <v>22</v>
      </c>
      <c r="G2069" t="str">
        <f>VLOOKUP(E2069,Clustering!$A$6:$B$370,2,FALSE)</f>
        <v>Winter</v>
      </c>
      <c r="H2069">
        <f>IF('Peaker Keys'!$B$29&gt;0,MAX(0,MIN('Peaker Keys'!$B$10,B2069/'Peaker Keys'!$B$29)),0)</f>
        <v>0</v>
      </c>
      <c r="I2069">
        <f>MAX(0,MIN('Peaker Keys'!$B$10,C2069/'Peaker Keys'!$B$30))</f>
        <v>1.3327570059793962E-3</v>
      </c>
      <c r="J2069">
        <f>IF('Peaker Keys'!$B$31=1,H2069,I2069)</f>
        <v>0</v>
      </c>
    </row>
    <row r="2070" spans="1:10" x14ac:dyDescent="0.25">
      <c r="A2070">
        <v>2064</v>
      </c>
      <c r="B2070">
        <v>0</v>
      </c>
      <c r="C2070">
        <v>159.1</v>
      </c>
      <c r="D2070">
        <f>MOD(A2070-1+'Peaker Keys'!$B$7,'Peaker Keys'!$B$5)</f>
        <v>2087</v>
      </c>
      <c r="E2070">
        <f>INT(D2070/'Peaker Keys'!$B$6)+1</f>
        <v>87</v>
      </c>
      <c r="F2070">
        <f>MOD(D2070,'Peaker Keys'!$B$6)</f>
        <v>23</v>
      </c>
      <c r="G2070" t="str">
        <f>VLOOKUP(E2070,Clustering!$A$6:$B$370,2,FALSE)</f>
        <v>Winter</v>
      </c>
      <c r="H2070">
        <f>IF('Peaker Keys'!$B$29&gt;0,MAX(0,MIN('Peaker Keys'!$B$10,B2070/'Peaker Keys'!$B$29)),0)</f>
        <v>0</v>
      </c>
      <c r="I2070">
        <f>MAX(0,MIN('Peaker Keys'!$B$10,C2070/'Peaker Keys'!$B$30))</f>
        <v>1.3327570059793962E-3</v>
      </c>
      <c r="J2070">
        <f>IF('Peaker Keys'!$B$31=1,H2070,I2070)</f>
        <v>0</v>
      </c>
    </row>
    <row r="2071" spans="1:10" x14ac:dyDescent="0.25">
      <c r="A2071">
        <v>2065</v>
      </c>
      <c r="B2071">
        <v>0</v>
      </c>
      <c r="C2071">
        <v>159.1</v>
      </c>
      <c r="D2071">
        <f>MOD(A2071-1+'Peaker Keys'!$B$7,'Peaker Keys'!$B$5)</f>
        <v>2088</v>
      </c>
      <c r="E2071">
        <f>INT(D2071/'Peaker Keys'!$B$6)+1</f>
        <v>88</v>
      </c>
      <c r="F2071">
        <f>MOD(D2071,'Peaker Keys'!$B$6)</f>
        <v>0</v>
      </c>
      <c r="G2071" t="str">
        <f>VLOOKUP(E2071,Clustering!$A$6:$B$370,2,FALSE)</f>
        <v>Winter</v>
      </c>
      <c r="H2071">
        <f>IF('Peaker Keys'!$B$29&gt;0,MAX(0,MIN('Peaker Keys'!$B$10,B2071/'Peaker Keys'!$B$29)),0)</f>
        <v>0</v>
      </c>
      <c r="I2071">
        <f>MAX(0,MIN('Peaker Keys'!$B$10,C2071/'Peaker Keys'!$B$30))</f>
        <v>1.3327570059793962E-3</v>
      </c>
      <c r="J2071">
        <f>IF('Peaker Keys'!$B$31=1,H2071,I2071)</f>
        <v>0</v>
      </c>
    </row>
    <row r="2072" spans="1:10" x14ac:dyDescent="0.25">
      <c r="A2072">
        <v>2066</v>
      </c>
      <c r="B2072">
        <v>0</v>
      </c>
      <c r="C2072">
        <v>159.1</v>
      </c>
      <c r="D2072">
        <f>MOD(A2072-1+'Peaker Keys'!$B$7,'Peaker Keys'!$B$5)</f>
        <v>2089</v>
      </c>
      <c r="E2072">
        <f>INT(D2072/'Peaker Keys'!$B$6)+1</f>
        <v>88</v>
      </c>
      <c r="F2072">
        <f>MOD(D2072,'Peaker Keys'!$B$6)</f>
        <v>1</v>
      </c>
      <c r="G2072" t="str">
        <f>VLOOKUP(E2072,Clustering!$A$6:$B$370,2,FALSE)</f>
        <v>Winter</v>
      </c>
      <c r="H2072">
        <f>IF('Peaker Keys'!$B$29&gt;0,MAX(0,MIN('Peaker Keys'!$B$10,B2072/'Peaker Keys'!$B$29)),0)</f>
        <v>0</v>
      </c>
      <c r="I2072">
        <f>MAX(0,MIN('Peaker Keys'!$B$10,C2072/'Peaker Keys'!$B$30))</f>
        <v>1.3327570059793962E-3</v>
      </c>
      <c r="J2072">
        <f>IF('Peaker Keys'!$B$31=1,H2072,I2072)</f>
        <v>0</v>
      </c>
    </row>
    <row r="2073" spans="1:10" x14ac:dyDescent="0.25">
      <c r="A2073">
        <v>2067</v>
      </c>
      <c r="B2073">
        <v>0</v>
      </c>
      <c r="C2073">
        <v>154.6</v>
      </c>
      <c r="D2073">
        <f>MOD(A2073-1+'Peaker Keys'!$B$7,'Peaker Keys'!$B$5)</f>
        <v>2090</v>
      </c>
      <c r="E2073">
        <f>INT(D2073/'Peaker Keys'!$B$6)+1</f>
        <v>88</v>
      </c>
      <c r="F2073">
        <f>MOD(D2073,'Peaker Keys'!$B$6)</f>
        <v>2</v>
      </c>
      <c r="G2073" t="str">
        <f>VLOOKUP(E2073,Clustering!$A$6:$B$370,2,FALSE)</f>
        <v>Winter</v>
      </c>
      <c r="H2073">
        <f>IF('Peaker Keys'!$B$29&gt;0,MAX(0,MIN('Peaker Keys'!$B$10,B2073/'Peaker Keys'!$B$29)),0)</f>
        <v>0</v>
      </c>
      <c r="I2073">
        <f>MAX(0,MIN('Peaker Keys'!$B$10,C2073/'Peaker Keys'!$B$30))</f>
        <v>1.2950611761433982E-3</v>
      </c>
      <c r="J2073">
        <f>IF('Peaker Keys'!$B$31=1,H2073,I2073)</f>
        <v>0</v>
      </c>
    </row>
    <row r="2074" spans="1:10" x14ac:dyDescent="0.25">
      <c r="A2074">
        <v>2068</v>
      </c>
      <c r="B2074">
        <v>0</v>
      </c>
      <c r="C2074">
        <v>143.1</v>
      </c>
      <c r="D2074">
        <f>MOD(A2074-1+'Peaker Keys'!$B$7,'Peaker Keys'!$B$5)</f>
        <v>2091</v>
      </c>
      <c r="E2074">
        <f>INT(D2074/'Peaker Keys'!$B$6)+1</f>
        <v>88</v>
      </c>
      <c r="F2074">
        <f>MOD(D2074,'Peaker Keys'!$B$6)</f>
        <v>3</v>
      </c>
      <c r="G2074" t="str">
        <f>VLOOKUP(E2074,Clustering!$A$6:$B$370,2,FALSE)</f>
        <v>Winter</v>
      </c>
      <c r="H2074">
        <f>IF('Peaker Keys'!$B$29&gt;0,MAX(0,MIN('Peaker Keys'!$B$10,B2074/'Peaker Keys'!$B$29)),0)</f>
        <v>0</v>
      </c>
      <c r="I2074">
        <f>MAX(0,MIN('Peaker Keys'!$B$10,C2074/'Peaker Keys'!$B$30))</f>
        <v>1.1987273887847365E-3</v>
      </c>
      <c r="J2074">
        <f>IF('Peaker Keys'!$B$31=1,H2074,I2074)</f>
        <v>0</v>
      </c>
    </row>
    <row r="2075" spans="1:10" x14ac:dyDescent="0.25">
      <c r="A2075">
        <v>2069</v>
      </c>
      <c r="B2075">
        <v>0</v>
      </c>
      <c r="C2075">
        <v>159.1</v>
      </c>
      <c r="D2075">
        <f>MOD(A2075-1+'Peaker Keys'!$B$7,'Peaker Keys'!$B$5)</f>
        <v>2092</v>
      </c>
      <c r="E2075">
        <f>INT(D2075/'Peaker Keys'!$B$6)+1</f>
        <v>88</v>
      </c>
      <c r="F2075">
        <f>MOD(D2075,'Peaker Keys'!$B$6)</f>
        <v>4</v>
      </c>
      <c r="G2075" t="str">
        <f>VLOOKUP(E2075,Clustering!$A$6:$B$370,2,FALSE)</f>
        <v>Winter</v>
      </c>
      <c r="H2075">
        <f>IF('Peaker Keys'!$B$29&gt;0,MAX(0,MIN('Peaker Keys'!$B$10,B2075/'Peaker Keys'!$B$29)),0)</f>
        <v>0</v>
      </c>
      <c r="I2075">
        <f>MAX(0,MIN('Peaker Keys'!$B$10,C2075/'Peaker Keys'!$B$30))</f>
        <v>1.3327570059793962E-3</v>
      </c>
      <c r="J2075">
        <f>IF('Peaker Keys'!$B$31=1,H2075,I2075)</f>
        <v>0</v>
      </c>
    </row>
    <row r="2076" spans="1:10" x14ac:dyDescent="0.25">
      <c r="A2076">
        <v>2070</v>
      </c>
      <c r="B2076">
        <v>0</v>
      </c>
      <c r="C2076">
        <v>159.1</v>
      </c>
      <c r="D2076">
        <f>MOD(A2076-1+'Peaker Keys'!$B$7,'Peaker Keys'!$B$5)</f>
        <v>2093</v>
      </c>
      <c r="E2076">
        <f>INT(D2076/'Peaker Keys'!$B$6)+1</f>
        <v>88</v>
      </c>
      <c r="F2076">
        <f>MOD(D2076,'Peaker Keys'!$B$6)</f>
        <v>5</v>
      </c>
      <c r="G2076" t="str">
        <f>VLOOKUP(E2076,Clustering!$A$6:$B$370,2,FALSE)</f>
        <v>Winter</v>
      </c>
      <c r="H2076">
        <f>IF('Peaker Keys'!$B$29&gt;0,MAX(0,MIN('Peaker Keys'!$B$10,B2076/'Peaker Keys'!$B$29)),0)</f>
        <v>0</v>
      </c>
      <c r="I2076">
        <f>MAX(0,MIN('Peaker Keys'!$B$10,C2076/'Peaker Keys'!$B$30))</f>
        <v>1.3327570059793962E-3</v>
      </c>
      <c r="J2076">
        <f>IF('Peaker Keys'!$B$31=1,H2076,I2076)</f>
        <v>0</v>
      </c>
    </row>
    <row r="2077" spans="1:10" x14ac:dyDescent="0.25">
      <c r="A2077">
        <v>2071</v>
      </c>
      <c r="B2077">
        <v>0</v>
      </c>
      <c r="C2077">
        <v>51.6</v>
      </c>
      <c r="D2077">
        <f>MOD(A2077-1+'Peaker Keys'!$B$7,'Peaker Keys'!$B$5)</f>
        <v>2094</v>
      </c>
      <c r="E2077">
        <f>INT(D2077/'Peaker Keys'!$B$6)+1</f>
        <v>88</v>
      </c>
      <c r="F2077">
        <f>MOD(D2077,'Peaker Keys'!$B$6)</f>
        <v>6</v>
      </c>
      <c r="G2077" t="str">
        <f>VLOOKUP(E2077,Clustering!$A$6:$B$370,2,FALSE)</f>
        <v>Winter</v>
      </c>
      <c r="H2077">
        <f>IF('Peaker Keys'!$B$29&gt;0,MAX(0,MIN('Peaker Keys'!$B$10,B2077/'Peaker Keys'!$B$29)),0)</f>
        <v>0</v>
      </c>
      <c r="I2077">
        <f>MAX(0,MIN('Peaker Keys'!$B$10,C2077/'Peaker Keys'!$B$30))</f>
        <v>4.3224551545277719E-4</v>
      </c>
      <c r="J2077">
        <f>IF('Peaker Keys'!$B$31=1,H2077,I2077)</f>
        <v>0</v>
      </c>
    </row>
    <row r="2078" spans="1:10" x14ac:dyDescent="0.25">
      <c r="A2078">
        <v>2072</v>
      </c>
      <c r="B2078">
        <v>0</v>
      </c>
      <c r="C2078">
        <v>51.6</v>
      </c>
      <c r="D2078">
        <f>MOD(A2078-1+'Peaker Keys'!$B$7,'Peaker Keys'!$B$5)</f>
        <v>2095</v>
      </c>
      <c r="E2078">
        <f>INT(D2078/'Peaker Keys'!$B$6)+1</f>
        <v>88</v>
      </c>
      <c r="F2078">
        <f>MOD(D2078,'Peaker Keys'!$B$6)</f>
        <v>7</v>
      </c>
      <c r="G2078" t="str">
        <f>VLOOKUP(E2078,Clustering!$A$6:$B$370,2,FALSE)</f>
        <v>Winter</v>
      </c>
      <c r="H2078">
        <f>IF('Peaker Keys'!$B$29&gt;0,MAX(0,MIN('Peaker Keys'!$B$10,B2078/'Peaker Keys'!$B$29)),0)</f>
        <v>0</v>
      </c>
      <c r="I2078">
        <f>MAX(0,MIN('Peaker Keys'!$B$10,C2078/'Peaker Keys'!$B$30))</f>
        <v>4.3224551545277719E-4</v>
      </c>
      <c r="J2078">
        <f>IF('Peaker Keys'!$B$31=1,H2078,I2078)</f>
        <v>0</v>
      </c>
    </row>
    <row r="2079" spans="1:10" x14ac:dyDescent="0.25">
      <c r="A2079">
        <v>2073</v>
      </c>
      <c r="B2079">
        <v>0</v>
      </c>
      <c r="C2079">
        <v>51.6</v>
      </c>
      <c r="D2079">
        <f>MOD(A2079-1+'Peaker Keys'!$B$7,'Peaker Keys'!$B$5)</f>
        <v>2096</v>
      </c>
      <c r="E2079">
        <f>INT(D2079/'Peaker Keys'!$B$6)+1</f>
        <v>88</v>
      </c>
      <c r="F2079">
        <f>MOD(D2079,'Peaker Keys'!$B$6)</f>
        <v>8</v>
      </c>
      <c r="G2079" t="str">
        <f>VLOOKUP(E2079,Clustering!$A$6:$B$370,2,FALSE)</f>
        <v>Winter</v>
      </c>
      <c r="H2079">
        <f>IF('Peaker Keys'!$B$29&gt;0,MAX(0,MIN('Peaker Keys'!$B$10,B2079/'Peaker Keys'!$B$29)),0)</f>
        <v>0</v>
      </c>
      <c r="I2079">
        <f>MAX(0,MIN('Peaker Keys'!$B$10,C2079/'Peaker Keys'!$B$30))</f>
        <v>4.3224551545277719E-4</v>
      </c>
      <c r="J2079">
        <f>IF('Peaker Keys'!$B$31=1,H2079,I2079)</f>
        <v>0</v>
      </c>
    </row>
    <row r="2080" spans="1:10" x14ac:dyDescent="0.25">
      <c r="A2080">
        <v>2074</v>
      </c>
      <c r="B2080">
        <v>0</v>
      </c>
      <c r="C2080">
        <v>51.6</v>
      </c>
      <c r="D2080">
        <f>MOD(A2080-1+'Peaker Keys'!$B$7,'Peaker Keys'!$B$5)</f>
        <v>2097</v>
      </c>
      <c r="E2080">
        <f>INT(D2080/'Peaker Keys'!$B$6)+1</f>
        <v>88</v>
      </c>
      <c r="F2080">
        <f>MOD(D2080,'Peaker Keys'!$B$6)</f>
        <v>9</v>
      </c>
      <c r="G2080" t="str">
        <f>VLOOKUP(E2080,Clustering!$A$6:$B$370,2,FALSE)</f>
        <v>Winter</v>
      </c>
      <c r="H2080">
        <f>IF('Peaker Keys'!$B$29&gt;0,MAX(0,MIN('Peaker Keys'!$B$10,B2080/'Peaker Keys'!$B$29)),0)</f>
        <v>0</v>
      </c>
      <c r="I2080">
        <f>MAX(0,MIN('Peaker Keys'!$B$10,C2080/'Peaker Keys'!$B$30))</f>
        <v>4.3224551545277719E-4</v>
      </c>
      <c r="J2080">
        <f>IF('Peaker Keys'!$B$31=1,H2080,I2080)</f>
        <v>0</v>
      </c>
    </row>
    <row r="2081" spans="1:10" x14ac:dyDescent="0.25">
      <c r="A2081">
        <v>2075</v>
      </c>
      <c r="B2081">
        <v>0</v>
      </c>
      <c r="C2081">
        <v>51.6</v>
      </c>
      <c r="D2081">
        <f>MOD(A2081-1+'Peaker Keys'!$B$7,'Peaker Keys'!$B$5)</f>
        <v>2098</v>
      </c>
      <c r="E2081">
        <f>INT(D2081/'Peaker Keys'!$B$6)+1</f>
        <v>88</v>
      </c>
      <c r="F2081">
        <f>MOD(D2081,'Peaker Keys'!$B$6)</f>
        <v>10</v>
      </c>
      <c r="G2081" t="str">
        <f>VLOOKUP(E2081,Clustering!$A$6:$B$370,2,FALSE)</f>
        <v>Winter</v>
      </c>
      <c r="H2081">
        <f>IF('Peaker Keys'!$B$29&gt;0,MAX(0,MIN('Peaker Keys'!$B$10,B2081/'Peaker Keys'!$B$29)),0)</f>
        <v>0</v>
      </c>
      <c r="I2081">
        <f>MAX(0,MIN('Peaker Keys'!$B$10,C2081/'Peaker Keys'!$B$30))</f>
        <v>4.3224551545277719E-4</v>
      </c>
      <c r="J2081">
        <f>IF('Peaker Keys'!$B$31=1,H2081,I2081)</f>
        <v>0</v>
      </c>
    </row>
    <row r="2082" spans="1:10" x14ac:dyDescent="0.25">
      <c r="A2082">
        <v>2076</v>
      </c>
      <c r="B2082">
        <v>0</v>
      </c>
      <c r="C2082">
        <v>51.6</v>
      </c>
      <c r="D2082">
        <f>MOD(A2082-1+'Peaker Keys'!$B$7,'Peaker Keys'!$B$5)</f>
        <v>2099</v>
      </c>
      <c r="E2082">
        <f>INT(D2082/'Peaker Keys'!$B$6)+1</f>
        <v>88</v>
      </c>
      <c r="F2082">
        <f>MOD(D2082,'Peaker Keys'!$B$6)</f>
        <v>11</v>
      </c>
      <c r="G2082" t="str">
        <f>VLOOKUP(E2082,Clustering!$A$6:$B$370,2,FALSE)</f>
        <v>Winter</v>
      </c>
      <c r="H2082">
        <f>IF('Peaker Keys'!$B$29&gt;0,MAX(0,MIN('Peaker Keys'!$B$10,B2082/'Peaker Keys'!$B$29)),0)</f>
        <v>0</v>
      </c>
      <c r="I2082">
        <f>MAX(0,MIN('Peaker Keys'!$B$10,C2082/'Peaker Keys'!$B$30))</f>
        <v>4.3224551545277719E-4</v>
      </c>
      <c r="J2082">
        <f>IF('Peaker Keys'!$B$31=1,H2082,I2082)</f>
        <v>0</v>
      </c>
    </row>
    <row r="2083" spans="1:10" x14ac:dyDescent="0.25">
      <c r="A2083">
        <v>2077</v>
      </c>
      <c r="B2083">
        <v>0</v>
      </c>
      <c r="C2083">
        <v>51.6</v>
      </c>
      <c r="D2083">
        <f>MOD(A2083-1+'Peaker Keys'!$B$7,'Peaker Keys'!$B$5)</f>
        <v>2100</v>
      </c>
      <c r="E2083">
        <f>INT(D2083/'Peaker Keys'!$B$6)+1</f>
        <v>88</v>
      </c>
      <c r="F2083">
        <f>MOD(D2083,'Peaker Keys'!$B$6)</f>
        <v>12</v>
      </c>
      <c r="G2083" t="str">
        <f>VLOOKUP(E2083,Clustering!$A$6:$B$370,2,FALSE)</f>
        <v>Winter</v>
      </c>
      <c r="H2083">
        <f>IF('Peaker Keys'!$B$29&gt;0,MAX(0,MIN('Peaker Keys'!$B$10,B2083/'Peaker Keys'!$B$29)),0)</f>
        <v>0</v>
      </c>
      <c r="I2083">
        <f>MAX(0,MIN('Peaker Keys'!$B$10,C2083/'Peaker Keys'!$B$30))</f>
        <v>4.3224551545277719E-4</v>
      </c>
      <c r="J2083">
        <f>IF('Peaker Keys'!$B$31=1,H2083,I2083)</f>
        <v>0</v>
      </c>
    </row>
    <row r="2084" spans="1:10" x14ac:dyDescent="0.25">
      <c r="A2084">
        <v>2078</v>
      </c>
      <c r="B2084">
        <v>0</v>
      </c>
      <c r="C2084">
        <v>51.6</v>
      </c>
      <c r="D2084">
        <f>MOD(A2084-1+'Peaker Keys'!$B$7,'Peaker Keys'!$B$5)</f>
        <v>2101</v>
      </c>
      <c r="E2084">
        <f>INT(D2084/'Peaker Keys'!$B$6)+1</f>
        <v>88</v>
      </c>
      <c r="F2084">
        <f>MOD(D2084,'Peaker Keys'!$B$6)</f>
        <v>13</v>
      </c>
      <c r="G2084" t="str">
        <f>VLOOKUP(E2084,Clustering!$A$6:$B$370,2,FALSE)</f>
        <v>Winter</v>
      </c>
      <c r="H2084">
        <f>IF('Peaker Keys'!$B$29&gt;0,MAX(0,MIN('Peaker Keys'!$B$10,B2084/'Peaker Keys'!$B$29)),0)</f>
        <v>0</v>
      </c>
      <c r="I2084">
        <f>MAX(0,MIN('Peaker Keys'!$B$10,C2084/'Peaker Keys'!$B$30))</f>
        <v>4.3224551545277719E-4</v>
      </c>
      <c r="J2084">
        <f>IF('Peaker Keys'!$B$31=1,H2084,I2084)</f>
        <v>0</v>
      </c>
    </row>
    <row r="2085" spans="1:10" x14ac:dyDescent="0.25">
      <c r="A2085">
        <v>2079</v>
      </c>
      <c r="B2085">
        <v>0</v>
      </c>
      <c r="C2085">
        <v>51.6</v>
      </c>
      <c r="D2085">
        <f>MOD(A2085-1+'Peaker Keys'!$B$7,'Peaker Keys'!$B$5)</f>
        <v>2102</v>
      </c>
      <c r="E2085">
        <f>INT(D2085/'Peaker Keys'!$B$6)+1</f>
        <v>88</v>
      </c>
      <c r="F2085">
        <f>MOD(D2085,'Peaker Keys'!$B$6)</f>
        <v>14</v>
      </c>
      <c r="G2085" t="str">
        <f>VLOOKUP(E2085,Clustering!$A$6:$B$370,2,FALSE)</f>
        <v>Winter</v>
      </c>
      <c r="H2085">
        <f>IF('Peaker Keys'!$B$29&gt;0,MAX(0,MIN('Peaker Keys'!$B$10,B2085/'Peaker Keys'!$B$29)),0)</f>
        <v>0</v>
      </c>
      <c r="I2085">
        <f>MAX(0,MIN('Peaker Keys'!$B$10,C2085/'Peaker Keys'!$B$30))</f>
        <v>4.3224551545277719E-4</v>
      </c>
      <c r="J2085">
        <f>IF('Peaker Keys'!$B$31=1,H2085,I2085)</f>
        <v>0</v>
      </c>
    </row>
    <row r="2086" spans="1:10" x14ac:dyDescent="0.25">
      <c r="A2086">
        <v>2080</v>
      </c>
      <c r="B2086">
        <v>0</v>
      </c>
      <c r="C2086">
        <v>51.6</v>
      </c>
      <c r="D2086">
        <f>MOD(A2086-1+'Peaker Keys'!$B$7,'Peaker Keys'!$B$5)</f>
        <v>2103</v>
      </c>
      <c r="E2086">
        <f>INT(D2086/'Peaker Keys'!$B$6)+1</f>
        <v>88</v>
      </c>
      <c r="F2086">
        <f>MOD(D2086,'Peaker Keys'!$B$6)</f>
        <v>15</v>
      </c>
      <c r="G2086" t="str">
        <f>VLOOKUP(E2086,Clustering!$A$6:$B$370,2,FALSE)</f>
        <v>Winter</v>
      </c>
      <c r="H2086">
        <f>IF('Peaker Keys'!$B$29&gt;0,MAX(0,MIN('Peaker Keys'!$B$10,B2086/'Peaker Keys'!$B$29)),0)</f>
        <v>0</v>
      </c>
      <c r="I2086">
        <f>MAX(0,MIN('Peaker Keys'!$B$10,C2086/'Peaker Keys'!$B$30))</f>
        <v>4.3224551545277719E-4</v>
      </c>
      <c r="J2086">
        <f>IF('Peaker Keys'!$B$31=1,H2086,I2086)</f>
        <v>0</v>
      </c>
    </row>
    <row r="2087" spans="1:10" x14ac:dyDescent="0.25">
      <c r="A2087">
        <v>2081</v>
      </c>
      <c r="B2087">
        <v>0</v>
      </c>
      <c r="C2087">
        <v>127.6</v>
      </c>
      <c r="D2087">
        <f>MOD(A2087-1+'Peaker Keys'!$B$7,'Peaker Keys'!$B$5)</f>
        <v>2104</v>
      </c>
      <c r="E2087">
        <f>INT(D2087/'Peaker Keys'!$B$6)+1</f>
        <v>88</v>
      </c>
      <c r="F2087">
        <f>MOD(D2087,'Peaker Keys'!$B$6)</f>
        <v>16</v>
      </c>
      <c r="G2087" t="str">
        <f>VLOOKUP(E2087,Clustering!$A$6:$B$370,2,FALSE)</f>
        <v>Winter</v>
      </c>
      <c r="H2087">
        <f>IF('Peaker Keys'!$B$29&gt;0,MAX(0,MIN('Peaker Keys'!$B$10,B2087/'Peaker Keys'!$B$29)),0)</f>
        <v>0</v>
      </c>
      <c r="I2087">
        <f>MAX(0,MIN('Peaker Keys'!$B$10,C2087/'Peaker Keys'!$B$30))</f>
        <v>1.0688861971274101E-3</v>
      </c>
      <c r="J2087">
        <f>IF('Peaker Keys'!$B$31=1,H2087,I2087)</f>
        <v>0</v>
      </c>
    </row>
    <row r="2088" spans="1:10" x14ac:dyDescent="0.25">
      <c r="A2088">
        <v>2082</v>
      </c>
      <c r="B2088">
        <v>0</v>
      </c>
      <c r="C2088">
        <v>159.1</v>
      </c>
      <c r="D2088">
        <f>MOD(A2088-1+'Peaker Keys'!$B$7,'Peaker Keys'!$B$5)</f>
        <v>2105</v>
      </c>
      <c r="E2088">
        <f>INT(D2088/'Peaker Keys'!$B$6)+1</f>
        <v>88</v>
      </c>
      <c r="F2088">
        <f>MOD(D2088,'Peaker Keys'!$B$6)</f>
        <v>17</v>
      </c>
      <c r="G2088" t="str">
        <f>VLOOKUP(E2088,Clustering!$A$6:$B$370,2,FALSE)</f>
        <v>Winter</v>
      </c>
      <c r="H2088">
        <f>IF('Peaker Keys'!$B$29&gt;0,MAX(0,MIN('Peaker Keys'!$B$10,B2088/'Peaker Keys'!$B$29)),0)</f>
        <v>0</v>
      </c>
      <c r="I2088">
        <f>MAX(0,MIN('Peaker Keys'!$B$10,C2088/'Peaker Keys'!$B$30))</f>
        <v>1.3327570059793962E-3</v>
      </c>
      <c r="J2088">
        <f>IF('Peaker Keys'!$B$31=1,H2088,I2088)</f>
        <v>0</v>
      </c>
    </row>
    <row r="2089" spans="1:10" x14ac:dyDescent="0.25">
      <c r="A2089">
        <v>2083</v>
      </c>
      <c r="B2089">
        <v>0</v>
      </c>
      <c r="C2089">
        <v>945.2</v>
      </c>
      <c r="D2089">
        <f>MOD(A2089-1+'Peaker Keys'!$B$7,'Peaker Keys'!$B$5)</f>
        <v>2106</v>
      </c>
      <c r="E2089">
        <f>INT(D2089/'Peaker Keys'!$B$6)+1</f>
        <v>88</v>
      </c>
      <c r="F2089">
        <f>MOD(D2089,'Peaker Keys'!$B$6)</f>
        <v>18</v>
      </c>
      <c r="G2089" t="str">
        <f>VLOOKUP(E2089,Clustering!$A$6:$B$370,2,FALSE)</f>
        <v>Winter</v>
      </c>
      <c r="H2089">
        <f>IF('Peaker Keys'!$B$29&gt;0,MAX(0,MIN('Peaker Keys'!$B$10,B2089/'Peaker Keys'!$B$29)),0)</f>
        <v>0</v>
      </c>
      <c r="I2089">
        <f>MAX(0,MIN('Peaker Keys'!$B$10,C2089/'Peaker Keys'!$B$30))</f>
        <v>7.917799635774516E-3</v>
      </c>
      <c r="J2089">
        <f>IF('Peaker Keys'!$B$31=1,H2089,I2089)</f>
        <v>0</v>
      </c>
    </row>
    <row r="2090" spans="1:10" x14ac:dyDescent="0.25">
      <c r="A2090">
        <v>2084</v>
      </c>
      <c r="B2090">
        <v>0</v>
      </c>
      <c r="C2090">
        <v>2356.8000000000002</v>
      </c>
      <c r="D2090">
        <f>MOD(A2090-1+'Peaker Keys'!$B$7,'Peaker Keys'!$B$5)</f>
        <v>2107</v>
      </c>
      <c r="E2090">
        <f>INT(D2090/'Peaker Keys'!$B$6)+1</f>
        <v>88</v>
      </c>
      <c r="F2090">
        <f>MOD(D2090,'Peaker Keys'!$B$6)</f>
        <v>19</v>
      </c>
      <c r="G2090" t="str">
        <f>VLOOKUP(E2090,Clustering!$A$6:$B$370,2,FALSE)</f>
        <v>Winter</v>
      </c>
      <c r="H2090">
        <f>IF('Peaker Keys'!$B$29&gt;0,MAX(0,MIN('Peaker Keys'!$B$10,B2090/'Peaker Keys'!$B$29)),0)</f>
        <v>0</v>
      </c>
      <c r="I2090">
        <f>MAX(0,MIN('Peaker Keys'!$B$10,C2090/'Peaker Keys'!$B$30))</f>
        <v>1.9742562612773358E-2</v>
      </c>
      <c r="J2090">
        <f>IF('Peaker Keys'!$B$31=1,H2090,I2090)</f>
        <v>0</v>
      </c>
    </row>
    <row r="2091" spans="1:10" x14ac:dyDescent="0.25">
      <c r="A2091">
        <v>2085</v>
      </c>
      <c r="B2091">
        <v>0</v>
      </c>
      <c r="C2091">
        <v>1220.3</v>
      </c>
      <c r="D2091">
        <f>MOD(A2091-1+'Peaker Keys'!$B$7,'Peaker Keys'!$B$5)</f>
        <v>2108</v>
      </c>
      <c r="E2091">
        <f>INT(D2091/'Peaker Keys'!$B$6)+1</f>
        <v>88</v>
      </c>
      <c r="F2091">
        <f>MOD(D2091,'Peaker Keys'!$B$6)</f>
        <v>20</v>
      </c>
      <c r="G2091" t="str">
        <f>VLOOKUP(E2091,Clustering!$A$6:$B$370,2,FALSE)</f>
        <v>Winter</v>
      </c>
      <c r="H2091">
        <f>IF('Peaker Keys'!$B$29&gt;0,MAX(0,MIN('Peaker Keys'!$B$10,B2091/'Peaker Keys'!$B$29)),0)</f>
        <v>0</v>
      </c>
      <c r="I2091">
        <f>MAX(0,MIN('Peaker Keys'!$B$10,C2091/'Peaker Keys'!$B$30))</f>
        <v>1.0222271366415193E-2</v>
      </c>
      <c r="J2091">
        <f>IF('Peaker Keys'!$B$31=1,H2091,I2091)</f>
        <v>0</v>
      </c>
    </row>
    <row r="2092" spans="1:10" x14ac:dyDescent="0.25">
      <c r="A2092">
        <v>2086</v>
      </c>
      <c r="B2092">
        <v>0</v>
      </c>
      <c r="C2092">
        <v>182.2</v>
      </c>
      <c r="D2092">
        <f>MOD(A2092-1+'Peaker Keys'!$B$7,'Peaker Keys'!$B$5)</f>
        <v>2109</v>
      </c>
      <c r="E2092">
        <f>INT(D2092/'Peaker Keys'!$B$6)+1</f>
        <v>88</v>
      </c>
      <c r="F2092">
        <f>MOD(D2092,'Peaker Keys'!$B$6)</f>
        <v>21</v>
      </c>
      <c r="G2092" t="str">
        <f>VLOOKUP(E2092,Clustering!$A$6:$B$370,2,FALSE)</f>
        <v>Winter</v>
      </c>
      <c r="H2092">
        <f>IF('Peaker Keys'!$B$29&gt;0,MAX(0,MIN('Peaker Keys'!$B$10,B2092/'Peaker Keys'!$B$29)),0)</f>
        <v>0</v>
      </c>
      <c r="I2092">
        <f>MAX(0,MIN('Peaker Keys'!$B$10,C2092/'Peaker Keys'!$B$30))</f>
        <v>1.526262265804186E-3</v>
      </c>
      <c r="J2092">
        <f>IF('Peaker Keys'!$B$31=1,H2092,I2092)</f>
        <v>0</v>
      </c>
    </row>
    <row r="2093" spans="1:10" x14ac:dyDescent="0.25">
      <c r="A2093">
        <v>2087</v>
      </c>
      <c r="B2093">
        <v>0</v>
      </c>
      <c r="C2093">
        <v>794.1</v>
      </c>
      <c r="D2093">
        <f>MOD(A2093-1+'Peaker Keys'!$B$7,'Peaker Keys'!$B$5)</f>
        <v>2110</v>
      </c>
      <c r="E2093">
        <f>INT(D2093/'Peaker Keys'!$B$6)+1</f>
        <v>88</v>
      </c>
      <c r="F2093">
        <f>MOD(D2093,'Peaker Keys'!$B$6)</f>
        <v>22</v>
      </c>
      <c r="G2093" t="str">
        <f>VLOOKUP(E2093,Clustering!$A$6:$B$370,2,FALSE)</f>
        <v>Winter</v>
      </c>
      <c r="H2093">
        <f>IF('Peaker Keys'!$B$29&gt;0,MAX(0,MIN('Peaker Keys'!$B$10,B2093/'Peaker Keys'!$B$29)),0)</f>
        <v>0</v>
      </c>
      <c r="I2093">
        <f>MAX(0,MIN('Peaker Keys'!$B$10,C2093/'Peaker Keys'!$B$30))</f>
        <v>6.6520574383924485E-3</v>
      </c>
      <c r="J2093">
        <f>IF('Peaker Keys'!$B$31=1,H2093,I2093)</f>
        <v>0</v>
      </c>
    </row>
    <row r="2094" spans="1:10" x14ac:dyDescent="0.25">
      <c r="A2094">
        <v>2088</v>
      </c>
      <c r="B2094">
        <v>0</v>
      </c>
      <c r="C2094">
        <v>159.1</v>
      </c>
      <c r="D2094">
        <f>MOD(A2094-1+'Peaker Keys'!$B$7,'Peaker Keys'!$B$5)</f>
        <v>2111</v>
      </c>
      <c r="E2094">
        <f>INT(D2094/'Peaker Keys'!$B$6)+1</f>
        <v>88</v>
      </c>
      <c r="F2094">
        <f>MOD(D2094,'Peaker Keys'!$B$6)</f>
        <v>23</v>
      </c>
      <c r="G2094" t="str">
        <f>VLOOKUP(E2094,Clustering!$A$6:$B$370,2,FALSE)</f>
        <v>Winter</v>
      </c>
      <c r="H2094">
        <f>IF('Peaker Keys'!$B$29&gt;0,MAX(0,MIN('Peaker Keys'!$B$10,B2094/'Peaker Keys'!$B$29)),0)</f>
        <v>0</v>
      </c>
      <c r="I2094">
        <f>MAX(0,MIN('Peaker Keys'!$B$10,C2094/'Peaker Keys'!$B$30))</f>
        <v>1.3327570059793962E-3</v>
      </c>
      <c r="J2094">
        <f>IF('Peaker Keys'!$B$31=1,H2094,I2094)</f>
        <v>0</v>
      </c>
    </row>
    <row r="2095" spans="1:10" x14ac:dyDescent="0.25">
      <c r="A2095">
        <v>2089</v>
      </c>
      <c r="B2095">
        <v>0</v>
      </c>
      <c r="C2095">
        <v>159.1</v>
      </c>
      <c r="D2095">
        <f>MOD(A2095-1+'Peaker Keys'!$B$7,'Peaker Keys'!$B$5)</f>
        <v>2112</v>
      </c>
      <c r="E2095">
        <f>INT(D2095/'Peaker Keys'!$B$6)+1</f>
        <v>89</v>
      </c>
      <c r="F2095">
        <f>MOD(D2095,'Peaker Keys'!$B$6)</f>
        <v>0</v>
      </c>
      <c r="G2095" t="str">
        <f>VLOOKUP(E2095,Clustering!$A$6:$B$370,2,FALSE)</f>
        <v>Spring</v>
      </c>
      <c r="H2095">
        <f>IF('Peaker Keys'!$B$29&gt;0,MAX(0,MIN('Peaker Keys'!$B$10,B2095/'Peaker Keys'!$B$29)),0)</f>
        <v>0</v>
      </c>
      <c r="I2095">
        <f>MAX(0,MIN('Peaker Keys'!$B$10,C2095/'Peaker Keys'!$B$30))</f>
        <v>1.3327570059793962E-3</v>
      </c>
      <c r="J2095">
        <f>IF('Peaker Keys'!$B$31=1,H2095,I2095)</f>
        <v>0</v>
      </c>
    </row>
    <row r="2096" spans="1:10" x14ac:dyDescent="0.25">
      <c r="A2096">
        <v>2090</v>
      </c>
      <c r="B2096">
        <v>0</v>
      </c>
      <c r="C2096">
        <v>159.1</v>
      </c>
      <c r="D2096">
        <f>MOD(A2096-1+'Peaker Keys'!$B$7,'Peaker Keys'!$B$5)</f>
        <v>2113</v>
      </c>
      <c r="E2096">
        <f>INT(D2096/'Peaker Keys'!$B$6)+1</f>
        <v>89</v>
      </c>
      <c r="F2096">
        <f>MOD(D2096,'Peaker Keys'!$B$6)</f>
        <v>1</v>
      </c>
      <c r="G2096" t="str">
        <f>VLOOKUP(E2096,Clustering!$A$6:$B$370,2,FALSE)</f>
        <v>Spring</v>
      </c>
      <c r="H2096">
        <f>IF('Peaker Keys'!$B$29&gt;0,MAX(0,MIN('Peaker Keys'!$B$10,B2096/'Peaker Keys'!$B$29)),0)</f>
        <v>0</v>
      </c>
      <c r="I2096">
        <f>MAX(0,MIN('Peaker Keys'!$B$10,C2096/'Peaker Keys'!$B$30))</f>
        <v>1.3327570059793962E-3</v>
      </c>
      <c r="J2096">
        <f>IF('Peaker Keys'!$B$31=1,H2096,I2096)</f>
        <v>0</v>
      </c>
    </row>
    <row r="2097" spans="1:10" x14ac:dyDescent="0.25">
      <c r="A2097">
        <v>2091</v>
      </c>
      <c r="B2097">
        <v>0</v>
      </c>
      <c r="C2097">
        <v>159.1</v>
      </c>
      <c r="D2097">
        <f>MOD(A2097-1+'Peaker Keys'!$B$7,'Peaker Keys'!$B$5)</f>
        <v>2114</v>
      </c>
      <c r="E2097">
        <f>INT(D2097/'Peaker Keys'!$B$6)+1</f>
        <v>89</v>
      </c>
      <c r="F2097">
        <f>MOD(D2097,'Peaker Keys'!$B$6)</f>
        <v>2</v>
      </c>
      <c r="G2097" t="str">
        <f>VLOOKUP(E2097,Clustering!$A$6:$B$370,2,FALSE)</f>
        <v>Spring</v>
      </c>
      <c r="H2097">
        <f>IF('Peaker Keys'!$B$29&gt;0,MAX(0,MIN('Peaker Keys'!$B$10,B2097/'Peaker Keys'!$B$29)),0)</f>
        <v>0</v>
      </c>
      <c r="I2097">
        <f>MAX(0,MIN('Peaker Keys'!$B$10,C2097/'Peaker Keys'!$B$30))</f>
        <v>1.3327570059793962E-3</v>
      </c>
      <c r="J2097">
        <f>IF('Peaker Keys'!$B$31=1,H2097,I2097)</f>
        <v>0</v>
      </c>
    </row>
    <row r="2098" spans="1:10" x14ac:dyDescent="0.25">
      <c r="A2098">
        <v>2092</v>
      </c>
      <c r="B2098">
        <v>0</v>
      </c>
      <c r="C2098">
        <v>159.1</v>
      </c>
      <c r="D2098">
        <f>MOD(A2098-1+'Peaker Keys'!$B$7,'Peaker Keys'!$B$5)</f>
        <v>2115</v>
      </c>
      <c r="E2098">
        <f>INT(D2098/'Peaker Keys'!$B$6)+1</f>
        <v>89</v>
      </c>
      <c r="F2098">
        <f>MOD(D2098,'Peaker Keys'!$B$6)</f>
        <v>3</v>
      </c>
      <c r="G2098" t="str">
        <f>VLOOKUP(E2098,Clustering!$A$6:$B$370,2,FALSE)</f>
        <v>Spring</v>
      </c>
      <c r="H2098">
        <f>IF('Peaker Keys'!$B$29&gt;0,MAX(0,MIN('Peaker Keys'!$B$10,B2098/'Peaker Keys'!$B$29)),0)</f>
        <v>0</v>
      </c>
      <c r="I2098">
        <f>MAX(0,MIN('Peaker Keys'!$B$10,C2098/'Peaker Keys'!$B$30))</f>
        <v>1.3327570059793962E-3</v>
      </c>
      <c r="J2098">
        <f>IF('Peaker Keys'!$B$31=1,H2098,I2098)</f>
        <v>0</v>
      </c>
    </row>
    <row r="2099" spans="1:10" x14ac:dyDescent="0.25">
      <c r="A2099">
        <v>2093</v>
      </c>
      <c r="B2099">
        <v>0</v>
      </c>
      <c r="C2099">
        <v>159.1</v>
      </c>
      <c r="D2099">
        <f>MOD(A2099-1+'Peaker Keys'!$B$7,'Peaker Keys'!$B$5)</f>
        <v>2116</v>
      </c>
      <c r="E2099">
        <f>INT(D2099/'Peaker Keys'!$B$6)+1</f>
        <v>89</v>
      </c>
      <c r="F2099">
        <f>MOD(D2099,'Peaker Keys'!$B$6)</f>
        <v>4</v>
      </c>
      <c r="G2099" t="str">
        <f>VLOOKUP(E2099,Clustering!$A$6:$B$370,2,FALSE)</f>
        <v>Spring</v>
      </c>
      <c r="H2099">
        <f>IF('Peaker Keys'!$B$29&gt;0,MAX(0,MIN('Peaker Keys'!$B$10,B2099/'Peaker Keys'!$B$29)),0)</f>
        <v>0</v>
      </c>
      <c r="I2099">
        <f>MAX(0,MIN('Peaker Keys'!$B$10,C2099/'Peaker Keys'!$B$30))</f>
        <v>1.3327570059793962E-3</v>
      </c>
      <c r="J2099">
        <f>IF('Peaker Keys'!$B$31=1,H2099,I2099)</f>
        <v>0</v>
      </c>
    </row>
    <row r="2100" spans="1:10" x14ac:dyDescent="0.25">
      <c r="A2100">
        <v>2094</v>
      </c>
      <c r="B2100">
        <v>0</v>
      </c>
      <c r="C2100">
        <v>159.1</v>
      </c>
      <c r="D2100">
        <f>MOD(A2100-1+'Peaker Keys'!$B$7,'Peaker Keys'!$B$5)</f>
        <v>2117</v>
      </c>
      <c r="E2100">
        <f>INT(D2100/'Peaker Keys'!$B$6)+1</f>
        <v>89</v>
      </c>
      <c r="F2100">
        <f>MOD(D2100,'Peaker Keys'!$B$6)</f>
        <v>5</v>
      </c>
      <c r="G2100" t="str">
        <f>VLOOKUP(E2100,Clustering!$A$6:$B$370,2,FALSE)</f>
        <v>Spring</v>
      </c>
      <c r="H2100">
        <f>IF('Peaker Keys'!$B$29&gt;0,MAX(0,MIN('Peaker Keys'!$B$10,B2100/'Peaker Keys'!$B$29)),0)</f>
        <v>0</v>
      </c>
      <c r="I2100">
        <f>MAX(0,MIN('Peaker Keys'!$B$10,C2100/'Peaker Keys'!$B$30))</f>
        <v>1.3327570059793962E-3</v>
      </c>
      <c r="J2100">
        <f>IF('Peaker Keys'!$B$31=1,H2100,I2100)</f>
        <v>0</v>
      </c>
    </row>
    <row r="2101" spans="1:10" x14ac:dyDescent="0.25">
      <c r="A2101">
        <v>2095</v>
      </c>
      <c r="B2101">
        <v>0</v>
      </c>
      <c r="C2101">
        <v>95.5</v>
      </c>
      <c r="D2101">
        <f>MOD(A2101-1+'Peaker Keys'!$B$7,'Peaker Keys'!$B$5)</f>
        <v>2118</v>
      </c>
      <c r="E2101">
        <f>INT(D2101/'Peaker Keys'!$B$6)+1</f>
        <v>89</v>
      </c>
      <c r="F2101">
        <f>MOD(D2101,'Peaker Keys'!$B$6)</f>
        <v>6</v>
      </c>
      <c r="G2101" t="str">
        <f>VLOOKUP(E2101,Clustering!$A$6:$B$370,2,FALSE)</f>
        <v>Spring</v>
      </c>
      <c r="H2101">
        <f>IF('Peaker Keys'!$B$29&gt;0,MAX(0,MIN('Peaker Keys'!$B$10,B2101/'Peaker Keys'!$B$29)),0)</f>
        <v>0</v>
      </c>
      <c r="I2101">
        <f>MAX(0,MIN('Peaker Keys'!$B$10,C2101/'Peaker Keys'!$B$30))</f>
        <v>7.9998927763062441E-4</v>
      </c>
      <c r="J2101">
        <f>IF('Peaker Keys'!$B$31=1,H2101,I2101)</f>
        <v>0</v>
      </c>
    </row>
    <row r="2102" spans="1:10" x14ac:dyDescent="0.25">
      <c r="A2102">
        <v>2096</v>
      </c>
      <c r="B2102">
        <v>0</v>
      </c>
      <c r="C2102">
        <v>95.5</v>
      </c>
      <c r="D2102">
        <f>MOD(A2102-1+'Peaker Keys'!$B$7,'Peaker Keys'!$B$5)</f>
        <v>2119</v>
      </c>
      <c r="E2102">
        <f>INT(D2102/'Peaker Keys'!$B$6)+1</f>
        <v>89</v>
      </c>
      <c r="F2102">
        <f>MOD(D2102,'Peaker Keys'!$B$6)</f>
        <v>7</v>
      </c>
      <c r="G2102" t="str">
        <f>VLOOKUP(E2102,Clustering!$A$6:$B$370,2,FALSE)</f>
        <v>Spring</v>
      </c>
      <c r="H2102">
        <f>IF('Peaker Keys'!$B$29&gt;0,MAX(0,MIN('Peaker Keys'!$B$10,B2102/'Peaker Keys'!$B$29)),0)</f>
        <v>0</v>
      </c>
      <c r="I2102">
        <f>MAX(0,MIN('Peaker Keys'!$B$10,C2102/'Peaker Keys'!$B$30))</f>
        <v>7.9998927763062441E-4</v>
      </c>
      <c r="J2102">
        <f>IF('Peaker Keys'!$B$31=1,H2102,I2102)</f>
        <v>0</v>
      </c>
    </row>
    <row r="2103" spans="1:10" x14ac:dyDescent="0.25">
      <c r="A2103">
        <v>2097</v>
      </c>
      <c r="B2103">
        <v>0</v>
      </c>
      <c r="C2103">
        <v>95.5</v>
      </c>
      <c r="D2103">
        <f>MOD(A2103-1+'Peaker Keys'!$B$7,'Peaker Keys'!$B$5)</f>
        <v>2120</v>
      </c>
      <c r="E2103">
        <f>INT(D2103/'Peaker Keys'!$B$6)+1</f>
        <v>89</v>
      </c>
      <c r="F2103">
        <f>MOD(D2103,'Peaker Keys'!$B$6)</f>
        <v>8</v>
      </c>
      <c r="G2103" t="str">
        <f>VLOOKUP(E2103,Clustering!$A$6:$B$370,2,FALSE)</f>
        <v>Spring</v>
      </c>
      <c r="H2103">
        <f>IF('Peaker Keys'!$B$29&gt;0,MAX(0,MIN('Peaker Keys'!$B$10,B2103/'Peaker Keys'!$B$29)),0)</f>
        <v>0</v>
      </c>
      <c r="I2103">
        <f>MAX(0,MIN('Peaker Keys'!$B$10,C2103/'Peaker Keys'!$B$30))</f>
        <v>7.9998927763062441E-4</v>
      </c>
      <c r="J2103">
        <f>IF('Peaker Keys'!$B$31=1,H2103,I2103)</f>
        <v>0</v>
      </c>
    </row>
    <row r="2104" spans="1:10" x14ac:dyDescent="0.25">
      <c r="A2104">
        <v>2098</v>
      </c>
      <c r="B2104">
        <v>0</v>
      </c>
      <c r="C2104">
        <v>95.5</v>
      </c>
      <c r="D2104">
        <f>MOD(A2104-1+'Peaker Keys'!$B$7,'Peaker Keys'!$B$5)</f>
        <v>2121</v>
      </c>
      <c r="E2104">
        <f>INT(D2104/'Peaker Keys'!$B$6)+1</f>
        <v>89</v>
      </c>
      <c r="F2104">
        <f>MOD(D2104,'Peaker Keys'!$B$6)</f>
        <v>9</v>
      </c>
      <c r="G2104" t="str">
        <f>VLOOKUP(E2104,Clustering!$A$6:$B$370,2,FALSE)</f>
        <v>Spring</v>
      </c>
      <c r="H2104">
        <f>IF('Peaker Keys'!$B$29&gt;0,MAX(0,MIN('Peaker Keys'!$B$10,B2104/'Peaker Keys'!$B$29)),0)</f>
        <v>0</v>
      </c>
      <c r="I2104">
        <f>MAX(0,MIN('Peaker Keys'!$B$10,C2104/'Peaker Keys'!$B$30))</f>
        <v>7.9998927763062441E-4</v>
      </c>
      <c r="J2104">
        <f>IF('Peaker Keys'!$B$31=1,H2104,I2104)</f>
        <v>0</v>
      </c>
    </row>
    <row r="2105" spans="1:10" x14ac:dyDescent="0.25">
      <c r="A2105">
        <v>2099</v>
      </c>
      <c r="B2105">
        <v>0</v>
      </c>
      <c r="C2105">
        <v>95.5</v>
      </c>
      <c r="D2105">
        <f>MOD(A2105-1+'Peaker Keys'!$B$7,'Peaker Keys'!$B$5)</f>
        <v>2122</v>
      </c>
      <c r="E2105">
        <f>INT(D2105/'Peaker Keys'!$B$6)+1</f>
        <v>89</v>
      </c>
      <c r="F2105">
        <f>MOD(D2105,'Peaker Keys'!$B$6)</f>
        <v>10</v>
      </c>
      <c r="G2105" t="str">
        <f>VLOOKUP(E2105,Clustering!$A$6:$B$370,2,FALSE)</f>
        <v>Spring</v>
      </c>
      <c r="H2105">
        <f>IF('Peaker Keys'!$B$29&gt;0,MAX(0,MIN('Peaker Keys'!$B$10,B2105/'Peaker Keys'!$B$29)),0)</f>
        <v>0</v>
      </c>
      <c r="I2105">
        <f>MAX(0,MIN('Peaker Keys'!$B$10,C2105/'Peaker Keys'!$B$30))</f>
        <v>7.9998927763062441E-4</v>
      </c>
      <c r="J2105">
        <f>IF('Peaker Keys'!$B$31=1,H2105,I2105)</f>
        <v>0</v>
      </c>
    </row>
    <row r="2106" spans="1:10" x14ac:dyDescent="0.25">
      <c r="A2106">
        <v>2100</v>
      </c>
      <c r="B2106">
        <v>0</v>
      </c>
      <c r="C2106">
        <v>95.5</v>
      </c>
      <c r="D2106">
        <f>MOD(A2106-1+'Peaker Keys'!$B$7,'Peaker Keys'!$B$5)</f>
        <v>2123</v>
      </c>
      <c r="E2106">
        <f>INT(D2106/'Peaker Keys'!$B$6)+1</f>
        <v>89</v>
      </c>
      <c r="F2106">
        <f>MOD(D2106,'Peaker Keys'!$B$6)</f>
        <v>11</v>
      </c>
      <c r="G2106" t="str">
        <f>VLOOKUP(E2106,Clustering!$A$6:$B$370,2,FALSE)</f>
        <v>Spring</v>
      </c>
      <c r="H2106">
        <f>IF('Peaker Keys'!$B$29&gt;0,MAX(0,MIN('Peaker Keys'!$B$10,B2106/'Peaker Keys'!$B$29)),0)</f>
        <v>0</v>
      </c>
      <c r="I2106">
        <f>MAX(0,MIN('Peaker Keys'!$B$10,C2106/'Peaker Keys'!$B$30))</f>
        <v>7.9998927763062441E-4</v>
      </c>
      <c r="J2106">
        <f>IF('Peaker Keys'!$B$31=1,H2106,I2106)</f>
        <v>0</v>
      </c>
    </row>
    <row r="2107" spans="1:10" x14ac:dyDescent="0.25">
      <c r="A2107">
        <v>2101</v>
      </c>
      <c r="B2107">
        <v>0</v>
      </c>
      <c r="C2107">
        <v>95.5</v>
      </c>
      <c r="D2107">
        <f>MOD(A2107-1+'Peaker Keys'!$B$7,'Peaker Keys'!$B$5)</f>
        <v>2124</v>
      </c>
      <c r="E2107">
        <f>INT(D2107/'Peaker Keys'!$B$6)+1</f>
        <v>89</v>
      </c>
      <c r="F2107">
        <f>MOD(D2107,'Peaker Keys'!$B$6)</f>
        <v>12</v>
      </c>
      <c r="G2107" t="str">
        <f>VLOOKUP(E2107,Clustering!$A$6:$B$370,2,FALSE)</f>
        <v>Spring</v>
      </c>
      <c r="H2107">
        <f>IF('Peaker Keys'!$B$29&gt;0,MAX(0,MIN('Peaker Keys'!$B$10,B2107/'Peaker Keys'!$B$29)),0)</f>
        <v>0</v>
      </c>
      <c r="I2107">
        <f>MAX(0,MIN('Peaker Keys'!$B$10,C2107/'Peaker Keys'!$B$30))</f>
        <v>7.9998927763062441E-4</v>
      </c>
      <c r="J2107">
        <f>IF('Peaker Keys'!$B$31=1,H2107,I2107)</f>
        <v>0</v>
      </c>
    </row>
    <row r="2108" spans="1:10" x14ac:dyDescent="0.25">
      <c r="A2108">
        <v>2102</v>
      </c>
      <c r="B2108">
        <v>0</v>
      </c>
      <c r="C2108">
        <v>95.5</v>
      </c>
      <c r="D2108">
        <f>MOD(A2108-1+'Peaker Keys'!$B$7,'Peaker Keys'!$B$5)</f>
        <v>2125</v>
      </c>
      <c r="E2108">
        <f>INT(D2108/'Peaker Keys'!$B$6)+1</f>
        <v>89</v>
      </c>
      <c r="F2108">
        <f>MOD(D2108,'Peaker Keys'!$B$6)</f>
        <v>13</v>
      </c>
      <c r="G2108" t="str">
        <f>VLOOKUP(E2108,Clustering!$A$6:$B$370,2,FALSE)</f>
        <v>Spring</v>
      </c>
      <c r="H2108">
        <f>IF('Peaker Keys'!$B$29&gt;0,MAX(0,MIN('Peaker Keys'!$B$10,B2108/'Peaker Keys'!$B$29)),0)</f>
        <v>0</v>
      </c>
      <c r="I2108">
        <f>MAX(0,MIN('Peaker Keys'!$B$10,C2108/'Peaker Keys'!$B$30))</f>
        <v>7.9998927763062441E-4</v>
      </c>
      <c r="J2108">
        <f>IF('Peaker Keys'!$B$31=1,H2108,I2108)</f>
        <v>0</v>
      </c>
    </row>
    <row r="2109" spans="1:10" x14ac:dyDescent="0.25">
      <c r="A2109">
        <v>2103</v>
      </c>
      <c r="B2109">
        <v>0</v>
      </c>
      <c r="C2109">
        <v>95.5</v>
      </c>
      <c r="D2109">
        <f>MOD(A2109-1+'Peaker Keys'!$B$7,'Peaker Keys'!$B$5)</f>
        <v>2126</v>
      </c>
      <c r="E2109">
        <f>INT(D2109/'Peaker Keys'!$B$6)+1</f>
        <v>89</v>
      </c>
      <c r="F2109">
        <f>MOD(D2109,'Peaker Keys'!$B$6)</f>
        <v>14</v>
      </c>
      <c r="G2109" t="str">
        <f>VLOOKUP(E2109,Clustering!$A$6:$B$370,2,FALSE)</f>
        <v>Spring</v>
      </c>
      <c r="H2109">
        <f>IF('Peaker Keys'!$B$29&gt;0,MAX(0,MIN('Peaker Keys'!$B$10,B2109/'Peaker Keys'!$B$29)),0)</f>
        <v>0</v>
      </c>
      <c r="I2109">
        <f>MAX(0,MIN('Peaker Keys'!$B$10,C2109/'Peaker Keys'!$B$30))</f>
        <v>7.9998927763062441E-4</v>
      </c>
      <c r="J2109">
        <f>IF('Peaker Keys'!$B$31=1,H2109,I2109)</f>
        <v>0</v>
      </c>
    </row>
    <row r="2110" spans="1:10" x14ac:dyDescent="0.25">
      <c r="A2110">
        <v>2104</v>
      </c>
      <c r="B2110">
        <v>0</v>
      </c>
      <c r="C2110">
        <v>95.5</v>
      </c>
      <c r="D2110">
        <f>MOD(A2110-1+'Peaker Keys'!$B$7,'Peaker Keys'!$B$5)</f>
        <v>2127</v>
      </c>
      <c r="E2110">
        <f>INT(D2110/'Peaker Keys'!$B$6)+1</f>
        <v>89</v>
      </c>
      <c r="F2110">
        <f>MOD(D2110,'Peaker Keys'!$B$6)</f>
        <v>15</v>
      </c>
      <c r="G2110" t="str">
        <f>VLOOKUP(E2110,Clustering!$A$6:$B$370,2,FALSE)</f>
        <v>Spring</v>
      </c>
      <c r="H2110">
        <f>IF('Peaker Keys'!$B$29&gt;0,MAX(0,MIN('Peaker Keys'!$B$10,B2110/'Peaker Keys'!$B$29)),0)</f>
        <v>0</v>
      </c>
      <c r="I2110">
        <f>MAX(0,MIN('Peaker Keys'!$B$10,C2110/'Peaker Keys'!$B$30))</f>
        <v>7.9998927763062441E-4</v>
      </c>
      <c r="J2110">
        <f>IF('Peaker Keys'!$B$31=1,H2110,I2110)</f>
        <v>0</v>
      </c>
    </row>
    <row r="2111" spans="1:10" x14ac:dyDescent="0.25">
      <c r="A2111">
        <v>2105</v>
      </c>
      <c r="B2111">
        <v>0</v>
      </c>
      <c r="C2111">
        <v>95.5</v>
      </c>
      <c r="D2111">
        <f>MOD(A2111-1+'Peaker Keys'!$B$7,'Peaker Keys'!$B$5)</f>
        <v>2128</v>
      </c>
      <c r="E2111">
        <f>INT(D2111/'Peaker Keys'!$B$6)+1</f>
        <v>89</v>
      </c>
      <c r="F2111">
        <f>MOD(D2111,'Peaker Keys'!$B$6)</f>
        <v>16</v>
      </c>
      <c r="G2111" t="str">
        <f>VLOOKUP(E2111,Clustering!$A$6:$B$370,2,FALSE)</f>
        <v>Spring</v>
      </c>
      <c r="H2111">
        <f>IF('Peaker Keys'!$B$29&gt;0,MAX(0,MIN('Peaker Keys'!$B$10,B2111/'Peaker Keys'!$B$29)),0)</f>
        <v>0</v>
      </c>
      <c r="I2111">
        <f>MAX(0,MIN('Peaker Keys'!$B$10,C2111/'Peaker Keys'!$B$30))</f>
        <v>7.9998927763062441E-4</v>
      </c>
      <c r="J2111">
        <f>IF('Peaker Keys'!$B$31=1,H2111,I2111)</f>
        <v>0</v>
      </c>
    </row>
    <row r="2112" spans="1:10" x14ac:dyDescent="0.25">
      <c r="A2112">
        <v>2106</v>
      </c>
      <c r="B2112">
        <v>0</v>
      </c>
      <c r="C2112">
        <v>159.1</v>
      </c>
      <c r="D2112">
        <f>MOD(A2112-1+'Peaker Keys'!$B$7,'Peaker Keys'!$B$5)</f>
        <v>2129</v>
      </c>
      <c r="E2112">
        <f>INT(D2112/'Peaker Keys'!$B$6)+1</f>
        <v>89</v>
      </c>
      <c r="F2112">
        <f>MOD(D2112,'Peaker Keys'!$B$6)</f>
        <v>17</v>
      </c>
      <c r="G2112" t="str">
        <f>VLOOKUP(E2112,Clustering!$A$6:$B$370,2,FALSE)</f>
        <v>Spring</v>
      </c>
      <c r="H2112">
        <f>IF('Peaker Keys'!$B$29&gt;0,MAX(0,MIN('Peaker Keys'!$B$10,B2112/'Peaker Keys'!$B$29)),0)</f>
        <v>0</v>
      </c>
      <c r="I2112">
        <f>MAX(0,MIN('Peaker Keys'!$B$10,C2112/'Peaker Keys'!$B$30))</f>
        <v>1.3327570059793962E-3</v>
      </c>
      <c r="J2112">
        <f>IF('Peaker Keys'!$B$31=1,H2112,I2112)</f>
        <v>0</v>
      </c>
    </row>
    <row r="2113" spans="1:10" x14ac:dyDescent="0.25">
      <c r="A2113">
        <v>2107</v>
      </c>
      <c r="B2113">
        <v>0</v>
      </c>
      <c r="C2113">
        <v>2410.6999999999998</v>
      </c>
      <c r="D2113">
        <f>MOD(A2113-1+'Peaker Keys'!$B$7,'Peaker Keys'!$B$5)</f>
        <v>2130</v>
      </c>
      <c r="E2113">
        <f>INT(D2113/'Peaker Keys'!$B$6)+1</f>
        <v>89</v>
      </c>
      <c r="F2113">
        <f>MOD(D2113,'Peaker Keys'!$B$6)</f>
        <v>18</v>
      </c>
      <c r="G2113" t="str">
        <f>VLOOKUP(E2113,Clustering!$A$6:$B$370,2,FALSE)</f>
        <v>Spring</v>
      </c>
      <c r="H2113">
        <f>IF('Peaker Keys'!$B$29&gt;0,MAX(0,MIN('Peaker Keys'!$B$10,B2113/'Peaker Keys'!$B$29)),0)</f>
        <v>0</v>
      </c>
      <c r="I2113">
        <f>MAX(0,MIN('Peaker Keys'!$B$10,C2113/'Peaker Keys'!$B$30))</f>
        <v>2.0194074885697865E-2</v>
      </c>
      <c r="J2113">
        <f>IF('Peaker Keys'!$B$31=1,H2113,I2113)</f>
        <v>0</v>
      </c>
    </row>
    <row r="2114" spans="1:10" x14ac:dyDescent="0.25">
      <c r="A2114">
        <v>2108</v>
      </c>
      <c r="B2114">
        <v>0</v>
      </c>
      <c r="C2114">
        <v>2579.1</v>
      </c>
      <c r="D2114">
        <f>MOD(A2114-1+'Peaker Keys'!$B$7,'Peaker Keys'!$B$5)</f>
        <v>2131</v>
      </c>
      <c r="E2114">
        <f>INT(D2114/'Peaker Keys'!$B$6)+1</f>
        <v>89</v>
      </c>
      <c r="F2114">
        <f>MOD(D2114,'Peaker Keys'!$B$6)</f>
        <v>19</v>
      </c>
      <c r="G2114" t="str">
        <f>VLOOKUP(E2114,Clustering!$A$6:$B$370,2,FALSE)</f>
        <v>Spring</v>
      </c>
      <c r="H2114">
        <f>IF('Peaker Keys'!$B$29&gt;0,MAX(0,MIN('Peaker Keys'!$B$10,B2114/'Peaker Keys'!$B$29)),0)</f>
        <v>0</v>
      </c>
      <c r="I2114">
        <f>MAX(0,MIN('Peaker Keys'!$B$10,C2114/'Peaker Keys'!$B$30))</f>
        <v>2.1604736606671657E-2</v>
      </c>
      <c r="J2114">
        <f>IF('Peaker Keys'!$B$31=1,H2114,I2114)</f>
        <v>0</v>
      </c>
    </row>
    <row r="2115" spans="1:10" x14ac:dyDescent="0.25">
      <c r="A2115">
        <v>2109</v>
      </c>
      <c r="B2115">
        <v>0</v>
      </c>
      <c r="C2115">
        <v>392.8</v>
      </c>
      <c r="D2115">
        <f>MOD(A2115-1+'Peaker Keys'!$B$7,'Peaker Keys'!$B$5)</f>
        <v>2132</v>
      </c>
      <c r="E2115">
        <f>INT(D2115/'Peaker Keys'!$B$6)+1</f>
        <v>89</v>
      </c>
      <c r="F2115">
        <f>MOD(D2115,'Peaker Keys'!$B$6)</f>
        <v>20</v>
      </c>
      <c r="G2115" t="str">
        <f>VLOOKUP(E2115,Clustering!$A$6:$B$370,2,FALSE)</f>
        <v>Spring</v>
      </c>
      <c r="H2115">
        <f>IF('Peaker Keys'!$B$29&gt;0,MAX(0,MIN('Peaker Keys'!$B$10,B2115/'Peaker Keys'!$B$29)),0)</f>
        <v>0</v>
      </c>
      <c r="I2115">
        <f>MAX(0,MIN('Peaker Keys'!$B$10,C2115/'Peaker Keys'!$B$30))</f>
        <v>3.2904271021288929E-3</v>
      </c>
      <c r="J2115">
        <f>IF('Peaker Keys'!$B$31=1,H2115,I2115)</f>
        <v>0</v>
      </c>
    </row>
    <row r="2116" spans="1:10" x14ac:dyDescent="0.25">
      <c r="A2116">
        <v>2110</v>
      </c>
      <c r="B2116">
        <v>0</v>
      </c>
      <c r="C2116">
        <v>159.1</v>
      </c>
      <c r="D2116">
        <f>MOD(A2116-1+'Peaker Keys'!$B$7,'Peaker Keys'!$B$5)</f>
        <v>2133</v>
      </c>
      <c r="E2116">
        <f>INT(D2116/'Peaker Keys'!$B$6)+1</f>
        <v>89</v>
      </c>
      <c r="F2116">
        <f>MOD(D2116,'Peaker Keys'!$B$6)</f>
        <v>21</v>
      </c>
      <c r="G2116" t="str">
        <f>VLOOKUP(E2116,Clustering!$A$6:$B$370,2,FALSE)</f>
        <v>Spring</v>
      </c>
      <c r="H2116">
        <f>IF('Peaker Keys'!$B$29&gt;0,MAX(0,MIN('Peaker Keys'!$B$10,B2116/'Peaker Keys'!$B$29)),0)</f>
        <v>0</v>
      </c>
      <c r="I2116">
        <f>MAX(0,MIN('Peaker Keys'!$B$10,C2116/'Peaker Keys'!$B$30))</f>
        <v>1.3327570059793962E-3</v>
      </c>
      <c r="J2116">
        <f>IF('Peaker Keys'!$B$31=1,H2116,I2116)</f>
        <v>0</v>
      </c>
    </row>
    <row r="2117" spans="1:10" x14ac:dyDescent="0.25">
      <c r="A2117">
        <v>2111</v>
      </c>
      <c r="B2117">
        <v>0</v>
      </c>
      <c r="C2117">
        <v>159.1</v>
      </c>
      <c r="D2117">
        <f>MOD(A2117-1+'Peaker Keys'!$B$7,'Peaker Keys'!$B$5)</f>
        <v>2134</v>
      </c>
      <c r="E2117">
        <f>INT(D2117/'Peaker Keys'!$B$6)+1</f>
        <v>89</v>
      </c>
      <c r="F2117">
        <f>MOD(D2117,'Peaker Keys'!$B$6)</f>
        <v>22</v>
      </c>
      <c r="G2117" t="str">
        <f>VLOOKUP(E2117,Clustering!$A$6:$B$370,2,FALSE)</f>
        <v>Spring</v>
      </c>
      <c r="H2117">
        <f>IF('Peaker Keys'!$B$29&gt;0,MAX(0,MIN('Peaker Keys'!$B$10,B2117/'Peaker Keys'!$B$29)),0)</f>
        <v>0</v>
      </c>
      <c r="I2117">
        <f>MAX(0,MIN('Peaker Keys'!$B$10,C2117/'Peaker Keys'!$B$30))</f>
        <v>1.3327570059793962E-3</v>
      </c>
      <c r="J2117">
        <f>IF('Peaker Keys'!$B$31=1,H2117,I2117)</f>
        <v>0</v>
      </c>
    </row>
    <row r="2118" spans="1:10" x14ac:dyDescent="0.25">
      <c r="A2118">
        <v>2112</v>
      </c>
      <c r="B2118">
        <v>0</v>
      </c>
      <c r="C2118">
        <v>159.1</v>
      </c>
      <c r="D2118">
        <f>MOD(A2118-1+'Peaker Keys'!$B$7,'Peaker Keys'!$B$5)</f>
        <v>2135</v>
      </c>
      <c r="E2118">
        <f>INT(D2118/'Peaker Keys'!$B$6)+1</f>
        <v>89</v>
      </c>
      <c r="F2118">
        <f>MOD(D2118,'Peaker Keys'!$B$6)</f>
        <v>23</v>
      </c>
      <c r="G2118" t="str">
        <f>VLOOKUP(E2118,Clustering!$A$6:$B$370,2,FALSE)</f>
        <v>Spring</v>
      </c>
      <c r="H2118">
        <f>IF('Peaker Keys'!$B$29&gt;0,MAX(0,MIN('Peaker Keys'!$B$10,B2118/'Peaker Keys'!$B$29)),0)</f>
        <v>0</v>
      </c>
      <c r="I2118">
        <f>MAX(0,MIN('Peaker Keys'!$B$10,C2118/'Peaker Keys'!$B$30))</f>
        <v>1.3327570059793962E-3</v>
      </c>
      <c r="J2118">
        <f>IF('Peaker Keys'!$B$31=1,H2118,I2118)</f>
        <v>0</v>
      </c>
    </row>
    <row r="2119" spans="1:10" x14ac:dyDescent="0.25">
      <c r="A2119">
        <v>2113</v>
      </c>
      <c r="B2119">
        <v>0</v>
      </c>
      <c r="C2119">
        <v>146.80000000000001</v>
      </c>
      <c r="D2119">
        <f>MOD(A2119-1+'Peaker Keys'!$B$7,'Peaker Keys'!$B$5)</f>
        <v>2136</v>
      </c>
      <c r="E2119">
        <f>INT(D2119/'Peaker Keys'!$B$6)+1</f>
        <v>90</v>
      </c>
      <c r="F2119">
        <f>MOD(D2119,'Peaker Keys'!$B$6)</f>
        <v>0</v>
      </c>
      <c r="G2119" t="str">
        <f>VLOOKUP(E2119,Clustering!$A$6:$B$370,2,FALSE)</f>
        <v>Summer</v>
      </c>
      <c r="H2119">
        <f>IF('Peaker Keys'!$B$29&gt;0,MAX(0,MIN('Peaker Keys'!$B$10,B2119/'Peaker Keys'!$B$29)),0)</f>
        <v>0</v>
      </c>
      <c r="I2119">
        <f>MAX(0,MIN('Peaker Keys'!$B$10,C2119/'Peaker Keys'!$B$30))</f>
        <v>1.2297217377610018E-3</v>
      </c>
      <c r="J2119">
        <f>IF('Peaker Keys'!$B$31=1,H2119,I2119)</f>
        <v>0</v>
      </c>
    </row>
    <row r="2120" spans="1:10" x14ac:dyDescent="0.25">
      <c r="A2120">
        <v>2114</v>
      </c>
      <c r="B2120">
        <v>0</v>
      </c>
      <c r="C2120">
        <v>95.5</v>
      </c>
      <c r="D2120">
        <f>MOD(A2120-1+'Peaker Keys'!$B$7,'Peaker Keys'!$B$5)</f>
        <v>2137</v>
      </c>
      <c r="E2120">
        <f>INT(D2120/'Peaker Keys'!$B$6)+1</f>
        <v>90</v>
      </c>
      <c r="F2120">
        <f>MOD(D2120,'Peaker Keys'!$B$6)</f>
        <v>1</v>
      </c>
      <c r="G2120" t="str">
        <f>VLOOKUP(E2120,Clustering!$A$6:$B$370,2,FALSE)</f>
        <v>Summer</v>
      </c>
      <c r="H2120">
        <f>IF('Peaker Keys'!$B$29&gt;0,MAX(0,MIN('Peaker Keys'!$B$10,B2120/'Peaker Keys'!$B$29)),0)</f>
        <v>0</v>
      </c>
      <c r="I2120">
        <f>MAX(0,MIN('Peaker Keys'!$B$10,C2120/'Peaker Keys'!$B$30))</f>
        <v>7.9998927763062441E-4</v>
      </c>
      <c r="J2120">
        <f>IF('Peaker Keys'!$B$31=1,H2120,I2120)</f>
        <v>0</v>
      </c>
    </row>
    <row r="2121" spans="1:10" x14ac:dyDescent="0.25">
      <c r="A2121">
        <v>2115</v>
      </c>
      <c r="B2121">
        <v>0</v>
      </c>
      <c r="C2121">
        <v>95.5</v>
      </c>
      <c r="D2121">
        <f>MOD(A2121-1+'Peaker Keys'!$B$7,'Peaker Keys'!$B$5)</f>
        <v>2138</v>
      </c>
      <c r="E2121">
        <f>INT(D2121/'Peaker Keys'!$B$6)+1</f>
        <v>90</v>
      </c>
      <c r="F2121">
        <f>MOD(D2121,'Peaker Keys'!$B$6)</f>
        <v>2</v>
      </c>
      <c r="G2121" t="str">
        <f>VLOOKUP(E2121,Clustering!$A$6:$B$370,2,FALSE)</f>
        <v>Summer</v>
      </c>
      <c r="H2121">
        <f>IF('Peaker Keys'!$B$29&gt;0,MAX(0,MIN('Peaker Keys'!$B$10,B2121/'Peaker Keys'!$B$29)),0)</f>
        <v>0</v>
      </c>
      <c r="I2121">
        <f>MAX(0,MIN('Peaker Keys'!$B$10,C2121/'Peaker Keys'!$B$30))</f>
        <v>7.9998927763062441E-4</v>
      </c>
      <c r="J2121">
        <f>IF('Peaker Keys'!$B$31=1,H2121,I2121)</f>
        <v>0</v>
      </c>
    </row>
    <row r="2122" spans="1:10" x14ac:dyDescent="0.25">
      <c r="A2122">
        <v>2116</v>
      </c>
      <c r="B2122">
        <v>0</v>
      </c>
      <c r="C2122">
        <v>95.5</v>
      </c>
      <c r="D2122">
        <f>MOD(A2122-1+'Peaker Keys'!$B$7,'Peaker Keys'!$B$5)</f>
        <v>2139</v>
      </c>
      <c r="E2122">
        <f>INT(D2122/'Peaker Keys'!$B$6)+1</f>
        <v>90</v>
      </c>
      <c r="F2122">
        <f>MOD(D2122,'Peaker Keys'!$B$6)</f>
        <v>3</v>
      </c>
      <c r="G2122" t="str">
        <f>VLOOKUP(E2122,Clustering!$A$6:$B$370,2,FALSE)</f>
        <v>Summer</v>
      </c>
      <c r="H2122">
        <f>IF('Peaker Keys'!$B$29&gt;0,MAX(0,MIN('Peaker Keys'!$B$10,B2122/'Peaker Keys'!$B$29)),0)</f>
        <v>0</v>
      </c>
      <c r="I2122">
        <f>MAX(0,MIN('Peaker Keys'!$B$10,C2122/'Peaker Keys'!$B$30))</f>
        <v>7.9998927763062441E-4</v>
      </c>
      <c r="J2122">
        <f>IF('Peaker Keys'!$B$31=1,H2122,I2122)</f>
        <v>0</v>
      </c>
    </row>
    <row r="2123" spans="1:10" x14ac:dyDescent="0.25">
      <c r="A2123">
        <v>2117</v>
      </c>
      <c r="B2123">
        <v>0</v>
      </c>
      <c r="C2123">
        <v>95.5</v>
      </c>
      <c r="D2123">
        <f>MOD(A2123-1+'Peaker Keys'!$B$7,'Peaker Keys'!$B$5)</f>
        <v>2140</v>
      </c>
      <c r="E2123">
        <f>INT(D2123/'Peaker Keys'!$B$6)+1</f>
        <v>90</v>
      </c>
      <c r="F2123">
        <f>MOD(D2123,'Peaker Keys'!$B$6)</f>
        <v>4</v>
      </c>
      <c r="G2123" t="str">
        <f>VLOOKUP(E2123,Clustering!$A$6:$B$370,2,FALSE)</f>
        <v>Summer</v>
      </c>
      <c r="H2123">
        <f>IF('Peaker Keys'!$B$29&gt;0,MAX(0,MIN('Peaker Keys'!$B$10,B2123/'Peaker Keys'!$B$29)),0)</f>
        <v>0</v>
      </c>
      <c r="I2123">
        <f>MAX(0,MIN('Peaker Keys'!$B$10,C2123/'Peaker Keys'!$B$30))</f>
        <v>7.9998927763062441E-4</v>
      </c>
      <c r="J2123">
        <f>IF('Peaker Keys'!$B$31=1,H2123,I2123)</f>
        <v>0</v>
      </c>
    </row>
    <row r="2124" spans="1:10" x14ac:dyDescent="0.25">
      <c r="A2124">
        <v>2118</v>
      </c>
      <c r="B2124">
        <v>0</v>
      </c>
      <c r="C2124">
        <v>95.5</v>
      </c>
      <c r="D2124">
        <f>MOD(A2124-1+'Peaker Keys'!$B$7,'Peaker Keys'!$B$5)</f>
        <v>2141</v>
      </c>
      <c r="E2124">
        <f>INT(D2124/'Peaker Keys'!$B$6)+1</f>
        <v>90</v>
      </c>
      <c r="F2124">
        <f>MOD(D2124,'Peaker Keys'!$B$6)</f>
        <v>5</v>
      </c>
      <c r="G2124" t="str">
        <f>VLOOKUP(E2124,Clustering!$A$6:$B$370,2,FALSE)</f>
        <v>Summer</v>
      </c>
      <c r="H2124">
        <f>IF('Peaker Keys'!$B$29&gt;0,MAX(0,MIN('Peaker Keys'!$B$10,B2124/'Peaker Keys'!$B$29)),0)</f>
        <v>0</v>
      </c>
      <c r="I2124">
        <f>MAX(0,MIN('Peaker Keys'!$B$10,C2124/'Peaker Keys'!$B$30))</f>
        <v>7.9998927763062441E-4</v>
      </c>
      <c r="J2124">
        <f>IF('Peaker Keys'!$B$31=1,H2124,I2124)</f>
        <v>0</v>
      </c>
    </row>
    <row r="2125" spans="1:10" x14ac:dyDescent="0.25">
      <c r="A2125">
        <v>2119</v>
      </c>
      <c r="B2125">
        <v>0</v>
      </c>
      <c r="C2125">
        <v>95.5</v>
      </c>
      <c r="D2125">
        <f>MOD(A2125-1+'Peaker Keys'!$B$7,'Peaker Keys'!$B$5)</f>
        <v>2142</v>
      </c>
      <c r="E2125">
        <f>INT(D2125/'Peaker Keys'!$B$6)+1</f>
        <v>90</v>
      </c>
      <c r="F2125">
        <f>MOD(D2125,'Peaker Keys'!$B$6)</f>
        <v>6</v>
      </c>
      <c r="G2125" t="str">
        <f>VLOOKUP(E2125,Clustering!$A$6:$B$370,2,FALSE)</f>
        <v>Summer</v>
      </c>
      <c r="H2125">
        <f>IF('Peaker Keys'!$B$29&gt;0,MAX(0,MIN('Peaker Keys'!$B$10,B2125/'Peaker Keys'!$B$29)),0)</f>
        <v>0</v>
      </c>
      <c r="I2125">
        <f>MAX(0,MIN('Peaker Keys'!$B$10,C2125/'Peaker Keys'!$B$30))</f>
        <v>7.9998927763062441E-4</v>
      </c>
      <c r="J2125">
        <f>IF('Peaker Keys'!$B$31=1,H2125,I2125)</f>
        <v>0</v>
      </c>
    </row>
    <row r="2126" spans="1:10" x14ac:dyDescent="0.25">
      <c r="A2126">
        <v>2120</v>
      </c>
      <c r="B2126">
        <v>0</v>
      </c>
      <c r="C2126">
        <v>95.5</v>
      </c>
      <c r="D2126">
        <f>MOD(A2126-1+'Peaker Keys'!$B$7,'Peaker Keys'!$B$5)</f>
        <v>2143</v>
      </c>
      <c r="E2126">
        <f>INT(D2126/'Peaker Keys'!$B$6)+1</f>
        <v>90</v>
      </c>
      <c r="F2126">
        <f>MOD(D2126,'Peaker Keys'!$B$6)</f>
        <v>7</v>
      </c>
      <c r="G2126" t="str">
        <f>VLOOKUP(E2126,Clustering!$A$6:$B$370,2,FALSE)</f>
        <v>Summer</v>
      </c>
      <c r="H2126">
        <f>IF('Peaker Keys'!$B$29&gt;0,MAX(0,MIN('Peaker Keys'!$B$10,B2126/'Peaker Keys'!$B$29)),0)</f>
        <v>0</v>
      </c>
      <c r="I2126">
        <f>MAX(0,MIN('Peaker Keys'!$B$10,C2126/'Peaker Keys'!$B$30))</f>
        <v>7.9998927763062441E-4</v>
      </c>
      <c r="J2126">
        <f>IF('Peaker Keys'!$B$31=1,H2126,I2126)</f>
        <v>0</v>
      </c>
    </row>
    <row r="2127" spans="1:10" x14ac:dyDescent="0.25">
      <c r="A2127">
        <v>2121</v>
      </c>
      <c r="B2127">
        <v>0</v>
      </c>
      <c r="C2127">
        <v>95.5</v>
      </c>
      <c r="D2127">
        <f>MOD(A2127-1+'Peaker Keys'!$B$7,'Peaker Keys'!$B$5)</f>
        <v>2144</v>
      </c>
      <c r="E2127">
        <f>INT(D2127/'Peaker Keys'!$B$6)+1</f>
        <v>90</v>
      </c>
      <c r="F2127">
        <f>MOD(D2127,'Peaker Keys'!$B$6)</f>
        <v>8</v>
      </c>
      <c r="G2127" t="str">
        <f>VLOOKUP(E2127,Clustering!$A$6:$B$370,2,FALSE)</f>
        <v>Summer</v>
      </c>
      <c r="H2127">
        <f>IF('Peaker Keys'!$B$29&gt;0,MAX(0,MIN('Peaker Keys'!$B$10,B2127/'Peaker Keys'!$B$29)),0)</f>
        <v>0</v>
      </c>
      <c r="I2127">
        <f>MAX(0,MIN('Peaker Keys'!$B$10,C2127/'Peaker Keys'!$B$30))</f>
        <v>7.9998927763062441E-4</v>
      </c>
      <c r="J2127">
        <f>IF('Peaker Keys'!$B$31=1,H2127,I2127)</f>
        <v>0</v>
      </c>
    </row>
    <row r="2128" spans="1:10" x14ac:dyDescent="0.25">
      <c r="A2128">
        <v>2122</v>
      </c>
      <c r="B2128">
        <v>0</v>
      </c>
      <c r="C2128">
        <v>95.5</v>
      </c>
      <c r="D2128">
        <f>MOD(A2128-1+'Peaker Keys'!$B$7,'Peaker Keys'!$B$5)</f>
        <v>2145</v>
      </c>
      <c r="E2128">
        <f>INT(D2128/'Peaker Keys'!$B$6)+1</f>
        <v>90</v>
      </c>
      <c r="F2128">
        <f>MOD(D2128,'Peaker Keys'!$B$6)</f>
        <v>9</v>
      </c>
      <c r="G2128" t="str">
        <f>VLOOKUP(E2128,Clustering!$A$6:$B$370,2,FALSE)</f>
        <v>Summer</v>
      </c>
      <c r="H2128">
        <f>IF('Peaker Keys'!$B$29&gt;0,MAX(0,MIN('Peaker Keys'!$B$10,B2128/'Peaker Keys'!$B$29)),0)</f>
        <v>0</v>
      </c>
      <c r="I2128">
        <f>MAX(0,MIN('Peaker Keys'!$B$10,C2128/'Peaker Keys'!$B$30))</f>
        <v>7.9998927763062441E-4</v>
      </c>
      <c r="J2128">
        <f>IF('Peaker Keys'!$B$31=1,H2128,I2128)</f>
        <v>0</v>
      </c>
    </row>
    <row r="2129" spans="1:10" x14ac:dyDescent="0.25">
      <c r="A2129">
        <v>2123</v>
      </c>
      <c r="B2129">
        <v>0</v>
      </c>
      <c r="C2129">
        <v>95.5</v>
      </c>
      <c r="D2129">
        <f>MOD(A2129-1+'Peaker Keys'!$B$7,'Peaker Keys'!$B$5)</f>
        <v>2146</v>
      </c>
      <c r="E2129">
        <f>INT(D2129/'Peaker Keys'!$B$6)+1</f>
        <v>90</v>
      </c>
      <c r="F2129">
        <f>MOD(D2129,'Peaker Keys'!$B$6)</f>
        <v>10</v>
      </c>
      <c r="G2129" t="str">
        <f>VLOOKUP(E2129,Clustering!$A$6:$B$370,2,FALSE)</f>
        <v>Summer</v>
      </c>
      <c r="H2129">
        <f>IF('Peaker Keys'!$B$29&gt;0,MAX(0,MIN('Peaker Keys'!$B$10,B2129/'Peaker Keys'!$B$29)),0)</f>
        <v>0</v>
      </c>
      <c r="I2129">
        <f>MAX(0,MIN('Peaker Keys'!$B$10,C2129/'Peaker Keys'!$B$30))</f>
        <v>7.9998927763062441E-4</v>
      </c>
      <c r="J2129">
        <f>IF('Peaker Keys'!$B$31=1,H2129,I2129)</f>
        <v>0</v>
      </c>
    </row>
    <row r="2130" spans="1:10" x14ac:dyDescent="0.25">
      <c r="A2130">
        <v>2124</v>
      </c>
      <c r="B2130">
        <v>0</v>
      </c>
      <c r="C2130">
        <v>95.5</v>
      </c>
      <c r="D2130">
        <f>MOD(A2130-1+'Peaker Keys'!$B$7,'Peaker Keys'!$B$5)</f>
        <v>2147</v>
      </c>
      <c r="E2130">
        <f>INT(D2130/'Peaker Keys'!$B$6)+1</f>
        <v>90</v>
      </c>
      <c r="F2130">
        <f>MOD(D2130,'Peaker Keys'!$B$6)</f>
        <v>11</v>
      </c>
      <c r="G2130" t="str">
        <f>VLOOKUP(E2130,Clustering!$A$6:$B$370,2,FALSE)</f>
        <v>Summer</v>
      </c>
      <c r="H2130">
        <f>IF('Peaker Keys'!$B$29&gt;0,MAX(0,MIN('Peaker Keys'!$B$10,B2130/'Peaker Keys'!$B$29)),0)</f>
        <v>0</v>
      </c>
      <c r="I2130">
        <f>MAX(0,MIN('Peaker Keys'!$B$10,C2130/'Peaker Keys'!$B$30))</f>
        <v>7.9998927763062441E-4</v>
      </c>
      <c r="J2130">
        <f>IF('Peaker Keys'!$B$31=1,H2130,I2130)</f>
        <v>0</v>
      </c>
    </row>
    <row r="2131" spans="1:10" x14ac:dyDescent="0.25">
      <c r="A2131">
        <v>2125</v>
      </c>
      <c r="B2131">
        <v>0</v>
      </c>
      <c r="C2131">
        <v>95.5</v>
      </c>
      <c r="D2131">
        <f>MOD(A2131-1+'Peaker Keys'!$B$7,'Peaker Keys'!$B$5)</f>
        <v>2148</v>
      </c>
      <c r="E2131">
        <f>INT(D2131/'Peaker Keys'!$B$6)+1</f>
        <v>90</v>
      </c>
      <c r="F2131">
        <f>MOD(D2131,'Peaker Keys'!$B$6)</f>
        <v>12</v>
      </c>
      <c r="G2131" t="str">
        <f>VLOOKUP(E2131,Clustering!$A$6:$B$370,2,FALSE)</f>
        <v>Summer</v>
      </c>
      <c r="H2131">
        <f>IF('Peaker Keys'!$B$29&gt;0,MAX(0,MIN('Peaker Keys'!$B$10,B2131/'Peaker Keys'!$B$29)),0)</f>
        <v>0</v>
      </c>
      <c r="I2131">
        <f>MAX(0,MIN('Peaker Keys'!$B$10,C2131/'Peaker Keys'!$B$30))</f>
        <v>7.9998927763062441E-4</v>
      </c>
      <c r="J2131">
        <f>IF('Peaker Keys'!$B$31=1,H2131,I2131)</f>
        <v>0</v>
      </c>
    </row>
    <row r="2132" spans="1:10" x14ac:dyDescent="0.25">
      <c r="A2132">
        <v>2126</v>
      </c>
      <c r="B2132">
        <v>0</v>
      </c>
      <c r="C2132">
        <v>95.5</v>
      </c>
      <c r="D2132">
        <f>MOD(A2132-1+'Peaker Keys'!$B$7,'Peaker Keys'!$B$5)</f>
        <v>2149</v>
      </c>
      <c r="E2132">
        <f>INT(D2132/'Peaker Keys'!$B$6)+1</f>
        <v>90</v>
      </c>
      <c r="F2132">
        <f>MOD(D2132,'Peaker Keys'!$B$6)</f>
        <v>13</v>
      </c>
      <c r="G2132" t="str">
        <f>VLOOKUP(E2132,Clustering!$A$6:$B$370,2,FALSE)</f>
        <v>Summer</v>
      </c>
      <c r="H2132">
        <f>IF('Peaker Keys'!$B$29&gt;0,MAX(0,MIN('Peaker Keys'!$B$10,B2132/'Peaker Keys'!$B$29)),0)</f>
        <v>0</v>
      </c>
      <c r="I2132">
        <f>MAX(0,MIN('Peaker Keys'!$B$10,C2132/'Peaker Keys'!$B$30))</f>
        <v>7.9998927763062441E-4</v>
      </c>
      <c r="J2132">
        <f>IF('Peaker Keys'!$B$31=1,H2132,I2132)</f>
        <v>0</v>
      </c>
    </row>
    <row r="2133" spans="1:10" x14ac:dyDescent="0.25">
      <c r="A2133">
        <v>2127</v>
      </c>
      <c r="B2133">
        <v>0</v>
      </c>
      <c r="C2133">
        <v>100.2</v>
      </c>
      <c r="D2133">
        <f>MOD(A2133-1+'Peaker Keys'!$B$7,'Peaker Keys'!$B$5)</f>
        <v>2150</v>
      </c>
      <c r="E2133">
        <f>INT(D2133/'Peaker Keys'!$B$6)+1</f>
        <v>90</v>
      </c>
      <c r="F2133">
        <f>MOD(D2133,'Peaker Keys'!$B$6)</f>
        <v>14</v>
      </c>
      <c r="G2133" t="str">
        <f>VLOOKUP(E2133,Clustering!$A$6:$B$370,2,FALSE)</f>
        <v>Summer</v>
      </c>
      <c r="H2133">
        <f>IF('Peaker Keys'!$B$29&gt;0,MAX(0,MIN('Peaker Keys'!$B$10,B2133/'Peaker Keys'!$B$29)),0)</f>
        <v>0</v>
      </c>
      <c r="I2133">
        <f>MAX(0,MIN('Peaker Keys'!$B$10,C2133/'Peaker Keys'!$B$30))</f>
        <v>8.393604776815557E-4</v>
      </c>
      <c r="J2133">
        <f>IF('Peaker Keys'!$B$31=1,H2133,I2133)</f>
        <v>0</v>
      </c>
    </row>
    <row r="2134" spans="1:10" x14ac:dyDescent="0.25">
      <c r="A2134">
        <v>2128</v>
      </c>
      <c r="B2134">
        <v>0</v>
      </c>
      <c r="C2134">
        <v>159.1</v>
      </c>
      <c r="D2134">
        <f>MOD(A2134-1+'Peaker Keys'!$B$7,'Peaker Keys'!$B$5)</f>
        <v>2151</v>
      </c>
      <c r="E2134">
        <f>INT(D2134/'Peaker Keys'!$B$6)+1</f>
        <v>90</v>
      </c>
      <c r="F2134">
        <f>MOD(D2134,'Peaker Keys'!$B$6)</f>
        <v>15</v>
      </c>
      <c r="G2134" t="str">
        <f>VLOOKUP(E2134,Clustering!$A$6:$B$370,2,FALSE)</f>
        <v>Summer</v>
      </c>
      <c r="H2134">
        <f>IF('Peaker Keys'!$B$29&gt;0,MAX(0,MIN('Peaker Keys'!$B$10,B2134/'Peaker Keys'!$B$29)),0)</f>
        <v>0</v>
      </c>
      <c r="I2134">
        <f>MAX(0,MIN('Peaker Keys'!$B$10,C2134/'Peaker Keys'!$B$30))</f>
        <v>1.3327570059793962E-3</v>
      </c>
      <c r="J2134">
        <f>IF('Peaker Keys'!$B$31=1,H2134,I2134)</f>
        <v>0</v>
      </c>
    </row>
    <row r="2135" spans="1:10" x14ac:dyDescent="0.25">
      <c r="A2135">
        <v>2129</v>
      </c>
      <c r="B2135">
        <v>0</v>
      </c>
      <c r="C2135">
        <v>159.1</v>
      </c>
      <c r="D2135">
        <f>MOD(A2135-1+'Peaker Keys'!$B$7,'Peaker Keys'!$B$5)</f>
        <v>2152</v>
      </c>
      <c r="E2135">
        <f>INT(D2135/'Peaker Keys'!$B$6)+1</f>
        <v>90</v>
      </c>
      <c r="F2135">
        <f>MOD(D2135,'Peaker Keys'!$B$6)</f>
        <v>16</v>
      </c>
      <c r="G2135" t="str">
        <f>VLOOKUP(E2135,Clustering!$A$6:$B$370,2,FALSE)</f>
        <v>Summer</v>
      </c>
      <c r="H2135">
        <f>IF('Peaker Keys'!$B$29&gt;0,MAX(0,MIN('Peaker Keys'!$B$10,B2135/'Peaker Keys'!$B$29)),0)</f>
        <v>0</v>
      </c>
      <c r="I2135">
        <f>MAX(0,MIN('Peaker Keys'!$B$10,C2135/'Peaker Keys'!$B$30))</f>
        <v>1.3327570059793962E-3</v>
      </c>
      <c r="J2135">
        <f>IF('Peaker Keys'!$B$31=1,H2135,I2135)</f>
        <v>0</v>
      </c>
    </row>
    <row r="2136" spans="1:10" x14ac:dyDescent="0.25">
      <c r="A2136">
        <v>2130</v>
      </c>
      <c r="B2136">
        <v>0</v>
      </c>
      <c r="C2136">
        <v>159.1</v>
      </c>
      <c r="D2136">
        <f>MOD(A2136-1+'Peaker Keys'!$B$7,'Peaker Keys'!$B$5)</f>
        <v>2153</v>
      </c>
      <c r="E2136">
        <f>INT(D2136/'Peaker Keys'!$B$6)+1</f>
        <v>90</v>
      </c>
      <c r="F2136">
        <f>MOD(D2136,'Peaker Keys'!$B$6)</f>
        <v>17</v>
      </c>
      <c r="G2136" t="str">
        <f>VLOOKUP(E2136,Clustering!$A$6:$B$370,2,FALSE)</f>
        <v>Summer</v>
      </c>
      <c r="H2136">
        <f>IF('Peaker Keys'!$B$29&gt;0,MAX(0,MIN('Peaker Keys'!$B$10,B2136/'Peaker Keys'!$B$29)),0)</f>
        <v>0</v>
      </c>
      <c r="I2136">
        <f>MAX(0,MIN('Peaker Keys'!$B$10,C2136/'Peaker Keys'!$B$30))</f>
        <v>1.3327570059793962E-3</v>
      </c>
      <c r="J2136">
        <f>IF('Peaker Keys'!$B$31=1,H2136,I2136)</f>
        <v>0</v>
      </c>
    </row>
    <row r="2137" spans="1:10" x14ac:dyDescent="0.25">
      <c r="A2137">
        <v>2131</v>
      </c>
      <c r="B2137">
        <v>0</v>
      </c>
      <c r="C2137">
        <v>565.29999999999995</v>
      </c>
      <c r="D2137">
        <f>MOD(A2137-1+'Peaker Keys'!$B$7,'Peaker Keys'!$B$5)</f>
        <v>2154</v>
      </c>
      <c r="E2137">
        <f>INT(D2137/'Peaker Keys'!$B$6)+1</f>
        <v>90</v>
      </c>
      <c r="F2137">
        <f>MOD(D2137,'Peaker Keys'!$B$6)</f>
        <v>18</v>
      </c>
      <c r="G2137" t="str">
        <f>VLOOKUP(E2137,Clustering!$A$6:$B$370,2,FALSE)</f>
        <v>Summer</v>
      </c>
      <c r="H2137">
        <f>IF('Peaker Keys'!$B$29&gt;0,MAX(0,MIN('Peaker Keys'!$B$10,B2137/'Peaker Keys'!$B$29)),0)</f>
        <v>0</v>
      </c>
      <c r="I2137">
        <f>MAX(0,MIN('Peaker Keys'!$B$10,C2137/'Peaker Keys'!$B$30))</f>
        <v>4.7354339125088157E-3</v>
      </c>
      <c r="J2137">
        <f>IF('Peaker Keys'!$B$31=1,H2137,I2137)</f>
        <v>0</v>
      </c>
    </row>
    <row r="2138" spans="1:10" x14ac:dyDescent="0.25">
      <c r="A2138">
        <v>2132</v>
      </c>
      <c r="B2138">
        <v>0</v>
      </c>
      <c r="C2138">
        <v>565.29999999999995</v>
      </c>
      <c r="D2138">
        <f>MOD(A2138-1+'Peaker Keys'!$B$7,'Peaker Keys'!$B$5)</f>
        <v>2155</v>
      </c>
      <c r="E2138">
        <f>INT(D2138/'Peaker Keys'!$B$6)+1</f>
        <v>90</v>
      </c>
      <c r="F2138">
        <f>MOD(D2138,'Peaker Keys'!$B$6)</f>
        <v>19</v>
      </c>
      <c r="G2138" t="str">
        <f>VLOOKUP(E2138,Clustering!$A$6:$B$370,2,FALSE)</f>
        <v>Summer</v>
      </c>
      <c r="H2138">
        <f>IF('Peaker Keys'!$B$29&gt;0,MAX(0,MIN('Peaker Keys'!$B$10,B2138/'Peaker Keys'!$B$29)),0)</f>
        <v>0</v>
      </c>
      <c r="I2138">
        <f>MAX(0,MIN('Peaker Keys'!$B$10,C2138/'Peaker Keys'!$B$30))</f>
        <v>4.7354339125088157E-3</v>
      </c>
      <c r="J2138">
        <f>IF('Peaker Keys'!$B$31=1,H2138,I2138)</f>
        <v>0</v>
      </c>
    </row>
    <row r="2139" spans="1:10" x14ac:dyDescent="0.25">
      <c r="A2139">
        <v>2133</v>
      </c>
      <c r="B2139">
        <v>0</v>
      </c>
      <c r="C2139">
        <v>159.1</v>
      </c>
      <c r="D2139">
        <f>MOD(A2139-1+'Peaker Keys'!$B$7,'Peaker Keys'!$B$5)</f>
        <v>2156</v>
      </c>
      <c r="E2139">
        <f>INT(D2139/'Peaker Keys'!$B$6)+1</f>
        <v>90</v>
      </c>
      <c r="F2139">
        <f>MOD(D2139,'Peaker Keys'!$B$6)</f>
        <v>20</v>
      </c>
      <c r="G2139" t="str">
        <f>VLOOKUP(E2139,Clustering!$A$6:$B$370,2,FALSE)</f>
        <v>Summer</v>
      </c>
      <c r="H2139">
        <f>IF('Peaker Keys'!$B$29&gt;0,MAX(0,MIN('Peaker Keys'!$B$10,B2139/'Peaker Keys'!$B$29)),0)</f>
        <v>0</v>
      </c>
      <c r="I2139">
        <f>MAX(0,MIN('Peaker Keys'!$B$10,C2139/'Peaker Keys'!$B$30))</f>
        <v>1.3327570059793962E-3</v>
      </c>
      <c r="J2139">
        <f>IF('Peaker Keys'!$B$31=1,H2139,I2139)</f>
        <v>0</v>
      </c>
    </row>
    <row r="2140" spans="1:10" x14ac:dyDescent="0.25">
      <c r="A2140">
        <v>2134</v>
      </c>
      <c r="B2140">
        <v>0</v>
      </c>
      <c r="C2140">
        <v>159.1</v>
      </c>
      <c r="D2140">
        <f>MOD(A2140-1+'Peaker Keys'!$B$7,'Peaker Keys'!$B$5)</f>
        <v>2157</v>
      </c>
      <c r="E2140">
        <f>INT(D2140/'Peaker Keys'!$B$6)+1</f>
        <v>90</v>
      </c>
      <c r="F2140">
        <f>MOD(D2140,'Peaker Keys'!$B$6)</f>
        <v>21</v>
      </c>
      <c r="G2140" t="str">
        <f>VLOOKUP(E2140,Clustering!$A$6:$B$370,2,FALSE)</f>
        <v>Summer</v>
      </c>
      <c r="H2140">
        <f>IF('Peaker Keys'!$B$29&gt;0,MAX(0,MIN('Peaker Keys'!$B$10,B2140/'Peaker Keys'!$B$29)),0)</f>
        <v>0</v>
      </c>
      <c r="I2140">
        <f>MAX(0,MIN('Peaker Keys'!$B$10,C2140/'Peaker Keys'!$B$30))</f>
        <v>1.3327570059793962E-3</v>
      </c>
      <c r="J2140">
        <f>IF('Peaker Keys'!$B$31=1,H2140,I2140)</f>
        <v>0</v>
      </c>
    </row>
    <row r="2141" spans="1:10" x14ac:dyDescent="0.25">
      <c r="A2141">
        <v>2135</v>
      </c>
      <c r="B2141">
        <v>0</v>
      </c>
      <c r="C2141">
        <v>159.1</v>
      </c>
      <c r="D2141">
        <f>MOD(A2141-1+'Peaker Keys'!$B$7,'Peaker Keys'!$B$5)</f>
        <v>2158</v>
      </c>
      <c r="E2141">
        <f>INT(D2141/'Peaker Keys'!$B$6)+1</f>
        <v>90</v>
      </c>
      <c r="F2141">
        <f>MOD(D2141,'Peaker Keys'!$B$6)</f>
        <v>22</v>
      </c>
      <c r="G2141" t="str">
        <f>VLOOKUP(E2141,Clustering!$A$6:$B$370,2,FALSE)</f>
        <v>Summer</v>
      </c>
      <c r="H2141">
        <f>IF('Peaker Keys'!$B$29&gt;0,MAX(0,MIN('Peaker Keys'!$B$10,B2141/'Peaker Keys'!$B$29)),0)</f>
        <v>0</v>
      </c>
      <c r="I2141">
        <f>MAX(0,MIN('Peaker Keys'!$B$10,C2141/'Peaker Keys'!$B$30))</f>
        <v>1.3327570059793962E-3</v>
      </c>
      <c r="J2141">
        <f>IF('Peaker Keys'!$B$31=1,H2141,I2141)</f>
        <v>0</v>
      </c>
    </row>
    <row r="2142" spans="1:10" x14ac:dyDescent="0.25">
      <c r="A2142">
        <v>2136</v>
      </c>
      <c r="B2142">
        <v>0</v>
      </c>
      <c r="C2142">
        <v>159.1</v>
      </c>
      <c r="D2142">
        <f>MOD(A2142-1+'Peaker Keys'!$B$7,'Peaker Keys'!$B$5)</f>
        <v>2159</v>
      </c>
      <c r="E2142">
        <f>INT(D2142/'Peaker Keys'!$B$6)+1</f>
        <v>90</v>
      </c>
      <c r="F2142">
        <f>MOD(D2142,'Peaker Keys'!$B$6)</f>
        <v>23</v>
      </c>
      <c r="G2142" t="str">
        <f>VLOOKUP(E2142,Clustering!$A$6:$B$370,2,FALSE)</f>
        <v>Summer</v>
      </c>
      <c r="H2142">
        <f>IF('Peaker Keys'!$B$29&gt;0,MAX(0,MIN('Peaker Keys'!$B$10,B2142/'Peaker Keys'!$B$29)),0)</f>
        <v>0</v>
      </c>
      <c r="I2142">
        <f>MAX(0,MIN('Peaker Keys'!$B$10,C2142/'Peaker Keys'!$B$30))</f>
        <v>1.3327570059793962E-3</v>
      </c>
      <c r="J2142">
        <f>IF('Peaker Keys'!$B$31=1,H2142,I2142)</f>
        <v>0</v>
      </c>
    </row>
    <row r="2143" spans="1:10" x14ac:dyDescent="0.25">
      <c r="A2143">
        <v>2137</v>
      </c>
      <c r="B2143">
        <v>0</v>
      </c>
      <c r="C2143">
        <v>159.1</v>
      </c>
      <c r="D2143">
        <f>MOD(A2143-1+'Peaker Keys'!$B$7,'Peaker Keys'!$B$5)</f>
        <v>2160</v>
      </c>
      <c r="E2143">
        <f>INT(D2143/'Peaker Keys'!$B$6)+1</f>
        <v>91</v>
      </c>
      <c r="F2143">
        <f>MOD(D2143,'Peaker Keys'!$B$6)</f>
        <v>0</v>
      </c>
      <c r="G2143" t="str">
        <f>VLOOKUP(E2143,Clustering!$A$6:$B$370,2,FALSE)</f>
        <v>Winter</v>
      </c>
      <c r="H2143">
        <f>IF('Peaker Keys'!$B$29&gt;0,MAX(0,MIN('Peaker Keys'!$B$10,B2143/'Peaker Keys'!$B$29)),0)</f>
        <v>0</v>
      </c>
      <c r="I2143">
        <f>MAX(0,MIN('Peaker Keys'!$B$10,C2143/'Peaker Keys'!$B$30))</f>
        <v>1.3327570059793962E-3</v>
      </c>
      <c r="J2143">
        <f>IF('Peaker Keys'!$B$31=1,H2143,I2143)</f>
        <v>0</v>
      </c>
    </row>
    <row r="2144" spans="1:10" x14ac:dyDescent="0.25">
      <c r="A2144">
        <v>2138</v>
      </c>
      <c r="B2144">
        <v>0</v>
      </c>
      <c r="C2144">
        <v>159.1</v>
      </c>
      <c r="D2144">
        <f>MOD(A2144-1+'Peaker Keys'!$B$7,'Peaker Keys'!$B$5)</f>
        <v>2161</v>
      </c>
      <c r="E2144">
        <f>INT(D2144/'Peaker Keys'!$B$6)+1</f>
        <v>91</v>
      </c>
      <c r="F2144">
        <f>MOD(D2144,'Peaker Keys'!$B$6)</f>
        <v>1</v>
      </c>
      <c r="G2144" t="str">
        <f>VLOOKUP(E2144,Clustering!$A$6:$B$370,2,FALSE)</f>
        <v>Winter</v>
      </c>
      <c r="H2144">
        <f>IF('Peaker Keys'!$B$29&gt;0,MAX(0,MIN('Peaker Keys'!$B$10,B2144/'Peaker Keys'!$B$29)),0)</f>
        <v>0</v>
      </c>
      <c r="I2144">
        <f>MAX(0,MIN('Peaker Keys'!$B$10,C2144/'Peaker Keys'!$B$30))</f>
        <v>1.3327570059793962E-3</v>
      </c>
      <c r="J2144">
        <f>IF('Peaker Keys'!$B$31=1,H2144,I2144)</f>
        <v>0</v>
      </c>
    </row>
    <row r="2145" spans="1:10" x14ac:dyDescent="0.25">
      <c r="A2145">
        <v>2139</v>
      </c>
      <c r="B2145">
        <v>0</v>
      </c>
      <c r="C2145">
        <v>159.1</v>
      </c>
      <c r="D2145">
        <f>MOD(A2145-1+'Peaker Keys'!$B$7,'Peaker Keys'!$B$5)</f>
        <v>2162</v>
      </c>
      <c r="E2145">
        <f>INT(D2145/'Peaker Keys'!$B$6)+1</f>
        <v>91</v>
      </c>
      <c r="F2145">
        <f>MOD(D2145,'Peaker Keys'!$B$6)</f>
        <v>2</v>
      </c>
      <c r="G2145" t="str">
        <f>VLOOKUP(E2145,Clustering!$A$6:$B$370,2,FALSE)</f>
        <v>Winter</v>
      </c>
      <c r="H2145">
        <f>IF('Peaker Keys'!$B$29&gt;0,MAX(0,MIN('Peaker Keys'!$B$10,B2145/'Peaker Keys'!$B$29)),0)</f>
        <v>0</v>
      </c>
      <c r="I2145">
        <f>MAX(0,MIN('Peaker Keys'!$B$10,C2145/'Peaker Keys'!$B$30))</f>
        <v>1.3327570059793962E-3</v>
      </c>
      <c r="J2145">
        <f>IF('Peaker Keys'!$B$31=1,H2145,I2145)</f>
        <v>0</v>
      </c>
    </row>
    <row r="2146" spans="1:10" x14ac:dyDescent="0.25">
      <c r="A2146">
        <v>2140</v>
      </c>
      <c r="B2146">
        <v>0</v>
      </c>
      <c r="C2146">
        <v>159.1</v>
      </c>
      <c r="D2146">
        <f>MOD(A2146-1+'Peaker Keys'!$B$7,'Peaker Keys'!$B$5)</f>
        <v>2163</v>
      </c>
      <c r="E2146">
        <f>INT(D2146/'Peaker Keys'!$B$6)+1</f>
        <v>91</v>
      </c>
      <c r="F2146">
        <f>MOD(D2146,'Peaker Keys'!$B$6)</f>
        <v>3</v>
      </c>
      <c r="G2146" t="str">
        <f>VLOOKUP(E2146,Clustering!$A$6:$B$370,2,FALSE)</f>
        <v>Winter</v>
      </c>
      <c r="H2146">
        <f>IF('Peaker Keys'!$B$29&gt;0,MAX(0,MIN('Peaker Keys'!$B$10,B2146/'Peaker Keys'!$B$29)),0)</f>
        <v>0</v>
      </c>
      <c r="I2146">
        <f>MAX(0,MIN('Peaker Keys'!$B$10,C2146/'Peaker Keys'!$B$30))</f>
        <v>1.3327570059793962E-3</v>
      </c>
      <c r="J2146">
        <f>IF('Peaker Keys'!$B$31=1,H2146,I2146)</f>
        <v>0</v>
      </c>
    </row>
    <row r="2147" spans="1:10" x14ac:dyDescent="0.25">
      <c r="A2147">
        <v>2141</v>
      </c>
      <c r="B2147">
        <v>0</v>
      </c>
      <c r="C2147">
        <v>159.1</v>
      </c>
      <c r="D2147">
        <f>MOD(A2147-1+'Peaker Keys'!$B$7,'Peaker Keys'!$B$5)</f>
        <v>2164</v>
      </c>
      <c r="E2147">
        <f>INT(D2147/'Peaker Keys'!$B$6)+1</f>
        <v>91</v>
      </c>
      <c r="F2147">
        <f>MOD(D2147,'Peaker Keys'!$B$6)</f>
        <v>4</v>
      </c>
      <c r="G2147" t="str">
        <f>VLOOKUP(E2147,Clustering!$A$6:$B$370,2,FALSE)</f>
        <v>Winter</v>
      </c>
      <c r="H2147">
        <f>IF('Peaker Keys'!$B$29&gt;0,MAX(0,MIN('Peaker Keys'!$B$10,B2147/'Peaker Keys'!$B$29)),0)</f>
        <v>0</v>
      </c>
      <c r="I2147">
        <f>MAX(0,MIN('Peaker Keys'!$B$10,C2147/'Peaker Keys'!$B$30))</f>
        <v>1.3327570059793962E-3</v>
      </c>
      <c r="J2147">
        <f>IF('Peaker Keys'!$B$31=1,H2147,I2147)</f>
        <v>0</v>
      </c>
    </row>
    <row r="2148" spans="1:10" x14ac:dyDescent="0.25">
      <c r="A2148">
        <v>2142</v>
      </c>
      <c r="B2148">
        <v>0</v>
      </c>
      <c r="C2148">
        <v>159.1</v>
      </c>
      <c r="D2148">
        <f>MOD(A2148-1+'Peaker Keys'!$B$7,'Peaker Keys'!$B$5)</f>
        <v>2165</v>
      </c>
      <c r="E2148">
        <f>INT(D2148/'Peaker Keys'!$B$6)+1</f>
        <v>91</v>
      </c>
      <c r="F2148">
        <f>MOD(D2148,'Peaker Keys'!$B$6)</f>
        <v>5</v>
      </c>
      <c r="G2148" t="str">
        <f>VLOOKUP(E2148,Clustering!$A$6:$B$370,2,FALSE)</f>
        <v>Winter</v>
      </c>
      <c r="H2148">
        <f>IF('Peaker Keys'!$B$29&gt;0,MAX(0,MIN('Peaker Keys'!$B$10,B2148/'Peaker Keys'!$B$29)),0)</f>
        <v>0</v>
      </c>
      <c r="I2148">
        <f>MAX(0,MIN('Peaker Keys'!$B$10,C2148/'Peaker Keys'!$B$30))</f>
        <v>1.3327570059793962E-3</v>
      </c>
      <c r="J2148">
        <f>IF('Peaker Keys'!$B$31=1,H2148,I2148)</f>
        <v>0</v>
      </c>
    </row>
    <row r="2149" spans="1:10" x14ac:dyDescent="0.25">
      <c r="A2149">
        <v>2143</v>
      </c>
      <c r="B2149">
        <v>0</v>
      </c>
      <c r="C2149">
        <v>51.6</v>
      </c>
      <c r="D2149">
        <f>MOD(A2149-1+'Peaker Keys'!$B$7,'Peaker Keys'!$B$5)</f>
        <v>2166</v>
      </c>
      <c r="E2149">
        <f>INT(D2149/'Peaker Keys'!$B$6)+1</f>
        <v>91</v>
      </c>
      <c r="F2149">
        <f>MOD(D2149,'Peaker Keys'!$B$6)</f>
        <v>6</v>
      </c>
      <c r="G2149" t="str">
        <f>VLOOKUP(E2149,Clustering!$A$6:$B$370,2,FALSE)</f>
        <v>Winter</v>
      </c>
      <c r="H2149">
        <f>IF('Peaker Keys'!$B$29&gt;0,MAX(0,MIN('Peaker Keys'!$B$10,B2149/'Peaker Keys'!$B$29)),0)</f>
        <v>0</v>
      </c>
      <c r="I2149">
        <f>MAX(0,MIN('Peaker Keys'!$B$10,C2149/'Peaker Keys'!$B$30))</f>
        <v>4.3224551545277719E-4</v>
      </c>
      <c r="J2149">
        <f>IF('Peaker Keys'!$B$31=1,H2149,I2149)</f>
        <v>0</v>
      </c>
    </row>
    <row r="2150" spans="1:10" x14ac:dyDescent="0.25">
      <c r="A2150">
        <v>2144</v>
      </c>
      <c r="B2150">
        <v>0</v>
      </c>
      <c r="C2150">
        <v>51.6</v>
      </c>
      <c r="D2150">
        <f>MOD(A2150-1+'Peaker Keys'!$B$7,'Peaker Keys'!$B$5)</f>
        <v>2167</v>
      </c>
      <c r="E2150">
        <f>INT(D2150/'Peaker Keys'!$B$6)+1</f>
        <v>91</v>
      </c>
      <c r="F2150">
        <f>MOD(D2150,'Peaker Keys'!$B$6)</f>
        <v>7</v>
      </c>
      <c r="G2150" t="str">
        <f>VLOOKUP(E2150,Clustering!$A$6:$B$370,2,FALSE)</f>
        <v>Winter</v>
      </c>
      <c r="H2150">
        <f>IF('Peaker Keys'!$B$29&gt;0,MAX(0,MIN('Peaker Keys'!$B$10,B2150/'Peaker Keys'!$B$29)),0)</f>
        <v>0</v>
      </c>
      <c r="I2150">
        <f>MAX(0,MIN('Peaker Keys'!$B$10,C2150/'Peaker Keys'!$B$30))</f>
        <v>4.3224551545277719E-4</v>
      </c>
      <c r="J2150">
        <f>IF('Peaker Keys'!$B$31=1,H2150,I2150)</f>
        <v>0</v>
      </c>
    </row>
    <row r="2151" spans="1:10" x14ac:dyDescent="0.25">
      <c r="A2151">
        <v>2145</v>
      </c>
      <c r="B2151">
        <v>0</v>
      </c>
      <c r="C2151">
        <v>51.6</v>
      </c>
      <c r="D2151">
        <f>MOD(A2151-1+'Peaker Keys'!$B$7,'Peaker Keys'!$B$5)</f>
        <v>2168</v>
      </c>
      <c r="E2151">
        <f>INT(D2151/'Peaker Keys'!$B$6)+1</f>
        <v>91</v>
      </c>
      <c r="F2151">
        <f>MOD(D2151,'Peaker Keys'!$B$6)</f>
        <v>8</v>
      </c>
      <c r="G2151" t="str">
        <f>VLOOKUP(E2151,Clustering!$A$6:$B$370,2,FALSE)</f>
        <v>Winter</v>
      </c>
      <c r="H2151">
        <f>IF('Peaker Keys'!$B$29&gt;0,MAX(0,MIN('Peaker Keys'!$B$10,B2151/'Peaker Keys'!$B$29)),0)</f>
        <v>0</v>
      </c>
      <c r="I2151">
        <f>MAX(0,MIN('Peaker Keys'!$B$10,C2151/'Peaker Keys'!$B$30))</f>
        <v>4.3224551545277719E-4</v>
      </c>
      <c r="J2151">
        <f>IF('Peaker Keys'!$B$31=1,H2151,I2151)</f>
        <v>0</v>
      </c>
    </row>
    <row r="2152" spans="1:10" x14ac:dyDescent="0.25">
      <c r="A2152">
        <v>2146</v>
      </c>
      <c r="B2152">
        <v>0</v>
      </c>
      <c r="C2152">
        <v>51.6</v>
      </c>
      <c r="D2152">
        <f>MOD(A2152-1+'Peaker Keys'!$B$7,'Peaker Keys'!$B$5)</f>
        <v>2169</v>
      </c>
      <c r="E2152">
        <f>INT(D2152/'Peaker Keys'!$B$6)+1</f>
        <v>91</v>
      </c>
      <c r="F2152">
        <f>MOD(D2152,'Peaker Keys'!$B$6)</f>
        <v>9</v>
      </c>
      <c r="G2152" t="str">
        <f>VLOOKUP(E2152,Clustering!$A$6:$B$370,2,FALSE)</f>
        <v>Winter</v>
      </c>
      <c r="H2152">
        <f>IF('Peaker Keys'!$B$29&gt;0,MAX(0,MIN('Peaker Keys'!$B$10,B2152/'Peaker Keys'!$B$29)),0)</f>
        <v>0</v>
      </c>
      <c r="I2152">
        <f>MAX(0,MIN('Peaker Keys'!$B$10,C2152/'Peaker Keys'!$B$30))</f>
        <v>4.3224551545277719E-4</v>
      </c>
      <c r="J2152">
        <f>IF('Peaker Keys'!$B$31=1,H2152,I2152)</f>
        <v>0</v>
      </c>
    </row>
    <row r="2153" spans="1:10" x14ac:dyDescent="0.25">
      <c r="A2153">
        <v>2147</v>
      </c>
      <c r="B2153">
        <v>0</v>
      </c>
      <c r="C2153">
        <v>51.6</v>
      </c>
      <c r="D2153">
        <f>MOD(A2153-1+'Peaker Keys'!$B$7,'Peaker Keys'!$B$5)</f>
        <v>2170</v>
      </c>
      <c r="E2153">
        <f>INT(D2153/'Peaker Keys'!$B$6)+1</f>
        <v>91</v>
      </c>
      <c r="F2153">
        <f>MOD(D2153,'Peaker Keys'!$B$6)</f>
        <v>10</v>
      </c>
      <c r="G2153" t="str">
        <f>VLOOKUP(E2153,Clustering!$A$6:$B$370,2,FALSE)</f>
        <v>Winter</v>
      </c>
      <c r="H2153">
        <f>IF('Peaker Keys'!$B$29&gt;0,MAX(0,MIN('Peaker Keys'!$B$10,B2153/'Peaker Keys'!$B$29)),0)</f>
        <v>0</v>
      </c>
      <c r="I2153">
        <f>MAX(0,MIN('Peaker Keys'!$B$10,C2153/'Peaker Keys'!$B$30))</f>
        <v>4.3224551545277719E-4</v>
      </c>
      <c r="J2153">
        <f>IF('Peaker Keys'!$B$31=1,H2153,I2153)</f>
        <v>0</v>
      </c>
    </row>
    <row r="2154" spans="1:10" x14ac:dyDescent="0.25">
      <c r="A2154">
        <v>2148</v>
      </c>
      <c r="B2154">
        <v>0</v>
      </c>
      <c r="C2154">
        <v>51.6</v>
      </c>
      <c r="D2154">
        <f>MOD(A2154-1+'Peaker Keys'!$B$7,'Peaker Keys'!$B$5)</f>
        <v>2171</v>
      </c>
      <c r="E2154">
        <f>INT(D2154/'Peaker Keys'!$B$6)+1</f>
        <v>91</v>
      </c>
      <c r="F2154">
        <f>MOD(D2154,'Peaker Keys'!$B$6)</f>
        <v>11</v>
      </c>
      <c r="G2154" t="str">
        <f>VLOOKUP(E2154,Clustering!$A$6:$B$370,2,FALSE)</f>
        <v>Winter</v>
      </c>
      <c r="H2154">
        <f>IF('Peaker Keys'!$B$29&gt;0,MAX(0,MIN('Peaker Keys'!$B$10,B2154/'Peaker Keys'!$B$29)),0)</f>
        <v>0</v>
      </c>
      <c r="I2154">
        <f>MAX(0,MIN('Peaker Keys'!$B$10,C2154/'Peaker Keys'!$B$30))</f>
        <v>4.3224551545277719E-4</v>
      </c>
      <c r="J2154">
        <f>IF('Peaker Keys'!$B$31=1,H2154,I2154)</f>
        <v>0</v>
      </c>
    </row>
    <row r="2155" spans="1:10" x14ac:dyDescent="0.25">
      <c r="A2155">
        <v>2149</v>
      </c>
      <c r="B2155">
        <v>0</v>
      </c>
      <c r="C2155">
        <v>51.6</v>
      </c>
      <c r="D2155">
        <f>MOD(A2155-1+'Peaker Keys'!$B$7,'Peaker Keys'!$B$5)</f>
        <v>2172</v>
      </c>
      <c r="E2155">
        <f>INT(D2155/'Peaker Keys'!$B$6)+1</f>
        <v>91</v>
      </c>
      <c r="F2155">
        <f>MOD(D2155,'Peaker Keys'!$B$6)</f>
        <v>12</v>
      </c>
      <c r="G2155" t="str">
        <f>VLOOKUP(E2155,Clustering!$A$6:$B$370,2,FALSE)</f>
        <v>Winter</v>
      </c>
      <c r="H2155">
        <f>IF('Peaker Keys'!$B$29&gt;0,MAX(0,MIN('Peaker Keys'!$B$10,B2155/'Peaker Keys'!$B$29)),0)</f>
        <v>0</v>
      </c>
      <c r="I2155">
        <f>MAX(0,MIN('Peaker Keys'!$B$10,C2155/'Peaker Keys'!$B$30))</f>
        <v>4.3224551545277719E-4</v>
      </c>
      <c r="J2155">
        <f>IF('Peaker Keys'!$B$31=1,H2155,I2155)</f>
        <v>0</v>
      </c>
    </row>
    <row r="2156" spans="1:10" x14ac:dyDescent="0.25">
      <c r="A2156">
        <v>2150</v>
      </c>
      <c r="B2156">
        <v>0</v>
      </c>
      <c r="C2156">
        <v>51.6</v>
      </c>
      <c r="D2156">
        <f>MOD(A2156-1+'Peaker Keys'!$B$7,'Peaker Keys'!$B$5)</f>
        <v>2173</v>
      </c>
      <c r="E2156">
        <f>INT(D2156/'Peaker Keys'!$B$6)+1</f>
        <v>91</v>
      </c>
      <c r="F2156">
        <f>MOD(D2156,'Peaker Keys'!$B$6)</f>
        <v>13</v>
      </c>
      <c r="G2156" t="str">
        <f>VLOOKUP(E2156,Clustering!$A$6:$B$370,2,FALSE)</f>
        <v>Winter</v>
      </c>
      <c r="H2156">
        <f>IF('Peaker Keys'!$B$29&gt;0,MAX(0,MIN('Peaker Keys'!$B$10,B2156/'Peaker Keys'!$B$29)),0)</f>
        <v>0</v>
      </c>
      <c r="I2156">
        <f>MAX(0,MIN('Peaker Keys'!$B$10,C2156/'Peaker Keys'!$B$30))</f>
        <v>4.3224551545277719E-4</v>
      </c>
      <c r="J2156">
        <f>IF('Peaker Keys'!$B$31=1,H2156,I2156)</f>
        <v>0</v>
      </c>
    </row>
    <row r="2157" spans="1:10" x14ac:dyDescent="0.25">
      <c r="A2157">
        <v>2151</v>
      </c>
      <c r="B2157">
        <v>0</v>
      </c>
      <c r="C2157">
        <v>51.6</v>
      </c>
      <c r="D2157">
        <f>MOD(A2157-1+'Peaker Keys'!$B$7,'Peaker Keys'!$B$5)</f>
        <v>2174</v>
      </c>
      <c r="E2157">
        <f>INT(D2157/'Peaker Keys'!$B$6)+1</f>
        <v>91</v>
      </c>
      <c r="F2157">
        <f>MOD(D2157,'Peaker Keys'!$B$6)</f>
        <v>14</v>
      </c>
      <c r="G2157" t="str">
        <f>VLOOKUP(E2157,Clustering!$A$6:$B$370,2,FALSE)</f>
        <v>Winter</v>
      </c>
      <c r="H2157">
        <f>IF('Peaker Keys'!$B$29&gt;0,MAX(0,MIN('Peaker Keys'!$B$10,B2157/'Peaker Keys'!$B$29)),0)</f>
        <v>0</v>
      </c>
      <c r="I2157">
        <f>MAX(0,MIN('Peaker Keys'!$B$10,C2157/'Peaker Keys'!$B$30))</f>
        <v>4.3224551545277719E-4</v>
      </c>
      <c r="J2157">
        <f>IF('Peaker Keys'!$B$31=1,H2157,I2157)</f>
        <v>0</v>
      </c>
    </row>
    <row r="2158" spans="1:10" x14ac:dyDescent="0.25">
      <c r="A2158">
        <v>2152</v>
      </c>
      <c r="B2158">
        <v>0</v>
      </c>
      <c r="C2158">
        <v>51.6</v>
      </c>
      <c r="D2158">
        <f>MOD(A2158-1+'Peaker Keys'!$B$7,'Peaker Keys'!$B$5)</f>
        <v>2175</v>
      </c>
      <c r="E2158">
        <f>INT(D2158/'Peaker Keys'!$B$6)+1</f>
        <v>91</v>
      </c>
      <c r="F2158">
        <f>MOD(D2158,'Peaker Keys'!$B$6)</f>
        <v>15</v>
      </c>
      <c r="G2158" t="str">
        <f>VLOOKUP(E2158,Clustering!$A$6:$B$370,2,FALSE)</f>
        <v>Winter</v>
      </c>
      <c r="H2158">
        <f>IF('Peaker Keys'!$B$29&gt;0,MAX(0,MIN('Peaker Keys'!$B$10,B2158/'Peaker Keys'!$B$29)),0)</f>
        <v>0</v>
      </c>
      <c r="I2158">
        <f>MAX(0,MIN('Peaker Keys'!$B$10,C2158/'Peaker Keys'!$B$30))</f>
        <v>4.3224551545277719E-4</v>
      </c>
      <c r="J2158">
        <f>IF('Peaker Keys'!$B$31=1,H2158,I2158)</f>
        <v>0</v>
      </c>
    </row>
    <row r="2159" spans="1:10" x14ac:dyDescent="0.25">
      <c r="A2159">
        <v>2153</v>
      </c>
      <c r="B2159">
        <v>0</v>
      </c>
      <c r="C2159">
        <v>58.4</v>
      </c>
      <c r="D2159">
        <f>MOD(A2159-1+'Peaker Keys'!$B$7,'Peaker Keys'!$B$5)</f>
        <v>2176</v>
      </c>
      <c r="E2159">
        <f>INT(D2159/'Peaker Keys'!$B$6)+1</f>
        <v>91</v>
      </c>
      <c r="F2159">
        <f>MOD(D2159,'Peaker Keys'!$B$6)</f>
        <v>16</v>
      </c>
      <c r="G2159" t="str">
        <f>VLOOKUP(E2159,Clustering!$A$6:$B$370,2,FALSE)</f>
        <v>Winter</v>
      </c>
      <c r="H2159">
        <f>IF('Peaker Keys'!$B$29&gt;0,MAX(0,MIN('Peaker Keys'!$B$10,B2159/'Peaker Keys'!$B$29)),0)</f>
        <v>0</v>
      </c>
      <c r="I2159">
        <f>MAX(0,MIN('Peaker Keys'!$B$10,C2159/'Peaker Keys'!$B$30))</f>
        <v>4.8920810276050744E-4</v>
      </c>
      <c r="J2159">
        <f>IF('Peaker Keys'!$B$31=1,H2159,I2159)</f>
        <v>0</v>
      </c>
    </row>
    <row r="2160" spans="1:10" x14ac:dyDescent="0.25">
      <c r="A2160">
        <v>2154</v>
      </c>
      <c r="B2160">
        <v>0</v>
      </c>
      <c r="C2160">
        <v>159.1</v>
      </c>
      <c r="D2160">
        <f>MOD(A2160-1+'Peaker Keys'!$B$7,'Peaker Keys'!$B$5)</f>
        <v>2177</v>
      </c>
      <c r="E2160">
        <f>INT(D2160/'Peaker Keys'!$B$6)+1</f>
        <v>91</v>
      </c>
      <c r="F2160">
        <f>MOD(D2160,'Peaker Keys'!$B$6)</f>
        <v>17</v>
      </c>
      <c r="G2160" t="str">
        <f>VLOOKUP(E2160,Clustering!$A$6:$B$370,2,FALSE)</f>
        <v>Winter</v>
      </c>
      <c r="H2160">
        <f>IF('Peaker Keys'!$B$29&gt;0,MAX(0,MIN('Peaker Keys'!$B$10,B2160/'Peaker Keys'!$B$29)),0)</f>
        <v>0</v>
      </c>
      <c r="I2160">
        <f>MAX(0,MIN('Peaker Keys'!$B$10,C2160/'Peaker Keys'!$B$30))</f>
        <v>1.3327570059793962E-3</v>
      </c>
      <c r="J2160">
        <f>IF('Peaker Keys'!$B$31=1,H2160,I2160)</f>
        <v>0</v>
      </c>
    </row>
    <row r="2161" spans="1:10" x14ac:dyDescent="0.25">
      <c r="A2161">
        <v>2155</v>
      </c>
      <c r="B2161">
        <v>0</v>
      </c>
      <c r="C2161">
        <v>1189.3</v>
      </c>
      <c r="D2161">
        <f>MOD(A2161-1+'Peaker Keys'!$B$7,'Peaker Keys'!$B$5)</f>
        <v>2178</v>
      </c>
      <c r="E2161">
        <f>INT(D2161/'Peaker Keys'!$B$6)+1</f>
        <v>91</v>
      </c>
      <c r="F2161">
        <f>MOD(D2161,'Peaker Keys'!$B$6)</f>
        <v>18</v>
      </c>
      <c r="G2161" t="str">
        <f>VLOOKUP(E2161,Clustering!$A$6:$B$370,2,FALSE)</f>
        <v>Winter</v>
      </c>
      <c r="H2161">
        <f>IF('Peaker Keys'!$B$29&gt;0,MAX(0,MIN('Peaker Keys'!$B$10,B2161/'Peaker Keys'!$B$29)),0)</f>
        <v>0</v>
      </c>
      <c r="I2161">
        <f>MAX(0,MIN('Peaker Keys'!$B$10,C2161/'Peaker Keys'!$B$30))</f>
        <v>9.9625889831005399E-3</v>
      </c>
      <c r="J2161">
        <f>IF('Peaker Keys'!$B$31=1,H2161,I2161)</f>
        <v>0</v>
      </c>
    </row>
    <row r="2162" spans="1:10" x14ac:dyDescent="0.25">
      <c r="A2162">
        <v>2156</v>
      </c>
      <c r="B2162">
        <v>0</v>
      </c>
      <c r="C2162">
        <v>3800.5</v>
      </c>
      <c r="D2162">
        <f>MOD(A2162-1+'Peaker Keys'!$B$7,'Peaker Keys'!$B$5)</f>
        <v>2179</v>
      </c>
      <c r="E2162">
        <f>INT(D2162/'Peaker Keys'!$B$6)+1</f>
        <v>91</v>
      </c>
      <c r="F2162">
        <f>MOD(D2162,'Peaker Keys'!$B$6)</f>
        <v>19</v>
      </c>
      <c r="G2162" t="str">
        <f>VLOOKUP(E2162,Clustering!$A$6:$B$370,2,FALSE)</f>
        <v>Winter</v>
      </c>
      <c r="H2162">
        <f>IF('Peaker Keys'!$B$29&gt;0,MAX(0,MIN('Peaker Keys'!$B$10,B2162/'Peaker Keys'!$B$29)),0)</f>
        <v>0</v>
      </c>
      <c r="I2162">
        <f>MAX(0,MIN('Peaker Keys'!$B$10,C2162/'Peaker Keys'!$B$30))</f>
        <v>3.1836222509268985E-2</v>
      </c>
      <c r="J2162">
        <f>IF('Peaker Keys'!$B$31=1,H2162,I2162)</f>
        <v>0</v>
      </c>
    </row>
    <row r="2163" spans="1:10" x14ac:dyDescent="0.25">
      <c r="A2163">
        <v>2157</v>
      </c>
      <c r="B2163">
        <v>0</v>
      </c>
      <c r="C2163">
        <v>2711.8</v>
      </c>
      <c r="D2163">
        <f>MOD(A2163-1+'Peaker Keys'!$B$7,'Peaker Keys'!$B$5)</f>
        <v>2180</v>
      </c>
      <c r="E2163">
        <f>INT(D2163/'Peaker Keys'!$B$6)+1</f>
        <v>91</v>
      </c>
      <c r="F2163">
        <f>MOD(D2163,'Peaker Keys'!$B$6)</f>
        <v>20</v>
      </c>
      <c r="G2163" t="str">
        <f>VLOOKUP(E2163,Clustering!$A$6:$B$370,2,FALSE)</f>
        <v>Winter</v>
      </c>
      <c r="H2163">
        <f>IF('Peaker Keys'!$B$29&gt;0,MAX(0,MIN('Peaker Keys'!$B$10,B2163/'Peaker Keys'!$B$29)),0)</f>
        <v>0</v>
      </c>
      <c r="I2163">
        <f>MAX(0,MIN('Peaker Keys'!$B$10,C2163/'Peaker Keys'!$B$30))</f>
        <v>2.2716344744279866E-2</v>
      </c>
      <c r="J2163">
        <f>IF('Peaker Keys'!$B$31=1,H2163,I2163)</f>
        <v>0</v>
      </c>
    </row>
    <row r="2164" spans="1:10" x14ac:dyDescent="0.25">
      <c r="A2164">
        <v>2158</v>
      </c>
      <c r="B2164">
        <v>0</v>
      </c>
      <c r="C2164">
        <v>987.5</v>
      </c>
      <c r="D2164">
        <f>MOD(A2164-1+'Peaker Keys'!$B$7,'Peaker Keys'!$B$5)</f>
        <v>2181</v>
      </c>
      <c r="E2164">
        <f>INT(D2164/'Peaker Keys'!$B$6)+1</f>
        <v>91</v>
      </c>
      <c r="F2164">
        <f>MOD(D2164,'Peaker Keys'!$B$6)</f>
        <v>21</v>
      </c>
      <c r="G2164" t="str">
        <f>VLOOKUP(E2164,Clustering!$A$6:$B$370,2,FALSE)</f>
        <v>Winter</v>
      </c>
      <c r="H2164">
        <f>IF('Peaker Keys'!$B$29&gt;0,MAX(0,MIN('Peaker Keys'!$B$10,B2164/'Peaker Keys'!$B$29)),0)</f>
        <v>0</v>
      </c>
      <c r="I2164">
        <f>MAX(0,MIN('Peaker Keys'!$B$10,C2164/'Peaker Keys'!$B$30))</f>
        <v>8.272140436232896E-3</v>
      </c>
      <c r="J2164">
        <f>IF('Peaker Keys'!$B$31=1,H2164,I2164)</f>
        <v>0</v>
      </c>
    </row>
    <row r="2165" spans="1:10" x14ac:dyDescent="0.25">
      <c r="A2165">
        <v>2159</v>
      </c>
      <c r="B2165">
        <v>0</v>
      </c>
      <c r="C2165">
        <v>375.8</v>
      </c>
      <c r="D2165">
        <f>MOD(A2165-1+'Peaker Keys'!$B$7,'Peaker Keys'!$B$5)</f>
        <v>2182</v>
      </c>
      <c r="E2165">
        <f>INT(D2165/'Peaker Keys'!$B$6)+1</f>
        <v>91</v>
      </c>
      <c r="F2165">
        <f>MOD(D2165,'Peaker Keys'!$B$6)</f>
        <v>22</v>
      </c>
      <c r="G2165" t="str">
        <f>VLOOKUP(E2165,Clustering!$A$6:$B$370,2,FALSE)</f>
        <v>Winter</v>
      </c>
      <c r="H2165">
        <f>IF('Peaker Keys'!$B$29&gt;0,MAX(0,MIN('Peaker Keys'!$B$10,B2165/'Peaker Keys'!$B$29)),0)</f>
        <v>0</v>
      </c>
      <c r="I2165">
        <f>MAX(0,MIN('Peaker Keys'!$B$10,C2165/'Peaker Keys'!$B$30))</f>
        <v>3.1480206338595669E-3</v>
      </c>
      <c r="J2165">
        <f>IF('Peaker Keys'!$B$31=1,H2165,I2165)</f>
        <v>0</v>
      </c>
    </row>
    <row r="2166" spans="1:10" x14ac:dyDescent="0.25">
      <c r="A2166">
        <v>2160</v>
      </c>
      <c r="B2166">
        <v>0</v>
      </c>
      <c r="C2166">
        <v>159.1</v>
      </c>
      <c r="D2166">
        <f>MOD(A2166-1+'Peaker Keys'!$B$7,'Peaker Keys'!$B$5)</f>
        <v>2183</v>
      </c>
      <c r="E2166">
        <f>INT(D2166/'Peaker Keys'!$B$6)+1</f>
        <v>91</v>
      </c>
      <c r="F2166">
        <f>MOD(D2166,'Peaker Keys'!$B$6)</f>
        <v>23</v>
      </c>
      <c r="G2166" t="str">
        <f>VLOOKUP(E2166,Clustering!$A$6:$B$370,2,FALSE)</f>
        <v>Winter</v>
      </c>
      <c r="H2166">
        <f>IF('Peaker Keys'!$B$29&gt;0,MAX(0,MIN('Peaker Keys'!$B$10,B2166/'Peaker Keys'!$B$29)),0)</f>
        <v>0</v>
      </c>
      <c r="I2166">
        <f>MAX(0,MIN('Peaker Keys'!$B$10,C2166/'Peaker Keys'!$B$30))</f>
        <v>1.3327570059793962E-3</v>
      </c>
      <c r="J2166">
        <f>IF('Peaker Keys'!$B$31=1,H2166,I2166)</f>
        <v>0</v>
      </c>
    </row>
    <row r="2167" spans="1:10" x14ac:dyDescent="0.25">
      <c r="A2167">
        <v>2161</v>
      </c>
      <c r="B2167">
        <v>0</v>
      </c>
      <c r="C2167">
        <v>95.5</v>
      </c>
      <c r="D2167">
        <f>MOD(A2167-1+'Peaker Keys'!$B$7,'Peaker Keys'!$B$5)</f>
        <v>2184</v>
      </c>
      <c r="E2167">
        <f>INT(D2167/'Peaker Keys'!$B$6)+1</f>
        <v>92</v>
      </c>
      <c r="F2167">
        <f>MOD(D2167,'Peaker Keys'!$B$6)</f>
        <v>0</v>
      </c>
      <c r="G2167" t="str">
        <f>VLOOKUP(E2167,Clustering!$A$6:$B$370,2,FALSE)</f>
        <v>Spring</v>
      </c>
      <c r="H2167">
        <f>IF('Peaker Keys'!$B$29&gt;0,MAX(0,MIN('Peaker Keys'!$B$10,B2167/'Peaker Keys'!$B$29)),0)</f>
        <v>0</v>
      </c>
      <c r="I2167">
        <f>MAX(0,MIN('Peaker Keys'!$B$10,C2167/'Peaker Keys'!$B$30))</f>
        <v>7.9998927763062441E-4</v>
      </c>
      <c r="J2167">
        <f>IF('Peaker Keys'!$B$31=1,H2167,I2167)</f>
        <v>0</v>
      </c>
    </row>
    <row r="2168" spans="1:10" x14ac:dyDescent="0.25">
      <c r="A2168">
        <v>2162</v>
      </c>
      <c r="B2168">
        <v>0</v>
      </c>
      <c r="C2168">
        <v>95.5</v>
      </c>
      <c r="D2168">
        <f>MOD(A2168-1+'Peaker Keys'!$B$7,'Peaker Keys'!$B$5)</f>
        <v>2185</v>
      </c>
      <c r="E2168">
        <f>INT(D2168/'Peaker Keys'!$B$6)+1</f>
        <v>92</v>
      </c>
      <c r="F2168">
        <f>MOD(D2168,'Peaker Keys'!$B$6)</f>
        <v>1</v>
      </c>
      <c r="G2168" t="str">
        <f>VLOOKUP(E2168,Clustering!$A$6:$B$370,2,FALSE)</f>
        <v>Spring</v>
      </c>
      <c r="H2168">
        <f>IF('Peaker Keys'!$B$29&gt;0,MAX(0,MIN('Peaker Keys'!$B$10,B2168/'Peaker Keys'!$B$29)),0)</f>
        <v>0</v>
      </c>
      <c r="I2168">
        <f>MAX(0,MIN('Peaker Keys'!$B$10,C2168/'Peaker Keys'!$B$30))</f>
        <v>7.9998927763062441E-4</v>
      </c>
      <c r="J2168">
        <f>IF('Peaker Keys'!$B$31=1,H2168,I2168)</f>
        <v>0</v>
      </c>
    </row>
    <row r="2169" spans="1:10" x14ac:dyDescent="0.25">
      <c r="A2169">
        <v>2163</v>
      </c>
      <c r="B2169">
        <v>0</v>
      </c>
      <c r="C2169">
        <v>95.5</v>
      </c>
      <c r="D2169">
        <f>MOD(A2169-1+'Peaker Keys'!$B$7,'Peaker Keys'!$B$5)</f>
        <v>2186</v>
      </c>
      <c r="E2169">
        <f>INT(D2169/'Peaker Keys'!$B$6)+1</f>
        <v>92</v>
      </c>
      <c r="F2169">
        <f>MOD(D2169,'Peaker Keys'!$B$6)</f>
        <v>2</v>
      </c>
      <c r="G2169" t="str">
        <f>VLOOKUP(E2169,Clustering!$A$6:$B$370,2,FALSE)</f>
        <v>Spring</v>
      </c>
      <c r="H2169">
        <f>IF('Peaker Keys'!$B$29&gt;0,MAX(0,MIN('Peaker Keys'!$B$10,B2169/'Peaker Keys'!$B$29)),0)</f>
        <v>0</v>
      </c>
      <c r="I2169">
        <f>MAX(0,MIN('Peaker Keys'!$B$10,C2169/'Peaker Keys'!$B$30))</f>
        <v>7.9998927763062441E-4</v>
      </c>
      <c r="J2169">
        <f>IF('Peaker Keys'!$B$31=1,H2169,I2169)</f>
        <v>0</v>
      </c>
    </row>
    <row r="2170" spans="1:10" x14ac:dyDescent="0.25">
      <c r="A2170">
        <v>2164</v>
      </c>
      <c r="B2170">
        <v>0</v>
      </c>
      <c r="C2170">
        <v>95.5</v>
      </c>
      <c r="D2170">
        <f>MOD(A2170-1+'Peaker Keys'!$B$7,'Peaker Keys'!$B$5)</f>
        <v>2187</v>
      </c>
      <c r="E2170">
        <f>INT(D2170/'Peaker Keys'!$B$6)+1</f>
        <v>92</v>
      </c>
      <c r="F2170">
        <f>MOD(D2170,'Peaker Keys'!$B$6)</f>
        <v>3</v>
      </c>
      <c r="G2170" t="str">
        <f>VLOOKUP(E2170,Clustering!$A$6:$B$370,2,FALSE)</f>
        <v>Spring</v>
      </c>
      <c r="H2170">
        <f>IF('Peaker Keys'!$B$29&gt;0,MAX(0,MIN('Peaker Keys'!$B$10,B2170/'Peaker Keys'!$B$29)),0)</f>
        <v>0</v>
      </c>
      <c r="I2170">
        <f>MAX(0,MIN('Peaker Keys'!$B$10,C2170/'Peaker Keys'!$B$30))</f>
        <v>7.9998927763062441E-4</v>
      </c>
      <c r="J2170">
        <f>IF('Peaker Keys'!$B$31=1,H2170,I2170)</f>
        <v>0</v>
      </c>
    </row>
    <row r="2171" spans="1:10" x14ac:dyDescent="0.25">
      <c r="A2171">
        <v>2165</v>
      </c>
      <c r="B2171">
        <v>0</v>
      </c>
      <c r="C2171">
        <v>95.5</v>
      </c>
      <c r="D2171">
        <f>MOD(A2171-1+'Peaker Keys'!$B$7,'Peaker Keys'!$B$5)</f>
        <v>2188</v>
      </c>
      <c r="E2171">
        <f>INT(D2171/'Peaker Keys'!$B$6)+1</f>
        <v>92</v>
      </c>
      <c r="F2171">
        <f>MOD(D2171,'Peaker Keys'!$B$6)</f>
        <v>4</v>
      </c>
      <c r="G2171" t="str">
        <f>VLOOKUP(E2171,Clustering!$A$6:$B$370,2,FALSE)</f>
        <v>Spring</v>
      </c>
      <c r="H2171">
        <f>IF('Peaker Keys'!$B$29&gt;0,MAX(0,MIN('Peaker Keys'!$B$10,B2171/'Peaker Keys'!$B$29)),0)</f>
        <v>0</v>
      </c>
      <c r="I2171">
        <f>MAX(0,MIN('Peaker Keys'!$B$10,C2171/'Peaker Keys'!$B$30))</f>
        <v>7.9998927763062441E-4</v>
      </c>
      <c r="J2171">
        <f>IF('Peaker Keys'!$B$31=1,H2171,I2171)</f>
        <v>0</v>
      </c>
    </row>
    <row r="2172" spans="1:10" x14ac:dyDescent="0.25">
      <c r="A2172">
        <v>2166</v>
      </c>
      <c r="B2172">
        <v>0</v>
      </c>
      <c r="C2172">
        <v>95.5</v>
      </c>
      <c r="D2172">
        <f>MOD(A2172-1+'Peaker Keys'!$B$7,'Peaker Keys'!$B$5)</f>
        <v>2189</v>
      </c>
      <c r="E2172">
        <f>INT(D2172/'Peaker Keys'!$B$6)+1</f>
        <v>92</v>
      </c>
      <c r="F2172">
        <f>MOD(D2172,'Peaker Keys'!$B$6)</f>
        <v>5</v>
      </c>
      <c r="G2172" t="str">
        <f>VLOOKUP(E2172,Clustering!$A$6:$B$370,2,FALSE)</f>
        <v>Spring</v>
      </c>
      <c r="H2172">
        <f>IF('Peaker Keys'!$B$29&gt;0,MAX(0,MIN('Peaker Keys'!$B$10,B2172/'Peaker Keys'!$B$29)),0)</f>
        <v>0</v>
      </c>
      <c r="I2172">
        <f>MAX(0,MIN('Peaker Keys'!$B$10,C2172/'Peaker Keys'!$B$30))</f>
        <v>7.9998927763062441E-4</v>
      </c>
      <c r="J2172">
        <f>IF('Peaker Keys'!$B$31=1,H2172,I2172)</f>
        <v>0</v>
      </c>
    </row>
    <row r="2173" spans="1:10" x14ac:dyDescent="0.25">
      <c r="A2173">
        <v>2167</v>
      </c>
      <c r="B2173">
        <v>0</v>
      </c>
      <c r="C2173">
        <v>95.5</v>
      </c>
      <c r="D2173">
        <f>MOD(A2173-1+'Peaker Keys'!$B$7,'Peaker Keys'!$B$5)</f>
        <v>2190</v>
      </c>
      <c r="E2173">
        <f>INT(D2173/'Peaker Keys'!$B$6)+1</f>
        <v>92</v>
      </c>
      <c r="F2173">
        <f>MOD(D2173,'Peaker Keys'!$B$6)</f>
        <v>6</v>
      </c>
      <c r="G2173" t="str">
        <f>VLOOKUP(E2173,Clustering!$A$6:$B$370,2,FALSE)</f>
        <v>Spring</v>
      </c>
      <c r="H2173">
        <f>IF('Peaker Keys'!$B$29&gt;0,MAX(0,MIN('Peaker Keys'!$B$10,B2173/'Peaker Keys'!$B$29)),0)</f>
        <v>0</v>
      </c>
      <c r="I2173">
        <f>MAX(0,MIN('Peaker Keys'!$B$10,C2173/'Peaker Keys'!$B$30))</f>
        <v>7.9998927763062441E-4</v>
      </c>
      <c r="J2173">
        <f>IF('Peaker Keys'!$B$31=1,H2173,I2173)</f>
        <v>0</v>
      </c>
    </row>
    <row r="2174" spans="1:10" x14ac:dyDescent="0.25">
      <c r="A2174">
        <v>2168</v>
      </c>
      <c r="B2174">
        <v>0</v>
      </c>
      <c r="C2174">
        <v>95.5</v>
      </c>
      <c r="D2174">
        <f>MOD(A2174-1+'Peaker Keys'!$B$7,'Peaker Keys'!$B$5)</f>
        <v>2191</v>
      </c>
      <c r="E2174">
        <f>INT(D2174/'Peaker Keys'!$B$6)+1</f>
        <v>92</v>
      </c>
      <c r="F2174">
        <f>MOD(D2174,'Peaker Keys'!$B$6)</f>
        <v>7</v>
      </c>
      <c r="G2174" t="str">
        <f>VLOOKUP(E2174,Clustering!$A$6:$B$370,2,FALSE)</f>
        <v>Spring</v>
      </c>
      <c r="H2174">
        <f>IF('Peaker Keys'!$B$29&gt;0,MAX(0,MIN('Peaker Keys'!$B$10,B2174/'Peaker Keys'!$B$29)),0)</f>
        <v>0</v>
      </c>
      <c r="I2174">
        <f>MAX(0,MIN('Peaker Keys'!$B$10,C2174/'Peaker Keys'!$B$30))</f>
        <v>7.9998927763062441E-4</v>
      </c>
      <c r="J2174">
        <f>IF('Peaker Keys'!$B$31=1,H2174,I2174)</f>
        <v>0</v>
      </c>
    </row>
    <row r="2175" spans="1:10" x14ac:dyDescent="0.25">
      <c r="A2175">
        <v>2169</v>
      </c>
      <c r="B2175">
        <v>0</v>
      </c>
      <c r="C2175">
        <v>114.8</v>
      </c>
      <c r="D2175">
        <f>MOD(A2175-1+'Peaker Keys'!$B$7,'Peaker Keys'!$B$5)</f>
        <v>2192</v>
      </c>
      <c r="E2175">
        <f>INT(D2175/'Peaker Keys'!$B$6)+1</f>
        <v>92</v>
      </c>
      <c r="F2175">
        <f>MOD(D2175,'Peaker Keys'!$B$6)</f>
        <v>8</v>
      </c>
      <c r="G2175" t="str">
        <f>VLOOKUP(E2175,Clustering!$A$6:$B$370,2,FALSE)</f>
        <v>Spring</v>
      </c>
      <c r="H2175">
        <f>IF('Peaker Keys'!$B$29&gt;0,MAX(0,MIN('Peaker Keys'!$B$10,B2175/'Peaker Keys'!$B$29)),0)</f>
        <v>0</v>
      </c>
      <c r="I2175">
        <f>MAX(0,MIN('Peaker Keys'!$B$10,C2175/'Peaker Keys'!$B$30))</f>
        <v>9.6166250337168251E-4</v>
      </c>
      <c r="J2175">
        <f>IF('Peaker Keys'!$B$31=1,H2175,I2175)</f>
        <v>0</v>
      </c>
    </row>
    <row r="2176" spans="1:10" x14ac:dyDescent="0.25">
      <c r="A2176">
        <v>2170</v>
      </c>
      <c r="B2176">
        <v>0</v>
      </c>
      <c r="C2176">
        <v>159.1</v>
      </c>
      <c r="D2176">
        <f>MOD(A2176-1+'Peaker Keys'!$B$7,'Peaker Keys'!$B$5)</f>
        <v>2193</v>
      </c>
      <c r="E2176">
        <f>INT(D2176/'Peaker Keys'!$B$6)+1</f>
        <v>92</v>
      </c>
      <c r="F2176">
        <f>MOD(D2176,'Peaker Keys'!$B$6)</f>
        <v>9</v>
      </c>
      <c r="G2176" t="str">
        <f>VLOOKUP(E2176,Clustering!$A$6:$B$370,2,FALSE)</f>
        <v>Spring</v>
      </c>
      <c r="H2176">
        <f>IF('Peaker Keys'!$B$29&gt;0,MAX(0,MIN('Peaker Keys'!$B$10,B2176/'Peaker Keys'!$B$29)),0)</f>
        <v>0</v>
      </c>
      <c r="I2176">
        <f>MAX(0,MIN('Peaker Keys'!$B$10,C2176/'Peaker Keys'!$B$30))</f>
        <v>1.3327570059793962E-3</v>
      </c>
      <c r="J2176">
        <f>IF('Peaker Keys'!$B$31=1,H2176,I2176)</f>
        <v>0</v>
      </c>
    </row>
    <row r="2177" spans="1:10" x14ac:dyDescent="0.25">
      <c r="A2177">
        <v>2171</v>
      </c>
      <c r="B2177">
        <v>0</v>
      </c>
      <c r="C2177">
        <v>159.1</v>
      </c>
      <c r="D2177">
        <f>MOD(A2177-1+'Peaker Keys'!$B$7,'Peaker Keys'!$B$5)</f>
        <v>2194</v>
      </c>
      <c r="E2177">
        <f>INT(D2177/'Peaker Keys'!$B$6)+1</f>
        <v>92</v>
      </c>
      <c r="F2177">
        <f>MOD(D2177,'Peaker Keys'!$B$6)</f>
        <v>10</v>
      </c>
      <c r="G2177" t="str">
        <f>VLOOKUP(E2177,Clustering!$A$6:$B$370,2,FALSE)</f>
        <v>Spring</v>
      </c>
      <c r="H2177">
        <f>IF('Peaker Keys'!$B$29&gt;0,MAX(0,MIN('Peaker Keys'!$B$10,B2177/'Peaker Keys'!$B$29)),0)</f>
        <v>0</v>
      </c>
      <c r="I2177">
        <f>MAX(0,MIN('Peaker Keys'!$B$10,C2177/'Peaker Keys'!$B$30))</f>
        <v>1.3327570059793962E-3</v>
      </c>
      <c r="J2177">
        <f>IF('Peaker Keys'!$B$31=1,H2177,I2177)</f>
        <v>0</v>
      </c>
    </row>
    <row r="2178" spans="1:10" x14ac:dyDescent="0.25">
      <c r="A2178">
        <v>2172</v>
      </c>
      <c r="B2178">
        <v>0</v>
      </c>
      <c r="C2178">
        <v>159.1</v>
      </c>
      <c r="D2178">
        <f>MOD(A2178-1+'Peaker Keys'!$B$7,'Peaker Keys'!$B$5)</f>
        <v>2195</v>
      </c>
      <c r="E2178">
        <f>INT(D2178/'Peaker Keys'!$B$6)+1</f>
        <v>92</v>
      </c>
      <c r="F2178">
        <f>MOD(D2178,'Peaker Keys'!$B$6)</f>
        <v>11</v>
      </c>
      <c r="G2178" t="str">
        <f>VLOOKUP(E2178,Clustering!$A$6:$B$370,2,FALSE)</f>
        <v>Spring</v>
      </c>
      <c r="H2178">
        <f>IF('Peaker Keys'!$B$29&gt;0,MAX(0,MIN('Peaker Keys'!$B$10,B2178/'Peaker Keys'!$B$29)),0)</f>
        <v>0</v>
      </c>
      <c r="I2178">
        <f>MAX(0,MIN('Peaker Keys'!$B$10,C2178/'Peaker Keys'!$B$30))</f>
        <v>1.3327570059793962E-3</v>
      </c>
      <c r="J2178">
        <f>IF('Peaker Keys'!$B$31=1,H2178,I2178)</f>
        <v>0</v>
      </c>
    </row>
    <row r="2179" spans="1:10" x14ac:dyDescent="0.25">
      <c r="A2179">
        <v>2173</v>
      </c>
      <c r="B2179">
        <v>0</v>
      </c>
      <c r="C2179">
        <v>159.1</v>
      </c>
      <c r="D2179">
        <f>MOD(A2179-1+'Peaker Keys'!$B$7,'Peaker Keys'!$B$5)</f>
        <v>2196</v>
      </c>
      <c r="E2179">
        <f>INT(D2179/'Peaker Keys'!$B$6)+1</f>
        <v>92</v>
      </c>
      <c r="F2179">
        <f>MOD(D2179,'Peaker Keys'!$B$6)</f>
        <v>12</v>
      </c>
      <c r="G2179" t="str">
        <f>VLOOKUP(E2179,Clustering!$A$6:$B$370,2,FALSE)</f>
        <v>Spring</v>
      </c>
      <c r="H2179">
        <f>IF('Peaker Keys'!$B$29&gt;0,MAX(0,MIN('Peaker Keys'!$B$10,B2179/'Peaker Keys'!$B$29)),0)</f>
        <v>0</v>
      </c>
      <c r="I2179">
        <f>MAX(0,MIN('Peaker Keys'!$B$10,C2179/'Peaker Keys'!$B$30))</f>
        <v>1.3327570059793962E-3</v>
      </c>
      <c r="J2179">
        <f>IF('Peaker Keys'!$B$31=1,H2179,I2179)</f>
        <v>0</v>
      </c>
    </row>
    <row r="2180" spans="1:10" x14ac:dyDescent="0.25">
      <c r="A2180">
        <v>2174</v>
      </c>
      <c r="B2180">
        <v>0</v>
      </c>
      <c r="C2180">
        <v>159.1</v>
      </c>
      <c r="D2180">
        <f>MOD(A2180-1+'Peaker Keys'!$B$7,'Peaker Keys'!$B$5)</f>
        <v>2197</v>
      </c>
      <c r="E2180">
        <f>INT(D2180/'Peaker Keys'!$B$6)+1</f>
        <v>92</v>
      </c>
      <c r="F2180">
        <f>MOD(D2180,'Peaker Keys'!$B$6)</f>
        <v>13</v>
      </c>
      <c r="G2180" t="str">
        <f>VLOOKUP(E2180,Clustering!$A$6:$B$370,2,FALSE)</f>
        <v>Spring</v>
      </c>
      <c r="H2180">
        <f>IF('Peaker Keys'!$B$29&gt;0,MAX(0,MIN('Peaker Keys'!$B$10,B2180/'Peaker Keys'!$B$29)),0)</f>
        <v>0</v>
      </c>
      <c r="I2180">
        <f>MAX(0,MIN('Peaker Keys'!$B$10,C2180/'Peaker Keys'!$B$30))</f>
        <v>1.3327570059793962E-3</v>
      </c>
      <c r="J2180">
        <f>IF('Peaker Keys'!$B$31=1,H2180,I2180)</f>
        <v>0</v>
      </c>
    </row>
    <row r="2181" spans="1:10" x14ac:dyDescent="0.25">
      <c r="A2181">
        <v>2175</v>
      </c>
      <c r="B2181">
        <v>0</v>
      </c>
      <c r="C2181">
        <v>159.1</v>
      </c>
      <c r="D2181">
        <f>MOD(A2181-1+'Peaker Keys'!$B$7,'Peaker Keys'!$B$5)</f>
        <v>2198</v>
      </c>
      <c r="E2181">
        <f>INT(D2181/'Peaker Keys'!$B$6)+1</f>
        <v>92</v>
      </c>
      <c r="F2181">
        <f>MOD(D2181,'Peaker Keys'!$B$6)</f>
        <v>14</v>
      </c>
      <c r="G2181" t="str">
        <f>VLOOKUP(E2181,Clustering!$A$6:$B$370,2,FALSE)</f>
        <v>Spring</v>
      </c>
      <c r="H2181">
        <f>IF('Peaker Keys'!$B$29&gt;0,MAX(0,MIN('Peaker Keys'!$B$10,B2181/'Peaker Keys'!$B$29)),0)</f>
        <v>0</v>
      </c>
      <c r="I2181">
        <f>MAX(0,MIN('Peaker Keys'!$B$10,C2181/'Peaker Keys'!$B$30))</f>
        <v>1.3327570059793962E-3</v>
      </c>
      <c r="J2181">
        <f>IF('Peaker Keys'!$B$31=1,H2181,I2181)</f>
        <v>0</v>
      </c>
    </row>
    <row r="2182" spans="1:10" x14ac:dyDescent="0.25">
      <c r="A2182">
        <v>2176</v>
      </c>
      <c r="B2182">
        <v>0</v>
      </c>
      <c r="C2182">
        <v>159.1</v>
      </c>
      <c r="D2182">
        <f>MOD(A2182-1+'Peaker Keys'!$B$7,'Peaker Keys'!$B$5)</f>
        <v>2199</v>
      </c>
      <c r="E2182">
        <f>INT(D2182/'Peaker Keys'!$B$6)+1</f>
        <v>92</v>
      </c>
      <c r="F2182">
        <f>MOD(D2182,'Peaker Keys'!$B$6)</f>
        <v>15</v>
      </c>
      <c r="G2182" t="str">
        <f>VLOOKUP(E2182,Clustering!$A$6:$B$370,2,FALSE)</f>
        <v>Spring</v>
      </c>
      <c r="H2182">
        <f>IF('Peaker Keys'!$B$29&gt;0,MAX(0,MIN('Peaker Keys'!$B$10,B2182/'Peaker Keys'!$B$29)),0)</f>
        <v>0</v>
      </c>
      <c r="I2182">
        <f>MAX(0,MIN('Peaker Keys'!$B$10,C2182/'Peaker Keys'!$B$30))</f>
        <v>1.3327570059793962E-3</v>
      </c>
      <c r="J2182">
        <f>IF('Peaker Keys'!$B$31=1,H2182,I2182)</f>
        <v>0</v>
      </c>
    </row>
    <row r="2183" spans="1:10" x14ac:dyDescent="0.25">
      <c r="A2183">
        <v>2177</v>
      </c>
      <c r="B2183">
        <v>0</v>
      </c>
      <c r="C2183">
        <v>159.1</v>
      </c>
      <c r="D2183">
        <f>MOD(A2183-1+'Peaker Keys'!$B$7,'Peaker Keys'!$B$5)</f>
        <v>2200</v>
      </c>
      <c r="E2183">
        <f>INT(D2183/'Peaker Keys'!$B$6)+1</f>
        <v>92</v>
      </c>
      <c r="F2183">
        <f>MOD(D2183,'Peaker Keys'!$B$6)</f>
        <v>16</v>
      </c>
      <c r="G2183" t="str">
        <f>VLOOKUP(E2183,Clustering!$A$6:$B$370,2,FALSE)</f>
        <v>Spring</v>
      </c>
      <c r="H2183">
        <f>IF('Peaker Keys'!$B$29&gt;0,MAX(0,MIN('Peaker Keys'!$B$10,B2183/'Peaker Keys'!$B$29)),0)</f>
        <v>0</v>
      </c>
      <c r="I2183">
        <f>MAX(0,MIN('Peaker Keys'!$B$10,C2183/'Peaker Keys'!$B$30))</f>
        <v>1.3327570059793962E-3</v>
      </c>
      <c r="J2183">
        <f>IF('Peaker Keys'!$B$31=1,H2183,I2183)</f>
        <v>0</v>
      </c>
    </row>
    <row r="2184" spans="1:10" x14ac:dyDescent="0.25">
      <c r="A2184">
        <v>2178</v>
      </c>
      <c r="B2184">
        <v>0</v>
      </c>
      <c r="C2184">
        <v>159.1</v>
      </c>
      <c r="D2184">
        <f>MOD(A2184-1+'Peaker Keys'!$B$7,'Peaker Keys'!$B$5)</f>
        <v>2201</v>
      </c>
      <c r="E2184">
        <f>INT(D2184/'Peaker Keys'!$B$6)+1</f>
        <v>92</v>
      </c>
      <c r="F2184">
        <f>MOD(D2184,'Peaker Keys'!$B$6)</f>
        <v>17</v>
      </c>
      <c r="G2184" t="str">
        <f>VLOOKUP(E2184,Clustering!$A$6:$B$370,2,FALSE)</f>
        <v>Spring</v>
      </c>
      <c r="H2184">
        <f>IF('Peaker Keys'!$B$29&gt;0,MAX(0,MIN('Peaker Keys'!$B$10,B2184/'Peaker Keys'!$B$29)),0)</f>
        <v>0</v>
      </c>
      <c r="I2184">
        <f>MAX(0,MIN('Peaker Keys'!$B$10,C2184/'Peaker Keys'!$B$30))</f>
        <v>1.3327570059793962E-3</v>
      </c>
      <c r="J2184">
        <f>IF('Peaker Keys'!$B$31=1,H2184,I2184)</f>
        <v>0</v>
      </c>
    </row>
    <row r="2185" spans="1:10" x14ac:dyDescent="0.25">
      <c r="A2185">
        <v>2179</v>
      </c>
      <c r="B2185">
        <v>0</v>
      </c>
      <c r="C2185">
        <v>1557.8</v>
      </c>
      <c r="D2185">
        <f>MOD(A2185-1+'Peaker Keys'!$B$7,'Peaker Keys'!$B$5)</f>
        <v>2202</v>
      </c>
      <c r="E2185">
        <f>INT(D2185/'Peaker Keys'!$B$6)+1</f>
        <v>92</v>
      </c>
      <c r="F2185">
        <f>MOD(D2185,'Peaker Keys'!$B$6)</f>
        <v>18</v>
      </c>
      <c r="G2185" t="str">
        <f>VLOOKUP(E2185,Clustering!$A$6:$B$370,2,FALSE)</f>
        <v>Spring</v>
      </c>
      <c r="H2185">
        <f>IF('Peaker Keys'!$B$29&gt;0,MAX(0,MIN('Peaker Keys'!$B$10,B2185/'Peaker Keys'!$B$29)),0)</f>
        <v>0</v>
      </c>
      <c r="I2185">
        <f>MAX(0,MIN('Peaker Keys'!$B$10,C2185/'Peaker Keys'!$B$30))</f>
        <v>1.3049458604115043E-2</v>
      </c>
      <c r="J2185">
        <f>IF('Peaker Keys'!$B$31=1,H2185,I2185)</f>
        <v>0</v>
      </c>
    </row>
    <row r="2186" spans="1:10" x14ac:dyDescent="0.25">
      <c r="A2186">
        <v>2180</v>
      </c>
      <c r="B2186">
        <v>0</v>
      </c>
      <c r="C2186">
        <v>2389.8000000000002</v>
      </c>
      <c r="D2186">
        <f>MOD(A2186-1+'Peaker Keys'!$B$7,'Peaker Keys'!$B$5)</f>
        <v>2203</v>
      </c>
      <c r="E2186">
        <f>INT(D2186/'Peaker Keys'!$B$6)+1</f>
        <v>92</v>
      </c>
      <c r="F2186">
        <f>MOD(D2186,'Peaker Keys'!$B$6)</f>
        <v>19</v>
      </c>
      <c r="G2186" t="str">
        <f>VLOOKUP(E2186,Clustering!$A$6:$B$370,2,FALSE)</f>
        <v>Spring</v>
      </c>
      <c r="H2186">
        <f>IF('Peaker Keys'!$B$29&gt;0,MAX(0,MIN('Peaker Keys'!$B$10,B2186/'Peaker Keys'!$B$29)),0)</f>
        <v>0</v>
      </c>
      <c r="I2186">
        <f>MAX(0,MIN('Peaker Keys'!$B$10,C2186/'Peaker Keys'!$B$30))</f>
        <v>2.0018998698237343E-2</v>
      </c>
      <c r="J2186">
        <f>IF('Peaker Keys'!$B$31=1,H2186,I2186)</f>
        <v>0</v>
      </c>
    </row>
    <row r="2187" spans="1:10" x14ac:dyDescent="0.25">
      <c r="A2187">
        <v>2181</v>
      </c>
      <c r="B2187">
        <v>0</v>
      </c>
      <c r="C2187">
        <v>1547.4</v>
      </c>
      <c r="D2187">
        <f>MOD(A2187-1+'Peaker Keys'!$B$7,'Peaker Keys'!$B$5)</f>
        <v>2204</v>
      </c>
      <c r="E2187">
        <f>INT(D2187/'Peaker Keys'!$B$6)+1</f>
        <v>92</v>
      </c>
      <c r="F2187">
        <f>MOD(D2187,'Peaker Keys'!$B$6)</f>
        <v>20</v>
      </c>
      <c r="G2187" t="str">
        <f>VLOOKUP(E2187,Clustering!$A$6:$B$370,2,FALSE)</f>
        <v>Spring</v>
      </c>
      <c r="H2187">
        <f>IF('Peaker Keys'!$B$29&gt;0,MAX(0,MIN('Peaker Keys'!$B$10,B2187/'Peaker Keys'!$B$29)),0)</f>
        <v>0</v>
      </c>
      <c r="I2187">
        <f>MAX(0,MIN('Peaker Keys'!$B$10,C2187/'Peaker Keys'!$B$30))</f>
        <v>1.2962339352938515E-2</v>
      </c>
      <c r="J2187">
        <f>IF('Peaker Keys'!$B$31=1,H2187,I2187)</f>
        <v>0</v>
      </c>
    </row>
    <row r="2188" spans="1:10" x14ac:dyDescent="0.25">
      <c r="A2188">
        <v>2182</v>
      </c>
      <c r="B2188">
        <v>0</v>
      </c>
      <c r="C2188">
        <v>159.1</v>
      </c>
      <c r="D2188">
        <f>MOD(A2188-1+'Peaker Keys'!$B$7,'Peaker Keys'!$B$5)</f>
        <v>2205</v>
      </c>
      <c r="E2188">
        <f>INT(D2188/'Peaker Keys'!$B$6)+1</f>
        <v>92</v>
      </c>
      <c r="F2188">
        <f>MOD(D2188,'Peaker Keys'!$B$6)</f>
        <v>21</v>
      </c>
      <c r="G2188" t="str">
        <f>VLOOKUP(E2188,Clustering!$A$6:$B$370,2,FALSE)</f>
        <v>Spring</v>
      </c>
      <c r="H2188">
        <f>IF('Peaker Keys'!$B$29&gt;0,MAX(0,MIN('Peaker Keys'!$B$10,B2188/'Peaker Keys'!$B$29)),0)</f>
        <v>0</v>
      </c>
      <c r="I2188">
        <f>MAX(0,MIN('Peaker Keys'!$B$10,C2188/'Peaker Keys'!$B$30))</f>
        <v>1.3327570059793962E-3</v>
      </c>
      <c r="J2188">
        <f>IF('Peaker Keys'!$B$31=1,H2188,I2188)</f>
        <v>0</v>
      </c>
    </row>
    <row r="2189" spans="1:10" x14ac:dyDescent="0.25">
      <c r="A2189">
        <v>2183</v>
      </c>
      <c r="B2189">
        <v>0</v>
      </c>
      <c r="C2189">
        <v>159.1</v>
      </c>
      <c r="D2189">
        <f>MOD(A2189-1+'Peaker Keys'!$B$7,'Peaker Keys'!$B$5)</f>
        <v>2206</v>
      </c>
      <c r="E2189">
        <f>INT(D2189/'Peaker Keys'!$B$6)+1</f>
        <v>92</v>
      </c>
      <c r="F2189">
        <f>MOD(D2189,'Peaker Keys'!$B$6)</f>
        <v>22</v>
      </c>
      <c r="G2189" t="str">
        <f>VLOOKUP(E2189,Clustering!$A$6:$B$370,2,FALSE)</f>
        <v>Spring</v>
      </c>
      <c r="H2189">
        <f>IF('Peaker Keys'!$B$29&gt;0,MAX(0,MIN('Peaker Keys'!$B$10,B2189/'Peaker Keys'!$B$29)),0)</f>
        <v>0</v>
      </c>
      <c r="I2189">
        <f>MAX(0,MIN('Peaker Keys'!$B$10,C2189/'Peaker Keys'!$B$30))</f>
        <v>1.3327570059793962E-3</v>
      </c>
      <c r="J2189">
        <f>IF('Peaker Keys'!$B$31=1,H2189,I2189)</f>
        <v>0</v>
      </c>
    </row>
    <row r="2190" spans="1:10" x14ac:dyDescent="0.25">
      <c r="A2190">
        <v>2184</v>
      </c>
      <c r="B2190">
        <v>0</v>
      </c>
      <c r="C2190">
        <v>159.1</v>
      </c>
      <c r="D2190">
        <f>MOD(A2190-1+'Peaker Keys'!$B$7,'Peaker Keys'!$B$5)</f>
        <v>2207</v>
      </c>
      <c r="E2190">
        <f>INT(D2190/'Peaker Keys'!$B$6)+1</f>
        <v>92</v>
      </c>
      <c r="F2190">
        <f>MOD(D2190,'Peaker Keys'!$B$6)</f>
        <v>23</v>
      </c>
      <c r="G2190" t="str">
        <f>VLOOKUP(E2190,Clustering!$A$6:$B$370,2,FALSE)</f>
        <v>Spring</v>
      </c>
      <c r="H2190">
        <f>IF('Peaker Keys'!$B$29&gt;0,MAX(0,MIN('Peaker Keys'!$B$10,B2190/'Peaker Keys'!$B$29)),0)</f>
        <v>0</v>
      </c>
      <c r="I2190">
        <f>MAX(0,MIN('Peaker Keys'!$B$10,C2190/'Peaker Keys'!$B$30))</f>
        <v>1.3327570059793962E-3</v>
      </c>
      <c r="J2190">
        <f>IF('Peaker Keys'!$B$31=1,H2190,I2190)</f>
        <v>0</v>
      </c>
    </row>
    <row r="2191" spans="1:10" x14ac:dyDescent="0.25">
      <c r="A2191">
        <v>2185</v>
      </c>
      <c r="B2191">
        <v>0</v>
      </c>
      <c r="C2191">
        <v>159.1</v>
      </c>
      <c r="D2191">
        <f>MOD(A2191-1+'Peaker Keys'!$B$7,'Peaker Keys'!$B$5)</f>
        <v>2208</v>
      </c>
      <c r="E2191">
        <f>INT(D2191/'Peaker Keys'!$B$6)+1</f>
        <v>93</v>
      </c>
      <c r="F2191">
        <f>MOD(D2191,'Peaker Keys'!$B$6)</f>
        <v>0</v>
      </c>
      <c r="G2191" t="str">
        <f>VLOOKUP(E2191,Clustering!$A$6:$B$370,2,FALSE)</f>
        <v>Winter</v>
      </c>
      <c r="H2191">
        <f>IF('Peaker Keys'!$B$29&gt;0,MAX(0,MIN('Peaker Keys'!$B$10,B2191/'Peaker Keys'!$B$29)),0)</f>
        <v>0</v>
      </c>
      <c r="I2191">
        <f>MAX(0,MIN('Peaker Keys'!$B$10,C2191/'Peaker Keys'!$B$30))</f>
        <v>1.3327570059793962E-3</v>
      </c>
      <c r="J2191">
        <f>IF('Peaker Keys'!$B$31=1,H2191,I2191)</f>
        <v>0</v>
      </c>
    </row>
    <row r="2192" spans="1:10" x14ac:dyDescent="0.25">
      <c r="A2192">
        <v>2186</v>
      </c>
      <c r="B2192">
        <v>0</v>
      </c>
      <c r="C2192">
        <v>159.1</v>
      </c>
      <c r="D2192">
        <f>MOD(A2192-1+'Peaker Keys'!$B$7,'Peaker Keys'!$B$5)</f>
        <v>2209</v>
      </c>
      <c r="E2192">
        <f>INT(D2192/'Peaker Keys'!$B$6)+1</f>
        <v>93</v>
      </c>
      <c r="F2192">
        <f>MOD(D2192,'Peaker Keys'!$B$6)</f>
        <v>1</v>
      </c>
      <c r="G2192" t="str">
        <f>VLOOKUP(E2192,Clustering!$A$6:$B$370,2,FALSE)</f>
        <v>Winter</v>
      </c>
      <c r="H2192">
        <f>IF('Peaker Keys'!$B$29&gt;0,MAX(0,MIN('Peaker Keys'!$B$10,B2192/'Peaker Keys'!$B$29)),0)</f>
        <v>0</v>
      </c>
      <c r="I2192">
        <f>MAX(0,MIN('Peaker Keys'!$B$10,C2192/'Peaker Keys'!$B$30))</f>
        <v>1.3327570059793962E-3</v>
      </c>
      <c r="J2192">
        <f>IF('Peaker Keys'!$B$31=1,H2192,I2192)</f>
        <v>0</v>
      </c>
    </row>
    <row r="2193" spans="1:10" x14ac:dyDescent="0.25">
      <c r="A2193">
        <v>2187</v>
      </c>
      <c r="B2193">
        <v>0</v>
      </c>
      <c r="C2193">
        <v>159.1</v>
      </c>
      <c r="D2193">
        <f>MOD(A2193-1+'Peaker Keys'!$B$7,'Peaker Keys'!$B$5)</f>
        <v>2210</v>
      </c>
      <c r="E2193">
        <f>INT(D2193/'Peaker Keys'!$B$6)+1</f>
        <v>93</v>
      </c>
      <c r="F2193">
        <f>MOD(D2193,'Peaker Keys'!$B$6)</f>
        <v>2</v>
      </c>
      <c r="G2193" t="str">
        <f>VLOOKUP(E2193,Clustering!$A$6:$B$370,2,FALSE)</f>
        <v>Winter</v>
      </c>
      <c r="H2193">
        <f>IF('Peaker Keys'!$B$29&gt;0,MAX(0,MIN('Peaker Keys'!$B$10,B2193/'Peaker Keys'!$B$29)),0)</f>
        <v>0</v>
      </c>
      <c r="I2193">
        <f>MAX(0,MIN('Peaker Keys'!$B$10,C2193/'Peaker Keys'!$B$30))</f>
        <v>1.3327570059793962E-3</v>
      </c>
      <c r="J2193">
        <f>IF('Peaker Keys'!$B$31=1,H2193,I2193)</f>
        <v>0</v>
      </c>
    </row>
    <row r="2194" spans="1:10" x14ac:dyDescent="0.25">
      <c r="A2194">
        <v>2188</v>
      </c>
      <c r="B2194">
        <v>0</v>
      </c>
      <c r="C2194">
        <v>121.5</v>
      </c>
      <c r="D2194">
        <f>MOD(A2194-1+'Peaker Keys'!$B$7,'Peaker Keys'!$B$5)</f>
        <v>2211</v>
      </c>
      <c r="E2194">
        <f>INT(D2194/'Peaker Keys'!$B$6)+1</f>
        <v>93</v>
      </c>
      <c r="F2194">
        <f>MOD(D2194,'Peaker Keys'!$B$6)</f>
        <v>3</v>
      </c>
      <c r="G2194" t="str">
        <f>VLOOKUP(E2194,Clustering!$A$6:$B$370,2,FALSE)</f>
        <v>Winter</v>
      </c>
      <c r="H2194">
        <f>IF('Peaker Keys'!$B$29&gt;0,MAX(0,MIN('Peaker Keys'!$B$10,B2194/'Peaker Keys'!$B$29)),0)</f>
        <v>0</v>
      </c>
      <c r="I2194">
        <f>MAX(0,MIN('Peaker Keys'!$B$10,C2194/'Peaker Keys'!$B$30))</f>
        <v>1.0177874055719463E-3</v>
      </c>
      <c r="J2194">
        <f>IF('Peaker Keys'!$B$31=1,H2194,I2194)</f>
        <v>0</v>
      </c>
    </row>
    <row r="2195" spans="1:10" x14ac:dyDescent="0.25">
      <c r="A2195">
        <v>2189</v>
      </c>
      <c r="B2195">
        <v>0</v>
      </c>
      <c r="C2195">
        <v>112.5</v>
      </c>
      <c r="D2195">
        <f>MOD(A2195-1+'Peaker Keys'!$B$7,'Peaker Keys'!$B$5)</f>
        <v>2212</v>
      </c>
      <c r="E2195">
        <f>INT(D2195/'Peaker Keys'!$B$6)+1</f>
        <v>93</v>
      </c>
      <c r="F2195">
        <f>MOD(D2195,'Peaker Keys'!$B$6)</f>
        <v>4</v>
      </c>
      <c r="G2195" t="str">
        <f>VLOOKUP(E2195,Clustering!$A$6:$B$370,2,FALSE)</f>
        <v>Winter</v>
      </c>
      <c r="H2195">
        <f>IF('Peaker Keys'!$B$29&gt;0,MAX(0,MIN('Peaker Keys'!$B$10,B2195/'Peaker Keys'!$B$29)),0)</f>
        <v>0</v>
      </c>
      <c r="I2195">
        <f>MAX(0,MIN('Peaker Keys'!$B$10,C2195/'Peaker Keys'!$B$30))</f>
        <v>9.4239574589995016E-4</v>
      </c>
      <c r="J2195">
        <f>IF('Peaker Keys'!$B$31=1,H2195,I2195)</f>
        <v>0</v>
      </c>
    </row>
    <row r="2196" spans="1:10" x14ac:dyDescent="0.25">
      <c r="A2196">
        <v>2190</v>
      </c>
      <c r="B2196">
        <v>0</v>
      </c>
      <c r="C2196">
        <v>108.6</v>
      </c>
      <c r="D2196">
        <f>MOD(A2196-1+'Peaker Keys'!$B$7,'Peaker Keys'!$B$5)</f>
        <v>2213</v>
      </c>
      <c r="E2196">
        <f>INT(D2196/'Peaker Keys'!$B$6)+1</f>
        <v>93</v>
      </c>
      <c r="F2196">
        <f>MOD(D2196,'Peaker Keys'!$B$6)</f>
        <v>5</v>
      </c>
      <c r="G2196" t="str">
        <f>VLOOKUP(E2196,Clustering!$A$6:$B$370,2,FALSE)</f>
        <v>Winter</v>
      </c>
      <c r="H2196">
        <f>IF('Peaker Keys'!$B$29&gt;0,MAX(0,MIN('Peaker Keys'!$B$10,B2196/'Peaker Keys'!$B$29)),0)</f>
        <v>0</v>
      </c>
      <c r="I2196">
        <f>MAX(0,MIN('Peaker Keys'!$B$10,C2196/'Peaker Keys'!$B$30))</f>
        <v>9.0972602670875188E-4</v>
      </c>
      <c r="J2196">
        <f>IF('Peaker Keys'!$B$31=1,H2196,I2196)</f>
        <v>0</v>
      </c>
    </row>
    <row r="2197" spans="1:10" x14ac:dyDescent="0.25">
      <c r="A2197">
        <v>2191</v>
      </c>
      <c r="B2197">
        <v>0</v>
      </c>
      <c r="C2197">
        <v>95.5</v>
      </c>
      <c r="D2197">
        <f>MOD(A2197-1+'Peaker Keys'!$B$7,'Peaker Keys'!$B$5)</f>
        <v>2214</v>
      </c>
      <c r="E2197">
        <f>INT(D2197/'Peaker Keys'!$B$6)+1</f>
        <v>93</v>
      </c>
      <c r="F2197">
        <f>MOD(D2197,'Peaker Keys'!$B$6)</f>
        <v>6</v>
      </c>
      <c r="G2197" t="str">
        <f>VLOOKUP(E2197,Clustering!$A$6:$B$370,2,FALSE)</f>
        <v>Winter</v>
      </c>
      <c r="H2197">
        <f>IF('Peaker Keys'!$B$29&gt;0,MAX(0,MIN('Peaker Keys'!$B$10,B2197/'Peaker Keys'!$B$29)),0)</f>
        <v>0</v>
      </c>
      <c r="I2197">
        <f>MAX(0,MIN('Peaker Keys'!$B$10,C2197/'Peaker Keys'!$B$30))</f>
        <v>7.9998927763062441E-4</v>
      </c>
      <c r="J2197">
        <f>IF('Peaker Keys'!$B$31=1,H2197,I2197)</f>
        <v>0</v>
      </c>
    </row>
    <row r="2198" spans="1:10" x14ac:dyDescent="0.25">
      <c r="A2198">
        <v>2192</v>
      </c>
      <c r="B2198">
        <v>0</v>
      </c>
      <c r="C2198">
        <v>95.5</v>
      </c>
      <c r="D2198">
        <f>MOD(A2198-1+'Peaker Keys'!$B$7,'Peaker Keys'!$B$5)</f>
        <v>2215</v>
      </c>
      <c r="E2198">
        <f>INT(D2198/'Peaker Keys'!$B$6)+1</f>
        <v>93</v>
      </c>
      <c r="F2198">
        <f>MOD(D2198,'Peaker Keys'!$B$6)</f>
        <v>7</v>
      </c>
      <c r="G2198" t="str">
        <f>VLOOKUP(E2198,Clustering!$A$6:$B$370,2,FALSE)</f>
        <v>Winter</v>
      </c>
      <c r="H2198">
        <f>IF('Peaker Keys'!$B$29&gt;0,MAX(0,MIN('Peaker Keys'!$B$10,B2198/'Peaker Keys'!$B$29)),0)</f>
        <v>0</v>
      </c>
      <c r="I2198">
        <f>MAX(0,MIN('Peaker Keys'!$B$10,C2198/'Peaker Keys'!$B$30))</f>
        <v>7.9998927763062441E-4</v>
      </c>
      <c r="J2198">
        <f>IF('Peaker Keys'!$B$31=1,H2198,I2198)</f>
        <v>0</v>
      </c>
    </row>
    <row r="2199" spans="1:10" x14ac:dyDescent="0.25">
      <c r="A2199">
        <v>2193</v>
      </c>
      <c r="B2199">
        <v>0</v>
      </c>
      <c r="C2199">
        <v>95.5</v>
      </c>
      <c r="D2199">
        <f>MOD(A2199-1+'Peaker Keys'!$B$7,'Peaker Keys'!$B$5)</f>
        <v>2216</v>
      </c>
      <c r="E2199">
        <f>INT(D2199/'Peaker Keys'!$B$6)+1</f>
        <v>93</v>
      </c>
      <c r="F2199">
        <f>MOD(D2199,'Peaker Keys'!$B$6)</f>
        <v>8</v>
      </c>
      <c r="G2199" t="str">
        <f>VLOOKUP(E2199,Clustering!$A$6:$B$370,2,FALSE)</f>
        <v>Winter</v>
      </c>
      <c r="H2199">
        <f>IF('Peaker Keys'!$B$29&gt;0,MAX(0,MIN('Peaker Keys'!$B$10,B2199/'Peaker Keys'!$B$29)),0)</f>
        <v>0</v>
      </c>
      <c r="I2199">
        <f>MAX(0,MIN('Peaker Keys'!$B$10,C2199/'Peaker Keys'!$B$30))</f>
        <v>7.9998927763062441E-4</v>
      </c>
      <c r="J2199">
        <f>IF('Peaker Keys'!$B$31=1,H2199,I2199)</f>
        <v>0</v>
      </c>
    </row>
    <row r="2200" spans="1:10" x14ac:dyDescent="0.25">
      <c r="A2200">
        <v>2194</v>
      </c>
      <c r="B2200">
        <v>0</v>
      </c>
      <c r="C2200">
        <v>95.5</v>
      </c>
      <c r="D2200">
        <f>MOD(A2200-1+'Peaker Keys'!$B$7,'Peaker Keys'!$B$5)</f>
        <v>2217</v>
      </c>
      <c r="E2200">
        <f>INT(D2200/'Peaker Keys'!$B$6)+1</f>
        <v>93</v>
      </c>
      <c r="F2200">
        <f>MOD(D2200,'Peaker Keys'!$B$6)</f>
        <v>9</v>
      </c>
      <c r="G2200" t="str">
        <f>VLOOKUP(E2200,Clustering!$A$6:$B$370,2,FALSE)</f>
        <v>Winter</v>
      </c>
      <c r="H2200">
        <f>IF('Peaker Keys'!$B$29&gt;0,MAX(0,MIN('Peaker Keys'!$B$10,B2200/'Peaker Keys'!$B$29)),0)</f>
        <v>0</v>
      </c>
      <c r="I2200">
        <f>MAX(0,MIN('Peaker Keys'!$B$10,C2200/'Peaker Keys'!$B$30))</f>
        <v>7.9998927763062441E-4</v>
      </c>
      <c r="J2200">
        <f>IF('Peaker Keys'!$B$31=1,H2200,I2200)</f>
        <v>0</v>
      </c>
    </row>
    <row r="2201" spans="1:10" x14ac:dyDescent="0.25">
      <c r="A2201">
        <v>2195</v>
      </c>
      <c r="B2201">
        <v>0</v>
      </c>
      <c r="C2201">
        <v>95.5</v>
      </c>
      <c r="D2201">
        <f>MOD(A2201-1+'Peaker Keys'!$B$7,'Peaker Keys'!$B$5)</f>
        <v>2218</v>
      </c>
      <c r="E2201">
        <f>INT(D2201/'Peaker Keys'!$B$6)+1</f>
        <v>93</v>
      </c>
      <c r="F2201">
        <f>MOD(D2201,'Peaker Keys'!$B$6)</f>
        <v>10</v>
      </c>
      <c r="G2201" t="str">
        <f>VLOOKUP(E2201,Clustering!$A$6:$B$370,2,FALSE)</f>
        <v>Winter</v>
      </c>
      <c r="H2201">
        <f>IF('Peaker Keys'!$B$29&gt;0,MAX(0,MIN('Peaker Keys'!$B$10,B2201/'Peaker Keys'!$B$29)),0)</f>
        <v>0</v>
      </c>
      <c r="I2201">
        <f>MAX(0,MIN('Peaker Keys'!$B$10,C2201/'Peaker Keys'!$B$30))</f>
        <v>7.9998927763062441E-4</v>
      </c>
      <c r="J2201">
        <f>IF('Peaker Keys'!$B$31=1,H2201,I2201)</f>
        <v>0</v>
      </c>
    </row>
    <row r="2202" spans="1:10" x14ac:dyDescent="0.25">
      <c r="A2202">
        <v>2196</v>
      </c>
      <c r="B2202">
        <v>0</v>
      </c>
      <c r="C2202">
        <v>95.5</v>
      </c>
      <c r="D2202">
        <f>MOD(A2202-1+'Peaker Keys'!$B$7,'Peaker Keys'!$B$5)</f>
        <v>2219</v>
      </c>
      <c r="E2202">
        <f>INT(D2202/'Peaker Keys'!$B$6)+1</f>
        <v>93</v>
      </c>
      <c r="F2202">
        <f>MOD(D2202,'Peaker Keys'!$B$6)</f>
        <v>11</v>
      </c>
      <c r="G2202" t="str">
        <f>VLOOKUP(E2202,Clustering!$A$6:$B$370,2,FALSE)</f>
        <v>Winter</v>
      </c>
      <c r="H2202">
        <f>IF('Peaker Keys'!$B$29&gt;0,MAX(0,MIN('Peaker Keys'!$B$10,B2202/'Peaker Keys'!$B$29)),0)</f>
        <v>0</v>
      </c>
      <c r="I2202">
        <f>MAX(0,MIN('Peaker Keys'!$B$10,C2202/'Peaker Keys'!$B$30))</f>
        <v>7.9998927763062441E-4</v>
      </c>
      <c r="J2202">
        <f>IF('Peaker Keys'!$B$31=1,H2202,I2202)</f>
        <v>0</v>
      </c>
    </row>
    <row r="2203" spans="1:10" x14ac:dyDescent="0.25">
      <c r="A2203">
        <v>2197</v>
      </c>
      <c r="B2203">
        <v>0</v>
      </c>
      <c r="C2203">
        <v>95.5</v>
      </c>
      <c r="D2203">
        <f>MOD(A2203-1+'Peaker Keys'!$B$7,'Peaker Keys'!$B$5)</f>
        <v>2220</v>
      </c>
      <c r="E2203">
        <f>INT(D2203/'Peaker Keys'!$B$6)+1</f>
        <v>93</v>
      </c>
      <c r="F2203">
        <f>MOD(D2203,'Peaker Keys'!$B$6)</f>
        <v>12</v>
      </c>
      <c r="G2203" t="str">
        <f>VLOOKUP(E2203,Clustering!$A$6:$B$370,2,FALSE)</f>
        <v>Winter</v>
      </c>
      <c r="H2203">
        <f>IF('Peaker Keys'!$B$29&gt;0,MAX(0,MIN('Peaker Keys'!$B$10,B2203/'Peaker Keys'!$B$29)),0)</f>
        <v>0</v>
      </c>
      <c r="I2203">
        <f>MAX(0,MIN('Peaker Keys'!$B$10,C2203/'Peaker Keys'!$B$30))</f>
        <v>7.9998927763062441E-4</v>
      </c>
      <c r="J2203">
        <f>IF('Peaker Keys'!$B$31=1,H2203,I2203)</f>
        <v>0</v>
      </c>
    </row>
    <row r="2204" spans="1:10" x14ac:dyDescent="0.25">
      <c r="A2204">
        <v>2198</v>
      </c>
      <c r="B2204">
        <v>0</v>
      </c>
      <c r="C2204">
        <v>95.5</v>
      </c>
      <c r="D2204">
        <f>MOD(A2204-1+'Peaker Keys'!$B$7,'Peaker Keys'!$B$5)</f>
        <v>2221</v>
      </c>
      <c r="E2204">
        <f>INT(D2204/'Peaker Keys'!$B$6)+1</f>
        <v>93</v>
      </c>
      <c r="F2204">
        <f>MOD(D2204,'Peaker Keys'!$B$6)</f>
        <v>13</v>
      </c>
      <c r="G2204" t="str">
        <f>VLOOKUP(E2204,Clustering!$A$6:$B$370,2,FALSE)</f>
        <v>Winter</v>
      </c>
      <c r="H2204">
        <f>IF('Peaker Keys'!$B$29&gt;0,MAX(0,MIN('Peaker Keys'!$B$10,B2204/'Peaker Keys'!$B$29)),0)</f>
        <v>0</v>
      </c>
      <c r="I2204">
        <f>MAX(0,MIN('Peaker Keys'!$B$10,C2204/'Peaker Keys'!$B$30))</f>
        <v>7.9998927763062441E-4</v>
      </c>
      <c r="J2204">
        <f>IF('Peaker Keys'!$B$31=1,H2204,I2204)</f>
        <v>0</v>
      </c>
    </row>
    <row r="2205" spans="1:10" x14ac:dyDescent="0.25">
      <c r="A2205">
        <v>2199</v>
      </c>
      <c r="B2205">
        <v>0</v>
      </c>
      <c r="C2205">
        <v>95.5</v>
      </c>
      <c r="D2205">
        <f>MOD(A2205-1+'Peaker Keys'!$B$7,'Peaker Keys'!$B$5)</f>
        <v>2222</v>
      </c>
      <c r="E2205">
        <f>INT(D2205/'Peaker Keys'!$B$6)+1</f>
        <v>93</v>
      </c>
      <c r="F2205">
        <f>MOD(D2205,'Peaker Keys'!$B$6)</f>
        <v>14</v>
      </c>
      <c r="G2205" t="str">
        <f>VLOOKUP(E2205,Clustering!$A$6:$B$370,2,FALSE)</f>
        <v>Winter</v>
      </c>
      <c r="H2205">
        <f>IF('Peaker Keys'!$B$29&gt;0,MAX(0,MIN('Peaker Keys'!$B$10,B2205/'Peaker Keys'!$B$29)),0)</f>
        <v>0</v>
      </c>
      <c r="I2205">
        <f>MAX(0,MIN('Peaker Keys'!$B$10,C2205/'Peaker Keys'!$B$30))</f>
        <v>7.9998927763062441E-4</v>
      </c>
      <c r="J2205">
        <f>IF('Peaker Keys'!$B$31=1,H2205,I2205)</f>
        <v>0</v>
      </c>
    </row>
    <row r="2206" spans="1:10" x14ac:dyDescent="0.25">
      <c r="A2206">
        <v>2200</v>
      </c>
      <c r="B2206">
        <v>0</v>
      </c>
      <c r="C2206">
        <v>159.1</v>
      </c>
      <c r="D2206">
        <f>MOD(A2206-1+'Peaker Keys'!$B$7,'Peaker Keys'!$B$5)</f>
        <v>2223</v>
      </c>
      <c r="E2206">
        <f>INT(D2206/'Peaker Keys'!$B$6)+1</f>
        <v>93</v>
      </c>
      <c r="F2206">
        <f>MOD(D2206,'Peaker Keys'!$B$6)</f>
        <v>15</v>
      </c>
      <c r="G2206" t="str">
        <f>VLOOKUP(E2206,Clustering!$A$6:$B$370,2,FALSE)</f>
        <v>Winter</v>
      </c>
      <c r="H2206">
        <f>IF('Peaker Keys'!$B$29&gt;0,MAX(0,MIN('Peaker Keys'!$B$10,B2206/'Peaker Keys'!$B$29)),0)</f>
        <v>0</v>
      </c>
      <c r="I2206">
        <f>MAX(0,MIN('Peaker Keys'!$B$10,C2206/'Peaker Keys'!$B$30))</f>
        <v>1.3327570059793962E-3</v>
      </c>
      <c r="J2206">
        <f>IF('Peaker Keys'!$B$31=1,H2206,I2206)</f>
        <v>0</v>
      </c>
    </row>
    <row r="2207" spans="1:10" x14ac:dyDescent="0.25">
      <c r="A2207">
        <v>2201</v>
      </c>
      <c r="B2207">
        <v>0</v>
      </c>
      <c r="C2207">
        <v>159.1</v>
      </c>
      <c r="D2207">
        <f>MOD(A2207-1+'Peaker Keys'!$B$7,'Peaker Keys'!$B$5)</f>
        <v>2224</v>
      </c>
      <c r="E2207">
        <f>INT(D2207/'Peaker Keys'!$B$6)+1</f>
        <v>93</v>
      </c>
      <c r="F2207">
        <f>MOD(D2207,'Peaker Keys'!$B$6)</f>
        <v>16</v>
      </c>
      <c r="G2207" t="str">
        <f>VLOOKUP(E2207,Clustering!$A$6:$B$370,2,FALSE)</f>
        <v>Winter</v>
      </c>
      <c r="H2207">
        <f>IF('Peaker Keys'!$B$29&gt;0,MAX(0,MIN('Peaker Keys'!$B$10,B2207/'Peaker Keys'!$B$29)),0)</f>
        <v>0</v>
      </c>
      <c r="I2207">
        <f>MAX(0,MIN('Peaker Keys'!$B$10,C2207/'Peaker Keys'!$B$30))</f>
        <v>1.3327570059793962E-3</v>
      </c>
      <c r="J2207">
        <f>IF('Peaker Keys'!$B$31=1,H2207,I2207)</f>
        <v>0</v>
      </c>
    </row>
    <row r="2208" spans="1:10" x14ac:dyDescent="0.25">
      <c r="A2208">
        <v>2202</v>
      </c>
      <c r="B2208">
        <v>0</v>
      </c>
      <c r="C2208">
        <v>159.1</v>
      </c>
      <c r="D2208">
        <f>MOD(A2208-1+'Peaker Keys'!$B$7,'Peaker Keys'!$B$5)</f>
        <v>2225</v>
      </c>
      <c r="E2208">
        <f>INT(D2208/'Peaker Keys'!$B$6)+1</f>
        <v>93</v>
      </c>
      <c r="F2208">
        <f>MOD(D2208,'Peaker Keys'!$B$6)</f>
        <v>17</v>
      </c>
      <c r="G2208" t="str">
        <f>VLOOKUP(E2208,Clustering!$A$6:$B$370,2,FALSE)</f>
        <v>Winter</v>
      </c>
      <c r="H2208">
        <f>IF('Peaker Keys'!$B$29&gt;0,MAX(0,MIN('Peaker Keys'!$B$10,B2208/'Peaker Keys'!$B$29)),0)</f>
        <v>0</v>
      </c>
      <c r="I2208">
        <f>MAX(0,MIN('Peaker Keys'!$B$10,C2208/'Peaker Keys'!$B$30))</f>
        <v>1.3327570059793962E-3</v>
      </c>
      <c r="J2208">
        <f>IF('Peaker Keys'!$B$31=1,H2208,I2208)</f>
        <v>0</v>
      </c>
    </row>
    <row r="2209" spans="1:10" x14ac:dyDescent="0.25">
      <c r="A2209">
        <v>2203</v>
      </c>
      <c r="B2209">
        <v>0</v>
      </c>
      <c r="C2209">
        <v>509.7</v>
      </c>
      <c r="D2209">
        <f>MOD(A2209-1+'Peaker Keys'!$B$7,'Peaker Keys'!$B$5)</f>
        <v>2226</v>
      </c>
      <c r="E2209">
        <f>INT(D2209/'Peaker Keys'!$B$6)+1</f>
        <v>93</v>
      </c>
      <c r="F2209">
        <f>MOD(D2209,'Peaker Keys'!$B$6)</f>
        <v>18</v>
      </c>
      <c r="G2209" t="str">
        <f>VLOOKUP(E2209,Clustering!$A$6:$B$370,2,FALSE)</f>
        <v>Winter</v>
      </c>
      <c r="H2209">
        <f>IF('Peaker Keys'!$B$29&gt;0,MAX(0,MIN('Peaker Keys'!$B$10,B2209/'Peaker Keys'!$B$29)),0)</f>
        <v>0</v>
      </c>
      <c r="I2209">
        <f>MAX(0,MIN('Peaker Keys'!$B$10,C2209/'Peaker Keys'!$B$30))</f>
        <v>4.2696809927573742E-3</v>
      </c>
      <c r="J2209">
        <f>IF('Peaker Keys'!$B$31=1,H2209,I2209)</f>
        <v>0</v>
      </c>
    </row>
    <row r="2210" spans="1:10" x14ac:dyDescent="0.25">
      <c r="A2210">
        <v>2204</v>
      </c>
      <c r="B2210">
        <v>0</v>
      </c>
      <c r="C2210">
        <v>1197.2</v>
      </c>
      <c r="D2210">
        <f>MOD(A2210-1+'Peaker Keys'!$B$7,'Peaker Keys'!$B$5)</f>
        <v>2227</v>
      </c>
      <c r="E2210">
        <f>INT(D2210/'Peaker Keys'!$B$6)+1</f>
        <v>93</v>
      </c>
      <c r="F2210">
        <f>MOD(D2210,'Peaker Keys'!$B$6)</f>
        <v>19</v>
      </c>
      <c r="G2210" t="str">
        <f>VLOOKUP(E2210,Clustering!$A$6:$B$370,2,FALSE)</f>
        <v>Winter</v>
      </c>
      <c r="H2210">
        <f>IF('Peaker Keys'!$B$29&gt;0,MAX(0,MIN('Peaker Keys'!$B$10,B2210/'Peaker Keys'!$B$29)),0)</f>
        <v>0</v>
      </c>
      <c r="I2210">
        <f>MAX(0,MIN('Peaker Keys'!$B$10,C2210/'Peaker Keys'!$B$30))</f>
        <v>1.0028766106590403E-2</v>
      </c>
      <c r="J2210">
        <f>IF('Peaker Keys'!$B$31=1,H2210,I2210)</f>
        <v>0</v>
      </c>
    </row>
    <row r="2211" spans="1:10" x14ac:dyDescent="0.25">
      <c r="A2211">
        <v>2205</v>
      </c>
      <c r="B2211">
        <v>0</v>
      </c>
      <c r="C2211">
        <v>1197.2</v>
      </c>
      <c r="D2211">
        <f>MOD(A2211-1+'Peaker Keys'!$B$7,'Peaker Keys'!$B$5)</f>
        <v>2228</v>
      </c>
      <c r="E2211">
        <f>INT(D2211/'Peaker Keys'!$B$6)+1</f>
        <v>93</v>
      </c>
      <c r="F2211">
        <f>MOD(D2211,'Peaker Keys'!$B$6)</f>
        <v>20</v>
      </c>
      <c r="G2211" t="str">
        <f>VLOOKUP(E2211,Clustering!$A$6:$B$370,2,FALSE)</f>
        <v>Winter</v>
      </c>
      <c r="H2211">
        <f>IF('Peaker Keys'!$B$29&gt;0,MAX(0,MIN('Peaker Keys'!$B$10,B2211/'Peaker Keys'!$B$29)),0)</f>
        <v>0</v>
      </c>
      <c r="I2211">
        <f>MAX(0,MIN('Peaker Keys'!$B$10,C2211/'Peaker Keys'!$B$30))</f>
        <v>1.0028766106590403E-2</v>
      </c>
      <c r="J2211">
        <f>IF('Peaker Keys'!$B$31=1,H2211,I2211)</f>
        <v>0</v>
      </c>
    </row>
    <row r="2212" spans="1:10" x14ac:dyDescent="0.25">
      <c r="A2212">
        <v>2206</v>
      </c>
      <c r="B2212">
        <v>0</v>
      </c>
      <c r="C2212">
        <v>1164.8</v>
      </c>
      <c r="D2212">
        <f>MOD(A2212-1+'Peaker Keys'!$B$7,'Peaker Keys'!$B$5)</f>
        <v>2229</v>
      </c>
      <c r="E2212">
        <f>INT(D2212/'Peaker Keys'!$B$6)+1</f>
        <v>93</v>
      </c>
      <c r="F2212">
        <f>MOD(D2212,'Peaker Keys'!$B$6)</f>
        <v>21</v>
      </c>
      <c r="G2212" t="str">
        <f>VLOOKUP(E2212,Clustering!$A$6:$B$370,2,FALSE)</f>
        <v>Winter</v>
      </c>
      <c r="H2212">
        <f>IF('Peaker Keys'!$B$29&gt;0,MAX(0,MIN('Peaker Keys'!$B$10,B2212/'Peaker Keys'!$B$29)),0)</f>
        <v>0</v>
      </c>
      <c r="I2212">
        <f>MAX(0,MIN('Peaker Keys'!$B$10,C2212/'Peaker Keys'!$B$30))</f>
        <v>9.7573561317712172E-3</v>
      </c>
      <c r="J2212">
        <f>IF('Peaker Keys'!$B$31=1,H2212,I2212)</f>
        <v>0</v>
      </c>
    </row>
    <row r="2213" spans="1:10" x14ac:dyDescent="0.25">
      <c r="A2213">
        <v>2207</v>
      </c>
      <c r="B2213">
        <v>0</v>
      </c>
      <c r="C2213">
        <v>159.1</v>
      </c>
      <c r="D2213">
        <f>MOD(A2213-1+'Peaker Keys'!$B$7,'Peaker Keys'!$B$5)</f>
        <v>2230</v>
      </c>
      <c r="E2213">
        <f>INT(D2213/'Peaker Keys'!$B$6)+1</f>
        <v>93</v>
      </c>
      <c r="F2213">
        <f>MOD(D2213,'Peaker Keys'!$B$6)</f>
        <v>22</v>
      </c>
      <c r="G2213" t="str">
        <f>VLOOKUP(E2213,Clustering!$A$6:$B$370,2,FALSE)</f>
        <v>Winter</v>
      </c>
      <c r="H2213">
        <f>IF('Peaker Keys'!$B$29&gt;0,MAX(0,MIN('Peaker Keys'!$B$10,B2213/'Peaker Keys'!$B$29)),0)</f>
        <v>0</v>
      </c>
      <c r="I2213">
        <f>MAX(0,MIN('Peaker Keys'!$B$10,C2213/'Peaker Keys'!$B$30))</f>
        <v>1.3327570059793962E-3</v>
      </c>
      <c r="J2213">
        <f>IF('Peaker Keys'!$B$31=1,H2213,I2213)</f>
        <v>0</v>
      </c>
    </row>
    <row r="2214" spans="1:10" x14ac:dyDescent="0.25">
      <c r="A2214">
        <v>2208</v>
      </c>
      <c r="B2214">
        <v>0</v>
      </c>
      <c r="C2214">
        <v>159.1</v>
      </c>
      <c r="D2214">
        <f>MOD(A2214-1+'Peaker Keys'!$B$7,'Peaker Keys'!$B$5)</f>
        <v>2231</v>
      </c>
      <c r="E2214">
        <f>INT(D2214/'Peaker Keys'!$B$6)+1</f>
        <v>93</v>
      </c>
      <c r="F2214">
        <f>MOD(D2214,'Peaker Keys'!$B$6)</f>
        <v>23</v>
      </c>
      <c r="G2214" t="str">
        <f>VLOOKUP(E2214,Clustering!$A$6:$B$370,2,FALSE)</f>
        <v>Winter</v>
      </c>
      <c r="H2214">
        <f>IF('Peaker Keys'!$B$29&gt;0,MAX(0,MIN('Peaker Keys'!$B$10,B2214/'Peaker Keys'!$B$29)),0)</f>
        <v>0</v>
      </c>
      <c r="I2214">
        <f>MAX(0,MIN('Peaker Keys'!$B$10,C2214/'Peaker Keys'!$B$30))</f>
        <v>1.3327570059793962E-3</v>
      </c>
      <c r="J2214">
        <f>IF('Peaker Keys'!$B$31=1,H2214,I2214)</f>
        <v>0</v>
      </c>
    </row>
    <row r="2215" spans="1:10" x14ac:dyDescent="0.25">
      <c r="A2215">
        <v>2209</v>
      </c>
      <c r="B2215">
        <v>0</v>
      </c>
      <c r="C2215">
        <v>159.1</v>
      </c>
      <c r="D2215">
        <f>MOD(A2215-1+'Peaker Keys'!$B$7,'Peaker Keys'!$B$5)</f>
        <v>2232</v>
      </c>
      <c r="E2215">
        <f>INT(D2215/'Peaker Keys'!$B$6)+1</f>
        <v>94</v>
      </c>
      <c r="F2215">
        <f>MOD(D2215,'Peaker Keys'!$B$6)</f>
        <v>0</v>
      </c>
      <c r="G2215" t="str">
        <f>VLOOKUP(E2215,Clustering!$A$6:$B$370,2,FALSE)</f>
        <v>Winter</v>
      </c>
      <c r="H2215">
        <f>IF('Peaker Keys'!$B$29&gt;0,MAX(0,MIN('Peaker Keys'!$B$10,B2215/'Peaker Keys'!$B$29)),0)</f>
        <v>0</v>
      </c>
      <c r="I2215">
        <f>MAX(0,MIN('Peaker Keys'!$B$10,C2215/'Peaker Keys'!$B$30))</f>
        <v>1.3327570059793962E-3</v>
      </c>
      <c r="J2215">
        <f>IF('Peaker Keys'!$B$31=1,H2215,I2215)</f>
        <v>0</v>
      </c>
    </row>
    <row r="2216" spans="1:10" x14ac:dyDescent="0.25">
      <c r="A2216">
        <v>2210</v>
      </c>
      <c r="B2216">
        <v>0</v>
      </c>
      <c r="C2216">
        <v>159.1</v>
      </c>
      <c r="D2216">
        <f>MOD(A2216-1+'Peaker Keys'!$B$7,'Peaker Keys'!$B$5)</f>
        <v>2233</v>
      </c>
      <c r="E2216">
        <f>INT(D2216/'Peaker Keys'!$B$6)+1</f>
        <v>94</v>
      </c>
      <c r="F2216">
        <f>MOD(D2216,'Peaker Keys'!$B$6)</f>
        <v>1</v>
      </c>
      <c r="G2216" t="str">
        <f>VLOOKUP(E2216,Clustering!$A$6:$B$370,2,FALSE)</f>
        <v>Winter</v>
      </c>
      <c r="H2216">
        <f>IF('Peaker Keys'!$B$29&gt;0,MAX(0,MIN('Peaker Keys'!$B$10,B2216/'Peaker Keys'!$B$29)),0)</f>
        <v>0</v>
      </c>
      <c r="I2216">
        <f>MAX(0,MIN('Peaker Keys'!$B$10,C2216/'Peaker Keys'!$B$30))</f>
        <v>1.3327570059793962E-3</v>
      </c>
      <c r="J2216">
        <f>IF('Peaker Keys'!$B$31=1,H2216,I2216)</f>
        <v>0</v>
      </c>
    </row>
    <row r="2217" spans="1:10" x14ac:dyDescent="0.25">
      <c r="A2217">
        <v>2211</v>
      </c>
      <c r="B2217">
        <v>0</v>
      </c>
      <c r="C2217">
        <v>159.1</v>
      </c>
      <c r="D2217">
        <f>MOD(A2217-1+'Peaker Keys'!$B$7,'Peaker Keys'!$B$5)</f>
        <v>2234</v>
      </c>
      <c r="E2217">
        <f>INT(D2217/'Peaker Keys'!$B$6)+1</f>
        <v>94</v>
      </c>
      <c r="F2217">
        <f>MOD(D2217,'Peaker Keys'!$B$6)</f>
        <v>2</v>
      </c>
      <c r="G2217" t="str">
        <f>VLOOKUP(E2217,Clustering!$A$6:$B$370,2,FALSE)</f>
        <v>Winter</v>
      </c>
      <c r="H2217">
        <f>IF('Peaker Keys'!$B$29&gt;0,MAX(0,MIN('Peaker Keys'!$B$10,B2217/'Peaker Keys'!$B$29)),0)</f>
        <v>0</v>
      </c>
      <c r="I2217">
        <f>MAX(0,MIN('Peaker Keys'!$B$10,C2217/'Peaker Keys'!$B$30))</f>
        <v>1.3327570059793962E-3</v>
      </c>
      <c r="J2217">
        <f>IF('Peaker Keys'!$B$31=1,H2217,I2217)</f>
        <v>0</v>
      </c>
    </row>
    <row r="2218" spans="1:10" x14ac:dyDescent="0.25">
      <c r="A2218">
        <v>2212</v>
      </c>
      <c r="B2218">
        <v>0</v>
      </c>
      <c r="C2218">
        <v>159.1</v>
      </c>
      <c r="D2218">
        <f>MOD(A2218-1+'Peaker Keys'!$B$7,'Peaker Keys'!$B$5)</f>
        <v>2235</v>
      </c>
      <c r="E2218">
        <f>INT(D2218/'Peaker Keys'!$B$6)+1</f>
        <v>94</v>
      </c>
      <c r="F2218">
        <f>MOD(D2218,'Peaker Keys'!$B$6)</f>
        <v>3</v>
      </c>
      <c r="G2218" t="str">
        <f>VLOOKUP(E2218,Clustering!$A$6:$B$370,2,FALSE)</f>
        <v>Winter</v>
      </c>
      <c r="H2218">
        <f>IF('Peaker Keys'!$B$29&gt;0,MAX(0,MIN('Peaker Keys'!$B$10,B2218/'Peaker Keys'!$B$29)),0)</f>
        <v>0</v>
      </c>
      <c r="I2218">
        <f>MAX(0,MIN('Peaker Keys'!$B$10,C2218/'Peaker Keys'!$B$30))</f>
        <v>1.3327570059793962E-3</v>
      </c>
      <c r="J2218">
        <f>IF('Peaker Keys'!$B$31=1,H2218,I2218)</f>
        <v>0</v>
      </c>
    </row>
    <row r="2219" spans="1:10" x14ac:dyDescent="0.25">
      <c r="A2219">
        <v>2213</v>
      </c>
      <c r="B2219">
        <v>0</v>
      </c>
      <c r="C2219">
        <v>159.1</v>
      </c>
      <c r="D2219">
        <f>MOD(A2219-1+'Peaker Keys'!$B$7,'Peaker Keys'!$B$5)</f>
        <v>2236</v>
      </c>
      <c r="E2219">
        <f>INT(D2219/'Peaker Keys'!$B$6)+1</f>
        <v>94</v>
      </c>
      <c r="F2219">
        <f>MOD(D2219,'Peaker Keys'!$B$6)</f>
        <v>4</v>
      </c>
      <c r="G2219" t="str">
        <f>VLOOKUP(E2219,Clustering!$A$6:$B$370,2,FALSE)</f>
        <v>Winter</v>
      </c>
      <c r="H2219">
        <f>IF('Peaker Keys'!$B$29&gt;0,MAX(0,MIN('Peaker Keys'!$B$10,B2219/'Peaker Keys'!$B$29)),0)</f>
        <v>0</v>
      </c>
      <c r="I2219">
        <f>MAX(0,MIN('Peaker Keys'!$B$10,C2219/'Peaker Keys'!$B$30))</f>
        <v>1.3327570059793962E-3</v>
      </c>
      <c r="J2219">
        <f>IF('Peaker Keys'!$B$31=1,H2219,I2219)</f>
        <v>0</v>
      </c>
    </row>
    <row r="2220" spans="1:10" x14ac:dyDescent="0.25">
      <c r="A2220">
        <v>2214</v>
      </c>
      <c r="B2220">
        <v>0</v>
      </c>
      <c r="C2220">
        <v>159.1</v>
      </c>
      <c r="D2220">
        <f>MOD(A2220-1+'Peaker Keys'!$B$7,'Peaker Keys'!$B$5)</f>
        <v>2237</v>
      </c>
      <c r="E2220">
        <f>INT(D2220/'Peaker Keys'!$B$6)+1</f>
        <v>94</v>
      </c>
      <c r="F2220">
        <f>MOD(D2220,'Peaker Keys'!$B$6)</f>
        <v>5</v>
      </c>
      <c r="G2220" t="str">
        <f>VLOOKUP(E2220,Clustering!$A$6:$B$370,2,FALSE)</f>
        <v>Winter</v>
      </c>
      <c r="H2220">
        <f>IF('Peaker Keys'!$B$29&gt;0,MAX(0,MIN('Peaker Keys'!$B$10,B2220/'Peaker Keys'!$B$29)),0)</f>
        <v>0</v>
      </c>
      <c r="I2220">
        <f>MAX(0,MIN('Peaker Keys'!$B$10,C2220/'Peaker Keys'!$B$30))</f>
        <v>1.3327570059793962E-3</v>
      </c>
      <c r="J2220">
        <f>IF('Peaker Keys'!$B$31=1,H2220,I2220)</f>
        <v>0</v>
      </c>
    </row>
    <row r="2221" spans="1:10" x14ac:dyDescent="0.25">
      <c r="A2221">
        <v>2215</v>
      </c>
      <c r="B2221">
        <v>0</v>
      </c>
      <c r="C2221">
        <v>51.6</v>
      </c>
      <c r="D2221">
        <f>MOD(A2221-1+'Peaker Keys'!$B$7,'Peaker Keys'!$B$5)</f>
        <v>2238</v>
      </c>
      <c r="E2221">
        <f>INT(D2221/'Peaker Keys'!$B$6)+1</f>
        <v>94</v>
      </c>
      <c r="F2221">
        <f>MOD(D2221,'Peaker Keys'!$B$6)</f>
        <v>6</v>
      </c>
      <c r="G2221" t="str">
        <f>VLOOKUP(E2221,Clustering!$A$6:$B$370,2,FALSE)</f>
        <v>Winter</v>
      </c>
      <c r="H2221">
        <f>IF('Peaker Keys'!$B$29&gt;0,MAX(0,MIN('Peaker Keys'!$B$10,B2221/'Peaker Keys'!$B$29)),0)</f>
        <v>0</v>
      </c>
      <c r="I2221">
        <f>MAX(0,MIN('Peaker Keys'!$B$10,C2221/'Peaker Keys'!$B$30))</f>
        <v>4.3224551545277719E-4</v>
      </c>
      <c r="J2221">
        <f>IF('Peaker Keys'!$B$31=1,H2221,I2221)</f>
        <v>0</v>
      </c>
    </row>
    <row r="2222" spans="1:10" x14ac:dyDescent="0.25">
      <c r="A2222">
        <v>2216</v>
      </c>
      <c r="B2222">
        <v>0</v>
      </c>
      <c r="C2222">
        <v>51.6</v>
      </c>
      <c r="D2222">
        <f>MOD(A2222-1+'Peaker Keys'!$B$7,'Peaker Keys'!$B$5)</f>
        <v>2239</v>
      </c>
      <c r="E2222">
        <f>INT(D2222/'Peaker Keys'!$B$6)+1</f>
        <v>94</v>
      </c>
      <c r="F2222">
        <f>MOD(D2222,'Peaker Keys'!$B$6)</f>
        <v>7</v>
      </c>
      <c r="G2222" t="str">
        <f>VLOOKUP(E2222,Clustering!$A$6:$B$370,2,FALSE)</f>
        <v>Winter</v>
      </c>
      <c r="H2222">
        <f>IF('Peaker Keys'!$B$29&gt;0,MAX(0,MIN('Peaker Keys'!$B$10,B2222/'Peaker Keys'!$B$29)),0)</f>
        <v>0</v>
      </c>
      <c r="I2222">
        <f>MAX(0,MIN('Peaker Keys'!$B$10,C2222/'Peaker Keys'!$B$30))</f>
        <v>4.3224551545277719E-4</v>
      </c>
      <c r="J2222">
        <f>IF('Peaker Keys'!$B$31=1,H2222,I2222)</f>
        <v>0</v>
      </c>
    </row>
    <row r="2223" spans="1:10" x14ac:dyDescent="0.25">
      <c r="A2223">
        <v>2217</v>
      </c>
      <c r="B2223">
        <v>0</v>
      </c>
      <c r="C2223">
        <v>51.6</v>
      </c>
      <c r="D2223">
        <f>MOD(A2223-1+'Peaker Keys'!$B$7,'Peaker Keys'!$B$5)</f>
        <v>2240</v>
      </c>
      <c r="E2223">
        <f>INT(D2223/'Peaker Keys'!$B$6)+1</f>
        <v>94</v>
      </c>
      <c r="F2223">
        <f>MOD(D2223,'Peaker Keys'!$B$6)</f>
        <v>8</v>
      </c>
      <c r="G2223" t="str">
        <f>VLOOKUP(E2223,Clustering!$A$6:$B$370,2,FALSE)</f>
        <v>Winter</v>
      </c>
      <c r="H2223">
        <f>IF('Peaker Keys'!$B$29&gt;0,MAX(0,MIN('Peaker Keys'!$B$10,B2223/'Peaker Keys'!$B$29)),0)</f>
        <v>0</v>
      </c>
      <c r="I2223">
        <f>MAX(0,MIN('Peaker Keys'!$B$10,C2223/'Peaker Keys'!$B$30))</f>
        <v>4.3224551545277719E-4</v>
      </c>
      <c r="J2223">
        <f>IF('Peaker Keys'!$B$31=1,H2223,I2223)</f>
        <v>0</v>
      </c>
    </row>
    <row r="2224" spans="1:10" x14ac:dyDescent="0.25">
      <c r="A2224">
        <v>2218</v>
      </c>
      <c r="B2224">
        <v>0</v>
      </c>
      <c r="C2224">
        <v>51.6</v>
      </c>
      <c r="D2224">
        <f>MOD(A2224-1+'Peaker Keys'!$B$7,'Peaker Keys'!$B$5)</f>
        <v>2241</v>
      </c>
      <c r="E2224">
        <f>INT(D2224/'Peaker Keys'!$B$6)+1</f>
        <v>94</v>
      </c>
      <c r="F2224">
        <f>MOD(D2224,'Peaker Keys'!$B$6)</f>
        <v>9</v>
      </c>
      <c r="G2224" t="str">
        <f>VLOOKUP(E2224,Clustering!$A$6:$B$370,2,FALSE)</f>
        <v>Winter</v>
      </c>
      <c r="H2224">
        <f>IF('Peaker Keys'!$B$29&gt;0,MAX(0,MIN('Peaker Keys'!$B$10,B2224/'Peaker Keys'!$B$29)),0)</f>
        <v>0</v>
      </c>
      <c r="I2224">
        <f>MAX(0,MIN('Peaker Keys'!$B$10,C2224/'Peaker Keys'!$B$30))</f>
        <v>4.3224551545277719E-4</v>
      </c>
      <c r="J2224">
        <f>IF('Peaker Keys'!$B$31=1,H2224,I2224)</f>
        <v>0</v>
      </c>
    </row>
    <row r="2225" spans="1:10" x14ac:dyDescent="0.25">
      <c r="A2225">
        <v>2219</v>
      </c>
      <c r="B2225">
        <v>0</v>
      </c>
      <c r="C2225">
        <v>51.6</v>
      </c>
      <c r="D2225">
        <f>MOD(A2225-1+'Peaker Keys'!$B$7,'Peaker Keys'!$B$5)</f>
        <v>2242</v>
      </c>
      <c r="E2225">
        <f>INT(D2225/'Peaker Keys'!$B$6)+1</f>
        <v>94</v>
      </c>
      <c r="F2225">
        <f>MOD(D2225,'Peaker Keys'!$B$6)</f>
        <v>10</v>
      </c>
      <c r="G2225" t="str">
        <f>VLOOKUP(E2225,Clustering!$A$6:$B$370,2,FALSE)</f>
        <v>Winter</v>
      </c>
      <c r="H2225">
        <f>IF('Peaker Keys'!$B$29&gt;0,MAX(0,MIN('Peaker Keys'!$B$10,B2225/'Peaker Keys'!$B$29)),0)</f>
        <v>0</v>
      </c>
      <c r="I2225">
        <f>MAX(0,MIN('Peaker Keys'!$B$10,C2225/'Peaker Keys'!$B$30))</f>
        <v>4.3224551545277719E-4</v>
      </c>
      <c r="J2225">
        <f>IF('Peaker Keys'!$B$31=1,H2225,I2225)</f>
        <v>0</v>
      </c>
    </row>
    <row r="2226" spans="1:10" x14ac:dyDescent="0.25">
      <c r="A2226">
        <v>2220</v>
      </c>
      <c r="B2226">
        <v>0</v>
      </c>
      <c r="C2226">
        <v>51.6</v>
      </c>
      <c r="D2226">
        <f>MOD(A2226-1+'Peaker Keys'!$B$7,'Peaker Keys'!$B$5)</f>
        <v>2243</v>
      </c>
      <c r="E2226">
        <f>INT(D2226/'Peaker Keys'!$B$6)+1</f>
        <v>94</v>
      </c>
      <c r="F2226">
        <f>MOD(D2226,'Peaker Keys'!$B$6)</f>
        <v>11</v>
      </c>
      <c r="G2226" t="str">
        <f>VLOOKUP(E2226,Clustering!$A$6:$B$370,2,FALSE)</f>
        <v>Winter</v>
      </c>
      <c r="H2226">
        <f>IF('Peaker Keys'!$B$29&gt;0,MAX(0,MIN('Peaker Keys'!$B$10,B2226/'Peaker Keys'!$B$29)),0)</f>
        <v>0</v>
      </c>
      <c r="I2226">
        <f>MAX(0,MIN('Peaker Keys'!$B$10,C2226/'Peaker Keys'!$B$30))</f>
        <v>4.3224551545277719E-4</v>
      </c>
      <c r="J2226">
        <f>IF('Peaker Keys'!$B$31=1,H2226,I2226)</f>
        <v>0</v>
      </c>
    </row>
    <row r="2227" spans="1:10" x14ac:dyDescent="0.25">
      <c r="A2227">
        <v>2221</v>
      </c>
      <c r="B2227">
        <v>0</v>
      </c>
      <c r="C2227">
        <v>51.6</v>
      </c>
      <c r="D2227">
        <f>MOD(A2227-1+'Peaker Keys'!$B$7,'Peaker Keys'!$B$5)</f>
        <v>2244</v>
      </c>
      <c r="E2227">
        <f>INT(D2227/'Peaker Keys'!$B$6)+1</f>
        <v>94</v>
      </c>
      <c r="F2227">
        <f>MOD(D2227,'Peaker Keys'!$B$6)</f>
        <v>12</v>
      </c>
      <c r="G2227" t="str">
        <f>VLOOKUP(E2227,Clustering!$A$6:$B$370,2,FALSE)</f>
        <v>Winter</v>
      </c>
      <c r="H2227">
        <f>IF('Peaker Keys'!$B$29&gt;0,MAX(0,MIN('Peaker Keys'!$B$10,B2227/'Peaker Keys'!$B$29)),0)</f>
        <v>0</v>
      </c>
      <c r="I2227">
        <f>MAX(0,MIN('Peaker Keys'!$B$10,C2227/'Peaker Keys'!$B$30))</f>
        <v>4.3224551545277719E-4</v>
      </c>
      <c r="J2227">
        <f>IF('Peaker Keys'!$B$31=1,H2227,I2227)</f>
        <v>0</v>
      </c>
    </row>
    <row r="2228" spans="1:10" x14ac:dyDescent="0.25">
      <c r="A2228">
        <v>2222</v>
      </c>
      <c r="B2228">
        <v>0</v>
      </c>
      <c r="C2228">
        <v>51.6</v>
      </c>
      <c r="D2228">
        <f>MOD(A2228-1+'Peaker Keys'!$B$7,'Peaker Keys'!$B$5)</f>
        <v>2245</v>
      </c>
      <c r="E2228">
        <f>INT(D2228/'Peaker Keys'!$B$6)+1</f>
        <v>94</v>
      </c>
      <c r="F2228">
        <f>MOD(D2228,'Peaker Keys'!$B$6)</f>
        <v>13</v>
      </c>
      <c r="G2228" t="str">
        <f>VLOOKUP(E2228,Clustering!$A$6:$B$370,2,FALSE)</f>
        <v>Winter</v>
      </c>
      <c r="H2228">
        <f>IF('Peaker Keys'!$B$29&gt;0,MAX(0,MIN('Peaker Keys'!$B$10,B2228/'Peaker Keys'!$B$29)),0)</f>
        <v>0</v>
      </c>
      <c r="I2228">
        <f>MAX(0,MIN('Peaker Keys'!$B$10,C2228/'Peaker Keys'!$B$30))</f>
        <v>4.3224551545277719E-4</v>
      </c>
      <c r="J2228">
        <f>IF('Peaker Keys'!$B$31=1,H2228,I2228)</f>
        <v>0</v>
      </c>
    </row>
    <row r="2229" spans="1:10" x14ac:dyDescent="0.25">
      <c r="A2229">
        <v>2223</v>
      </c>
      <c r="B2229">
        <v>0</v>
      </c>
      <c r="C2229">
        <v>51.6</v>
      </c>
      <c r="D2229">
        <f>MOD(A2229-1+'Peaker Keys'!$B$7,'Peaker Keys'!$B$5)</f>
        <v>2246</v>
      </c>
      <c r="E2229">
        <f>INT(D2229/'Peaker Keys'!$B$6)+1</f>
        <v>94</v>
      </c>
      <c r="F2229">
        <f>MOD(D2229,'Peaker Keys'!$B$6)</f>
        <v>14</v>
      </c>
      <c r="G2229" t="str">
        <f>VLOOKUP(E2229,Clustering!$A$6:$B$370,2,FALSE)</f>
        <v>Winter</v>
      </c>
      <c r="H2229">
        <f>IF('Peaker Keys'!$B$29&gt;0,MAX(0,MIN('Peaker Keys'!$B$10,B2229/'Peaker Keys'!$B$29)),0)</f>
        <v>0</v>
      </c>
      <c r="I2229">
        <f>MAX(0,MIN('Peaker Keys'!$B$10,C2229/'Peaker Keys'!$B$30))</f>
        <v>4.3224551545277719E-4</v>
      </c>
      <c r="J2229">
        <f>IF('Peaker Keys'!$B$31=1,H2229,I2229)</f>
        <v>0</v>
      </c>
    </row>
    <row r="2230" spans="1:10" x14ac:dyDescent="0.25">
      <c r="A2230">
        <v>2224</v>
      </c>
      <c r="B2230">
        <v>0</v>
      </c>
      <c r="C2230">
        <v>51.6</v>
      </c>
      <c r="D2230">
        <f>MOD(A2230-1+'Peaker Keys'!$B$7,'Peaker Keys'!$B$5)</f>
        <v>2247</v>
      </c>
      <c r="E2230">
        <f>INT(D2230/'Peaker Keys'!$B$6)+1</f>
        <v>94</v>
      </c>
      <c r="F2230">
        <f>MOD(D2230,'Peaker Keys'!$B$6)</f>
        <v>15</v>
      </c>
      <c r="G2230" t="str">
        <f>VLOOKUP(E2230,Clustering!$A$6:$B$370,2,FALSE)</f>
        <v>Winter</v>
      </c>
      <c r="H2230">
        <f>IF('Peaker Keys'!$B$29&gt;0,MAX(0,MIN('Peaker Keys'!$B$10,B2230/'Peaker Keys'!$B$29)),0)</f>
        <v>0</v>
      </c>
      <c r="I2230">
        <f>MAX(0,MIN('Peaker Keys'!$B$10,C2230/'Peaker Keys'!$B$30))</f>
        <v>4.3224551545277719E-4</v>
      </c>
      <c r="J2230">
        <f>IF('Peaker Keys'!$B$31=1,H2230,I2230)</f>
        <v>0</v>
      </c>
    </row>
    <row r="2231" spans="1:10" x14ac:dyDescent="0.25">
      <c r="A2231">
        <v>2225</v>
      </c>
      <c r="B2231">
        <v>0</v>
      </c>
      <c r="C2231">
        <v>139.30000000000001</v>
      </c>
      <c r="D2231">
        <f>MOD(A2231-1+'Peaker Keys'!$B$7,'Peaker Keys'!$B$5)</f>
        <v>2248</v>
      </c>
      <c r="E2231">
        <f>INT(D2231/'Peaker Keys'!$B$6)+1</f>
        <v>94</v>
      </c>
      <c r="F2231">
        <f>MOD(D2231,'Peaker Keys'!$B$6)</f>
        <v>16</v>
      </c>
      <c r="G2231" t="str">
        <f>VLOOKUP(E2231,Clustering!$A$6:$B$370,2,FALSE)</f>
        <v>Winter</v>
      </c>
      <c r="H2231">
        <f>IF('Peaker Keys'!$B$29&gt;0,MAX(0,MIN('Peaker Keys'!$B$10,B2231/'Peaker Keys'!$B$29)),0)</f>
        <v>0</v>
      </c>
      <c r="I2231">
        <f>MAX(0,MIN('Peaker Keys'!$B$10,C2231/'Peaker Keys'!$B$30))</f>
        <v>1.1668953547010052E-3</v>
      </c>
      <c r="J2231">
        <f>IF('Peaker Keys'!$B$31=1,H2231,I2231)</f>
        <v>0</v>
      </c>
    </row>
    <row r="2232" spans="1:10" x14ac:dyDescent="0.25">
      <c r="A2232">
        <v>2226</v>
      </c>
      <c r="B2232">
        <v>0</v>
      </c>
      <c r="C2232">
        <v>246.7</v>
      </c>
      <c r="D2232">
        <f>MOD(A2232-1+'Peaker Keys'!$B$7,'Peaker Keys'!$B$5)</f>
        <v>2249</v>
      </c>
      <c r="E2232">
        <f>INT(D2232/'Peaker Keys'!$B$6)+1</f>
        <v>94</v>
      </c>
      <c r="F2232">
        <f>MOD(D2232,'Peaker Keys'!$B$6)</f>
        <v>17</v>
      </c>
      <c r="G2232" t="str">
        <f>VLOOKUP(E2232,Clustering!$A$6:$B$370,2,FALSE)</f>
        <v>Winter</v>
      </c>
      <c r="H2232">
        <f>IF('Peaker Keys'!$B$29&gt;0,MAX(0,MIN('Peaker Keys'!$B$10,B2232/'Peaker Keys'!$B$29)),0)</f>
        <v>0</v>
      </c>
      <c r="I2232">
        <f>MAX(0,MIN('Peaker Keys'!$B$10,C2232/'Peaker Keys'!$B$30))</f>
        <v>2.0665691601201575E-3</v>
      </c>
      <c r="J2232">
        <f>IF('Peaker Keys'!$B$31=1,H2232,I2232)</f>
        <v>0</v>
      </c>
    </row>
    <row r="2233" spans="1:10" x14ac:dyDescent="0.25">
      <c r="A2233">
        <v>2227</v>
      </c>
      <c r="B2233">
        <v>0</v>
      </c>
      <c r="C2233">
        <v>246.7</v>
      </c>
      <c r="D2233">
        <f>MOD(A2233-1+'Peaker Keys'!$B$7,'Peaker Keys'!$B$5)</f>
        <v>2250</v>
      </c>
      <c r="E2233">
        <f>INT(D2233/'Peaker Keys'!$B$6)+1</f>
        <v>94</v>
      </c>
      <c r="F2233">
        <f>MOD(D2233,'Peaker Keys'!$B$6)</f>
        <v>18</v>
      </c>
      <c r="G2233" t="str">
        <f>VLOOKUP(E2233,Clustering!$A$6:$B$370,2,FALSE)</f>
        <v>Winter</v>
      </c>
      <c r="H2233">
        <f>IF('Peaker Keys'!$B$29&gt;0,MAX(0,MIN('Peaker Keys'!$B$10,B2233/'Peaker Keys'!$B$29)),0)</f>
        <v>0</v>
      </c>
      <c r="I2233">
        <f>MAX(0,MIN('Peaker Keys'!$B$10,C2233/'Peaker Keys'!$B$30))</f>
        <v>2.0665691601201575E-3</v>
      </c>
      <c r="J2233">
        <f>IF('Peaker Keys'!$B$31=1,H2233,I2233)</f>
        <v>0</v>
      </c>
    </row>
    <row r="2234" spans="1:10" x14ac:dyDescent="0.25">
      <c r="A2234">
        <v>2228</v>
      </c>
      <c r="B2234">
        <v>0</v>
      </c>
      <c r="C2234">
        <v>305.2</v>
      </c>
      <c r="D2234">
        <f>MOD(A2234-1+'Peaker Keys'!$B$7,'Peaker Keys'!$B$5)</f>
        <v>2251</v>
      </c>
      <c r="E2234">
        <f>INT(D2234/'Peaker Keys'!$B$6)+1</f>
        <v>94</v>
      </c>
      <c r="F2234">
        <f>MOD(D2234,'Peaker Keys'!$B$6)</f>
        <v>19</v>
      </c>
      <c r="G2234" t="str">
        <f>VLOOKUP(E2234,Clustering!$A$6:$B$370,2,FALSE)</f>
        <v>Winter</v>
      </c>
      <c r="H2234">
        <f>IF('Peaker Keys'!$B$29&gt;0,MAX(0,MIN('Peaker Keys'!$B$10,B2234/'Peaker Keys'!$B$29)),0)</f>
        <v>0</v>
      </c>
      <c r="I2234">
        <f>MAX(0,MIN('Peaker Keys'!$B$10,C2234/'Peaker Keys'!$B$30))</f>
        <v>2.5566149479881316E-3</v>
      </c>
      <c r="J2234">
        <f>IF('Peaker Keys'!$B$31=1,H2234,I2234)</f>
        <v>0</v>
      </c>
    </row>
    <row r="2235" spans="1:10" x14ac:dyDescent="0.25">
      <c r="A2235">
        <v>2229</v>
      </c>
      <c r="B2235">
        <v>0</v>
      </c>
      <c r="C2235">
        <v>305.2</v>
      </c>
      <c r="D2235">
        <f>MOD(A2235-1+'Peaker Keys'!$B$7,'Peaker Keys'!$B$5)</f>
        <v>2252</v>
      </c>
      <c r="E2235">
        <f>INT(D2235/'Peaker Keys'!$B$6)+1</f>
        <v>94</v>
      </c>
      <c r="F2235">
        <f>MOD(D2235,'Peaker Keys'!$B$6)</f>
        <v>20</v>
      </c>
      <c r="G2235" t="str">
        <f>VLOOKUP(E2235,Clustering!$A$6:$B$370,2,FALSE)</f>
        <v>Winter</v>
      </c>
      <c r="H2235">
        <f>IF('Peaker Keys'!$B$29&gt;0,MAX(0,MIN('Peaker Keys'!$B$10,B2235/'Peaker Keys'!$B$29)),0)</f>
        <v>0</v>
      </c>
      <c r="I2235">
        <f>MAX(0,MIN('Peaker Keys'!$B$10,C2235/'Peaker Keys'!$B$30))</f>
        <v>2.5566149479881316E-3</v>
      </c>
      <c r="J2235">
        <f>IF('Peaker Keys'!$B$31=1,H2235,I2235)</f>
        <v>0</v>
      </c>
    </row>
    <row r="2236" spans="1:10" x14ac:dyDescent="0.25">
      <c r="A2236">
        <v>2230</v>
      </c>
      <c r="B2236">
        <v>0</v>
      </c>
      <c r="C2236">
        <v>159.1</v>
      </c>
      <c r="D2236">
        <f>MOD(A2236-1+'Peaker Keys'!$B$7,'Peaker Keys'!$B$5)</f>
        <v>2253</v>
      </c>
      <c r="E2236">
        <f>INT(D2236/'Peaker Keys'!$B$6)+1</f>
        <v>94</v>
      </c>
      <c r="F2236">
        <f>MOD(D2236,'Peaker Keys'!$B$6)</f>
        <v>21</v>
      </c>
      <c r="G2236" t="str">
        <f>VLOOKUP(E2236,Clustering!$A$6:$B$370,2,FALSE)</f>
        <v>Winter</v>
      </c>
      <c r="H2236">
        <f>IF('Peaker Keys'!$B$29&gt;0,MAX(0,MIN('Peaker Keys'!$B$10,B2236/'Peaker Keys'!$B$29)),0)</f>
        <v>0</v>
      </c>
      <c r="I2236">
        <f>MAX(0,MIN('Peaker Keys'!$B$10,C2236/'Peaker Keys'!$B$30))</f>
        <v>1.3327570059793962E-3</v>
      </c>
      <c r="J2236">
        <f>IF('Peaker Keys'!$B$31=1,H2236,I2236)</f>
        <v>0</v>
      </c>
    </row>
    <row r="2237" spans="1:10" x14ac:dyDescent="0.25">
      <c r="A2237">
        <v>2231</v>
      </c>
      <c r="B2237">
        <v>0</v>
      </c>
      <c r="C2237">
        <v>159.1</v>
      </c>
      <c r="D2237">
        <f>MOD(A2237-1+'Peaker Keys'!$B$7,'Peaker Keys'!$B$5)</f>
        <v>2254</v>
      </c>
      <c r="E2237">
        <f>INT(D2237/'Peaker Keys'!$B$6)+1</f>
        <v>94</v>
      </c>
      <c r="F2237">
        <f>MOD(D2237,'Peaker Keys'!$B$6)</f>
        <v>22</v>
      </c>
      <c r="G2237" t="str">
        <f>VLOOKUP(E2237,Clustering!$A$6:$B$370,2,FALSE)</f>
        <v>Winter</v>
      </c>
      <c r="H2237">
        <f>IF('Peaker Keys'!$B$29&gt;0,MAX(0,MIN('Peaker Keys'!$B$10,B2237/'Peaker Keys'!$B$29)),0)</f>
        <v>0</v>
      </c>
      <c r="I2237">
        <f>MAX(0,MIN('Peaker Keys'!$B$10,C2237/'Peaker Keys'!$B$30))</f>
        <v>1.3327570059793962E-3</v>
      </c>
      <c r="J2237">
        <f>IF('Peaker Keys'!$B$31=1,H2237,I2237)</f>
        <v>0</v>
      </c>
    </row>
    <row r="2238" spans="1:10" x14ac:dyDescent="0.25">
      <c r="A2238">
        <v>2232</v>
      </c>
      <c r="B2238">
        <v>0</v>
      </c>
      <c r="C2238">
        <v>159.1</v>
      </c>
      <c r="D2238">
        <f>MOD(A2238-1+'Peaker Keys'!$B$7,'Peaker Keys'!$B$5)</f>
        <v>2255</v>
      </c>
      <c r="E2238">
        <f>INT(D2238/'Peaker Keys'!$B$6)+1</f>
        <v>94</v>
      </c>
      <c r="F2238">
        <f>MOD(D2238,'Peaker Keys'!$B$6)</f>
        <v>23</v>
      </c>
      <c r="G2238" t="str">
        <f>VLOOKUP(E2238,Clustering!$A$6:$B$370,2,FALSE)</f>
        <v>Winter</v>
      </c>
      <c r="H2238">
        <f>IF('Peaker Keys'!$B$29&gt;0,MAX(0,MIN('Peaker Keys'!$B$10,B2238/'Peaker Keys'!$B$29)),0)</f>
        <v>0</v>
      </c>
      <c r="I2238">
        <f>MAX(0,MIN('Peaker Keys'!$B$10,C2238/'Peaker Keys'!$B$30))</f>
        <v>1.3327570059793962E-3</v>
      </c>
      <c r="J2238">
        <f>IF('Peaker Keys'!$B$31=1,H2238,I2238)</f>
        <v>0</v>
      </c>
    </row>
    <row r="2239" spans="1:10" x14ac:dyDescent="0.25">
      <c r="A2239">
        <v>2233</v>
      </c>
      <c r="B2239">
        <v>0</v>
      </c>
      <c r="C2239">
        <v>159.1</v>
      </c>
      <c r="D2239">
        <f>MOD(A2239-1+'Peaker Keys'!$B$7,'Peaker Keys'!$B$5)</f>
        <v>2256</v>
      </c>
      <c r="E2239">
        <f>INT(D2239/'Peaker Keys'!$B$6)+1</f>
        <v>95</v>
      </c>
      <c r="F2239">
        <f>MOD(D2239,'Peaker Keys'!$B$6)</f>
        <v>0</v>
      </c>
      <c r="G2239" t="str">
        <f>VLOOKUP(E2239,Clustering!$A$6:$B$370,2,FALSE)</f>
        <v>Fall</v>
      </c>
      <c r="H2239">
        <f>IF('Peaker Keys'!$B$29&gt;0,MAX(0,MIN('Peaker Keys'!$B$10,B2239/'Peaker Keys'!$B$29)),0)</f>
        <v>0</v>
      </c>
      <c r="I2239">
        <f>MAX(0,MIN('Peaker Keys'!$B$10,C2239/'Peaker Keys'!$B$30))</f>
        <v>1.3327570059793962E-3</v>
      </c>
      <c r="J2239">
        <f>IF('Peaker Keys'!$B$31=1,H2239,I2239)</f>
        <v>0</v>
      </c>
    </row>
    <row r="2240" spans="1:10" x14ac:dyDescent="0.25">
      <c r="A2240">
        <v>2234</v>
      </c>
      <c r="B2240">
        <v>0</v>
      </c>
      <c r="C2240">
        <v>159.1</v>
      </c>
      <c r="D2240">
        <f>MOD(A2240-1+'Peaker Keys'!$B$7,'Peaker Keys'!$B$5)</f>
        <v>2257</v>
      </c>
      <c r="E2240">
        <f>INT(D2240/'Peaker Keys'!$B$6)+1</f>
        <v>95</v>
      </c>
      <c r="F2240">
        <f>MOD(D2240,'Peaker Keys'!$B$6)</f>
        <v>1</v>
      </c>
      <c r="G2240" t="str">
        <f>VLOOKUP(E2240,Clustering!$A$6:$B$370,2,FALSE)</f>
        <v>Fall</v>
      </c>
      <c r="H2240">
        <f>IF('Peaker Keys'!$B$29&gt;0,MAX(0,MIN('Peaker Keys'!$B$10,B2240/'Peaker Keys'!$B$29)),0)</f>
        <v>0</v>
      </c>
      <c r="I2240">
        <f>MAX(0,MIN('Peaker Keys'!$B$10,C2240/'Peaker Keys'!$B$30))</f>
        <v>1.3327570059793962E-3</v>
      </c>
      <c r="J2240">
        <f>IF('Peaker Keys'!$B$31=1,H2240,I2240)</f>
        <v>0</v>
      </c>
    </row>
    <row r="2241" spans="1:10" x14ac:dyDescent="0.25">
      <c r="A2241">
        <v>2235</v>
      </c>
      <c r="B2241">
        <v>0</v>
      </c>
      <c r="C2241">
        <v>155.80000000000001</v>
      </c>
      <c r="D2241">
        <f>MOD(A2241-1+'Peaker Keys'!$B$7,'Peaker Keys'!$B$5)</f>
        <v>2258</v>
      </c>
      <c r="E2241">
        <f>INT(D2241/'Peaker Keys'!$B$6)+1</f>
        <v>95</v>
      </c>
      <c r="F2241">
        <f>MOD(D2241,'Peaker Keys'!$B$6)</f>
        <v>2</v>
      </c>
      <c r="G2241" t="str">
        <f>VLOOKUP(E2241,Clustering!$A$6:$B$370,2,FALSE)</f>
        <v>Fall</v>
      </c>
      <c r="H2241">
        <f>IF('Peaker Keys'!$B$29&gt;0,MAX(0,MIN('Peaker Keys'!$B$10,B2241/'Peaker Keys'!$B$29)),0)</f>
        <v>0</v>
      </c>
      <c r="I2241">
        <f>MAX(0,MIN('Peaker Keys'!$B$10,C2241/'Peaker Keys'!$B$30))</f>
        <v>1.3051133974329979E-3</v>
      </c>
      <c r="J2241">
        <f>IF('Peaker Keys'!$B$31=1,H2241,I2241)</f>
        <v>0</v>
      </c>
    </row>
    <row r="2242" spans="1:10" x14ac:dyDescent="0.25">
      <c r="A2242">
        <v>2236</v>
      </c>
      <c r="B2242">
        <v>0</v>
      </c>
      <c r="C2242">
        <v>150.80000000000001</v>
      </c>
      <c r="D2242">
        <f>MOD(A2242-1+'Peaker Keys'!$B$7,'Peaker Keys'!$B$5)</f>
        <v>2259</v>
      </c>
      <c r="E2242">
        <f>INT(D2242/'Peaker Keys'!$B$6)+1</f>
        <v>95</v>
      </c>
      <c r="F2242">
        <f>MOD(D2242,'Peaker Keys'!$B$6)</f>
        <v>3</v>
      </c>
      <c r="G2242" t="str">
        <f>VLOOKUP(E2242,Clustering!$A$6:$B$370,2,FALSE)</f>
        <v>Fall</v>
      </c>
      <c r="H2242">
        <f>IF('Peaker Keys'!$B$29&gt;0,MAX(0,MIN('Peaker Keys'!$B$10,B2242/'Peaker Keys'!$B$29)),0)</f>
        <v>0</v>
      </c>
      <c r="I2242">
        <f>MAX(0,MIN('Peaker Keys'!$B$10,C2242/'Peaker Keys'!$B$30))</f>
        <v>1.2632291420596666E-3</v>
      </c>
      <c r="J2242">
        <f>IF('Peaker Keys'!$B$31=1,H2242,I2242)</f>
        <v>0</v>
      </c>
    </row>
    <row r="2243" spans="1:10" x14ac:dyDescent="0.25">
      <c r="A2243">
        <v>2237</v>
      </c>
      <c r="B2243">
        <v>0</v>
      </c>
      <c r="C2243">
        <v>159.1</v>
      </c>
      <c r="D2243">
        <f>MOD(A2243-1+'Peaker Keys'!$B$7,'Peaker Keys'!$B$5)</f>
        <v>2260</v>
      </c>
      <c r="E2243">
        <f>INT(D2243/'Peaker Keys'!$B$6)+1</f>
        <v>95</v>
      </c>
      <c r="F2243">
        <f>MOD(D2243,'Peaker Keys'!$B$6)</f>
        <v>4</v>
      </c>
      <c r="G2243" t="str">
        <f>VLOOKUP(E2243,Clustering!$A$6:$B$370,2,FALSE)</f>
        <v>Fall</v>
      </c>
      <c r="H2243">
        <f>IF('Peaker Keys'!$B$29&gt;0,MAX(0,MIN('Peaker Keys'!$B$10,B2243/'Peaker Keys'!$B$29)),0)</f>
        <v>0</v>
      </c>
      <c r="I2243">
        <f>MAX(0,MIN('Peaker Keys'!$B$10,C2243/'Peaker Keys'!$B$30))</f>
        <v>1.3327570059793962E-3</v>
      </c>
      <c r="J2243">
        <f>IF('Peaker Keys'!$B$31=1,H2243,I2243)</f>
        <v>0</v>
      </c>
    </row>
    <row r="2244" spans="1:10" x14ac:dyDescent="0.25">
      <c r="A2244">
        <v>2238</v>
      </c>
      <c r="B2244">
        <v>0</v>
      </c>
      <c r="C2244">
        <v>104.9</v>
      </c>
      <c r="D2244">
        <f>MOD(A2244-1+'Peaker Keys'!$B$7,'Peaker Keys'!$B$5)</f>
        <v>2261</v>
      </c>
      <c r="E2244">
        <f>INT(D2244/'Peaker Keys'!$B$6)+1</f>
        <v>95</v>
      </c>
      <c r="F2244">
        <f>MOD(D2244,'Peaker Keys'!$B$6)</f>
        <v>5</v>
      </c>
      <c r="G2244" t="str">
        <f>VLOOKUP(E2244,Clustering!$A$6:$B$370,2,FALSE)</f>
        <v>Fall</v>
      </c>
      <c r="H2244">
        <f>IF('Peaker Keys'!$B$29&gt;0,MAX(0,MIN('Peaker Keys'!$B$10,B2244/'Peaker Keys'!$B$29)),0)</f>
        <v>0</v>
      </c>
      <c r="I2244">
        <f>MAX(0,MIN('Peaker Keys'!$B$10,C2244/'Peaker Keys'!$B$30))</f>
        <v>8.7873167773248699E-4</v>
      </c>
      <c r="J2244">
        <f>IF('Peaker Keys'!$B$31=1,H2244,I2244)</f>
        <v>0</v>
      </c>
    </row>
    <row r="2245" spans="1:10" x14ac:dyDescent="0.25">
      <c r="A2245">
        <v>2239</v>
      </c>
      <c r="B2245">
        <v>0</v>
      </c>
      <c r="C2245">
        <v>95.5</v>
      </c>
      <c r="D2245">
        <f>MOD(A2245-1+'Peaker Keys'!$B$7,'Peaker Keys'!$B$5)</f>
        <v>2262</v>
      </c>
      <c r="E2245">
        <f>INT(D2245/'Peaker Keys'!$B$6)+1</f>
        <v>95</v>
      </c>
      <c r="F2245">
        <f>MOD(D2245,'Peaker Keys'!$B$6)</f>
        <v>6</v>
      </c>
      <c r="G2245" t="str">
        <f>VLOOKUP(E2245,Clustering!$A$6:$B$370,2,FALSE)</f>
        <v>Fall</v>
      </c>
      <c r="H2245">
        <f>IF('Peaker Keys'!$B$29&gt;0,MAX(0,MIN('Peaker Keys'!$B$10,B2245/'Peaker Keys'!$B$29)),0)</f>
        <v>0</v>
      </c>
      <c r="I2245">
        <f>MAX(0,MIN('Peaker Keys'!$B$10,C2245/'Peaker Keys'!$B$30))</f>
        <v>7.9998927763062441E-4</v>
      </c>
      <c r="J2245">
        <f>IF('Peaker Keys'!$B$31=1,H2245,I2245)</f>
        <v>0</v>
      </c>
    </row>
    <row r="2246" spans="1:10" x14ac:dyDescent="0.25">
      <c r="A2246">
        <v>2240</v>
      </c>
      <c r="B2246">
        <v>0</v>
      </c>
      <c r="C2246">
        <v>95.5</v>
      </c>
      <c r="D2246">
        <f>MOD(A2246-1+'Peaker Keys'!$B$7,'Peaker Keys'!$B$5)</f>
        <v>2263</v>
      </c>
      <c r="E2246">
        <f>INT(D2246/'Peaker Keys'!$B$6)+1</f>
        <v>95</v>
      </c>
      <c r="F2246">
        <f>MOD(D2246,'Peaker Keys'!$B$6)</f>
        <v>7</v>
      </c>
      <c r="G2246" t="str">
        <f>VLOOKUP(E2246,Clustering!$A$6:$B$370,2,FALSE)</f>
        <v>Fall</v>
      </c>
      <c r="H2246">
        <f>IF('Peaker Keys'!$B$29&gt;0,MAX(0,MIN('Peaker Keys'!$B$10,B2246/'Peaker Keys'!$B$29)),0)</f>
        <v>0</v>
      </c>
      <c r="I2246">
        <f>MAX(0,MIN('Peaker Keys'!$B$10,C2246/'Peaker Keys'!$B$30))</f>
        <v>7.9998927763062441E-4</v>
      </c>
      <c r="J2246">
        <f>IF('Peaker Keys'!$B$31=1,H2246,I2246)</f>
        <v>0</v>
      </c>
    </row>
    <row r="2247" spans="1:10" x14ac:dyDescent="0.25">
      <c r="A2247">
        <v>2241</v>
      </c>
      <c r="B2247">
        <v>0</v>
      </c>
      <c r="C2247">
        <v>95.5</v>
      </c>
      <c r="D2247">
        <f>MOD(A2247-1+'Peaker Keys'!$B$7,'Peaker Keys'!$B$5)</f>
        <v>2264</v>
      </c>
      <c r="E2247">
        <f>INT(D2247/'Peaker Keys'!$B$6)+1</f>
        <v>95</v>
      </c>
      <c r="F2247">
        <f>MOD(D2247,'Peaker Keys'!$B$6)</f>
        <v>8</v>
      </c>
      <c r="G2247" t="str">
        <f>VLOOKUP(E2247,Clustering!$A$6:$B$370,2,FALSE)</f>
        <v>Fall</v>
      </c>
      <c r="H2247">
        <f>IF('Peaker Keys'!$B$29&gt;0,MAX(0,MIN('Peaker Keys'!$B$10,B2247/'Peaker Keys'!$B$29)),0)</f>
        <v>0</v>
      </c>
      <c r="I2247">
        <f>MAX(0,MIN('Peaker Keys'!$B$10,C2247/'Peaker Keys'!$B$30))</f>
        <v>7.9998927763062441E-4</v>
      </c>
      <c r="J2247">
        <f>IF('Peaker Keys'!$B$31=1,H2247,I2247)</f>
        <v>0</v>
      </c>
    </row>
    <row r="2248" spans="1:10" x14ac:dyDescent="0.25">
      <c r="A2248">
        <v>2242</v>
      </c>
      <c r="B2248">
        <v>0</v>
      </c>
      <c r="C2248">
        <v>95.5</v>
      </c>
      <c r="D2248">
        <f>MOD(A2248-1+'Peaker Keys'!$B$7,'Peaker Keys'!$B$5)</f>
        <v>2265</v>
      </c>
      <c r="E2248">
        <f>INT(D2248/'Peaker Keys'!$B$6)+1</f>
        <v>95</v>
      </c>
      <c r="F2248">
        <f>MOD(D2248,'Peaker Keys'!$B$6)</f>
        <v>9</v>
      </c>
      <c r="G2248" t="str">
        <f>VLOOKUP(E2248,Clustering!$A$6:$B$370,2,FALSE)</f>
        <v>Fall</v>
      </c>
      <c r="H2248">
        <f>IF('Peaker Keys'!$B$29&gt;0,MAX(0,MIN('Peaker Keys'!$B$10,B2248/'Peaker Keys'!$B$29)),0)</f>
        <v>0</v>
      </c>
      <c r="I2248">
        <f>MAX(0,MIN('Peaker Keys'!$B$10,C2248/'Peaker Keys'!$B$30))</f>
        <v>7.9998927763062441E-4</v>
      </c>
      <c r="J2248">
        <f>IF('Peaker Keys'!$B$31=1,H2248,I2248)</f>
        <v>0</v>
      </c>
    </row>
    <row r="2249" spans="1:10" x14ac:dyDescent="0.25">
      <c r="A2249">
        <v>2243</v>
      </c>
      <c r="B2249">
        <v>0</v>
      </c>
      <c r="C2249">
        <v>95.5</v>
      </c>
      <c r="D2249">
        <f>MOD(A2249-1+'Peaker Keys'!$B$7,'Peaker Keys'!$B$5)</f>
        <v>2266</v>
      </c>
      <c r="E2249">
        <f>INT(D2249/'Peaker Keys'!$B$6)+1</f>
        <v>95</v>
      </c>
      <c r="F2249">
        <f>MOD(D2249,'Peaker Keys'!$B$6)</f>
        <v>10</v>
      </c>
      <c r="G2249" t="str">
        <f>VLOOKUP(E2249,Clustering!$A$6:$B$370,2,FALSE)</f>
        <v>Fall</v>
      </c>
      <c r="H2249">
        <f>IF('Peaker Keys'!$B$29&gt;0,MAX(0,MIN('Peaker Keys'!$B$10,B2249/'Peaker Keys'!$B$29)),0)</f>
        <v>0</v>
      </c>
      <c r="I2249">
        <f>MAX(0,MIN('Peaker Keys'!$B$10,C2249/'Peaker Keys'!$B$30))</f>
        <v>7.9998927763062441E-4</v>
      </c>
      <c r="J2249">
        <f>IF('Peaker Keys'!$B$31=1,H2249,I2249)</f>
        <v>0</v>
      </c>
    </row>
    <row r="2250" spans="1:10" x14ac:dyDescent="0.25">
      <c r="A2250">
        <v>2244</v>
      </c>
      <c r="B2250">
        <v>0</v>
      </c>
      <c r="C2250">
        <v>95.5</v>
      </c>
      <c r="D2250">
        <f>MOD(A2250-1+'Peaker Keys'!$B$7,'Peaker Keys'!$B$5)</f>
        <v>2267</v>
      </c>
      <c r="E2250">
        <f>INT(D2250/'Peaker Keys'!$B$6)+1</f>
        <v>95</v>
      </c>
      <c r="F2250">
        <f>MOD(D2250,'Peaker Keys'!$B$6)</f>
        <v>11</v>
      </c>
      <c r="G2250" t="str">
        <f>VLOOKUP(E2250,Clustering!$A$6:$B$370,2,FALSE)</f>
        <v>Fall</v>
      </c>
      <c r="H2250">
        <f>IF('Peaker Keys'!$B$29&gt;0,MAX(0,MIN('Peaker Keys'!$B$10,B2250/'Peaker Keys'!$B$29)),0)</f>
        <v>0</v>
      </c>
      <c r="I2250">
        <f>MAX(0,MIN('Peaker Keys'!$B$10,C2250/'Peaker Keys'!$B$30))</f>
        <v>7.9998927763062441E-4</v>
      </c>
      <c r="J2250">
        <f>IF('Peaker Keys'!$B$31=1,H2250,I2250)</f>
        <v>0</v>
      </c>
    </row>
    <row r="2251" spans="1:10" x14ac:dyDescent="0.25">
      <c r="A2251">
        <v>2245</v>
      </c>
      <c r="B2251">
        <v>0</v>
      </c>
      <c r="C2251">
        <v>95.5</v>
      </c>
      <c r="D2251">
        <f>MOD(A2251-1+'Peaker Keys'!$B$7,'Peaker Keys'!$B$5)</f>
        <v>2268</v>
      </c>
      <c r="E2251">
        <f>INT(D2251/'Peaker Keys'!$B$6)+1</f>
        <v>95</v>
      </c>
      <c r="F2251">
        <f>MOD(D2251,'Peaker Keys'!$B$6)</f>
        <v>12</v>
      </c>
      <c r="G2251" t="str">
        <f>VLOOKUP(E2251,Clustering!$A$6:$B$370,2,FALSE)</f>
        <v>Fall</v>
      </c>
      <c r="H2251">
        <f>IF('Peaker Keys'!$B$29&gt;0,MAX(0,MIN('Peaker Keys'!$B$10,B2251/'Peaker Keys'!$B$29)),0)</f>
        <v>0</v>
      </c>
      <c r="I2251">
        <f>MAX(0,MIN('Peaker Keys'!$B$10,C2251/'Peaker Keys'!$B$30))</f>
        <v>7.9998927763062441E-4</v>
      </c>
      <c r="J2251">
        <f>IF('Peaker Keys'!$B$31=1,H2251,I2251)</f>
        <v>0</v>
      </c>
    </row>
    <row r="2252" spans="1:10" x14ac:dyDescent="0.25">
      <c r="A2252">
        <v>2246</v>
      </c>
      <c r="B2252">
        <v>0</v>
      </c>
      <c r="C2252">
        <v>95.5</v>
      </c>
      <c r="D2252">
        <f>MOD(A2252-1+'Peaker Keys'!$B$7,'Peaker Keys'!$B$5)</f>
        <v>2269</v>
      </c>
      <c r="E2252">
        <f>INT(D2252/'Peaker Keys'!$B$6)+1</f>
        <v>95</v>
      </c>
      <c r="F2252">
        <f>MOD(D2252,'Peaker Keys'!$B$6)</f>
        <v>13</v>
      </c>
      <c r="G2252" t="str">
        <f>VLOOKUP(E2252,Clustering!$A$6:$B$370,2,FALSE)</f>
        <v>Fall</v>
      </c>
      <c r="H2252">
        <f>IF('Peaker Keys'!$B$29&gt;0,MAX(0,MIN('Peaker Keys'!$B$10,B2252/'Peaker Keys'!$B$29)),0)</f>
        <v>0</v>
      </c>
      <c r="I2252">
        <f>MAX(0,MIN('Peaker Keys'!$B$10,C2252/'Peaker Keys'!$B$30))</f>
        <v>7.9998927763062441E-4</v>
      </c>
      <c r="J2252">
        <f>IF('Peaker Keys'!$B$31=1,H2252,I2252)</f>
        <v>0</v>
      </c>
    </row>
    <row r="2253" spans="1:10" x14ac:dyDescent="0.25">
      <c r="A2253">
        <v>2247</v>
      </c>
      <c r="B2253">
        <v>0</v>
      </c>
      <c r="C2253">
        <v>95.5</v>
      </c>
      <c r="D2253">
        <f>MOD(A2253-1+'Peaker Keys'!$B$7,'Peaker Keys'!$B$5)</f>
        <v>2270</v>
      </c>
      <c r="E2253">
        <f>INT(D2253/'Peaker Keys'!$B$6)+1</f>
        <v>95</v>
      </c>
      <c r="F2253">
        <f>MOD(D2253,'Peaker Keys'!$B$6)</f>
        <v>14</v>
      </c>
      <c r="G2253" t="str">
        <f>VLOOKUP(E2253,Clustering!$A$6:$B$370,2,FALSE)</f>
        <v>Fall</v>
      </c>
      <c r="H2253">
        <f>IF('Peaker Keys'!$B$29&gt;0,MAX(0,MIN('Peaker Keys'!$B$10,B2253/'Peaker Keys'!$B$29)),0)</f>
        <v>0</v>
      </c>
      <c r="I2253">
        <f>MAX(0,MIN('Peaker Keys'!$B$10,C2253/'Peaker Keys'!$B$30))</f>
        <v>7.9998927763062441E-4</v>
      </c>
      <c r="J2253">
        <f>IF('Peaker Keys'!$B$31=1,H2253,I2253)</f>
        <v>0</v>
      </c>
    </row>
    <row r="2254" spans="1:10" x14ac:dyDescent="0.25">
      <c r="A2254">
        <v>2248</v>
      </c>
      <c r="B2254">
        <v>0</v>
      </c>
      <c r="C2254">
        <v>95.5</v>
      </c>
      <c r="D2254">
        <f>MOD(A2254-1+'Peaker Keys'!$B$7,'Peaker Keys'!$B$5)</f>
        <v>2271</v>
      </c>
      <c r="E2254">
        <f>INT(D2254/'Peaker Keys'!$B$6)+1</f>
        <v>95</v>
      </c>
      <c r="F2254">
        <f>MOD(D2254,'Peaker Keys'!$B$6)</f>
        <v>15</v>
      </c>
      <c r="G2254" t="str">
        <f>VLOOKUP(E2254,Clustering!$A$6:$B$370,2,FALSE)</f>
        <v>Fall</v>
      </c>
      <c r="H2254">
        <f>IF('Peaker Keys'!$B$29&gt;0,MAX(0,MIN('Peaker Keys'!$B$10,B2254/'Peaker Keys'!$B$29)),0)</f>
        <v>0</v>
      </c>
      <c r="I2254">
        <f>MAX(0,MIN('Peaker Keys'!$B$10,C2254/'Peaker Keys'!$B$30))</f>
        <v>7.9998927763062441E-4</v>
      </c>
      <c r="J2254">
        <f>IF('Peaker Keys'!$B$31=1,H2254,I2254)</f>
        <v>0</v>
      </c>
    </row>
    <row r="2255" spans="1:10" x14ac:dyDescent="0.25">
      <c r="A2255">
        <v>2249</v>
      </c>
      <c r="B2255">
        <v>0</v>
      </c>
      <c r="C2255">
        <v>95.5</v>
      </c>
      <c r="D2255">
        <f>MOD(A2255-1+'Peaker Keys'!$B$7,'Peaker Keys'!$B$5)</f>
        <v>2272</v>
      </c>
      <c r="E2255">
        <f>INT(D2255/'Peaker Keys'!$B$6)+1</f>
        <v>95</v>
      </c>
      <c r="F2255">
        <f>MOD(D2255,'Peaker Keys'!$B$6)</f>
        <v>16</v>
      </c>
      <c r="G2255" t="str">
        <f>VLOOKUP(E2255,Clustering!$A$6:$B$370,2,FALSE)</f>
        <v>Fall</v>
      </c>
      <c r="H2255">
        <f>IF('Peaker Keys'!$B$29&gt;0,MAX(0,MIN('Peaker Keys'!$B$10,B2255/'Peaker Keys'!$B$29)),0)</f>
        <v>0</v>
      </c>
      <c r="I2255">
        <f>MAX(0,MIN('Peaker Keys'!$B$10,C2255/'Peaker Keys'!$B$30))</f>
        <v>7.9998927763062441E-4</v>
      </c>
      <c r="J2255">
        <f>IF('Peaker Keys'!$B$31=1,H2255,I2255)</f>
        <v>0</v>
      </c>
    </row>
    <row r="2256" spans="1:10" x14ac:dyDescent="0.25">
      <c r="A2256">
        <v>2250</v>
      </c>
      <c r="B2256">
        <v>0</v>
      </c>
      <c r="C2256">
        <v>1305.9000000000001</v>
      </c>
      <c r="D2256">
        <f>MOD(A2256-1+'Peaker Keys'!$B$7,'Peaker Keys'!$B$5)</f>
        <v>2273</v>
      </c>
      <c r="E2256">
        <f>INT(D2256/'Peaker Keys'!$B$6)+1</f>
        <v>95</v>
      </c>
      <c r="F2256">
        <f>MOD(D2256,'Peaker Keys'!$B$6)</f>
        <v>17</v>
      </c>
      <c r="G2256" t="str">
        <f>VLOOKUP(E2256,Clustering!$A$6:$B$370,2,FALSE)</f>
        <v>Fall</v>
      </c>
      <c r="H2256">
        <f>IF('Peaker Keys'!$B$29&gt;0,MAX(0,MIN('Peaker Keys'!$B$10,B2256/'Peaker Keys'!$B$29)),0)</f>
        <v>0</v>
      </c>
      <c r="I2256">
        <f>MAX(0,MIN('Peaker Keys'!$B$10,C2256/'Peaker Keys'!$B$30))</f>
        <v>1.0939329818406623E-2</v>
      </c>
      <c r="J2256">
        <f>IF('Peaker Keys'!$B$31=1,H2256,I2256)</f>
        <v>0</v>
      </c>
    </row>
    <row r="2257" spans="1:10" x14ac:dyDescent="0.25">
      <c r="A2257">
        <v>2251</v>
      </c>
      <c r="B2257">
        <v>0</v>
      </c>
      <c r="C2257">
        <v>4197.8999999999996</v>
      </c>
      <c r="D2257">
        <f>MOD(A2257-1+'Peaker Keys'!$B$7,'Peaker Keys'!$B$5)</f>
        <v>2274</v>
      </c>
      <c r="E2257">
        <f>INT(D2257/'Peaker Keys'!$B$6)+1</f>
        <v>95</v>
      </c>
      <c r="F2257">
        <f>MOD(D2257,'Peaker Keys'!$B$6)</f>
        <v>18</v>
      </c>
      <c r="G2257" t="str">
        <f>VLOOKUP(E2257,Clustering!$A$6:$B$370,2,FALSE)</f>
        <v>Fall</v>
      </c>
      <c r="H2257">
        <f>IF('Peaker Keys'!$B$29&gt;0,MAX(0,MIN('Peaker Keys'!$B$10,B2257/'Peaker Keys'!$B$29)),0)</f>
        <v>0</v>
      </c>
      <c r="I2257">
        <f>MAX(0,MIN('Peaker Keys'!$B$10,C2257/'Peaker Keys'!$B$30))</f>
        <v>3.5165183126341336E-2</v>
      </c>
      <c r="J2257">
        <f>IF('Peaker Keys'!$B$31=1,H2257,I2257)</f>
        <v>0</v>
      </c>
    </row>
    <row r="2258" spans="1:10" x14ac:dyDescent="0.25">
      <c r="A2258">
        <v>2252</v>
      </c>
      <c r="B2258">
        <v>0</v>
      </c>
      <c r="C2258">
        <v>5078.1000000000004</v>
      </c>
      <c r="D2258">
        <f>MOD(A2258-1+'Peaker Keys'!$B$7,'Peaker Keys'!$B$5)</f>
        <v>2275</v>
      </c>
      <c r="E2258">
        <f>INT(D2258/'Peaker Keys'!$B$6)+1</f>
        <v>95</v>
      </c>
      <c r="F2258">
        <f>MOD(D2258,'Peaker Keys'!$B$6)</f>
        <v>19</v>
      </c>
      <c r="G2258" t="str">
        <f>VLOOKUP(E2258,Clustering!$A$6:$B$370,2,FALSE)</f>
        <v>Fall</v>
      </c>
      <c r="H2258">
        <f>IF('Peaker Keys'!$B$29&gt;0,MAX(0,MIN('Peaker Keys'!$B$10,B2258/'Peaker Keys'!$B$29)),0)</f>
        <v>0</v>
      </c>
      <c r="I2258">
        <f>MAX(0,MIN('Peaker Keys'!$B$10,C2258/'Peaker Keys'!$B$30))</f>
        <v>4.2538487442262553E-2</v>
      </c>
      <c r="J2258">
        <f>IF('Peaker Keys'!$B$31=1,H2258,I2258)</f>
        <v>0</v>
      </c>
    </row>
    <row r="2259" spans="1:10" x14ac:dyDescent="0.25">
      <c r="A2259">
        <v>2253</v>
      </c>
      <c r="B2259">
        <v>0</v>
      </c>
      <c r="C2259">
        <v>1998.2</v>
      </c>
      <c r="D2259">
        <f>MOD(A2259-1+'Peaker Keys'!$B$7,'Peaker Keys'!$B$5)</f>
        <v>2276</v>
      </c>
      <c r="E2259">
        <f>INT(D2259/'Peaker Keys'!$B$6)+1</f>
        <v>95</v>
      </c>
      <c r="F2259">
        <f>MOD(D2259,'Peaker Keys'!$B$6)</f>
        <v>20</v>
      </c>
      <c r="G2259" t="str">
        <f>VLOOKUP(E2259,Clustering!$A$6:$B$370,2,FALSE)</f>
        <v>Fall</v>
      </c>
      <c r="H2259">
        <f>IF('Peaker Keys'!$B$29&gt;0,MAX(0,MIN('Peaker Keys'!$B$10,B2259/'Peaker Keys'!$B$29)),0)</f>
        <v>0</v>
      </c>
      <c r="I2259">
        <f>MAX(0,MIN('Peaker Keys'!$B$10,C2259/'Peaker Keys'!$B$30))</f>
        <v>1.673862381739805E-2</v>
      </c>
      <c r="J2259">
        <f>IF('Peaker Keys'!$B$31=1,H2259,I2259)</f>
        <v>0</v>
      </c>
    </row>
    <row r="2260" spans="1:10" x14ac:dyDescent="0.25">
      <c r="A2260">
        <v>2254</v>
      </c>
      <c r="B2260">
        <v>0</v>
      </c>
      <c r="C2260">
        <v>1072.9000000000001</v>
      </c>
      <c r="D2260">
        <f>MOD(A2260-1+'Peaker Keys'!$B$7,'Peaker Keys'!$B$5)</f>
        <v>2277</v>
      </c>
      <c r="E2260">
        <f>INT(D2260/'Peaker Keys'!$B$6)+1</f>
        <v>95</v>
      </c>
      <c r="F2260">
        <f>MOD(D2260,'Peaker Keys'!$B$6)</f>
        <v>21</v>
      </c>
      <c r="G2260" t="str">
        <f>VLOOKUP(E2260,Clustering!$A$6:$B$370,2,FALSE)</f>
        <v>Fall</v>
      </c>
      <c r="H2260">
        <f>IF('Peaker Keys'!$B$29&gt;0,MAX(0,MIN('Peaker Keys'!$B$10,B2260/'Peaker Keys'!$B$29)),0)</f>
        <v>0</v>
      </c>
      <c r="I2260">
        <f>MAX(0,MIN('Peaker Keys'!$B$10,C2260/'Peaker Keys'!$B$30))</f>
        <v>8.9875235180093931E-3</v>
      </c>
      <c r="J2260">
        <f>IF('Peaker Keys'!$B$31=1,H2260,I2260)</f>
        <v>0</v>
      </c>
    </row>
    <row r="2261" spans="1:10" x14ac:dyDescent="0.25">
      <c r="A2261">
        <v>2255</v>
      </c>
      <c r="B2261">
        <v>0</v>
      </c>
      <c r="C2261">
        <v>935.5</v>
      </c>
      <c r="D2261">
        <f>MOD(A2261-1+'Peaker Keys'!$B$7,'Peaker Keys'!$B$5)</f>
        <v>2278</v>
      </c>
      <c r="E2261">
        <f>INT(D2261/'Peaker Keys'!$B$6)+1</f>
        <v>95</v>
      </c>
      <c r="F2261">
        <f>MOD(D2261,'Peaker Keys'!$B$6)</f>
        <v>22</v>
      </c>
      <c r="G2261" t="str">
        <f>VLOOKUP(E2261,Clustering!$A$6:$B$370,2,FALSE)</f>
        <v>Fall</v>
      </c>
      <c r="H2261">
        <f>IF('Peaker Keys'!$B$29&gt;0,MAX(0,MIN('Peaker Keys'!$B$10,B2261/'Peaker Keys'!$B$29)),0)</f>
        <v>0</v>
      </c>
      <c r="I2261">
        <f>MAX(0,MIN('Peaker Keys'!$B$10,C2261/'Peaker Keys'!$B$30))</f>
        <v>7.8365441803502529E-3</v>
      </c>
      <c r="J2261">
        <f>IF('Peaker Keys'!$B$31=1,H2261,I2261)</f>
        <v>0</v>
      </c>
    </row>
    <row r="2262" spans="1:10" x14ac:dyDescent="0.25">
      <c r="A2262">
        <v>2256</v>
      </c>
      <c r="B2262">
        <v>0</v>
      </c>
      <c r="C2262">
        <v>545.9</v>
      </c>
      <c r="D2262">
        <f>MOD(A2262-1+'Peaker Keys'!$B$7,'Peaker Keys'!$B$5)</f>
        <v>2279</v>
      </c>
      <c r="E2262">
        <f>INT(D2262/'Peaker Keys'!$B$6)+1</f>
        <v>95</v>
      </c>
      <c r="F2262">
        <f>MOD(D2262,'Peaker Keys'!$B$6)</f>
        <v>23</v>
      </c>
      <c r="G2262" t="str">
        <f>VLOOKUP(E2262,Clustering!$A$6:$B$370,2,FALSE)</f>
        <v>Fall</v>
      </c>
      <c r="H2262">
        <f>IF('Peaker Keys'!$B$29&gt;0,MAX(0,MIN('Peaker Keys'!$B$10,B2262/'Peaker Keys'!$B$29)),0)</f>
        <v>0</v>
      </c>
      <c r="I2262">
        <f>MAX(0,MIN('Peaker Keys'!$B$10,C2262/'Peaker Keys'!$B$30))</f>
        <v>4.5729230016602913E-3</v>
      </c>
      <c r="J2262">
        <f>IF('Peaker Keys'!$B$31=1,H2262,I2262)</f>
        <v>0</v>
      </c>
    </row>
    <row r="2263" spans="1:10" x14ac:dyDescent="0.25">
      <c r="A2263">
        <v>2257</v>
      </c>
      <c r="B2263">
        <v>0</v>
      </c>
      <c r="C2263">
        <v>159.1</v>
      </c>
      <c r="D2263">
        <f>MOD(A2263-1+'Peaker Keys'!$B$7,'Peaker Keys'!$B$5)</f>
        <v>2280</v>
      </c>
      <c r="E2263">
        <f>INT(D2263/'Peaker Keys'!$B$6)+1</f>
        <v>96</v>
      </c>
      <c r="F2263">
        <f>MOD(D2263,'Peaker Keys'!$B$6)</f>
        <v>0</v>
      </c>
      <c r="G2263" t="str">
        <f>VLOOKUP(E2263,Clustering!$A$6:$B$370,2,FALSE)</f>
        <v>Winter</v>
      </c>
      <c r="H2263">
        <f>IF('Peaker Keys'!$B$29&gt;0,MAX(0,MIN('Peaker Keys'!$B$10,B2263/'Peaker Keys'!$B$29)),0)</f>
        <v>0</v>
      </c>
      <c r="I2263">
        <f>MAX(0,MIN('Peaker Keys'!$B$10,C2263/'Peaker Keys'!$B$30))</f>
        <v>1.3327570059793962E-3</v>
      </c>
      <c r="J2263">
        <f>IF('Peaker Keys'!$B$31=1,H2263,I2263)</f>
        <v>0</v>
      </c>
    </row>
    <row r="2264" spans="1:10" x14ac:dyDescent="0.25">
      <c r="A2264">
        <v>2258</v>
      </c>
      <c r="B2264">
        <v>0</v>
      </c>
      <c r="C2264">
        <v>159.1</v>
      </c>
      <c r="D2264">
        <f>MOD(A2264-1+'Peaker Keys'!$B$7,'Peaker Keys'!$B$5)</f>
        <v>2281</v>
      </c>
      <c r="E2264">
        <f>INT(D2264/'Peaker Keys'!$B$6)+1</f>
        <v>96</v>
      </c>
      <c r="F2264">
        <f>MOD(D2264,'Peaker Keys'!$B$6)</f>
        <v>1</v>
      </c>
      <c r="G2264" t="str">
        <f>VLOOKUP(E2264,Clustering!$A$6:$B$370,2,FALSE)</f>
        <v>Winter</v>
      </c>
      <c r="H2264">
        <f>IF('Peaker Keys'!$B$29&gt;0,MAX(0,MIN('Peaker Keys'!$B$10,B2264/'Peaker Keys'!$B$29)),0)</f>
        <v>0</v>
      </c>
      <c r="I2264">
        <f>MAX(0,MIN('Peaker Keys'!$B$10,C2264/'Peaker Keys'!$B$30))</f>
        <v>1.3327570059793962E-3</v>
      </c>
      <c r="J2264">
        <f>IF('Peaker Keys'!$B$31=1,H2264,I2264)</f>
        <v>0</v>
      </c>
    </row>
    <row r="2265" spans="1:10" x14ac:dyDescent="0.25">
      <c r="A2265">
        <v>2259</v>
      </c>
      <c r="B2265">
        <v>0</v>
      </c>
      <c r="C2265">
        <v>159.1</v>
      </c>
      <c r="D2265">
        <f>MOD(A2265-1+'Peaker Keys'!$B$7,'Peaker Keys'!$B$5)</f>
        <v>2282</v>
      </c>
      <c r="E2265">
        <f>INT(D2265/'Peaker Keys'!$B$6)+1</f>
        <v>96</v>
      </c>
      <c r="F2265">
        <f>MOD(D2265,'Peaker Keys'!$B$6)</f>
        <v>2</v>
      </c>
      <c r="G2265" t="str">
        <f>VLOOKUP(E2265,Clustering!$A$6:$B$370,2,FALSE)</f>
        <v>Winter</v>
      </c>
      <c r="H2265">
        <f>IF('Peaker Keys'!$B$29&gt;0,MAX(0,MIN('Peaker Keys'!$B$10,B2265/'Peaker Keys'!$B$29)),0)</f>
        <v>0</v>
      </c>
      <c r="I2265">
        <f>MAX(0,MIN('Peaker Keys'!$B$10,C2265/'Peaker Keys'!$B$30))</f>
        <v>1.3327570059793962E-3</v>
      </c>
      <c r="J2265">
        <f>IF('Peaker Keys'!$B$31=1,H2265,I2265)</f>
        <v>0</v>
      </c>
    </row>
    <row r="2266" spans="1:10" x14ac:dyDescent="0.25">
      <c r="A2266">
        <v>2260</v>
      </c>
      <c r="B2266">
        <v>0</v>
      </c>
      <c r="C2266">
        <v>159.1</v>
      </c>
      <c r="D2266">
        <f>MOD(A2266-1+'Peaker Keys'!$B$7,'Peaker Keys'!$B$5)</f>
        <v>2283</v>
      </c>
      <c r="E2266">
        <f>INT(D2266/'Peaker Keys'!$B$6)+1</f>
        <v>96</v>
      </c>
      <c r="F2266">
        <f>MOD(D2266,'Peaker Keys'!$B$6)</f>
        <v>3</v>
      </c>
      <c r="G2266" t="str">
        <f>VLOOKUP(E2266,Clustering!$A$6:$B$370,2,FALSE)</f>
        <v>Winter</v>
      </c>
      <c r="H2266">
        <f>IF('Peaker Keys'!$B$29&gt;0,MAX(0,MIN('Peaker Keys'!$B$10,B2266/'Peaker Keys'!$B$29)),0)</f>
        <v>0</v>
      </c>
      <c r="I2266">
        <f>MAX(0,MIN('Peaker Keys'!$B$10,C2266/'Peaker Keys'!$B$30))</f>
        <v>1.3327570059793962E-3</v>
      </c>
      <c r="J2266">
        <f>IF('Peaker Keys'!$B$31=1,H2266,I2266)</f>
        <v>0</v>
      </c>
    </row>
    <row r="2267" spans="1:10" x14ac:dyDescent="0.25">
      <c r="A2267">
        <v>2261</v>
      </c>
      <c r="B2267">
        <v>0</v>
      </c>
      <c r="C2267">
        <v>159.1</v>
      </c>
      <c r="D2267">
        <f>MOD(A2267-1+'Peaker Keys'!$B$7,'Peaker Keys'!$B$5)</f>
        <v>2284</v>
      </c>
      <c r="E2267">
        <f>INT(D2267/'Peaker Keys'!$B$6)+1</f>
        <v>96</v>
      </c>
      <c r="F2267">
        <f>MOD(D2267,'Peaker Keys'!$B$6)</f>
        <v>4</v>
      </c>
      <c r="G2267" t="str">
        <f>VLOOKUP(E2267,Clustering!$A$6:$B$370,2,FALSE)</f>
        <v>Winter</v>
      </c>
      <c r="H2267">
        <f>IF('Peaker Keys'!$B$29&gt;0,MAX(0,MIN('Peaker Keys'!$B$10,B2267/'Peaker Keys'!$B$29)),0)</f>
        <v>0</v>
      </c>
      <c r="I2267">
        <f>MAX(0,MIN('Peaker Keys'!$B$10,C2267/'Peaker Keys'!$B$30))</f>
        <v>1.3327570059793962E-3</v>
      </c>
      <c r="J2267">
        <f>IF('Peaker Keys'!$B$31=1,H2267,I2267)</f>
        <v>0</v>
      </c>
    </row>
    <row r="2268" spans="1:10" x14ac:dyDescent="0.25">
      <c r="A2268">
        <v>2262</v>
      </c>
      <c r="B2268">
        <v>0</v>
      </c>
      <c r="C2268">
        <v>108.9</v>
      </c>
      <c r="D2268">
        <f>MOD(A2268-1+'Peaker Keys'!$B$7,'Peaker Keys'!$B$5)</f>
        <v>2285</v>
      </c>
      <c r="E2268">
        <f>INT(D2268/'Peaker Keys'!$B$6)+1</f>
        <v>96</v>
      </c>
      <c r="F2268">
        <f>MOD(D2268,'Peaker Keys'!$B$6)</f>
        <v>5</v>
      </c>
      <c r="G2268" t="str">
        <f>VLOOKUP(E2268,Clustering!$A$6:$B$370,2,FALSE)</f>
        <v>Winter</v>
      </c>
      <c r="H2268">
        <f>IF('Peaker Keys'!$B$29&gt;0,MAX(0,MIN('Peaker Keys'!$B$10,B2268/'Peaker Keys'!$B$29)),0)</f>
        <v>0</v>
      </c>
      <c r="I2268">
        <f>MAX(0,MIN('Peaker Keys'!$B$10,C2268/'Peaker Keys'!$B$30))</f>
        <v>9.1223908203115186E-4</v>
      </c>
      <c r="J2268">
        <f>IF('Peaker Keys'!$B$31=1,H2268,I2268)</f>
        <v>0</v>
      </c>
    </row>
    <row r="2269" spans="1:10" x14ac:dyDescent="0.25">
      <c r="A2269">
        <v>2263</v>
      </c>
      <c r="B2269">
        <v>0</v>
      </c>
      <c r="C2269">
        <v>51.6</v>
      </c>
      <c r="D2269">
        <f>MOD(A2269-1+'Peaker Keys'!$B$7,'Peaker Keys'!$B$5)</f>
        <v>2286</v>
      </c>
      <c r="E2269">
        <f>INT(D2269/'Peaker Keys'!$B$6)+1</f>
        <v>96</v>
      </c>
      <c r="F2269">
        <f>MOD(D2269,'Peaker Keys'!$B$6)</f>
        <v>6</v>
      </c>
      <c r="G2269" t="str">
        <f>VLOOKUP(E2269,Clustering!$A$6:$B$370,2,FALSE)</f>
        <v>Winter</v>
      </c>
      <c r="H2269">
        <f>IF('Peaker Keys'!$B$29&gt;0,MAX(0,MIN('Peaker Keys'!$B$10,B2269/'Peaker Keys'!$B$29)),0)</f>
        <v>0</v>
      </c>
      <c r="I2269">
        <f>MAX(0,MIN('Peaker Keys'!$B$10,C2269/'Peaker Keys'!$B$30))</f>
        <v>4.3224551545277719E-4</v>
      </c>
      <c r="J2269">
        <f>IF('Peaker Keys'!$B$31=1,H2269,I2269)</f>
        <v>0</v>
      </c>
    </row>
    <row r="2270" spans="1:10" x14ac:dyDescent="0.25">
      <c r="A2270">
        <v>2264</v>
      </c>
      <c r="B2270">
        <v>0</v>
      </c>
      <c r="C2270">
        <v>51.6</v>
      </c>
      <c r="D2270">
        <f>MOD(A2270-1+'Peaker Keys'!$B$7,'Peaker Keys'!$B$5)</f>
        <v>2287</v>
      </c>
      <c r="E2270">
        <f>INT(D2270/'Peaker Keys'!$B$6)+1</f>
        <v>96</v>
      </c>
      <c r="F2270">
        <f>MOD(D2270,'Peaker Keys'!$B$6)</f>
        <v>7</v>
      </c>
      <c r="G2270" t="str">
        <f>VLOOKUP(E2270,Clustering!$A$6:$B$370,2,FALSE)</f>
        <v>Winter</v>
      </c>
      <c r="H2270">
        <f>IF('Peaker Keys'!$B$29&gt;0,MAX(0,MIN('Peaker Keys'!$B$10,B2270/'Peaker Keys'!$B$29)),0)</f>
        <v>0</v>
      </c>
      <c r="I2270">
        <f>MAX(0,MIN('Peaker Keys'!$B$10,C2270/'Peaker Keys'!$B$30))</f>
        <v>4.3224551545277719E-4</v>
      </c>
      <c r="J2270">
        <f>IF('Peaker Keys'!$B$31=1,H2270,I2270)</f>
        <v>0</v>
      </c>
    </row>
    <row r="2271" spans="1:10" x14ac:dyDescent="0.25">
      <c r="A2271">
        <v>2265</v>
      </c>
      <c r="B2271">
        <v>0</v>
      </c>
      <c r="C2271">
        <v>51.6</v>
      </c>
      <c r="D2271">
        <f>MOD(A2271-1+'Peaker Keys'!$B$7,'Peaker Keys'!$B$5)</f>
        <v>2288</v>
      </c>
      <c r="E2271">
        <f>INT(D2271/'Peaker Keys'!$B$6)+1</f>
        <v>96</v>
      </c>
      <c r="F2271">
        <f>MOD(D2271,'Peaker Keys'!$B$6)</f>
        <v>8</v>
      </c>
      <c r="G2271" t="str">
        <f>VLOOKUP(E2271,Clustering!$A$6:$B$370,2,FALSE)</f>
        <v>Winter</v>
      </c>
      <c r="H2271">
        <f>IF('Peaker Keys'!$B$29&gt;0,MAX(0,MIN('Peaker Keys'!$B$10,B2271/'Peaker Keys'!$B$29)),0)</f>
        <v>0</v>
      </c>
      <c r="I2271">
        <f>MAX(0,MIN('Peaker Keys'!$B$10,C2271/'Peaker Keys'!$B$30))</f>
        <v>4.3224551545277719E-4</v>
      </c>
      <c r="J2271">
        <f>IF('Peaker Keys'!$B$31=1,H2271,I2271)</f>
        <v>0</v>
      </c>
    </row>
    <row r="2272" spans="1:10" x14ac:dyDescent="0.25">
      <c r="A2272">
        <v>2266</v>
      </c>
      <c r="B2272">
        <v>0</v>
      </c>
      <c r="C2272">
        <v>51.6</v>
      </c>
      <c r="D2272">
        <f>MOD(A2272-1+'Peaker Keys'!$B$7,'Peaker Keys'!$B$5)</f>
        <v>2289</v>
      </c>
      <c r="E2272">
        <f>INT(D2272/'Peaker Keys'!$B$6)+1</f>
        <v>96</v>
      </c>
      <c r="F2272">
        <f>MOD(D2272,'Peaker Keys'!$B$6)</f>
        <v>9</v>
      </c>
      <c r="G2272" t="str">
        <f>VLOOKUP(E2272,Clustering!$A$6:$B$370,2,FALSE)</f>
        <v>Winter</v>
      </c>
      <c r="H2272">
        <f>IF('Peaker Keys'!$B$29&gt;0,MAX(0,MIN('Peaker Keys'!$B$10,B2272/'Peaker Keys'!$B$29)),0)</f>
        <v>0</v>
      </c>
      <c r="I2272">
        <f>MAX(0,MIN('Peaker Keys'!$B$10,C2272/'Peaker Keys'!$B$30))</f>
        <v>4.3224551545277719E-4</v>
      </c>
      <c r="J2272">
        <f>IF('Peaker Keys'!$B$31=1,H2272,I2272)</f>
        <v>0</v>
      </c>
    </row>
    <row r="2273" spans="1:10" x14ac:dyDescent="0.25">
      <c r="A2273">
        <v>2267</v>
      </c>
      <c r="B2273">
        <v>0</v>
      </c>
      <c r="C2273">
        <v>51.6</v>
      </c>
      <c r="D2273">
        <f>MOD(A2273-1+'Peaker Keys'!$B$7,'Peaker Keys'!$B$5)</f>
        <v>2290</v>
      </c>
      <c r="E2273">
        <f>INT(D2273/'Peaker Keys'!$B$6)+1</f>
        <v>96</v>
      </c>
      <c r="F2273">
        <f>MOD(D2273,'Peaker Keys'!$B$6)</f>
        <v>10</v>
      </c>
      <c r="G2273" t="str">
        <f>VLOOKUP(E2273,Clustering!$A$6:$B$370,2,FALSE)</f>
        <v>Winter</v>
      </c>
      <c r="H2273">
        <f>IF('Peaker Keys'!$B$29&gt;0,MAX(0,MIN('Peaker Keys'!$B$10,B2273/'Peaker Keys'!$B$29)),0)</f>
        <v>0</v>
      </c>
      <c r="I2273">
        <f>MAX(0,MIN('Peaker Keys'!$B$10,C2273/'Peaker Keys'!$B$30))</f>
        <v>4.3224551545277719E-4</v>
      </c>
      <c r="J2273">
        <f>IF('Peaker Keys'!$B$31=1,H2273,I2273)</f>
        <v>0</v>
      </c>
    </row>
    <row r="2274" spans="1:10" x14ac:dyDescent="0.25">
      <c r="A2274">
        <v>2268</v>
      </c>
      <c r="B2274">
        <v>0</v>
      </c>
      <c r="C2274">
        <v>51.6</v>
      </c>
      <c r="D2274">
        <f>MOD(A2274-1+'Peaker Keys'!$B$7,'Peaker Keys'!$B$5)</f>
        <v>2291</v>
      </c>
      <c r="E2274">
        <f>INT(D2274/'Peaker Keys'!$B$6)+1</f>
        <v>96</v>
      </c>
      <c r="F2274">
        <f>MOD(D2274,'Peaker Keys'!$B$6)</f>
        <v>11</v>
      </c>
      <c r="G2274" t="str">
        <f>VLOOKUP(E2274,Clustering!$A$6:$B$370,2,FALSE)</f>
        <v>Winter</v>
      </c>
      <c r="H2274">
        <f>IF('Peaker Keys'!$B$29&gt;0,MAX(0,MIN('Peaker Keys'!$B$10,B2274/'Peaker Keys'!$B$29)),0)</f>
        <v>0</v>
      </c>
      <c r="I2274">
        <f>MAX(0,MIN('Peaker Keys'!$B$10,C2274/'Peaker Keys'!$B$30))</f>
        <v>4.3224551545277719E-4</v>
      </c>
      <c r="J2274">
        <f>IF('Peaker Keys'!$B$31=1,H2274,I2274)</f>
        <v>0</v>
      </c>
    </row>
    <row r="2275" spans="1:10" x14ac:dyDescent="0.25">
      <c r="A2275">
        <v>2269</v>
      </c>
      <c r="B2275">
        <v>0</v>
      </c>
      <c r="C2275">
        <v>51.6</v>
      </c>
      <c r="D2275">
        <f>MOD(A2275-1+'Peaker Keys'!$B$7,'Peaker Keys'!$B$5)</f>
        <v>2292</v>
      </c>
      <c r="E2275">
        <f>INT(D2275/'Peaker Keys'!$B$6)+1</f>
        <v>96</v>
      </c>
      <c r="F2275">
        <f>MOD(D2275,'Peaker Keys'!$B$6)</f>
        <v>12</v>
      </c>
      <c r="G2275" t="str">
        <f>VLOOKUP(E2275,Clustering!$A$6:$B$370,2,FALSE)</f>
        <v>Winter</v>
      </c>
      <c r="H2275">
        <f>IF('Peaker Keys'!$B$29&gt;0,MAX(0,MIN('Peaker Keys'!$B$10,B2275/'Peaker Keys'!$B$29)),0)</f>
        <v>0</v>
      </c>
      <c r="I2275">
        <f>MAX(0,MIN('Peaker Keys'!$B$10,C2275/'Peaker Keys'!$B$30))</f>
        <v>4.3224551545277719E-4</v>
      </c>
      <c r="J2275">
        <f>IF('Peaker Keys'!$B$31=1,H2275,I2275)</f>
        <v>0</v>
      </c>
    </row>
    <row r="2276" spans="1:10" x14ac:dyDescent="0.25">
      <c r="A2276">
        <v>2270</v>
      </c>
      <c r="B2276">
        <v>0</v>
      </c>
      <c r="C2276">
        <v>51.6</v>
      </c>
      <c r="D2276">
        <f>MOD(A2276-1+'Peaker Keys'!$B$7,'Peaker Keys'!$B$5)</f>
        <v>2293</v>
      </c>
      <c r="E2276">
        <f>INT(D2276/'Peaker Keys'!$B$6)+1</f>
        <v>96</v>
      </c>
      <c r="F2276">
        <f>MOD(D2276,'Peaker Keys'!$B$6)</f>
        <v>13</v>
      </c>
      <c r="G2276" t="str">
        <f>VLOOKUP(E2276,Clustering!$A$6:$B$370,2,FALSE)</f>
        <v>Winter</v>
      </c>
      <c r="H2276">
        <f>IF('Peaker Keys'!$B$29&gt;0,MAX(0,MIN('Peaker Keys'!$B$10,B2276/'Peaker Keys'!$B$29)),0)</f>
        <v>0</v>
      </c>
      <c r="I2276">
        <f>MAX(0,MIN('Peaker Keys'!$B$10,C2276/'Peaker Keys'!$B$30))</f>
        <v>4.3224551545277719E-4</v>
      </c>
      <c r="J2276">
        <f>IF('Peaker Keys'!$B$31=1,H2276,I2276)</f>
        <v>0</v>
      </c>
    </row>
    <row r="2277" spans="1:10" x14ac:dyDescent="0.25">
      <c r="A2277">
        <v>2271</v>
      </c>
      <c r="B2277">
        <v>0</v>
      </c>
      <c r="C2277">
        <v>51.6</v>
      </c>
      <c r="D2277">
        <f>MOD(A2277-1+'Peaker Keys'!$B$7,'Peaker Keys'!$B$5)</f>
        <v>2294</v>
      </c>
      <c r="E2277">
        <f>INT(D2277/'Peaker Keys'!$B$6)+1</f>
        <v>96</v>
      </c>
      <c r="F2277">
        <f>MOD(D2277,'Peaker Keys'!$B$6)</f>
        <v>14</v>
      </c>
      <c r="G2277" t="str">
        <f>VLOOKUP(E2277,Clustering!$A$6:$B$370,2,FALSE)</f>
        <v>Winter</v>
      </c>
      <c r="H2277">
        <f>IF('Peaker Keys'!$B$29&gt;0,MAX(0,MIN('Peaker Keys'!$B$10,B2277/'Peaker Keys'!$B$29)),0)</f>
        <v>0</v>
      </c>
      <c r="I2277">
        <f>MAX(0,MIN('Peaker Keys'!$B$10,C2277/'Peaker Keys'!$B$30))</f>
        <v>4.3224551545277719E-4</v>
      </c>
      <c r="J2277">
        <f>IF('Peaker Keys'!$B$31=1,H2277,I2277)</f>
        <v>0</v>
      </c>
    </row>
    <row r="2278" spans="1:10" x14ac:dyDescent="0.25">
      <c r="A2278">
        <v>2272</v>
      </c>
      <c r="B2278">
        <v>0</v>
      </c>
      <c r="C2278">
        <v>51.6</v>
      </c>
      <c r="D2278">
        <f>MOD(A2278-1+'Peaker Keys'!$B$7,'Peaker Keys'!$B$5)</f>
        <v>2295</v>
      </c>
      <c r="E2278">
        <f>INT(D2278/'Peaker Keys'!$B$6)+1</f>
        <v>96</v>
      </c>
      <c r="F2278">
        <f>MOD(D2278,'Peaker Keys'!$B$6)</f>
        <v>15</v>
      </c>
      <c r="G2278" t="str">
        <f>VLOOKUP(E2278,Clustering!$A$6:$B$370,2,FALSE)</f>
        <v>Winter</v>
      </c>
      <c r="H2278">
        <f>IF('Peaker Keys'!$B$29&gt;0,MAX(0,MIN('Peaker Keys'!$B$10,B2278/'Peaker Keys'!$B$29)),0)</f>
        <v>0</v>
      </c>
      <c r="I2278">
        <f>MAX(0,MIN('Peaker Keys'!$B$10,C2278/'Peaker Keys'!$B$30))</f>
        <v>4.3224551545277719E-4</v>
      </c>
      <c r="J2278">
        <f>IF('Peaker Keys'!$B$31=1,H2278,I2278)</f>
        <v>0</v>
      </c>
    </row>
    <row r="2279" spans="1:10" x14ac:dyDescent="0.25">
      <c r="A2279">
        <v>2273</v>
      </c>
      <c r="B2279">
        <v>0</v>
      </c>
      <c r="C2279">
        <v>51.6</v>
      </c>
      <c r="D2279">
        <f>MOD(A2279-1+'Peaker Keys'!$B$7,'Peaker Keys'!$B$5)</f>
        <v>2296</v>
      </c>
      <c r="E2279">
        <f>INT(D2279/'Peaker Keys'!$B$6)+1</f>
        <v>96</v>
      </c>
      <c r="F2279">
        <f>MOD(D2279,'Peaker Keys'!$B$6)</f>
        <v>16</v>
      </c>
      <c r="G2279" t="str">
        <f>VLOOKUP(E2279,Clustering!$A$6:$B$370,2,FALSE)</f>
        <v>Winter</v>
      </c>
      <c r="H2279">
        <f>IF('Peaker Keys'!$B$29&gt;0,MAX(0,MIN('Peaker Keys'!$B$10,B2279/'Peaker Keys'!$B$29)),0)</f>
        <v>0</v>
      </c>
      <c r="I2279">
        <f>MAX(0,MIN('Peaker Keys'!$B$10,C2279/'Peaker Keys'!$B$30))</f>
        <v>4.3224551545277719E-4</v>
      </c>
      <c r="J2279">
        <f>IF('Peaker Keys'!$B$31=1,H2279,I2279)</f>
        <v>0</v>
      </c>
    </row>
    <row r="2280" spans="1:10" x14ac:dyDescent="0.25">
      <c r="A2280">
        <v>2274</v>
      </c>
      <c r="B2280">
        <v>0</v>
      </c>
      <c r="C2280">
        <v>159.1</v>
      </c>
      <c r="D2280">
        <f>MOD(A2280-1+'Peaker Keys'!$B$7,'Peaker Keys'!$B$5)</f>
        <v>2297</v>
      </c>
      <c r="E2280">
        <f>INT(D2280/'Peaker Keys'!$B$6)+1</f>
        <v>96</v>
      </c>
      <c r="F2280">
        <f>MOD(D2280,'Peaker Keys'!$B$6)</f>
        <v>17</v>
      </c>
      <c r="G2280" t="str">
        <f>VLOOKUP(E2280,Clustering!$A$6:$B$370,2,FALSE)</f>
        <v>Winter</v>
      </c>
      <c r="H2280">
        <f>IF('Peaker Keys'!$B$29&gt;0,MAX(0,MIN('Peaker Keys'!$B$10,B2280/'Peaker Keys'!$B$29)),0)</f>
        <v>0</v>
      </c>
      <c r="I2280">
        <f>MAX(0,MIN('Peaker Keys'!$B$10,C2280/'Peaker Keys'!$B$30))</f>
        <v>1.3327570059793962E-3</v>
      </c>
      <c r="J2280">
        <f>IF('Peaker Keys'!$B$31=1,H2280,I2280)</f>
        <v>0</v>
      </c>
    </row>
    <row r="2281" spans="1:10" x14ac:dyDescent="0.25">
      <c r="A2281">
        <v>2275</v>
      </c>
      <c r="B2281">
        <v>0</v>
      </c>
      <c r="C2281">
        <v>1628.6</v>
      </c>
      <c r="D2281">
        <f>MOD(A2281-1+'Peaker Keys'!$B$7,'Peaker Keys'!$B$5)</f>
        <v>2298</v>
      </c>
      <c r="E2281">
        <f>INT(D2281/'Peaker Keys'!$B$6)+1</f>
        <v>96</v>
      </c>
      <c r="F2281">
        <f>MOD(D2281,'Peaker Keys'!$B$6)</f>
        <v>18</v>
      </c>
      <c r="G2281" t="str">
        <f>VLOOKUP(E2281,Clustering!$A$6:$B$370,2,FALSE)</f>
        <v>Winter</v>
      </c>
      <c r="H2281">
        <f>IF('Peaker Keys'!$B$29&gt;0,MAX(0,MIN('Peaker Keys'!$B$10,B2281/'Peaker Keys'!$B$29)),0)</f>
        <v>0</v>
      </c>
      <c r="I2281">
        <f>MAX(0,MIN('Peaker Keys'!$B$10,C2281/'Peaker Keys'!$B$30))</f>
        <v>1.3642539660201411E-2</v>
      </c>
      <c r="J2281">
        <f>IF('Peaker Keys'!$B$31=1,H2281,I2281)</f>
        <v>0</v>
      </c>
    </row>
    <row r="2282" spans="1:10" x14ac:dyDescent="0.25">
      <c r="A2282">
        <v>2276</v>
      </c>
      <c r="B2282">
        <v>0</v>
      </c>
      <c r="C2282">
        <v>4053.6</v>
      </c>
      <c r="D2282">
        <f>MOD(A2282-1+'Peaker Keys'!$B$7,'Peaker Keys'!$B$5)</f>
        <v>2299</v>
      </c>
      <c r="E2282">
        <f>INT(D2282/'Peaker Keys'!$B$6)+1</f>
        <v>96</v>
      </c>
      <c r="F2282">
        <f>MOD(D2282,'Peaker Keys'!$B$6)</f>
        <v>19</v>
      </c>
      <c r="G2282" t="str">
        <f>VLOOKUP(E2282,Clustering!$A$6:$B$370,2,FALSE)</f>
        <v>Winter</v>
      </c>
      <c r="H2282">
        <f>IF('Peaker Keys'!$B$29&gt;0,MAX(0,MIN('Peaker Keys'!$B$10,B2282/'Peaker Keys'!$B$29)),0)</f>
        <v>0</v>
      </c>
      <c r="I2282">
        <f>MAX(0,MIN('Peaker Keys'!$B$10,C2282/'Peaker Keys'!$B$30))</f>
        <v>3.3956403516267004E-2</v>
      </c>
      <c r="J2282">
        <f>IF('Peaker Keys'!$B$31=1,H2282,I2282)</f>
        <v>0</v>
      </c>
    </row>
    <row r="2283" spans="1:10" x14ac:dyDescent="0.25">
      <c r="A2283">
        <v>2277</v>
      </c>
      <c r="B2283">
        <v>0</v>
      </c>
      <c r="C2283">
        <v>3030.9</v>
      </c>
      <c r="D2283">
        <f>MOD(A2283-1+'Peaker Keys'!$B$7,'Peaker Keys'!$B$5)</f>
        <v>2300</v>
      </c>
      <c r="E2283">
        <f>INT(D2283/'Peaker Keys'!$B$6)+1</f>
        <v>96</v>
      </c>
      <c r="F2283">
        <f>MOD(D2283,'Peaker Keys'!$B$6)</f>
        <v>20</v>
      </c>
      <c r="G2283" t="str">
        <f>VLOOKUP(E2283,Clustering!$A$6:$B$370,2,FALSE)</f>
        <v>Winter</v>
      </c>
      <c r="H2283">
        <f>IF('Peaker Keys'!$B$29&gt;0,MAX(0,MIN('Peaker Keys'!$B$10,B2283/'Peaker Keys'!$B$29)),0)</f>
        <v>0</v>
      </c>
      <c r="I2283">
        <f>MAX(0,MIN('Peaker Keys'!$B$10,C2283/'Peaker Keys'!$B$30))</f>
        <v>2.5389397922205858E-2</v>
      </c>
      <c r="J2283">
        <f>IF('Peaker Keys'!$B$31=1,H2283,I2283)</f>
        <v>0</v>
      </c>
    </row>
    <row r="2284" spans="1:10" x14ac:dyDescent="0.25">
      <c r="A2284">
        <v>2278</v>
      </c>
      <c r="B2284">
        <v>0</v>
      </c>
      <c r="C2284">
        <v>2147</v>
      </c>
      <c r="D2284">
        <f>MOD(A2284-1+'Peaker Keys'!$B$7,'Peaker Keys'!$B$5)</f>
        <v>2301</v>
      </c>
      <c r="E2284">
        <f>INT(D2284/'Peaker Keys'!$B$6)+1</f>
        <v>96</v>
      </c>
      <c r="F2284">
        <f>MOD(D2284,'Peaker Keys'!$B$6)</f>
        <v>21</v>
      </c>
      <c r="G2284" t="str">
        <f>VLOOKUP(E2284,Clustering!$A$6:$B$370,2,FALSE)</f>
        <v>Winter</v>
      </c>
      <c r="H2284">
        <f>IF('Peaker Keys'!$B$29&gt;0,MAX(0,MIN('Peaker Keys'!$B$10,B2284/'Peaker Keys'!$B$29)),0)</f>
        <v>0</v>
      </c>
      <c r="I2284">
        <f>MAX(0,MIN('Peaker Keys'!$B$10,C2284/'Peaker Keys'!$B$30))</f>
        <v>1.7985099257308384E-2</v>
      </c>
      <c r="J2284">
        <f>IF('Peaker Keys'!$B$31=1,H2284,I2284)</f>
        <v>0</v>
      </c>
    </row>
    <row r="2285" spans="1:10" x14ac:dyDescent="0.25">
      <c r="A2285">
        <v>2279</v>
      </c>
      <c r="B2285">
        <v>0</v>
      </c>
      <c r="C2285">
        <v>1806.9</v>
      </c>
      <c r="D2285">
        <f>MOD(A2285-1+'Peaker Keys'!$B$7,'Peaker Keys'!$B$5)</f>
        <v>2302</v>
      </c>
      <c r="E2285">
        <f>INT(D2285/'Peaker Keys'!$B$6)+1</f>
        <v>96</v>
      </c>
      <c r="F2285">
        <f>MOD(D2285,'Peaker Keys'!$B$6)</f>
        <v>22</v>
      </c>
      <c r="G2285" t="str">
        <f>VLOOKUP(E2285,Clustering!$A$6:$B$370,2,FALSE)</f>
        <v>Winter</v>
      </c>
      <c r="H2285">
        <f>IF('Peaker Keys'!$B$29&gt;0,MAX(0,MIN('Peaker Keys'!$B$10,B2285/'Peaker Keys'!$B$29)),0)</f>
        <v>0</v>
      </c>
      <c r="I2285">
        <f>MAX(0,MIN('Peaker Keys'!$B$10,C2285/'Peaker Keys'!$B$30))</f>
        <v>1.5136132206814401E-2</v>
      </c>
      <c r="J2285">
        <f>IF('Peaker Keys'!$B$31=1,H2285,I2285)</f>
        <v>0</v>
      </c>
    </row>
    <row r="2286" spans="1:10" x14ac:dyDescent="0.25">
      <c r="A2286">
        <v>2280</v>
      </c>
      <c r="B2286">
        <v>0</v>
      </c>
      <c r="C2286">
        <v>712.7</v>
      </c>
      <c r="D2286">
        <f>MOD(A2286-1+'Peaker Keys'!$B$7,'Peaker Keys'!$B$5)</f>
        <v>2303</v>
      </c>
      <c r="E2286">
        <f>INT(D2286/'Peaker Keys'!$B$6)+1</f>
        <v>96</v>
      </c>
      <c r="F2286">
        <f>MOD(D2286,'Peaker Keys'!$B$6)</f>
        <v>23</v>
      </c>
      <c r="G2286" t="str">
        <f>VLOOKUP(E2286,Clustering!$A$6:$B$370,2,FALSE)</f>
        <v>Winter</v>
      </c>
      <c r="H2286">
        <f>IF('Peaker Keys'!$B$29&gt;0,MAX(0,MIN('Peaker Keys'!$B$10,B2286/'Peaker Keys'!$B$29)),0)</f>
        <v>0</v>
      </c>
      <c r="I2286">
        <f>MAX(0,MIN('Peaker Keys'!$B$10,C2286/'Peaker Keys'!$B$30))</f>
        <v>5.9701817609146184E-3</v>
      </c>
      <c r="J2286">
        <f>IF('Peaker Keys'!$B$31=1,H2286,I2286)</f>
        <v>0</v>
      </c>
    </row>
    <row r="2287" spans="1:10" x14ac:dyDescent="0.25">
      <c r="A2287">
        <v>2281</v>
      </c>
      <c r="B2287">
        <v>0</v>
      </c>
      <c r="C2287">
        <v>159.1</v>
      </c>
      <c r="D2287">
        <f>MOD(A2287-1+'Peaker Keys'!$B$7,'Peaker Keys'!$B$5)</f>
        <v>2304</v>
      </c>
      <c r="E2287">
        <f>INT(D2287/'Peaker Keys'!$B$6)+1</f>
        <v>97</v>
      </c>
      <c r="F2287">
        <f>MOD(D2287,'Peaker Keys'!$B$6)</f>
        <v>0</v>
      </c>
      <c r="G2287" t="str">
        <f>VLOOKUP(E2287,Clustering!$A$6:$B$370,2,FALSE)</f>
        <v>Winter</v>
      </c>
      <c r="H2287">
        <f>IF('Peaker Keys'!$B$29&gt;0,MAX(0,MIN('Peaker Keys'!$B$10,B2287/'Peaker Keys'!$B$29)),0)</f>
        <v>0</v>
      </c>
      <c r="I2287">
        <f>MAX(0,MIN('Peaker Keys'!$B$10,C2287/'Peaker Keys'!$B$30))</f>
        <v>1.3327570059793962E-3</v>
      </c>
      <c r="J2287">
        <f>IF('Peaker Keys'!$B$31=1,H2287,I2287)</f>
        <v>0</v>
      </c>
    </row>
    <row r="2288" spans="1:10" x14ac:dyDescent="0.25">
      <c r="A2288">
        <v>2282</v>
      </c>
      <c r="B2288">
        <v>0</v>
      </c>
      <c r="C2288">
        <v>159.1</v>
      </c>
      <c r="D2288">
        <f>MOD(A2288-1+'Peaker Keys'!$B$7,'Peaker Keys'!$B$5)</f>
        <v>2305</v>
      </c>
      <c r="E2288">
        <f>INT(D2288/'Peaker Keys'!$B$6)+1</f>
        <v>97</v>
      </c>
      <c r="F2288">
        <f>MOD(D2288,'Peaker Keys'!$B$6)</f>
        <v>1</v>
      </c>
      <c r="G2288" t="str">
        <f>VLOOKUP(E2288,Clustering!$A$6:$B$370,2,FALSE)</f>
        <v>Winter</v>
      </c>
      <c r="H2288">
        <f>IF('Peaker Keys'!$B$29&gt;0,MAX(0,MIN('Peaker Keys'!$B$10,B2288/'Peaker Keys'!$B$29)),0)</f>
        <v>0</v>
      </c>
      <c r="I2288">
        <f>MAX(0,MIN('Peaker Keys'!$B$10,C2288/'Peaker Keys'!$B$30))</f>
        <v>1.3327570059793962E-3</v>
      </c>
      <c r="J2288">
        <f>IF('Peaker Keys'!$B$31=1,H2288,I2288)</f>
        <v>0</v>
      </c>
    </row>
    <row r="2289" spans="1:10" x14ac:dyDescent="0.25">
      <c r="A2289">
        <v>2283</v>
      </c>
      <c r="B2289">
        <v>0</v>
      </c>
      <c r="C2289">
        <v>117.5</v>
      </c>
      <c r="D2289">
        <f>MOD(A2289-1+'Peaker Keys'!$B$7,'Peaker Keys'!$B$5)</f>
        <v>2306</v>
      </c>
      <c r="E2289">
        <f>INT(D2289/'Peaker Keys'!$B$6)+1</f>
        <v>97</v>
      </c>
      <c r="F2289">
        <f>MOD(D2289,'Peaker Keys'!$B$6)</f>
        <v>2</v>
      </c>
      <c r="G2289" t="str">
        <f>VLOOKUP(E2289,Clustering!$A$6:$B$370,2,FALSE)</f>
        <v>Winter</v>
      </c>
      <c r="H2289">
        <f>IF('Peaker Keys'!$B$29&gt;0,MAX(0,MIN('Peaker Keys'!$B$10,B2289/'Peaker Keys'!$B$29)),0)</f>
        <v>0</v>
      </c>
      <c r="I2289">
        <f>MAX(0,MIN('Peaker Keys'!$B$10,C2289/'Peaker Keys'!$B$30))</f>
        <v>9.8428000127328131E-4</v>
      </c>
      <c r="J2289">
        <f>IF('Peaker Keys'!$B$31=1,H2289,I2289)</f>
        <v>0</v>
      </c>
    </row>
    <row r="2290" spans="1:10" x14ac:dyDescent="0.25">
      <c r="A2290">
        <v>2284</v>
      </c>
      <c r="B2290">
        <v>0</v>
      </c>
      <c r="C2290">
        <v>117.3</v>
      </c>
      <c r="D2290">
        <f>MOD(A2290-1+'Peaker Keys'!$B$7,'Peaker Keys'!$B$5)</f>
        <v>2307</v>
      </c>
      <c r="E2290">
        <f>INT(D2290/'Peaker Keys'!$B$6)+1</f>
        <v>97</v>
      </c>
      <c r="F2290">
        <f>MOD(D2290,'Peaker Keys'!$B$6)</f>
        <v>3</v>
      </c>
      <c r="G2290" t="str">
        <f>VLOOKUP(E2290,Clustering!$A$6:$B$370,2,FALSE)</f>
        <v>Winter</v>
      </c>
      <c r="H2290">
        <f>IF('Peaker Keys'!$B$29&gt;0,MAX(0,MIN('Peaker Keys'!$B$10,B2290/'Peaker Keys'!$B$29)),0)</f>
        <v>0</v>
      </c>
      <c r="I2290">
        <f>MAX(0,MIN('Peaker Keys'!$B$10,C2290/'Peaker Keys'!$B$30))</f>
        <v>9.8260463105834814E-4</v>
      </c>
      <c r="J2290">
        <f>IF('Peaker Keys'!$B$31=1,H2290,I2290)</f>
        <v>0</v>
      </c>
    </row>
    <row r="2291" spans="1:10" x14ac:dyDescent="0.25">
      <c r="A2291">
        <v>2285</v>
      </c>
      <c r="B2291">
        <v>0</v>
      </c>
      <c r="C2291">
        <v>159.1</v>
      </c>
      <c r="D2291">
        <f>MOD(A2291-1+'Peaker Keys'!$B$7,'Peaker Keys'!$B$5)</f>
        <v>2308</v>
      </c>
      <c r="E2291">
        <f>INT(D2291/'Peaker Keys'!$B$6)+1</f>
        <v>97</v>
      </c>
      <c r="F2291">
        <f>MOD(D2291,'Peaker Keys'!$B$6)</f>
        <v>4</v>
      </c>
      <c r="G2291" t="str">
        <f>VLOOKUP(E2291,Clustering!$A$6:$B$370,2,FALSE)</f>
        <v>Winter</v>
      </c>
      <c r="H2291">
        <f>IF('Peaker Keys'!$B$29&gt;0,MAX(0,MIN('Peaker Keys'!$B$10,B2291/'Peaker Keys'!$B$29)),0)</f>
        <v>0</v>
      </c>
      <c r="I2291">
        <f>MAX(0,MIN('Peaker Keys'!$B$10,C2291/'Peaker Keys'!$B$30))</f>
        <v>1.3327570059793962E-3</v>
      </c>
      <c r="J2291">
        <f>IF('Peaker Keys'!$B$31=1,H2291,I2291)</f>
        <v>0</v>
      </c>
    </row>
    <row r="2292" spans="1:10" x14ac:dyDescent="0.25">
      <c r="A2292">
        <v>2286</v>
      </c>
      <c r="B2292">
        <v>0</v>
      </c>
      <c r="C2292">
        <v>95.5</v>
      </c>
      <c r="D2292">
        <f>MOD(A2292-1+'Peaker Keys'!$B$7,'Peaker Keys'!$B$5)</f>
        <v>2309</v>
      </c>
      <c r="E2292">
        <f>INT(D2292/'Peaker Keys'!$B$6)+1</f>
        <v>97</v>
      </c>
      <c r="F2292">
        <f>MOD(D2292,'Peaker Keys'!$B$6)</f>
        <v>5</v>
      </c>
      <c r="G2292" t="str">
        <f>VLOOKUP(E2292,Clustering!$A$6:$B$370,2,FALSE)</f>
        <v>Winter</v>
      </c>
      <c r="H2292">
        <f>IF('Peaker Keys'!$B$29&gt;0,MAX(0,MIN('Peaker Keys'!$B$10,B2292/'Peaker Keys'!$B$29)),0)</f>
        <v>0</v>
      </c>
      <c r="I2292">
        <f>MAX(0,MIN('Peaker Keys'!$B$10,C2292/'Peaker Keys'!$B$30))</f>
        <v>7.9998927763062441E-4</v>
      </c>
      <c r="J2292">
        <f>IF('Peaker Keys'!$B$31=1,H2292,I2292)</f>
        <v>0</v>
      </c>
    </row>
    <row r="2293" spans="1:10" x14ac:dyDescent="0.25">
      <c r="A2293">
        <v>2287</v>
      </c>
      <c r="B2293">
        <v>0</v>
      </c>
      <c r="C2293">
        <v>95.5</v>
      </c>
      <c r="D2293">
        <f>MOD(A2293-1+'Peaker Keys'!$B$7,'Peaker Keys'!$B$5)</f>
        <v>2310</v>
      </c>
      <c r="E2293">
        <f>INT(D2293/'Peaker Keys'!$B$6)+1</f>
        <v>97</v>
      </c>
      <c r="F2293">
        <f>MOD(D2293,'Peaker Keys'!$B$6)</f>
        <v>6</v>
      </c>
      <c r="G2293" t="str">
        <f>VLOOKUP(E2293,Clustering!$A$6:$B$370,2,FALSE)</f>
        <v>Winter</v>
      </c>
      <c r="H2293">
        <f>IF('Peaker Keys'!$B$29&gt;0,MAX(0,MIN('Peaker Keys'!$B$10,B2293/'Peaker Keys'!$B$29)),0)</f>
        <v>0</v>
      </c>
      <c r="I2293">
        <f>MAX(0,MIN('Peaker Keys'!$B$10,C2293/'Peaker Keys'!$B$30))</f>
        <v>7.9998927763062441E-4</v>
      </c>
      <c r="J2293">
        <f>IF('Peaker Keys'!$B$31=1,H2293,I2293)</f>
        <v>0</v>
      </c>
    </row>
    <row r="2294" spans="1:10" x14ac:dyDescent="0.25">
      <c r="A2294">
        <v>2288</v>
      </c>
      <c r="B2294">
        <v>0</v>
      </c>
      <c r="C2294">
        <v>95.5</v>
      </c>
      <c r="D2294">
        <f>MOD(A2294-1+'Peaker Keys'!$B$7,'Peaker Keys'!$B$5)</f>
        <v>2311</v>
      </c>
      <c r="E2294">
        <f>INT(D2294/'Peaker Keys'!$B$6)+1</f>
        <v>97</v>
      </c>
      <c r="F2294">
        <f>MOD(D2294,'Peaker Keys'!$B$6)</f>
        <v>7</v>
      </c>
      <c r="G2294" t="str">
        <f>VLOOKUP(E2294,Clustering!$A$6:$B$370,2,FALSE)</f>
        <v>Winter</v>
      </c>
      <c r="H2294">
        <f>IF('Peaker Keys'!$B$29&gt;0,MAX(0,MIN('Peaker Keys'!$B$10,B2294/'Peaker Keys'!$B$29)),0)</f>
        <v>0</v>
      </c>
      <c r="I2294">
        <f>MAX(0,MIN('Peaker Keys'!$B$10,C2294/'Peaker Keys'!$B$30))</f>
        <v>7.9998927763062441E-4</v>
      </c>
      <c r="J2294">
        <f>IF('Peaker Keys'!$B$31=1,H2294,I2294)</f>
        <v>0</v>
      </c>
    </row>
    <row r="2295" spans="1:10" x14ac:dyDescent="0.25">
      <c r="A2295">
        <v>2289</v>
      </c>
      <c r="B2295">
        <v>0</v>
      </c>
      <c r="C2295">
        <v>95.5</v>
      </c>
      <c r="D2295">
        <f>MOD(A2295-1+'Peaker Keys'!$B$7,'Peaker Keys'!$B$5)</f>
        <v>2312</v>
      </c>
      <c r="E2295">
        <f>INT(D2295/'Peaker Keys'!$B$6)+1</f>
        <v>97</v>
      </c>
      <c r="F2295">
        <f>MOD(D2295,'Peaker Keys'!$B$6)</f>
        <v>8</v>
      </c>
      <c r="G2295" t="str">
        <f>VLOOKUP(E2295,Clustering!$A$6:$B$370,2,FALSE)</f>
        <v>Winter</v>
      </c>
      <c r="H2295">
        <f>IF('Peaker Keys'!$B$29&gt;0,MAX(0,MIN('Peaker Keys'!$B$10,B2295/'Peaker Keys'!$B$29)),0)</f>
        <v>0</v>
      </c>
      <c r="I2295">
        <f>MAX(0,MIN('Peaker Keys'!$B$10,C2295/'Peaker Keys'!$B$30))</f>
        <v>7.9998927763062441E-4</v>
      </c>
      <c r="J2295">
        <f>IF('Peaker Keys'!$B$31=1,H2295,I2295)</f>
        <v>0</v>
      </c>
    </row>
    <row r="2296" spans="1:10" x14ac:dyDescent="0.25">
      <c r="A2296">
        <v>2290</v>
      </c>
      <c r="B2296">
        <v>0</v>
      </c>
      <c r="C2296">
        <v>95.5</v>
      </c>
      <c r="D2296">
        <f>MOD(A2296-1+'Peaker Keys'!$B$7,'Peaker Keys'!$B$5)</f>
        <v>2313</v>
      </c>
      <c r="E2296">
        <f>INT(D2296/'Peaker Keys'!$B$6)+1</f>
        <v>97</v>
      </c>
      <c r="F2296">
        <f>MOD(D2296,'Peaker Keys'!$B$6)</f>
        <v>9</v>
      </c>
      <c r="G2296" t="str">
        <f>VLOOKUP(E2296,Clustering!$A$6:$B$370,2,FALSE)</f>
        <v>Winter</v>
      </c>
      <c r="H2296">
        <f>IF('Peaker Keys'!$B$29&gt;0,MAX(0,MIN('Peaker Keys'!$B$10,B2296/'Peaker Keys'!$B$29)),0)</f>
        <v>0</v>
      </c>
      <c r="I2296">
        <f>MAX(0,MIN('Peaker Keys'!$B$10,C2296/'Peaker Keys'!$B$30))</f>
        <v>7.9998927763062441E-4</v>
      </c>
      <c r="J2296">
        <f>IF('Peaker Keys'!$B$31=1,H2296,I2296)</f>
        <v>0</v>
      </c>
    </row>
    <row r="2297" spans="1:10" x14ac:dyDescent="0.25">
      <c r="A2297">
        <v>2291</v>
      </c>
      <c r="B2297">
        <v>0</v>
      </c>
      <c r="C2297">
        <v>95.5</v>
      </c>
      <c r="D2297">
        <f>MOD(A2297-1+'Peaker Keys'!$B$7,'Peaker Keys'!$B$5)</f>
        <v>2314</v>
      </c>
      <c r="E2297">
        <f>INT(D2297/'Peaker Keys'!$B$6)+1</f>
        <v>97</v>
      </c>
      <c r="F2297">
        <f>MOD(D2297,'Peaker Keys'!$B$6)</f>
        <v>10</v>
      </c>
      <c r="G2297" t="str">
        <f>VLOOKUP(E2297,Clustering!$A$6:$B$370,2,FALSE)</f>
        <v>Winter</v>
      </c>
      <c r="H2297">
        <f>IF('Peaker Keys'!$B$29&gt;0,MAX(0,MIN('Peaker Keys'!$B$10,B2297/'Peaker Keys'!$B$29)),0)</f>
        <v>0</v>
      </c>
      <c r="I2297">
        <f>MAX(0,MIN('Peaker Keys'!$B$10,C2297/'Peaker Keys'!$B$30))</f>
        <v>7.9998927763062441E-4</v>
      </c>
      <c r="J2297">
        <f>IF('Peaker Keys'!$B$31=1,H2297,I2297)</f>
        <v>0</v>
      </c>
    </row>
    <row r="2298" spans="1:10" x14ac:dyDescent="0.25">
      <c r="A2298">
        <v>2292</v>
      </c>
      <c r="B2298">
        <v>0</v>
      </c>
      <c r="C2298">
        <v>95.5</v>
      </c>
      <c r="D2298">
        <f>MOD(A2298-1+'Peaker Keys'!$B$7,'Peaker Keys'!$B$5)</f>
        <v>2315</v>
      </c>
      <c r="E2298">
        <f>INT(D2298/'Peaker Keys'!$B$6)+1</f>
        <v>97</v>
      </c>
      <c r="F2298">
        <f>MOD(D2298,'Peaker Keys'!$B$6)</f>
        <v>11</v>
      </c>
      <c r="G2298" t="str">
        <f>VLOOKUP(E2298,Clustering!$A$6:$B$370,2,FALSE)</f>
        <v>Winter</v>
      </c>
      <c r="H2298">
        <f>IF('Peaker Keys'!$B$29&gt;0,MAX(0,MIN('Peaker Keys'!$B$10,B2298/'Peaker Keys'!$B$29)),0)</f>
        <v>0</v>
      </c>
      <c r="I2298">
        <f>MAX(0,MIN('Peaker Keys'!$B$10,C2298/'Peaker Keys'!$B$30))</f>
        <v>7.9998927763062441E-4</v>
      </c>
      <c r="J2298">
        <f>IF('Peaker Keys'!$B$31=1,H2298,I2298)</f>
        <v>0</v>
      </c>
    </row>
    <row r="2299" spans="1:10" x14ac:dyDescent="0.25">
      <c r="A2299">
        <v>2293</v>
      </c>
      <c r="B2299">
        <v>0</v>
      </c>
      <c r="C2299">
        <v>95.5</v>
      </c>
      <c r="D2299">
        <f>MOD(A2299-1+'Peaker Keys'!$B$7,'Peaker Keys'!$B$5)</f>
        <v>2316</v>
      </c>
      <c r="E2299">
        <f>INT(D2299/'Peaker Keys'!$B$6)+1</f>
        <v>97</v>
      </c>
      <c r="F2299">
        <f>MOD(D2299,'Peaker Keys'!$B$6)</f>
        <v>12</v>
      </c>
      <c r="G2299" t="str">
        <f>VLOOKUP(E2299,Clustering!$A$6:$B$370,2,FALSE)</f>
        <v>Winter</v>
      </c>
      <c r="H2299">
        <f>IF('Peaker Keys'!$B$29&gt;0,MAX(0,MIN('Peaker Keys'!$B$10,B2299/'Peaker Keys'!$B$29)),0)</f>
        <v>0</v>
      </c>
      <c r="I2299">
        <f>MAX(0,MIN('Peaker Keys'!$B$10,C2299/'Peaker Keys'!$B$30))</f>
        <v>7.9998927763062441E-4</v>
      </c>
      <c r="J2299">
        <f>IF('Peaker Keys'!$B$31=1,H2299,I2299)</f>
        <v>0</v>
      </c>
    </row>
    <row r="2300" spans="1:10" x14ac:dyDescent="0.25">
      <c r="A2300">
        <v>2294</v>
      </c>
      <c r="B2300">
        <v>0</v>
      </c>
      <c r="C2300">
        <v>95.5</v>
      </c>
      <c r="D2300">
        <f>MOD(A2300-1+'Peaker Keys'!$B$7,'Peaker Keys'!$B$5)</f>
        <v>2317</v>
      </c>
      <c r="E2300">
        <f>INT(D2300/'Peaker Keys'!$B$6)+1</f>
        <v>97</v>
      </c>
      <c r="F2300">
        <f>MOD(D2300,'Peaker Keys'!$B$6)</f>
        <v>13</v>
      </c>
      <c r="G2300" t="str">
        <f>VLOOKUP(E2300,Clustering!$A$6:$B$370,2,FALSE)</f>
        <v>Winter</v>
      </c>
      <c r="H2300">
        <f>IF('Peaker Keys'!$B$29&gt;0,MAX(0,MIN('Peaker Keys'!$B$10,B2300/'Peaker Keys'!$B$29)),0)</f>
        <v>0</v>
      </c>
      <c r="I2300">
        <f>MAX(0,MIN('Peaker Keys'!$B$10,C2300/'Peaker Keys'!$B$30))</f>
        <v>7.9998927763062441E-4</v>
      </c>
      <c r="J2300">
        <f>IF('Peaker Keys'!$B$31=1,H2300,I2300)</f>
        <v>0</v>
      </c>
    </row>
    <row r="2301" spans="1:10" x14ac:dyDescent="0.25">
      <c r="A2301">
        <v>2295</v>
      </c>
      <c r="B2301">
        <v>0</v>
      </c>
      <c r="C2301">
        <v>95.5</v>
      </c>
      <c r="D2301">
        <f>MOD(A2301-1+'Peaker Keys'!$B$7,'Peaker Keys'!$B$5)</f>
        <v>2318</v>
      </c>
      <c r="E2301">
        <f>INT(D2301/'Peaker Keys'!$B$6)+1</f>
        <v>97</v>
      </c>
      <c r="F2301">
        <f>MOD(D2301,'Peaker Keys'!$B$6)</f>
        <v>14</v>
      </c>
      <c r="G2301" t="str">
        <f>VLOOKUP(E2301,Clustering!$A$6:$B$370,2,FALSE)</f>
        <v>Winter</v>
      </c>
      <c r="H2301">
        <f>IF('Peaker Keys'!$B$29&gt;0,MAX(0,MIN('Peaker Keys'!$B$10,B2301/'Peaker Keys'!$B$29)),0)</f>
        <v>0</v>
      </c>
      <c r="I2301">
        <f>MAX(0,MIN('Peaker Keys'!$B$10,C2301/'Peaker Keys'!$B$30))</f>
        <v>7.9998927763062441E-4</v>
      </c>
      <c r="J2301">
        <f>IF('Peaker Keys'!$B$31=1,H2301,I2301)</f>
        <v>0</v>
      </c>
    </row>
    <row r="2302" spans="1:10" x14ac:dyDescent="0.25">
      <c r="A2302">
        <v>2296</v>
      </c>
      <c r="B2302">
        <v>0</v>
      </c>
      <c r="C2302">
        <v>95.5</v>
      </c>
      <c r="D2302">
        <f>MOD(A2302-1+'Peaker Keys'!$B$7,'Peaker Keys'!$B$5)</f>
        <v>2319</v>
      </c>
      <c r="E2302">
        <f>INT(D2302/'Peaker Keys'!$B$6)+1</f>
        <v>97</v>
      </c>
      <c r="F2302">
        <f>MOD(D2302,'Peaker Keys'!$B$6)</f>
        <v>15</v>
      </c>
      <c r="G2302" t="str">
        <f>VLOOKUP(E2302,Clustering!$A$6:$B$370,2,FALSE)</f>
        <v>Winter</v>
      </c>
      <c r="H2302">
        <f>IF('Peaker Keys'!$B$29&gt;0,MAX(0,MIN('Peaker Keys'!$B$10,B2302/'Peaker Keys'!$B$29)),0)</f>
        <v>0</v>
      </c>
      <c r="I2302">
        <f>MAX(0,MIN('Peaker Keys'!$B$10,C2302/'Peaker Keys'!$B$30))</f>
        <v>7.9998927763062441E-4</v>
      </c>
      <c r="J2302">
        <f>IF('Peaker Keys'!$B$31=1,H2302,I2302)</f>
        <v>0</v>
      </c>
    </row>
    <row r="2303" spans="1:10" x14ac:dyDescent="0.25">
      <c r="A2303">
        <v>2297</v>
      </c>
      <c r="B2303">
        <v>0</v>
      </c>
      <c r="C2303">
        <v>95.5</v>
      </c>
      <c r="D2303">
        <f>MOD(A2303-1+'Peaker Keys'!$B$7,'Peaker Keys'!$B$5)</f>
        <v>2320</v>
      </c>
      <c r="E2303">
        <f>INT(D2303/'Peaker Keys'!$B$6)+1</f>
        <v>97</v>
      </c>
      <c r="F2303">
        <f>MOD(D2303,'Peaker Keys'!$B$6)</f>
        <v>16</v>
      </c>
      <c r="G2303" t="str">
        <f>VLOOKUP(E2303,Clustering!$A$6:$B$370,2,FALSE)</f>
        <v>Winter</v>
      </c>
      <c r="H2303">
        <f>IF('Peaker Keys'!$B$29&gt;0,MAX(0,MIN('Peaker Keys'!$B$10,B2303/'Peaker Keys'!$B$29)),0)</f>
        <v>0</v>
      </c>
      <c r="I2303">
        <f>MAX(0,MIN('Peaker Keys'!$B$10,C2303/'Peaker Keys'!$B$30))</f>
        <v>7.9998927763062441E-4</v>
      </c>
      <c r="J2303">
        <f>IF('Peaker Keys'!$B$31=1,H2303,I2303)</f>
        <v>0</v>
      </c>
    </row>
    <row r="2304" spans="1:10" x14ac:dyDescent="0.25">
      <c r="A2304">
        <v>2298</v>
      </c>
      <c r="B2304">
        <v>0</v>
      </c>
      <c r="C2304">
        <v>159.1</v>
      </c>
      <c r="D2304">
        <f>MOD(A2304-1+'Peaker Keys'!$B$7,'Peaker Keys'!$B$5)</f>
        <v>2321</v>
      </c>
      <c r="E2304">
        <f>INT(D2304/'Peaker Keys'!$B$6)+1</f>
        <v>97</v>
      </c>
      <c r="F2304">
        <f>MOD(D2304,'Peaker Keys'!$B$6)</f>
        <v>17</v>
      </c>
      <c r="G2304" t="str">
        <f>VLOOKUP(E2304,Clustering!$A$6:$B$370,2,FALSE)</f>
        <v>Winter</v>
      </c>
      <c r="H2304">
        <f>IF('Peaker Keys'!$B$29&gt;0,MAX(0,MIN('Peaker Keys'!$B$10,B2304/'Peaker Keys'!$B$29)),0)</f>
        <v>0</v>
      </c>
      <c r="I2304">
        <f>MAX(0,MIN('Peaker Keys'!$B$10,C2304/'Peaker Keys'!$B$30))</f>
        <v>1.3327570059793962E-3</v>
      </c>
      <c r="J2304">
        <f>IF('Peaker Keys'!$B$31=1,H2304,I2304)</f>
        <v>0</v>
      </c>
    </row>
    <row r="2305" spans="1:10" x14ac:dyDescent="0.25">
      <c r="A2305">
        <v>2299</v>
      </c>
      <c r="B2305">
        <v>0</v>
      </c>
      <c r="C2305">
        <v>2468.4</v>
      </c>
      <c r="D2305">
        <f>MOD(A2305-1+'Peaker Keys'!$B$7,'Peaker Keys'!$B$5)</f>
        <v>2322</v>
      </c>
      <c r="E2305">
        <f>INT(D2305/'Peaker Keys'!$B$6)+1</f>
        <v>97</v>
      </c>
      <c r="F2305">
        <f>MOD(D2305,'Peaker Keys'!$B$6)</f>
        <v>18</v>
      </c>
      <c r="G2305" t="str">
        <f>VLOOKUP(E2305,Clustering!$A$6:$B$370,2,FALSE)</f>
        <v>Winter</v>
      </c>
      <c r="H2305">
        <f>IF('Peaker Keys'!$B$29&gt;0,MAX(0,MIN('Peaker Keys'!$B$10,B2305/'Peaker Keys'!$B$29)),0)</f>
        <v>0</v>
      </c>
      <c r="I2305">
        <f>MAX(0,MIN('Peaker Keys'!$B$10,C2305/'Peaker Keys'!$B$30))</f>
        <v>2.0677419192706107E-2</v>
      </c>
      <c r="J2305">
        <f>IF('Peaker Keys'!$B$31=1,H2305,I2305)</f>
        <v>0</v>
      </c>
    </row>
    <row r="2306" spans="1:10" x14ac:dyDescent="0.25">
      <c r="A2306">
        <v>2300</v>
      </c>
      <c r="B2306">
        <v>0</v>
      </c>
      <c r="C2306">
        <v>3084</v>
      </c>
      <c r="D2306">
        <f>MOD(A2306-1+'Peaker Keys'!$B$7,'Peaker Keys'!$B$5)</f>
        <v>2323</v>
      </c>
      <c r="E2306">
        <f>INT(D2306/'Peaker Keys'!$B$6)+1</f>
        <v>97</v>
      </c>
      <c r="F2306">
        <f>MOD(D2306,'Peaker Keys'!$B$6)</f>
        <v>19</v>
      </c>
      <c r="G2306" t="str">
        <f>VLOOKUP(E2306,Clustering!$A$6:$B$370,2,FALSE)</f>
        <v>Winter</v>
      </c>
      <c r="H2306">
        <f>IF('Peaker Keys'!$B$29&gt;0,MAX(0,MIN('Peaker Keys'!$B$10,B2306/'Peaker Keys'!$B$29)),0)</f>
        <v>0</v>
      </c>
      <c r="I2306">
        <f>MAX(0,MIN('Peaker Keys'!$B$10,C2306/'Peaker Keys'!$B$30))</f>
        <v>2.5834208714270633E-2</v>
      </c>
      <c r="J2306">
        <f>IF('Peaker Keys'!$B$31=1,H2306,I2306)</f>
        <v>0</v>
      </c>
    </row>
    <row r="2307" spans="1:10" x14ac:dyDescent="0.25">
      <c r="A2307">
        <v>2301</v>
      </c>
      <c r="B2307">
        <v>0</v>
      </c>
      <c r="C2307">
        <v>1439.1</v>
      </c>
      <c r="D2307">
        <f>MOD(A2307-1+'Peaker Keys'!$B$7,'Peaker Keys'!$B$5)</f>
        <v>2324</v>
      </c>
      <c r="E2307">
        <f>INT(D2307/'Peaker Keys'!$B$6)+1</f>
        <v>97</v>
      </c>
      <c r="F2307">
        <f>MOD(D2307,'Peaker Keys'!$B$6)</f>
        <v>20</v>
      </c>
      <c r="G2307" t="str">
        <f>VLOOKUP(E2307,Clustering!$A$6:$B$370,2,FALSE)</f>
        <v>Winter</v>
      </c>
      <c r="H2307">
        <f>IF('Peaker Keys'!$B$29&gt;0,MAX(0,MIN('Peaker Keys'!$B$10,B2307/'Peaker Keys'!$B$29)),0)</f>
        <v>0</v>
      </c>
      <c r="I2307">
        <f>MAX(0,MIN('Peaker Keys'!$B$10,C2307/'Peaker Keys'!$B$30))</f>
        <v>1.2055126381552162E-2</v>
      </c>
      <c r="J2307">
        <f>IF('Peaker Keys'!$B$31=1,H2307,I2307)</f>
        <v>0</v>
      </c>
    </row>
    <row r="2308" spans="1:10" x14ac:dyDescent="0.25">
      <c r="A2308">
        <v>2302</v>
      </c>
      <c r="B2308">
        <v>0</v>
      </c>
      <c r="C2308">
        <v>159.1</v>
      </c>
      <c r="D2308">
        <f>MOD(A2308-1+'Peaker Keys'!$B$7,'Peaker Keys'!$B$5)</f>
        <v>2325</v>
      </c>
      <c r="E2308">
        <f>INT(D2308/'Peaker Keys'!$B$6)+1</f>
        <v>97</v>
      </c>
      <c r="F2308">
        <f>MOD(D2308,'Peaker Keys'!$B$6)</f>
        <v>21</v>
      </c>
      <c r="G2308" t="str">
        <f>VLOOKUP(E2308,Clustering!$A$6:$B$370,2,FALSE)</f>
        <v>Winter</v>
      </c>
      <c r="H2308">
        <f>IF('Peaker Keys'!$B$29&gt;0,MAX(0,MIN('Peaker Keys'!$B$10,B2308/'Peaker Keys'!$B$29)),0)</f>
        <v>0</v>
      </c>
      <c r="I2308">
        <f>MAX(0,MIN('Peaker Keys'!$B$10,C2308/'Peaker Keys'!$B$30))</f>
        <v>1.3327570059793962E-3</v>
      </c>
      <c r="J2308">
        <f>IF('Peaker Keys'!$B$31=1,H2308,I2308)</f>
        <v>0</v>
      </c>
    </row>
    <row r="2309" spans="1:10" x14ac:dyDescent="0.25">
      <c r="A2309">
        <v>2303</v>
      </c>
      <c r="B2309">
        <v>0</v>
      </c>
      <c r="C2309">
        <v>159.1</v>
      </c>
      <c r="D2309">
        <f>MOD(A2309-1+'Peaker Keys'!$B$7,'Peaker Keys'!$B$5)</f>
        <v>2326</v>
      </c>
      <c r="E2309">
        <f>INT(D2309/'Peaker Keys'!$B$6)+1</f>
        <v>97</v>
      </c>
      <c r="F2309">
        <f>MOD(D2309,'Peaker Keys'!$B$6)</f>
        <v>22</v>
      </c>
      <c r="G2309" t="str">
        <f>VLOOKUP(E2309,Clustering!$A$6:$B$370,2,FALSE)</f>
        <v>Winter</v>
      </c>
      <c r="H2309">
        <f>IF('Peaker Keys'!$B$29&gt;0,MAX(0,MIN('Peaker Keys'!$B$10,B2309/'Peaker Keys'!$B$29)),0)</f>
        <v>0</v>
      </c>
      <c r="I2309">
        <f>MAX(0,MIN('Peaker Keys'!$B$10,C2309/'Peaker Keys'!$B$30))</f>
        <v>1.3327570059793962E-3</v>
      </c>
      <c r="J2309">
        <f>IF('Peaker Keys'!$B$31=1,H2309,I2309)</f>
        <v>0</v>
      </c>
    </row>
    <row r="2310" spans="1:10" x14ac:dyDescent="0.25">
      <c r="A2310">
        <v>2304</v>
      </c>
      <c r="B2310">
        <v>0</v>
      </c>
      <c r="C2310">
        <v>159.1</v>
      </c>
      <c r="D2310">
        <f>MOD(A2310-1+'Peaker Keys'!$B$7,'Peaker Keys'!$B$5)</f>
        <v>2327</v>
      </c>
      <c r="E2310">
        <f>INT(D2310/'Peaker Keys'!$B$6)+1</f>
        <v>97</v>
      </c>
      <c r="F2310">
        <f>MOD(D2310,'Peaker Keys'!$B$6)</f>
        <v>23</v>
      </c>
      <c r="G2310" t="str">
        <f>VLOOKUP(E2310,Clustering!$A$6:$B$370,2,FALSE)</f>
        <v>Winter</v>
      </c>
      <c r="H2310">
        <f>IF('Peaker Keys'!$B$29&gt;0,MAX(0,MIN('Peaker Keys'!$B$10,B2310/'Peaker Keys'!$B$29)),0)</f>
        <v>0</v>
      </c>
      <c r="I2310">
        <f>MAX(0,MIN('Peaker Keys'!$B$10,C2310/'Peaker Keys'!$B$30))</f>
        <v>1.3327570059793962E-3</v>
      </c>
      <c r="J2310">
        <f>IF('Peaker Keys'!$B$31=1,H2310,I2310)</f>
        <v>0</v>
      </c>
    </row>
    <row r="2311" spans="1:10" x14ac:dyDescent="0.25">
      <c r="A2311">
        <v>2305</v>
      </c>
      <c r="B2311">
        <v>0</v>
      </c>
      <c r="C2311">
        <v>159.1</v>
      </c>
      <c r="D2311">
        <f>MOD(A2311-1+'Peaker Keys'!$B$7,'Peaker Keys'!$B$5)</f>
        <v>2328</v>
      </c>
      <c r="E2311">
        <f>INT(D2311/'Peaker Keys'!$B$6)+1</f>
        <v>98</v>
      </c>
      <c r="F2311">
        <f>MOD(D2311,'Peaker Keys'!$B$6)</f>
        <v>0</v>
      </c>
      <c r="G2311" t="str">
        <f>VLOOKUP(E2311,Clustering!$A$6:$B$370,2,FALSE)</f>
        <v>Winter</v>
      </c>
      <c r="H2311">
        <f>IF('Peaker Keys'!$B$29&gt;0,MAX(0,MIN('Peaker Keys'!$B$10,B2311/'Peaker Keys'!$B$29)),0)</f>
        <v>0</v>
      </c>
      <c r="I2311">
        <f>MAX(0,MIN('Peaker Keys'!$B$10,C2311/'Peaker Keys'!$B$30))</f>
        <v>1.3327570059793962E-3</v>
      </c>
      <c r="J2311">
        <f>IF('Peaker Keys'!$B$31=1,H2311,I2311)</f>
        <v>0</v>
      </c>
    </row>
    <row r="2312" spans="1:10" x14ac:dyDescent="0.25">
      <c r="A2312">
        <v>2306</v>
      </c>
      <c r="B2312">
        <v>0</v>
      </c>
      <c r="C2312">
        <v>159.1</v>
      </c>
      <c r="D2312">
        <f>MOD(A2312-1+'Peaker Keys'!$B$7,'Peaker Keys'!$B$5)</f>
        <v>2329</v>
      </c>
      <c r="E2312">
        <f>INT(D2312/'Peaker Keys'!$B$6)+1</f>
        <v>98</v>
      </c>
      <c r="F2312">
        <f>MOD(D2312,'Peaker Keys'!$B$6)</f>
        <v>1</v>
      </c>
      <c r="G2312" t="str">
        <f>VLOOKUP(E2312,Clustering!$A$6:$B$370,2,FALSE)</f>
        <v>Winter</v>
      </c>
      <c r="H2312">
        <f>IF('Peaker Keys'!$B$29&gt;0,MAX(0,MIN('Peaker Keys'!$B$10,B2312/'Peaker Keys'!$B$29)),0)</f>
        <v>0</v>
      </c>
      <c r="I2312">
        <f>MAX(0,MIN('Peaker Keys'!$B$10,C2312/'Peaker Keys'!$B$30))</f>
        <v>1.3327570059793962E-3</v>
      </c>
      <c r="J2312">
        <f>IF('Peaker Keys'!$B$31=1,H2312,I2312)</f>
        <v>0</v>
      </c>
    </row>
    <row r="2313" spans="1:10" x14ac:dyDescent="0.25">
      <c r="A2313">
        <v>2307</v>
      </c>
      <c r="B2313">
        <v>0</v>
      </c>
      <c r="C2313">
        <v>159.1</v>
      </c>
      <c r="D2313">
        <f>MOD(A2313-1+'Peaker Keys'!$B$7,'Peaker Keys'!$B$5)</f>
        <v>2330</v>
      </c>
      <c r="E2313">
        <f>INT(D2313/'Peaker Keys'!$B$6)+1</f>
        <v>98</v>
      </c>
      <c r="F2313">
        <f>MOD(D2313,'Peaker Keys'!$B$6)</f>
        <v>2</v>
      </c>
      <c r="G2313" t="str">
        <f>VLOOKUP(E2313,Clustering!$A$6:$B$370,2,FALSE)</f>
        <v>Winter</v>
      </c>
      <c r="H2313">
        <f>IF('Peaker Keys'!$B$29&gt;0,MAX(0,MIN('Peaker Keys'!$B$10,B2313/'Peaker Keys'!$B$29)),0)</f>
        <v>0</v>
      </c>
      <c r="I2313">
        <f>MAX(0,MIN('Peaker Keys'!$B$10,C2313/'Peaker Keys'!$B$30))</f>
        <v>1.3327570059793962E-3</v>
      </c>
      <c r="J2313">
        <f>IF('Peaker Keys'!$B$31=1,H2313,I2313)</f>
        <v>0</v>
      </c>
    </row>
    <row r="2314" spans="1:10" x14ac:dyDescent="0.25">
      <c r="A2314">
        <v>2308</v>
      </c>
      <c r="B2314">
        <v>0</v>
      </c>
      <c r="C2314">
        <v>159.1</v>
      </c>
      <c r="D2314">
        <f>MOD(A2314-1+'Peaker Keys'!$B$7,'Peaker Keys'!$B$5)</f>
        <v>2331</v>
      </c>
      <c r="E2314">
        <f>INT(D2314/'Peaker Keys'!$B$6)+1</f>
        <v>98</v>
      </c>
      <c r="F2314">
        <f>MOD(D2314,'Peaker Keys'!$B$6)</f>
        <v>3</v>
      </c>
      <c r="G2314" t="str">
        <f>VLOOKUP(E2314,Clustering!$A$6:$B$370,2,FALSE)</f>
        <v>Winter</v>
      </c>
      <c r="H2314">
        <f>IF('Peaker Keys'!$B$29&gt;0,MAX(0,MIN('Peaker Keys'!$B$10,B2314/'Peaker Keys'!$B$29)),0)</f>
        <v>0</v>
      </c>
      <c r="I2314">
        <f>MAX(0,MIN('Peaker Keys'!$B$10,C2314/'Peaker Keys'!$B$30))</f>
        <v>1.3327570059793962E-3</v>
      </c>
      <c r="J2314">
        <f>IF('Peaker Keys'!$B$31=1,H2314,I2314)</f>
        <v>0</v>
      </c>
    </row>
    <row r="2315" spans="1:10" x14ac:dyDescent="0.25">
      <c r="A2315">
        <v>2309</v>
      </c>
      <c r="B2315">
        <v>0</v>
      </c>
      <c r="C2315">
        <v>159.1</v>
      </c>
      <c r="D2315">
        <f>MOD(A2315-1+'Peaker Keys'!$B$7,'Peaker Keys'!$B$5)</f>
        <v>2332</v>
      </c>
      <c r="E2315">
        <f>INT(D2315/'Peaker Keys'!$B$6)+1</f>
        <v>98</v>
      </c>
      <c r="F2315">
        <f>MOD(D2315,'Peaker Keys'!$B$6)</f>
        <v>4</v>
      </c>
      <c r="G2315" t="str">
        <f>VLOOKUP(E2315,Clustering!$A$6:$B$370,2,FALSE)</f>
        <v>Winter</v>
      </c>
      <c r="H2315">
        <f>IF('Peaker Keys'!$B$29&gt;0,MAX(0,MIN('Peaker Keys'!$B$10,B2315/'Peaker Keys'!$B$29)),0)</f>
        <v>0</v>
      </c>
      <c r="I2315">
        <f>MAX(0,MIN('Peaker Keys'!$B$10,C2315/'Peaker Keys'!$B$30))</f>
        <v>1.3327570059793962E-3</v>
      </c>
      <c r="J2315">
        <f>IF('Peaker Keys'!$B$31=1,H2315,I2315)</f>
        <v>0</v>
      </c>
    </row>
    <row r="2316" spans="1:10" x14ac:dyDescent="0.25">
      <c r="A2316">
        <v>2310</v>
      </c>
      <c r="B2316">
        <v>0</v>
      </c>
      <c r="C2316">
        <v>79.099999999999994</v>
      </c>
      <c r="D2316">
        <f>MOD(A2316-1+'Peaker Keys'!$B$7,'Peaker Keys'!$B$5)</f>
        <v>2333</v>
      </c>
      <c r="E2316">
        <f>INT(D2316/'Peaker Keys'!$B$6)+1</f>
        <v>98</v>
      </c>
      <c r="F2316">
        <f>MOD(D2316,'Peaker Keys'!$B$6)</f>
        <v>5</v>
      </c>
      <c r="G2316" t="str">
        <f>VLOOKUP(E2316,Clustering!$A$6:$B$370,2,FALSE)</f>
        <v>Winter</v>
      </c>
      <c r="H2316">
        <f>IF('Peaker Keys'!$B$29&gt;0,MAX(0,MIN('Peaker Keys'!$B$10,B2316/'Peaker Keys'!$B$29)),0)</f>
        <v>0</v>
      </c>
      <c r="I2316">
        <f>MAX(0,MIN('Peaker Keys'!$B$10,C2316/'Peaker Keys'!$B$30))</f>
        <v>6.6260892000609829E-4</v>
      </c>
      <c r="J2316">
        <f>IF('Peaker Keys'!$B$31=1,H2316,I2316)</f>
        <v>0</v>
      </c>
    </row>
    <row r="2317" spans="1:10" x14ac:dyDescent="0.25">
      <c r="A2317">
        <v>2311</v>
      </c>
      <c r="B2317">
        <v>0</v>
      </c>
      <c r="C2317">
        <v>51.6</v>
      </c>
      <c r="D2317">
        <f>MOD(A2317-1+'Peaker Keys'!$B$7,'Peaker Keys'!$B$5)</f>
        <v>2334</v>
      </c>
      <c r="E2317">
        <f>INT(D2317/'Peaker Keys'!$B$6)+1</f>
        <v>98</v>
      </c>
      <c r="F2317">
        <f>MOD(D2317,'Peaker Keys'!$B$6)</f>
        <v>6</v>
      </c>
      <c r="G2317" t="str">
        <f>VLOOKUP(E2317,Clustering!$A$6:$B$370,2,FALSE)</f>
        <v>Winter</v>
      </c>
      <c r="H2317">
        <f>IF('Peaker Keys'!$B$29&gt;0,MAX(0,MIN('Peaker Keys'!$B$10,B2317/'Peaker Keys'!$B$29)),0)</f>
        <v>0</v>
      </c>
      <c r="I2317">
        <f>MAX(0,MIN('Peaker Keys'!$B$10,C2317/'Peaker Keys'!$B$30))</f>
        <v>4.3224551545277719E-4</v>
      </c>
      <c r="J2317">
        <f>IF('Peaker Keys'!$B$31=1,H2317,I2317)</f>
        <v>0</v>
      </c>
    </row>
    <row r="2318" spans="1:10" x14ac:dyDescent="0.25">
      <c r="A2318">
        <v>2312</v>
      </c>
      <c r="B2318">
        <v>0</v>
      </c>
      <c r="C2318">
        <v>51.6</v>
      </c>
      <c r="D2318">
        <f>MOD(A2318-1+'Peaker Keys'!$B$7,'Peaker Keys'!$B$5)</f>
        <v>2335</v>
      </c>
      <c r="E2318">
        <f>INT(D2318/'Peaker Keys'!$B$6)+1</f>
        <v>98</v>
      </c>
      <c r="F2318">
        <f>MOD(D2318,'Peaker Keys'!$B$6)</f>
        <v>7</v>
      </c>
      <c r="G2318" t="str">
        <f>VLOOKUP(E2318,Clustering!$A$6:$B$370,2,FALSE)</f>
        <v>Winter</v>
      </c>
      <c r="H2318">
        <f>IF('Peaker Keys'!$B$29&gt;0,MAX(0,MIN('Peaker Keys'!$B$10,B2318/'Peaker Keys'!$B$29)),0)</f>
        <v>0</v>
      </c>
      <c r="I2318">
        <f>MAX(0,MIN('Peaker Keys'!$B$10,C2318/'Peaker Keys'!$B$30))</f>
        <v>4.3224551545277719E-4</v>
      </c>
      <c r="J2318">
        <f>IF('Peaker Keys'!$B$31=1,H2318,I2318)</f>
        <v>0</v>
      </c>
    </row>
    <row r="2319" spans="1:10" x14ac:dyDescent="0.25">
      <c r="A2319">
        <v>2313</v>
      </c>
      <c r="B2319">
        <v>0</v>
      </c>
      <c r="C2319">
        <v>51.6</v>
      </c>
      <c r="D2319">
        <f>MOD(A2319-1+'Peaker Keys'!$B$7,'Peaker Keys'!$B$5)</f>
        <v>2336</v>
      </c>
      <c r="E2319">
        <f>INT(D2319/'Peaker Keys'!$B$6)+1</f>
        <v>98</v>
      </c>
      <c r="F2319">
        <f>MOD(D2319,'Peaker Keys'!$B$6)</f>
        <v>8</v>
      </c>
      <c r="G2319" t="str">
        <f>VLOOKUP(E2319,Clustering!$A$6:$B$370,2,FALSE)</f>
        <v>Winter</v>
      </c>
      <c r="H2319">
        <f>IF('Peaker Keys'!$B$29&gt;0,MAX(0,MIN('Peaker Keys'!$B$10,B2319/'Peaker Keys'!$B$29)),0)</f>
        <v>0</v>
      </c>
      <c r="I2319">
        <f>MAX(0,MIN('Peaker Keys'!$B$10,C2319/'Peaker Keys'!$B$30))</f>
        <v>4.3224551545277719E-4</v>
      </c>
      <c r="J2319">
        <f>IF('Peaker Keys'!$B$31=1,H2319,I2319)</f>
        <v>0</v>
      </c>
    </row>
    <row r="2320" spans="1:10" x14ac:dyDescent="0.25">
      <c r="A2320">
        <v>2314</v>
      </c>
      <c r="B2320">
        <v>0</v>
      </c>
      <c r="C2320">
        <v>51.6</v>
      </c>
      <c r="D2320">
        <f>MOD(A2320-1+'Peaker Keys'!$B$7,'Peaker Keys'!$B$5)</f>
        <v>2337</v>
      </c>
      <c r="E2320">
        <f>INT(D2320/'Peaker Keys'!$B$6)+1</f>
        <v>98</v>
      </c>
      <c r="F2320">
        <f>MOD(D2320,'Peaker Keys'!$B$6)</f>
        <v>9</v>
      </c>
      <c r="G2320" t="str">
        <f>VLOOKUP(E2320,Clustering!$A$6:$B$370,2,FALSE)</f>
        <v>Winter</v>
      </c>
      <c r="H2320">
        <f>IF('Peaker Keys'!$B$29&gt;0,MAX(0,MIN('Peaker Keys'!$B$10,B2320/'Peaker Keys'!$B$29)),0)</f>
        <v>0</v>
      </c>
      <c r="I2320">
        <f>MAX(0,MIN('Peaker Keys'!$B$10,C2320/'Peaker Keys'!$B$30))</f>
        <v>4.3224551545277719E-4</v>
      </c>
      <c r="J2320">
        <f>IF('Peaker Keys'!$B$31=1,H2320,I2320)</f>
        <v>0</v>
      </c>
    </row>
    <row r="2321" spans="1:10" x14ac:dyDescent="0.25">
      <c r="A2321">
        <v>2315</v>
      </c>
      <c r="B2321">
        <v>0</v>
      </c>
      <c r="C2321">
        <v>51.6</v>
      </c>
      <c r="D2321">
        <f>MOD(A2321-1+'Peaker Keys'!$B$7,'Peaker Keys'!$B$5)</f>
        <v>2338</v>
      </c>
      <c r="E2321">
        <f>INT(D2321/'Peaker Keys'!$B$6)+1</f>
        <v>98</v>
      </c>
      <c r="F2321">
        <f>MOD(D2321,'Peaker Keys'!$B$6)</f>
        <v>10</v>
      </c>
      <c r="G2321" t="str">
        <f>VLOOKUP(E2321,Clustering!$A$6:$B$370,2,FALSE)</f>
        <v>Winter</v>
      </c>
      <c r="H2321">
        <f>IF('Peaker Keys'!$B$29&gt;0,MAX(0,MIN('Peaker Keys'!$B$10,B2321/'Peaker Keys'!$B$29)),0)</f>
        <v>0</v>
      </c>
      <c r="I2321">
        <f>MAX(0,MIN('Peaker Keys'!$B$10,C2321/'Peaker Keys'!$B$30))</f>
        <v>4.3224551545277719E-4</v>
      </c>
      <c r="J2321">
        <f>IF('Peaker Keys'!$B$31=1,H2321,I2321)</f>
        <v>0</v>
      </c>
    </row>
    <row r="2322" spans="1:10" x14ac:dyDescent="0.25">
      <c r="A2322">
        <v>2316</v>
      </c>
      <c r="B2322">
        <v>0</v>
      </c>
      <c r="C2322">
        <v>51.6</v>
      </c>
      <c r="D2322">
        <f>MOD(A2322-1+'Peaker Keys'!$B$7,'Peaker Keys'!$B$5)</f>
        <v>2339</v>
      </c>
      <c r="E2322">
        <f>INT(D2322/'Peaker Keys'!$B$6)+1</f>
        <v>98</v>
      </c>
      <c r="F2322">
        <f>MOD(D2322,'Peaker Keys'!$B$6)</f>
        <v>11</v>
      </c>
      <c r="G2322" t="str">
        <f>VLOOKUP(E2322,Clustering!$A$6:$B$370,2,FALSE)</f>
        <v>Winter</v>
      </c>
      <c r="H2322">
        <f>IF('Peaker Keys'!$B$29&gt;0,MAX(0,MIN('Peaker Keys'!$B$10,B2322/'Peaker Keys'!$B$29)),0)</f>
        <v>0</v>
      </c>
      <c r="I2322">
        <f>MAX(0,MIN('Peaker Keys'!$B$10,C2322/'Peaker Keys'!$B$30))</f>
        <v>4.3224551545277719E-4</v>
      </c>
      <c r="J2322">
        <f>IF('Peaker Keys'!$B$31=1,H2322,I2322)</f>
        <v>0</v>
      </c>
    </row>
    <row r="2323" spans="1:10" x14ac:dyDescent="0.25">
      <c r="A2323">
        <v>2317</v>
      </c>
      <c r="B2323">
        <v>0</v>
      </c>
      <c r="C2323">
        <v>51.6</v>
      </c>
      <c r="D2323">
        <f>MOD(A2323-1+'Peaker Keys'!$B$7,'Peaker Keys'!$B$5)</f>
        <v>2340</v>
      </c>
      <c r="E2323">
        <f>INT(D2323/'Peaker Keys'!$B$6)+1</f>
        <v>98</v>
      </c>
      <c r="F2323">
        <f>MOD(D2323,'Peaker Keys'!$B$6)</f>
        <v>12</v>
      </c>
      <c r="G2323" t="str">
        <f>VLOOKUP(E2323,Clustering!$A$6:$B$370,2,FALSE)</f>
        <v>Winter</v>
      </c>
      <c r="H2323">
        <f>IF('Peaker Keys'!$B$29&gt;0,MAX(0,MIN('Peaker Keys'!$B$10,B2323/'Peaker Keys'!$B$29)),0)</f>
        <v>0</v>
      </c>
      <c r="I2323">
        <f>MAX(0,MIN('Peaker Keys'!$B$10,C2323/'Peaker Keys'!$B$30))</f>
        <v>4.3224551545277719E-4</v>
      </c>
      <c r="J2323">
        <f>IF('Peaker Keys'!$B$31=1,H2323,I2323)</f>
        <v>0</v>
      </c>
    </row>
    <row r="2324" spans="1:10" x14ac:dyDescent="0.25">
      <c r="A2324">
        <v>2318</v>
      </c>
      <c r="B2324">
        <v>0</v>
      </c>
      <c r="C2324">
        <v>51.6</v>
      </c>
      <c r="D2324">
        <f>MOD(A2324-1+'Peaker Keys'!$B$7,'Peaker Keys'!$B$5)</f>
        <v>2341</v>
      </c>
      <c r="E2324">
        <f>INT(D2324/'Peaker Keys'!$B$6)+1</f>
        <v>98</v>
      </c>
      <c r="F2324">
        <f>MOD(D2324,'Peaker Keys'!$B$6)</f>
        <v>13</v>
      </c>
      <c r="G2324" t="str">
        <f>VLOOKUP(E2324,Clustering!$A$6:$B$370,2,FALSE)</f>
        <v>Winter</v>
      </c>
      <c r="H2324">
        <f>IF('Peaker Keys'!$B$29&gt;0,MAX(0,MIN('Peaker Keys'!$B$10,B2324/'Peaker Keys'!$B$29)),0)</f>
        <v>0</v>
      </c>
      <c r="I2324">
        <f>MAX(0,MIN('Peaker Keys'!$B$10,C2324/'Peaker Keys'!$B$30))</f>
        <v>4.3224551545277719E-4</v>
      </c>
      <c r="J2324">
        <f>IF('Peaker Keys'!$B$31=1,H2324,I2324)</f>
        <v>0</v>
      </c>
    </row>
    <row r="2325" spans="1:10" x14ac:dyDescent="0.25">
      <c r="A2325">
        <v>2319</v>
      </c>
      <c r="B2325">
        <v>0</v>
      </c>
      <c r="C2325">
        <v>51.6</v>
      </c>
      <c r="D2325">
        <f>MOD(A2325-1+'Peaker Keys'!$B$7,'Peaker Keys'!$B$5)</f>
        <v>2342</v>
      </c>
      <c r="E2325">
        <f>INT(D2325/'Peaker Keys'!$B$6)+1</f>
        <v>98</v>
      </c>
      <c r="F2325">
        <f>MOD(D2325,'Peaker Keys'!$B$6)</f>
        <v>14</v>
      </c>
      <c r="G2325" t="str">
        <f>VLOOKUP(E2325,Clustering!$A$6:$B$370,2,FALSE)</f>
        <v>Winter</v>
      </c>
      <c r="H2325">
        <f>IF('Peaker Keys'!$B$29&gt;0,MAX(0,MIN('Peaker Keys'!$B$10,B2325/'Peaker Keys'!$B$29)),0)</f>
        <v>0</v>
      </c>
      <c r="I2325">
        <f>MAX(0,MIN('Peaker Keys'!$B$10,C2325/'Peaker Keys'!$B$30))</f>
        <v>4.3224551545277719E-4</v>
      </c>
      <c r="J2325">
        <f>IF('Peaker Keys'!$B$31=1,H2325,I2325)</f>
        <v>0</v>
      </c>
    </row>
    <row r="2326" spans="1:10" x14ac:dyDescent="0.25">
      <c r="A2326">
        <v>2320</v>
      </c>
      <c r="B2326">
        <v>0</v>
      </c>
      <c r="C2326">
        <v>51.6</v>
      </c>
      <c r="D2326">
        <f>MOD(A2326-1+'Peaker Keys'!$B$7,'Peaker Keys'!$B$5)</f>
        <v>2343</v>
      </c>
      <c r="E2326">
        <f>INT(D2326/'Peaker Keys'!$B$6)+1</f>
        <v>98</v>
      </c>
      <c r="F2326">
        <f>MOD(D2326,'Peaker Keys'!$B$6)</f>
        <v>15</v>
      </c>
      <c r="G2326" t="str">
        <f>VLOOKUP(E2326,Clustering!$A$6:$B$370,2,FALSE)</f>
        <v>Winter</v>
      </c>
      <c r="H2326">
        <f>IF('Peaker Keys'!$B$29&gt;0,MAX(0,MIN('Peaker Keys'!$B$10,B2326/'Peaker Keys'!$B$29)),0)</f>
        <v>0</v>
      </c>
      <c r="I2326">
        <f>MAX(0,MIN('Peaker Keys'!$B$10,C2326/'Peaker Keys'!$B$30))</f>
        <v>4.3224551545277719E-4</v>
      </c>
      <c r="J2326">
        <f>IF('Peaker Keys'!$B$31=1,H2326,I2326)</f>
        <v>0</v>
      </c>
    </row>
    <row r="2327" spans="1:10" x14ac:dyDescent="0.25">
      <c r="A2327">
        <v>2321</v>
      </c>
      <c r="B2327">
        <v>0</v>
      </c>
      <c r="C2327">
        <v>51.6</v>
      </c>
      <c r="D2327">
        <f>MOD(A2327-1+'Peaker Keys'!$B$7,'Peaker Keys'!$B$5)</f>
        <v>2344</v>
      </c>
      <c r="E2327">
        <f>INT(D2327/'Peaker Keys'!$B$6)+1</f>
        <v>98</v>
      </c>
      <c r="F2327">
        <f>MOD(D2327,'Peaker Keys'!$B$6)</f>
        <v>16</v>
      </c>
      <c r="G2327" t="str">
        <f>VLOOKUP(E2327,Clustering!$A$6:$B$370,2,FALSE)</f>
        <v>Winter</v>
      </c>
      <c r="H2327">
        <f>IF('Peaker Keys'!$B$29&gt;0,MAX(0,MIN('Peaker Keys'!$B$10,B2327/'Peaker Keys'!$B$29)),0)</f>
        <v>0</v>
      </c>
      <c r="I2327">
        <f>MAX(0,MIN('Peaker Keys'!$B$10,C2327/'Peaker Keys'!$B$30))</f>
        <v>4.3224551545277719E-4</v>
      </c>
      <c r="J2327">
        <f>IF('Peaker Keys'!$B$31=1,H2327,I2327)</f>
        <v>0</v>
      </c>
    </row>
    <row r="2328" spans="1:10" x14ac:dyDescent="0.25">
      <c r="A2328">
        <v>2322</v>
      </c>
      <c r="B2328">
        <v>0</v>
      </c>
      <c r="C2328">
        <v>159.1</v>
      </c>
      <c r="D2328">
        <f>MOD(A2328-1+'Peaker Keys'!$B$7,'Peaker Keys'!$B$5)</f>
        <v>2345</v>
      </c>
      <c r="E2328">
        <f>INT(D2328/'Peaker Keys'!$B$6)+1</f>
        <v>98</v>
      </c>
      <c r="F2328">
        <f>MOD(D2328,'Peaker Keys'!$B$6)</f>
        <v>17</v>
      </c>
      <c r="G2328" t="str">
        <f>VLOOKUP(E2328,Clustering!$A$6:$B$370,2,FALSE)</f>
        <v>Winter</v>
      </c>
      <c r="H2328">
        <f>IF('Peaker Keys'!$B$29&gt;0,MAX(0,MIN('Peaker Keys'!$B$10,B2328/'Peaker Keys'!$B$29)),0)</f>
        <v>0</v>
      </c>
      <c r="I2328">
        <f>MAX(0,MIN('Peaker Keys'!$B$10,C2328/'Peaker Keys'!$B$30))</f>
        <v>1.3327570059793962E-3</v>
      </c>
      <c r="J2328">
        <f>IF('Peaker Keys'!$B$31=1,H2328,I2328)</f>
        <v>0</v>
      </c>
    </row>
    <row r="2329" spans="1:10" x14ac:dyDescent="0.25">
      <c r="A2329">
        <v>2323</v>
      </c>
      <c r="B2329">
        <v>0</v>
      </c>
      <c r="C2329">
        <v>238</v>
      </c>
      <c r="D2329">
        <f>MOD(A2329-1+'Peaker Keys'!$B$7,'Peaker Keys'!$B$5)</f>
        <v>2346</v>
      </c>
      <c r="E2329">
        <f>INT(D2329/'Peaker Keys'!$B$6)+1</f>
        <v>98</v>
      </c>
      <c r="F2329">
        <f>MOD(D2329,'Peaker Keys'!$B$6)</f>
        <v>18</v>
      </c>
      <c r="G2329" t="str">
        <f>VLOOKUP(E2329,Clustering!$A$6:$B$370,2,FALSE)</f>
        <v>Winter</v>
      </c>
      <c r="H2329">
        <f>IF('Peaker Keys'!$B$29&gt;0,MAX(0,MIN('Peaker Keys'!$B$10,B2329/'Peaker Keys'!$B$29)),0)</f>
        <v>0</v>
      </c>
      <c r="I2329">
        <f>MAX(0,MIN('Peaker Keys'!$B$10,C2329/'Peaker Keys'!$B$30))</f>
        <v>1.9936905557705613E-3</v>
      </c>
      <c r="J2329">
        <f>IF('Peaker Keys'!$B$31=1,H2329,I2329)</f>
        <v>0</v>
      </c>
    </row>
    <row r="2330" spans="1:10" x14ac:dyDescent="0.25">
      <c r="A2330">
        <v>2324</v>
      </c>
      <c r="B2330">
        <v>0</v>
      </c>
      <c r="C2330">
        <v>1097.7</v>
      </c>
      <c r="D2330">
        <f>MOD(A2330-1+'Peaker Keys'!$B$7,'Peaker Keys'!$B$5)</f>
        <v>2347</v>
      </c>
      <c r="E2330">
        <f>INT(D2330/'Peaker Keys'!$B$6)+1</f>
        <v>98</v>
      </c>
      <c r="F2330">
        <f>MOD(D2330,'Peaker Keys'!$B$6)</f>
        <v>19</v>
      </c>
      <c r="G2330" t="str">
        <f>VLOOKUP(E2330,Clustering!$A$6:$B$370,2,FALSE)</f>
        <v>Winter</v>
      </c>
      <c r="H2330">
        <f>IF('Peaker Keys'!$B$29&gt;0,MAX(0,MIN('Peaker Keys'!$B$10,B2330/'Peaker Keys'!$B$29)),0)</f>
        <v>0</v>
      </c>
      <c r="I2330">
        <f>MAX(0,MIN('Peaker Keys'!$B$10,C2330/'Peaker Keys'!$B$30))</f>
        <v>9.1952694246611143E-3</v>
      </c>
      <c r="J2330">
        <f>IF('Peaker Keys'!$B$31=1,H2330,I2330)</f>
        <v>0</v>
      </c>
    </row>
    <row r="2331" spans="1:10" x14ac:dyDescent="0.25">
      <c r="A2331">
        <v>2325</v>
      </c>
      <c r="B2331">
        <v>0</v>
      </c>
      <c r="C2331">
        <v>1097.7</v>
      </c>
      <c r="D2331">
        <f>MOD(A2331-1+'Peaker Keys'!$B$7,'Peaker Keys'!$B$5)</f>
        <v>2348</v>
      </c>
      <c r="E2331">
        <f>INT(D2331/'Peaker Keys'!$B$6)+1</f>
        <v>98</v>
      </c>
      <c r="F2331">
        <f>MOD(D2331,'Peaker Keys'!$B$6)</f>
        <v>20</v>
      </c>
      <c r="G2331" t="str">
        <f>VLOOKUP(E2331,Clustering!$A$6:$B$370,2,FALSE)</f>
        <v>Winter</v>
      </c>
      <c r="H2331">
        <f>IF('Peaker Keys'!$B$29&gt;0,MAX(0,MIN('Peaker Keys'!$B$10,B2331/'Peaker Keys'!$B$29)),0)</f>
        <v>0</v>
      </c>
      <c r="I2331">
        <f>MAX(0,MIN('Peaker Keys'!$B$10,C2331/'Peaker Keys'!$B$30))</f>
        <v>9.1952694246611143E-3</v>
      </c>
      <c r="J2331">
        <f>IF('Peaker Keys'!$B$31=1,H2331,I2331)</f>
        <v>0</v>
      </c>
    </row>
    <row r="2332" spans="1:10" x14ac:dyDescent="0.25">
      <c r="A2332">
        <v>2326</v>
      </c>
      <c r="B2332">
        <v>0</v>
      </c>
      <c r="C2332">
        <v>1048</v>
      </c>
      <c r="D2332">
        <f>MOD(A2332-1+'Peaker Keys'!$B$7,'Peaker Keys'!$B$5)</f>
        <v>2349</v>
      </c>
      <c r="E2332">
        <f>INT(D2332/'Peaker Keys'!$B$6)+1</f>
        <v>98</v>
      </c>
      <c r="F2332">
        <f>MOD(D2332,'Peaker Keys'!$B$6)</f>
        <v>21</v>
      </c>
      <c r="G2332" t="str">
        <f>VLOOKUP(E2332,Clustering!$A$6:$B$370,2,FALSE)</f>
        <v>Winter</v>
      </c>
      <c r="H2332">
        <f>IF('Peaker Keys'!$B$29&gt;0,MAX(0,MIN('Peaker Keys'!$B$10,B2332/'Peaker Keys'!$B$29)),0)</f>
        <v>0</v>
      </c>
      <c r="I2332">
        <f>MAX(0,MIN('Peaker Keys'!$B$10,C2332/'Peaker Keys'!$B$30))</f>
        <v>8.7789399262502028E-3</v>
      </c>
      <c r="J2332">
        <f>IF('Peaker Keys'!$B$31=1,H2332,I2332)</f>
        <v>0</v>
      </c>
    </row>
    <row r="2333" spans="1:10" x14ac:dyDescent="0.25">
      <c r="A2333">
        <v>2327</v>
      </c>
      <c r="B2333">
        <v>0</v>
      </c>
      <c r="C2333">
        <v>159.1</v>
      </c>
      <c r="D2333">
        <f>MOD(A2333-1+'Peaker Keys'!$B$7,'Peaker Keys'!$B$5)</f>
        <v>2350</v>
      </c>
      <c r="E2333">
        <f>INT(D2333/'Peaker Keys'!$B$6)+1</f>
        <v>98</v>
      </c>
      <c r="F2333">
        <f>MOD(D2333,'Peaker Keys'!$B$6)</f>
        <v>22</v>
      </c>
      <c r="G2333" t="str">
        <f>VLOOKUP(E2333,Clustering!$A$6:$B$370,2,FALSE)</f>
        <v>Winter</v>
      </c>
      <c r="H2333">
        <f>IF('Peaker Keys'!$B$29&gt;0,MAX(0,MIN('Peaker Keys'!$B$10,B2333/'Peaker Keys'!$B$29)),0)</f>
        <v>0</v>
      </c>
      <c r="I2333">
        <f>MAX(0,MIN('Peaker Keys'!$B$10,C2333/'Peaker Keys'!$B$30))</f>
        <v>1.3327570059793962E-3</v>
      </c>
      <c r="J2333">
        <f>IF('Peaker Keys'!$B$31=1,H2333,I2333)</f>
        <v>0</v>
      </c>
    </row>
    <row r="2334" spans="1:10" x14ac:dyDescent="0.25">
      <c r="A2334">
        <v>2328</v>
      </c>
      <c r="B2334">
        <v>0</v>
      </c>
      <c r="C2334">
        <v>159.1</v>
      </c>
      <c r="D2334">
        <f>MOD(A2334-1+'Peaker Keys'!$B$7,'Peaker Keys'!$B$5)</f>
        <v>2351</v>
      </c>
      <c r="E2334">
        <f>INT(D2334/'Peaker Keys'!$B$6)+1</f>
        <v>98</v>
      </c>
      <c r="F2334">
        <f>MOD(D2334,'Peaker Keys'!$B$6)</f>
        <v>23</v>
      </c>
      <c r="G2334" t="str">
        <f>VLOOKUP(E2334,Clustering!$A$6:$B$370,2,FALSE)</f>
        <v>Winter</v>
      </c>
      <c r="H2334">
        <f>IF('Peaker Keys'!$B$29&gt;0,MAX(0,MIN('Peaker Keys'!$B$10,B2334/'Peaker Keys'!$B$29)),0)</f>
        <v>0</v>
      </c>
      <c r="I2334">
        <f>MAX(0,MIN('Peaker Keys'!$B$10,C2334/'Peaker Keys'!$B$30))</f>
        <v>1.3327570059793962E-3</v>
      </c>
      <c r="J2334">
        <f>IF('Peaker Keys'!$B$31=1,H2334,I2334)</f>
        <v>0</v>
      </c>
    </row>
    <row r="2335" spans="1:10" x14ac:dyDescent="0.25">
      <c r="A2335">
        <v>2329</v>
      </c>
      <c r="B2335">
        <v>0</v>
      </c>
      <c r="C2335">
        <v>159.1</v>
      </c>
      <c r="D2335">
        <f>MOD(A2335-1+'Peaker Keys'!$B$7,'Peaker Keys'!$B$5)</f>
        <v>2352</v>
      </c>
      <c r="E2335">
        <f>INT(D2335/'Peaker Keys'!$B$6)+1</f>
        <v>99</v>
      </c>
      <c r="F2335">
        <f>MOD(D2335,'Peaker Keys'!$B$6)</f>
        <v>0</v>
      </c>
      <c r="G2335" t="str">
        <f>VLOOKUP(E2335,Clustering!$A$6:$B$370,2,FALSE)</f>
        <v>Winter</v>
      </c>
      <c r="H2335">
        <f>IF('Peaker Keys'!$B$29&gt;0,MAX(0,MIN('Peaker Keys'!$B$10,B2335/'Peaker Keys'!$B$29)),0)</f>
        <v>0</v>
      </c>
      <c r="I2335">
        <f>MAX(0,MIN('Peaker Keys'!$B$10,C2335/'Peaker Keys'!$B$30))</f>
        <v>1.3327570059793962E-3</v>
      </c>
      <c r="J2335">
        <f>IF('Peaker Keys'!$B$31=1,H2335,I2335)</f>
        <v>0</v>
      </c>
    </row>
    <row r="2336" spans="1:10" x14ac:dyDescent="0.25">
      <c r="A2336">
        <v>2330</v>
      </c>
      <c r="B2336">
        <v>0</v>
      </c>
      <c r="C2336">
        <v>159.1</v>
      </c>
      <c r="D2336">
        <f>MOD(A2336-1+'Peaker Keys'!$B$7,'Peaker Keys'!$B$5)</f>
        <v>2353</v>
      </c>
      <c r="E2336">
        <f>INT(D2336/'Peaker Keys'!$B$6)+1</f>
        <v>99</v>
      </c>
      <c r="F2336">
        <f>MOD(D2336,'Peaker Keys'!$B$6)</f>
        <v>1</v>
      </c>
      <c r="G2336" t="str">
        <f>VLOOKUP(E2336,Clustering!$A$6:$B$370,2,FALSE)</f>
        <v>Winter</v>
      </c>
      <c r="H2336">
        <f>IF('Peaker Keys'!$B$29&gt;0,MAX(0,MIN('Peaker Keys'!$B$10,B2336/'Peaker Keys'!$B$29)),0)</f>
        <v>0</v>
      </c>
      <c r="I2336">
        <f>MAX(0,MIN('Peaker Keys'!$B$10,C2336/'Peaker Keys'!$B$30))</f>
        <v>1.3327570059793962E-3</v>
      </c>
      <c r="J2336">
        <f>IF('Peaker Keys'!$B$31=1,H2336,I2336)</f>
        <v>0</v>
      </c>
    </row>
    <row r="2337" spans="1:10" x14ac:dyDescent="0.25">
      <c r="A2337">
        <v>2331</v>
      </c>
      <c r="B2337">
        <v>0</v>
      </c>
      <c r="C2337">
        <v>159.1</v>
      </c>
      <c r="D2337">
        <f>MOD(A2337-1+'Peaker Keys'!$B$7,'Peaker Keys'!$B$5)</f>
        <v>2354</v>
      </c>
      <c r="E2337">
        <f>INT(D2337/'Peaker Keys'!$B$6)+1</f>
        <v>99</v>
      </c>
      <c r="F2337">
        <f>MOD(D2337,'Peaker Keys'!$B$6)</f>
        <v>2</v>
      </c>
      <c r="G2337" t="str">
        <f>VLOOKUP(E2337,Clustering!$A$6:$B$370,2,FALSE)</f>
        <v>Winter</v>
      </c>
      <c r="H2337">
        <f>IF('Peaker Keys'!$B$29&gt;0,MAX(0,MIN('Peaker Keys'!$B$10,B2337/'Peaker Keys'!$B$29)),0)</f>
        <v>0</v>
      </c>
      <c r="I2337">
        <f>MAX(0,MIN('Peaker Keys'!$B$10,C2337/'Peaker Keys'!$B$30))</f>
        <v>1.3327570059793962E-3</v>
      </c>
      <c r="J2337">
        <f>IF('Peaker Keys'!$B$31=1,H2337,I2337)</f>
        <v>0</v>
      </c>
    </row>
    <row r="2338" spans="1:10" x14ac:dyDescent="0.25">
      <c r="A2338">
        <v>2332</v>
      </c>
      <c r="B2338">
        <v>0</v>
      </c>
      <c r="C2338">
        <v>159.1</v>
      </c>
      <c r="D2338">
        <f>MOD(A2338-1+'Peaker Keys'!$B$7,'Peaker Keys'!$B$5)</f>
        <v>2355</v>
      </c>
      <c r="E2338">
        <f>INT(D2338/'Peaker Keys'!$B$6)+1</f>
        <v>99</v>
      </c>
      <c r="F2338">
        <f>MOD(D2338,'Peaker Keys'!$B$6)</f>
        <v>3</v>
      </c>
      <c r="G2338" t="str">
        <f>VLOOKUP(E2338,Clustering!$A$6:$B$370,2,FALSE)</f>
        <v>Winter</v>
      </c>
      <c r="H2338">
        <f>IF('Peaker Keys'!$B$29&gt;0,MAX(0,MIN('Peaker Keys'!$B$10,B2338/'Peaker Keys'!$B$29)),0)</f>
        <v>0</v>
      </c>
      <c r="I2338">
        <f>MAX(0,MIN('Peaker Keys'!$B$10,C2338/'Peaker Keys'!$B$30))</f>
        <v>1.3327570059793962E-3</v>
      </c>
      <c r="J2338">
        <f>IF('Peaker Keys'!$B$31=1,H2338,I2338)</f>
        <v>0</v>
      </c>
    </row>
    <row r="2339" spans="1:10" x14ac:dyDescent="0.25">
      <c r="A2339">
        <v>2333</v>
      </c>
      <c r="B2339">
        <v>0</v>
      </c>
      <c r="C2339">
        <v>159.1</v>
      </c>
      <c r="D2339">
        <f>MOD(A2339-1+'Peaker Keys'!$B$7,'Peaker Keys'!$B$5)</f>
        <v>2356</v>
      </c>
      <c r="E2339">
        <f>INT(D2339/'Peaker Keys'!$B$6)+1</f>
        <v>99</v>
      </c>
      <c r="F2339">
        <f>MOD(D2339,'Peaker Keys'!$B$6)</f>
        <v>4</v>
      </c>
      <c r="G2339" t="str">
        <f>VLOOKUP(E2339,Clustering!$A$6:$B$370,2,FALSE)</f>
        <v>Winter</v>
      </c>
      <c r="H2339">
        <f>IF('Peaker Keys'!$B$29&gt;0,MAX(0,MIN('Peaker Keys'!$B$10,B2339/'Peaker Keys'!$B$29)),0)</f>
        <v>0</v>
      </c>
      <c r="I2339">
        <f>MAX(0,MIN('Peaker Keys'!$B$10,C2339/'Peaker Keys'!$B$30))</f>
        <v>1.3327570059793962E-3</v>
      </c>
      <c r="J2339">
        <f>IF('Peaker Keys'!$B$31=1,H2339,I2339)</f>
        <v>0</v>
      </c>
    </row>
    <row r="2340" spans="1:10" x14ac:dyDescent="0.25">
      <c r="A2340">
        <v>2334</v>
      </c>
      <c r="B2340">
        <v>0</v>
      </c>
      <c r="C2340">
        <v>7.2</v>
      </c>
      <c r="D2340">
        <f>MOD(A2340-1+'Peaker Keys'!$B$7,'Peaker Keys'!$B$5)</f>
        <v>2357</v>
      </c>
      <c r="E2340">
        <f>INT(D2340/'Peaker Keys'!$B$6)+1</f>
        <v>99</v>
      </c>
      <c r="F2340">
        <f>MOD(D2340,'Peaker Keys'!$B$6)</f>
        <v>5</v>
      </c>
      <c r="G2340" t="str">
        <f>VLOOKUP(E2340,Clustering!$A$6:$B$370,2,FALSE)</f>
        <v>Winter</v>
      </c>
      <c r="H2340">
        <f>IF('Peaker Keys'!$B$29&gt;0,MAX(0,MIN('Peaker Keys'!$B$10,B2340/'Peaker Keys'!$B$29)),0)</f>
        <v>0</v>
      </c>
      <c r="I2340">
        <f>MAX(0,MIN('Peaker Keys'!$B$10,C2340/'Peaker Keys'!$B$30))</f>
        <v>6.0313327737596817E-5</v>
      </c>
      <c r="J2340">
        <f>IF('Peaker Keys'!$B$31=1,H2340,I2340)</f>
        <v>0</v>
      </c>
    </row>
    <row r="2341" spans="1:10" x14ac:dyDescent="0.25">
      <c r="A2341">
        <v>2335</v>
      </c>
      <c r="B2341">
        <v>0</v>
      </c>
      <c r="C2341">
        <v>7.2</v>
      </c>
      <c r="D2341">
        <f>MOD(A2341-1+'Peaker Keys'!$B$7,'Peaker Keys'!$B$5)</f>
        <v>2358</v>
      </c>
      <c r="E2341">
        <f>INT(D2341/'Peaker Keys'!$B$6)+1</f>
        <v>99</v>
      </c>
      <c r="F2341">
        <f>MOD(D2341,'Peaker Keys'!$B$6)</f>
        <v>6</v>
      </c>
      <c r="G2341" t="str">
        <f>VLOOKUP(E2341,Clustering!$A$6:$B$370,2,FALSE)</f>
        <v>Winter</v>
      </c>
      <c r="H2341">
        <f>IF('Peaker Keys'!$B$29&gt;0,MAX(0,MIN('Peaker Keys'!$B$10,B2341/'Peaker Keys'!$B$29)),0)</f>
        <v>0</v>
      </c>
      <c r="I2341">
        <f>MAX(0,MIN('Peaker Keys'!$B$10,C2341/'Peaker Keys'!$B$30))</f>
        <v>6.0313327737596817E-5</v>
      </c>
      <c r="J2341">
        <f>IF('Peaker Keys'!$B$31=1,H2341,I2341)</f>
        <v>0</v>
      </c>
    </row>
    <row r="2342" spans="1:10" x14ac:dyDescent="0.25">
      <c r="A2342">
        <v>2336</v>
      </c>
      <c r="B2342">
        <v>0</v>
      </c>
      <c r="C2342">
        <v>7.2</v>
      </c>
      <c r="D2342">
        <f>MOD(A2342-1+'Peaker Keys'!$B$7,'Peaker Keys'!$B$5)</f>
        <v>2359</v>
      </c>
      <c r="E2342">
        <f>INT(D2342/'Peaker Keys'!$B$6)+1</f>
        <v>99</v>
      </c>
      <c r="F2342">
        <f>MOD(D2342,'Peaker Keys'!$B$6)</f>
        <v>7</v>
      </c>
      <c r="G2342" t="str">
        <f>VLOOKUP(E2342,Clustering!$A$6:$B$370,2,FALSE)</f>
        <v>Winter</v>
      </c>
      <c r="H2342">
        <f>IF('Peaker Keys'!$B$29&gt;0,MAX(0,MIN('Peaker Keys'!$B$10,B2342/'Peaker Keys'!$B$29)),0)</f>
        <v>0</v>
      </c>
      <c r="I2342">
        <f>MAX(0,MIN('Peaker Keys'!$B$10,C2342/'Peaker Keys'!$B$30))</f>
        <v>6.0313327737596817E-5</v>
      </c>
      <c r="J2342">
        <f>IF('Peaker Keys'!$B$31=1,H2342,I2342)</f>
        <v>0</v>
      </c>
    </row>
    <row r="2343" spans="1:10" x14ac:dyDescent="0.25">
      <c r="A2343">
        <v>2337</v>
      </c>
      <c r="B2343">
        <v>0</v>
      </c>
      <c r="C2343">
        <v>7.2</v>
      </c>
      <c r="D2343">
        <f>MOD(A2343-1+'Peaker Keys'!$B$7,'Peaker Keys'!$B$5)</f>
        <v>2360</v>
      </c>
      <c r="E2343">
        <f>INT(D2343/'Peaker Keys'!$B$6)+1</f>
        <v>99</v>
      </c>
      <c r="F2343">
        <f>MOD(D2343,'Peaker Keys'!$B$6)</f>
        <v>8</v>
      </c>
      <c r="G2343" t="str">
        <f>VLOOKUP(E2343,Clustering!$A$6:$B$370,2,FALSE)</f>
        <v>Winter</v>
      </c>
      <c r="H2343">
        <f>IF('Peaker Keys'!$B$29&gt;0,MAX(0,MIN('Peaker Keys'!$B$10,B2343/'Peaker Keys'!$B$29)),0)</f>
        <v>0</v>
      </c>
      <c r="I2343">
        <f>MAX(0,MIN('Peaker Keys'!$B$10,C2343/'Peaker Keys'!$B$30))</f>
        <v>6.0313327737596817E-5</v>
      </c>
      <c r="J2343">
        <f>IF('Peaker Keys'!$B$31=1,H2343,I2343)</f>
        <v>0</v>
      </c>
    </row>
    <row r="2344" spans="1:10" x14ac:dyDescent="0.25">
      <c r="A2344">
        <v>2338</v>
      </c>
      <c r="B2344">
        <v>0</v>
      </c>
      <c r="C2344">
        <v>7.2</v>
      </c>
      <c r="D2344">
        <f>MOD(A2344-1+'Peaker Keys'!$B$7,'Peaker Keys'!$B$5)</f>
        <v>2361</v>
      </c>
      <c r="E2344">
        <f>INT(D2344/'Peaker Keys'!$B$6)+1</f>
        <v>99</v>
      </c>
      <c r="F2344">
        <f>MOD(D2344,'Peaker Keys'!$B$6)</f>
        <v>9</v>
      </c>
      <c r="G2344" t="str">
        <f>VLOOKUP(E2344,Clustering!$A$6:$B$370,2,FALSE)</f>
        <v>Winter</v>
      </c>
      <c r="H2344">
        <f>IF('Peaker Keys'!$B$29&gt;0,MAX(0,MIN('Peaker Keys'!$B$10,B2344/'Peaker Keys'!$B$29)),0)</f>
        <v>0</v>
      </c>
      <c r="I2344">
        <f>MAX(0,MIN('Peaker Keys'!$B$10,C2344/'Peaker Keys'!$B$30))</f>
        <v>6.0313327737596817E-5</v>
      </c>
      <c r="J2344">
        <f>IF('Peaker Keys'!$B$31=1,H2344,I2344)</f>
        <v>0</v>
      </c>
    </row>
    <row r="2345" spans="1:10" x14ac:dyDescent="0.25">
      <c r="A2345">
        <v>2339</v>
      </c>
      <c r="B2345">
        <v>0</v>
      </c>
      <c r="C2345">
        <v>7.2</v>
      </c>
      <c r="D2345">
        <f>MOD(A2345-1+'Peaker Keys'!$B$7,'Peaker Keys'!$B$5)</f>
        <v>2362</v>
      </c>
      <c r="E2345">
        <f>INT(D2345/'Peaker Keys'!$B$6)+1</f>
        <v>99</v>
      </c>
      <c r="F2345">
        <f>MOD(D2345,'Peaker Keys'!$B$6)</f>
        <v>10</v>
      </c>
      <c r="G2345" t="str">
        <f>VLOOKUP(E2345,Clustering!$A$6:$B$370,2,FALSE)</f>
        <v>Winter</v>
      </c>
      <c r="H2345">
        <f>IF('Peaker Keys'!$B$29&gt;0,MAX(0,MIN('Peaker Keys'!$B$10,B2345/'Peaker Keys'!$B$29)),0)</f>
        <v>0</v>
      </c>
      <c r="I2345">
        <f>MAX(0,MIN('Peaker Keys'!$B$10,C2345/'Peaker Keys'!$B$30))</f>
        <v>6.0313327737596817E-5</v>
      </c>
      <c r="J2345">
        <f>IF('Peaker Keys'!$B$31=1,H2345,I2345)</f>
        <v>0</v>
      </c>
    </row>
    <row r="2346" spans="1:10" x14ac:dyDescent="0.25">
      <c r="A2346">
        <v>2340</v>
      </c>
      <c r="B2346">
        <v>0</v>
      </c>
      <c r="C2346">
        <v>7.2</v>
      </c>
      <c r="D2346">
        <f>MOD(A2346-1+'Peaker Keys'!$B$7,'Peaker Keys'!$B$5)</f>
        <v>2363</v>
      </c>
      <c r="E2346">
        <f>INT(D2346/'Peaker Keys'!$B$6)+1</f>
        <v>99</v>
      </c>
      <c r="F2346">
        <f>MOD(D2346,'Peaker Keys'!$B$6)</f>
        <v>11</v>
      </c>
      <c r="G2346" t="str">
        <f>VLOOKUP(E2346,Clustering!$A$6:$B$370,2,FALSE)</f>
        <v>Winter</v>
      </c>
      <c r="H2346">
        <f>IF('Peaker Keys'!$B$29&gt;0,MAX(0,MIN('Peaker Keys'!$B$10,B2346/'Peaker Keys'!$B$29)),0)</f>
        <v>0</v>
      </c>
      <c r="I2346">
        <f>MAX(0,MIN('Peaker Keys'!$B$10,C2346/'Peaker Keys'!$B$30))</f>
        <v>6.0313327737596817E-5</v>
      </c>
      <c r="J2346">
        <f>IF('Peaker Keys'!$B$31=1,H2346,I2346)</f>
        <v>0</v>
      </c>
    </row>
    <row r="2347" spans="1:10" x14ac:dyDescent="0.25">
      <c r="A2347">
        <v>2341</v>
      </c>
      <c r="B2347">
        <v>0</v>
      </c>
      <c r="C2347">
        <v>7.2</v>
      </c>
      <c r="D2347">
        <f>MOD(A2347-1+'Peaker Keys'!$B$7,'Peaker Keys'!$B$5)</f>
        <v>2364</v>
      </c>
      <c r="E2347">
        <f>INT(D2347/'Peaker Keys'!$B$6)+1</f>
        <v>99</v>
      </c>
      <c r="F2347">
        <f>MOD(D2347,'Peaker Keys'!$B$6)</f>
        <v>12</v>
      </c>
      <c r="G2347" t="str">
        <f>VLOOKUP(E2347,Clustering!$A$6:$B$370,2,FALSE)</f>
        <v>Winter</v>
      </c>
      <c r="H2347">
        <f>IF('Peaker Keys'!$B$29&gt;0,MAX(0,MIN('Peaker Keys'!$B$10,B2347/'Peaker Keys'!$B$29)),0)</f>
        <v>0</v>
      </c>
      <c r="I2347">
        <f>MAX(0,MIN('Peaker Keys'!$B$10,C2347/'Peaker Keys'!$B$30))</f>
        <v>6.0313327737596817E-5</v>
      </c>
      <c r="J2347">
        <f>IF('Peaker Keys'!$B$31=1,H2347,I2347)</f>
        <v>0</v>
      </c>
    </row>
    <row r="2348" spans="1:10" x14ac:dyDescent="0.25">
      <c r="A2348">
        <v>2342</v>
      </c>
      <c r="B2348">
        <v>0</v>
      </c>
      <c r="C2348">
        <v>7.2</v>
      </c>
      <c r="D2348">
        <f>MOD(A2348-1+'Peaker Keys'!$B$7,'Peaker Keys'!$B$5)</f>
        <v>2365</v>
      </c>
      <c r="E2348">
        <f>INT(D2348/'Peaker Keys'!$B$6)+1</f>
        <v>99</v>
      </c>
      <c r="F2348">
        <f>MOD(D2348,'Peaker Keys'!$B$6)</f>
        <v>13</v>
      </c>
      <c r="G2348" t="str">
        <f>VLOOKUP(E2348,Clustering!$A$6:$B$370,2,FALSE)</f>
        <v>Winter</v>
      </c>
      <c r="H2348">
        <f>IF('Peaker Keys'!$B$29&gt;0,MAX(0,MIN('Peaker Keys'!$B$10,B2348/'Peaker Keys'!$B$29)),0)</f>
        <v>0</v>
      </c>
      <c r="I2348">
        <f>MAX(0,MIN('Peaker Keys'!$B$10,C2348/'Peaker Keys'!$B$30))</f>
        <v>6.0313327737596817E-5</v>
      </c>
      <c r="J2348">
        <f>IF('Peaker Keys'!$B$31=1,H2348,I2348)</f>
        <v>0</v>
      </c>
    </row>
    <row r="2349" spans="1:10" x14ac:dyDescent="0.25">
      <c r="A2349">
        <v>2343</v>
      </c>
      <c r="B2349">
        <v>0</v>
      </c>
      <c r="C2349">
        <v>7.2</v>
      </c>
      <c r="D2349">
        <f>MOD(A2349-1+'Peaker Keys'!$B$7,'Peaker Keys'!$B$5)</f>
        <v>2366</v>
      </c>
      <c r="E2349">
        <f>INT(D2349/'Peaker Keys'!$B$6)+1</f>
        <v>99</v>
      </c>
      <c r="F2349">
        <f>MOD(D2349,'Peaker Keys'!$B$6)</f>
        <v>14</v>
      </c>
      <c r="G2349" t="str">
        <f>VLOOKUP(E2349,Clustering!$A$6:$B$370,2,FALSE)</f>
        <v>Winter</v>
      </c>
      <c r="H2349">
        <f>IF('Peaker Keys'!$B$29&gt;0,MAX(0,MIN('Peaker Keys'!$B$10,B2349/'Peaker Keys'!$B$29)),0)</f>
        <v>0</v>
      </c>
      <c r="I2349">
        <f>MAX(0,MIN('Peaker Keys'!$B$10,C2349/'Peaker Keys'!$B$30))</f>
        <v>6.0313327737596817E-5</v>
      </c>
      <c r="J2349">
        <f>IF('Peaker Keys'!$B$31=1,H2349,I2349)</f>
        <v>0</v>
      </c>
    </row>
    <row r="2350" spans="1:10" x14ac:dyDescent="0.25">
      <c r="A2350">
        <v>2344</v>
      </c>
      <c r="B2350">
        <v>0</v>
      </c>
      <c r="C2350">
        <v>7.2</v>
      </c>
      <c r="D2350">
        <f>MOD(A2350-1+'Peaker Keys'!$B$7,'Peaker Keys'!$B$5)</f>
        <v>2367</v>
      </c>
      <c r="E2350">
        <f>INT(D2350/'Peaker Keys'!$B$6)+1</f>
        <v>99</v>
      </c>
      <c r="F2350">
        <f>MOD(D2350,'Peaker Keys'!$B$6)</f>
        <v>15</v>
      </c>
      <c r="G2350" t="str">
        <f>VLOOKUP(E2350,Clustering!$A$6:$B$370,2,FALSE)</f>
        <v>Winter</v>
      </c>
      <c r="H2350">
        <f>IF('Peaker Keys'!$B$29&gt;0,MAX(0,MIN('Peaker Keys'!$B$10,B2350/'Peaker Keys'!$B$29)),0)</f>
        <v>0</v>
      </c>
      <c r="I2350">
        <f>MAX(0,MIN('Peaker Keys'!$B$10,C2350/'Peaker Keys'!$B$30))</f>
        <v>6.0313327737596817E-5</v>
      </c>
      <c r="J2350">
        <f>IF('Peaker Keys'!$B$31=1,H2350,I2350)</f>
        <v>0</v>
      </c>
    </row>
    <row r="2351" spans="1:10" x14ac:dyDescent="0.25">
      <c r="A2351">
        <v>2345</v>
      </c>
      <c r="B2351">
        <v>0</v>
      </c>
      <c r="C2351">
        <v>7.2</v>
      </c>
      <c r="D2351">
        <f>MOD(A2351-1+'Peaker Keys'!$B$7,'Peaker Keys'!$B$5)</f>
        <v>2368</v>
      </c>
      <c r="E2351">
        <f>INT(D2351/'Peaker Keys'!$B$6)+1</f>
        <v>99</v>
      </c>
      <c r="F2351">
        <f>MOD(D2351,'Peaker Keys'!$B$6)</f>
        <v>16</v>
      </c>
      <c r="G2351" t="str">
        <f>VLOOKUP(E2351,Clustering!$A$6:$B$370,2,FALSE)</f>
        <v>Winter</v>
      </c>
      <c r="H2351">
        <f>IF('Peaker Keys'!$B$29&gt;0,MAX(0,MIN('Peaker Keys'!$B$10,B2351/'Peaker Keys'!$B$29)),0)</f>
        <v>0</v>
      </c>
      <c r="I2351">
        <f>MAX(0,MIN('Peaker Keys'!$B$10,C2351/'Peaker Keys'!$B$30))</f>
        <v>6.0313327737596817E-5</v>
      </c>
      <c r="J2351">
        <f>IF('Peaker Keys'!$B$31=1,H2351,I2351)</f>
        <v>0</v>
      </c>
    </row>
    <row r="2352" spans="1:10" x14ac:dyDescent="0.25">
      <c r="A2352">
        <v>2346</v>
      </c>
      <c r="B2352">
        <v>0</v>
      </c>
      <c r="C2352">
        <v>159.1</v>
      </c>
      <c r="D2352">
        <f>MOD(A2352-1+'Peaker Keys'!$B$7,'Peaker Keys'!$B$5)</f>
        <v>2369</v>
      </c>
      <c r="E2352">
        <f>INT(D2352/'Peaker Keys'!$B$6)+1</f>
        <v>99</v>
      </c>
      <c r="F2352">
        <f>MOD(D2352,'Peaker Keys'!$B$6)</f>
        <v>17</v>
      </c>
      <c r="G2352" t="str">
        <f>VLOOKUP(E2352,Clustering!$A$6:$B$370,2,FALSE)</f>
        <v>Winter</v>
      </c>
      <c r="H2352">
        <f>IF('Peaker Keys'!$B$29&gt;0,MAX(0,MIN('Peaker Keys'!$B$10,B2352/'Peaker Keys'!$B$29)),0)</f>
        <v>0</v>
      </c>
      <c r="I2352">
        <f>MAX(0,MIN('Peaker Keys'!$B$10,C2352/'Peaker Keys'!$B$30))</f>
        <v>1.3327570059793962E-3</v>
      </c>
      <c r="J2352">
        <f>IF('Peaker Keys'!$B$31=1,H2352,I2352)</f>
        <v>0</v>
      </c>
    </row>
    <row r="2353" spans="1:10" x14ac:dyDescent="0.25">
      <c r="A2353">
        <v>2347</v>
      </c>
      <c r="B2353">
        <v>0</v>
      </c>
      <c r="C2353">
        <v>159.1</v>
      </c>
      <c r="D2353">
        <f>MOD(A2353-1+'Peaker Keys'!$B$7,'Peaker Keys'!$B$5)</f>
        <v>2370</v>
      </c>
      <c r="E2353">
        <f>INT(D2353/'Peaker Keys'!$B$6)+1</f>
        <v>99</v>
      </c>
      <c r="F2353">
        <f>MOD(D2353,'Peaker Keys'!$B$6)</f>
        <v>18</v>
      </c>
      <c r="G2353" t="str">
        <f>VLOOKUP(E2353,Clustering!$A$6:$B$370,2,FALSE)</f>
        <v>Winter</v>
      </c>
      <c r="H2353">
        <f>IF('Peaker Keys'!$B$29&gt;0,MAX(0,MIN('Peaker Keys'!$B$10,B2353/'Peaker Keys'!$B$29)),0)</f>
        <v>0</v>
      </c>
      <c r="I2353">
        <f>MAX(0,MIN('Peaker Keys'!$B$10,C2353/'Peaker Keys'!$B$30))</f>
        <v>1.3327570059793962E-3</v>
      </c>
      <c r="J2353">
        <f>IF('Peaker Keys'!$B$31=1,H2353,I2353)</f>
        <v>0</v>
      </c>
    </row>
    <row r="2354" spans="1:10" x14ac:dyDescent="0.25">
      <c r="A2354">
        <v>2348</v>
      </c>
      <c r="B2354">
        <v>0</v>
      </c>
      <c r="C2354">
        <v>1080.4000000000001</v>
      </c>
      <c r="D2354">
        <f>MOD(A2354-1+'Peaker Keys'!$B$7,'Peaker Keys'!$B$5)</f>
        <v>2371</v>
      </c>
      <c r="E2354">
        <f>INT(D2354/'Peaker Keys'!$B$6)+1</f>
        <v>99</v>
      </c>
      <c r="F2354">
        <f>MOD(D2354,'Peaker Keys'!$B$6)</f>
        <v>19</v>
      </c>
      <c r="G2354" t="str">
        <f>VLOOKUP(E2354,Clustering!$A$6:$B$370,2,FALSE)</f>
        <v>Winter</v>
      </c>
      <c r="H2354">
        <f>IF('Peaker Keys'!$B$29&gt;0,MAX(0,MIN('Peaker Keys'!$B$10,B2354/'Peaker Keys'!$B$29)),0)</f>
        <v>0</v>
      </c>
      <c r="I2354">
        <f>MAX(0,MIN('Peaker Keys'!$B$10,C2354/'Peaker Keys'!$B$30))</f>
        <v>9.0503499010693884E-3</v>
      </c>
      <c r="J2354">
        <f>IF('Peaker Keys'!$B$31=1,H2354,I2354)</f>
        <v>0</v>
      </c>
    </row>
    <row r="2355" spans="1:10" x14ac:dyDescent="0.25">
      <c r="A2355">
        <v>2349</v>
      </c>
      <c r="B2355">
        <v>0</v>
      </c>
      <c r="C2355">
        <v>1336.6</v>
      </c>
      <c r="D2355">
        <f>MOD(A2355-1+'Peaker Keys'!$B$7,'Peaker Keys'!$B$5)</f>
        <v>2372</v>
      </c>
      <c r="E2355">
        <f>INT(D2355/'Peaker Keys'!$B$6)+1</f>
        <v>99</v>
      </c>
      <c r="F2355">
        <f>MOD(D2355,'Peaker Keys'!$B$6)</f>
        <v>20</v>
      </c>
      <c r="G2355" t="str">
        <f>VLOOKUP(E2355,Clustering!$A$6:$B$370,2,FALSE)</f>
        <v>Winter</v>
      </c>
      <c r="H2355">
        <f>IF('Peaker Keys'!$B$29&gt;0,MAX(0,MIN('Peaker Keys'!$B$10,B2355/'Peaker Keys'!$B$29)),0)</f>
        <v>0</v>
      </c>
      <c r="I2355">
        <f>MAX(0,MIN('Peaker Keys'!$B$10,C2355/'Peaker Keys'!$B$30))</f>
        <v>1.1196499146398874E-2</v>
      </c>
      <c r="J2355">
        <f>IF('Peaker Keys'!$B$31=1,H2355,I2355)</f>
        <v>0</v>
      </c>
    </row>
    <row r="2356" spans="1:10" x14ac:dyDescent="0.25">
      <c r="A2356">
        <v>2350</v>
      </c>
      <c r="B2356">
        <v>0</v>
      </c>
      <c r="C2356">
        <v>1048</v>
      </c>
      <c r="D2356">
        <f>MOD(A2356-1+'Peaker Keys'!$B$7,'Peaker Keys'!$B$5)</f>
        <v>2373</v>
      </c>
      <c r="E2356">
        <f>INT(D2356/'Peaker Keys'!$B$6)+1</f>
        <v>99</v>
      </c>
      <c r="F2356">
        <f>MOD(D2356,'Peaker Keys'!$B$6)</f>
        <v>21</v>
      </c>
      <c r="G2356" t="str">
        <f>VLOOKUP(E2356,Clustering!$A$6:$B$370,2,FALSE)</f>
        <v>Winter</v>
      </c>
      <c r="H2356">
        <f>IF('Peaker Keys'!$B$29&gt;0,MAX(0,MIN('Peaker Keys'!$B$10,B2356/'Peaker Keys'!$B$29)),0)</f>
        <v>0</v>
      </c>
      <c r="I2356">
        <f>MAX(0,MIN('Peaker Keys'!$B$10,C2356/'Peaker Keys'!$B$30))</f>
        <v>8.7789399262502028E-3</v>
      </c>
      <c r="J2356">
        <f>IF('Peaker Keys'!$B$31=1,H2356,I2356)</f>
        <v>0</v>
      </c>
    </row>
    <row r="2357" spans="1:10" x14ac:dyDescent="0.25">
      <c r="A2357">
        <v>2351</v>
      </c>
      <c r="B2357">
        <v>0</v>
      </c>
      <c r="C2357">
        <v>159.1</v>
      </c>
      <c r="D2357">
        <f>MOD(A2357-1+'Peaker Keys'!$B$7,'Peaker Keys'!$B$5)</f>
        <v>2374</v>
      </c>
      <c r="E2357">
        <f>INT(D2357/'Peaker Keys'!$B$6)+1</f>
        <v>99</v>
      </c>
      <c r="F2357">
        <f>MOD(D2357,'Peaker Keys'!$B$6)</f>
        <v>22</v>
      </c>
      <c r="G2357" t="str">
        <f>VLOOKUP(E2357,Clustering!$A$6:$B$370,2,FALSE)</f>
        <v>Winter</v>
      </c>
      <c r="H2357">
        <f>IF('Peaker Keys'!$B$29&gt;0,MAX(0,MIN('Peaker Keys'!$B$10,B2357/'Peaker Keys'!$B$29)),0)</f>
        <v>0</v>
      </c>
      <c r="I2357">
        <f>MAX(0,MIN('Peaker Keys'!$B$10,C2357/'Peaker Keys'!$B$30))</f>
        <v>1.3327570059793962E-3</v>
      </c>
      <c r="J2357">
        <f>IF('Peaker Keys'!$B$31=1,H2357,I2357)</f>
        <v>0</v>
      </c>
    </row>
    <row r="2358" spans="1:10" x14ac:dyDescent="0.25">
      <c r="A2358">
        <v>2352</v>
      </c>
      <c r="B2358">
        <v>0</v>
      </c>
      <c r="C2358">
        <v>159.1</v>
      </c>
      <c r="D2358">
        <f>MOD(A2358-1+'Peaker Keys'!$B$7,'Peaker Keys'!$B$5)</f>
        <v>2375</v>
      </c>
      <c r="E2358">
        <f>INT(D2358/'Peaker Keys'!$B$6)+1</f>
        <v>99</v>
      </c>
      <c r="F2358">
        <f>MOD(D2358,'Peaker Keys'!$B$6)</f>
        <v>23</v>
      </c>
      <c r="G2358" t="str">
        <f>VLOOKUP(E2358,Clustering!$A$6:$B$370,2,FALSE)</f>
        <v>Winter</v>
      </c>
      <c r="H2358">
        <f>IF('Peaker Keys'!$B$29&gt;0,MAX(0,MIN('Peaker Keys'!$B$10,B2358/'Peaker Keys'!$B$29)),0)</f>
        <v>0</v>
      </c>
      <c r="I2358">
        <f>MAX(0,MIN('Peaker Keys'!$B$10,C2358/'Peaker Keys'!$B$30))</f>
        <v>1.3327570059793962E-3</v>
      </c>
      <c r="J2358">
        <f>IF('Peaker Keys'!$B$31=1,H2358,I2358)</f>
        <v>0</v>
      </c>
    </row>
    <row r="2359" spans="1:10" x14ac:dyDescent="0.25">
      <c r="A2359">
        <v>2353</v>
      </c>
      <c r="B2359">
        <v>0</v>
      </c>
      <c r="C2359">
        <v>159.1</v>
      </c>
      <c r="D2359">
        <f>MOD(A2359-1+'Peaker Keys'!$B$7,'Peaker Keys'!$B$5)</f>
        <v>2376</v>
      </c>
      <c r="E2359">
        <f>INT(D2359/'Peaker Keys'!$B$6)+1</f>
        <v>100</v>
      </c>
      <c r="F2359">
        <f>MOD(D2359,'Peaker Keys'!$B$6)</f>
        <v>0</v>
      </c>
      <c r="G2359" t="str">
        <f>VLOOKUP(E2359,Clustering!$A$6:$B$370,2,FALSE)</f>
        <v>Winter</v>
      </c>
      <c r="H2359">
        <f>IF('Peaker Keys'!$B$29&gt;0,MAX(0,MIN('Peaker Keys'!$B$10,B2359/'Peaker Keys'!$B$29)),0)</f>
        <v>0</v>
      </c>
      <c r="I2359">
        <f>MAX(0,MIN('Peaker Keys'!$B$10,C2359/'Peaker Keys'!$B$30))</f>
        <v>1.3327570059793962E-3</v>
      </c>
      <c r="J2359">
        <f>IF('Peaker Keys'!$B$31=1,H2359,I2359)</f>
        <v>0</v>
      </c>
    </row>
    <row r="2360" spans="1:10" x14ac:dyDescent="0.25">
      <c r="A2360">
        <v>2354</v>
      </c>
      <c r="B2360">
        <v>0</v>
      </c>
      <c r="C2360">
        <v>159.1</v>
      </c>
      <c r="D2360">
        <f>MOD(A2360-1+'Peaker Keys'!$B$7,'Peaker Keys'!$B$5)</f>
        <v>2377</v>
      </c>
      <c r="E2360">
        <f>INT(D2360/'Peaker Keys'!$B$6)+1</f>
        <v>100</v>
      </c>
      <c r="F2360">
        <f>MOD(D2360,'Peaker Keys'!$B$6)</f>
        <v>1</v>
      </c>
      <c r="G2360" t="str">
        <f>VLOOKUP(E2360,Clustering!$A$6:$B$370,2,FALSE)</f>
        <v>Winter</v>
      </c>
      <c r="H2360">
        <f>IF('Peaker Keys'!$B$29&gt;0,MAX(0,MIN('Peaker Keys'!$B$10,B2360/'Peaker Keys'!$B$29)),0)</f>
        <v>0</v>
      </c>
      <c r="I2360">
        <f>MAX(0,MIN('Peaker Keys'!$B$10,C2360/'Peaker Keys'!$B$30))</f>
        <v>1.3327570059793962E-3</v>
      </c>
      <c r="J2360">
        <f>IF('Peaker Keys'!$B$31=1,H2360,I2360)</f>
        <v>0</v>
      </c>
    </row>
    <row r="2361" spans="1:10" x14ac:dyDescent="0.25">
      <c r="A2361">
        <v>2355</v>
      </c>
      <c r="B2361">
        <v>0</v>
      </c>
      <c r="C2361">
        <v>159.1</v>
      </c>
      <c r="D2361">
        <f>MOD(A2361-1+'Peaker Keys'!$B$7,'Peaker Keys'!$B$5)</f>
        <v>2378</v>
      </c>
      <c r="E2361">
        <f>INT(D2361/'Peaker Keys'!$B$6)+1</f>
        <v>100</v>
      </c>
      <c r="F2361">
        <f>MOD(D2361,'Peaker Keys'!$B$6)</f>
        <v>2</v>
      </c>
      <c r="G2361" t="str">
        <f>VLOOKUP(E2361,Clustering!$A$6:$B$370,2,FALSE)</f>
        <v>Winter</v>
      </c>
      <c r="H2361">
        <f>IF('Peaker Keys'!$B$29&gt;0,MAX(0,MIN('Peaker Keys'!$B$10,B2361/'Peaker Keys'!$B$29)),0)</f>
        <v>0</v>
      </c>
      <c r="I2361">
        <f>MAX(0,MIN('Peaker Keys'!$B$10,C2361/'Peaker Keys'!$B$30))</f>
        <v>1.3327570059793962E-3</v>
      </c>
      <c r="J2361">
        <f>IF('Peaker Keys'!$B$31=1,H2361,I2361)</f>
        <v>0</v>
      </c>
    </row>
    <row r="2362" spans="1:10" x14ac:dyDescent="0.25">
      <c r="A2362">
        <v>2356</v>
      </c>
      <c r="B2362">
        <v>0</v>
      </c>
      <c r="C2362">
        <v>159.1</v>
      </c>
      <c r="D2362">
        <f>MOD(A2362-1+'Peaker Keys'!$B$7,'Peaker Keys'!$B$5)</f>
        <v>2379</v>
      </c>
      <c r="E2362">
        <f>INT(D2362/'Peaker Keys'!$B$6)+1</f>
        <v>100</v>
      </c>
      <c r="F2362">
        <f>MOD(D2362,'Peaker Keys'!$B$6)</f>
        <v>3</v>
      </c>
      <c r="G2362" t="str">
        <f>VLOOKUP(E2362,Clustering!$A$6:$B$370,2,FALSE)</f>
        <v>Winter</v>
      </c>
      <c r="H2362">
        <f>IF('Peaker Keys'!$B$29&gt;0,MAX(0,MIN('Peaker Keys'!$B$10,B2362/'Peaker Keys'!$B$29)),0)</f>
        <v>0</v>
      </c>
      <c r="I2362">
        <f>MAX(0,MIN('Peaker Keys'!$B$10,C2362/'Peaker Keys'!$B$30))</f>
        <v>1.3327570059793962E-3</v>
      </c>
      <c r="J2362">
        <f>IF('Peaker Keys'!$B$31=1,H2362,I2362)</f>
        <v>0</v>
      </c>
    </row>
    <row r="2363" spans="1:10" x14ac:dyDescent="0.25">
      <c r="A2363">
        <v>2357</v>
      </c>
      <c r="B2363">
        <v>0</v>
      </c>
      <c r="C2363">
        <v>159.1</v>
      </c>
      <c r="D2363">
        <f>MOD(A2363-1+'Peaker Keys'!$B$7,'Peaker Keys'!$B$5)</f>
        <v>2380</v>
      </c>
      <c r="E2363">
        <f>INT(D2363/'Peaker Keys'!$B$6)+1</f>
        <v>100</v>
      </c>
      <c r="F2363">
        <f>MOD(D2363,'Peaker Keys'!$B$6)</f>
        <v>4</v>
      </c>
      <c r="G2363" t="str">
        <f>VLOOKUP(E2363,Clustering!$A$6:$B$370,2,FALSE)</f>
        <v>Winter</v>
      </c>
      <c r="H2363">
        <f>IF('Peaker Keys'!$B$29&gt;0,MAX(0,MIN('Peaker Keys'!$B$10,B2363/'Peaker Keys'!$B$29)),0)</f>
        <v>0</v>
      </c>
      <c r="I2363">
        <f>MAX(0,MIN('Peaker Keys'!$B$10,C2363/'Peaker Keys'!$B$30))</f>
        <v>1.3327570059793962E-3</v>
      </c>
      <c r="J2363">
        <f>IF('Peaker Keys'!$B$31=1,H2363,I2363)</f>
        <v>0</v>
      </c>
    </row>
    <row r="2364" spans="1:10" x14ac:dyDescent="0.25">
      <c r="A2364">
        <v>2358</v>
      </c>
      <c r="B2364">
        <v>0</v>
      </c>
      <c r="C2364">
        <v>0</v>
      </c>
      <c r="D2364">
        <f>MOD(A2364-1+'Peaker Keys'!$B$7,'Peaker Keys'!$B$5)</f>
        <v>2381</v>
      </c>
      <c r="E2364">
        <f>INT(D2364/'Peaker Keys'!$B$6)+1</f>
        <v>100</v>
      </c>
      <c r="F2364">
        <f>MOD(D2364,'Peaker Keys'!$B$6)</f>
        <v>5</v>
      </c>
      <c r="G2364" t="str">
        <f>VLOOKUP(E2364,Clustering!$A$6:$B$370,2,FALSE)</f>
        <v>Winter</v>
      </c>
      <c r="H2364">
        <f>IF('Peaker Keys'!$B$29&gt;0,MAX(0,MIN('Peaker Keys'!$B$10,B2364/'Peaker Keys'!$B$29)),0)</f>
        <v>0</v>
      </c>
      <c r="I2364">
        <f>MAX(0,MIN('Peaker Keys'!$B$10,C2364/'Peaker Keys'!$B$30))</f>
        <v>0</v>
      </c>
      <c r="J2364">
        <f>IF('Peaker Keys'!$B$31=1,H2364,I2364)</f>
        <v>0</v>
      </c>
    </row>
    <row r="2365" spans="1:10" x14ac:dyDescent="0.25">
      <c r="A2365">
        <v>2359</v>
      </c>
      <c r="B2365">
        <v>0</v>
      </c>
      <c r="C2365">
        <v>0</v>
      </c>
      <c r="D2365">
        <f>MOD(A2365-1+'Peaker Keys'!$B$7,'Peaker Keys'!$B$5)</f>
        <v>2382</v>
      </c>
      <c r="E2365">
        <f>INT(D2365/'Peaker Keys'!$B$6)+1</f>
        <v>100</v>
      </c>
      <c r="F2365">
        <f>MOD(D2365,'Peaker Keys'!$B$6)</f>
        <v>6</v>
      </c>
      <c r="G2365" t="str">
        <f>VLOOKUP(E2365,Clustering!$A$6:$B$370,2,FALSE)</f>
        <v>Winter</v>
      </c>
      <c r="H2365">
        <f>IF('Peaker Keys'!$B$29&gt;0,MAX(0,MIN('Peaker Keys'!$B$10,B2365/'Peaker Keys'!$B$29)),0)</f>
        <v>0</v>
      </c>
      <c r="I2365">
        <f>MAX(0,MIN('Peaker Keys'!$B$10,C2365/'Peaker Keys'!$B$30))</f>
        <v>0</v>
      </c>
      <c r="J2365">
        <f>IF('Peaker Keys'!$B$31=1,H2365,I2365)</f>
        <v>0</v>
      </c>
    </row>
    <row r="2366" spans="1:10" x14ac:dyDescent="0.25">
      <c r="A2366">
        <v>2360</v>
      </c>
      <c r="B2366">
        <v>0</v>
      </c>
      <c r="C2366">
        <v>0</v>
      </c>
      <c r="D2366">
        <f>MOD(A2366-1+'Peaker Keys'!$B$7,'Peaker Keys'!$B$5)</f>
        <v>2383</v>
      </c>
      <c r="E2366">
        <f>INT(D2366/'Peaker Keys'!$B$6)+1</f>
        <v>100</v>
      </c>
      <c r="F2366">
        <f>MOD(D2366,'Peaker Keys'!$B$6)</f>
        <v>7</v>
      </c>
      <c r="G2366" t="str">
        <f>VLOOKUP(E2366,Clustering!$A$6:$B$370,2,FALSE)</f>
        <v>Winter</v>
      </c>
      <c r="H2366">
        <f>IF('Peaker Keys'!$B$29&gt;0,MAX(0,MIN('Peaker Keys'!$B$10,B2366/'Peaker Keys'!$B$29)),0)</f>
        <v>0</v>
      </c>
      <c r="I2366">
        <f>MAX(0,MIN('Peaker Keys'!$B$10,C2366/'Peaker Keys'!$B$30))</f>
        <v>0</v>
      </c>
      <c r="J2366">
        <f>IF('Peaker Keys'!$B$31=1,H2366,I2366)</f>
        <v>0</v>
      </c>
    </row>
    <row r="2367" spans="1:10" x14ac:dyDescent="0.25">
      <c r="A2367">
        <v>2361</v>
      </c>
      <c r="B2367">
        <v>0</v>
      </c>
      <c r="C2367">
        <v>0</v>
      </c>
      <c r="D2367">
        <f>MOD(A2367-1+'Peaker Keys'!$B$7,'Peaker Keys'!$B$5)</f>
        <v>2384</v>
      </c>
      <c r="E2367">
        <f>INT(D2367/'Peaker Keys'!$B$6)+1</f>
        <v>100</v>
      </c>
      <c r="F2367">
        <f>MOD(D2367,'Peaker Keys'!$B$6)</f>
        <v>8</v>
      </c>
      <c r="G2367" t="str">
        <f>VLOOKUP(E2367,Clustering!$A$6:$B$370,2,FALSE)</f>
        <v>Winter</v>
      </c>
      <c r="H2367">
        <f>IF('Peaker Keys'!$B$29&gt;0,MAX(0,MIN('Peaker Keys'!$B$10,B2367/'Peaker Keys'!$B$29)),0)</f>
        <v>0</v>
      </c>
      <c r="I2367">
        <f>MAX(0,MIN('Peaker Keys'!$B$10,C2367/'Peaker Keys'!$B$30))</f>
        <v>0</v>
      </c>
      <c r="J2367">
        <f>IF('Peaker Keys'!$B$31=1,H2367,I2367)</f>
        <v>0</v>
      </c>
    </row>
    <row r="2368" spans="1:10" x14ac:dyDescent="0.25">
      <c r="A2368">
        <v>2362</v>
      </c>
      <c r="B2368">
        <v>0</v>
      </c>
      <c r="C2368">
        <v>0</v>
      </c>
      <c r="D2368">
        <f>MOD(A2368-1+'Peaker Keys'!$B$7,'Peaker Keys'!$B$5)</f>
        <v>2385</v>
      </c>
      <c r="E2368">
        <f>INT(D2368/'Peaker Keys'!$B$6)+1</f>
        <v>100</v>
      </c>
      <c r="F2368">
        <f>MOD(D2368,'Peaker Keys'!$B$6)</f>
        <v>9</v>
      </c>
      <c r="G2368" t="str">
        <f>VLOOKUP(E2368,Clustering!$A$6:$B$370,2,FALSE)</f>
        <v>Winter</v>
      </c>
      <c r="H2368">
        <f>IF('Peaker Keys'!$B$29&gt;0,MAX(0,MIN('Peaker Keys'!$B$10,B2368/'Peaker Keys'!$B$29)),0)</f>
        <v>0</v>
      </c>
      <c r="I2368">
        <f>MAX(0,MIN('Peaker Keys'!$B$10,C2368/'Peaker Keys'!$B$30))</f>
        <v>0</v>
      </c>
      <c r="J2368">
        <f>IF('Peaker Keys'!$B$31=1,H2368,I2368)</f>
        <v>0</v>
      </c>
    </row>
    <row r="2369" spans="1:10" x14ac:dyDescent="0.25">
      <c r="A2369">
        <v>2363</v>
      </c>
      <c r="B2369">
        <v>0</v>
      </c>
      <c r="C2369">
        <v>0</v>
      </c>
      <c r="D2369">
        <f>MOD(A2369-1+'Peaker Keys'!$B$7,'Peaker Keys'!$B$5)</f>
        <v>2386</v>
      </c>
      <c r="E2369">
        <f>INT(D2369/'Peaker Keys'!$B$6)+1</f>
        <v>100</v>
      </c>
      <c r="F2369">
        <f>MOD(D2369,'Peaker Keys'!$B$6)</f>
        <v>10</v>
      </c>
      <c r="G2369" t="str">
        <f>VLOOKUP(E2369,Clustering!$A$6:$B$370,2,FALSE)</f>
        <v>Winter</v>
      </c>
      <c r="H2369">
        <f>IF('Peaker Keys'!$B$29&gt;0,MAX(0,MIN('Peaker Keys'!$B$10,B2369/'Peaker Keys'!$B$29)),0)</f>
        <v>0</v>
      </c>
      <c r="I2369">
        <f>MAX(0,MIN('Peaker Keys'!$B$10,C2369/'Peaker Keys'!$B$30))</f>
        <v>0</v>
      </c>
      <c r="J2369">
        <f>IF('Peaker Keys'!$B$31=1,H2369,I2369)</f>
        <v>0</v>
      </c>
    </row>
    <row r="2370" spans="1:10" x14ac:dyDescent="0.25">
      <c r="A2370">
        <v>2364</v>
      </c>
      <c r="B2370">
        <v>0</v>
      </c>
      <c r="C2370">
        <v>0</v>
      </c>
      <c r="D2370">
        <f>MOD(A2370-1+'Peaker Keys'!$B$7,'Peaker Keys'!$B$5)</f>
        <v>2387</v>
      </c>
      <c r="E2370">
        <f>INT(D2370/'Peaker Keys'!$B$6)+1</f>
        <v>100</v>
      </c>
      <c r="F2370">
        <f>MOD(D2370,'Peaker Keys'!$B$6)</f>
        <v>11</v>
      </c>
      <c r="G2370" t="str">
        <f>VLOOKUP(E2370,Clustering!$A$6:$B$370,2,FALSE)</f>
        <v>Winter</v>
      </c>
      <c r="H2370">
        <f>IF('Peaker Keys'!$B$29&gt;0,MAX(0,MIN('Peaker Keys'!$B$10,B2370/'Peaker Keys'!$B$29)),0)</f>
        <v>0</v>
      </c>
      <c r="I2370">
        <f>MAX(0,MIN('Peaker Keys'!$B$10,C2370/'Peaker Keys'!$B$30))</f>
        <v>0</v>
      </c>
      <c r="J2370">
        <f>IF('Peaker Keys'!$B$31=1,H2370,I2370)</f>
        <v>0</v>
      </c>
    </row>
    <row r="2371" spans="1:10" x14ac:dyDescent="0.25">
      <c r="A2371">
        <v>2365</v>
      </c>
      <c r="B2371">
        <v>0</v>
      </c>
      <c r="C2371">
        <v>0</v>
      </c>
      <c r="D2371">
        <f>MOD(A2371-1+'Peaker Keys'!$B$7,'Peaker Keys'!$B$5)</f>
        <v>2388</v>
      </c>
      <c r="E2371">
        <f>INT(D2371/'Peaker Keys'!$B$6)+1</f>
        <v>100</v>
      </c>
      <c r="F2371">
        <f>MOD(D2371,'Peaker Keys'!$B$6)</f>
        <v>12</v>
      </c>
      <c r="G2371" t="str">
        <f>VLOOKUP(E2371,Clustering!$A$6:$B$370,2,FALSE)</f>
        <v>Winter</v>
      </c>
      <c r="H2371">
        <f>IF('Peaker Keys'!$B$29&gt;0,MAX(0,MIN('Peaker Keys'!$B$10,B2371/'Peaker Keys'!$B$29)),0)</f>
        <v>0</v>
      </c>
      <c r="I2371">
        <f>MAX(0,MIN('Peaker Keys'!$B$10,C2371/'Peaker Keys'!$B$30))</f>
        <v>0</v>
      </c>
      <c r="J2371">
        <f>IF('Peaker Keys'!$B$31=1,H2371,I2371)</f>
        <v>0</v>
      </c>
    </row>
    <row r="2372" spans="1:10" x14ac:dyDescent="0.25">
      <c r="A2372">
        <v>2366</v>
      </c>
      <c r="B2372">
        <v>0</v>
      </c>
      <c r="C2372">
        <v>0</v>
      </c>
      <c r="D2372">
        <f>MOD(A2372-1+'Peaker Keys'!$B$7,'Peaker Keys'!$B$5)</f>
        <v>2389</v>
      </c>
      <c r="E2372">
        <f>INT(D2372/'Peaker Keys'!$B$6)+1</f>
        <v>100</v>
      </c>
      <c r="F2372">
        <f>MOD(D2372,'Peaker Keys'!$B$6)</f>
        <v>13</v>
      </c>
      <c r="G2372" t="str">
        <f>VLOOKUP(E2372,Clustering!$A$6:$B$370,2,FALSE)</f>
        <v>Winter</v>
      </c>
      <c r="H2372">
        <f>IF('Peaker Keys'!$B$29&gt;0,MAX(0,MIN('Peaker Keys'!$B$10,B2372/'Peaker Keys'!$B$29)),0)</f>
        <v>0</v>
      </c>
      <c r="I2372">
        <f>MAX(0,MIN('Peaker Keys'!$B$10,C2372/'Peaker Keys'!$B$30))</f>
        <v>0</v>
      </c>
      <c r="J2372">
        <f>IF('Peaker Keys'!$B$31=1,H2372,I2372)</f>
        <v>0</v>
      </c>
    </row>
    <row r="2373" spans="1:10" x14ac:dyDescent="0.25">
      <c r="A2373">
        <v>2367</v>
      </c>
      <c r="B2373">
        <v>0</v>
      </c>
      <c r="C2373">
        <v>0</v>
      </c>
      <c r="D2373">
        <f>MOD(A2373-1+'Peaker Keys'!$B$7,'Peaker Keys'!$B$5)</f>
        <v>2390</v>
      </c>
      <c r="E2373">
        <f>INT(D2373/'Peaker Keys'!$B$6)+1</f>
        <v>100</v>
      </c>
      <c r="F2373">
        <f>MOD(D2373,'Peaker Keys'!$B$6)</f>
        <v>14</v>
      </c>
      <c r="G2373" t="str">
        <f>VLOOKUP(E2373,Clustering!$A$6:$B$370,2,FALSE)</f>
        <v>Winter</v>
      </c>
      <c r="H2373">
        <f>IF('Peaker Keys'!$B$29&gt;0,MAX(0,MIN('Peaker Keys'!$B$10,B2373/'Peaker Keys'!$B$29)),0)</f>
        <v>0</v>
      </c>
      <c r="I2373">
        <f>MAX(0,MIN('Peaker Keys'!$B$10,C2373/'Peaker Keys'!$B$30))</f>
        <v>0</v>
      </c>
      <c r="J2373">
        <f>IF('Peaker Keys'!$B$31=1,H2373,I2373)</f>
        <v>0</v>
      </c>
    </row>
    <row r="2374" spans="1:10" x14ac:dyDescent="0.25">
      <c r="A2374">
        <v>2368</v>
      </c>
      <c r="B2374">
        <v>0</v>
      </c>
      <c r="C2374">
        <v>0</v>
      </c>
      <c r="D2374">
        <f>MOD(A2374-1+'Peaker Keys'!$B$7,'Peaker Keys'!$B$5)</f>
        <v>2391</v>
      </c>
      <c r="E2374">
        <f>INT(D2374/'Peaker Keys'!$B$6)+1</f>
        <v>100</v>
      </c>
      <c r="F2374">
        <f>MOD(D2374,'Peaker Keys'!$B$6)</f>
        <v>15</v>
      </c>
      <c r="G2374" t="str">
        <f>VLOOKUP(E2374,Clustering!$A$6:$B$370,2,FALSE)</f>
        <v>Winter</v>
      </c>
      <c r="H2374">
        <f>IF('Peaker Keys'!$B$29&gt;0,MAX(0,MIN('Peaker Keys'!$B$10,B2374/'Peaker Keys'!$B$29)),0)</f>
        <v>0</v>
      </c>
      <c r="I2374">
        <f>MAX(0,MIN('Peaker Keys'!$B$10,C2374/'Peaker Keys'!$B$30))</f>
        <v>0</v>
      </c>
      <c r="J2374">
        <f>IF('Peaker Keys'!$B$31=1,H2374,I2374)</f>
        <v>0</v>
      </c>
    </row>
    <row r="2375" spans="1:10" x14ac:dyDescent="0.25">
      <c r="A2375">
        <v>2369</v>
      </c>
      <c r="B2375">
        <v>0</v>
      </c>
      <c r="C2375">
        <v>0</v>
      </c>
      <c r="D2375">
        <f>MOD(A2375-1+'Peaker Keys'!$B$7,'Peaker Keys'!$B$5)</f>
        <v>2392</v>
      </c>
      <c r="E2375">
        <f>INT(D2375/'Peaker Keys'!$B$6)+1</f>
        <v>100</v>
      </c>
      <c r="F2375">
        <f>MOD(D2375,'Peaker Keys'!$B$6)</f>
        <v>16</v>
      </c>
      <c r="G2375" t="str">
        <f>VLOOKUP(E2375,Clustering!$A$6:$B$370,2,FALSE)</f>
        <v>Winter</v>
      </c>
      <c r="H2375">
        <f>IF('Peaker Keys'!$B$29&gt;0,MAX(0,MIN('Peaker Keys'!$B$10,B2375/'Peaker Keys'!$B$29)),0)</f>
        <v>0</v>
      </c>
      <c r="I2375">
        <f>MAX(0,MIN('Peaker Keys'!$B$10,C2375/'Peaker Keys'!$B$30))</f>
        <v>0</v>
      </c>
      <c r="J2375">
        <f>IF('Peaker Keys'!$B$31=1,H2375,I2375)</f>
        <v>0</v>
      </c>
    </row>
    <row r="2376" spans="1:10" x14ac:dyDescent="0.25">
      <c r="A2376">
        <v>2370</v>
      </c>
      <c r="B2376">
        <v>0</v>
      </c>
      <c r="C2376">
        <v>159.1</v>
      </c>
      <c r="D2376">
        <f>MOD(A2376-1+'Peaker Keys'!$B$7,'Peaker Keys'!$B$5)</f>
        <v>2393</v>
      </c>
      <c r="E2376">
        <f>INT(D2376/'Peaker Keys'!$B$6)+1</f>
        <v>100</v>
      </c>
      <c r="F2376">
        <f>MOD(D2376,'Peaker Keys'!$B$6)</f>
        <v>17</v>
      </c>
      <c r="G2376" t="str">
        <f>VLOOKUP(E2376,Clustering!$A$6:$B$370,2,FALSE)</f>
        <v>Winter</v>
      </c>
      <c r="H2376">
        <f>IF('Peaker Keys'!$B$29&gt;0,MAX(0,MIN('Peaker Keys'!$B$10,B2376/'Peaker Keys'!$B$29)),0)</f>
        <v>0</v>
      </c>
      <c r="I2376">
        <f>MAX(0,MIN('Peaker Keys'!$B$10,C2376/'Peaker Keys'!$B$30))</f>
        <v>1.3327570059793962E-3</v>
      </c>
      <c r="J2376">
        <f>IF('Peaker Keys'!$B$31=1,H2376,I2376)</f>
        <v>0</v>
      </c>
    </row>
    <row r="2377" spans="1:10" x14ac:dyDescent="0.25">
      <c r="A2377">
        <v>2371</v>
      </c>
      <c r="B2377">
        <v>0</v>
      </c>
      <c r="C2377">
        <v>159.1</v>
      </c>
      <c r="D2377">
        <f>MOD(A2377-1+'Peaker Keys'!$B$7,'Peaker Keys'!$B$5)</f>
        <v>2394</v>
      </c>
      <c r="E2377">
        <f>INT(D2377/'Peaker Keys'!$B$6)+1</f>
        <v>100</v>
      </c>
      <c r="F2377">
        <f>MOD(D2377,'Peaker Keys'!$B$6)</f>
        <v>18</v>
      </c>
      <c r="G2377" t="str">
        <f>VLOOKUP(E2377,Clustering!$A$6:$B$370,2,FALSE)</f>
        <v>Winter</v>
      </c>
      <c r="H2377">
        <f>IF('Peaker Keys'!$B$29&gt;0,MAX(0,MIN('Peaker Keys'!$B$10,B2377/'Peaker Keys'!$B$29)),0)</f>
        <v>0</v>
      </c>
      <c r="I2377">
        <f>MAX(0,MIN('Peaker Keys'!$B$10,C2377/'Peaker Keys'!$B$30))</f>
        <v>1.3327570059793962E-3</v>
      </c>
      <c r="J2377">
        <f>IF('Peaker Keys'!$B$31=1,H2377,I2377)</f>
        <v>0</v>
      </c>
    </row>
    <row r="2378" spans="1:10" x14ac:dyDescent="0.25">
      <c r="A2378">
        <v>2372</v>
      </c>
      <c r="B2378">
        <v>0</v>
      </c>
      <c r="C2378">
        <v>1978.2</v>
      </c>
      <c r="D2378">
        <f>MOD(A2378-1+'Peaker Keys'!$B$7,'Peaker Keys'!$B$5)</f>
        <v>2395</v>
      </c>
      <c r="E2378">
        <f>INT(D2378/'Peaker Keys'!$B$6)+1</f>
        <v>100</v>
      </c>
      <c r="F2378">
        <f>MOD(D2378,'Peaker Keys'!$B$6)</f>
        <v>19</v>
      </c>
      <c r="G2378" t="str">
        <f>VLOOKUP(E2378,Clustering!$A$6:$B$370,2,FALSE)</f>
        <v>Winter</v>
      </c>
      <c r="H2378">
        <f>IF('Peaker Keys'!$B$29&gt;0,MAX(0,MIN('Peaker Keys'!$B$10,B2378/'Peaker Keys'!$B$29)),0)</f>
        <v>0</v>
      </c>
      <c r="I2378">
        <f>MAX(0,MIN('Peaker Keys'!$B$10,C2378/'Peaker Keys'!$B$30))</f>
        <v>1.6571086795904726E-2</v>
      </c>
      <c r="J2378">
        <f>IF('Peaker Keys'!$B$31=1,H2378,I2378)</f>
        <v>0</v>
      </c>
    </row>
    <row r="2379" spans="1:10" x14ac:dyDescent="0.25">
      <c r="A2379">
        <v>2373</v>
      </c>
      <c r="B2379">
        <v>0</v>
      </c>
      <c r="C2379">
        <v>1978.2</v>
      </c>
      <c r="D2379">
        <f>MOD(A2379-1+'Peaker Keys'!$B$7,'Peaker Keys'!$B$5)</f>
        <v>2396</v>
      </c>
      <c r="E2379">
        <f>INT(D2379/'Peaker Keys'!$B$6)+1</f>
        <v>100</v>
      </c>
      <c r="F2379">
        <f>MOD(D2379,'Peaker Keys'!$B$6)</f>
        <v>20</v>
      </c>
      <c r="G2379" t="str">
        <f>VLOOKUP(E2379,Clustering!$A$6:$B$370,2,FALSE)</f>
        <v>Winter</v>
      </c>
      <c r="H2379">
        <f>IF('Peaker Keys'!$B$29&gt;0,MAX(0,MIN('Peaker Keys'!$B$10,B2379/'Peaker Keys'!$B$29)),0)</f>
        <v>0</v>
      </c>
      <c r="I2379">
        <f>MAX(0,MIN('Peaker Keys'!$B$10,C2379/'Peaker Keys'!$B$30))</f>
        <v>1.6571086795904726E-2</v>
      </c>
      <c r="J2379">
        <f>IF('Peaker Keys'!$B$31=1,H2379,I2379)</f>
        <v>0</v>
      </c>
    </row>
    <row r="2380" spans="1:10" x14ac:dyDescent="0.25">
      <c r="A2380">
        <v>2374</v>
      </c>
      <c r="B2380">
        <v>0</v>
      </c>
      <c r="C2380">
        <v>1547.4</v>
      </c>
      <c r="D2380">
        <f>MOD(A2380-1+'Peaker Keys'!$B$7,'Peaker Keys'!$B$5)</f>
        <v>2397</v>
      </c>
      <c r="E2380">
        <f>INT(D2380/'Peaker Keys'!$B$6)+1</f>
        <v>100</v>
      </c>
      <c r="F2380">
        <f>MOD(D2380,'Peaker Keys'!$B$6)</f>
        <v>21</v>
      </c>
      <c r="G2380" t="str">
        <f>VLOOKUP(E2380,Clustering!$A$6:$B$370,2,FALSE)</f>
        <v>Winter</v>
      </c>
      <c r="H2380">
        <f>IF('Peaker Keys'!$B$29&gt;0,MAX(0,MIN('Peaker Keys'!$B$10,B2380/'Peaker Keys'!$B$29)),0)</f>
        <v>0</v>
      </c>
      <c r="I2380">
        <f>MAX(0,MIN('Peaker Keys'!$B$10,C2380/'Peaker Keys'!$B$30))</f>
        <v>1.2962339352938515E-2</v>
      </c>
      <c r="J2380">
        <f>IF('Peaker Keys'!$B$31=1,H2380,I2380)</f>
        <v>0</v>
      </c>
    </row>
    <row r="2381" spans="1:10" x14ac:dyDescent="0.25">
      <c r="A2381">
        <v>2375</v>
      </c>
      <c r="B2381">
        <v>0</v>
      </c>
      <c r="C2381">
        <v>159.1</v>
      </c>
      <c r="D2381">
        <f>MOD(A2381-1+'Peaker Keys'!$B$7,'Peaker Keys'!$B$5)</f>
        <v>2398</v>
      </c>
      <c r="E2381">
        <f>INT(D2381/'Peaker Keys'!$B$6)+1</f>
        <v>100</v>
      </c>
      <c r="F2381">
        <f>MOD(D2381,'Peaker Keys'!$B$6)</f>
        <v>22</v>
      </c>
      <c r="G2381" t="str">
        <f>VLOOKUP(E2381,Clustering!$A$6:$B$370,2,FALSE)</f>
        <v>Winter</v>
      </c>
      <c r="H2381">
        <f>IF('Peaker Keys'!$B$29&gt;0,MAX(0,MIN('Peaker Keys'!$B$10,B2381/'Peaker Keys'!$B$29)),0)</f>
        <v>0</v>
      </c>
      <c r="I2381">
        <f>MAX(0,MIN('Peaker Keys'!$B$10,C2381/'Peaker Keys'!$B$30))</f>
        <v>1.3327570059793962E-3</v>
      </c>
      <c r="J2381">
        <f>IF('Peaker Keys'!$B$31=1,H2381,I2381)</f>
        <v>0</v>
      </c>
    </row>
    <row r="2382" spans="1:10" x14ac:dyDescent="0.25">
      <c r="A2382">
        <v>2376</v>
      </c>
      <c r="B2382">
        <v>0</v>
      </c>
      <c r="C2382">
        <v>159.1</v>
      </c>
      <c r="D2382">
        <f>MOD(A2382-1+'Peaker Keys'!$B$7,'Peaker Keys'!$B$5)</f>
        <v>2399</v>
      </c>
      <c r="E2382">
        <f>INT(D2382/'Peaker Keys'!$B$6)+1</f>
        <v>100</v>
      </c>
      <c r="F2382">
        <f>MOD(D2382,'Peaker Keys'!$B$6)</f>
        <v>23</v>
      </c>
      <c r="G2382" t="str">
        <f>VLOOKUP(E2382,Clustering!$A$6:$B$370,2,FALSE)</f>
        <v>Winter</v>
      </c>
      <c r="H2382">
        <f>IF('Peaker Keys'!$B$29&gt;0,MAX(0,MIN('Peaker Keys'!$B$10,B2382/'Peaker Keys'!$B$29)),0)</f>
        <v>0</v>
      </c>
      <c r="I2382">
        <f>MAX(0,MIN('Peaker Keys'!$B$10,C2382/'Peaker Keys'!$B$30))</f>
        <v>1.3327570059793962E-3</v>
      </c>
      <c r="J2382">
        <f>IF('Peaker Keys'!$B$31=1,H2382,I2382)</f>
        <v>0</v>
      </c>
    </row>
    <row r="2383" spans="1:10" x14ac:dyDescent="0.25">
      <c r="A2383">
        <v>2377</v>
      </c>
      <c r="B2383">
        <v>0</v>
      </c>
      <c r="C2383">
        <v>159.1</v>
      </c>
      <c r="D2383">
        <f>MOD(A2383-1+'Peaker Keys'!$B$7,'Peaker Keys'!$B$5)</f>
        <v>2400</v>
      </c>
      <c r="E2383">
        <f>INT(D2383/'Peaker Keys'!$B$6)+1</f>
        <v>101</v>
      </c>
      <c r="F2383">
        <f>MOD(D2383,'Peaker Keys'!$B$6)</f>
        <v>0</v>
      </c>
      <c r="G2383" t="str">
        <f>VLOOKUP(E2383,Clustering!$A$6:$B$370,2,FALSE)</f>
        <v>Winter</v>
      </c>
      <c r="H2383">
        <f>IF('Peaker Keys'!$B$29&gt;0,MAX(0,MIN('Peaker Keys'!$B$10,B2383/'Peaker Keys'!$B$29)),0)</f>
        <v>0</v>
      </c>
      <c r="I2383">
        <f>MAX(0,MIN('Peaker Keys'!$B$10,C2383/'Peaker Keys'!$B$30))</f>
        <v>1.3327570059793962E-3</v>
      </c>
      <c r="J2383">
        <f>IF('Peaker Keys'!$B$31=1,H2383,I2383)</f>
        <v>0</v>
      </c>
    </row>
    <row r="2384" spans="1:10" x14ac:dyDescent="0.25">
      <c r="A2384">
        <v>2378</v>
      </c>
      <c r="B2384">
        <v>0</v>
      </c>
      <c r="C2384">
        <v>146.30000000000001</v>
      </c>
      <c r="D2384">
        <f>MOD(A2384-1+'Peaker Keys'!$B$7,'Peaker Keys'!$B$5)</f>
        <v>2401</v>
      </c>
      <c r="E2384">
        <f>INT(D2384/'Peaker Keys'!$B$6)+1</f>
        <v>101</v>
      </c>
      <c r="F2384">
        <f>MOD(D2384,'Peaker Keys'!$B$6)</f>
        <v>1</v>
      </c>
      <c r="G2384" t="str">
        <f>VLOOKUP(E2384,Clustering!$A$6:$B$370,2,FALSE)</f>
        <v>Winter</v>
      </c>
      <c r="H2384">
        <f>IF('Peaker Keys'!$B$29&gt;0,MAX(0,MIN('Peaker Keys'!$B$10,B2384/'Peaker Keys'!$B$29)),0)</f>
        <v>0</v>
      </c>
      <c r="I2384">
        <f>MAX(0,MIN('Peaker Keys'!$B$10,C2384/'Peaker Keys'!$B$30))</f>
        <v>1.2255333122236686E-3</v>
      </c>
      <c r="J2384">
        <f>IF('Peaker Keys'!$B$31=1,H2384,I2384)</f>
        <v>0</v>
      </c>
    </row>
    <row r="2385" spans="1:10" x14ac:dyDescent="0.25">
      <c r="A2385">
        <v>2379</v>
      </c>
      <c r="B2385">
        <v>0</v>
      </c>
      <c r="C2385">
        <v>100.2</v>
      </c>
      <c r="D2385">
        <f>MOD(A2385-1+'Peaker Keys'!$B$7,'Peaker Keys'!$B$5)</f>
        <v>2402</v>
      </c>
      <c r="E2385">
        <f>INT(D2385/'Peaker Keys'!$B$6)+1</f>
        <v>101</v>
      </c>
      <c r="F2385">
        <f>MOD(D2385,'Peaker Keys'!$B$6)</f>
        <v>2</v>
      </c>
      <c r="G2385" t="str">
        <f>VLOOKUP(E2385,Clustering!$A$6:$B$370,2,FALSE)</f>
        <v>Winter</v>
      </c>
      <c r="H2385">
        <f>IF('Peaker Keys'!$B$29&gt;0,MAX(0,MIN('Peaker Keys'!$B$10,B2385/'Peaker Keys'!$B$29)),0)</f>
        <v>0</v>
      </c>
      <c r="I2385">
        <f>MAX(0,MIN('Peaker Keys'!$B$10,C2385/'Peaker Keys'!$B$30))</f>
        <v>8.393604776815557E-4</v>
      </c>
      <c r="J2385">
        <f>IF('Peaker Keys'!$B$31=1,H2385,I2385)</f>
        <v>0</v>
      </c>
    </row>
    <row r="2386" spans="1:10" x14ac:dyDescent="0.25">
      <c r="A2386">
        <v>2380</v>
      </c>
      <c r="B2386">
        <v>0</v>
      </c>
      <c r="C2386">
        <v>71.599999999999994</v>
      </c>
      <c r="D2386">
        <f>MOD(A2386-1+'Peaker Keys'!$B$7,'Peaker Keys'!$B$5)</f>
        <v>2403</v>
      </c>
      <c r="E2386">
        <f>INT(D2386/'Peaker Keys'!$B$6)+1</f>
        <v>101</v>
      </c>
      <c r="F2386">
        <f>MOD(D2386,'Peaker Keys'!$B$6)</f>
        <v>3</v>
      </c>
      <c r="G2386" t="str">
        <f>VLOOKUP(E2386,Clustering!$A$6:$B$370,2,FALSE)</f>
        <v>Winter</v>
      </c>
      <c r="H2386">
        <f>IF('Peaker Keys'!$B$29&gt;0,MAX(0,MIN('Peaker Keys'!$B$10,B2386/'Peaker Keys'!$B$29)),0)</f>
        <v>0</v>
      </c>
      <c r="I2386">
        <f>MAX(0,MIN('Peaker Keys'!$B$10,C2386/'Peaker Keys'!$B$30))</f>
        <v>5.9978253694610161E-4</v>
      </c>
      <c r="J2386">
        <f>IF('Peaker Keys'!$B$31=1,H2386,I2386)</f>
        <v>0</v>
      </c>
    </row>
    <row r="2387" spans="1:10" x14ac:dyDescent="0.25">
      <c r="A2387">
        <v>2381</v>
      </c>
      <c r="B2387">
        <v>0</v>
      </c>
      <c r="C2387">
        <v>79.8</v>
      </c>
      <c r="D2387">
        <f>MOD(A2387-1+'Peaker Keys'!$B$7,'Peaker Keys'!$B$5)</f>
        <v>2404</v>
      </c>
      <c r="E2387">
        <f>INT(D2387/'Peaker Keys'!$B$6)+1</f>
        <v>101</v>
      </c>
      <c r="F2387">
        <f>MOD(D2387,'Peaker Keys'!$B$6)</f>
        <v>4</v>
      </c>
      <c r="G2387" t="str">
        <f>VLOOKUP(E2387,Clustering!$A$6:$B$370,2,FALSE)</f>
        <v>Winter</v>
      </c>
      <c r="H2387">
        <f>IF('Peaker Keys'!$B$29&gt;0,MAX(0,MIN('Peaker Keys'!$B$10,B2387/'Peaker Keys'!$B$29)),0)</f>
        <v>0</v>
      </c>
      <c r="I2387">
        <f>MAX(0,MIN('Peaker Keys'!$B$10,C2387/'Peaker Keys'!$B$30))</f>
        <v>6.6847271575836461E-4</v>
      </c>
      <c r="J2387">
        <f>IF('Peaker Keys'!$B$31=1,H2387,I2387)</f>
        <v>0</v>
      </c>
    </row>
    <row r="2388" spans="1:10" x14ac:dyDescent="0.25">
      <c r="A2388">
        <v>2382</v>
      </c>
      <c r="B2388">
        <v>0</v>
      </c>
      <c r="C2388">
        <v>51.6</v>
      </c>
      <c r="D2388">
        <f>MOD(A2388-1+'Peaker Keys'!$B$7,'Peaker Keys'!$B$5)</f>
        <v>2405</v>
      </c>
      <c r="E2388">
        <f>INT(D2388/'Peaker Keys'!$B$6)+1</f>
        <v>101</v>
      </c>
      <c r="F2388">
        <f>MOD(D2388,'Peaker Keys'!$B$6)</f>
        <v>5</v>
      </c>
      <c r="G2388" t="str">
        <f>VLOOKUP(E2388,Clustering!$A$6:$B$370,2,FALSE)</f>
        <v>Winter</v>
      </c>
      <c r="H2388">
        <f>IF('Peaker Keys'!$B$29&gt;0,MAX(0,MIN('Peaker Keys'!$B$10,B2388/'Peaker Keys'!$B$29)),0)</f>
        <v>0</v>
      </c>
      <c r="I2388">
        <f>MAX(0,MIN('Peaker Keys'!$B$10,C2388/'Peaker Keys'!$B$30))</f>
        <v>4.3224551545277719E-4</v>
      </c>
      <c r="J2388">
        <f>IF('Peaker Keys'!$B$31=1,H2388,I2388)</f>
        <v>0</v>
      </c>
    </row>
    <row r="2389" spans="1:10" x14ac:dyDescent="0.25">
      <c r="A2389">
        <v>2383</v>
      </c>
      <c r="B2389">
        <v>0</v>
      </c>
      <c r="C2389">
        <v>51.6</v>
      </c>
      <c r="D2389">
        <f>MOD(A2389-1+'Peaker Keys'!$B$7,'Peaker Keys'!$B$5)</f>
        <v>2406</v>
      </c>
      <c r="E2389">
        <f>INT(D2389/'Peaker Keys'!$B$6)+1</f>
        <v>101</v>
      </c>
      <c r="F2389">
        <f>MOD(D2389,'Peaker Keys'!$B$6)</f>
        <v>6</v>
      </c>
      <c r="G2389" t="str">
        <f>VLOOKUP(E2389,Clustering!$A$6:$B$370,2,FALSE)</f>
        <v>Winter</v>
      </c>
      <c r="H2389">
        <f>IF('Peaker Keys'!$B$29&gt;0,MAX(0,MIN('Peaker Keys'!$B$10,B2389/'Peaker Keys'!$B$29)),0)</f>
        <v>0</v>
      </c>
      <c r="I2389">
        <f>MAX(0,MIN('Peaker Keys'!$B$10,C2389/'Peaker Keys'!$B$30))</f>
        <v>4.3224551545277719E-4</v>
      </c>
      <c r="J2389">
        <f>IF('Peaker Keys'!$B$31=1,H2389,I2389)</f>
        <v>0</v>
      </c>
    </row>
    <row r="2390" spans="1:10" x14ac:dyDescent="0.25">
      <c r="A2390">
        <v>2384</v>
      </c>
      <c r="B2390">
        <v>0</v>
      </c>
      <c r="C2390">
        <v>51.6</v>
      </c>
      <c r="D2390">
        <f>MOD(A2390-1+'Peaker Keys'!$B$7,'Peaker Keys'!$B$5)</f>
        <v>2407</v>
      </c>
      <c r="E2390">
        <f>INT(D2390/'Peaker Keys'!$B$6)+1</f>
        <v>101</v>
      </c>
      <c r="F2390">
        <f>MOD(D2390,'Peaker Keys'!$B$6)</f>
        <v>7</v>
      </c>
      <c r="G2390" t="str">
        <f>VLOOKUP(E2390,Clustering!$A$6:$B$370,2,FALSE)</f>
        <v>Winter</v>
      </c>
      <c r="H2390">
        <f>IF('Peaker Keys'!$B$29&gt;0,MAX(0,MIN('Peaker Keys'!$B$10,B2390/'Peaker Keys'!$B$29)),0)</f>
        <v>0</v>
      </c>
      <c r="I2390">
        <f>MAX(0,MIN('Peaker Keys'!$B$10,C2390/'Peaker Keys'!$B$30))</f>
        <v>4.3224551545277719E-4</v>
      </c>
      <c r="J2390">
        <f>IF('Peaker Keys'!$B$31=1,H2390,I2390)</f>
        <v>0</v>
      </c>
    </row>
    <row r="2391" spans="1:10" x14ac:dyDescent="0.25">
      <c r="A2391">
        <v>2385</v>
      </c>
      <c r="B2391">
        <v>0</v>
      </c>
      <c r="C2391">
        <v>51.6</v>
      </c>
      <c r="D2391">
        <f>MOD(A2391-1+'Peaker Keys'!$B$7,'Peaker Keys'!$B$5)</f>
        <v>2408</v>
      </c>
      <c r="E2391">
        <f>INT(D2391/'Peaker Keys'!$B$6)+1</f>
        <v>101</v>
      </c>
      <c r="F2391">
        <f>MOD(D2391,'Peaker Keys'!$B$6)</f>
        <v>8</v>
      </c>
      <c r="G2391" t="str">
        <f>VLOOKUP(E2391,Clustering!$A$6:$B$370,2,FALSE)</f>
        <v>Winter</v>
      </c>
      <c r="H2391">
        <f>IF('Peaker Keys'!$B$29&gt;0,MAX(0,MIN('Peaker Keys'!$B$10,B2391/'Peaker Keys'!$B$29)),0)</f>
        <v>0</v>
      </c>
      <c r="I2391">
        <f>MAX(0,MIN('Peaker Keys'!$B$10,C2391/'Peaker Keys'!$B$30))</f>
        <v>4.3224551545277719E-4</v>
      </c>
      <c r="J2391">
        <f>IF('Peaker Keys'!$B$31=1,H2391,I2391)</f>
        <v>0</v>
      </c>
    </row>
    <row r="2392" spans="1:10" x14ac:dyDescent="0.25">
      <c r="A2392">
        <v>2386</v>
      </c>
      <c r="B2392">
        <v>0</v>
      </c>
      <c r="C2392">
        <v>51.6</v>
      </c>
      <c r="D2392">
        <f>MOD(A2392-1+'Peaker Keys'!$B$7,'Peaker Keys'!$B$5)</f>
        <v>2409</v>
      </c>
      <c r="E2392">
        <f>INT(D2392/'Peaker Keys'!$B$6)+1</f>
        <v>101</v>
      </c>
      <c r="F2392">
        <f>MOD(D2392,'Peaker Keys'!$B$6)</f>
        <v>9</v>
      </c>
      <c r="G2392" t="str">
        <f>VLOOKUP(E2392,Clustering!$A$6:$B$370,2,FALSE)</f>
        <v>Winter</v>
      </c>
      <c r="H2392">
        <f>IF('Peaker Keys'!$B$29&gt;0,MAX(0,MIN('Peaker Keys'!$B$10,B2392/'Peaker Keys'!$B$29)),0)</f>
        <v>0</v>
      </c>
      <c r="I2392">
        <f>MAX(0,MIN('Peaker Keys'!$B$10,C2392/'Peaker Keys'!$B$30))</f>
        <v>4.3224551545277719E-4</v>
      </c>
      <c r="J2392">
        <f>IF('Peaker Keys'!$B$31=1,H2392,I2392)</f>
        <v>0</v>
      </c>
    </row>
    <row r="2393" spans="1:10" x14ac:dyDescent="0.25">
      <c r="A2393">
        <v>2387</v>
      </c>
      <c r="B2393">
        <v>0</v>
      </c>
      <c r="C2393">
        <v>51.6</v>
      </c>
      <c r="D2393">
        <f>MOD(A2393-1+'Peaker Keys'!$B$7,'Peaker Keys'!$B$5)</f>
        <v>2410</v>
      </c>
      <c r="E2393">
        <f>INT(D2393/'Peaker Keys'!$B$6)+1</f>
        <v>101</v>
      </c>
      <c r="F2393">
        <f>MOD(D2393,'Peaker Keys'!$B$6)</f>
        <v>10</v>
      </c>
      <c r="G2393" t="str">
        <f>VLOOKUP(E2393,Clustering!$A$6:$B$370,2,FALSE)</f>
        <v>Winter</v>
      </c>
      <c r="H2393">
        <f>IF('Peaker Keys'!$B$29&gt;0,MAX(0,MIN('Peaker Keys'!$B$10,B2393/'Peaker Keys'!$B$29)),0)</f>
        <v>0</v>
      </c>
      <c r="I2393">
        <f>MAX(0,MIN('Peaker Keys'!$B$10,C2393/'Peaker Keys'!$B$30))</f>
        <v>4.3224551545277719E-4</v>
      </c>
      <c r="J2393">
        <f>IF('Peaker Keys'!$B$31=1,H2393,I2393)</f>
        <v>0</v>
      </c>
    </row>
    <row r="2394" spans="1:10" x14ac:dyDescent="0.25">
      <c r="A2394">
        <v>2388</v>
      </c>
      <c r="B2394">
        <v>0</v>
      </c>
      <c r="C2394">
        <v>51.6</v>
      </c>
      <c r="D2394">
        <f>MOD(A2394-1+'Peaker Keys'!$B$7,'Peaker Keys'!$B$5)</f>
        <v>2411</v>
      </c>
      <c r="E2394">
        <f>INT(D2394/'Peaker Keys'!$B$6)+1</f>
        <v>101</v>
      </c>
      <c r="F2394">
        <f>MOD(D2394,'Peaker Keys'!$B$6)</f>
        <v>11</v>
      </c>
      <c r="G2394" t="str">
        <f>VLOOKUP(E2394,Clustering!$A$6:$B$370,2,FALSE)</f>
        <v>Winter</v>
      </c>
      <c r="H2394">
        <f>IF('Peaker Keys'!$B$29&gt;0,MAX(0,MIN('Peaker Keys'!$B$10,B2394/'Peaker Keys'!$B$29)),0)</f>
        <v>0</v>
      </c>
      <c r="I2394">
        <f>MAX(0,MIN('Peaker Keys'!$B$10,C2394/'Peaker Keys'!$B$30))</f>
        <v>4.3224551545277719E-4</v>
      </c>
      <c r="J2394">
        <f>IF('Peaker Keys'!$B$31=1,H2394,I2394)</f>
        <v>0</v>
      </c>
    </row>
    <row r="2395" spans="1:10" x14ac:dyDescent="0.25">
      <c r="A2395">
        <v>2389</v>
      </c>
      <c r="B2395">
        <v>0</v>
      </c>
      <c r="C2395">
        <v>51.6</v>
      </c>
      <c r="D2395">
        <f>MOD(A2395-1+'Peaker Keys'!$B$7,'Peaker Keys'!$B$5)</f>
        <v>2412</v>
      </c>
      <c r="E2395">
        <f>INT(D2395/'Peaker Keys'!$B$6)+1</f>
        <v>101</v>
      </c>
      <c r="F2395">
        <f>MOD(D2395,'Peaker Keys'!$B$6)</f>
        <v>12</v>
      </c>
      <c r="G2395" t="str">
        <f>VLOOKUP(E2395,Clustering!$A$6:$B$370,2,FALSE)</f>
        <v>Winter</v>
      </c>
      <c r="H2395">
        <f>IF('Peaker Keys'!$B$29&gt;0,MAX(0,MIN('Peaker Keys'!$B$10,B2395/'Peaker Keys'!$B$29)),0)</f>
        <v>0</v>
      </c>
      <c r="I2395">
        <f>MAX(0,MIN('Peaker Keys'!$B$10,C2395/'Peaker Keys'!$B$30))</f>
        <v>4.3224551545277719E-4</v>
      </c>
      <c r="J2395">
        <f>IF('Peaker Keys'!$B$31=1,H2395,I2395)</f>
        <v>0</v>
      </c>
    </row>
    <row r="2396" spans="1:10" x14ac:dyDescent="0.25">
      <c r="A2396">
        <v>2390</v>
      </c>
      <c r="B2396">
        <v>0</v>
      </c>
      <c r="C2396">
        <v>51.6</v>
      </c>
      <c r="D2396">
        <f>MOD(A2396-1+'Peaker Keys'!$B$7,'Peaker Keys'!$B$5)</f>
        <v>2413</v>
      </c>
      <c r="E2396">
        <f>INT(D2396/'Peaker Keys'!$B$6)+1</f>
        <v>101</v>
      </c>
      <c r="F2396">
        <f>MOD(D2396,'Peaker Keys'!$B$6)</f>
        <v>13</v>
      </c>
      <c r="G2396" t="str">
        <f>VLOOKUP(E2396,Clustering!$A$6:$B$370,2,FALSE)</f>
        <v>Winter</v>
      </c>
      <c r="H2396">
        <f>IF('Peaker Keys'!$B$29&gt;0,MAX(0,MIN('Peaker Keys'!$B$10,B2396/'Peaker Keys'!$B$29)),0)</f>
        <v>0</v>
      </c>
      <c r="I2396">
        <f>MAX(0,MIN('Peaker Keys'!$B$10,C2396/'Peaker Keys'!$B$30))</f>
        <v>4.3224551545277719E-4</v>
      </c>
      <c r="J2396">
        <f>IF('Peaker Keys'!$B$31=1,H2396,I2396)</f>
        <v>0</v>
      </c>
    </row>
    <row r="2397" spans="1:10" x14ac:dyDescent="0.25">
      <c r="A2397">
        <v>2391</v>
      </c>
      <c r="B2397">
        <v>0</v>
      </c>
      <c r="C2397">
        <v>51.6</v>
      </c>
      <c r="D2397">
        <f>MOD(A2397-1+'Peaker Keys'!$B$7,'Peaker Keys'!$B$5)</f>
        <v>2414</v>
      </c>
      <c r="E2397">
        <f>INT(D2397/'Peaker Keys'!$B$6)+1</f>
        <v>101</v>
      </c>
      <c r="F2397">
        <f>MOD(D2397,'Peaker Keys'!$B$6)</f>
        <v>14</v>
      </c>
      <c r="G2397" t="str">
        <f>VLOOKUP(E2397,Clustering!$A$6:$B$370,2,FALSE)</f>
        <v>Winter</v>
      </c>
      <c r="H2397">
        <f>IF('Peaker Keys'!$B$29&gt;0,MAX(0,MIN('Peaker Keys'!$B$10,B2397/'Peaker Keys'!$B$29)),0)</f>
        <v>0</v>
      </c>
      <c r="I2397">
        <f>MAX(0,MIN('Peaker Keys'!$B$10,C2397/'Peaker Keys'!$B$30))</f>
        <v>4.3224551545277719E-4</v>
      </c>
      <c r="J2397">
        <f>IF('Peaker Keys'!$B$31=1,H2397,I2397)</f>
        <v>0</v>
      </c>
    </row>
    <row r="2398" spans="1:10" x14ac:dyDescent="0.25">
      <c r="A2398">
        <v>2392</v>
      </c>
      <c r="B2398">
        <v>0</v>
      </c>
      <c r="C2398">
        <v>51.6</v>
      </c>
      <c r="D2398">
        <f>MOD(A2398-1+'Peaker Keys'!$B$7,'Peaker Keys'!$B$5)</f>
        <v>2415</v>
      </c>
      <c r="E2398">
        <f>INT(D2398/'Peaker Keys'!$B$6)+1</f>
        <v>101</v>
      </c>
      <c r="F2398">
        <f>MOD(D2398,'Peaker Keys'!$B$6)</f>
        <v>15</v>
      </c>
      <c r="G2398" t="str">
        <f>VLOOKUP(E2398,Clustering!$A$6:$B$370,2,FALSE)</f>
        <v>Winter</v>
      </c>
      <c r="H2398">
        <f>IF('Peaker Keys'!$B$29&gt;0,MAX(0,MIN('Peaker Keys'!$B$10,B2398/'Peaker Keys'!$B$29)),0)</f>
        <v>0</v>
      </c>
      <c r="I2398">
        <f>MAX(0,MIN('Peaker Keys'!$B$10,C2398/'Peaker Keys'!$B$30))</f>
        <v>4.3224551545277719E-4</v>
      </c>
      <c r="J2398">
        <f>IF('Peaker Keys'!$B$31=1,H2398,I2398)</f>
        <v>0</v>
      </c>
    </row>
    <row r="2399" spans="1:10" x14ac:dyDescent="0.25">
      <c r="A2399">
        <v>2393</v>
      </c>
      <c r="B2399">
        <v>0</v>
      </c>
      <c r="C2399">
        <v>159.1</v>
      </c>
      <c r="D2399">
        <f>MOD(A2399-1+'Peaker Keys'!$B$7,'Peaker Keys'!$B$5)</f>
        <v>2416</v>
      </c>
      <c r="E2399">
        <f>INT(D2399/'Peaker Keys'!$B$6)+1</f>
        <v>101</v>
      </c>
      <c r="F2399">
        <f>MOD(D2399,'Peaker Keys'!$B$6)</f>
        <v>16</v>
      </c>
      <c r="G2399" t="str">
        <f>VLOOKUP(E2399,Clustering!$A$6:$B$370,2,FALSE)</f>
        <v>Winter</v>
      </c>
      <c r="H2399">
        <f>IF('Peaker Keys'!$B$29&gt;0,MAX(0,MIN('Peaker Keys'!$B$10,B2399/'Peaker Keys'!$B$29)),0)</f>
        <v>0</v>
      </c>
      <c r="I2399">
        <f>MAX(0,MIN('Peaker Keys'!$B$10,C2399/'Peaker Keys'!$B$30))</f>
        <v>1.3327570059793962E-3</v>
      </c>
      <c r="J2399">
        <f>IF('Peaker Keys'!$B$31=1,H2399,I2399)</f>
        <v>0</v>
      </c>
    </row>
    <row r="2400" spans="1:10" x14ac:dyDescent="0.25">
      <c r="A2400">
        <v>2394</v>
      </c>
      <c r="B2400">
        <v>0</v>
      </c>
      <c r="C2400">
        <v>159.1</v>
      </c>
      <c r="D2400">
        <f>MOD(A2400-1+'Peaker Keys'!$B$7,'Peaker Keys'!$B$5)</f>
        <v>2417</v>
      </c>
      <c r="E2400">
        <f>INT(D2400/'Peaker Keys'!$B$6)+1</f>
        <v>101</v>
      </c>
      <c r="F2400">
        <f>MOD(D2400,'Peaker Keys'!$B$6)</f>
        <v>17</v>
      </c>
      <c r="G2400" t="str">
        <f>VLOOKUP(E2400,Clustering!$A$6:$B$370,2,FALSE)</f>
        <v>Winter</v>
      </c>
      <c r="H2400">
        <f>IF('Peaker Keys'!$B$29&gt;0,MAX(0,MIN('Peaker Keys'!$B$10,B2400/'Peaker Keys'!$B$29)),0)</f>
        <v>0</v>
      </c>
      <c r="I2400">
        <f>MAX(0,MIN('Peaker Keys'!$B$10,C2400/'Peaker Keys'!$B$30))</f>
        <v>1.3327570059793962E-3</v>
      </c>
      <c r="J2400">
        <f>IF('Peaker Keys'!$B$31=1,H2400,I2400)</f>
        <v>0</v>
      </c>
    </row>
    <row r="2401" spans="1:10" x14ac:dyDescent="0.25">
      <c r="A2401">
        <v>2395</v>
      </c>
      <c r="B2401">
        <v>0</v>
      </c>
      <c r="C2401">
        <v>159.1</v>
      </c>
      <c r="D2401">
        <f>MOD(A2401-1+'Peaker Keys'!$B$7,'Peaker Keys'!$B$5)</f>
        <v>2418</v>
      </c>
      <c r="E2401">
        <f>INT(D2401/'Peaker Keys'!$B$6)+1</f>
        <v>101</v>
      </c>
      <c r="F2401">
        <f>MOD(D2401,'Peaker Keys'!$B$6)</f>
        <v>18</v>
      </c>
      <c r="G2401" t="str">
        <f>VLOOKUP(E2401,Clustering!$A$6:$B$370,2,FALSE)</f>
        <v>Winter</v>
      </c>
      <c r="H2401">
        <f>IF('Peaker Keys'!$B$29&gt;0,MAX(0,MIN('Peaker Keys'!$B$10,B2401/'Peaker Keys'!$B$29)),0)</f>
        <v>0</v>
      </c>
      <c r="I2401">
        <f>MAX(0,MIN('Peaker Keys'!$B$10,C2401/'Peaker Keys'!$B$30))</f>
        <v>1.3327570059793962E-3</v>
      </c>
      <c r="J2401">
        <f>IF('Peaker Keys'!$B$31=1,H2401,I2401)</f>
        <v>0</v>
      </c>
    </row>
    <row r="2402" spans="1:10" x14ac:dyDescent="0.25">
      <c r="A2402">
        <v>2396</v>
      </c>
      <c r="B2402">
        <v>0</v>
      </c>
      <c r="C2402">
        <v>2521.5</v>
      </c>
      <c r="D2402">
        <f>MOD(A2402-1+'Peaker Keys'!$B$7,'Peaker Keys'!$B$5)</f>
        <v>2419</v>
      </c>
      <c r="E2402">
        <f>INT(D2402/'Peaker Keys'!$B$6)+1</f>
        <v>101</v>
      </c>
      <c r="F2402">
        <f>MOD(D2402,'Peaker Keys'!$B$6)</f>
        <v>19</v>
      </c>
      <c r="G2402" t="str">
        <f>VLOOKUP(E2402,Clustering!$A$6:$B$370,2,FALSE)</f>
        <v>Winter</v>
      </c>
      <c r="H2402">
        <f>IF('Peaker Keys'!$B$29&gt;0,MAX(0,MIN('Peaker Keys'!$B$10,B2402/'Peaker Keys'!$B$29)),0)</f>
        <v>0</v>
      </c>
      <c r="I2402">
        <f>MAX(0,MIN('Peaker Keys'!$B$10,C2402/'Peaker Keys'!$B$30))</f>
        <v>2.1122229984770882E-2</v>
      </c>
      <c r="J2402">
        <f>IF('Peaker Keys'!$B$31=1,H2402,I2402)</f>
        <v>0</v>
      </c>
    </row>
    <row r="2403" spans="1:10" x14ac:dyDescent="0.25">
      <c r="A2403">
        <v>2397</v>
      </c>
      <c r="B2403">
        <v>0</v>
      </c>
      <c r="C2403">
        <v>958.1</v>
      </c>
      <c r="D2403">
        <f>MOD(A2403-1+'Peaker Keys'!$B$7,'Peaker Keys'!$B$5)</f>
        <v>2420</v>
      </c>
      <c r="E2403">
        <f>INT(D2403/'Peaker Keys'!$B$6)+1</f>
        <v>101</v>
      </c>
      <c r="F2403">
        <f>MOD(D2403,'Peaker Keys'!$B$6)</f>
        <v>20</v>
      </c>
      <c r="G2403" t="str">
        <f>VLOOKUP(E2403,Clustering!$A$6:$B$370,2,FALSE)</f>
        <v>Winter</v>
      </c>
      <c r="H2403">
        <f>IF('Peaker Keys'!$B$29&gt;0,MAX(0,MIN('Peaker Keys'!$B$10,B2403/'Peaker Keys'!$B$29)),0)</f>
        <v>0</v>
      </c>
      <c r="I2403">
        <f>MAX(0,MIN('Peaker Keys'!$B$10,C2403/'Peaker Keys'!$B$30))</f>
        <v>8.0258610146377099E-3</v>
      </c>
      <c r="J2403">
        <f>IF('Peaker Keys'!$B$31=1,H2403,I2403)</f>
        <v>0</v>
      </c>
    </row>
    <row r="2404" spans="1:10" x14ac:dyDescent="0.25">
      <c r="A2404">
        <v>2398</v>
      </c>
      <c r="B2404">
        <v>0</v>
      </c>
      <c r="C2404">
        <v>289.39999999999998</v>
      </c>
      <c r="D2404">
        <f>MOD(A2404-1+'Peaker Keys'!$B$7,'Peaker Keys'!$B$5)</f>
        <v>2421</v>
      </c>
      <c r="E2404">
        <f>INT(D2404/'Peaker Keys'!$B$6)+1</f>
        <v>101</v>
      </c>
      <c r="F2404">
        <f>MOD(D2404,'Peaker Keys'!$B$6)</f>
        <v>21</v>
      </c>
      <c r="G2404" t="str">
        <f>VLOOKUP(E2404,Clustering!$A$6:$B$370,2,FALSE)</f>
        <v>Winter</v>
      </c>
      <c r="H2404">
        <f>IF('Peaker Keys'!$B$29&gt;0,MAX(0,MIN('Peaker Keys'!$B$10,B2404/'Peaker Keys'!$B$29)),0)</f>
        <v>0</v>
      </c>
      <c r="I2404">
        <f>MAX(0,MIN('Peaker Keys'!$B$10,C2404/'Peaker Keys'!$B$30))</f>
        <v>2.4242607010084051E-3</v>
      </c>
      <c r="J2404">
        <f>IF('Peaker Keys'!$B$31=1,H2404,I2404)</f>
        <v>0</v>
      </c>
    </row>
    <row r="2405" spans="1:10" x14ac:dyDescent="0.25">
      <c r="A2405">
        <v>2399</v>
      </c>
      <c r="B2405">
        <v>0</v>
      </c>
      <c r="C2405">
        <v>650.29999999999995</v>
      </c>
      <c r="D2405">
        <f>MOD(A2405-1+'Peaker Keys'!$B$7,'Peaker Keys'!$B$5)</f>
        <v>2422</v>
      </c>
      <c r="E2405">
        <f>INT(D2405/'Peaker Keys'!$B$6)+1</f>
        <v>101</v>
      </c>
      <c r="F2405">
        <f>MOD(D2405,'Peaker Keys'!$B$6)</f>
        <v>22</v>
      </c>
      <c r="G2405" t="str">
        <f>VLOOKUP(E2405,Clustering!$A$6:$B$370,2,FALSE)</f>
        <v>Winter</v>
      </c>
      <c r="H2405">
        <f>IF('Peaker Keys'!$B$29&gt;0,MAX(0,MIN('Peaker Keys'!$B$10,B2405/'Peaker Keys'!$B$29)),0)</f>
        <v>0</v>
      </c>
      <c r="I2405">
        <f>MAX(0,MIN('Peaker Keys'!$B$10,C2405/'Peaker Keys'!$B$30))</f>
        <v>5.4474662538554451E-3</v>
      </c>
      <c r="J2405">
        <f>IF('Peaker Keys'!$B$31=1,H2405,I2405)</f>
        <v>0</v>
      </c>
    </row>
    <row r="2406" spans="1:10" x14ac:dyDescent="0.25">
      <c r="A2406">
        <v>2400</v>
      </c>
      <c r="B2406">
        <v>0</v>
      </c>
      <c r="C2406">
        <v>159.1</v>
      </c>
      <c r="D2406">
        <f>MOD(A2406-1+'Peaker Keys'!$B$7,'Peaker Keys'!$B$5)</f>
        <v>2423</v>
      </c>
      <c r="E2406">
        <f>INT(D2406/'Peaker Keys'!$B$6)+1</f>
        <v>101</v>
      </c>
      <c r="F2406">
        <f>MOD(D2406,'Peaker Keys'!$B$6)</f>
        <v>23</v>
      </c>
      <c r="G2406" t="str">
        <f>VLOOKUP(E2406,Clustering!$A$6:$B$370,2,FALSE)</f>
        <v>Winter</v>
      </c>
      <c r="H2406">
        <f>IF('Peaker Keys'!$B$29&gt;0,MAX(0,MIN('Peaker Keys'!$B$10,B2406/'Peaker Keys'!$B$29)),0)</f>
        <v>0</v>
      </c>
      <c r="I2406">
        <f>MAX(0,MIN('Peaker Keys'!$B$10,C2406/'Peaker Keys'!$B$30))</f>
        <v>1.3327570059793962E-3</v>
      </c>
      <c r="J2406">
        <f>IF('Peaker Keys'!$B$31=1,H2406,I2406)</f>
        <v>0</v>
      </c>
    </row>
    <row r="2407" spans="1:10" x14ac:dyDescent="0.25">
      <c r="A2407">
        <v>2401</v>
      </c>
      <c r="B2407">
        <v>0</v>
      </c>
      <c r="C2407">
        <v>159.1</v>
      </c>
      <c r="D2407">
        <f>MOD(A2407-1+'Peaker Keys'!$B$7,'Peaker Keys'!$B$5)</f>
        <v>2424</v>
      </c>
      <c r="E2407">
        <f>INT(D2407/'Peaker Keys'!$B$6)+1</f>
        <v>102</v>
      </c>
      <c r="F2407">
        <f>MOD(D2407,'Peaker Keys'!$B$6)</f>
        <v>0</v>
      </c>
      <c r="G2407" t="str">
        <f>VLOOKUP(E2407,Clustering!$A$6:$B$370,2,FALSE)</f>
        <v>Fall</v>
      </c>
      <c r="H2407">
        <f>IF('Peaker Keys'!$B$29&gt;0,MAX(0,MIN('Peaker Keys'!$B$10,B2407/'Peaker Keys'!$B$29)),0)</f>
        <v>0</v>
      </c>
      <c r="I2407">
        <f>MAX(0,MIN('Peaker Keys'!$B$10,C2407/'Peaker Keys'!$B$30))</f>
        <v>1.3327570059793962E-3</v>
      </c>
      <c r="J2407">
        <f>IF('Peaker Keys'!$B$31=1,H2407,I2407)</f>
        <v>0</v>
      </c>
    </row>
    <row r="2408" spans="1:10" x14ac:dyDescent="0.25">
      <c r="A2408">
        <v>2402</v>
      </c>
      <c r="B2408">
        <v>0</v>
      </c>
      <c r="C2408">
        <v>148.1</v>
      </c>
      <c r="D2408">
        <f>MOD(A2408-1+'Peaker Keys'!$B$7,'Peaker Keys'!$B$5)</f>
        <v>2425</v>
      </c>
      <c r="E2408">
        <f>INT(D2408/'Peaker Keys'!$B$6)+1</f>
        <v>102</v>
      </c>
      <c r="F2408">
        <f>MOD(D2408,'Peaker Keys'!$B$6)</f>
        <v>1</v>
      </c>
      <c r="G2408" t="str">
        <f>VLOOKUP(E2408,Clustering!$A$6:$B$370,2,FALSE)</f>
        <v>Fall</v>
      </c>
      <c r="H2408">
        <f>IF('Peaker Keys'!$B$29&gt;0,MAX(0,MIN('Peaker Keys'!$B$10,B2408/'Peaker Keys'!$B$29)),0)</f>
        <v>0</v>
      </c>
      <c r="I2408">
        <f>MAX(0,MIN('Peaker Keys'!$B$10,C2408/'Peaker Keys'!$B$30))</f>
        <v>1.2406116441580678E-3</v>
      </c>
      <c r="J2408">
        <f>IF('Peaker Keys'!$B$31=1,H2408,I2408)</f>
        <v>0</v>
      </c>
    </row>
    <row r="2409" spans="1:10" x14ac:dyDescent="0.25">
      <c r="A2409">
        <v>2403</v>
      </c>
      <c r="B2409">
        <v>0</v>
      </c>
      <c r="C2409">
        <v>109.2</v>
      </c>
      <c r="D2409">
        <f>MOD(A2409-1+'Peaker Keys'!$B$7,'Peaker Keys'!$B$5)</f>
        <v>2426</v>
      </c>
      <c r="E2409">
        <f>INT(D2409/'Peaker Keys'!$B$6)+1</f>
        <v>102</v>
      </c>
      <c r="F2409">
        <f>MOD(D2409,'Peaker Keys'!$B$6)</f>
        <v>2</v>
      </c>
      <c r="G2409" t="str">
        <f>VLOOKUP(E2409,Clustering!$A$6:$B$370,2,FALSE)</f>
        <v>Fall</v>
      </c>
      <c r="H2409">
        <f>IF('Peaker Keys'!$B$29&gt;0,MAX(0,MIN('Peaker Keys'!$B$10,B2409/'Peaker Keys'!$B$29)),0)</f>
        <v>0</v>
      </c>
      <c r="I2409">
        <f>MAX(0,MIN('Peaker Keys'!$B$10,C2409/'Peaker Keys'!$B$30))</f>
        <v>9.1475213735355172E-4</v>
      </c>
      <c r="J2409">
        <f>IF('Peaker Keys'!$B$31=1,H2409,I2409)</f>
        <v>0</v>
      </c>
    </row>
    <row r="2410" spans="1:10" x14ac:dyDescent="0.25">
      <c r="A2410">
        <v>2404</v>
      </c>
      <c r="B2410">
        <v>0</v>
      </c>
      <c r="C2410">
        <v>100.3</v>
      </c>
      <c r="D2410">
        <f>MOD(A2410-1+'Peaker Keys'!$B$7,'Peaker Keys'!$B$5)</f>
        <v>2427</v>
      </c>
      <c r="E2410">
        <f>INT(D2410/'Peaker Keys'!$B$6)+1</f>
        <v>102</v>
      </c>
      <c r="F2410">
        <f>MOD(D2410,'Peaker Keys'!$B$6)</f>
        <v>3</v>
      </c>
      <c r="G2410" t="str">
        <f>VLOOKUP(E2410,Clustering!$A$6:$B$370,2,FALSE)</f>
        <v>Fall</v>
      </c>
      <c r="H2410">
        <f>IF('Peaker Keys'!$B$29&gt;0,MAX(0,MIN('Peaker Keys'!$B$10,B2410/'Peaker Keys'!$B$29)),0)</f>
        <v>0</v>
      </c>
      <c r="I2410">
        <f>MAX(0,MIN('Peaker Keys'!$B$10,C2410/'Peaker Keys'!$B$30))</f>
        <v>8.4019816278902229E-4</v>
      </c>
      <c r="J2410">
        <f>IF('Peaker Keys'!$B$31=1,H2410,I2410)</f>
        <v>0</v>
      </c>
    </row>
    <row r="2411" spans="1:10" x14ac:dyDescent="0.25">
      <c r="A2411">
        <v>2405</v>
      </c>
      <c r="B2411">
        <v>0</v>
      </c>
      <c r="C2411">
        <v>128.1</v>
      </c>
      <c r="D2411">
        <f>MOD(A2411-1+'Peaker Keys'!$B$7,'Peaker Keys'!$B$5)</f>
        <v>2428</v>
      </c>
      <c r="E2411">
        <f>INT(D2411/'Peaker Keys'!$B$6)+1</f>
        <v>102</v>
      </c>
      <c r="F2411">
        <f>MOD(D2411,'Peaker Keys'!$B$6)</f>
        <v>4</v>
      </c>
      <c r="G2411" t="str">
        <f>VLOOKUP(E2411,Clustering!$A$6:$B$370,2,FALSE)</f>
        <v>Fall</v>
      </c>
      <c r="H2411">
        <f>IF('Peaker Keys'!$B$29&gt;0,MAX(0,MIN('Peaker Keys'!$B$10,B2411/'Peaker Keys'!$B$29)),0)</f>
        <v>0</v>
      </c>
      <c r="I2411">
        <f>MAX(0,MIN('Peaker Keys'!$B$10,C2411/'Peaker Keys'!$B$30))</f>
        <v>1.0730746226647431E-3</v>
      </c>
      <c r="J2411">
        <f>IF('Peaker Keys'!$B$31=1,H2411,I2411)</f>
        <v>0</v>
      </c>
    </row>
    <row r="2412" spans="1:10" x14ac:dyDescent="0.25">
      <c r="A2412">
        <v>2406</v>
      </c>
      <c r="B2412">
        <v>0</v>
      </c>
      <c r="C2412">
        <v>95.5</v>
      </c>
      <c r="D2412">
        <f>MOD(A2412-1+'Peaker Keys'!$B$7,'Peaker Keys'!$B$5)</f>
        <v>2429</v>
      </c>
      <c r="E2412">
        <f>INT(D2412/'Peaker Keys'!$B$6)+1</f>
        <v>102</v>
      </c>
      <c r="F2412">
        <f>MOD(D2412,'Peaker Keys'!$B$6)</f>
        <v>5</v>
      </c>
      <c r="G2412" t="str">
        <f>VLOOKUP(E2412,Clustering!$A$6:$B$370,2,FALSE)</f>
        <v>Fall</v>
      </c>
      <c r="H2412">
        <f>IF('Peaker Keys'!$B$29&gt;0,MAX(0,MIN('Peaker Keys'!$B$10,B2412/'Peaker Keys'!$B$29)),0)</f>
        <v>0</v>
      </c>
      <c r="I2412">
        <f>MAX(0,MIN('Peaker Keys'!$B$10,C2412/'Peaker Keys'!$B$30))</f>
        <v>7.9998927763062441E-4</v>
      </c>
      <c r="J2412">
        <f>IF('Peaker Keys'!$B$31=1,H2412,I2412)</f>
        <v>0</v>
      </c>
    </row>
    <row r="2413" spans="1:10" x14ac:dyDescent="0.25">
      <c r="A2413">
        <v>2407</v>
      </c>
      <c r="B2413">
        <v>0</v>
      </c>
      <c r="C2413">
        <v>95.5</v>
      </c>
      <c r="D2413">
        <f>MOD(A2413-1+'Peaker Keys'!$B$7,'Peaker Keys'!$B$5)</f>
        <v>2430</v>
      </c>
      <c r="E2413">
        <f>INT(D2413/'Peaker Keys'!$B$6)+1</f>
        <v>102</v>
      </c>
      <c r="F2413">
        <f>MOD(D2413,'Peaker Keys'!$B$6)</f>
        <v>6</v>
      </c>
      <c r="G2413" t="str">
        <f>VLOOKUP(E2413,Clustering!$A$6:$B$370,2,FALSE)</f>
        <v>Fall</v>
      </c>
      <c r="H2413">
        <f>IF('Peaker Keys'!$B$29&gt;0,MAX(0,MIN('Peaker Keys'!$B$10,B2413/'Peaker Keys'!$B$29)),0)</f>
        <v>0</v>
      </c>
      <c r="I2413">
        <f>MAX(0,MIN('Peaker Keys'!$B$10,C2413/'Peaker Keys'!$B$30))</f>
        <v>7.9998927763062441E-4</v>
      </c>
      <c r="J2413">
        <f>IF('Peaker Keys'!$B$31=1,H2413,I2413)</f>
        <v>0</v>
      </c>
    </row>
    <row r="2414" spans="1:10" x14ac:dyDescent="0.25">
      <c r="A2414">
        <v>2408</v>
      </c>
      <c r="B2414">
        <v>0</v>
      </c>
      <c r="C2414">
        <v>95.5</v>
      </c>
      <c r="D2414">
        <f>MOD(A2414-1+'Peaker Keys'!$B$7,'Peaker Keys'!$B$5)</f>
        <v>2431</v>
      </c>
      <c r="E2414">
        <f>INT(D2414/'Peaker Keys'!$B$6)+1</f>
        <v>102</v>
      </c>
      <c r="F2414">
        <f>MOD(D2414,'Peaker Keys'!$B$6)</f>
        <v>7</v>
      </c>
      <c r="G2414" t="str">
        <f>VLOOKUP(E2414,Clustering!$A$6:$B$370,2,FALSE)</f>
        <v>Fall</v>
      </c>
      <c r="H2414">
        <f>IF('Peaker Keys'!$B$29&gt;0,MAX(0,MIN('Peaker Keys'!$B$10,B2414/'Peaker Keys'!$B$29)),0)</f>
        <v>0</v>
      </c>
      <c r="I2414">
        <f>MAX(0,MIN('Peaker Keys'!$B$10,C2414/'Peaker Keys'!$B$30))</f>
        <v>7.9998927763062441E-4</v>
      </c>
      <c r="J2414">
        <f>IF('Peaker Keys'!$B$31=1,H2414,I2414)</f>
        <v>0</v>
      </c>
    </row>
    <row r="2415" spans="1:10" x14ac:dyDescent="0.25">
      <c r="A2415">
        <v>2409</v>
      </c>
      <c r="B2415">
        <v>0</v>
      </c>
      <c r="C2415">
        <v>95.5</v>
      </c>
      <c r="D2415">
        <f>MOD(A2415-1+'Peaker Keys'!$B$7,'Peaker Keys'!$B$5)</f>
        <v>2432</v>
      </c>
      <c r="E2415">
        <f>INT(D2415/'Peaker Keys'!$B$6)+1</f>
        <v>102</v>
      </c>
      <c r="F2415">
        <f>MOD(D2415,'Peaker Keys'!$B$6)</f>
        <v>8</v>
      </c>
      <c r="G2415" t="str">
        <f>VLOOKUP(E2415,Clustering!$A$6:$B$370,2,FALSE)</f>
        <v>Fall</v>
      </c>
      <c r="H2415">
        <f>IF('Peaker Keys'!$B$29&gt;0,MAX(0,MIN('Peaker Keys'!$B$10,B2415/'Peaker Keys'!$B$29)),0)</f>
        <v>0</v>
      </c>
      <c r="I2415">
        <f>MAX(0,MIN('Peaker Keys'!$B$10,C2415/'Peaker Keys'!$B$30))</f>
        <v>7.9998927763062441E-4</v>
      </c>
      <c r="J2415">
        <f>IF('Peaker Keys'!$B$31=1,H2415,I2415)</f>
        <v>0</v>
      </c>
    </row>
    <row r="2416" spans="1:10" x14ac:dyDescent="0.25">
      <c r="A2416">
        <v>2410</v>
      </c>
      <c r="B2416">
        <v>0</v>
      </c>
      <c r="C2416">
        <v>95.5</v>
      </c>
      <c r="D2416">
        <f>MOD(A2416-1+'Peaker Keys'!$B$7,'Peaker Keys'!$B$5)</f>
        <v>2433</v>
      </c>
      <c r="E2416">
        <f>INT(D2416/'Peaker Keys'!$B$6)+1</f>
        <v>102</v>
      </c>
      <c r="F2416">
        <f>MOD(D2416,'Peaker Keys'!$B$6)</f>
        <v>9</v>
      </c>
      <c r="G2416" t="str">
        <f>VLOOKUP(E2416,Clustering!$A$6:$B$370,2,FALSE)</f>
        <v>Fall</v>
      </c>
      <c r="H2416">
        <f>IF('Peaker Keys'!$B$29&gt;0,MAX(0,MIN('Peaker Keys'!$B$10,B2416/'Peaker Keys'!$B$29)),0)</f>
        <v>0</v>
      </c>
      <c r="I2416">
        <f>MAX(0,MIN('Peaker Keys'!$B$10,C2416/'Peaker Keys'!$B$30))</f>
        <v>7.9998927763062441E-4</v>
      </c>
      <c r="J2416">
        <f>IF('Peaker Keys'!$B$31=1,H2416,I2416)</f>
        <v>0</v>
      </c>
    </row>
    <row r="2417" spans="1:10" x14ac:dyDescent="0.25">
      <c r="A2417">
        <v>2411</v>
      </c>
      <c r="B2417">
        <v>0</v>
      </c>
      <c r="C2417">
        <v>95.5</v>
      </c>
      <c r="D2417">
        <f>MOD(A2417-1+'Peaker Keys'!$B$7,'Peaker Keys'!$B$5)</f>
        <v>2434</v>
      </c>
      <c r="E2417">
        <f>INT(D2417/'Peaker Keys'!$B$6)+1</f>
        <v>102</v>
      </c>
      <c r="F2417">
        <f>MOD(D2417,'Peaker Keys'!$B$6)</f>
        <v>10</v>
      </c>
      <c r="G2417" t="str">
        <f>VLOOKUP(E2417,Clustering!$A$6:$B$370,2,FALSE)</f>
        <v>Fall</v>
      </c>
      <c r="H2417">
        <f>IF('Peaker Keys'!$B$29&gt;0,MAX(0,MIN('Peaker Keys'!$B$10,B2417/'Peaker Keys'!$B$29)),0)</f>
        <v>0</v>
      </c>
      <c r="I2417">
        <f>MAX(0,MIN('Peaker Keys'!$B$10,C2417/'Peaker Keys'!$B$30))</f>
        <v>7.9998927763062441E-4</v>
      </c>
      <c r="J2417">
        <f>IF('Peaker Keys'!$B$31=1,H2417,I2417)</f>
        <v>0</v>
      </c>
    </row>
    <row r="2418" spans="1:10" x14ac:dyDescent="0.25">
      <c r="A2418">
        <v>2412</v>
      </c>
      <c r="B2418">
        <v>0</v>
      </c>
      <c r="C2418">
        <v>95.5</v>
      </c>
      <c r="D2418">
        <f>MOD(A2418-1+'Peaker Keys'!$B$7,'Peaker Keys'!$B$5)</f>
        <v>2435</v>
      </c>
      <c r="E2418">
        <f>INT(D2418/'Peaker Keys'!$B$6)+1</f>
        <v>102</v>
      </c>
      <c r="F2418">
        <f>MOD(D2418,'Peaker Keys'!$B$6)</f>
        <v>11</v>
      </c>
      <c r="G2418" t="str">
        <f>VLOOKUP(E2418,Clustering!$A$6:$B$370,2,FALSE)</f>
        <v>Fall</v>
      </c>
      <c r="H2418">
        <f>IF('Peaker Keys'!$B$29&gt;0,MAX(0,MIN('Peaker Keys'!$B$10,B2418/'Peaker Keys'!$B$29)),0)</f>
        <v>0</v>
      </c>
      <c r="I2418">
        <f>MAX(0,MIN('Peaker Keys'!$B$10,C2418/'Peaker Keys'!$B$30))</f>
        <v>7.9998927763062441E-4</v>
      </c>
      <c r="J2418">
        <f>IF('Peaker Keys'!$B$31=1,H2418,I2418)</f>
        <v>0</v>
      </c>
    </row>
    <row r="2419" spans="1:10" x14ac:dyDescent="0.25">
      <c r="A2419">
        <v>2413</v>
      </c>
      <c r="B2419">
        <v>0</v>
      </c>
      <c r="C2419">
        <v>95.5</v>
      </c>
      <c r="D2419">
        <f>MOD(A2419-1+'Peaker Keys'!$B$7,'Peaker Keys'!$B$5)</f>
        <v>2436</v>
      </c>
      <c r="E2419">
        <f>INT(D2419/'Peaker Keys'!$B$6)+1</f>
        <v>102</v>
      </c>
      <c r="F2419">
        <f>MOD(D2419,'Peaker Keys'!$B$6)</f>
        <v>12</v>
      </c>
      <c r="G2419" t="str">
        <f>VLOOKUP(E2419,Clustering!$A$6:$B$370,2,FALSE)</f>
        <v>Fall</v>
      </c>
      <c r="H2419">
        <f>IF('Peaker Keys'!$B$29&gt;0,MAX(0,MIN('Peaker Keys'!$B$10,B2419/'Peaker Keys'!$B$29)),0)</f>
        <v>0</v>
      </c>
      <c r="I2419">
        <f>MAX(0,MIN('Peaker Keys'!$B$10,C2419/'Peaker Keys'!$B$30))</f>
        <v>7.9998927763062441E-4</v>
      </c>
      <c r="J2419">
        <f>IF('Peaker Keys'!$B$31=1,H2419,I2419)</f>
        <v>0</v>
      </c>
    </row>
    <row r="2420" spans="1:10" x14ac:dyDescent="0.25">
      <c r="A2420">
        <v>2414</v>
      </c>
      <c r="B2420">
        <v>0</v>
      </c>
      <c r="C2420">
        <v>95.5</v>
      </c>
      <c r="D2420">
        <f>MOD(A2420-1+'Peaker Keys'!$B$7,'Peaker Keys'!$B$5)</f>
        <v>2437</v>
      </c>
      <c r="E2420">
        <f>INT(D2420/'Peaker Keys'!$B$6)+1</f>
        <v>102</v>
      </c>
      <c r="F2420">
        <f>MOD(D2420,'Peaker Keys'!$B$6)</f>
        <v>13</v>
      </c>
      <c r="G2420" t="str">
        <f>VLOOKUP(E2420,Clustering!$A$6:$B$370,2,FALSE)</f>
        <v>Fall</v>
      </c>
      <c r="H2420">
        <f>IF('Peaker Keys'!$B$29&gt;0,MAX(0,MIN('Peaker Keys'!$B$10,B2420/'Peaker Keys'!$B$29)),0)</f>
        <v>0</v>
      </c>
      <c r="I2420">
        <f>MAX(0,MIN('Peaker Keys'!$B$10,C2420/'Peaker Keys'!$B$30))</f>
        <v>7.9998927763062441E-4</v>
      </c>
      <c r="J2420">
        <f>IF('Peaker Keys'!$B$31=1,H2420,I2420)</f>
        <v>0</v>
      </c>
    </row>
    <row r="2421" spans="1:10" x14ac:dyDescent="0.25">
      <c r="A2421">
        <v>2415</v>
      </c>
      <c r="B2421">
        <v>0</v>
      </c>
      <c r="C2421">
        <v>95.5</v>
      </c>
      <c r="D2421">
        <f>MOD(A2421-1+'Peaker Keys'!$B$7,'Peaker Keys'!$B$5)</f>
        <v>2438</v>
      </c>
      <c r="E2421">
        <f>INT(D2421/'Peaker Keys'!$B$6)+1</f>
        <v>102</v>
      </c>
      <c r="F2421">
        <f>MOD(D2421,'Peaker Keys'!$B$6)</f>
        <v>14</v>
      </c>
      <c r="G2421" t="str">
        <f>VLOOKUP(E2421,Clustering!$A$6:$B$370,2,FALSE)</f>
        <v>Fall</v>
      </c>
      <c r="H2421">
        <f>IF('Peaker Keys'!$B$29&gt;0,MAX(0,MIN('Peaker Keys'!$B$10,B2421/'Peaker Keys'!$B$29)),0)</f>
        <v>0</v>
      </c>
      <c r="I2421">
        <f>MAX(0,MIN('Peaker Keys'!$B$10,C2421/'Peaker Keys'!$B$30))</f>
        <v>7.9998927763062441E-4</v>
      </c>
      <c r="J2421">
        <f>IF('Peaker Keys'!$B$31=1,H2421,I2421)</f>
        <v>0</v>
      </c>
    </row>
    <row r="2422" spans="1:10" x14ac:dyDescent="0.25">
      <c r="A2422">
        <v>2416</v>
      </c>
      <c r="B2422">
        <v>0</v>
      </c>
      <c r="C2422">
        <v>159.1</v>
      </c>
      <c r="D2422">
        <f>MOD(A2422-1+'Peaker Keys'!$B$7,'Peaker Keys'!$B$5)</f>
        <v>2439</v>
      </c>
      <c r="E2422">
        <f>INT(D2422/'Peaker Keys'!$B$6)+1</f>
        <v>102</v>
      </c>
      <c r="F2422">
        <f>MOD(D2422,'Peaker Keys'!$B$6)</f>
        <v>15</v>
      </c>
      <c r="G2422" t="str">
        <f>VLOOKUP(E2422,Clustering!$A$6:$B$370,2,FALSE)</f>
        <v>Fall</v>
      </c>
      <c r="H2422">
        <f>IF('Peaker Keys'!$B$29&gt;0,MAX(0,MIN('Peaker Keys'!$B$10,B2422/'Peaker Keys'!$B$29)),0)</f>
        <v>0</v>
      </c>
      <c r="I2422">
        <f>MAX(0,MIN('Peaker Keys'!$B$10,C2422/'Peaker Keys'!$B$30))</f>
        <v>1.3327570059793962E-3</v>
      </c>
      <c r="J2422">
        <f>IF('Peaker Keys'!$B$31=1,H2422,I2422)</f>
        <v>0</v>
      </c>
    </row>
    <row r="2423" spans="1:10" x14ac:dyDescent="0.25">
      <c r="A2423">
        <v>2417</v>
      </c>
      <c r="B2423">
        <v>0</v>
      </c>
      <c r="C2423">
        <v>159.1</v>
      </c>
      <c r="D2423">
        <f>MOD(A2423-1+'Peaker Keys'!$B$7,'Peaker Keys'!$B$5)</f>
        <v>2440</v>
      </c>
      <c r="E2423">
        <f>INT(D2423/'Peaker Keys'!$B$6)+1</f>
        <v>102</v>
      </c>
      <c r="F2423">
        <f>MOD(D2423,'Peaker Keys'!$B$6)</f>
        <v>16</v>
      </c>
      <c r="G2423" t="str">
        <f>VLOOKUP(E2423,Clustering!$A$6:$B$370,2,FALSE)</f>
        <v>Fall</v>
      </c>
      <c r="H2423">
        <f>IF('Peaker Keys'!$B$29&gt;0,MAX(0,MIN('Peaker Keys'!$B$10,B2423/'Peaker Keys'!$B$29)),0)</f>
        <v>0</v>
      </c>
      <c r="I2423">
        <f>MAX(0,MIN('Peaker Keys'!$B$10,C2423/'Peaker Keys'!$B$30))</f>
        <v>1.3327570059793962E-3</v>
      </c>
      <c r="J2423">
        <f>IF('Peaker Keys'!$B$31=1,H2423,I2423)</f>
        <v>0</v>
      </c>
    </row>
    <row r="2424" spans="1:10" x14ac:dyDescent="0.25">
      <c r="A2424">
        <v>2418</v>
      </c>
      <c r="B2424">
        <v>0</v>
      </c>
      <c r="C2424">
        <v>159.1</v>
      </c>
      <c r="D2424">
        <f>MOD(A2424-1+'Peaker Keys'!$B$7,'Peaker Keys'!$B$5)</f>
        <v>2441</v>
      </c>
      <c r="E2424">
        <f>INT(D2424/'Peaker Keys'!$B$6)+1</f>
        <v>102</v>
      </c>
      <c r="F2424">
        <f>MOD(D2424,'Peaker Keys'!$B$6)</f>
        <v>17</v>
      </c>
      <c r="G2424" t="str">
        <f>VLOOKUP(E2424,Clustering!$A$6:$B$370,2,FALSE)</f>
        <v>Fall</v>
      </c>
      <c r="H2424">
        <f>IF('Peaker Keys'!$B$29&gt;0,MAX(0,MIN('Peaker Keys'!$B$10,B2424/'Peaker Keys'!$B$29)),0)</f>
        <v>0</v>
      </c>
      <c r="I2424">
        <f>MAX(0,MIN('Peaker Keys'!$B$10,C2424/'Peaker Keys'!$B$30))</f>
        <v>1.3327570059793962E-3</v>
      </c>
      <c r="J2424">
        <f>IF('Peaker Keys'!$B$31=1,H2424,I2424)</f>
        <v>0</v>
      </c>
    </row>
    <row r="2425" spans="1:10" x14ac:dyDescent="0.25">
      <c r="A2425">
        <v>2419</v>
      </c>
      <c r="B2425">
        <v>0</v>
      </c>
      <c r="C2425">
        <v>2006</v>
      </c>
      <c r="D2425">
        <f>MOD(A2425-1+'Peaker Keys'!$B$7,'Peaker Keys'!$B$5)</f>
        <v>2442</v>
      </c>
      <c r="E2425">
        <f>INT(D2425/'Peaker Keys'!$B$6)+1</f>
        <v>102</v>
      </c>
      <c r="F2425">
        <f>MOD(D2425,'Peaker Keys'!$B$6)</f>
        <v>18</v>
      </c>
      <c r="G2425" t="str">
        <f>VLOOKUP(E2425,Clustering!$A$6:$B$370,2,FALSE)</f>
        <v>Fall</v>
      </c>
      <c r="H2425">
        <f>IF('Peaker Keys'!$B$29&gt;0,MAX(0,MIN('Peaker Keys'!$B$10,B2425/'Peaker Keys'!$B$29)),0)</f>
        <v>0</v>
      </c>
      <c r="I2425">
        <f>MAX(0,MIN('Peaker Keys'!$B$10,C2425/'Peaker Keys'!$B$30))</f>
        <v>1.6803963255780444E-2</v>
      </c>
      <c r="J2425">
        <f>IF('Peaker Keys'!$B$31=1,H2425,I2425)</f>
        <v>0</v>
      </c>
    </row>
    <row r="2426" spans="1:10" x14ac:dyDescent="0.25">
      <c r="A2426">
        <v>2420</v>
      </c>
      <c r="B2426">
        <v>0</v>
      </c>
      <c r="C2426">
        <v>4259.7</v>
      </c>
      <c r="D2426">
        <f>MOD(A2426-1+'Peaker Keys'!$B$7,'Peaker Keys'!$B$5)</f>
        <v>2443</v>
      </c>
      <c r="E2426">
        <f>INT(D2426/'Peaker Keys'!$B$6)+1</f>
        <v>102</v>
      </c>
      <c r="F2426">
        <f>MOD(D2426,'Peaker Keys'!$B$6)</f>
        <v>19</v>
      </c>
      <c r="G2426" t="str">
        <f>VLOOKUP(E2426,Clustering!$A$6:$B$370,2,FALSE)</f>
        <v>Fall</v>
      </c>
      <c r="H2426">
        <f>IF('Peaker Keys'!$B$29&gt;0,MAX(0,MIN('Peaker Keys'!$B$10,B2426/'Peaker Keys'!$B$29)),0)</f>
        <v>0</v>
      </c>
      <c r="I2426">
        <f>MAX(0,MIN('Peaker Keys'!$B$10,C2426/'Peaker Keys'!$B$30))</f>
        <v>3.5682872522755711E-2</v>
      </c>
      <c r="J2426">
        <f>IF('Peaker Keys'!$B$31=1,H2426,I2426)</f>
        <v>0</v>
      </c>
    </row>
    <row r="2427" spans="1:10" x14ac:dyDescent="0.25">
      <c r="A2427">
        <v>2421</v>
      </c>
      <c r="B2427">
        <v>0</v>
      </c>
      <c r="C2427">
        <v>2233.6</v>
      </c>
      <c r="D2427">
        <f>MOD(A2427-1+'Peaker Keys'!$B$7,'Peaker Keys'!$B$5)</f>
        <v>2444</v>
      </c>
      <c r="E2427">
        <f>INT(D2427/'Peaker Keys'!$B$6)+1</f>
        <v>102</v>
      </c>
      <c r="F2427">
        <f>MOD(D2427,'Peaker Keys'!$B$6)</f>
        <v>20</v>
      </c>
      <c r="G2427" t="str">
        <f>VLOOKUP(E2427,Clustering!$A$6:$B$370,2,FALSE)</f>
        <v>Fall</v>
      </c>
      <c r="H2427">
        <f>IF('Peaker Keys'!$B$29&gt;0,MAX(0,MIN('Peaker Keys'!$B$10,B2427/'Peaker Keys'!$B$29)),0)</f>
        <v>0</v>
      </c>
      <c r="I2427">
        <f>MAX(0,MIN('Peaker Keys'!$B$10,C2427/'Peaker Keys'!$B$30))</f>
        <v>1.8710534560374477E-2</v>
      </c>
      <c r="J2427">
        <f>IF('Peaker Keys'!$B$31=1,H2427,I2427)</f>
        <v>0</v>
      </c>
    </row>
    <row r="2428" spans="1:10" x14ac:dyDescent="0.25">
      <c r="A2428">
        <v>2422</v>
      </c>
      <c r="B2428">
        <v>0</v>
      </c>
      <c r="C2428">
        <v>240.6</v>
      </c>
      <c r="D2428">
        <f>MOD(A2428-1+'Peaker Keys'!$B$7,'Peaker Keys'!$B$5)</f>
        <v>2445</v>
      </c>
      <c r="E2428">
        <f>INT(D2428/'Peaker Keys'!$B$6)+1</f>
        <v>102</v>
      </c>
      <c r="F2428">
        <f>MOD(D2428,'Peaker Keys'!$B$6)</f>
        <v>21</v>
      </c>
      <c r="G2428" t="str">
        <f>VLOOKUP(E2428,Clustering!$A$6:$B$370,2,FALSE)</f>
        <v>Fall</v>
      </c>
      <c r="H2428">
        <f>IF('Peaker Keys'!$B$29&gt;0,MAX(0,MIN('Peaker Keys'!$B$10,B2428/'Peaker Keys'!$B$29)),0)</f>
        <v>0</v>
      </c>
      <c r="I2428">
        <f>MAX(0,MIN('Peaker Keys'!$B$10,C2428/'Peaker Keys'!$B$30))</f>
        <v>2.0154703685646936E-3</v>
      </c>
      <c r="J2428">
        <f>IF('Peaker Keys'!$B$31=1,H2428,I2428)</f>
        <v>0</v>
      </c>
    </row>
    <row r="2429" spans="1:10" x14ac:dyDescent="0.25">
      <c r="A2429">
        <v>2423</v>
      </c>
      <c r="B2429">
        <v>0</v>
      </c>
      <c r="C2429">
        <v>329.5</v>
      </c>
      <c r="D2429">
        <f>MOD(A2429-1+'Peaker Keys'!$B$7,'Peaker Keys'!$B$5)</f>
        <v>2446</v>
      </c>
      <c r="E2429">
        <f>INT(D2429/'Peaker Keys'!$B$6)+1</f>
        <v>102</v>
      </c>
      <c r="F2429">
        <f>MOD(D2429,'Peaker Keys'!$B$6)</f>
        <v>22</v>
      </c>
      <c r="G2429" t="str">
        <f>VLOOKUP(E2429,Clustering!$A$6:$B$370,2,FALSE)</f>
        <v>Fall</v>
      </c>
      <c r="H2429">
        <f>IF('Peaker Keys'!$B$29&gt;0,MAX(0,MIN('Peaker Keys'!$B$10,B2429/'Peaker Keys'!$B$29)),0)</f>
        <v>0</v>
      </c>
      <c r="I2429">
        <f>MAX(0,MIN('Peaker Keys'!$B$10,C2429/'Peaker Keys'!$B$30))</f>
        <v>2.7601724291025208E-3</v>
      </c>
      <c r="J2429">
        <f>IF('Peaker Keys'!$B$31=1,H2429,I2429)</f>
        <v>0</v>
      </c>
    </row>
    <row r="2430" spans="1:10" x14ac:dyDescent="0.25">
      <c r="A2430">
        <v>2424</v>
      </c>
      <c r="B2430">
        <v>0</v>
      </c>
      <c r="C2430">
        <v>159.1</v>
      </c>
      <c r="D2430">
        <f>MOD(A2430-1+'Peaker Keys'!$B$7,'Peaker Keys'!$B$5)</f>
        <v>2447</v>
      </c>
      <c r="E2430">
        <f>INT(D2430/'Peaker Keys'!$B$6)+1</f>
        <v>102</v>
      </c>
      <c r="F2430">
        <f>MOD(D2430,'Peaker Keys'!$B$6)</f>
        <v>23</v>
      </c>
      <c r="G2430" t="str">
        <f>VLOOKUP(E2430,Clustering!$A$6:$B$370,2,FALSE)</f>
        <v>Fall</v>
      </c>
      <c r="H2430">
        <f>IF('Peaker Keys'!$B$29&gt;0,MAX(0,MIN('Peaker Keys'!$B$10,B2430/'Peaker Keys'!$B$29)),0)</f>
        <v>0</v>
      </c>
      <c r="I2430">
        <f>MAX(0,MIN('Peaker Keys'!$B$10,C2430/'Peaker Keys'!$B$30))</f>
        <v>1.3327570059793962E-3</v>
      </c>
      <c r="J2430">
        <f>IF('Peaker Keys'!$B$31=1,H2430,I2430)</f>
        <v>0</v>
      </c>
    </row>
    <row r="2431" spans="1:10" x14ac:dyDescent="0.25">
      <c r="A2431">
        <v>2425</v>
      </c>
      <c r="B2431">
        <v>0</v>
      </c>
      <c r="C2431">
        <v>159.1</v>
      </c>
      <c r="D2431">
        <f>MOD(A2431-1+'Peaker Keys'!$B$7,'Peaker Keys'!$B$5)</f>
        <v>2448</v>
      </c>
      <c r="E2431">
        <f>INT(D2431/'Peaker Keys'!$B$6)+1</f>
        <v>103</v>
      </c>
      <c r="F2431">
        <f>MOD(D2431,'Peaker Keys'!$B$6)</f>
        <v>0</v>
      </c>
      <c r="G2431" t="str">
        <f>VLOOKUP(E2431,Clustering!$A$6:$B$370,2,FALSE)</f>
        <v>Winter</v>
      </c>
      <c r="H2431">
        <f>IF('Peaker Keys'!$B$29&gt;0,MAX(0,MIN('Peaker Keys'!$B$10,B2431/'Peaker Keys'!$B$29)),0)</f>
        <v>0</v>
      </c>
      <c r="I2431">
        <f>MAX(0,MIN('Peaker Keys'!$B$10,C2431/'Peaker Keys'!$B$30))</f>
        <v>1.3327570059793962E-3</v>
      </c>
      <c r="J2431">
        <f>IF('Peaker Keys'!$B$31=1,H2431,I2431)</f>
        <v>0</v>
      </c>
    </row>
    <row r="2432" spans="1:10" x14ac:dyDescent="0.25">
      <c r="A2432">
        <v>2426</v>
      </c>
      <c r="B2432">
        <v>0</v>
      </c>
      <c r="C2432">
        <v>159.1</v>
      </c>
      <c r="D2432">
        <f>MOD(A2432-1+'Peaker Keys'!$B$7,'Peaker Keys'!$B$5)</f>
        <v>2449</v>
      </c>
      <c r="E2432">
        <f>INT(D2432/'Peaker Keys'!$B$6)+1</f>
        <v>103</v>
      </c>
      <c r="F2432">
        <f>MOD(D2432,'Peaker Keys'!$B$6)</f>
        <v>1</v>
      </c>
      <c r="G2432" t="str">
        <f>VLOOKUP(E2432,Clustering!$A$6:$B$370,2,FALSE)</f>
        <v>Winter</v>
      </c>
      <c r="H2432">
        <f>IF('Peaker Keys'!$B$29&gt;0,MAX(0,MIN('Peaker Keys'!$B$10,B2432/'Peaker Keys'!$B$29)),0)</f>
        <v>0</v>
      </c>
      <c r="I2432">
        <f>MAX(0,MIN('Peaker Keys'!$B$10,C2432/'Peaker Keys'!$B$30))</f>
        <v>1.3327570059793962E-3</v>
      </c>
      <c r="J2432">
        <f>IF('Peaker Keys'!$B$31=1,H2432,I2432)</f>
        <v>0</v>
      </c>
    </row>
    <row r="2433" spans="1:10" x14ac:dyDescent="0.25">
      <c r="A2433">
        <v>2427</v>
      </c>
      <c r="B2433">
        <v>0</v>
      </c>
      <c r="C2433">
        <v>152.19999999999999</v>
      </c>
      <c r="D2433">
        <f>MOD(A2433-1+'Peaker Keys'!$B$7,'Peaker Keys'!$B$5)</f>
        <v>2450</v>
      </c>
      <c r="E2433">
        <f>INT(D2433/'Peaker Keys'!$B$6)+1</f>
        <v>103</v>
      </c>
      <c r="F2433">
        <f>MOD(D2433,'Peaker Keys'!$B$6)</f>
        <v>2</v>
      </c>
      <c r="G2433" t="str">
        <f>VLOOKUP(E2433,Clustering!$A$6:$B$370,2,FALSE)</f>
        <v>Winter</v>
      </c>
      <c r="H2433">
        <f>IF('Peaker Keys'!$B$29&gt;0,MAX(0,MIN('Peaker Keys'!$B$10,B2433/'Peaker Keys'!$B$29)),0)</f>
        <v>0</v>
      </c>
      <c r="I2433">
        <f>MAX(0,MIN('Peaker Keys'!$B$10,C2433/'Peaker Keys'!$B$30))</f>
        <v>1.2749567335641992E-3</v>
      </c>
      <c r="J2433">
        <f>IF('Peaker Keys'!$B$31=1,H2433,I2433)</f>
        <v>0</v>
      </c>
    </row>
    <row r="2434" spans="1:10" x14ac:dyDescent="0.25">
      <c r="A2434">
        <v>2428</v>
      </c>
      <c r="B2434">
        <v>0</v>
      </c>
      <c r="C2434">
        <v>135</v>
      </c>
      <c r="D2434">
        <f>MOD(A2434-1+'Peaker Keys'!$B$7,'Peaker Keys'!$B$5)</f>
        <v>2451</v>
      </c>
      <c r="E2434">
        <f>INT(D2434/'Peaker Keys'!$B$6)+1</f>
        <v>103</v>
      </c>
      <c r="F2434">
        <f>MOD(D2434,'Peaker Keys'!$B$6)</f>
        <v>3</v>
      </c>
      <c r="G2434" t="str">
        <f>VLOOKUP(E2434,Clustering!$A$6:$B$370,2,FALSE)</f>
        <v>Winter</v>
      </c>
      <c r="H2434">
        <f>IF('Peaker Keys'!$B$29&gt;0,MAX(0,MIN('Peaker Keys'!$B$10,B2434/'Peaker Keys'!$B$29)),0)</f>
        <v>0</v>
      </c>
      <c r="I2434">
        <f>MAX(0,MIN('Peaker Keys'!$B$10,C2434/'Peaker Keys'!$B$30))</f>
        <v>1.1308748950799403E-3</v>
      </c>
      <c r="J2434">
        <f>IF('Peaker Keys'!$B$31=1,H2434,I2434)</f>
        <v>0</v>
      </c>
    </row>
    <row r="2435" spans="1:10" x14ac:dyDescent="0.25">
      <c r="A2435">
        <v>2429</v>
      </c>
      <c r="B2435">
        <v>0</v>
      </c>
      <c r="C2435">
        <v>146.5</v>
      </c>
      <c r="D2435">
        <f>MOD(A2435-1+'Peaker Keys'!$B$7,'Peaker Keys'!$B$5)</f>
        <v>2452</v>
      </c>
      <c r="E2435">
        <f>INT(D2435/'Peaker Keys'!$B$6)+1</f>
        <v>103</v>
      </c>
      <c r="F2435">
        <f>MOD(D2435,'Peaker Keys'!$B$6)</f>
        <v>4</v>
      </c>
      <c r="G2435" t="str">
        <f>VLOOKUP(E2435,Clustering!$A$6:$B$370,2,FALSE)</f>
        <v>Winter</v>
      </c>
      <c r="H2435">
        <f>IF('Peaker Keys'!$B$29&gt;0,MAX(0,MIN('Peaker Keys'!$B$10,B2435/'Peaker Keys'!$B$29)),0)</f>
        <v>0</v>
      </c>
      <c r="I2435">
        <f>MAX(0,MIN('Peaker Keys'!$B$10,C2435/'Peaker Keys'!$B$30))</f>
        <v>1.2272086824386018E-3</v>
      </c>
      <c r="J2435">
        <f>IF('Peaker Keys'!$B$31=1,H2435,I2435)</f>
        <v>0</v>
      </c>
    </row>
    <row r="2436" spans="1:10" x14ac:dyDescent="0.25">
      <c r="A2436">
        <v>2430</v>
      </c>
      <c r="B2436">
        <v>0</v>
      </c>
      <c r="C2436">
        <v>95.5</v>
      </c>
      <c r="D2436">
        <f>MOD(A2436-1+'Peaker Keys'!$B$7,'Peaker Keys'!$B$5)</f>
        <v>2453</v>
      </c>
      <c r="E2436">
        <f>INT(D2436/'Peaker Keys'!$B$6)+1</f>
        <v>103</v>
      </c>
      <c r="F2436">
        <f>MOD(D2436,'Peaker Keys'!$B$6)</f>
        <v>5</v>
      </c>
      <c r="G2436" t="str">
        <f>VLOOKUP(E2436,Clustering!$A$6:$B$370,2,FALSE)</f>
        <v>Winter</v>
      </c>
      <c r="H2436">
        <f>IF('Peaker Keys'!$B$29&gt;0,MAX(0,MIN('Peaker Keys'!$B$10,B2436/'Peaker Keys'!$B$29)),0)</f>
        <v>0</v>
      </c>
      <c r="I2436">
        <f>MAX(0,MIN('Peaker Keys'!$B$10,C2436/'Peaker Keys'!$B$30))</f>
        <v>7.9998927763062441E-4</v>
      </c>
      <c r="J2436">
        <f>IF('Peaker Keys'!$B$31=1,H2436,I2436)</f>
        <v>0</v>
      </c>
    </row>
    <row r="2437" spans="1:10" x14ac:dyDescent="0.25">
      <c r="A2437">
        <v>2431</v>
      </c>
      <c r="B2437">
        <v>0</v>
      </c>
      <c r="C2437">
        <v>95.5</v>
      </c>
      <c r="D2437">
        <f>MOD(A2437-1+'Peaker Keys'!$B$7,'Peaker Keys'!$B$5)</f>
        <v>2454</v>
      </c>
      <c r="E2437">
        <f>INT(D2437/'Peaker Keys'!$B$6)+1</f>
        <v>103</v>
      </c>
      <c r="F2437">
        <f>MOD(D2437,'Peaker Keys'!$B$6)</f>
        <v>6</v>
      </c>
      <c r="G2437" t="str">
        <f>VLOOKUP(E2437,Clustering!$A$6:$B$370,2,FALSE)</f>
        <v>Winter</v>
      </c>
      <c r="H2437">
        <f>IF('Peaker Keys'!$B$29&gt;0,MAX(0,MIN('Peaker Keys'!$B$10,B2437/'Peaker Keys'!$B$29)),0)</f>
        <v>0</v>
      </c>
      <c r="I2437">
        <f>MAX(0,MIN('Peaker Keys'!$B$10,C2437/'Peaker Keys'!$B$30))</f>
        <v>7.9998927763062441E-4</v>
      </c>
      <c r="J2437">
        <f>IF('Peaker Keys'!$B$31=1,H2437,I2437)</f>
        <v>0</v>
      </c>
    </row>
    <row r="2438" spans="1:10" x14ac:dyDescent="0.25">
      <c r="A2438">
        <v>2432</v>
      </c>
      <c r="B2438">
        <v>0</v>
      </c>
      <c r="C2438">
        <v>95.5</v>
      </c>
      <c r="D2438">
        <f>MOD(A2438-1+'Peaker Keys'!$B$7,'Peaker Keys'!$B$5)</f>
        <v>2455</v>
      </c>
      <c r="E2438">
        <f>INT(D2438/'Peaker Keys'!$B$6)+1</f>
        <v>103</v>
      </c>
      <c r="F2438">
        <f>MOD(D2438,'Peaker Keys'!$B$6)</f>
        <v>7</v>
      </c>
      <c r="G2438" t="str">
        <f>VLOOKUP(E2438,Clustering!$A$6:$B$370,2,FALSE)</f>
        <v>Winter</v>
      </c>
      <c r="H2438">
        <f>IF('Peaker Keys'!$B$29&gt;0,MAX(0,MIN('Peaker Keys'!$B$10,B2438/'Peaker Keys'!$B$29)),0)</f>
        <v>0</v>
      </c>
      <c r="I2438">
        <f>MAX(0,MIN('Peaker Keys'!$B$10,C2438/'Peaker Keys'!$B$30))</f>
        <v>7.9998927763062441E-4</v>
      </c>
      <c r="J2438">
        <f>IF('Peaker Keys'!$B$31=1,H2438,I2438)</f>
        <v>0</v>
      </c>
    </row>
    <row r="2439" spans="1:10" x14ac:dyDescent="0.25">
      <c r="A2439">
        <v>2433</v>
      </c>
      <c r="B2439">
        <v>0</v>
      </c>
      <c r="C2439">
        <v>95.5</v>
      </c>
      <c r="D2439">
        <f>MOD(A2439-1+'Peaker Keys'!$B$7,'Peaker Keys'!$B$5)</f>
        <v>2456</v>
      </c>
      <c r="E2439">
        <f>INT(D2439/'Peaker Keys'!$B$6)+1</f>
        <v>103</v>
      </c>
      <c r="F2439">
        <f>MOD(D2439,'Peaker Keys'!$B$6)</f>
        <v>8</v>
      </c>
      <c r="G2439" t="str">
        <f>VLOOKUP(E2439,Clustering!$A$6:$B$370,2,FALSE)</f>
        <v>Winter</v>
      </c>
      <c r="H2439">
        <f>IF('Peaker Keys'!$B$29&gt;0,MAX(0,MIN('Peaker Keys'!$B$10,B2439/'Peaker Keys'!$B$29)),0)</f>
        <v>0</v>
      </c>
      <c r="I2439">
        <f>MAX(0,MIN('Peaker Keys'!$B$10,C2439/'Peaker Keys'!$B$30))</f>
        <v>7.9998927763062441E-4</v>
      </c>
      <c r="J2439">
        <f>IF('Peaker Keys'!$B$31=1,H2439,I2439)</f>
        <v>0</v>
      </c>
    </row>
    <row r="2440" spans="1:10" x14ac:dyDescent="0.25">
      <c r="A2440">
        <v>2434</v>
      </c>
      <c r="B2440">
        <v>0</v>
      </c>
      <c r="C2440">
        <v>95.5</v>
      </c>
      <c r="D2440">
        <f>MOD(A2440-1+'Peaker Keys'!$B$7,'Peaker Keys'!$B$5)</f>
        <v>2457</v>
      </c>
      <c r="E2440">
        <f>INT(D2440/'Peaker Keys'!$B$6)+1</f>
        <v>103</v>
      </c>
      <c r="F2440">
        <f>MOD(D2440,'Peaker Keys'!$B$6)</f>
        <v>9</v>
      </c>
      <c r="G2440" t="str">
        <f>VLOOKUP(E2440,Clustering!$A$6:$B$370,2,FALSE)</f>
        <v>Winter</v>
      </c>
      <c r="H2440">
        <f>IF('Peaker Keys'!$B$29&gt;0,MAX(0,MIN('Peaker Keys'!$B$10,B2440/'Peaker Keys'!$B$29)),0)</f>
        <v>0</v>
      </c>
      <c r="I2440">
        <f>MAX(0,MIN('Peaker Keys'!$B$10,C2440/'Peaker Keys'!$B$30))</f>
        <v>7.9998927763062441E-4</v>
      </c>
      <c r="J2440">
        <f>IF('Peaker Keys'!$B$31=1,H2440,I2440)</f>
        <v>0</v>
      </c>
    </row>
    <row r="2441" spans="1:10" x14ac:dyDescent="0.25">
      <c r="A2441">
        <v>2435</v>
      </c>
      <c r="B2441">
        <v>0</v>
      </c>
      <c r="C2441">
        <v>95.5</v>
      </c>
      <c r="D2441">
        <f>MOD(A2441-1+'Peaker Keys'!$B$7,'Peaker Keys'!$B$5)</f>
        <v>2458</v>
      </c>
      <c r="E2441">
        <f>INT(D2441/'Peaker Keys'!$B$6)+1</f>
        <v>103</v>
      </c>
      <c r="F2441">
        <f>MOD(D2441,'Peaker Keys'!$B$6)</f>
        <v>10</v>
      </c>
      <c r="G2441" t="str">
        <f>VLOOKUP(E2441,Clustering!$A$6:$B$370,2,FALSE)</f>
        <v>Winter</v>
      </c>
      <c r="H2441">
        <f>IF('Peaker Keys'!$B$29&gt;0,MAX(0,MIN('Peaker Keys'!$B$10,B2441/'Peaker Keys'!$B$29)),0)</f>
        <v>0</v>
      </c>
      <c r="I2441">
        <f>MAX(0,MIN('Peaker Keys'!$B$10,C2441/'Peaker Keys'!$B$30))</f>
        <v>7.9998927763062441E-4</v>
      </c>
      <c r="J2441">
        <f>IF('Peaker Keys'!$B$31=1,H2441,I2441)</f>
        <v>0</v>
      </c>
    </row>
    <row r="2442" spans="1:10" x14ac:dyDescent="0.25">
      <c r="A2442">
        <v>2436</v>
      </c>
      <c r="B2442">
        <v>0</v>
      </c>
      <c r="C2442">
        <v>95.5</v>
      </c>
      <c r="D2442">
        <f>MOD(A2442-1+'Peaker Keys'!$B$7,'Peaker Keys'!$B$5)</f>
        <v>2459</v>
      </c>
      <c r="E2442">
        <f>INT(D2442/'Peaker Keys'!$B$6)+1</f>
        <v>103</v>
      </c>
      <c r="F2442">
        <f>MOD(D2442,'Peaker Keys'!$B$6)</f>
        <v>11</v>
      </c>
      <c r="G2442" t="str">
        <f>VLOOKUP(E2442,Clustering!$A$6:$B$370,2,FALSE)</f>
        <v>Winter</v>
      </c>
      <c r="H2442">
        <f>IF('Peaker Keys'!$B$29&gt;0,MAX(0,MIN('Peaker Keys'!$B$10,B2442/'Peaker Keys'!$B$29)),0)</f>
        <v>0</v>
      </c>
      <c r="I2442">
        <f>MAX(0,MIN('Peaker Keys'!$B$10,C2442/'Peaker Keys'!$B$30))</f>
        <v>7.9998927763062441E-4</v>
      </c>
      <c r="J2442">
        <f>IF('Peaker Keys'!$B$31=1,H2442,I2442)</f>
        <v>0</v>
      </c>
    </row>
    <row r="2443" spans="1:10" x14ac:dyDescent="0.25">
      <c r="A2443">
        <v>2437</v>
      </c>
      <c r="B2443">
        <v>0</v>
      </c>
      <c r="C2443">
        <v>95.5</v>
      </c>
      <c r="D2443">
        <f>MOD(A2443-1+'Peaker Keys'!$B$7,'Peaker Keys'!$B$5)</f>
        <v>2460</v>
      </c>
      <c r="E2443">
        <f>INT(D2443/'Peaker Keys'!$B$6)+1</f>
        <v>103</v>
      </c>
      <c r="F2443">
        <f>MOD(D2443,'Peaker Keys'!$B$6)</f>
        <v>12</v>
      </c>
      <c r="G2443" t="str">
        <f>VLOOKUP(E2443,Clustering!$A$6:$B$370,2,FALSE)</f>
        <v>Winter</v>
      </c>
      <c r="H2443">
        <f>IF('Peaker Keys'!$B$29&gt;0,MAX(0,MIN('Peaker Keys'!$B$10,B2443/'Peaker Keys'!$B$29)),0)</f>
        <v>0</v>
      </c>
      <c r="I2443">
        <f>MAX(0,MIN('Peaker Keys'!$B$10,C2443/'Peaker Keys'!$B$30))</f>
        <v>7.9998927763062441E-4</v>
      </c>
      <c r="J2443">
        <f>IF('Peaker Keys'!$B$31=1,H2443,I2443)</f>
        <v>0</v>
      </c>
    </row>
    <row r="2444" spans="1:10" x14ac:dyDescent="0.25">
      <c r="A2444">
        <v>2438</v>
      </c>
      <c r="B2444">
        <v>0</v>
      </c>
      <c r="C2444">
        <v>95.5</v>
      </c>
      <c r="D2444">
        <f>MOD(A2444-1+'Peaker Keys'!$B$7,'Peaker Keys'!$B$5)</f>
        <v>2461</v>
      </c>
      <c r="E2444">
        <f>INT(D2444/'Peaker Keys'!$B$6)+1</f>
        <v>103</v>
      </c>
      <c r="F2444">
        <f>MOD(D2444,'Peaker Keys'!$B$6)</f>
        <v>13</v>
      </c>
      <c r="G2444" t="str">
        <f>VLOOKUP(E2444,Clustering!$A$6:$B$370,2,FALSE)</f>
        <v>Winter</v>
      </c>
      <c r="H2444">
        <f>IF('Peaker Keys'!$B$29&gt;0,MAX(0,MIN('Peaker Keys'!$B$10,B2444/'Peaker Keys'!$B$29)),0)</f>
        <v>0</v>
      </c>
      <c r="I2444">
        <f>MAX(0,MIN('Peaker Keys'!$B$10,C2444/'Peaker Keys'!$B$30))</f>
        <v>7.9998927763062441E-4</v>
      </c>
      <c r="J2444">
        <f>IF('Peaker Keys'!$B$31=1,H2444,I2444)</f>
        <v>0</v>
      </c>
    </row>
    <row r="2445" spans="1:10" x14ac:dyDescent="0.25">
      <c r="A2445">
        <v>2439</v>
      </c>
      <c r="B2445">
        <v>0</v>
      </c>
      <c r="C2445">
        <v>95.5</v>
      </c>
      <c r="D2445">
        <f>MOD(A2445-1+'Peaker Keys'!$B$7,'Peaker Keys'!$B$5)</f>
        <v>2462</v>
      </c>
      <c r="E2445">
        <f>INT(D2445/'Peaker Keys'!$B$6)+1</f>
        <v>103</v>
      </c>
      <c r="F2445">
        <f>MOD(D2445,'Peaker Keys'!$B$6)</f>
        <v>14</v>
      </c>
      <c r="G2445" t="str">
        <f>VLOOKUP(E2445,Clustering!$A$6:$B$370,2,FALSE)</f>
        <v>Winter</v>
      </c>
      <c r="H2445">
        <f>IF('Peaker Keys'!$B$29&gt;0,MAX(0,MIN('Peaker Keys'!$B$10,B2445/'Peaker Keys'!$B$29)),0)</f>
        <v>0</v>
      </c>
      <c r="I2445">
        <f>MAX(0,MIN('Peaker Keys'!$B$10,C2445/'Peaker Keys'!$B$30))</f>
        <v>7.9998927763062441E-4</v>
      </c>
      <c r="J2445">
        <f>IF('Peaker Keys'!$B$31=1,H2445,I2445)</f>
        <v>0</v>
      </c>
    </row>
    <row r="2446" spans="1:10" x14ac:dyDescent="0.25">
      <c r="A2446">
        <v>2440</v>
      </c>
      <c r="B2446">
        <v>0</v>
      </c>
      <c r="C2446">
        <v>95.5</v>
      </c>
      <c r="D2446">
        <f>MOD(A2446-1+'Peaker Keys'!$B$7,'Peaker Keys'!$B$5)</f>
        <v>2463</v>
      </c>
      <c r="E2446">
        <f>INT(D2446/'Peaker Keys'!$B$6)+1</f>
        <v>103</v>
      </c>
      <c r="F2446">
        <f>MOD(D2446,'Peaker Keys'!$B$6)</f>
        <v>15</v>
      </c>
      <c r="G2446" t="str">
        <f>VLOOKUP(E2446,Clustering!$A$6:$B$370,2,FALSE)</f>
        <v>Winter</v>
      </c>
      <c r="H2446">
        <f>IF('Peaker Keys'!$B$29&gt;0,MAX(0,MIN('Peaker Keys'!$B$10,B2446/'Peaker Keys'!$B$29)),0)</f>
        <v>0</v>
      </c>
      <c r="I2446">
        <f>MAX(0,MIN('Peaker Keys'!$B$10,C2446/'Peaker Keys'!$B$30))</f>
        <v>7.9998927763062441E-4</v>
      </c>
      <c r="J2446">
        <f>IF('Peaker Keys'!$B$31=1,H2446,I2446)</f>
        <v>0</v>
      </c>
    </row>
    <row r="2447" spans="1:10" x14ac:dyDescent="0.25">
      <c r="A2447">
        <v>2441</v>
      </c>
      <c r="B2447">
        <v>0</v>
      </c>
      <c r="C2447">
        <v>159.1</v>
      </c>
      <c r="D2447">
        <f>MOD(A2447-1+'Peaker Keys'!$B$7,'Peaker Keys'!$B$5)</f>
        <v>2464</v>
      </c>
      <c r="E2447">
        <f>INT(D2447/'Peaker Keys'!$B$6)+1</f>
        <v>103</v>
      </c>
      <c r="F2447">
        <f>MOD(D2447,'Peaker Keys'!$B$6)</f>
        <v>16</v>
      </c>
      <c r="G2447" t="str">
        <f>VLOOKUP(E2447,Clustering!$A$6:$B$370,2,FALSE)</f>
        <v>Winter</v>
      </c>
      <c r="H2447">
        <f>IF('Peaker Keys'!$B$29&gt;0,MAX(0,MIN('Peaker Keys'!$B$10,B2447/'Peaker Keys'!$B$29)),0)</f>
        <v>0</v>
      </c>
      <c r="I2447">
        <f>MAX(0,MIN('Peaker Keys'!$B$10,C2447/'Peaker Keys'!$B$30))</f>
        <v>1.3327570059793962E-3</v>
      </c>
      <c r="J2447">
        <f>IF('Peaker Keys'!$B$31=1,H2447,I2447)</f>
        <v>0</v>
      </c>
    </row>
    <row r="2448" spans="1:10" x14ac:dyDescent="0.25">
      <c r="A2448">
        <v>2442</v>
      </c>
      <c r="B2448">
        <v>0</v>
      </c>
      <c r="C2448">
        <v>509.7</v>
      </c>
      <c r="D2448">
        <f>MOD(A2448-1+'Peaker Keys'!$B$7,'Peaker Keys'!$B$5)</f>
        <v>2465</v>
      </c>
      <c r="E2448">
        <f>INT(D2448/'Peaker Keys'!$B$6)+1</f>
        <v>103</v>
      </c>
      <c r="F2448">
        <f>MOD(D2448,'Peaker Keys'!$B$6)</f>
        <v>17</v>
      </c>
      <c r="G2448" t="str">
        <f>VLOOKUP(E2448,Clustering!$A$6:$B$370,2,FALSE)</f>
        <v>Winter</v>
      </c>
      <c r="H2448">
        <f>IF('Peaker Keys'!$B$29&gt;0,MAX(0,MIN('Peaker Keys'!$B$10,B2448/'Peaker Keys'!$B$29)),0)</f>
        <v>0</v>
      </c>
      <c r="I2448">
        <f>MAX(0,MIN('Peaker Keys'!$B$10,C2448/'Peaker Keys'!$B$30))</f>
        <v>4.2696809927573742E-3</v>
      </c>
      <c r="J2448">
        <f>IF('Peaker Keys'!$B$31=1,H2448,I2448)</f>
        <v>0</v>
      </c>
    </row>
    <row r="2449" spans="1:10" x14ac:dyDescent="0.25">
      <c r="A2449">
        <v>2443</v>
      </c>
      <c r="B2449">
        <v>0</v>
      </c>
      <c r="C2449">
        <v>4737.1000000000004</v>
      </c>
      <c r="D2449">
        <f>MOD(A2449-1+'Peaker Keys'!$B$7,'Peaker Keys'!$B$5)</f>
        <v>2466</v>
      </c>
      <c r="E2449">
        <f>INT(D2449/'Peaker Keys'!$B$6)+1</f>
        <v>103</v>
      </c>
      <c r="F2449">
        <f>MOD(D2449,'Peaker Keys'!$B$6)</f>
        <v>18</v>
      </c>
      <c r="G2449" t="str">
        <f>VLOOKUP(E2449,Clustering!$A$6:$B$370,2,FALSE)</f>
        <v>Winter</v>
      </c>
      <c r="H2449">
        <f>IF('Peaker Keys'!$B$29&gt;0,MAX(0,MIN('Peaker Keys'!$B$10,B2449/'Peaker Keys'!$B$29)),0)</f>
        <v>0</v>
      </c>
      <c r="I2449">
        <f>MAX(0,MIN('Peaker Keys'!$B$10,C2449/'Peaker Keys'!$B$30))</f>
        <v>3.9681981225801376E-2</v>
      </c>
      <c r="J2449">
        <f>IF('Peaker Keys'!$B$31=1,H2449,I2449)</f>
        <v>0</v>
      </c>
    </row>
    <row r="2450" spans="1:10" x14ac:dyDescent="0.25">
      <c r="A2450">
        <v>2444</v>
      </c>
      <c r="B2450">
        <v>0</v>
      </c>
      <c r="C2450">
        <v>4737.1000000000004</v>
      </c>
      <c r="D2450">
        <f>MOD(A2450-1+'Peaker Keys'!$B$7,'Peaker Keys'!$B$5)</f>
        <v>2467</v>
      </c>
      <c r="E2450">
        <f>INT(D2450/'Peaker Keys'!$B$6)+1</f>
        <v>103</v>
      </c>
      <c r="F2450">
        <f>MOD(D2450,'Peaker Keys'!$B$6)</f>
        <v>19</v>
      </c>
      <c r="G2450" t="str">
        <f>VLOOKUP(E2450,Clustering!$A$6:$B$370,2,FALSE)</f>
        <v>Winter</v>
      </c>
      <c r="H2450">
        <f>IF('Peaker Keys'!$B$29&gt;0,MAX(0,MIN('Peaker Keys'!$B$10,B2450/'Peaker Keys'!$B$29)),0)</f>
        <v>0</v>
      </c>
      <c r="I2450">
        <f>MAX(0,MIN('Peaker Keys'!$B$10,C2450/'Peaker Keys'!$B$30))</f>
        <v>3.9681981225801376E-2</v>
      </c>
      <c r="J2450">
        <f>IF('Peaker Keys'!$B$31=1,H2450,I2450)</f>
        <v>0</v>
      </c>
    </row>
    <row r="2451" spans="1:10" x14ac:dyDescent="0.25">
      <c r="A2451">
        <v>2445</v>
      </c>
      <c r="B2451">
        <v>0</v>
      </c>
      <c r="C2451">
        <v>3163.2</v>
      </c>
      <c r="D2451">
        <f>MOD(A2451-1+'Peaker Keys'!$B$7,'Peaker Keys'!$B$5)</f>
        <v>2468</v>
      </c>
      <c r="E2451">
        <f>INT(D2451/'Peaker Keys'!$B$6)+1</f>
        <v>103</v>
      </c>
      <c r="F2451">
        <f>MOD(D2451,'Peaker Keys'!$B$6)</f>
        <v>20</v>
      </c>
      <c r="G2451" t="str">
        <f>VLOOKUP(E2451,Clustering!$A$6:$B$370,2,FALSE)</f>
        <v>Winter</v>
      </c>
      <c r="H2451">
        <f>IF('Peaker Keys'!$B$29&gt;0,MAX(0,MIN('Peaker Keys'!$B$10,B2451/'Peaker Keys'!$B$29)),0)</f>
        <v>0</v>
      </c>
      <c r="I2451">
        <f>MAX(0,MIN('Peaker Keys'!$B$10,C2451/'Peaker Keys'!$B$30))</f>
        <v>2.6497655319384198E-2</v>
      </c>
      <c r="J2451">
        <f>IF('Peaker Keys'!$B$31=1,H2451,I2451)</f>
        <v>0</v>
      </c>
    </row>
    <row r="2452" spans="1:10" x14ac:dyDescent="0.25">
      <c r="A2452">
        <v>2446</v>
      </c>
      <c r="B2452">
        <v>0</v>
      </c>
      <c r="C2452">
        <v>1046.7</v>
      </c>
      <c r="D2452">
        <f>MOD(A2452-1+'Peaker Keys'!$B$7,'Peaker Keys'!$B$5)</f>
        <v>2469</v>
      </c>
      <c r="E2452">
        <f>INT(D2452/'Peaker Keys'!$B$6)+1</f>
        <v>103</v>
      </c>
      <c r="F2452">
        <f>MOD(D2452,'Peaker Keys'!$B$6)</f>
        <v>21</v>
      </c>
      <c r="G2452" t="str">
        <f>VLOOKUP(E2452,Clustering!$A$6:$B$370,2,FALSE)</f>
        <v>Winter</v>
      </c>
      <c r="H2452">
        <f>IF('Peaker Keys'!$B$29&gt;0,MAX(0,MIN('Peaker Keys'!$B$10,B2452/'Peaker Keys'!$B$29)),0)</f>
        <v>0</v>
      </c>
      <c r="I2452">
        <f>MAX(0,MIN('Peaker Keys'!$B$10,C2452/'Peaker Keys'!$B$30))</f>
        <v>8.7680500198531377E-3</v>
      </c>
      <c r="J2452">
        <f>IF('Peaker Keys'!$B$31=1,H2452,I2452)</f>
        <v>0</v>
      </c>
    </row>
    <row r="2453" spans="1:10" x14ac:dyDescent="0.25">
      <c r="A2453">
        <v>2447</v>
      </c>
      <c r="B2453">
        <v>0</v>
      </c>
      <c r="C2453">
        <v>159.1</v>
      </c>
      <c r="D2453">
        <f>MOD(A2453-1+'Peaker Keys'!$B$7,'Peaker Keys'!$B$5)</f>
        <v>2470</v>
      </c>
      <c r="E2453">
        <f>INT(D2453/'Peaker Keys'!$B$6)+1</f>
        <v>103</v>
      </c>
      <c r="F2453">
        <f>MOD(D2453,'Peaker Keys'!$B$6)</f>
        <v>22</v>
      </c>
      <c r="G2453" t="str">
        <f>VLOOKUP(E2453,Clustering!$A$6:$B$370,2,FALSE)</f>
        <v>Winter</v>
      </c>
      <c r="H2453">
        <f>IF('Peaker Keys'!$B$29&gt;0,MAX(0,MIN('Peaker Keys'!$B$10,B2453/'Peaker Keys'!$B$29)),0)</f>
        <v>0</v>
      </c>
      <c r="I2453">
        <f>MAX(0,MIN('Peaker Keys'!$B$10,C2453/'Peaker Keys'!$B$30))</f>
        <v>1.3327570059793962E-3</v>
      </c>
      <c r="J2453">
        <f>IF('Peaker Keys'!$B$31=1,H2453,I2453)</f>
        <v>0</v>
      </c>
    </row>
    <row r="2454" spans="1:10" x14ac:dyDescent="0.25">
      <c r="A2454">
        <v>2448</v>
      </c>
      <c r="B2454">
        <v>0</v>
      </c>
      <c r="C2454">
        <v>159.1</v>
      </c>
      <c r="D2454">
        <f>MOD(A2454-1+'Peaker Keys'!$B$7,'Peaker Keys'!$B$5)</f>
        <v>2471</v>
      </c>
      <c r="E2454">
        <f>INT(D2454/'Peaker Keys'!$B$6)+1</f>
        <v>103</v>
      </c>
      <c r="F2454">
        <f>MOD(D2454,'Peaker Keys'!$B$6)</f>
        <v>23</v>
      </c>
      <c r="G2454" t="str">
        <f>VLOOKUP(E2454,Clustering!$A$6:$B$370,2,FALSE)</f>
        <v>Winter</v>
      </c>
      <c r="H2454">
        <f>IF('Peaker Keys'!$B$29&gt;0,MAX(0,MIN('Peaker Keys'!$B$10,B2454/'Peaker Keys'!$B$29)),0)</f>
        <v>0</v>
      </c>
      <c r="I2454">
        <f>MAX(0,MIN('Peaker Keys'!$B$10,C2454/'Peaker Keys'!$B$30))</f>
        <v>1.3327570059793962E-3</v>
      </c>
      <c r="J2454">
        <f>IF('Peaker Keys'!$B$31=1,H2454,I2454)</f>
        <v>0</v>
      </c>
    </row>
    <row r="2455" spans="1:10" x14ac:dyDescent="0.25">
      <c r="A2455">
        <v>2449</v>
      </c>
      <c r="B2455">
        <v>0</v>
      </c>
      <c r="C2455">
        <v>159.1</v>
      </c>
      <c r="D2455">
        <f>MOD(A2455-1+'Peaker Keys'!$B$7,'Peaker Keys'!$B$5)</f>
        <v>2472</v>
      </c>
      <c r="E2455">
        <f>INT(D2455/'Peaker Keys'!$B$6)+1</f>
        <v>104</v>
      </c>
      <c r="F2455">
        <f>MOD(D2455,'Peaker Keys'!$B$6)</f>
        <v>0</v>
      </c>
      <c r="G2455" t="str">
        <f>VLOOKUP(E2455,Clustering!$A$6:$B$370,2,FALSE)</f>
        <v>Winter</v>
      </c>
      <c r="H2455">
        <f>IF('Peaker Keys'!$B$29&gt;0,MAX(0,MIN('Peaker Keys'!$B$10,B2455/'Peaker Keys'!$B$29)),0)</f>
        <v>0</v>
      </c>
      <c r="I2455">
        <f>MAX(0,MIN('Peaker Keys'!$B$10,C2455/'Peaker Keys'!$B$30))</f>
        <v>1.3327570059793962E-3</v>
      </c>
      <c r="J2455">
        <f>IF('Peaker Keys'!$B$31=1,H2455,I2455)</f>
        <v>0</v>
      </c>
    </row>
    <row r="2456" spans="1:10" x14ac:dyDescent="0.25">
      <c r="A2456">
        <v>2450</v>
      </c>
      <c r="B2456">
        <v>0</v>
      </c>
      <c r="C2456">
        <v>134.19999999999999</v>
      </c>
      <c r="D2456">
        <f>MOD(A2456-1+'Peaker Keys'!$B$7,'Peaker Keys'!$B$5)</f>
        <v>2473</v>
      </c>
      <c r="E2456">
        <f>INT(D2456/'Peaker Keys'!$B$6)+1</f>
        <v>104</v>
      </c>
      <c r="F2456">
        <f>MOD(D2456,'Peaker Keys'!$B$6)</f>
        <v>1</v>
      </c>
      <c r="G2456" t="str">
        <f>VLOOKUP(E2456,Clustering!$A$6:$B$370,2,FALSE)</f>
        <v>Winter</v>
      </c>
      <c r="H2456">
        <f>IF('Peaker Keys'!$B$29&gt;0,MAX(0,MIN('Peaker Keys'!$B$10,B2456/'Peaker Keys'!$B$29)),0)</f>
        <v>0</v>
      </c>
      <c r="I2456">
        <f>MAX(0,MIN('Peaker Keys'!$B$10,C2456/'Peaker Keys'!$B$30))</f>
        <v>1.1241734142202072E-3</v>
      </c>
      <c r="J2456">
        <f>IF('Peaker Keys'!$B$31=1,H2456,I2456)</f>
        <v>0</v>
      </c>
    </row>
    <row r="2457" spans="1:10" x14ac:dyDescent="0.25">
      <c r="A2457">
        <v>2451</v>
      </c>
      <c r="B2457">
        <v>0</v>
      </c>
      <c r="C2457">
        <v>100.2</v>
      </c>
      <c r="D2457">
        <f>MOD(A2457-1+'Peaker Keys'!$B$7,'Peaker Keys'!$B$5)</f>
        <v>2474</v>
      </c>
      <c r="E2457">
        <f>INT(D2457/'Peaker Keys'!$B$6)+1</f>
        <v>104</v>
      </c>
      <c r="F2457">
        <f>MOD(D2457,'Peaker Keys'!$B$6)</f>
        <v>2</v>
      </c>
      <c r="G2457" t="str">
        <f>VLOOKUP(E2457,Clustering!$A$6:$B$370,2,FALSE)</f>
        <v>Winter</v>
      </c>
      <c r="H2457">
        <f>IF('Peaker Keys'!$B$29&gt;0,MAX(0,MIN('Peaker Keys'!$B$10,B2457/'Peaker Keys'!$B$29)),0)</f>
        <v>0</v>
      </c>
      <c r="I2457">
        <f>MAX(0,MIN('Peaker Keys'!$B$10,C2457/'Peaker Keys'!$B$30))</f>
        <v>8.393604776815557E-4</v>
      </c>
      <c r="J2457">
        <f>IF('Peaker Keys'!$B$31=1,H2457,I2457)</f>
        <v>0</v>
      </c>
    </row>
    <row r="2458" spans="1:10" x14ac:dyDescent="0.25">
      <c r="A2458">
        <v>2452</v>
      </c>
      <c r="B2458">
        <v>0</v>
      </c>
      <c r="C2458">
        <v>95.5</v>
      </c>
      <c r="D2458">
        <f>MOD(A2458-1+'Peaker Keys'!$B$7,'Peaker Keys'!$B$5)</f>
        <v>2475</v>
      </c>
      <c r="E2458">
        <f>INT(D2458/'Peaker Keys'!$B$6)+1</f>
        <v>104</v>
      </c>
      <c r="F2458">
        <f>MOD(D2458,'Peaker Keys'!$B$6)</f>
        <v>3</v>
      </c>
      <c r="G2458" t="str">
        <f>VLOOKUP(E2458,Clustering!$A$6:$B$370,2,FALSE)</f>
        <v>Winter</v>
      </c>
      <c r="H2458">
        <f>IF('Peaker Keys'!$B$29&gt;0,MAX(0,MIN('Peaker Keys'!$B$10,B2458/'Peaker Keys'!$B$29)),0)</f>
        <v>0</v>
      </c>
      <c r="I2458">
        <f>MAX(0,MIN('Peaker Keys'!$B$10,C2458/'Peaker Keys'!$B$30))</f>
        <v>7.9998927763062441E-4</v>
      </c>
      <c r="J2458">
        <f>IF('Peaker Keys'!$B$31=1,H2458,I2458)</f>
        <v>0</v>
      </c>
    </row>
    <row r="2459" spans="1:10" x14ac:dyDescent="0.25">
      <c r="A2459">
        <v>2453</v>
      </c>
      <c r="B2459">
        <v>0</v>
      </c>
      <c r="C2459">
        <v>100.2</v>
      </c>
      <c r="D2459">
        <f>MOD(A2459-1+'Peaker Keys'!$B$7,'Peaker Keys'!$B$5)</f>
        <v>2476</v>
      </c>
      <c r="E2459">
        <f>INT(D2459/'Peaker Keys'!$B$6)+1</f>
        <v>104</v>
      </c>
      <c r="F2459">
        <f>MOD(D2459,'Peaker Keys'!$B$6)</f>
        <v>4</v>
      </c>
      <c r="G2459" t="str">
        <f>VLOOKUP(E2459,Clustering!$A$6:$B$370,2,FALSE)</f>
        <v>Winter</v>
      </c>
      <c r="H2459">
        <f>IF('Peaker Keys'!$B$29&gt;0,MAX(0,MIN('Peaker Keys'!$B$10,B2459/'Peaker Keys'!$B$29)),0)</f>
        <v>0</v>
      </c>
      <c r="I2459">
        <f>MAX(0,MIN('Peaker Keys'!$B$10,C2459/'Peaker Keys'!$B$30))</f>
        <v>8.393604776815557E-4</v>
      </c>
      <c r="J2459">
        <f>IF('Peaker Keys'!$B$31=1,H2459,I2459)</f>
        <v>0</v>
      </c>
    </row>
    <row r="2460" spans="1:10" x14ac:dyDescent="0.25">
      <c r="A2460">
        <v>2454</v>
      </c>
      <c r="B2460">
        <v>0</v>
      </c>
      <c r="C2460">
        <v>95.5</v>
      </c>
      <c r="D2460">
        <f>MOD(A2460-1+'Peaker Keys'!$B$7,'Peaker Keys'!$B$5)</f>
        <v>2477</v>
      </c>
      <c r="E2460">
        <f>INT(D2460/'Peaker Keys'!$B$6)+1</f>
        <v>104</v>
      </c>
      <c r="F2460">
        <f>MOD(D2460,'Peaker Keys'!$B$6)</f>
        <v>5</v>
      </c>
      <c r="G2460" t="str">
        <f>VLOOKUP(E2460,Clustering!$A$6:$B$370,2,FALSE)</f>
        <v>Winter</v>
      </c>
      <c r="H2460">
        <f>IF('Peaker Keys'!$B$29&gt;0,MAX(0,MIN('Peaker Keys'!$B$10,B2460/'Peaker Keys'!$B$29)),0)</f>
        <v>0</v>
      </c>
      <c r="I2460">
        <f>MAX(0,MIN('Peaker Keys'!$B$10,C2460/'Peaker Keys'!$B$30))</f>
        <v>7.9998927763062441E-4</v>
      </c>
      <c r="J2460">
        <f>IF('Peaker Keys'!$B$31=1,H2460,I2460)</f>
        <v>0</v>
      </c>
    </row>
    <row r="2461" spans="1:10" x14ac:dyDescent="0.25">
      <c r="A2461">
        <v>2455</v>
      </c>
      <c r="B2461">
        <v>0</v>
      </c>
      <c r="C2461">
        <v>95.5</v>
      </c>
      <c r="D2461">
        <f>MOD(A2461-1+'Peaker Keys'!$B$7,'Peaker Keys'!$B$5)</f>
        <v>2478</v>
      </c>
      <c r="E2461">
        <f>INT(D2461/'Peaker Keys'!$B$6)+1</f>
        <v>104</v>
      </c>
      <c r="F2461">
        <f>MOD(D2461,'Peaker Keys'!$B$6)</f>
        <v>6</v>
      </c>
      <c r="G2461" t="str">
        <f>VLOOKUP(E2461,Clustering!$A$6:$B$370,2,FALSE)</f>
        <v>Winter</v>
      </c>
      <c r="H2461">
        <f>IF('Peaker Keys'!$B$29&gt;0,MAX(0,MIN('Peaker Keys'!$B$10,B2461/'Peaker Keys'!$B$29)),0)</f>
        <v>0</v>
      </c>
      <c r="I2461">
        <f>MAX(0,MIN('Peaker Keys'!$B$10,C2461/'Peaker Keys'!$B$30))</f>
        <v>7.9998927763062441E-4</v>
      </c>
      <c r="J2461">
        <f>IF('Peaker Keys'!$B$31=1,H2461,I2461)</f>
        <v>0</v>
      </c>
    </row>
    <row r="2462" spans="1:10" x14ac:dyDescent="0.25">
      <c r="A2462">
        <v>2456</v>
      </c>
      <c r="B2462">
        <v>0</v>
      </c>
      <c r="C2462">
        <v>95.5</v>
      </c>
      <c r="D2462">
        <f>MOD(A2462-1+'Peaker Keys'!$B$7,'Peaker Keys'!$B$5)</f>
        <v>2479</v>
      </c>
      <c r="E2462">
        <f>INT(D2462/'Peaker Keys'!$B$6)+1</f>
        <v>104</v>
      </c>
      <c r="F2462">
        <f>MOD(D2462,'Peaker Keys'!$B$6)</f>
        <v>7</v>
      </c>
      <c r="G2462" t="str">
        <f>VLOOKUP(E2462,Clustering!$A$6:$B$370,2,FALSE)</f>
        <v>Winter</v>
      </c>
      <c r="H2462">
        <f>IF('Peaker Keys'!$B$29&gt;0,MAX(0,MIN('Peaker Keys'!$B$10,B2462/'Peaker Keys'!$B$29)),0)</f>
        <v>0</v>
      </c>
      <c r="I2462">
        <f>MAX(0,MIN('Peaker Keys'!$B$10,C2462/'Peaker Keys'!$B$30))</f>
        <v>7.9998927763062441E-4</v>
      </c>
      <c r="J2462">
        <f>IF('Peaker Keys'!$B$31=1,H2462,I2462)</f>
        <v>0</v>
      </c>
    </row>
    <row r="2463" spans="1:10" x14ac:dyDescent="0.25">
      <c r="A2463">
        <v>2457</v>
      </c>
      <c r="B2463">
        <v>0</v>
      </c>
      <c r="C2463">
        <v>95.5</v>
      </c>
      <c r="D2463">
        <f>MOD(A2463-1+'Peaker Keys'!$B$7,'Peaker Keys'!$B$5)</f>
        <v>2480</v>
      </c>
      <c r="E2463">
        <f>INT(D2463/'Peaker Keys'!$B$6)+1</f>
        <v>104</v>
      </c>
      <c r="F2463">
        <f>MOD(D2463,'Peaker Keys'!$B$6)</f>
        <v>8</v>
      </c>
      <c r="G2463" t="str">
        <f>VLOOKUP(E2463,Clustering!$A$6:$B$370,2,FALSE)</f>
        <v>Winter</v>
      </c>
      <c r="H2463">
        <f>IF('Peaker Keys'!$B$29&gt;0,MAX(0,MIN('Peaker Keys'!$B$10,B2463/'Peaker Keys'!$B$29)),0)</f>
        <v>0</v>
      </c>
      <c r="I2463">
        <f>MAX(0,MIN('Peaker Keys'!$B$10,C2463/'Peaker Keys'!$B$30))</f>
        <v>7.9998927763062441E-4</v>
      </c>
      <c r="J2463">
        <f>IF('Peaker Keys'!$B$31=1,H2463,I2463)</f>
        <v>0</v>
      </c>
    </row>
    <row r="2464" spans="1:10" x14ac:dyDescent="0.25">
      <c r="A2464">
        <v>2458</v>
      </c>
      <c r="B2464">
        <v>0</v>
      </c>
      <c r="C2464">
        <v>95.5</v>
      </c>
      <c r="D2464">
        <f>MOD(A2464-1+'Peaker Keys'!$B$7,'Peaker Keys'!$B$5)</f>
        <v>2481</v>
      </c>
      <c r="E2464">
        <f>INT(D2464/'Peaker Keys'!$B$6)+1</f>
        <v>104</v>
      </c>
      <c r="F2464">
        <f>MOD(D2464,'Peaker Keys'!$B$6)</f>
        <v>9</v>
      </c>
      <c r="G2464" t="str">
        <f>VLOOKUP(E2464,Clustering!$A$6:$B$370,2,FALSE)</f>
        <v>Winter</v>
      </c>
      <c r="H2464">
        <f>IF('Peaker Keys'!$B$29&gt;0,MAX(0,MIN('Peaker Keys'!$B$10,B2464/'Peaker Keys'!$B$29)),0)</f>
        <v>0</v>
      </c>
      <c r="I2464">
        <f>MAX(0,MIN('Peaker Keys'!$B$10,C2464/'Peaker Keys'!$B$30))</f>
        <v>7.9998927763062441E-4</v>
      </c>
      <c r="J2464">
        <f>IF('Peaker Keys'!$B$31=1,H2464,I2464)</f>
        <v>0</v>
      </c>
    </row>
    <row r="2465" spans="1:10" x14ac:dyDescent="0.25">
      <c r="A2465">
        <v>2459</v>
      </c>
      <c r="B2465">
        <v>0</v>
      </c>
      <c r="C2465">
        <v>95.5</v>
      </c>
      <c r="D2465">
        <f>MOD(A2465-1+'Peaker Keys'!$B$7,'Peaker Keys'!$B$5)</f>
        <v>2482</v>
      </c>
      <c r="E2465">
        <f>INT(D2465/'Peaker Keys'!$B$6)+1</f>
        <v>104</v>
      </c>
      <c r="F2465">
        <f>MOD(D2465,'Peaker Keys'!$B$6)</f>
        <v>10</v>
      </c>
      <c r="G2465" t="str">
        <f>VLOOKUP(E2465,Clustering!$A$6:$B$370,2,FALSE)</f>
        <v>Winter</v>
      </c>
      <c r="H2465">
        <f>IF('Peaker Keys'!$B$29&gt;0,MAX(0,MIN('Peaker Keys'!$B$10,B2465/'Peaker Keys'!$B$29)),0)</f>
        <v>0</v>
      </c>
      <c r="I2465">
        <f>MAX(0,MIN('Peaker Keys'!$B$10,C2465/'Peaker Keys'!$B$30))</f>
        <v>7.9998927763062441E-4</v>
      </c>
      <c r="J2465">
        <f>IF('Peaker Keys'!$B$31=1,H2465,I2465)</f>
        <v>0</v>
      </c>
    </row>
    <row r="2466" spans="1:10" x14ac:dyDescent="0.25">
      <c r="A2466">
        <v>2460</v>
      </c>
      <c r="B2466">
        <v>0</v>
      </c>
      <c r="C2466">
        <v>95.5</v>
      </c>
      <c r="D2466">
        <f>MOD(A2466-1+'Peaker Keys'!$B$7,'Peaker Keys'!$B$5)</f>
        <v>2483</v>
      </c>
      <c r="E2466">
        <f>INT(D2466/'Peaker Keys'!$B$6)+1</f>
        <v>104</v>
      </c>
      <c r="F2466">
        <f>MOD(D2466,'Peaker Keys'!$B$6)</f>
        <v>11</v>
      </c>
      <c r="G2466" t="str">
        <f>VLOOKUP(E2466,Clustering!$A$6:$B$370,2,FALSE)</f>
        <v>Winter</v>
      </c>
      <c r="H2466">
        <f>IF('Peaker Keys'!$B$29&gt;0,MAX(0,MIN('Peaker Keys'!$B$10,B2466/'Peaker Keys'!$B$29)),0)</f>
        <v>0</v>
      </c>
      <c r="I2466">
        <f>MAX(0,MIN('Peaker Keys'!$B$10,C2466/'Peaker Keys'!$B$30))</f>
        <v>7.9998927763062441E-4</v>
      </c>
      <c r="J2466">
        <f>IF('Peaker Keys'!$B$31=1,H2466,I2466)</f>
        <v>0</v>
      </c>
    </row>
    <row r="2467" spans="1:10" x14ac:dyDescent="0.25">
      <c r="A2467">
        <v>2461</v>
      </c>
      <c r="B2467">
        <v>0</v>
      </c>
      <c r="C2467">
        <v>95.5</v>
      </c>
      <c r="D2467">
        <f>MOD(A2467-1+'Peaker Keys'!$B$7,'Peaker Keys'!$B$5)</f>
        <v>2484</v>
      </c>
      <c r="E2467">
        <f>INT(D2467/'Peaker Keys'!$B$6)+1</f>
        <v>104</v>
      </c>
      <c r="F2467">
        <f>MOD(D2467,'Peaker Keys'!$B$6)</f>
        <v>12</v>
      </c>
      <c r="G2467" t="str">
        <f>VLOOKUP(E2467,Clustering!$A$6:$B$370,2,FALSE)</f>
        <v>Winter</v>
      </c>
      <c r="H2467">
        <f>IF('Peaker Keys'!$B$29&gt;0,MAX(0,MIN('Peaker Keys'!$B$10,B2467/'Peaker Keys'!$B$29)),0)</f>
        <v>0</v>
      </c>
      <c r="I2467">
        <f>MAX(0,MIN('Peaker Keys'!$B$10,C2467/'Peaker Keys'!$B$30))</f>
        <v>7.9998927763062441E-4</v>
      </c>
      <c r="J2467">
        <f>IF('Peaker Keys'!$B$31=1,H2467,I2467)</f>
        <v>0</v>
      </c>
    </row>
    <row r="2468" spans="1:10" x14ac:dyDescent="0.25">
      <c r="A2468">
        <v>2462</v>
      </c>
      <c r="B2468">
        <v>0</v>
      </c>
      <c r="C2468">
        <v>95.5</v>
      </c>
      <c r="D2468">
        <f>MOD(A2468-1+'Peaker Keys'!$B$7,'Peaker Keys'!$B$5)</f>
        <v>2485</v>
      </c>
      <c r="E2468">
        <f>INT(D2468/'Peaker Keys'!$B$6)+1</f>
        <v>104</v>
      </c>
      <c r="F2468">
        <f>MOD(D2468,'Peaker Keys'!$B$6)</f>
        <v>13</v>
      </c>
      <c r="G2468" t="str">
        <f>VLOOKUP(E2468,Clustering!$A$6:$B$370,2,FALSE)</f>
        <v>Winter</v>
      </c>
      <c r="H2468">
        <f>IF('Peaker Keys'!$B$29&gt;0,MAX(0,MIN('Peaker Keys'!$B$10,B2468/'Peaker Keys'!$B$29)),0)</f>
        <v>0</v>
      </c>
      <c r="I2468">
        <f>MAX(0,MIN('Peaker Keys'!$B$10,C2468/'Peaker Keys'!$B$30))</f>
        <v>7.9998927763062441E-4</v>
      </c>
      <c r="J2468">
        <f>IF('Peaker Keys'!$B$31=1,H2468,I2468)</f>
        <v>0</v>
      </c>
    </row>
    <row r="2469" spans="1:10" x14ac:dyDescent="0.25">
      <c r="A2469">
        <v>2463</v>
      </c>
      <c r="B2469">
        <v>0</v>
      </c>
      <c r="C2469">
        <v>95.5</v>
      </c>
      <c r="D2469">
        <f>MOD(A2469-1+'Peaker Keys'!$B$7,'Peaker Keys'!$B$5)</f>
        <v>2486</v>
      </c>
      <c r="E2469">
        <f>INT(D2469/'Peaker Keys'!$B$6)+1</f>
        <v>104</v>
      </c>
      <c r="F2469">
        <f>MOD(D2469,'Peaker Keys'!$B$6)</f>
        <v>14</v>
      </c>
      <c r="G2469" t="str">
        <f>VLOOKUP(E2469,Clustering!$A$6:$B$370,2,FALSE)</f>
        <v>Winter</v>
      </c>
      <c r="H2469">
        <f>IF('Peaker Keys'!$B$29&gt;0,MAX(0,MIN('Peaker Keys'!$B$10,B2469/'Peaker Keys'!$B$29)),0)</f>
        <v>0</v>
      </c>
      <c r="I2469">
        <f>MAX(0,MIN('Peaker Keys'!$B$10,C2469/'Peaker Keys'!$B$30))</f>
        <v>7.9998927763062441E-4</v>
      </c>
      <c r="J2469">
        <f>IF('Peaker Keys'!$B$31=1,H2469,I2469)</f>
        <v>0</v>
      </c>
    </row>
    <row r="2470" spans="1:10" x14ac:dyDescent="0.25">
      <c r="A2470">
        <v>2464</v>
      </c>
      <c r="B2470">
        <v>0</v>
      </c>
      <c r="C2470">
        <v>159.1</v>
      </c>
      <c r="D2470">
        <f>MOD(A2470-1+'Peaker Keys'!$B$7,'Peaker Keys'!$B$5)</f>
        <v>2487</v>
      </c>
      <c r="E2470">
        <f>INT(D2470/'Peaker Keys'!$B$6)+1</f>
        <v>104</v>
      </c>
      <c r="F2470">
        <f>MOD(D2470,'Peaker Keys'!$B$6)</f>
        <v>15</v>
      </c>
      <c r="G2470" t="str">
        <f>VLOOKUP(E2470,Clustering!$A$6:$B$370,2,FALSE)</f>
        <v>Winter</v>
      </c>
      <c r="H2470">
        <f>IF('Peaker Keys'!$B$29&gt;0,MAX(0,MIN('Peaker Keys'!$B$10,B2470/'Peaker Keys'!$B$29)),0)</f>
        <v>0</v>
      </c>
      <c r="I2470">
        <f>MAX(0,MIN('Peaker Keys'!$B$10,C2470/'Peaker Keys'!$B$30))</f>
        <v>1.3327570059793962E-3</v>
      </c>
      <c r="J2470">
        <f>IF('Peaker Keys'!$B$31=1,H2470,I2470)</f>
        <v>0</v>
      </c>
    </row>
    <row r="2471" spans="1:10" x14ac:dyDescent="0.25">
      <c r="A2471">
        <v>2465</v>
      </c>
      <c r="B2471">
        <v>0</v>
      </c>
      <c r="C2471">
        <v>159.1</v>
      </c>
      <c r="D2471">
        <f>MOD(A2471-1+'Peaker Keys'!$B$7,'Peaker Keys'!$B$5)</f>
        <v>2488</v>
      </c>
      <c r="E2471">
        <f>INT(D2471/'Peaker Keys'!$B$6)+1</f>
        <v>104</v>
      </c>
      <c r="F2471">
        <f>MOD(D2471,'Peaker Keys'!$B$6)</f>
        <v>16</v>
      </c>
      <c r="G2471" t="str">
        <f>VLOOKUP(E2471,Clustering!$A$6:$B$370,2,FALSE)</f>
        <v>Winter</v>
      </c>
      <c r="H2471">
        <f>IF('Peaker Keys'!$B$29&gt;0,MAX(0,MIN('Peaker Keys'!$B$10,B2471/'Peaker Keys'!$B$29)),0)</f>
        <v>0</v>
      </c>
      <c r="I2471">
        <f>MAX(0,MIN('Peaker Keys'!$B$10,C2471/'Peaker Keys'!$B$30))</f>
        <v>1.3327570059793962E-3</v>
      </c>
      <c r="J2471">
        <f>IF('Peaker Keys'!$B$31=1,H2471,I2471)</f>
        <v>0</v>
      </c>
    </row>
    <row r="2472" spans="1:10" x14ac:dyDescent="0.25">
      <c r="A2472">
        <v>2466</v>
      </c>
      <c r="B2472">
        <v>0</v>
      </c>
      <c r="C2472">
        <v>159.1</v>
      </c>
      <c r="D2472">
        <f>MOD(A2472-1+'Peaker Keys'!$B$7,'Peaker Keys'!$B$5)</f>
        <v>2489</v>
      </c>
      <c r="E2472">
        <f>INT(D2472/'Peaker Keys'!$B$6)+1</f>
        <v>104</v>
      </c>
      <c r="F2472">
        <f>MOD(D2472,'Peaker Keys'!$B$6)</f>
        <v>17</v>
      </c>
      <c r="G2472" t="str">
        <f>VLOOKUP(E2472,Clustering!$A$6:$B$370,2,FALSE)</f>
        <v>Winter</v>
      </c>
      <c r="H2472">
        <f>IF('Peaker Keys'!$B$29&gt;0,MAX(0,MIN('Peaker Keys'!$B$10,B2472/'Peaker Keys'!$B$29)),0)</f>
        <v>0</v>
      </c>
      <c r="I2472">
        <f>MAX(0,MIN('Peaker Keys'!$B$10,C2472/'Peaker Keys'!$B$30))</f>
        <v>1.3327570059793962E-3</v>
      </c>
      <c r="J2472">
        <f>IF('Peaker Keys'!$B$31=1,H2472,I2472)</f>
        <v>0</v>
      </c>
    </row>
    <row r="2473" spans="1:10" x14ac:dyDescent="0.25">
      <c r="A2473">
        <v>2467</v>
      </c>
      <c r="B2473">
        <v>0</v>
      </c>
      <c r="C2473">
        <v>1476.1</v>
      </c>
      <c r="D2473">
        <f>MOD(A2473-1+'Peaker Keys'!$B$7,'Peaker Keys'!$B$5)</f>
        <v>2490</v>
      </c>
      <c r="E2473">
        <f>INT(D2473/'Peaker Keys'!$B$6)+1</f>
        <v>104</v>
      </c>
      <c r="F2473">
        <f>MOD(D2473,'Peaker Keys'!$B$6)</f>
        <v>18</v>
      </c>
      <c r="G2473" t="str">
        <f>VLOOKUP(E2473,Clustering!$A$6:$B$370,2,FALSE)</f>
        <v>Winter</v>
      </c>
      <c r="H2473">
        <f>IF('Peaker Keys'!$B$29&gt;0,MAX(0,MIN('Peaker Keys'!$B$10,B2473/'Peaker Keys'!$B$29)),0)</f>
        <v>0</v>
      </c>
      <c r="I2473">
        <f>MAX(0,MIN('Peaker Keys'!$B$10,C2473/'Peaker Keys'!$B$30))</f>
        <v>1.2365069871314813E-2</v>
      </c>
      <c r="J2473">
        <f>IF('Peaker Keys'!$B$31=1,H2473,I2473)</f>
        <v>0</v>
      </c>
    </row>
    <row r="2474" spans="1:10" x14ac:dyDescent="0.25">
      <c r="A2474">
        <v>2468</v>
      </c>
      <c r="B2474">
        <v>0</v>
      </c>
      <c r="C2474">
        <v>3451.4</v>
      </c>
      <c r="D2474">
        <f>MOD(A2474-1+'Peaker Keys'!$B$7,'Peaker Keys'!$B$5)</f>
        <v>2491</v>
      </c>
      <c r="E2474">
        <f>INT(D2474/'Peaker Keys'!$B$6)+1</f>
        <v>104</v>
      </c>
      <c r="F2474">
        <f>MOD(D2474,'Peaker Keys'!$B$6)</f>
        <v>19</v>
      </c>
      <c r="G2474" t="str">
        <f>VLOOKUP(E2474,Clustering!$A$6:$B$370,2,FALSE)</f>
        <v>Winter</v>
      </c>
      <c r="H2474">
        <f>IF('Peaker Keys'!$B$29&gt;0,MAX(0,MIN('Peaker Keys'!$B$10,B2474/'Peaker Keys'!$B$29)),0)</f>
        <v>0</v>
      </c>
      <c r="I2474">
        <f>MAX(0,MIN('Peaker Keys'!$B$10,C2474/'Peaker Keys'!$B$30))</f>
        <v>2.8911863799103005E-2</v>
      </c>
      <c r="J2474">
        <f>IF('Peaker Keys'!$B$31=1,H2474,I2474)</f>
        <v>0</v>
      </c>
    </row>
    <row r="2475" spans="1:10" x14ac:dyDescent="0.25">
      <c r="A2475">
        <v>2469</v>
      </c>
      <c r="B2475">
        <v>0</v>
      </c>
      <c r="C2475">
        <v>3451.4</v>
      </c>
      <c r="D2475">
        <f>MOD(A2475-1+'Peaker Keys'!$B$7,'Peaker Keys'!$B$5)</f>
        <v>2492</v>
      </c>
      <c r="E2475">
        <f>INT(D2475/'Peaker Keys'!$B$6)+1</f>
        <v>104</v>
      </c>
      <c r="F2475">
        <f>MOD(D2475,'Peaker Keys'!$B$6)</f>
        <v>20</v>
      </c>
      <c r="G2475" t="str">
        <f>VLOOKUP(E2475,Clustering!$A$6:$B$370,2,FALSE)</f>
        <v>Winter</v>
      </c>
      <c r="H2475">
        <f>IF('Peaker Keys'!$B$29&gt;0,MAX(0,MIN('Peaker Keys'!$B$10,B2475/'Peaker Keys'!$B$29)),0)</f>
        <v>0</v>
      </c>
      <c r="I2475">
        <f>MAX(0,MIN('Peaker Keys'!$B$10,C2475/'Peaker Keys'!$B$30))</f>
        <v>2.8911863799103005E-2</v>
      </c>
      <c r="J2475">
        <f>IF('Peaker Keys'!$B$31=1,H2475,I2475)</f>
        <v>0</v>
      </c>
    </row>
    <row r="2476" spans="1:10" x14ac:dyDescent="0.25">
      <c r="A2476">
        <v>2470</v>
      </c>
      <c r="B2476">
        <v>0</v>
      </c>
      <c r="C2476">
        <v>1368.7</v>
      </c>
      <c r="D2476">
        <f>MOD(A2476-1+'Peaker Keys'!$B$7,'Peaker Keys'!$B$5)</f>
        <v>2493</v>
      </c>
      <c r="E2476">
        <f>INT(D2476/'Peaker Keys'!$B$6)+1</f>
        <v>104</v>
      </c>
      <c r="F2476">
        <f>MOD(D2476,'Peaker Keys'!$B$6)</f>
        <v>21</v>
      </c>
      <c r="G2476" t="str">
        <f>VLOOKUP(E2476,Clustering!$A$6:$B$370,2,FALSE)</f>
        <v>Winter</v>
      </c>
      <c r="H2476">
        <f>IF('Peaker Keys'!$B$29&gt;0,MAX(0,MIN('Peaker Keys'!$B$10,B2476/'Peaker Keys'!$B$29)),0)</f>
        <v>0</v>
      </c>
      <c r="I2476">
        <f>MAX(0,MIN('Peaker Keys'!$B$10,C2476/'Peaker Keys'!$B$30))</f>
        <v>1.1465396065895661E-2</v>
      </c>
      <c r="J2476">
        <f>IF('Peaker Keys'!$B$31=1,H2476,I2476)</f>
        <v>0</v>
      </c>
    </row>
    <row r="2477" spans="1:10" x14ac:dyDescent="0.25">
      <c r="A2477">
        <v>2471</v>
      </c>
      <c r="B2477">
        <v>0</v>
      </c>
      <c r="C2477">
        <v>159.1</v>
      </c>
      <c r="D2477">
        <f>MOD(A2477-1+'Peaker Keys'!$B$7,'Peaker Keys'!$B$5)</f>
        <v>2494</v>
      </c>
      <c r="E2477">
        <f>INT(D2477/'Peaker Keys'!$B$6)+1</f>
        <v>104</v>
      </c>
      <c r="F2477">
        <f>MOD(D2477,'Peaker Keys'!$B$6)</f>
        <v>22</v>
      </c>
      <c r="G2477" t="str">
        <f>VLOOKUP(E2477,Clustering!$A$6:$B$370,2,FALSE)</f>
        <v>Winter</v>
      </c>
      <c r="H2477">
        <f>IF('Peaker Keys'!$B$29&gt;0,MAX(0,MIN('Peaker Keys'!$B$10,B2477/'Peaker Keys'!$B$29)),0)</f>
        <v>0</v>
      </c>
      <c r="I2477">
        <f>MAX(0,MIN('Peaker Keys'!$B$10,C2477/'Peaker Keys'!$B$30))</f>
        <v>1.3327570059793962E-3</v>
      </c>
      <c r="J2477">
        <f>IF('Peaker Keys'!$B$31=1,H2477,I2477)</f>
        <v>0</v>
      </c>
    </row>
    <row r="2478" spans="1:10" x14ac:dyDescent="0.25">
      <c r="A2478">
        <v>2472</v>
      </c>
      <c r="B2478">
        <v>0</v>
      </c>
      <c r="C2478">
        <v>159.1</v>
      </c>
      <c r="D2478">
        <f>MOD(A2478-1+'Peaker Keys'!$B$7,'Peaker Keys'!$B$5)</f>
        <v>2495</v>
      </c>
      <c r="E2478">
        <f>INT(D2478/'Peaker Keys'!$B$6)+1</f>
        <v>104</v>
      </c>
      <c r="F2478">
        <f>MOD(D2478,'Peaker Keys'!$B$6)</f>
        <v>23</v>
      </c>
      <c r="G2478" t="str">
        <f>VLOOKUP(E2478,Clustering!$A$6:$B$370,2,FALSE)</f>
        <v>Winter</v>
      </c>
      <c r="H2478">
        <f>IF('Peaker Keys'!$B$29&gt;0,MAX(0,MIN('Peaker Keys'!$B$10,B2478/'Peaker Keys'!$B$29)),0)</f>
        <v>0</v>
      </c>
      <c r="I2478">
        <f>MAX(0,MIN('Peaker Keys'!$B$10,C2478/'Peaker Keys'!$B$30))</f>
        <v>1.3327570059793962E-3</v>
      </c>
      <c r="J2478">
        <f>IF('Peaker Keys'!$B$31=1,H2478,I2478)</f>
        <v>0</v>
      </c>
    </row>
    <row r="2479" spans="1:10" x14ac:dyDescent="0.25">
      <c r="A2479">
        <v>2473</v>
      </c>
      <c r="B2479">
        <v>0</v>
      </c>
      <c r="C2479">
        <v>159.1</v>
      </c>
      <c r="D2479">
        <f>MOD(A2479-1+'Peaker Keys'!$B$7,'Peaker Keys'!$B$5)</f>
        <v>2496</v>
      </c>
      <c r="E2479">
        <f>INT(D2479/'Peaker Keys'!$B$6)+1</f>
        <v>105</v>
      </c>
      <c r="F2479">
        <f>MOD(D2479,'Peaker Keys'!$B$6)</f>
        <v>0</v>
      </c>
      <c r="G2479" t="str">
        <f>VLOOKUP(E2479,Clustering!$A$6:$B$370,2,FALSE)</f>
        <v>Summer</v>
      </c>
      <c r="H2479">
        <f>IF('Peaker Keys'!$B$29&gt;0,MAX(0,MIN('Peaker Keys'!$B$10,B2479/'Peaker Keys'!$B$29)),0)</f>
        <v>0</v>
      </c>
      <c r="I2479">
        <f>MAX(0,MIN('Peaker Keys'!$B$10,C2479/'Peaker Keys'!$B$30))</f>
        <v>1.3327570059793962E-3</v>
      </c>
      <c r="J2479">
        <f>IF('Peaker Keys'!$B$31=1,H2479,I2479)</f>
        <v>0</v>
      </c>
    </row>
    <row r="2480" spans="1:10" x14ac:dyDescent="0.25">
      <c r="A2480">
        <v>2474</v>
      </c>
      <c r="B2480">
        <v>0</v>
      </c>
      <c r="C2480">
        <v>159.1</v>
      </c>
      <c r="D2480">
        <f>MOD(A2480-1+'Peaker Keys'!$B$7,'Peaker Keys'!$B$5)</f>
        <v>2497</v>
      </c>
      <c r="E2480">
        <f>INT(D2480/'Peaker Keys'!$B$6)+1</f>
        <v>105</v>
      </c>
      <c r="F2480">
        <f>MOD(D2480,'Peaker Keys'!$B$6)</f>
        <v>1</v>
      </c>
      <c r="G2480" t="str">
        <f>VLOOKUP(E2480,Clustering!$A$6:$B$370,2,FALSE)</f>
        <v>Summer</v>
      </c>
      <c r="H2480">
        <f>IF('Peaker Keys'!$B$29&gt;0,MAX(0,MIN('Peaker Keys'!$B$10,B2480/'Peaker Keys'!$B$29)),0)</f>
        <v>0</v>
      </c>
      <c r="I2480">
        <f>MAX(0,MIN('Peaker Keys'!$B$10,C2480/'Peaker Keys'!$B$30))</f>
        <v>1.3327570059793962E-3</v>
      </c>
      <c r="J2480">
        <f>IF('Peaker Keys'!$B$31=1,H2480,I2480)</f>
        <v>0</v>
      </c>
    </row>
    <row r="2481" spans="1:10" x14ac:dyDescent="0.25">
      <c r="A2481">
        <v>2475</v>
      </c>
      <c r="B2481">
        <v>0</v>
      </c>
      <c r="C2481">
        <v>159.1</v>
      </c>
      <c r="D2481">
        <f>MOD(A2481-1+'Peaker Keys'!$B$7,'Peaker Keys'!$B$5)</f>
        <v>2498</v>
      </c>
      <c r="E2481">
        <f>INT(D2481/'Peaker Keys'!$B$6)+1</f>
        <v>105</v>
      </c>
      <c r="F2481">
        <f>MOD(D2481,'Peaker Keys'!$B$6)</f>
        <v>2</v>
      </c>
      <c r="G2481" t="str">
        <f>VLOOKUP(E2481,Clustering!$A$6:$B$370,2,FALSE)</f>
        <v>Summer</v>
      </c>
      <c r="H2481">
        <f>IF('Peaker Keys'!$B$29&gt;0,MAX(0,MIN('Peaker Keys'!$B$10,B2481/'Peaker Keys'!$B$29)),0)</f>
        <v>0</v>
      </c>
      <c r="I2481">
        <f>MAX(0,MIN('Peaker Keys'!$B$10,C2481/'Peaker Keys'!$B$30))</f>
        <v>1.3327570059793962E-3</v>
      </c>
      <c r="J2481">
        <f>IF('Peaker Keys'!$B$31=1,H2481,I2481)</f>
        <v>0</v>
      </c>
    </row>
    <row r="2482" spans="1:10" x14ac:dyDescent="0.25">
      <c r="A2482">
        <v>2476</v>
      </c>
      <c r="B2482">
        <v>0</v>
      </c>
      <c r="C2482">
        <v>159.1</v>
      </c>
      <c r="D2482">
        <f>MOD(A2482-1+'Peaker Keys'!$B$7,'Peaker Keys'!$B$5)</f>
        <v>2499</v>
      </c>
      <c r="E2482">
        <f>INT(D2482/'Peaker Keys'!$B$6)+1</f>
        <v>105</v>
      </c>
      <c r="F2482">
        <f>MOD(D2482,'Peaker Keys'!$B$6)</f>
        <v>3</v>
      </c>
      <c r="G2482" t="str">
        <f>VLOOKUP(E2482,Clustering!$A$6:$B$370,2,FALSE)</f>
        <v>Summer</v>
      </c>
      <c r="H2482">
        <f>IF('Peaker Keys'!$B$29&gt;0,MAX(0,MIN('Peaker Keys'!$B$10,B2482/'Peaker Keys'!$B$29)),0)</f>
        <v>0</v>
      </c>
      <c r="I2482">
        <f>MAX(0,MIN('Peaker Keys'!$B$10,C2482/'Peaker Keys'!$B$30))</f>
        <v>1.3327570059793962E-3</v>
      </c>
      <c r="J2482">
        <f>IF('Peaker Keys'!$B$31=1,H2482,I2482)</f>
        <v>0</v>
      </c>
    </row>
    <row r="2483" spans="1:10" x14ac:dyDescent="0.25">
      <c r="A2483">
        <v>2477</v>
      </c>
      <c r="B2483">
        <v>0</v>
      </c>
      <c r="C2483">
        <v>159.1</v>
      </c>
      <c r="D2483">
        <f>MOD(A2483-1+'Peaker Keys'!$B$7,'Peaker Keys'!$B$5)</f>
        <v>2500</v>
      </c>
      <c r="E2483">
        <f>INT(D2483/'Peaker Keys'!$B$6)+1</f>
        <v>105</v>
      </c>
      <c r="F2483">
        <f>MOD(D2483,'Peaker Keys'!$B$6)</f>
        <v>4</v>
      </c>
      <c r="G2483" t="str">
        <f>VLOOKUP(E2483,Clustering!$A$6:$B$370,2,FALSE)</f>
        <v>Summer</v>
      </c>
      <c r="H2483">
        <f>IF('Peaker Keys'!$B$29&gt;0,MAX(0,MIN('Peaker Keys'!$B$10,B2483/'Peaker Keys'!$B$29)),0)</f>
        <v>0</v>
      </c>
      <c r="I2483">
        <f>MAX(0,MIN('Peaker Keys'!$B$10,C2483/'Peaker Keys'!$B$30))</f>
        <v>1.3327570059793962E-3</v>
      </c>
      <c r="J2483">
        <f>IF('Peaker Keys'!$B$31=1,H2483,I2483)</f>
        <v>0</v>
      </c>
    </row>
    <row r="2484" spans="1:10" x14ac:dyDescent="0.25">
      <c r="A2484">
        <v>2478</v>
      </c>
      <c r="B2484">
        <v>0</v>
      </c>
      <c r="C2484">
        <v>51.6</v>
      </c>
      <c r="D2484">
        <f>MOD(A2484-1+'Peaker Keys'!$B$7,'Peaker Keys'!$B$5)</f>
        <v>2501</v>
      </c>
      <c r="E2484">
        <f>INT(D2484/'Peaker Keys'!$B$6)+1</f>
        <v>105</v>
      </c>
      <c r="F2484">
        <f>MOD(D2484,'Peaker Keys'!$B$6)</f>
        <v>5</v>
      </c>
      <c r="G2484" t="str">
        <f>VLOOKUP(E2484,Clustering!$A$6:$B$370,2,FALSE)</f>
        <v>Summer</v>
      </c>
      <c r="H2484">
        <f>IF('Peaker Keys'!$B$29&gt;0,MAX(0,MIN('Peaker Keys'!$B$10,B2484/'Peaker Keys'!$B$29)),0)</f>
        <v>0</v>
      </c>
      <c r="I2484">
        <f>MAX(0,MIN('Peaker Keys'!$B$10,C2484/'Peaker Keys'!$B$30))</f>
        <v>4.3224551545277719E-4</v>
      </c>
      <c r="J2484">
        <f>IF('Peaker Keys'!$B$31=1,H2484,I2484)</f>
        <v>0</v>
      </c>
    </row>
    <row r="2485" spans="1:10" x14ac:dyDescent="0.25">
      <c r="A2485">
        <v>2479</v>
      </c>
      <c r="B2485">
        <v>0</v>
      </c>
      <c r="C2485">
        <v>51.6</v>
      </c>
      <c r="D2485">
        <f>MOD(A2485-1+'Peaker Keys'!$B$7,'Peaker Keys'!$B$5)</f>
        <v>2502</v>
      </c>
      <c r="E2485">
        <f>INT(D2485/'Peaker Keys'!$B$6)+1</f>
        <v>105</v>
      </c>
      <c r="F2485">
        <f>MOD(D2485,'Peaker Keys'!$B$6)</f>
        <v>6</v>
      </c>
      <c r="G2485" t="str">
        <f>VLOOKUP(E2485,Clustering!$A$6:$B$370,2,FALSE)</f>
        <v>Summer</v>
      </c>
      <c r="H2485">
        <f>IF('Peaker Keys'!$B$29&gt;0,MAX(0,MIN('Peaker Keys'!$B$10,B2485/'Peaker Keys'!$B$29)),0)</f>
        <v>0</v>
      </c>
      <c r="I2485">
        <f>MAX(0,MIN('Peaker Keys'!$B$10,C2485/'Peaker Keys'!$B$30))</f>
        <v>4.3224551545277719E-4</v>
      </c>
      <c r="J2485">
        <f>IF('Peaker Keys'!$B$31=1,H2485,I2485)</f>
        <v>0</v>
      </c>
    </row>
    <row r="2486" spans="1:10" x14ac:dyDescent="0.25">
      <c r="A2486">
        <v>2480</v>
      </c>
      <c r="B2486">
        <v>0</v>
      </c>
      <c r="C2486">
        <v>51.6</v>
      </c>
      <c r="D2486">
        <f>MOD(A2486-1+'Peaker Keys'!$B$7,'Peaker Keys'!$B$5)</f>
        <v>2503</v>
      </c>
      <c r="E2486">
        <f>INT(D2486/'Peaker Keys'!$B$6)+1</f>
        <v>105</v>
      </c>
      <c r="F2486">
        <f>MOD(D2486,'Peaker Keys'!$B$6)</f>
        <v>7</v>
      </c>
      <c r="G2486" t="str">
        <f>VLOOKUP(E2486,Clustering!$A$6:$B$370,2,FALSE)</f>
        <v>Summer</v>
      </c>
      <c r="H2486">
        <f>IF('Peaker Keys'!$B$29&gt;0,MAX(0,MIN('Peaker Keys'!$B$10,B2486/'Peaker Keys'!$B$29)),0)</f>
        <v>0</v>
      </c>
      <c r="I2486">
        <f>MAX(0,MIN('Peaker Keys'!$B$10,C2486/'Peaker Keys'!$B$30))</f>
        <v>4.3224551545277719E-4</v>
      </c>
      <c r="J2486">
        <f>IF('Peaker Keys'!$B$31=1,H2486,I2486)</f>
        <v>0</v>
      </c>
    </row>
    <row r="2487" spans="1:10" x14ac:dyDescent="0.25">
      <c r="A2487">
        <v>2481</v>
      </c>
      <c r="B2487">
        <v>0</v>
      </c>
      <c r="C2487">
        <v>51.6</v>
      </c>
      <c r="D2487">
        <f>MOD(A2487-1+'Peaker Keys'!$B$7,'Peaker Keys'!$B$5)</f>
        <v>2504</v>
      </c>
      <c r="E2487">
        <f>INT(D2487/'Peaker Keys'!$B$6)+1</f>
        <v>105</v>
      </c>
      <c r="F2487">
        <f>MOD(D2487,'Peaker Keys'!$B$6)</f>
        <v>8</v>
      </c>
      <c r="G2487" t="str">
        <f>VLOOKUP(E2487,Clustering!$A$6:$B$370,2,FALSE)</f>
        <v>Summer</v>
      </c>
      <c r="H2487">
        <f>IF('Peaker Keys'!$B$29&gt;0,MAX(0,MIN('Peaker Keys'!$B$10,B2487/'Peaker Keys'!$B$29)),0)</f>
        <v>0</v>
      </c>
      <c r="I2487">
        <f>MAX(0,MIN('Peaker Keys'!$B$10,C2487/'Peaker Keys'!$B$30))</f>
        <v>4.3224551545277719E-4</v>
      </c>
      <c r="J2487">
        <f>IF('Peaker Keys'!$B$31=1,H2487,I2487)</f>
        <v>0</v>
      </c>
    </row>
    <row r="2488" spans="1:10" x14ac:dyDescent="0.25">
      <c r="A2488">
        <v>2482</v>
      </c>
      <c r="B2488">
        <v>0</v>
      </c>
      <c r="C2488">
        <v>51.6</v>
      </c>
      <c r="D2488">
        <f>MOD(A2488-1+'Peaker Keys'!$B$7,'Peaker Keys'!$B$5)</f>
        <v>2505</v>
      </c>
      <c r="E2488">
        <f>INT(D2488/'Peaker Keys'!$B$6)+1</f>
        <v>105</v>
      </c>
      <c r="F2488">
        <f>MOD(D2488,'Peaker Keys'!$B$6)</f>
        <v>9</v>
      </c>
      <c r="G2488" t="str">
        <f>VLOOKUP(E2488,Clustering!$A$6:$B$370,2,FALSE)</f>
        <v>Summer</v>
      </c>
      <c r="H2488">
        <f>IF('Peaker Keys'!$B$29&gt;0,MAX(0,MIN('Peaker Keys'!$B$10,B2488/'Peaker Keys'!$B$29)),0)</f>
        <v>0</v>
      </c>
      <c r="I2488">
        <f>MAX(0,MIN('Peaker Keys'!$B$10,C2488/'Peaker Keys'!$B$30))</f>
        <v>4.3224551545277719E-4</v>
      </c>
      <c r="J2488">
        <f>IF('Peaker Keys'!$B$31=1,H2488,I2488)</f>
        <v>0</v>
      </c>
    </row>
    <row r="2489" spans="1:10" x14ac:dyDescent="0.25">
      <c r="A2489">
        <v>2483</v>
      </c>
      <c r="B2489">
        <v>0</v>
      </c>
      <c r="C2489">
        <v>51.6</v>
      </c>
      <c r="D2489">
        <f>MOD(A2489-1+'Peaker Keys'!$B$7,'Peaker Keys'!$B$5)</f>
        <v>2506</v>
      </c>
      <c r="E2489">
        <f>INT(D2489/'Peaker Keys'!$B$6)+1</f>
        <v>105</v>
      </c>
      <c r="F2489">
        <f>MOD(D2489,'Peaker Keys'!$B$6)</f>
        <v>10</v>
      </c>
      <c r="G2489" t="str">
        <f>VLOOKUP(E2489,Clustering!$A$6:$B$370,2,FALSE)</f>
        <v>Summer</v>
      </c>
      <c r="H2489">
        <f>IF('Peaker Keys'!$B$29&gt;0,MAX(0,MIN('Peaker Keys'!$B$10,B2489/'Peaker Keys'!$B$29)),0)</f>
        <v>0</v>
      </c>
      <c r="I2489">
        <f>MAX(0,MIN('Peaker Keys'!$B$10,C2489/'Peaker Keys'!$B$30))</f>
        <v>4.3224551545277719E-4</v>
      </c>
      <c r="J2489">
        <f>IF('Peaker Keys'!$B$31=1,H2489,I2489)</f>
        <v>0</v>
      </c>
    </row>
    <row r="2490" spans="1:10" x14ac:dyDescent="0.25">
      <c r="A2490">
        <v>2484</v>
      </c>
      <c r="B2490">
        <v>0</v>
      </c>
      <c r="C2490">
        <v>51.6</v>
      </c>
      <c r="D2490">
        <f>MOD(A2490-1+'Peaker Keys'!$B$7,'Peaker Keys'!$B$5)</f>
        <v>2507</v>
      </c>
      <c r="E2490">
        <f>INT(D2490/'Peaker Keys'!$B$6)+1</f>
        <v>105</v>
      </c>
      <c r="F2490">
        <f>MOD(D2490,'Peaker Keys'!$B$6)</f>
        <v>11</v>
      </c>
      <c r="G2490" t="str">
        <f>VLOOKUP(E2490,Clustering!$A$6:$B$370,2,FALSE)</f>
        <v>Summer</v>
      </c>
      <c r="H2490">
        <f>IF('Peaker Keys'!$B$29&gt;0,MAX(0,MIN('Peaker Keys'!$B$10,B2490/'Peaker Keys'!$B$29)),0)</f>
        <v>0</v>
      </c>
      <c r="I2490">
        <f>MAX(0,MIN('Peaker Keys'!$B$10,C2490/'Peaker Keys'!$B$30))</f>
        <v>4.3224551545277719E-4</v>
      </c>
      <c r="J2490">
        <f>IF('Peaker Keys'!$B$31=1,H2490,I2490)</f>
        <v>0</v>
      </c>
    </row>
    <row r="2491" spans="1:10" x14ac:dyDescent="0.25">
      <c r="A2491">
        <v>2485</v>
      </c>
      <c r="B2491">
        <v>0</v>
      </c>
      <c r="C2491">
        <v>51.6</v>
      </c>
      <c r="D2491">
        <f>MOD(A2491-1+'Peaker Keys'!$B$7,'Peaker Keys'!$B$5)</f>
        <v>2508</v>
      </c>
      <c r="E2491">
        <f>INT(D2491/'Peaker Keys'!$B$6)+1</f>
        <v>105</v>
      </c>
      <c r="F2491">
        <f>MOD(D2491,'Peaker Keys'!$B$6)</f>
        <v>12</v>
      </c>
      <c r="G2491" t="str">
        <f>VLOOKUP(E2491,Clustering!$A$6:$B$370,2,FALSE)</f>
        <v>Summer</v>
      </c>
      <c r="H2491">
        <f>IF('Peaker Keys'!$B$29&gt;0,MAX(0,MIN('Peaker Keys'!$B$10,B2491/'Peaker Keys'!$B$29)),0)</f>
        <v>0</v>
      </c>
      <c r="I2491">
        <f>MAX(0,MIN('Peaker Keys'!$B$10,C2491/'Peaker Keys'!$B$30))</f>
        <v>4.3224551545277719E-4</v>
      </c>
      <c r="J2491">
        <f>IF('Peaker Keys'!$B$31=1,H2491,I2491)</f>
        <v>0</v>
      </c>
    </row>
    <row r="2492" spans="1:10" x14ac:dyDescent="0.25">
      <c r="A2492">
        <v>2486</v>
      </c>
      <c r="B2492">
        <v>0</v>
      </c>
      <c r="C2492">
        <v>51.6</v>
      </c>
      <c r="D2492">
        <f>MOD(A2492-1+'Peaker Keys'!$B$7,'Peaker Keys'!$B$5)</f>
        <v>2509</v>
      </c>
      <c r="E2492">
        <f>INT(D2492/'Peaker Keys'!$B$6)+1</f>
        <v>105</v>
      </c>
      <c r="F2492">
        <f>MOD(D2492,'Peaker Keys'!$B$6)</f>
        <v>13</v>
      </c>
      <c r="G2492" t="str">
        <f>VLOOKUP(E2492,Clustering!$A$6:$B$370,2,FALSE)</f>
        <v>Summer</v>
      </c>
      <c r="H2492">
        <f>IF('Peaker Keys'!$B$29&gt;0,MAX(0,MIN('Peaker Keys'!$B$10,B2492/'Peaker Keys'!$B$29)),0)</f>
        <v>0</v>
      </c>
      <c r="I2492">
        <f>MAX(0,MIN('Peaker Keys'!$B$10,C2492/'Peaker Keys'!$B$30))</f>
        <v>4.3224551545277719E-4</v>
      </c>
      <c r="J2492">
        <f>IF('Peaker Keys'!$B$31=1,H2492,I2492)</f>
        <v>0</v>
      </c>
    </row>
    <row r="2493" spans="1:10" x14ac:dyDescent="0.25">
      <c r="A2493">
        <v>2487</v>
      </c>
      <c r="B2493">
        <v>0</v>
      </c>
      <c r="C2493">
        <v>51.6</v>
      </c>
      <c r="D2493">
        <f>MOD(A2493-1+'Peaker Keys'!$B$7,'Peaker Keys'!$B$5)</f>
        <v>2510</v>
      </c>
      <c r="E2493">
        <f>INT(D2493/'Peaker Keys'!$B$6)+1</f>
        <v>105</v>
      </c>
      <c r="F2493">
        <f>MOD(D2493,'Peaker Keys'!$B$6)</f>
        <v>14</v>
      </c>
      <c r="G2493" t="str">
        <f>VLOOKUP(E2493,Clustering!$A$6:$B$370,2,FALSE)</f>
        <v>Summer</v>
      </c>
      <c r="H2493">
        <f>IF('Peaker Keys'!$B$29&gt;0,MAX(0,MIN('Peaker Keys'!$B$10,B2493/'Peaker Keys'!$B$29)),0)</f>
        <v>0</v>
      </c>
      <c r="I2493">
        <f>MAX(0,MIN('Peaker Keys'!$B$10,C2493/'Peaker Keys'!$B$30))</f>
        <v>4.3224551545277719E-4</v>
      </c>
      <c r="J2493">
        <f>IF('Peaker Keys'!$B$31=1,H2493,I2493)</f>
        <v>0</v>
      </c>
    </row>
    <row r="2494" spans="1:10" x14ac:dyDescent="0.25">
      <c r="A2494">
        <v>2488</v>
      </c>
      <c r="B2494">
        <v>0</v>
      </c>
      <c r="C2494">
        <v>51.6</v>
      </c>
      <c r="D2494">
        <f>MOD(A2494-1+'Peaker Keys'!$B$7,'Peaker Keys'!$B$5)</f>
        <v>2511</v>
      </c>
      <c r="E2494">
        <f>INT(D2494/'Peaker Keys'!$B$6)+1</f>
        <v>105</v>
      </c>
      <c r="F2494">
        <f>MOD(D2494,'Peaker Keys'!$B$6)</f>
        <v>15</v>
      </c>
      <c r="G2494" t="str">
        <f>VLOOKUP(E2494,Clustering!$A$6:$B$370,2,FALSE)</f>
        <v>Summer</v>
      </c>
      <c r="H2494">
        <f>IF('Peaker Keys'!$B$29&gt;0,MAX(0,MIN('Peaker Keys'!$B$10,B2494/'Peaker Keys'!$B$29)),0)</f>
        <v>0</v>
      </c>
      <c r="I2494">
        <f>MAX(0,MIN('Peaker Keys'!$B$10,C2494/'Peaker Keys'!$B$30))</f>
        <v>4.3224551545277719E-4</v>
      </c>
      <c r="J2494">
        <f>IF('Peaker Keys'!$B$31=1,H2494,I2494)</f>
        <v>0</v>
      </c>
    </row>
    <row r="2495" spans="1:10" x14ac:dyDescent="0.25">
      <c r="A2495">
        <v>2489</v>
      </c>
      <c r="B2495">
        <v>0</v>
      </c>
      <c r="C2495">
        <v>51.6</v>
      </c>
      <c r="D2495">
        <f>MOD(A2495-1+'Peaker Keys'!$B$7,'Peaker Keys'!$B$5)</f>
        <v>2512</v>
      </c>
      <c r="E2495">
        <f>INT(D2495/'Peaker Keys'!$B$6)+1</f>
        <v>105</v>
      </c>
      <c r="F2495">
        <f>MOD(D2495,'Peaker Keys'!$B$6)</f>
        <v>16</v>
      </c>
      <c r="G2495" t="str">
        <f>VLOOKUP(E2495,Clustering!$A$6:$B$370,2,FALSE)</f>
        <v>Summer</v>
      </c>
      <c r="H2495">
        <f>IF('Peaker Keys'!$B$29&gt;0,MAX(0,MIN('Peaker Keys'!$B$10,B2495/'Peaker Keys'!$B$29)),0)</f>
        <v>0</v>
      </c>
      <c r="I2495">
        <f>MAX(0,MIN('Peaker Keys'!$B$10,C2495/'Peaker Keys'!$B$30))</f>
        <v>4.3224551545277719E-4</v>
      </c>
      <c r="J2495">
        <f>IF('Peaker Keys'!$B$31=1,H2495,I2495)</f>
        <v>0</v>
      </c>
    </row>
    <row r="2496" spans="1:10" x14ac:dyDescent="0.25">
      <c r="A2496">
        <v>2490</v>
      </c>
      <c r="B2496">
        <v>0</v>
      </c>
      <c r="C2496">
        <v>159.1</v>
      </c>
      <c r="D2496">
        <f>MOD(A2496-1+'Peaker Keys'!$B$7,'Peaker Keys'!$B$5)</f>
        <v>2513</v>
      </c>
      <c r="E2496">
        <f>INT(D2496/'Peaker Keys'!$B$6)+1</f>
        <v>105</v>
      </c>
      <c r="F2496">
        <f>MOD(D2496,'Peaker Keys'!$B$6)</f>
        <v>17</v>
      </c>
      <c r="G2496" t="str">
        <f>VLOOKUP(E2496,Clustering!$A$6:$B$370,2,FALSE)</f>
        <v>Summer</v>
      </c>
      <c r="H2496">
        <f>IF('Peaker Keys'!$B$29&gt;0,MAX(0,MIN('Peaker Keys'!$B$10,B2496/'Peaker Keys'!$B$29)),0)</f>
        <v>0</v>
      </c>
      <c r="I2496">
        <f>MAX(0,MIN('Peaker Keys'!$B$10,C2496/'Peaker Keys'!$B$30))</f>
        <v>1.3327570059793962E-3</v>
      </c>
      <c r="J2496">
        <f>IF('Peaker Keys'!$B$31=1,H2496,I2496)</f>
        <v>0</v>
      </c>
    </row>
    <row r="2497" spans="1:10" x14ac:dyDescent="0.25">
      <c r="A2497">
        <v>2491</v>
      </c>
      <c r="B2497">
        <v>0</v>
      </c>
      <c r="C2497">
        <v>736.6</v>
      </c>
      <c r="D2497">
        <f>MOD(A2497-1+'Peaker Keys'!$B$7,'Peaker Keys'!$B$5)</f>
        <v>2514</v>
      </c>
      <c r="E2497">
        <f>INT(D2497/'Peaker Keys'!$B$6)+1</f>
        <v>105</v>
      </c>
      <c r="F2497">
        <f>MOD(D2497,'Peaker Keys'!$B$6)</f>
        <v>18</v>
      </c>
      <c r="G2497" t="str">
        <f>VLOOKUP(E2497,Clustering!$A$6:$B$370,2,FALSE)</f>
        <v>Summer</v>
      </c>
      <c r="H2497">
        <f>IF('Peaker Keys'!$B$29&gt;0,MAX(0,MIN('Peaker Keys'!$B$10,B2497/'Peaker Keys'!$B$29)),0)</f>
        <v>0</v>
      </c>
      <c r="I2497">
        <f>MAX(0,MIN('Peaker Keys'!$B$10,C2497/'Peaker Keys'!$B$30))</f>
        <v>6.1703885015991404E-3</v>
      </c>
      <c r="J2497">
        <f>IF('Peaker Keys'!$B$31=1,H2497,I2497)</f>
        <v>0</v>
      </c>
    </row>
    <row r="2498" spans="1:10" x14ac:dyDescent="0.25">
      <c r="A2498">
        <v>2492</v>
      </c>
      <c r="B2498">
        <v>0</v>
      </c>
      <c r="C2498">
        <v>1913.9</v>
      </c>
      <c r="D2498">
        <f>MOD(A2498-1+'Peaker Keys'!$B$7,'Peaker Keys'!$B$5)</f>
        <v>2515</v>
      </c>
      <c r="E2498">
        <f>INT(D2498/'Peaker Keys'!$B$6)+1</f>
        <v>105</v>
      </c>
      <c r="F2498">
        <f>MOD(D2498,'Peaker Keys'!$B$6)</f>
        <v>19</v>
      </c>
      <c r="G2498" t="str">
        <f>VLOOKUP(E2498,Clustering!$A$6:$B$370,2,FALSE)</f>
        <v>Summer</v>
      </c>
      <c r="H2498">
        <f>IF('Peaker Keys'!$B$29&gt;0,MAX(0,MIN('Peaker Keys'!$B$10,B2498/'Peaker Keys'!$B$29)),0)</f>
        <v>0</v>
      </c>
      <c r="I2498">
        <f>MAX(0,MIN('Peaker Keys'!$B$10,C2498/'Peaker Keys'!$B$30))</f>
        <v>1.6032455271803688E-2</v>
      </c>
      <c r="J2498">
        <f>IF('Peaker Keys'!$B$31=1,H2498,I2498)</f>
        <v>0</v>
      </c>
    </row>
    <row r="2499" spans="1:10" x14ac:dyDescent="0.25">
      <c r="A2499">
        <v>2493</v>
      </c>
      <c r="B2499">
        <v>0</v>
      </c>
      <c r="C2499">
        <v>1657.7</v>
      </c>
      <c r="D2499">
        <f>MOD(A2499-1+'Peaker Keys'!$B$7,'Peaker Keys'!$B$5)</f>
        <v>2516</v>
      </c>
      <c r="E2499">
        <f>INT(D2499/'Peaker Keys'!$B$6)+1</f>
        <v>105</v>
      </c>
      <c r="F2499">
        <f>MOD(D2499,'Peaker Keys'!$B$6)</f>
        <v>20</v>
      </c>
      <c r="G2499" t="str">
        <f>VLOOKUP(E2499,Clustering!$A$6:$B$370,2,FALSE)</f>
        <v>Summer</v>
      </c>
      <c r="H2499">
        <f>IF('Peaker Keys'!$B$29&gt;0,MAX(0,MIN('Peaker Keys'!$B$10,B2499/'Peaker Keys'!$B$29)),0)</f>
        <v>0</v>
      </c>
      <c r="I2499">
        <f>MAX(0,MIN('Peaker Keys'!$B$10,C2499/'Peaker Keys'!$B$30))</f>
        <v>1.3886306026474201E-2</v>
      </c>
      <c r="J2499">
        <f>IF('Peaker Keys'!$B$31=1,H2499,I2499)</f>
        <v>0</v>
      </c>
    </row>
    <row r="2500" spans="1:10" x14ac:dyDescent="0.25">
      <c r="A2500">
        <v>2494</v>
      </c>
      <c r="B2500">
        <v>0</v>
      </c>
      <c r="C2500">
        <v>958</v>
      </c>
      <c r="D2500">
        <f>MOD(A2500-1+'Peaker Keys'!$B$7,'Peaker Keys'!$B$5)</f>
        <v>2517</v>
      </c>
      <c r="E2500">
        <f>INT(D2500/'Peaker Keys'!$B$6)+1</f>
        <v>105</v>
      </c>
      <c r="F2500">
        <f>MOD(D2500,'Peaker Keys'!$B$6)</f>
        <v>21</v>
      </c>
      <c r="G2500" t="str">
        <f>VLOOKUP(E2500,Clustering!$A$6:$B$370,2,FALSE)</f>
        <v>Summer</v>
      </c>
      <c r="H2500">
        <f>IF('Peaker Keys'!$B$29&gt;0,MAX(0,MIN('Peaker Keys'!$B$10,B2500/'Peaker Keys'!$B$29)),0)</f>
        <v>0</v>
      </c>
      <c r="I2500">
        <f>MAX(0,MIN('Peaker Keys'!$B$10,C2500/'Peaker Keys'!$B$30))</f>
        <v>8.0250233295302426E-3</v>
      </c>
      <c r="J2500">
        <f>IF('Peaker Keys'!$B$31=1,H2500,I2500)</f>
        <v>0</v>
      </c>
    </row>
    <row r="2501" spans="1:10" x14ac:dyDescent="0.25">
      <c r="A2501">
        <v>2495</v>
      </c>
      <c r="B2501">
        <v>0</v>
      </c>
      <c r="C2501">
        <v>159.1</v>
      </c>
      <c r="D2501">
        <f>MOD(A2501-1+'Peaker Keys'!$B$7,'Peaker Keys'!$B$5)</f>
        <v>2518</v>
      </c>
      <c r="E2501">
        <f>INT(D2501/'Peaker Keys'!$B$6)+1</f>
        <v>105</v>
      </c>
      <c r="F2501">
        <f>MOD(D2501,'Peaker Keys'!$B$6)</f>
        <v>22</v>
      </c>
      <c r="G2501" t="str">
        <f>VLOOKUP(E2501,Clustering!$A$6:$B$370,2,FALSE)</f>
        <v>Summer</v>
      </c>
      <c r="H2501">
        <f>IF('Peaker Keys'!$B$29&gt;0,MAX(0,MIN('Peaker Keys'!$B$10,B2501/'Peaker Keys'!$B$29)),0)</f>
        <v>0</v>
      </c>
      <c r="I2501">
        <f>MAX(0,MIN('Peaker Keys'!$B$10,C2501/'Peaker Keys'!$B$30))</f>
        <v>1.3327570059793962E-3</v>
      </c>
      <c r="J2501">
        <f>IF('Peaker Keys'!$B$31=1,H2501,I2501)</f>
        <v>0</v>
      </c>
    </row>
    <row r="2502" spans="1:10" x14ac:dyDescent="0.25">
      <c r="A2502">
        <v>2496</v>
      </c>
      <c r="B2502">
        <v>0</v>
      </c>
      <c r="C2502">
        <v>159.1</v>
      </c>
      <c r="D2502">
        <f>MOD(A2502-1+'Peaker Keys'!$B$7,'Peaker Keys'!$B$5)</f>
        <v>2519</v>
      </c>
      <c r="E2502">
        <f>INT(D2502/'Peaker Keys'!$B$6)+1</f>
        <v>105</v>
      </c>
      <c r="F2502">
        <f>MOD(D2502,'Peaker Keys'!$B$6)</f>
        <v>23</v>
      </c>
      <c r="G2502" t="str">
        <f>VLOOKUP(E2502,Clustering!$A$6:$B$370,2,FALSE)</f>
        <v>Summer</v>
      </c>
      <c r="H2502">
        <f>IF('Peaker Keys'!$B$29&gt;0,MAX(0,MIN('Peaker Keys'!$B$10,B2502/'Peaker Keys'!$B$29)),0)</f>
        <v>0</v>
      </c>
      <c r="I2502">
        <f>MAX(0,MIN('Peaker Keys'!$B$10,C2502/'Peaker Keys'!$B$30))</f>
        <v>1.3327570059793962E-3</v>
      </c>
      <c r="J2502">
        <f>IF('Peaker Keys'!$B$31=1,H2502,I2502)</f>
        <v>0</v>
      </c>
    </row>
    <row r="2503" spans="1:10" x14ac:dyDescent="0.25">
      <c r="A2503">
        <v>2497</v>
      </c>
      <c r="B2503">
        <v>0</v>
      </c>
      <c r="C2503">
        <v>159.1</v>
      </c>
      <c r="D2503">
        <f>MOD(A2503-1+'Peaker Keys'!$B$7,'Peaker Keys'!$B$5)</f>
        <v>2520</v>
      </c>
      <c r="E2503">
        <f>INT(D2503/'Peaker Keys'!$B$6)+1</f>
        <v>106</v>
      </c>
      <c r="F2503">
        <f>MOD(D2503,'Peaker Keys'!$B$6)</f>
        <v>0</v>
      </c>
      <c r="G2503" t="str">
        <f>VLOOKUP(E2503,Clustering!$A$6:$B$370,2,FALSE)</f>
        <v>Fall</v>
      </c>
      <c r="H2503">
        <f>IF('Peaker Keys'!$B$29&gt;0,MAX(0,MIN('Peaker Keys'!$B$10,B2503/'Peaker Keys'!$B$29)),0)</f>
        <v>0</v>
      </c>
      <c r="I2503">
        <f>MAX(0,MIN('Peaker Keys'!$B$10,C2503/'Peaker Keys'!$B$30))</f>
        <v>1.3327570059793962E-3</v>
      </c>
      <c r="J2503">
        <f>IF('Peaker Keys'!$B$31=1,H2503,I2503)</f>
        <v>0</v>
      </c>
    </row>
    <row r="2504" spans="1:10" x14ac:dyDescent="0.25">
      <c r="A2504">
        <v>2498</v>
      </c>
      <c r="B2504">
        <v>0</v>
      </c>
      <c r="C2504">
        <v>159.1</v>
      </c>
      <c r="D2504">
        <f>MOD(A2504-1+'Peaker Keys'!$B$7,'Peaker Keys'!$B$5)</f>
        <v>2521</v>
      </c>
      <c r="E2504">
        <f>INT(D2504/'Peaker Keys'!$B$6)+1</f>
        <v>106</v>
      </c>
      <c r="F2504">
        <f>MOD(D2504,'Peaker Keys'!$B$6)</f>
        <v>1</v>
      </c>
      <c r="G2504" t="str">
        <f>VLOOKUP(E2504,Clustering!$A$6:$B$370,2,FALSE)</f>
        <v>Fall</v>
      </c>
      <c r="H2504">
        <f>IF('Peaker Keys'!$B$29&gt;0,MAX(0,MIN('Peaker Keys'!$B$10,B2504/'Peaker Keys'!$B$29)),0)</f>
        <v>0</v>
      </c>
      <c r="I2504">
        <f>MAX(0,MIN('Peaker Keys'!$B$10,C2504/'Peaker Keys'!$B$30))</f>
        <v>1.3327570059793962E-3</v>
      </c>
      <c r="J2504">
        <f>IF('Peaker Keys'!$B$31=1,H2504,I2504)</f>
        <v>0</v>
      </c>
    </row>
    <row r="2505" spans="1:10" x14ac:dyDescent="0.25">
      <c r="A2505">
        <v>2499</v>
      </c>
      <c r="B2505">
        <v>0</v>
      </c>
      <c r="C2505">
        <v>159.1</v>
      </c>
      <c r="D2505">
        <f>MOD(A2505-1+'Peaker Keys'!$B$7,'Peaker Keys'!$B$5)</f>
        <v>2522</v>
      </c>
      <c r="E2505">
        <f>INT(D2505/'Peaker Keys'!$B$6)+1</f>
        <v>106</v>
      </c>
      <c r="F2505">
        <f>MOD(D2505,'Peaker Keys'!$B$6)</f>
        <v>2</v>
      </c>
      <c r="G2505" t="str">
        <f>VLOOKUP(E2505,Clustering!$A$6:$B$370,2,FALSE)</f>
        <v>Fall</v>
      </c>
      <c r="H2505">
        <f>IF('Peaker Keys'!$B$29&gt;0,MAX(0,MIN('Peaker Keys'!$B$10,B2505/'Peaker Keys'!$B$29)),0)</f>
        <v>0</v>
      </c>
      <c r="I2505">
        <f>MAX(0,MIN('Peaker Keys'!$B$10,C2505/'Peaker Keys'!$B$30))</f>
        <v>1.3327570059793962E-3</v>
      </c>
      <c r="J2505">
        <f>IF('Peaker Keys'!$B$31=1,H2505,I2505)</f>
        <v>0</v>
      </c>
    </row>
    <row r="2506" spans="1:10" x14ac:dyDescent="0.25">
      <c r="A2506">
        <v>2500</v>
      </c>
      <c r="B2506">
        <v>0</v>
      </c>
      <c r="C2506">
        <v>150.80000000000001</v>
      </c>
      <c r="D2506">
        <f>MOD(A2506-1+'Peaker Keys'!$B$7,'Peaker Keys'!$B$5)</f>
        <v>2523</v>
      </c>
      <c r="E2506">
        <f>INT(D2506/'Peaker Keys'!$B$6)+1</f>
        <v>106</v>
      </c>
      <c r="F2506">
        <f>MOD(D2506,'Peaker Keys'!$B$6)</f>
        <v>3</v>
      </c>
      <c r="G2506" t="str">
        <f>VLOOKUP(E2506,Clustering!$A$6:$B$370,2,FALSE)</f>
        <v>Fall</v>
      </c>
      <c r="H2506">
        <f>IF('Peaker Keys'!$B$29&gt;0,MAX(0,MIN('Peaker Keys'!$B$10,B2506/'Peaker Keys'!$B$29)),0)</f>
        <v>0</v>
      </c>
      <c r="I2506">
        <f>MAX(0,MIN('Peaker Keys'!$B$10,C2506/'Peaker Keys'!$B$30))</f>
        <v>1.2632291420596666E-3</v>
      </c>
      <c r="J2506">
        <f>IF('Peaker Keys'!$B$31=1,H2506,I2506)</f>
        <v>0</v>
      </c>
    </row>
    <row r="2507" spans="1:10" x14ac:dyDescent="0.25">
      <c r="A2507">
        <v>2501</v>
      </c>
      <c r="B2507">
        <v>0</v>
      </c>
      <c r="C2507">
        <v>151.9</v>
      </c>
      <c r="D2507">
        <f>MOD(A2507-1+'Peaker Keys'!$B$7,'Peaker Keys'!$B$5)</f>
        <v>2524</v>
      </c>
      <c r="E2507">
        <f>INT(D2507/'Peaker Keys'!$B$6)+1</f>
        <v>106</v>
      </c>
      <c r="F2507">
        <f>MOD(D2507,'Peaker Keys'!$B$6)</f>
        <v>4</v>
      </c>
      <c r="G2507" t="str">
        <f>VLOOKUP(E2507,Clustering!$A$6:$B$370,2,FALSE)</f>
        <v>Fall</v>
      </c>
      <c r="H2507">
        <f>IF('Peaker Keys'!$B$29&gt;0,MAX(0,MIN('Peaker Keys'!$B$10,B2507/'Peaker Keys'!$B$29)),0)</f>
        <v>0</v>
      </c>
      <c r="I2507">
        <f>MAX(0,MIN('Peaker Keys'!$B$10,C2507/'Peaker Keys'!$B$30))</f>
        <v>1.2724436782417994E-3</v>
      </c>
      <c r="J2507">
        <f>IF('Peaker Keys'!$B$31=1,H2507,I2507)</f>
        <v>0</v>
      </c>
    </row>
    <row r="2508" spans="1:10" x14ac:dyDescent="0.25">
      <c r="A2508">
        <v>2502</v>
      </c>
      <c r="B2508">
        <v>0</v>
      </c>
      <c r="C2508">
        <v>80.7</v>
      </c>
      <c r="D2508">
        <f>MOD(A2508-1+'Peaker Keys'!$B$7,'Peaker Keys'!$B$5)</f>
        <v>2525</v>
      </c>
      <c r="E2508">
        <f>INT(D2508/'Peaker Keys'!$B$6)+1</f>
        <v>106</v>
      </c>
      <c r="F2508">
        <f>MOD(D2508,'Peaker Keys'!$B$6)</f>
        <v>5</v>
      </c>
      <c r="G2508" t="str">
        <f>VLOOKUP(E2508,Clustering!$A$6:$B$370,2,FALSE)</f>
        <v>Fall</v>
      </c>
      <c r="H2508">
        <f>IF('Peaker Keys'!$B$29&gt;0,MAX(0,MIN('Peaker Keys'!$B$10,B2508/'Peaker Keys'!$B$29)),0)</f>
        <v>0</v>
      </c>
      <c r="I2508">
        <f>MAX(0,MIN('Peaker Keys'!$B$10,C2508/'Peaker Keys'!$B$30))</f>
        <v>6.7601188172556432E-4</v>
      </c>
      <c r="J2508">
        <f>IF('Peaker Keys'!$B$31=1,H2508,I2508)</f>
        <v>0</v>
      </c>
    </row>
    <row r="2509" spans="1:10" x14ac:dyDescent="0.25">
      <c r="A2509">
        <v>2503</v>
      </c>
      <c r="B2509">
        <v>0</v>
      </c>
      <c r="C2509">
        <v>51.6</v>
      </c>
      <c r="D2509">
        <f>MOD(A2509-1+'Peaker Keys'!$B$7,'Peaker Keys'!$B$5)</f>
        <v>2526</v>
      </c>
      <c r="E2509">
        <f>INT(D2509/'Peaker Keys'!$B$6)+1</f>
        <v>106</v>
      </c>
      <c r="F2509">
        <f>MOD(D2509,'Peaker Keys'!$B$6)</f>
        <v>6</v>
      </c>
      <c r="G2509" t="str">
        <f>VLOOKUP(E2509,Clustering!$A$6:$B$370,2,FALSE)</f>
        <v>Fall</v>
      </c>
      <c r="H2509">
        <f>IF('Peaker Keys'!$B$29&gt;0,MAX(0,MIN('Peaker Keys'!$B$10,B2509/'Peaker Keys'!$B$29)),0)</f>
        <v>0</v>
      </c>
      <c r="I2509">
        <f>MAX(0,MIN('Peaker Keys'!$B$10,C2509/'Peaker Keys'!$B$30))</f>
        <v>4.3224551545277719E-4</v>
      </c>
      <c r="J2509">
        <f>IF('Peaker Keys'!$B$31=1,H2509,I2509)</f>
        <v>0</v>
      </c>
    </row>
    <row r="2510" spans="1:10" x14ac:dyDescent="0.25">
      <c r="A2510">
        <v>2504</v>
      </c>
      <c r="B2510">
        <v>0</v>
      </c>
      <c r="C2510">
        <v>51.6</v>
      </c>
      <c r="D2510">
        <f>MOD(A2510-1+'Peaker Keys'!$B$7,'Peaker Keys'!$B$5)</f>
        <v>2527</v>
      </c>
      <c r="E2510">
        <f>INT(D2510/'Peaker Keys'!$B$6)+1</f>
        <v>106</v>
      </c>
      <c r="F2510">
        <f>MOD(D2510,'Peaker Keys'!$B$6)</f>
        <v>7</v>
      </c>
      <c r="G2510" t="str">
        <f>VLOOKUP(E2510,Clustering!$A$6:$B$370,2,FALSE)</f>
        <v>Fall</v>
      </c>
      <c r="H2510">
        <f>IF('Peaker Keys'!$B$29&gt;0,MAX(0,MIN('Peaker Keys'!$B$10,B2510/'Peaker Keys'!$B$29)),0)</f>
        <v>0</v>
      </c>
      <c r="I2510">
        <f>MAX(0,MIN('Peaker Keys'!$B$10,C2510/'Peaker Keys'!$B$30))</f>
        <v>4.3224551545277719E-4</v>
      </c>
      <c r="J2510">
        <f>IF('Peaker Keys'!$B$31=1,H2510,I2510)</f>
        <v>0</v>
      </c>
    </row>
    <row r="2511" spans="1:10" x14ac:dyDescent="0.25">
      <c r="A2511">
        <v>2505</v>
      </c>
      <c r="B2511">
        <v>0</v>
      </c>
      <c r="C2511">
        <v>51.6</v>
      </c>
      <c r="D2511">
        <f>MOD(A2511-1+'Peaker Keys'!$B$7,'Peaker Keys'!$B$5)</f>
        <v>2528</v>
      </c>
      <c r="E2511">
        <f>INT(D2511/'Peaker Keys'!$B$6)+1</f>
        <v>106</v>
      </c>
      <c r="F2511">
        <f>MOD(D2511,'Peaker Keys'!$B$6)</f>
        <v>8</v>
      </c>
      <c r="G2511" t="str">
        <f>VLOOKUP(E2511,Clustering!$A$6:$B$370,2,FALSE)</f>
        <v>Fall</v>
      </c>
      <c r="H2511">
        <f>IF('Peaker Keys'!$B$29&gt;0,MAX(0,MIN('Peaker Keys'!$B$10,B2511/'Peaker Keys'!$B$29)),0)</f>
        <v>0</v>
      </c>
      <c r="I2511">
        <f>MAX(0,MIN('Peaker Keys'!$B$10,C2511/'Peaker Keys'!$B$30))</f>
        <v>4.3224551545277719E-4</v>
      </c>
      <c r="J2511">
        <f>IF('Peaker Keys'!$B$31=1,H2511,I2511)</f>
        <v>0</v>
      </c>
    </row>
    <row r="2512" spans="1:10" x14ac:dyDescent="0.25">
      <c r="A2512">
        <v>2506</v>
      </c>
      <c r="B2512">
        <v>0</v>
      </c>
      <c r="C2512">
        <v>51.6</v>
      </c>
      <c r="D2512">
        <f>MOD(A2512-1+'Peaker Keys'!$B$7,'Peaker Keys'!$B$5)</f>
        <v>2529</v>
      </c>
      <c r="E2512">
        <f>INT(D2512/'Peaker Keys'!$B$6)+1</f>
        <v>106</v>
      </c>
      <c r="F2512">
        <f>MOD(D2512,'Peaker Keys'!$B$6)</f>
        <v>9</v>
      </c>
      <c r="G2512" t="str">
        <f>VLOOKUP(E2512,Clustering!$A$6:$B$370,2,FALSE)</f>
        <v>Fall</v>
      </c>
      <c r="H2512">
        <f>IF('Peaker Keys'!$B$29&gt;0,MAX(0,MIN('Peaker Keys'!$B$10,B2512/'Peaker Keys'!$B$29)),0)</f>
        <v>0</v>
      </c>
      <c r="I2512">
        <f>MAX(0,MIN('Peaker Keys'!$B$10,C2512/'Peaker Keys'!$B$30))</f>
        <v>4.3224551545277719E-4</v>
      </c>
      <c r="J2512">
        <f>IF('Peaker Keys'!$B$31=1,H2512,I2512)</f>
        <v>0</v>
      </c>
    </row>
    <row r="2513" spans="1:10" x14ac:dyDescent="0.25">
      <c r="A2513">
        <v>2507</v>
      </c>
      <c r="B2513">
        <v>0</v>
      </c>
      <c r="C2513">
        <v>51.6</v>
      </c>
      <c r="D2513">
        <f>MOD(A2513-1+'Peaker Keys'!$B$7,'Peaker Keys'!$B$5)</f>
        <v>2530</v>
      </c>
      <c r="E2513">
        <f>INT(D2513/'Peaker Keys'!$B$6)+1</f>
        <v>106</v>
      </c>
      <c r="F2513">
        <f>MOD(D2513,'Peaker Keys'!$B$6)</f>
        <v>10</v>
      </c>
      <c r="G2513" t="str">
        <f>VLOOKUP(E2513,Clustering!$A$6:$B$370,2,FALSE)</f>
        <v>Fall</v>
      </c>
      <c r="H2513">
        <f>IF('Peaker Keys'!$B$29&gt;0,MAX(0,MIN('Peaker Keys'!$B$10,B2513/'Peaker Keys'!$B$29)),0)</f>
        <v>0</v>
      </c>
      <c r="I2513">
        <f>MAX(0,MIN('Peaker Keys'!$B$10,C2513/'Peaker Keys'!$B$30))</f>
        <v>4.3224551545277719E-4</v>
      </c>
      <c r="J2513">
        <f>IF('Peaker Keys'!$B$31=1,H2513,I2513)</f>
        <v>0</v>
      </c>
    </row>
    <row r="2514" spans="1:10" x14ac:dyDescent="0.25">
      <c r="A2514">
        <v>2508</v>
      </c>
      <c r="B2514">
        <v>0</v>
      </c>
      <c r="C2514">
        <v>51.6</v>
      </c>
      <c r="D2514">
        <f>MOD(A2514-1+'Peaker Keys'!$B$7,'Peaker Keys'!$B$5)</f>
        <v>2531</v>
      </c>
      <c r="E2514">
        <f>INT(D2514/'Peaker Keys'!$B$6)+1</f>
        <v>106</v>
      </c>
      <c r="F2514">
        <f>MOD(D2514,'Peaker Keys'!$B$6)</f>
        <v>11</v>
      </c>
      <c r="G2514" t="str">
        <f>VLOOKUP(E2514,Clustering!$A$6:$B$370,2,FALSE)</f>
        <v>Fall</v>
      </c>
      <c r="H2514">
        <f>IF('Peaker Keys'!$B$29&gt;0,MAX(0,MIN('Peaker Keys'!$B$10,B2514/'Peaker Keys'!$B$29)),0)</f>
        <v>0</v>
      </c>
      <c r="I2514">
        <f>MAX(0,MIN('Peaker Keys'!$B$10,C2514/'Peaker Keys'!$B$30))</f>
        <v>4.3224551545277719E-4</v>
      </c>
      <c r="J2514">
        <f>IF('Peaker Keys'!$B$31=1,H2514,I2514)</f>
        <v>0</v>
      </c>
    </row>
    <row r="2515" spans="1:10" x14ac:dyDescent="0.25">
      <c r="A2515">
        <v>2509</v>
      </c>
      <c r="B2515">
        <v>0</v>
      </c>
      <c r="C2515">
        <v>51.6</v>
      </c>
      <c r="D2515">
        <f>MOD(A2515-1+'Peaker Keys'!$B$7,'Peaker Keys'!$B$5)</f>
        <v>2532</v>
      </c>
      <c r="E2515">
        <f>INT(D2515/'Peaker Keys'!$B$6)+1</f>
        <v>106</v>
      </c>
      <c r="F2515">
        <f>MOD(D2515,'Peaker Keys'!$B$6)</f>
        <v>12</v>
      </c>
      <c r="G2515" t="str">
        <f>VLOOKUP(E2515,Clustering!$A$6:$B$370,2,FALSE)</f>
        <v>Fall</v>
      </c>
      <c r="H2515">
        <f>IF('Peaker Keys'!$B$29&gt;0,MAX(0,MIN('Peaker Keys'!$B$10,B2515/'Peaker Keys'!$B$29)),0)</f>
        <v>0</v>
      </c>
      <c r="I2515">
        <f>MAX(0,MIN('Peaker Keys'!$B$10,C2515/'Peaker Keys'!$B$30))</f>
        <v>4.3224551545277719E-4</v>
      </c>
      <c r="J2515">
        <f>IF('Peaker Keys'!$B$31=1,H2515,I2515)</f>
        <v>0</v>
      </c>
    </row>
    <row r="2516" spans="1:10" x14ac:dyDescent="0.25">
      <c r="A2516">
        <v>2510</v>
      </c>
      <c r="B2516">
        <v>0</v>
      </c>
      <c r="C2516">
        <v>51.6</v>
      </c>
      <c r="D2516">
        <f>MOD(A2516-1+'Peaker Keys'!$B$7,'Peaker Keys'!$B$5)</f>
        <v>2533</v>
      </c>
      <c r="E2516">
        <f>INT(D2516/'Peaker Keys'!$B$6)+1</f>
        <v>106</v>
      </c>
      <c r="F2516">
        <f>MOD(D2516,'Peaker Keys'!$B$6)</f>
        <v>13</v>
      </c>
      <c r="G2516" t="str">
        <f>VLOOKUP(E2516,Clustering!$A$6:$B$370,2,FALSE)</f>
        <v>Fall</v>
      </c>
      <c r="H2516">
        <f>IF('Peaker Keys'!$B$29&gt;0,MAX(0,MIN('Peaker Keys'!$B$10,B2516/'Peaker Keys'!$B$29)),0)</f>
        <v>0</v>
      </c>
      <c r="I2516">
        <f>MAX(0,MIN('Peaker Keys'!$B$10,C2516/'Peaker Keys'!$B$30))</f>
        <v>4.3224551545277719E-4</v>
      </c>
      <c r="J2516">
        <f>IF('Peaker Keys'!$B$31=1,H2516,I2516)</f>
        <v>0</v>
      </c>
    </row>
    <row r="2517" spans="1:10" x14ac:dyDescent="0.25">
      <c r="A2517">
        <v>2511</v>
      </c>
      <c r="B2517">
        <v>0</v>
      </c>
      <c r="C2517">
        <v>51.6</v>
      </c>
      <c r="D2517">
        <f>MOD(A2517-1+'Peaker Keys'!$B$7,'Peaker Keys'!$B$5)</f>
        <v>2534</v>
      </c>
      <c r="E2517">
        <f>INT(D2517/'Peaker Keys'!$B$6)+1</f>
        <v>106</v>
      </c>
      <c r="F2517">
        <f>MOD(D2517,'Peaker Keys'!$B$6)</f>
        <v>14</v>
      </c>
      <c r="G2517" t="str">
        <f>VLOOKUP(E2517,Clustering!$A$6:$B$370,2,FALSE)</f>
        <v>Fall</v>
      </c>
      <c r="H2517">
        <f>IF('Peaker Keys'!$B$29&gt;0,MAX(0,MIN('Peaker Keys'!$B$10,B2517/'Peaker Keys'!$B$29)),0)</f>
        <v>0</v>
      </c>
      <c r="I2517">
        <f>MAX(0,MIN('Peaker Keys'!$B$10,C2517/'Peaker Keys'!$B$30))</f>
        <v>4.3224551545277719E-4</v>
      </c>
      <c r="J2517">
        <f>IF('Peaker Keys'!$B$31=1,H2517,I2517)</f>
        <v>0</v>
      </c>
    </row>
    <row r="2518" spans="1:10" x14ac:dyDescent="0.25">
      <c r="A2518">
        <v>2512</v>
      </c>
      <c r="B2518">
        <v>0</v>
      </c>
      <c r="C2518">
        <v>51.6</v>
      </c>
      <c r="D2518">
        <f>MOD(A2518-1+'Peaker Keys'!$B$7,'Peaker Keys'!$B$5)</f>
        <v>2535</v>
      </c>
      <c r="E2518">
        <f>INT(D2518/'Peaker Keys'!$B$6)+1</f>
        <v>106</v>
      </c>
      <c r="F2518">
        <f>MOD(D2518,'Peaker Keys'!$B$6)</f>
        <v>15</v>
      </c>
      <c r="G2518" t="str">
        <f>VLOOKUP(E2518,Clustering!$A$6:$B$370,2,FALSE)</f>
        <v>Fall</v>
      </c>
      <c r="H2518">
        <f>IF('Peaker Keys'!$B$29&gt;0,MAX(0,MIN('Peaker Keys'!$B$10,B2518/'Peaker Keys'!$B$29)),0)</f>
        <v>0</v>
      </c>
      <c r="I2518">
        <f>MAX(0,MIN('Peaker Keys'!$B$10,C2518/'Peaker Keys'!$B$30))</f>
        <v>4.3224551545277719E-4</v>
      </c>
      <c r="J2518">
        <f>IF('Peaker Keys'!$B$31=1,H2518,I2518)</f>
        <v>0</v>
      </c>
    </row>
    <row r="2519" spans="1:10" x14ac:dyDescent="0.25">
      <c r="A2519">
        <v>2513</v>
      </c>
      <c r="B2519">
        <v>0</v>
      </c>
      <c r="C2519">
        <v>51.6</v>
      </c>
      <c r="D2519">
        <f>MOD(A2519-1+'Peaker Keys'!$B$7,'Peaker Keys'!$B$5)</f>
        <v>2536</v>
      </c>
      <c r="E2519">
        <f>INT(D2519/'Peaker Keys'!$B$6)+1</f>
        <v>106</v>
      </c>
      <c r="F2519">
        <f>MOD(D2519,'Peaker Keys'!$B$6)</f>
        <v>16</v>
      </c>
      <c r="G2519" t="str">
        <f>VLOOKUP(E2519,Clustering!$A$6:$B$370,2,FALSE)</f>
        <v>Fall</v>
      </c>
      <c r="H2519">
        <f>IF('Peaker Keys'!$B$29&gt;0,MAX(0,MIN('Peaker Keys'!$B$10,B2519/'Peaker Keys'!$B$29)),0)</f>
        <v>0</v>
      </c>
      <c r="I2519">
        <f>MAX(0,MIN('Peaker Keys'!$B$10,C2519/'Peaker Keys'!$B$30))</f>
        <v>4.3224551545277719E-4</v>
      </c>
      <c r="J2519">
        <f>IF('Peaker Keys'!$B$31=1,H2519,I2519)</f>
        <v>0</v>
      </c>
    </row>
    <row r="2520" spans="1:10" x14ac:dyDescent="0.25">
      <c r="A2520">
        <v>2514</v>
      </c>
      <c r="B2520">
        <v>0</v>
      </c>
      <c r="C2520">
        <v>159.1</v>
      </c>
      <c r="D2520">
        <f>MOD(A2520-1+'Peaker Keys'!$B$7,'Peaker Keys'!$B$5)</f>
        <v>2537</v>
      </c>
      <c r="E2520">
        <f>INT(D2520/'Peaker Keys'!$B$6)+1</f>
        <v>106</v>
      </c>
      <c r="F2520">
        <f>MOD(D2520,'Peaker Keys'!$B$6)</f>
        <v>17</v>
      </c>
      <c r="G2520" t="str">
        <f>VLOOKUP(E2520,Clustering!$A$6:$B$370,2,FALSE)</f>
        <v>Fall</v>
      </c>
      <c r="H2520">
        <f>IF('Peaker Keys'!$B$29&gt;0,MAX(0,MIN('Peaker Keys'!$B$10,B2520/'Peaker Keys'!$B$29)),0)</f>
        <v>0</v>
      </c>
      <c r="I2520">
        <f>MAX(0,MIN('Peaker Keys'!$B$10,C2520/'Peaker Keys'!$B$30))</f>
        <v>1.3327570059793962E-3</v>
      </c>
      <c r="J2520">
        <f>IF('Peaker Keys'!$B$31=1,H2520,I2520)</f>
        <v>0</v>
      </c>
    </row>
    <row r="2521" spans="1:10" x14ac:dyDescent="0.25">
      <c r="A2521">
        <v>2515</v>
      </c>
      <c r="B2521">
        <v>0</v>
      </c>
      <c r="C2521">
        <v>159.1</v>
      </c>
      <c r="D2521">
        <f>MOD(A2521-1+'Peaker Keys'!$B$7,'Peaker Keys'!$B$5)</f>
        <v>2538</v>
      </c>
      <c r="E2521">
        <f>INT(D2521/'Peaker Keys'!$B$6)+1</f>
        <v>106</v>
      </c>
      <c r="F2521">
        <f>MOD(D2521,'Peaker Keys'!$B$6)</f>
        <v>18</v>
      </c>
      <c r="G2521" t="str">
        <f>VLOOKUP(E2521,Clustering!$A$6:$B$370,2,FALSE)</f>
        <v>Fall</v>
      </c>
      <c r="H2521">
        <f>IF('Peaker Keys'!$B$29&gt;0,MAX(0,MIN('Peaker Keys'!$B$10,B2521/'Peaker Keys'!$B$29)),0)</f>
        <v>0</v>
      </c>
      <c r="I2521">
        <f>MAX(0,MIN('Peaker Keys'!$B$10,C2521/'Peaker Keys'!$B$30))</f>
        <v>1.3327570059793962E-3</v>
      </c>
      <c r="J2521">
        <f>IF('Peaker Keys'!$B$31=1,H2521,I2521)</f>
        <v>0</v>
      </c>
    </row>
    <row r="2522" spans="1:10" x14ac:dyDescent="0.25">
      <c r="A2522">
        <v>2516</v>
      </c>
      <c r="B2522">
        <v>0</v>
      </c>
      <c r="C2522">
        <v>958</v>
      </c>
      <c r="D2522">
        <f>MOD(A2522-1+'Peaker Keys'!$B$7,'Peaker Keys'!$B$5)</f>
        <v>2539</v>
      </c>
      <c r="E2522">
        <f>INT(D2522/'Peaker Keys'!$B$6)+1</f>
        <v>106</v>
      </c>
      <c r="F2522">
        <f>MOD(D2522,'Peaker Keys'!$B$6)</f>
        <v>19</v>
      </c>
      <c r="G2522" t="str">
        <f>VLOOKUP(E2522,Clustering!$A$6:$B$370,2,FALSE)</f>
        <v>Fall</v>
      </c>
      <c r="H2522">
        <f>IF('Peaker Keys'!$B$29&gt;0,MAX(0,MIN('Peaker Keys'!$B$10,B2522/'Peaker Keys'!$B$29)),0)</f>
        <v>0</v>
      </c>
      <c r="I2522">
        <f>MAX(0,MIN('Peaker Keys'!$B$10,C2522/'Peaker Keys'!$B$30))</f>
        <v>8.0250233295302426E-3</v>
      </c>
      <c r="J2522">
        <f>IF('Peaker Keys'!$B$31=1,H2522,I2522)</f>
        <v>0</v>
      </c>
    </row>
    <row r="2523" spans="1:10" x14ac:dyDescent="0.25">
      <c r="A2523">
        <v>2517</v>
      </c>
      <c r="B2523">
        <v>0</v>
      </c>
      <c r="C2523">
        <v>958</v>
      </c>
      <c r="D2523">
        <f>MOD(A2523-1+'Peaker Keys'!$B$7,'Peaker Keys'!$B$5)</f>
        <v>2540</v>
      </c>
      <c r="E2523">
        <f>INT(D2523/'Peaker Keys'!$B$6)+1</f>
        <v>106</v>
      </c>
      <c r="F2523">
        <f>MOD(D2523,'Peaker Keys'!$B$6)</f>
        <v>20</v>
      </c>
      <c r="G2523" t="str">
        <f>VLOOKUP(E2523,Clustering!$A$6:$B$370,2,FALSE)</f>
        <v>Fall</v>
      </c>
      <c r="H2523">
        <f>IF('Peaker Keys'!$B$29&gt;0,MAX(0,MIN('Peaker Keys'!$B$10,B2523/'Peaker Keys'!$B$29)),0)</f>
        <v>0</v>
      </c>
      <c r="I2523">
        <f>MAX(0,MIN('Peaker Keys'!$B$10,C2523/'Peaker Keys'!$B$30))</f>
        <v>8.0250233295302426E-3</v>
      </c>
      <c r="J2523">
        <f>IF('Peaker Keys'!$B$31=1,H2523,I2523)</f>
        <v>0</v>
      </c>
    </row>
    <row r="2524" spans="1:10" x14ac:dyDescent="0.25">
      <c r="A2524">
        <v>2518</v>
      </c>
      <c r="B2524">
        <v>0</v>
      </c>
      <c r="C2524">
        <v>958</v>
      </c>
      <c r="D2524">
        <f>MOD(A2524-1+'Peaker Keys'!$B$7,'Peaker Keys'!$B$5)</f>
        <v>2541</v>
      </c>
      <c r="E2524">
        <f>INT(D2524/'Peaker Keys'!$B$6)+1</f>
        <v>106</v>
      </c>
      <c r="F2524">
        <f>MOD(D2524,'Peaker Keys'!$B$6)</f>
        <v>21</v>
      </c>
      <c r="G2524" t="str">
        <f>VLOOKUP(E2524,Clustering!$A$6:$B$370,2,FALSE)</f>
        <v>Fall</v>
      </c>
      <c r="H2524">
        <f>IF('Peaker Keys'!$B$29&gt;0,MAX(0,MIN('Peaker Keys'!$B$10,B2524/'Peaker Keys'!$B$29)),0)</f>
        <v>0</v>
      </c>
      <c r="I2524">
        <f>MAX(0,MIN('Peaker Keys'!$B$10,C2524/'Peaker Keys'!$B$30))</f>
        <v>8.0250233295302426E-3</v>
      </c>
      <c r="J2524">
        <f>IF('Peaker Keys'!$B$31=1,H2524,I2524)</f>
        <v>0</v>
      </c>
    </row>
    <row r="2525" spans="1:10" x14ac:dyDescent="0.25">
      <c r="A2525">
        <v>2519</v>
      </c>
      <c r="B2525">
        <v>0</v>
      </c>
      <c r="C2525">
        <v>899.5</v>
      </c>
      <c r="D2525">
        <f>MOD(A2525-1+'Peaker Keys'!$B$7,'Peaker Keys'!$B$5)</f>
        <v>2542</v>
      </c>
      <c r="E2525">
        <f>INT(D2525/'Peaker Keys'!$B$6)+1</f>
        <v>106</v>
      </c>
      <c r="F2525">
        <f>MOD(D2525,'Peaker Keys'!$B$6)</f>
        <v>22</v>
      </c>
      <c r="G2525" t="str">
        <f>VLOOKUP(E2525,Clustering!$A$6:$B$370,2,FALSE)</f>
        <v>Fall</v>
      </c>
      <c r="H2525">
        <f>IF('Peaker Keys'!$B$29&gt;0,MAX(0,MIN('Peaker Keys'!$B$10,B2525/'Peaker Keys'!$B$29)),0)</f>
        <v>0</v>
      </c>
      <c r="I2525">
        <f>MAX(0,MIN('Peaker Keys'!$B$10,C2525/'Peaker Keys'!$B$30))</f>
        <v>7.5349775416622689E-3</v>
      </c>
      <c r="J2525">
        <f>IF('Peaker Keys'!$B$31=1,H2525,I2525)</f>
        <v>0</v>
      </c>
    </row>
    <row r="2526" spans="1:10" x14ac:dyDescent="0.25">
      <c r="A2526">
        <v>2520</v>
      </c>
      <c r="B2526">
        <v>0</v>
      </c>
      <c r="C2526">
        <v>159.1</v>
      </c>
      <c r="D2526">
        <f>MOD(A2526-1+'Peaker Keys'!$B$7,'Peaker Keys'!$B$5)</f>
        <v>2543</v>
      </c>
      <c r="E2526">
        <f>INT(D2526/'Peaker Keys'!$B$6)+1</f>
        <v>106</v>
      </c>
      <c r="F2526">
        <f>MOD(D2526,'Peaker Keys'!$B$6)</f>
        <v>23</v>
      </c>
      <c r="G2526" t="str">
        <f>VLOOKUP(E2526,Clustering!$A$6:$B$370,2,FALSE)</f>
        <v>Fall</v>
      </c>
      <c r="H2526">
        <f>IF('Peaker Keys'!$B$29&gt;0,MAX(0,MIN('Peaker Keys'!$B$10,B2526/'Peaker Keys'!$B$29)),0)</f>
        <v>0</v>
      </c>
      <c r="I2526">
        <f>MAX(0,MIN('Peaker Keys'!$B$10,C2526/'Peaker Keys'!$B$30))</f>
        <v>1.3327570059793962E-3</v>
      </c>
      <c r="J2526">
        <f>IF('Peaker Keys'!$B$31=1,H2526,I2526)</f>
        <v>0</v>
      </c>
    </row>
    <row r="2527" spans="1:10" x14ac:dyDescent="0.25">
      <c r="A2527">
        <v>2521</v>
      </c>
      <c r="B2527">
        <v>0</v>
      </c>
      <c r="C2527">
        <v>159.1</v>
      </c>
      <c r="D2527">
        <f>MOD(A2527-1+'Peaker Keys'!$B$7,'Peaker Keys'!$B$5)</f>
        <v>2544</v>
      </c>
      <c r="E2527">
        <f>INT(D2527/'Peaker Keys'!$B$6)+1</f>
        <v>107</v>
      </c>
      <c r="F2527">
        <f>MOD(D2527,'Peaker Keys'!$B$6)</f>
        <v>0</v>
      </c>
      <c r="G2527" t="str">
        <f>VLOOKUP(E2527,Clustering!$A$6:$B$370,2,FALSE)</f>
        <v>Winter</v>
      </c>
      <c r="H2527">
        <f>IF('Peaker Keys'!$B$29&gt;0,MAX(0,MIN('Peaker Keys'!$B$10,B2527/'Peaker Keys'!$B$29)),0)</f>
        <v>0</v>
      </c>
      <c r="I2527">
        <f>MAX(0,MIN('Peaker Keys'!$B$10,C2527/'Peaker Keys'!$B$30))</f>
        <v>1.3327570059793962E-3</v>
      </c>
      <c r="J2527">
        <f>IF('Peaker Keys'!$B$31=1,H2527,I2527)</f>
        <v>0</v>
      </c>
    </row>
    <row r="2528" spans="1:10" x14ac:dyDescent="0.25">
      <c r="A2528">
        <v>2522</v>
      </c>
      <c r="B2528">
        <v>0</v>
      </c>
      <c r="C2528">
        <v>157.4</v>
      </c>
      <c r="D2528">
        <f>MOD(A2528-1+'Peaker Keys'!$B$7,'Peaker Keys'!$B$5)</f>
        <v>2545</v>
      </c>
      <c r="E2528">
        <f>INT(D2528/'Peaker Keys'!$B$6)+1</f>
        <v>107</v>
      </c>
      <c r="F2528">
        <f>MOD(D2528,'Peaker Keys'!$B$6)</f>
        <v>1</v>
      </c>
      <c r="G2528" t="str">
        <f>VLOOKUP(E2528,Clustering!$A$6:$B$370,2,FALSE)</f>
        <v>Winter</v>
      </c>
      <c r="H2528">
        <f>IF('Peaker Keys'!$B$29&gt;0,MAX(0,MIN('Peaker Keys'!$B$10,B2528/'Peaker Keys'!$B$29)),0)</f>
        <v>0</v>
      </c>
      <c r="I2528">
        <f>MAX(0,MIN('Peaker Keys'!$B$10,C2528/'Peaker Keys'!$B$30))</f>
        <v>1.3185163591524637E-3</v>
      </c>
      <c r="J2528">
        <f>IF('Peaker Keys'!$B$31=1,H2528,I2528)</f>
        <v>0</v>
      </c>
    </row>
    <row r="2529" spans="1:10" x14ac:dyDescent="0.25">
      <c r="A2529">
        <v>2523</v>
      </c>
      <c r="B2529">
        <v>0</v>
      </c>
      <c r="C2529">
        <v>100.2</v>
      </c>
      <c r="D2529">
        <f>MOD(A2529-1+'Peaker Keys'!$B$7,'Peaker Keys'!$B$5)</f>
        <v>2546</v>
      </c>
      <c r="E2529">
        <f>INT(D2529/'Peaker Keys'!$B$6)+1</f>
        <v>107</v>
      </c>
      <c r="F2529">
        <f>MOD(D2529,'Peaker Keys'!$B$6)</f>
        <v>2</v>
      </c>
      <c r="G2529" t="str">
        <f>VLOOKUP(E2529,Clustering!$A$6:$B$370,2,FALSE)</f>
        <v>Winter</v>
      </c>
      <c r="H2529">
        <f>IF('Peaker Keys'!$B$29&gt;0,MAX(0,MIN('Peaker Keys'!$B$10,B2529/'Peaker Keys'!$B$29)),0)</f>
        <v>0</v>
      </c>
      <c r="I2529">
        <f>MAX(0,MIN('Peaker Keys'!$B$10,C2529/'Peaker Keys'!$B$30))</f>
        <v>8.393604776815557E-4</v>
      </c>
      <c r="J2529">
        <f>IF('Peaker Keys'!$B$31=1,H2529,I2529)</f>
        <v>0</v>
      </c>
    </row>
    <row r="2530" spans="1:10" x14ac:dyDescent="0.25">
      <c r="A2530">
        <v>2524</v>
      </c>
      <c r="B2530">
        <v>0</v>
      </c>
      <c r="C2530">
        <v>56.4</v>
      </c>
      <c r="D2530">
        <f>MOD(A2530-1+'Peaker Keys'!$B$7,'Peaker Keys'!$B$5)</f>
        <v>2547</v>
      </c>
      <c r="E2530">
        <f>INT(D2530/'Peaker Keys'!$B$6)+1</f>
        <v>107</v>
      </c>
      <c r="F2530">
        <f>MOD(D2530,'Peaker Keys'!$B$6)</f>
        <v>3</v>
      </c>
      <c r="G2530" t="str">
        <f>VLOOKUP(E2530,Clustering!$A$6:$B$370,2,FALSE)</f>
        <v>Winter</v>
      </c>
      <c r="H2530">
        <f>IF('Peaker Keys'!$B$29&gt;0,MAX(0,MIN('Peaker Keys'!$B$10,B2530/'Peaker Keys'!$B$29)),0)</f>
        <v>0</v>
      </c>
      <c r="I2530">
        <f>MAX(0,MIN('Peaker Keys'!$B$10,C2530/'Peaker Keys'!$B$30))</f>
        <v>4.7245440061117501E-4</v>
      </c>
      <c r="J2530">
        <f>IF('Peaker Keys'!$B$31=1,H2530,I2530)</f>
        <v>0</v>
      </c>
    </row>
    <row r="2531" spans="1:10" x14ac:dyDescent="0.25">
      <c r="A2531">
        <v>2525</v>
      </c>
      <c r="B2531">
        <v>0</v>
      </c>
      <c r="C2531">
        <v>56.4</v>
      </c>
      <c r="D2531">
        <f>MOD(A2531-1+'Peaker Keys'!$B$7,'Peaker Keys'!$B$5)</f>
        <v>2548</v>
      </c>
      <c r="E2531">
        <f>INT(D2531/'Peaker Keys'!$B$6)+1</f>
        <v>107</v>
      </c>
      <c r="F2531">
        <f>MOD(D2531,'Peaker Keys'!$B$6)</f>
        <v>4</v>
      </c>
      <c r="G2531" t="str">
        <f>VLOOKUP(E2531,Clustering!$A$6:$B$370,2,FALSE)</f>
        <v>Winter</v>
      </c>
      <c r="H2531">
        <f>IF('Peaker Keys'!$B$29&gt;0,MAX(0,MIN('Peaker Keys'!$B$10,B2531/'Peaker Keys'!$B$29)),0)</f>
        <v>0</v>
      </c>
      <c r="I2531">
        <f>MAX(0,MIN('Peaker Keys'!$B$10,C2531/'Peaker Keys'!$B$30))</f>
        <v>4.7245440061117501E-4</v>
      </c>
      <c r="J2531">
        <f>IF('Peaker Keys'!$B$31=1,H2531,I2531)</f>
        <v>0</v>
      </c>
    </row>
    <row r="2532" spans="1:10" x14ac:dyDescent="0.25">
      <c r="A2532">
        <v>2526</v>
      </c>
      <c r="B2532">
        <v>0</v>
      </c>
      <c r="C2532">
        <v>51.6</v>
      </c>
      <c r="D2532">
        <f>MOD(A2532-1+'Peaker Keys'!$B$7,'Peaker Keys'!$B$5)</f>
        <v>2549</v>
      </c>
      <c r="E2532">
        <f>INT(D2532/'Peaker Keys'!$B$6)+1</f>
        <v>107</v>
      </c>
      <c r="F2532">
        <f>MOD(D2532,'Peaker Keys'!$B$6)</f>
        <v>5</v>
      </c>
      <c r="G2532" t="str">
        <f>VLOOKUP(E2532,Clustering!$A$6:$B$370,2,FALSE)</f>
        <v>Winter</v>
      </c>
      <c r="H2532">
        <f>IF('Peaker Keys'!$B$29&gt;0,MAX(0,MIN('Peaker Keys'!$B$10,B2532/'Peaker Keys'!$B$29)),0)</f>
        <v>0</v>
      </c>
      <c r="I2532">
        <f>MAX(0,MIN('Peaker Keys'!$B$10,C2532/'Peaker Keys'!$B$30))</f>
        <v>4.3224551545277719E-4</v>
      </c>
      <c r="J2532">
        <f>IF('Peaker Keys'!$B$31=1,H2532,I2532)</f>
        <v>0</v>
      </c>
    </row>
    <row r="2533" spans="1:10" x14ac:dyDescent="0.25">
      <c r="A2533">
        <v>2527</v>
      </c>
      <c r="B2533">
        <v>0</v>
      </c>
      <c r="C2533">
        <v>51.6</v>
      </c>
      <c r="D2533">
        <f>MOD(A2533-1+'Peaker Keys'!$B$7,'Peaker Keys'!$B$5)</f>
        <v>2550</v>
      </c>
      <c r="E2533">
        <f>INT(D2533/'Peaker Keys'!$B$6)+1</f>
        <v>107</v>
      </c>
      <c r="F2533">
        <f>MOD(D2533,'Peaker Keys'!$B$6)</f>
        <v>6</v>
      </c>
      <c r="G2533" t="str">
        <f>VLOOKUP(E2533,Clustering!$A$6:$B$370,2,FALSE)</f>
        <v>Winter</v>
      </c>
      <c r="H2533">
        <f>IF('Peaker Keys'!$B$29&gt;0,MAX(0,MIN('Peaker Keys'!$B$10,B2533/'Peaker Keys'!$B$29)),0)</f>
        <v>0</v>
      </c>
      <c r="I2533">
        <f>MAX(0,MIN('Peaker Keys'!$B$10,C2533/'Peaker Keys'!$B$30))</f>
        <v>4.3224551545277719E-4</v>
      </c>
      <c r="J2533">
        <f>IF('Peaker Keys'!$B$31=1,H2533,I2533)</f>
        <v>0</v>
      </c>
    </row>
    <row r="2534" spans="1:10" x14ac:dyDescent="0.25">
      <c r="A2534">
        <v>2528</v>
      </c>
      <c r="B2534">
        <v>0</v>
      </c>
      <c r="C2534">
        <v>51.6</v>
      </c>
      <c r="D2534">
        <f>MOD(A2534-1+'Peaker Keys'!$B$7,'Peaker Keys'!$B$5)</f>
        <v>2551</v>
      </c>
      <c r="E2534">
        <f>INT(D2534/'Peaker Keys'!$B$6)+1</f>
        <v>107</v>
      </c>
      <c r="F2534">
        <f>MOD(D2534,'Peaker Keys'!$B$6)</f>
        <v>7</v>
      </c>
      <c r="G2534" t="str">
        <f>VLOOKUP(E2534,Clustering!$A$6:$B$370,2,FALSE)</f>
        <v>Winter</v>
      </c>
      <c r="H2534">
        <f>IF('Peaker Keys'!$B$29&gt;0,MAX(0,MIN('Peaker Keys'!$B$10,B2534/'Peaker Keys'!$B$29)),0)</f>
        <v>0</v>
      </c>
      <c r="I2534">
        <f>MAX(0,MIN('Peaker Keys'!$B$10,C2534/'Peaker Keys'!$B$30))</f>
        <v>4.3224551545277719E-4</v>
      </c>
      <c r="J2534">
        <f>IF('Peaker Keys'!$B$31=1,H2534,I2534)</f>
        <v>0</v>
      </c>
    </row>
    <row r="2535" spans="1:10" x14ac:dyDescent="0.25">
      <c r="A2535">
        <v>2529</v>
      </c>
      <c r="B2535">
        <v>0</v>
      </c>
      <c r="C2535">
        <v>51.6</v>
      </c>
      <c r="D2535">
        <f>MOD(A2535-1+'Peaker Keys'!$B$7,'Peaker Keys'!$B$5)</f>
        <v>2552</v>
      </c>
      <c r="E2535">
        <f>INT(D2535/'Peaker Keys'!$B$6)+1</f>
        <v>107</v>
      </c>
      <c r="F2535">
        <f>MOD(D2535,'Peaker Keys'!$B$6)</f>
        <v>8</v>
      </c>
      <c r="G2535" t="str">
        <f>VLOOKUP(E2535,Clustering!$A$6:$B$370,2,FALSE)</f>
        <v>Winter</v>
      </c>
      <c r="H2535">
        <f>IF('Peaker Keys'!$B$29&gt;0,MAX(0,MIN('Peaker Keys'!$B$10,B2535/'Peaker Keys'!$B$29)),0)</f>
        <v>0</v>
      </c>
      <c r="I2535">
        <f>MAX(0,MIN('Peaker Keys'!$B$10,C2535/'Peaker Keys'!$B$30))</f>
        <v>4.3224551545277719E-4</v>
      </c>
      <c r="J2535">
        <f>IF('Peaker Keys'!$B$31=1,H2535,I2535)</f>
        <v>0</v>
      </c>
    </row>
    <row r="2536" spans="1:10" x14ac:dyDescent="0.25">
      <c r="A2536">
        <v>2530</v>
      </c>
      <c r="B2536">
        <v>0</v>
      </c>
      <c r="C2536">
        <v>51.6</v>
      </c>
      <c r="D2536">
        <f>MOD(A2536-1+'Peaker Keys'!$B$7,'Peaker Keys'!$B$5)</f>
        <v>2553</v>
      </c>
      <c r="E2536">
        <f>INT(D2536/'Peaker Keys'!$B$6)+1</f>
        <v>107</v>
      </c>
      <c r="F2536">
        <f>MOD(D2536,'Peaker Keys'!$B$6)</f>
        <v>9</v>
      </c>
      <c r="G2536" t="str">
        <f>VLOOKUP(E2536,Clustering!$A$6:$B$370,2,FALSE)</f>
        <v>Winter</v>
      </c>
      <c r="H2536">
        <f>IF('Peaker Keys'!$B$29&gt;0,MAX(0,MIN('Peaker Keys'!$B$10,B2536/'Peaker Keys'!$B$29)),0)</f>
        <v>0</v>
      </c>
      <c r="I2536">
        <f>MAX(0,MIN('Peaker Keys'!$B$10,C2536/'Peaker Keys'!$B$30))</f>
        <v>4.3224551545277719E-4</v>
      </c>
      <c r="J2536">
        <f>IF('Peaker Keys'!$B$31=1,H2536,I2536)</f>
        <v>0</v>
      </c>
    </row>
    <row r="2537" spans="1:10" x14ac:dyDescent="0.25">
      <c r="A2537">
        <v>2531</v>
      </c>
      <c r="B2537">
        <v>0</v>
      </c>
      <c r="C2537">
        <v>51.6</v>
      </c>
      <c r="D2537">
        <f>MOD(A2537-1+'Peaker Keys'!$B$7,'Peaker Keys'!$B$5)</f>
        <v>2554</v>
      </c>
      <c r="E2537">
        <f>INT(D2537/'Peaker Keys'!$B$6)+1</f>
        <v>107</v>
      </c>
      <c r="F2537">
        <f>MOD(D2537,'Peaker Keys'!$B$6)</f>
        <v>10</v>
      </c>
      <c r="G2537" t="str">
        <f>VLOOKUP(E2537,Clustering!$A$6:$B$370,2,FALSE)</f>
        <v>Winter</v>
      </c>
      <c r="H2537">
        <f>IF('Peaker Keys'!$B$29&gt;0,MAX(0,MIN('Peaker Keys'!$B$10,B2537/'Peaker Keys'!$B$29)),0)</f>
        <v>0</v>
      </c>
      <c r="I2537">
        <f>MAX(0,MIN('Peaker Keys'!$B$10,C2537/'Peaker Keys'!$B$30))</f>
        <v>4.3224551545277719E-4</v>
      </c>
      <c r="J2537">
        <f>IF('Peaker Keys'!$B$31=1,H2537,I2537)</f>
        <v>0</v>
      </c>
    </row>
    <row r="2538" spans="1:10" x14ac:dyDescent="0.25">
      <c r="A2538">
        <v>2532</v>
      </c>
      <c r="B2538">
        <v>0</v>
      </c>
      <c r="C2538">
        <v>51.6</v>
      </c>
      <c r="D2538">
        <f>MOD(A2538-1+'Peaker Keys'!$B$7,'Peaker Keys'!$B$5)</f>
        <v>2555</v>
      </c>
      <c r="E2538">
        <f>INT(D2538/'Peaker Keys'!$B$6)+1</f>
        <v>107</v>
      </c>
      <c r="F2538">
        <f>MOD(D2538,'Peaker Keys'!$B$6)</f>
        <v>11</v>
      </c>
      <c r="G2538" t="str">
        <f>VLOOKUP(E2538,Clustering!$A$6:$B$370,2,FALSE)</f>
        <v>Winter</v>
      </c>
      <c r="H2538">
        <f>IF('Peaker Keys'!$B$29&gt;0,MAX(0,MIN('Peaker Keys'!$B$10,B2538/'Peaker Keys'!$B$29)),0)</f>
        <v>0</v>
      </c>
      <c r="I2538">
        <f>MAX(0,MIN('Peaker Keys'!$B$10,C2538/'Peaker Keys'!$B$30))</f>
        <v>4.3224551545277719E-4</v>
      </c>
      <c r="J2538">
        <f>IF('Peaker Keys'!$B$31=1,H2538,I2538)</f>
        <v>0</v>
      </c>
    </row>
    <row r="2539" spans="1:10" x14ac:dyDescent="0.25">
      <c r="A2539">
        <v>2533</v>
      </c>
      <c r="B2539">
        <v>0</v>
      </c>
      <c r="C2539">
        <v>51.6</v>
      </c>
      <c r="D2539">
        <f>MOD(A2539-1+'Peaker Keys'!$B$7,'Peaker Keys'!$B$5)</f>
        <v>2556</v>
      </c>
      <c r="E2539">
        <f>INT(D2539/'Peaker Keys'!$B$6)+1</f>
        <v>107</v>
      </c>
      <c r="F2539">
        <f>MOD(D2539,'Peaker Keys'!$B$6)</f>
        <v>12</v>
      </c>
      <c r="G2539" t="str">
        <f>VLOOKUP(E2539,Clustering!$A$6:$B$370,2,FALSE)</f>
        <v>Winter</v>
      </c>
      <c r="H2539">
        <f>IF('Peaker Keys'!$B$29&gt;0,MAX(0,MIN('Peaker Keys'!$B$10,B2539/'Peaker Keys'!$B$29)),0)</f>
        <v>0</v>
      </c>
      <c r="I2539">
        <f>MAX(0,MIN('Peaker Keys'!$B$10,C2539/'Peaker Keys'!$B$30))</f>
        <v>4.3224551545277719E-4</v>
      </c>
      <c r="J2539">
        <f>IF('Peaker Keys'!$B$31=1,H2539,I2539)</f>
        <v>0</v>
      </c>
    </row>
    <row r="2540" spans="1:10" x14ac:dyDescent="0.25">
      <c r="A2540">
        <v>2534</v>
      </c>
      <c r="B2540">
        <v>0</v>
      </c>
      <c r="C2540">
        <v>51.6</v>
      </c>
      <c r="D2540">
        <f>MOD(A2540-1+'Peaker Keys'!$B$7,'Peaker Keys'!$B$5)</f>
        <v>2557</v>
      </c>
      <c r="E2540">
        <f>INT(D2540/'Peaker Keys'!$B$6)+1</f>
        <v>107</v>
      </c>
      <c r="F2540">
        <f>MOD(D2540,'Peaker Keys'!$B$6)</f>
        <v>13</v>
      </c>
      <c r="G2540" t="str">
        <f>VLOOKUP(E2540,Clustering!$A$6:$B$370,2,FALSE)</f>
        <v>Winter</v>
      </c>
      <c r="H2540">
        <f>IF('Peaker Keys'!$B$29&gt;0,MAX(0,MIN('Peaker Keys'!$B$10,B2540/'Peaker Keys'!$B$29)),0)</f>
        <v>0</v>
      </c>
      <c r="I2540">
        <f>MAX(0,MIN('Peaker Keys'!$B$10,C2540/'Peaker Keys'!$B$30))</f>
        <v>4.3224551545277719E-4</v>
      </c>
      <c r="J2540">
        <f>IF('Peaker Keys'!$B$31=1,H2540,I2540)</f>
        <v>0</v>
      </c>
    </row>
    <row r="2541" spans="1:10" x14ac:dyDescent="0.25">
      <c r="A2541">
        <v>2535</v>
      </c>
      <c r="B2541">
        <v>0</v>
      </c>
      <c r="C2541">
        <v>51.6</v>
      </c>
      <c r="D2541">
        <f>MOD(A2541-1+'Peaker Keys'!$B$7,'Peaker Keys'!$B$5)</f>
        <v>2558</v>
      </c>
      <c r="E2541">
        <f>INT(D2541/'Peaker Keys'!$B$6)+1</f>
        <v>107</v>
      </c>
      <c r="F2541">
        <f>MOD(D2541,'Peaker Keys'!$B$6)</f>
        <v>14</v>
      </c>
      <c r="G2541" t="str">
        <f>VLOOKUP(E2541,Clustering!$A$6:$B$370,2,FALSE)</f>
        <v>Winter</v>
      </c>
      <c r="H2541">
        <f>IF('Peaker Keys'!$B$29&gt;0,MAX(0,MIN('Peaker Keys'!$B$10,B2541/'Peaker Keys'!$B$29)),0)</f>
        <v>0</v>
      </c>
      <c r="I2541">
        <f>MAX(0,MIN('Peaker Keys'!$B$10,C2541/'Peaker Keys'!$B$30))</f>
        <v>4.3224551545277719E-4</v>
      </c>
      <c r="J2541">
        <f>IF('Peaker Keys'!$B$31=1,H2541,I2541)</f>
        <v>0</v>
      </c>
    </row>
    <row r="2542" spans="1:10" x14ac:dyDescent="0.25">
      <c r="A2542">
        <v>2536</v>
      </c>
      <c r="B2542">
        <v>0</v>
      </c>
      <c r="C2542">
        <v>159.1</v>
      </c>
      <c r="D2542">
        <f>MOD(A2542-1+'Peaker Keys'!$B$7,'Peaker Keys'!$B$5)</f>
        <v>2559</v>
      </c>
      <c r="E2542">
        <f>INT(D2542/'Peaker Keys'!$B$6)+1</f>
        <v>107</v>
      </c>
      <c r="F2542">
        <f>MOD(D2542,'Peaker Keys'!$B$6)</f>
        <v>15</v>
      </c>
      <c r="G2542" t="str">
        <f>VLOOKUP(E2542,Clustering!$A$6:$B$370,2,FALSE)</f>
        <v>Winter</v>
      </c>
      <c r="H2542">
        <f>IF('Peaker Keys'!$B$29&gt;0,MAX(0,MIN('Peaker Keys'!$B$10,B2542/'Peaker Keys'!$B$29)),0)</f>
        <v>0</v>
      </c>
      <c r="I2542">
        <f>MAX(0,MIN('Peaker Keys'!$B$10,C2542/'Peaker Keys'!$B$30))</f>
        <v>1.3327570059793962E-3</v>
      </c>
      <c r="J2542">
        <f>IF('Peaker Keys'!$B$31=1,H2542,I2542)</f>
        <v>0</v>
      </c>
    </row>
    <row r="2543" spans="1:10" x14ac:dyDescent="0.25">
      <c r="A2543">
        <v>2537</v>
      </c>
      <c r="B2543">
        <v>0</v>
      </c>
      <c r="C2543">
        <v>95.5</v>
      </c>
      <c r="D2543">
        <f>MOD(A2543-1+'Peaker Keys'!$B$7,'Peaker Keys'!$B$5)</f>
        <v>2560</v>
      </c>
      <c r="E2543">
        <f>INT(D2543/'Peaker Keys'!$B$6)+1</f>
        <v>107</v>
      </c>
      <c r="F2543">
        <f>MOD(D2543,'Peaker Keys'!$B$6)</f>
        <v>16</v>
      </c>
      <c r="G2543" t="str">
        <f>VLOOKUP(E2543,Clustering!$A$6:$B$370,2,FALSE)</f>
        <v>Winter</v>
      </c>
      <c r="H2543">
        <f>IF('Peaker Keys'!$B$29&gt;0,MAX(0,MIN('Peaker Keys'!$B$10,B2543/'Peaker Keys'!$B$29)),0)</f>
        <v>0</v>
      </c>
      <c r="I2543">
        <f>MAX(0,MIN('Peaker Keys'!$B$10,C2543/'Peaker Keys'!$B$30))</f>
        <v>7.9998927763062441E-4</v>
      </c>
      <c r="J2543">
        <f>IF('Peaker Keys'!$B$31=1,H2543,I2543)</f>
        <v>0</v>
      </c>
    </row>
    <row r="2544" spans="1:10" x14ac:dyDescent="0.25">
      <c r="A2544">
        <v>2538</v>
      </c>
      <c r="B2544">
        <v>0</v>
      </c>
      <c r="C2544">
        <v>159.1</v>
      </c>
      <c r="D2544">
        <f>MOD(A2544-1+'Peaker Keys'!$B$7,'Peaker Keys'!$B$5)</f>
        <v>2561</v>
      </c>
      <c r="E2544">
        <f>INT(D2544/'Peaker Keys'!$B$6)+1</f>
        <v>107</v>
      </c>
      <c r="F2544">
        <f>MOD(D2544,'Peaker Keys'!$B$6)</f>
        <v>17</v>
      </c>
      <c r="G2544" t="str">
        <f>VLOOKUP(E2544,Clustering!$A$6:$B$370,2,FALSE)</f>
        <v>Winter</v>
      </c>
      <c r="H2544">
        <f>IF('Peaker Keys'!$B$29&gt;0,MAX(0,MIN('Peaker Keys'!$B$10,B2544/'Peaker Keys'!$B$29)),0)</f>
        <v>0</v>
      </c>
      <c r="I2544">
        <f>MAX(0,MIN('Peaker Keys'!$B$10,C2544/'Peaker Keys'!$B$30))</f>
        <v>1.3327570059793962E-3</v>
      </c>
      <c r="J2544">
        <f>IF('Peaker Keys'!$B$31=1,H2544,I2544)</f>
        <v>0</v>
      </c>
    </row>
    <row r="2545" spans="1:10" x14ac:dyDescent="0.25">
      <c r="A2545">
        <v>2539</v>
      </c>
      <c r="B2545">
        <v>0</v>
      </c>
      <c r="C2545">
        <v>159.1</v>
      </c>
      <c r="D2545">
        <f>MOD(A2545-1+'Peaker Keys'!$B$7,'Peaker Keys'!$B$5)</f>
        <v>2562</v>
      </c>
      <c r="E2545">
        <f>INT(D2545/'Peaker Keys'!$B$6)+1</f>
        <v>107</v>
      </c>
      <c r="F2545">
        <f>MOD(D2545,'Peaker Keys'!$B$6)</f>
        <v>18</v>
      </c>
      <c r="G2545" t="str">
        <f>VLOOKUP(E2545,Clustering!$A$6:$B$370,2,FALSE)</f>
        <v>Winter</v>
      </c>
      <c r="H2545">
        <f>IF('Peaker Keys'!$B$29&gt;0,MAX(0,MIN('Peaker Keys'!$B$10,B2545/'Peaker Keys'!$B$29)),0)</f>
        <v>0</v>
      </c>
      <c r="I2545">
        <f>MAX(0,MIN('Peaker Keys'!$B$10,C2545/'Peaker Keys'!$B$30))</f>
        <v>1.3327570059793962E-3</v>
      </c>
      <c r="J2545">
        <f>IF('Peaker Keys'!$B$31=1,H2545,I2545)</f>
        <v>0</v>
      </c>
    </row>
    <row r="2546" spans="1:10" x14ac:dyDescent="0.25">
      <c r="A2546">
        <v>2540</v>
      </c>
      <c r="B2546">
        <v>0</v>
      </c>
      <c r="C2546">
        <v>1197.2</v>
      </c>
      <c r="D2546">
        <f>MOD(A2546-1+'Peaker Keys'!$B$7,'Peaker Keys'!$B$5)</f>
        <v>2563</v>
      </c>
      <c r="E2546">
        <f>INT(D2546/'Peaker Keys'!$B$6)+1</f>
        <v>107</v>
      </c>
      <c r="F2546">
        <f>MOD(D2546,'Peaker Keys'!$B$6)</f>
        <v>19</v>
      </c>
      <c r="G2546" t="str">
        <f>VLOOKUP(E2546,Clustering!$A$6:$B$370,2,FALSE)</f>
        <v>Winter</v>
      </c>
      <c r="H2546">
        <f>IF('Peaker Keys'!$B$29&gt;0,MAX(0,MIN('Peaker Keys'!$B$10,B2546/'Peaker Keys'!$B$29)),0)</f>
        <v>0</v>
      </c>
      <c r="I2546">
        <f>MAX(0,MIN('Peaker Keys'!$B$10,C2546/'Peaker Keys'!$B$30))</f>
        <v>1.0028766106590403E-2</v>
      </c>
      <c r="J2546">
        <f>IF('Peaker Keys'!$B$31=1,H2546,I2546)</f>
        <v>0</v>
      </c>
    </row>
    <row r="2547" spans="1:10" x14ac:dyDescent="0.25">
      <c r="A2547">
        <v>2541</v>
      </c>
      <c r="B2547">
        <v>0</v>
      </c>
      <c r="C2547">
        <v>1197.2</v>
      </c>
      <c r="D2547">
        <f>MOD(A2547-1+'Peaker Keys'!$B$7,'Peaker Keys'!$B$5)</f>
        <v>2564</v>
      </c>
      <c r="E2547">
        <f>INT(D2547/'Peaker Keys'!$B$6)+1</f>
        <v>107</v>
      </c>
      <c r="F2547">
        <f>MOD(D2547,'Peaker Keys'!$B$6)</f>
        <v>20</v>
      </c>
      <c r="G2547" t="str">
        <f>VLOOKUP(E2547,Clustering!$A$6:$B$370,2,FALSE)</f>
        <v>Winter</v>
      </c>
      <c r="H2547">
        <f>IF('Peaker Keys'!$B$29&gt;0,MAX(0,MIN('Peaker Keys'!$B$10,B2547/'Peaker Keys'!$B$29)),0)</f>
        <v>0</v>
      </c>
      <c r="I2547">
        <f>MAX(0,MIN('Peaker Keys'!$B$10,C2547/'Peaker Keys'!$B$30))</f>
        <v>1.0028766106590403E-2</v>
      </c>
      <c r="J2547">
        <f>IF('Peaker Keys'!$B$31=1,H2547,I2547)</f>
        <v>0</v>
      </c>
    </row>
    <row r="2548" spans="1:10" x14ac:dyDescent="0.25">
      <c r="A2548">
        <v>2542</v>
      </c>
      <c r="B2548">
        <v>0</v>
      </c>
      <c r="C2548">
        <v>1197.2</v>
      </c>
      <c r="D2548">
        <f>MOD(A2548-1+'Peaker Keys'!$B$7,'Peaker Keys'!$B$5)</f>
        <v>2565</v>
      </c>
      <c r="E2548">
        <f>INT(D2548/'Peaker Keys'!$B$6)+1</f>
        <v>107</v>
      </c>
      <c r="F2548">
        <f>MOD(D2548,'Peaker Keys'!$B$6)</f>
        <v>21</v>
      </c>
      <c r="G2548" t="str">
        <f>VLOOKUP(E2548,Clustering!$A$6:$B$370,2,FALSE)</f>
        <v>Winter</v>
      </c>
      <c r="H2548">
        <f>IF('Peaker Keys'!$B$29&gt;0,MAX(0,MIN('Peaker Keys'!$B$10,B2548/'Peaker Keys'!$B$29)),0)</f>
        <v>0</v>
      </c>
      <c r="I2548">
        <f>MAX(0,MIN('Peaker Keys'!$B$10,C2548/'Peaker Keys'!$B$30))</f>
        <v>1.0028766106590403E-2</v>
      </c>
      <c r="J2548">
        <f>IF('Peaker Keys'!$B$31=1,H2548,I2548)</f>
        <v>0</v>
      </c>
    </row>
    <row r="2549" spans="1:10" x14ac:dyDescent="0.25">
      <c r="A2549">
        <v>2543</v>
      </c>
      <c r="B2549">
        <v>0</v>
      </c>
      <c r="C2549">
        <v>1197.2</v>
      </c>
      <c r="D2549">
        <f>MOD(A2549-1+'Peaker Keys'!$B$7,'Peaker Keys'!$B$5)</f>
        <v>2566</v>
      </c>
      <c r="E2549">
        <f>INT(D2549/'Peaker Keys'!$B$6)+1</f>
        <v>107</v>
      </c>
      <c r="F2549">
        <f>MOD(D2549,'Peaker Keys'!$B$6)</f>
        <v>22</v>
      </c>
      <c r="G2549" t="str">
        <f>VLOOKUP(E2549,Clustering!$A$6:$B$370,2,FALSE)</f>
        <v>Winter</v>
      </c>
      <c r="H2549">
        <f>IF('Peaker Keys'!$B$29&gt;0,MAX(0,MIN('Peaker Keys'!$B$10,B2549/'Peaker Keys'!$B$29)),0)</f>
        <v>0</v>
      </c>
      <c r="I2549">
        <f>MAX(0,MIN('Peaker Keys'!$B$10,C2549/'Peaker Keys'!$B$30))</f>
        <v>1.0028766106590403E-2</v>
      </c>
      <c r="J2549">
        <f>IF('Peaker Keys'!$B$31=1,H2549,I2549)</f>
        <v>0</v>
      </c>
    </row>
    <row r="2550" spans="1:10" x14ac:dyDescent="0.25">
      <c r="A2550">
        <v>2544</v>
      </c>
      <c r="B2550">
        <v>0</v>
      </c>
      <c r="C2550">
        <v>159.1</v>
      </c>
      <c r="D2550">
        <f>MOD(A2550-1+'Peaker Keys'!$B$7,'Peaker Keys'!$B$5)</f>
        <v>2567</v>
      </c>
      <c r="E2550">
        <f>INT(D2550/'Peaker Keys'!$B$6)+1</f>
        <v>107</v>
      </c>
      <c r="F2550">
        <f>MOD(D2550,'Peaker Keys'!$B$6)</f>
        <v>23</v>
      </c>
      <c r="G2550" t="str">
        <f>VLOOKUP(E2550,Clustering!$A$6:$B$370,2,FALSE)</f>
        <v>Winter</v>
      </c>
      <c r="H2550">
        <f>IF('Peaker Keys'!$B$29&gt;0,MAX(0,MIN('Peaker Keys'!$B$10,B2550/'Peaker Keys'!$B$29)),0)</f>
        <v>0</v>
      </c>
      <c r="I2550">
        <f>MAX(0,MIN('Peaker Keys'!$B$10,C2550/'Peaker Keys'!$B$30))</f>
        <v>1.3327570059793962E-3</v>
      </c>
      <c r="J2550">
        <f>IF('Peaker Keys'!$B$31=1,H2550,I2550)</f>
        <v>0</v>
      </c>
    </row>
    <row r="2551" spans="1:10" x14ac:dyDescent="0.25">
      <c r="A2551">
        <v>2545</v>
      </c>
      <c r="B2551">
        <v>0</v>
      </c>
      <c r="C2551">
        <v>159.1</v>
      </c>
      <c r="D2551">
        <f>MOD(A2551-1+'Peaker Keys'!$B$7,'Peaker Keys'!$B$5)</f>
        <v>2568</v>
      </c>
      <c r="E2551">
        <f>INT(D2551/'Peaker Keys'!$B$6)+1</f>
        <v>108</v>
      </c>
      <c r="F2551">
        <f>MOD(D2551,'Peaker Keys'!$B$6)</f>
        <v>0</v>
      </c>
      <c r="G2551" t="str">
        <f>VLOOKUP(E2551,Clustering!$A$6:$B$370,2,FALSE)</f>
        <v>Fall</v>
      </c>
      <c r="H2551">
        <f>IF('Peaker Keys'!$B$29&gt;0,MAX(0,MIN('Peaker Keys'!$B$10,B2551/'Peaker Keys'!$B$29)),0)</f>
        <v>0</v>
      </c>
      <c r="I2551">
        <f>MAX(0,MIN('Peaker Keys'!$B$10,C2551/'Peaker Keys'!$B$30))</f>
        <v>1.3327570059793962E-3</v>
      </c>
      <c r="J2551">
        <f>IF('Peaker Keys'!$B$31=1,H2551,I2551)</f>
        <v>0</v>
      </c>
    </row>
    <row r="2552" spans="1:10" x14ac:dyDescent="0.25">
      <c r="A2552">
        <v>2546</v>
      </c>
      <c r="B2552">
        <v>0</v>
      </c>
      <c r="C2552">
        <v>150</v>
      </c>
      <c r="D2552">
        <f>MOD(A2552-1+'Peaker Keys'!$B$7,'Peaker Keys'!$B$5)</f>
        <v>2569</v>
      </c>
      <c r="E2552">
        <f>INT(D2552/'Peaker Keys'!$B$6)+1</f>
        <v>108</v>
      </c>
      <c r="F2552">
        <f>MOD(D2552,'Peaker Keys'!$B$6)</f>
        <v>1</v>
      </c>
      <c r="G2552" t="str">
        <f>VLOOKUP(E2552,Clustering!$A$6:$B$370,2,FALSE)</f>
        <v>Fall</v>
      </c>
      <c r="H2552">
        <f>IF('Peaker Keys'!$B$29&gt;0,MAX(0,MIN('Peaker Keys'!$B$10,B2552/'Peaker Keys'!$B$29)),0)</f>
        <v>0</v>
      </c>
      <c r="I2552">
        <f>MAX(0,MIN('Peaker Keys'!$B$10,C2552/'Peaker Keys'!$B$30))</f>
        <v>1.2565276611999337E-3</v>
      </c>
      <c r="J2552">
        <f>IF('Peaker Keys'!$B$31=1,H2552,I2552)</f>
        <v>0</v>
      </c>
    </row>
    <row r="2553" spans="1:10" x14ac:dyDescent="0.25">
      <c r="A2553">
        <v>2547</v>
      </c>
      <c r="B2553">
        <v>0</v>
      </c>
      <c r="C2553">
        <v>100.2</v>
      </c>
      <c r="D2553">
        <f>MOD(A2553-1+'Peaker Keys'!$B$7,'Peaker Keys'!$B$5)</f>
        <v>2570</v>
      </c>
      <c r="E2553">
        <f>INT(D2553/'Peaker Keys'!$B$6)+1</f>
        <v>108</v>
      </c>
      <c r="F2553">
        <f>MOD(D2553,'Peaker Keys'!$B$6)</f>
        <v>2</v>
      </c>
      <c r="G2553" t="str">
        <f>VLOOKUP(E2553,Clustering!$A$6:$B$370,2,FALSE)</f>
        <v>Fall</v>
      </c>
      <c r="H2553">
        <f>IF('Peaker Keys'!$B$29&gt;0,MAX(0,MIN('Peaker Keys'!$B$10,B2553/'Peaker Keys'!$B$29)),0)</f>
        <v>0</v>
      </c>
      <c r="I2553">
        <f>MAX(0,MIN('Peaker Keys'!$B$10,C2553/'Peaker Keys'!$B$30))</f>
        <v>8.393604776815557E-4</v>
      </c>
      <c r="J2553">
        <f>IF('Peaker Keys'!$B$31=1,H2553,I2553)</f>
        <v>0</v>
      </c>
    </row>
    <row r="2554" spans="1:10" x14ac:dyDescent="0.25">
      <c r="A2554">
        <v>2548</v>
      </c>
      <c r="B2554">
        <v>0</v>
      </c>
      <c r="C2554">
        <v>96.9</v>
      </c>
      <c r="D2554">
        <f>MOD(A2554-1+'Peaker Keys'!$B$7,'Peaker Keys'!$B$5)</f>
        <v>2571</v>
      </c>
      <c r="E2554">
        <f>INT(D2554/'Peaker Keys'!$B$6)+1</f>
        <v>108</v>
      </c>
      <c r="F2554">
        <f>MOD(D2554,'Peaker Keys'!$B$6)</f>
        <v>3</v>
      </c>
      <c r="G2554" t="str">
        <f>VLOOKUP(E2554,Clustering!$A$6:$B$370,2,FALSE)</f>
        <v>Fall</v>
      </c>
      <c r="H2554">
        <f>IF('Peaker Keys'!$B$29&gt;0,MAX(0,MIN('Peaker Keys'!$B$10,B2554/'Peaker Keys'!$B$29)),0)</f>
        <v>0</v>
      </c>
      <c r="I2554">
        <f>MAX(0,MIN('Peaker Keys'!$B$10,C2554/'Peaker Keys'!$B$30))</f>
        <v>8.1171686913515716E-4</v>
      </c>
      <c r="J2554">
        <f>IF('Peaker Keys'!$B$31=1,H2554,I2554)</f>
        <v>0</v>
      </c>
    </row>
    <row r="2555" spans="1:10" x14ac:dyDescent="0.25">
      <c r="A2555">
        <v>2549</v>
      </c>
      <c r="B2555">
        <v>0</v>
      </c>
      <c r="C2555">
        <v>101.8</v>
      </c>
      <c r="D2555">
        <f>MOD(A2555-1+'Peaker Keys'!$B$7,'Peaker Keys'!$B$5)</f>
        <v>2572</v>
      </c>
      <c r="E2555">
        <f>INT(D2555/'Peaker Keys'!$B$6)+1</f>
        <v>108</v>
      </c>
      <c r="F2555">
        <f>MOD(D2555,'Peaker Keys'!$B$6)</f>
        <v>4</v>
      </c>
      <c r="G2555" t="str">
        <f>VLOOKUP(E2555,Clustering!$A$6:$B$370,2,FALSE)</f>
        <v>Fall</v>
      </c>
      <c r="H2555">
        <f>IF('Peaker Keys'!$B$29&gt;0,MAX(0,MIN('Peaker Keys'!$B$10,B2555/'Peaker Keys'!$B$29)),0)</f>
        <v>0</v>
      </c>
      <c r="I2555">
        <f>MAX(0,MIN('Peaker Keys'!$B$10,C2555/'Peaker Keys'!$B$30))</f>
        <v>8.5276343940102162E-4</v>
      </c>
      <c r="J2555">
        <f>IF('Peaker Keys'!$B$31=1,H2555,I2555)</f>
        <v>0</v>
      </c>
    </row>
    <row r="2556" spans="1:10" x14ac:dyDescent="0.25">
      <c r="A2556">
        <v>2550</v>
      </c>
      <c r="B2556">
        <v>0</v>
      </c>
      <c r="C2556">
        <v>95.5</v>
      </c>
      <c r="D2556">
        <f>MOD(A2556-1+'Peaker Keys'!$B$7,'Peaker Keys'!$B$5)</f>
        <v>2573</v>
      </c>
      <c r="E2556">
        <f>INT(D2556/'Peaker Keys'!$B$6)+1</f>
        <v>108</v>
      </c>
      <c r="F2556">
        <f>MOD(D2556,'Peaker Keys'!$B$6)</f>
        <v>5</v>
      </c>
      <c r="G2556" t="str">
        <f>VLOOKUP(E2556,Clustering!$A$6:$B$370,2,FALSE)</f>
        <v>Fall</v>
      </c>
      <c r="H2556">
        <f>IF('Peaker Keys'!$B$29&gt;0,MAX(0,MIN('Peaker Keys'!$B$10,B2556/'Peaker Keys'!$B$29)),0)</f>
        <v>0</v>
      </c>
      <c r="I2556">
        <f>MAX(0,MIN('Peaker Keys'!$B$10,C2556/'Peaker Keys'!$B$30))</f>
        <v>7.9998927763062441E-4</v>
      </c>
      <c r="J2556">
        <f>IF('Peaker Keys'!$B$31=1,H2556,I2556)</f>
        <v>0</v>
      </c>
    </row>
    <row r="2557" spans="1:10" x14ac:dyDescent="0.25">
      <c r="A2557">
        <v>2551</v>
      </c>
      <c r="B2557">
        <v>0</v>
      </c>
      <c r="C2557">
        <v>95.5</v>
      </c>
      <c r="D2557">
        <f>MOD(A2557-1+'Peaker Keys'!$B$7,'Peaker Keys'!$B$5)</f>
        <v>2574</v>
      </c>
      <c r="E2557">
        <f>INT(D2557/'Peaker Keys'!$B$6)+1</f>
        <v>108</v>
      </c>
      <c r="F2557">
        <f>MOD(D2557,'Peaker Keys'!$B$6)</f>
        <v>6</v>
      </c>
      <c r="G2557" t="str">
        <f>VLOOKUP(E2557,Clustering!$A$6:$B$370,2,FALSE)</f>
        <v>Fall</v>
      </c>
      <c r="H2557">
        <f>IF('Peaker Keys'!$B$29&gt;0,MAX(0,MIN('Peaker Keys'!$B$10,B2557/'Peaker Keys'!$B$29)),0)</f>
        <v>0</v>
      </c>
      <c r="I2557">
        <f>MAX(0,MIN('Peaker Keys'!$B$10,C2557/'Peaker Keys'!$B$30))</f>
        <v>7.9998927763062441E-4</v>
      </c>
      <c r="J2557">
        <f>IF('Peaker Keys'!$B$31=1,H2557,I2557)</f>
        <v>0</v>
      </c>
    </row>
    <row r="2558" spans="1:10" x14ac:dyDescent="0.25">
      <c r="A2558">
        <v>2552</v>
      </c>
      <c r="B2558">
        <v>0</v>
      </c>
      <c r="C2558">
        <v>95.5</v>
      </c>
      <c r="D2558">
        <f>MOD(A2558-1+'Peaker Keys'!$B$7,'Peaker Keys'!$B$5)</f>
        <v>2575</v>
      </c>
      <c r="E2558">
        <f>INT(D2558/'Peaker Keys'!$B$6)+1</f>
        <v>108</v>
      </c>
      <c r="F2558">
        <f>MOD(D2558,'Peaker Keys'!$B$6)</f>
        <v>7</v>
      </c>
      <c r="G2558" t="str">
        <f>VLOOKUP(E2558,Clustering!$A$6:$B$370,2,FALSE)</f>
        <v>Fall</v>
      </c>
      <c r="H2558">
        <f>IF('Peaker Keys'!$B$29&gt;0,MAX(0,MIN('Peaker Keys'!$B$10,B2558/'Peaker Keys'!$B$29)),0)</f>
        <v>0</v>
      </c>
      <c r="I2558">
        <f>MAX(0,MIN('Peaker Keys'!$B$10,C2558/'Peaker Keys'!$B$30))</f>
        <v>7.9998927763062441E-4</v>
      </c>
      <c r="J2558">
        <f>IF('Peaker Keys'!$B$31=1,H2558,I2558)</f>
        <v>0</v>
      </c>
    </row>
    <row r="2559" spans="1:10" x14ac:dyDescent="0.25">
      <c r="A2559">
        <v>2553</v>
      </c>
      <c r="B2559">
        <v>0</v>
      </c>
      <c r="C2559">
        <v>95.5</v>
      </c>
      <c r="D2559">
        <f>MOD(A2559-1+'Peaker Keys'!$B$7,'Peaker Keys'!$B$5)</f>
        <v>2576</v>
      </c>
      <c r="E2559">
        <f>INT(D2559/'Peaker Keys'!$B$6)+1</f>
        <v>108</v>
      </c>
      <c r="F2559">
        <f>MOD(D2559,'Peaker Keys'!$B$6)</f>
        <v>8</v>
      </c>
      <c r="G2559" t="str">
        <f>VLOOKUP(E2559,Clustering!$A$6:$B$370,2,FALSE)</f>
        <v>Fall</v>
      </c>
      <c r="H2559">
        <f>IF('Peaker Keys'!$B$29&gt;0,MAX(0,MIN('Peaker Keys'!$B$10,B2559/'Peaker Keys'!$B$29)),0)</f>
        <v>0</v>
      </c>
      <c r="I2559">
        <f>MAX(0,MIN('Peaker Keys'!$B$10,C2559/'Peaker Keys'!$B$30))</f>
        <v>7.9998927763062441E-4</v>
      </c>
      <c r="J2559">
        <f>IF('Peaker Keys'!$B$31=1,H2559,I2559)</f>
        <v>0</v>
      </c>
    </row>
    <row r="2560" spans="1:10" x14ac:dyDescent="0.25">
      <c r="A2560">
        <v>2554</v>
      </c>
      <c r="B2560">
        <v>0</v>
      </c>
      <c r="C2560">
        <v>95.5</v>
      </c>
      <c r="D2560">
        <f>MOD(A2560-1+'Peaker Keys'!$B$7,'Peaker Keys'!$B$5)</f>
        <v>2577</v>
      </c>
      <c r="E2560">
        <f>INT(D2560/'Peaker Keys'!$B$6)+1</f>
        <v>108</v>
      </c>
      <c r="F2560">
        <f>MOD(D2560,'Peaker Keys'!$B$6)</f>
        <v>9</v>
      </c>
      <c r="G2560" t="str">
        <f>VLOOKUP(E2560,Clustering!$A$6:$B$370,2,FALSE)</f>
        <v>Fall</v>
      </c>
      <c r="H2560">
        <f>IF('Peaker Keys'!$B$29&gt;0,MAX(0,MIN('Peaker Keys'!$B$10,B2560/'Peaker Keys'!$B$29)),0)</f>
        <v>0</v>
      </c>
      <c r="I2560">
        <f>MAX(0,MIN('Peaker Keys'!$B$10,C2560/'Peaker Keys'!$B$30))</f>
        <v>7.9998927763062441E-4</v>
      </c>
      <c r="J2560">
        <f>IF('Peaker Keys'!$B$31=1,H2560,I2560)</f>
        <v>0</v>
      </c>
    </row>
    <row r="2561" spans="1:10" x14ac:dyDescent="0.25">
      <c r="A2561">
        <v>2555</v>
      </c>
      <c r="B2561">
        <v>0</v>
      </c>
      <c r="C2561">
        <v>95.5</v>
      </c>
      <c r="D2561">
        <f>MOD(A2561-1+'Peaker Keys'!$B$7,'Peaker Keys'!$B$5)</f>
        <v>2578</v>
      </c>
      <c r="E2561">
        <f>INT(D2561/'Peaker Keys'!$B$6)+1</f>
        <v>108</v>
      </c>
      <c r="F2561">
        <f>MOD(D2561,'Peaker Keys'!$B$6)</f>
        <v>10</v>
      </c>
      <c r="G2561" t="str">
        <f>VLOOKUP(E2561,Clustering!$A$6:$B$370,2,FALSE)</f>
        <v>Fall</v>
      </c>
      <c r="H2561">
        <f>IF('Peaker Keys'!$B$29&gt;0,MAX(0,MIN('Peaker Keys'!$B$10,B2561/'Peaker Keys'!$B$29)),0)</f>
        <v>0</v>
      </c>
      <c r="I2561">
        <f>MAX(0,MIN('Peaker Keys'!$B$10,C2561/'Peaker Keys'!$B$30))</f>
        <v>7.9998927763062441E-4</v>
      </c>
      <c r="J2561">
        <f>IF('Peaker Keys'!$B$31=1,H2561,I2561)</f>
        <v>0</v>
      </c>
    </row>
    <row r="2562" spans="1:10" x14ac:dyDescent="0.25">
      <c r="A2562">
        <v>2556</v>
      </c>
      <c r="B2562">
        <v>0</v>
      </c>
      <c r="C2562">
        <v>95.5</v>
      </c>
      <c r="D2562">
        <f>MOD(A2562-1+'Peaker Keys'!$B$7,'Peaker Keys'!$B$5)</f>
        <v>2579</v>
      </c>
      <c r="E2562">
        <f>INT(D2562/'Peaker Keys'!$B$6)+1</f>
        <v>108</v>
      </c>
      <c r="F2562">
        <f>MOD(D2562,'Peaker Keys'!$B$6)</f>
        <v>11</v>
      </c>
      <c r="G2562" t="str">
        <f>VLOOKUP(E2562,Clustering!$A$6:$B$370,2,FALSE)</f>
        <v>Fall</v>
      </c>
      <c r="H2562">
        <f>IF('Peaker Keys'!$B$29&gt;0,MAX(0,MIN('Peaker Keys'!$B$10,B2562/'Peaker Keys'!$B$29)),0)</f>
        <v>0</v>
      </c>
      <c r="I2562">
        <f>MAX(0,MIN('Peaker Keys'!$B$10,C2562/'Peaker Keys'!$B$30))</f>
        <v>7.9998927763062441E-4</v>
      </c>
      <c r="J2562">
        <f>IF('Peaker Keys'!$B$31=1,H2562,I2562)</f>
        <v>0</v>
      </c>
    </row>
    <row r="2563" spans="1:10" x14ac:dyDescent="0.25">
      <c r="A2563">
        <v>2557</v>
      </c>
      <c r="B2563">
        <v>0</v>
      </c>
      <c r="C2563">
        <v>95.5</v>
      </c>
      <c r="D2563">
        <f>MOD(A2563-1+'Peaker Keys'!$B$7,'Peaker Keys'!$B$5)</f>
        <v>2580</v>
      </c>
      <c r="E2563">
        <f>INT(D2563/'Peaker Keys'!$B$6)+1</f>
        <v>108</v>
      </c>
      <c r="F2563">
        <f>MOD(D2563,'Peaker Keys'!$B$6)</f>
        <v>12</v>
      </c>
      <c r="G2563" t="str">
        <f>VLOOKUP(E2563,Clustering!$A$6:$B$370,2,FALSE)</f>
        <v>Fall</v>
      </c>
      <c r="H2563">
        <f>IF('Peaker Keys'!$B$29&gt;0,MAX(0,MIN('Peaker Keys'!$B$10,B2563/'Peaker Keys'!$B$29)),0)</f>
        <v>0</v>
      </c>
      <c r="I2563">
        <f>MAX(0,MIN('Peaker Keys'!$B$10,C2563/'Peaker Keys'!$B$30))</f>
        <v>7.9998927763062441E-4</v>
      </c>
      <c r="J2563">
        <f>IF('Peaker Keys'!$B$31=1,H2563,I2563)</f>
        <v>0</v>
      </c>
    </row>
    <row r="2564" spans="1:10" x14ac:dyDescent="0.25">
      <c r="A2564">
        <v>2558</v>
      </c>
      <c r="B2564">
        <v>0</v>
      </c>
      <c r="C2564">
        <v>95.5</v>
      </c>
      <c r="D2564">
        <f>MOD(A2564-1+'Peaker Keys'!$B$7,'Peaker Keys'!$B$5)</f>
        <v>2581</v>
      </c>
      <c r="E2564">
        <f>INT(D2564/'Peaker Keys'!$B$6)+1</f>
        <v>108</v>
      </c>
      <c r="F2564">
        <f>MOD(D2564,'Peaker Keys'!$B$6)</f>
        <v>13</v>
      </c>
      <c r="G2564" t="str">
        <f>VLOOKUP(E2564,Clustering!$A$6:$B$370,2,FALSE)</f>
        <v>Fall</v>
      </c>
      <c r="H2564">
        <f>IF('Peaker Keys'!$B$29&gt;0,MAX(0,MIN('Peaker Keys'!$B$10,B2564/'Peaker Keys'!$B$29)),0)</f>
        <v>0</v>
      </c>
      <c r="I2564">
        <f>MAX(0,MIN('Peaker Keys'!$B$10,C2564/'Peaker Keys'!$B$30))</f>
        <v>7.9998927763062441E-4</v>
      </c>
      <c r="J2564">
        <f>IF('Peaker Keys'!$B$31=1,H2564,I2564)</f>
        <v>0</v>
      </c>
    </row>
    <row r="2565" spans="1:10" x14ac:dyDescent="0.25">
      <c r="A2565">
        <v>2559</v>
      </c>
      <c r="B2565">
        <v>0</v>
      </c>
      <c r="C2565">
        <v>95.5</v>
      </c>
      <c r="D2565">
        <f>MOD(A2565-1+'Peaker Keys'!$B$7,'Peaker Keys'!$B$5)</f>
        <v>2582</v>
      </c>
      <c r="E2565">
        <f>INT(D2565/'Peaker Keys'!$B$6)+1</f>
        <v>108</v>
      </c>
      <c r="F2565">
        <f>MOD(D2565,'Peaker Keys'!$B$6)</f>
        <v>14</v>
      </c>
      <c r="G2565" t="str">
        <f>VLOOKUP(E2565,Clustering!$A$6:$B$370,2,FALSE)</f>
        <v>Fall</v>
      </c>
      <c r="H2565">
        <f>IF('Peaker Keys'!$B$29&gt;0,MAX(0,MIN('Peaker Keys'!$B$10,B2565/'Peaker Keys'!$B$29)),0)</f>
        <v>0</v>
      </c>
      <c r="I2565">
        <f>MAX(0,MIN('Peaker Keys'!$B$10,C2565/'Peaker Keys'!$B$30))</f>
        <v>7.9998927763062441E-4</v>
      </c>
      <c r="J2565">
        <f>IF('Peaker Keys'!$B$31=1,H2565,I2565)</f>
        <v>0</v>
      </c>
    </row>
    <row r="2566" spans="1:10" x14ac:dyDescent="0.25">
      <c r="A2566">
        <v>2560</v>
      </c>
      <c r="B2566">
        <v>0</v>
      </c>
      <c r="C2566">
        <v>95.5</v>
      </c>
      <c r="D2566">
        <f>MOD(A2566-1+'Peaker Keys'!$B$7,'Peaker Keys'!$B$5)</f>
        <v>2583</v>
      </c>
      <c r="E2566">
        <f>INT(D2566/'Peaker Keys'!$B$6)+1</f>
        <v>108</v>
      </c>
      <c r="F2566">
        <f>MOD(D2566,'Peaker Keys'!$B$6)</f>
        <v>15</v>
      </c>
      <c r="G2566" t="str">
        <f>VLOOKUP(E2566,Clustering!$A$6:$B$370,2,FALSE)</f>
        <v>Fall</v>
      </c>
      <c r="H2566">
        <f>IF('Peaker Keys'!$B$29&gt;0,MAX(0,MIN('Peaker Keys'!$B$10,B2566/'Peaker Keys'!$B$29)),0)</f>
        <v>0</v>
      </c>
      <c r="I2566">
        <f>MAX(0,MIN('Peaker Keys'!$B$10,C2566/'Peaker Keys'!$B$30))</f>
        <v>7.9998927763062441E-4</v>
      </c>
      <c r="J2566">
        <f>IF('Peaker Keys'!$B$31=1,H2566,I2566)</f>
        <v>0</v>
      </c>
    </row>
    <row r="2567" spans="1:10" x14ac:dyDescent="0.25">
      <c r="A2567">
        <v>2561</v>
      </c>
      <c r="B2567">
        <v>0</v>
      </c>
      <c r="C2567">
        <v>156.4</v>
      </c>
      <c r="D2567">
        <f>MOD(A2567-1+'Peaker Keys'!$B$7,'Peaker Keys'!$B$5)</f>
        <v>2584</v>
      </c>
      <c r="E2567">
        <f>INT(D2567/'Peaker Keys'!$B$6)+1</f>
        <v>108</v>
      </c>
      <c r="F2567">
        <f>MOD(D2567,'Peaker Keys'!$B$6)</f>
        <v>16</v>
      </c>
      <c r="G2567" t="str">
        <f>VLOOKUP(E2567,Clustering!$A$6:$B$370,2,FALSE)</f>
        <v>Fall</v>
      </c>
      <c r="H2567">
        <f>IF('Peaker Keys'!$B$29&gt;0,MAX(0,MIN('Peaker Keys'!$B$10,B2567/'Peaker Keys'!$B$29)),0)</f>
        <v>0</v>
      </c>
      <c r="I2567">
        <f>MAX(0,MIN('Peaker Keys'!$B$10,C2567/'Peaker Keys'!$B$30))</f>
        <v>1.3101395080777974E-3</v>
      </c>
      <c r="J2567">
        <f>IF('Peaker Keys'!$B$31=1,H2567,I2567)</f>
        <v>0</v>
      </c>
    </row>
    <row r="2568" spans="1:10" x14ac:dyDescent="0.25">
      <c r="A2568">
        <v>2562</v>
      </c>
      <c r="B2568">
        <v>0</v>
      </c>
      <c r="C2568">
        <v>159.1</v>
      </c>
      <c r="D2568">
        <f>MOD(A2568-1+'Peaker Keys'!$B$7,'Peaker Keys'!$B$5)</f>
        <v>2585</v>
      </c>
      <c r="E2568">
        <f>INT(D2568/'Peaker Keys'!$B$6)+1</f>
        <v>108</v>
      </c>
      <c r="F2568">
        <f>MOD(D2568,'Peaker Keys'!$B$6)</f>
        <v>17</v>
      </c>
      <c r="G2568" t="str">
        <f>VLOOKUP(E2568,Clustering!$A$6:$B$370,2,FALSE)</f>
        <v>Fall</v>
      </c>
      <c r="H2568">
        <f>IF('Peaker Keys'!$B$29&gt;0,MAX(0,MIN('Peaker Keys'!$B$10,B2568/'Peaker Keys'!$B$29)),0)</f>
        <v>0</v>
      </c>
      <c r="I2568">
        <f>MAX(0,MIN('Peaker Keys'!$B$10,C2568/'Peaker Keys'!$B$30))</f>
        <v>1.3327570059793962E-3</v>
      </c>
      <c r="J2568">
        <f>IF('Peaker Keys'!$B$31=1,H2568,I2568)</f>
        <v>0</v>
      </c>
    </row>
    <row r="2569" spans="1:10" x14ac:dyDescent="0.25">
      <c r="A2569">
        <v>2563</v>
      </c>
      <c r="B2569">
        <v>120.2</v>
      </c>
      <c r="C2569">
        <v>6485</v>
      </c>
      <c r="D2569">
        <f>MOD(A2569-1+'Peaker Keys'!$B$7,'Peaker Keys'!$B$5)</f>
        <v>2586</v>
      </c>
      <c r="E2569">
        <f>INT(D2569/'Peaker Keys'!$B$6)+1</f>
        <v>108</v>
      </c>
      <c r="F2569">
        <f>MOD(D2569,'Peaker Keys'!$B$6)</f>
        <v>18</v>
      </c>
      <c r="G2569" t="str">
        <f>VLOOKUP(E2569,Clustering!$A$6:$B$370,2,FALSE)</f>
        <v>Fall</v>
      </c>
      <c r="H2569">
        <f>IF('Peaker Keys'!$B$29&gt;0,MAX(0,MIN('Peaker Keys'!$B$10,B2569/'Peaker Keys'!$B$29)),0)</f>
        <v>0.28269049858889933</v>
      </c>
      <c r="I2569">
        <f>MAX(0,MIN('Peaker Keys'!$B$10,C2569/'Peaker Keys'!$B$30))</f>
        <v>5.4323879219210461E-2</v>
      </c>
      <c r="J2569">
        <f>IF('Peaker Keys'!$B$31=1,H2569,I2569)</f>
        <v>0.28269049858889933</v>
      </c>
    </row>
    <row r="2570" spans="1:10" x14ac:dyDescent="0.25">
      <c r="A2570">
        <v>2564</v>
      </c>
      <c r="B2570">
        <v>120.2</v>
      </c>
      <c r="C2570">
        <v>10388.299999999999</v>
      </c>
      <c r="D2570">
        <f>MOD(A2570-1+'Peaker Keys'!$B$7,'Peaker Keys'!$B$5)</f>
        <v>2587</v>
      </c>
      <c r="E2570">
        <f>INT(D2570/'Peaker Keys'!$B$6)+1</f>
        <v>108</v>
      </c>
      <c r="F2570">
        <f>MOD(D2570,'Peaker Keys'!$B$6)</f>
        <v>19</v>
      </c>
      <c r="G2570" t="str">
        <f>VLOOKUP(E2570,Clustering!$A$6:$B$370,2,FALSE)</f>
        <v>Fall</v>
      </c>
      <c r="H2570">
        <f>IF('Peaker Keys'!$B$29&gt;0,MAX(0,MIN('Peaker Keys'!$B$10,B2570/'Peaker Keys'!$B$29)),0)</f>
        <v>0.28269049858889933</v>
      </c>
      <c r="I2570">
        <f>MAX(0,MIN('Peaker Keys'!$B$10,C2570/'Peaker Keys'!$B$30))</f>
        <v>8.7021242018955128E-2</v>
      </c>
      <c r="J2570">
        <f>IF('Peaker Keys'!$B$31=1,H2570,I2570)</f>
        <v>0.28269049858889933</v>
      </c>
    </row>
    <row r="2571" spans="1:10" x14ac:dyDescent="0.25">
      <c r="A2571">
        <v>2565</v>
      </c>
      <c r="B2571">
        <v>0</v>
      </c>
      <c r="C2571">
        <v>9348.7000000000007</v>
      </c>
      <c r="D2571">
        <f>MOD(A2571-1+'Peaker Keys'!$B$7,'Peaker Keys'!$B$5)</f>
        <v>2588</v>
      </c>
      <c r="E2571">
        <f>INT(D2571/'Peaker Keys'!$B$6)+1</f>
        <v>108</v>
      </c>
      <c r="F2571">
        <f>MOD(D2571,'Peaker Keys'!$B$6)</f>
        <v>20</v>
      </c>
      <c r="G2571" t="str">
        <f>VLOOKUP(E2571,Clustering!$A$6:$B$370,2,FALSE)</f>
        <v>Fall</v>
      </c>
      <c r="H2571">
        <f>IF('Peaker Keys'!$B$29&gt;0,MAX(0,MIN('Peaker Keys'!$B$10,B2571/'Peaker Keys'!$B$29)),0)</f>
        <v>0</v>
      </c>
      <c r="I2571">
        <f>MAX(0,MIN('Peaker Keys'!$B$10,C2571/'Peaker Keys'!$B$30))</f>
        <v>7.8312667641732128E-2</v>
      </c>
      <c r="J2571">
        <f>IF('Peaker Keys'!$B$31=1,H2571,I2571)</f>
        <v>0</v>
      </c>
    </row>
    <row r="2572" spans="1:10" x14ac:dyDescent="0.25">
      <c r="A2572">
        <v>2566</v>
      </c>
      <c r="B2572">
        <v>0</v>
      </c>
      <c r="C2572">
        <v>2545.4</v>
      </c>
      <c r="D2572">
        <f>MOD(A2572-1+'Peaker Keys'!$B$7,'Peaker Keys'!$B$5)</f>
        <v>2589</v>
      </c>
      <c r="E2572">
        <f>INT(D2572/'Peaker Keys'!$B$6)+1</f>
        <v>108</v>
      </c>
      <c r="F2572">
        <f>MOD(D2572,'Peaker Keys'!$B$6)</f>
        <v>21</v>
      </c>
      <c r="G2572" t="str">
        <f>VLOOKUP(E2572,Clustering!$A$6:$B$370,2,FALSE)</f>
        <v>Fall</v>
      </c>
      <c r="H2572">
        <f>IF('Peaker Keys'!$B$29&gt;0,MAX(0,MIN('Peaker Keys'!$B$10,B2572/'Peaker Keys'!$B$29)),0)</f>
        <v>0</v>
      </c>
      <c r="I2572">
        <f>MAX(0,MIN('Peaker Keys'!$B$10,C2572/'Peaker Keys'!$B$30))</f>
        <v>2.1322436725455408E-2</v>
      </c>
      <c r="J2572">
        <f>IF('Peaker Keys'!$B$31=1,H2572,I2572)</f>
        <v>0</v>
      </c>
    </row>
    <row r="2573" spans="1:10" x14ac:dyDescent="0.25">
      <c r="A2573">
        <v>2567</v>
      </c>
      <c r="B2573">
        <v>0</v>
      </c>
      <c r="C2573">
        <v>159.1</v>
      </c>
      <c r="D2573">
        <f>MOD(A2573-1+'Peaker Keys'!$B$7,'Peaker Keys'!$B$5)</f>
        <v>2590</v>
      </c>
      <c r="E2573">
        <f>INT(D2573/'Peaker Keys'!$B$6)+1</f>
        <v>108</v>
      </c>
      <c r="F2573">
        <f>MOD(D2573,'Peaker Keys'!$B$6)</f>
        <v>22</v>
      </c>
      <c r="G2573" t="str">
        <f>VLOOKUP(E2573,Clustering!$A$6:$B$370,2,FALSE)</f>
        <v>Fall</v>
      </c>
      <c r="H2573">
        <f>IF('Peaker Keys'!$B$29&gt;0,MAX(0,MIN('Peaker Keys'!$B$10,B2573/'Peaker Keys'!$B$29)),0)</f>
        <v>0</v>
      </c>
      <c r="I2573">
        <f>MAX(0,MIN('Peaker Keys'!$B$10,C2573/'Peaker Keys'!$B$30))</f>
        <v>1.3327570059793962E-3</v>
      </c>
      <c r="J2573">
        <f>IF('Peaker Keys'!$B$31=1,H2573,I2573)</f>
        <v>0</v>
      </c>
    </row>
    <row r="2574" spans="1:10" x14ac:dyDescent="0.25">
      <c r="A2574">
        <v>2568</v>
      </c>
      <c r="B2574">
        <v>0</v>
      </c>
      <c r="C2574">
        <v>159.1</v>
      </c>
      <c r="D2574">
        <f>MOD(A2574-1+'Peaker Keys'!$B$7,'Peaker Keys'!$B$5)</f>
        <v>2591</v>
      </c>
      <c r="E2574">
        <f>INT(D2574/'Peaker Keys'!$B$6)+1</f>
        <v>108</v>
      </c>
      <c r="F2574">
        <f>MOD(D2574,'Peaker Keys'!$B$6)</f>
        <v>23</v>
      </c>
      <c r="G2574" t="str">
        <f>VLOOKUP(E2574,Clustering!$A$6:$B$370,2,FALSE)</f>
        <v>Fall</v>
      </c>
      <c r="H2574">
        <f>IF('Peaker Keys'!$B$29&gt;0,MAX(0,MIN('Peaker Keys'!$B$10,B2574/'Peaker Keys'!$B$29)),0)</f>
        <v>0</v>
      </c>
      <c r="I2574">
        <f>MAX(0,MIN('Peaker Keys'!$B$10,C2574/'Peaker Keys'!$B$30))</f>
        <v>1.3327570059793962E-3</v>
      </c>
      <c r="J2574">
        <f>IF('Peaker Keys'!$B$31=1,H2574,I2574)</f>
        <v>0</v>
      </c>
    </row>
    <row r="2575" spans="1:10" x14ac:dyDescent="0.25">
      <c r="A2575">
        <v>2569</v>
      </c>
      <c r="B2575">
        <v>0</v>
      </c>
      <c r="C2575">
        <v>159.1</v>
      </c>
      <c r="D2575">
        <f>MOD(A2575-1+'Peaker Keys'!$B$7,'Peaker Keys'!$B$5)</f>
        <v>2592</v>
      </c>
      <c r="E2575">
        <f>INT(D2575/'Peaker Keys'!$B$6)+1</f>
        <v>109</v>
      </c>
      <c r="F2575">
        <f>MOD(D2575,'Peaker Keys'!$B$6)</f>
        <v>0</v>
      </c>
      <c r="G2575" t="str">
        <f>VLOOKUP(E2575,Clustering!$A$6:$B$370,2,FALSE)</f>
        <v>Summer</v>
      </c>
      <c r="H2575">
        <f>IF('Peaker Keys'!$B$29&gt;0,MAX(0,MIN('Peaker Keys'!$B$10,B2575/'Peaker Keys'!$B$29)),0)</f>
        <v>0</v>
      </c>
      <c r="I2575">
        <f>MAX(0,MIN('Peaker Keys'!$B$10,C2575/'Peaker Keys'!$B$30))</f>
        <v>1.3327570059793962E-3</v>
      </c>
      <c r="J2575">
        <f>IF('Peaker Keys'!$B$31=1,H2575,I2575)</f>
        <v>0</v>
      </c>
    </row>
    <row r="2576" spans="1:10" x14ac:dyDescent="0.25">
      <c r="A2576">
        <v>2570</v>
      </c>
      <c r="B2576">
        <v>0</v>
      </c>
      <c r="C2576">
        <v>159.1</v>
      </c>
      <c r="D2576">
        <f>MOD(A2576-1+'Peaker Keys'!$B$7,'Peaker Keys'!$B$5)</f>
        <v>2593</v>
      </c>
      <c r="E2576">
        <f>INT(D2576/'Peaker Keys'!$B$6)+1</f>
        <v>109</v>
      </c>
      <c r="F2576">
        <f>MOD(D2576,'Peaker Keys'!$B$6)</f>
        <v>1</v>
      </c>
      <c r="G2576" t="str">
        <f>VLOOKUP(E2576,Clustering!$A$6:$B$370,2,FALSE)</f>
        <v>Summer</v>
      </c>
      <c r="H2576">
        <f>IF('Peaker Keys'!$B$29&gt;0,MAX(0,MIN('Peaker Keys'!$B$10,B2576/'Peaker Keys'!$B$29)),0)</f>
        <v>0</v>
      </c>
      <c r="I2576">
        <f>MAX(0,MIN('Peaker Keys'!$B$10,C2576/'Peaker Keys'!$B$30))</f>
        <v>1.3327570059793962E-3</v>
      </c>
      <c r="J2576">
        <f>IF('Peaker Keys'!$B$31=1,H2576,I2576)</f>
        <v>0</v>
      </c>
    </row>
    <row r="2577" spans="1:10" x14ac:dyDescent="0.25">
      <c r="A2577">
        <v>2571</v>
      </c>
      <c r="B2577">
        <v>0</v>
      </c>
      <c r="C2577">
        <v>159.1</v>
      </c>
      <c r="D2577">
        <f>MOD(A2577-1+'Peaker Keys'!$B$7,'Peaker Keys'!$B$5)</f>
        <v>2594</v>
      </c>
      <c r="E2577">
        <f>INT(D2577/'Peaker Keys'!$B$6)+1</f>
        <v>109</v>
      </c>
      <c r="F2577">
        <f>MOD(D2577,'Peaker Keys'!$B$6)</f>
        <v>2</v>
      </c>
      <c r="G2577" t="str">
        <f>VLOOKUP(E2577,Clustering!$A$6:$B$370,2,FALSE)</f>
        <v>Summer</v>
      </c>
      <c r="H2577">
        <f>IF('Peaker Keys'!$B$29&gt;0,MAX(0,MIN('Peaker Keys'!$B$10,B2577/'Peaker Keys'!$B$29)),0)</f>
        <v>0</v>
      </c>
      <c r="I2577">
        <f>MAX(0,MIN('Peaker Keys'!$B$10,C2577/'Peaker Keys'!$B$30))</f>
        <v>1.3327570059793962E-3</v>
      </c>
      <c r="J2577">
        <f>IF('Peaker Keys'!$B$31=1,H2577,I2577)</f>
        <v>0</v>
      </c>
    </row>
    <row r="2578" spans="1:10" x14ac:dyDescent="0.25">
      <c r="A2578">
        <v>2572</v>
      </c>
      <c r="B2578">
        <v>0</v>
      </c>
      <c r="C2578">
        <v>150.69999999999999</v>
      </c>
      <c r="D2578">
        <f>MOD(A2578-1+'Peaker Keys'!$B$7,'Peaker Keys'!$B$5)</f>
        <v>2595</v>
      </c>
      <c r="E2578">
        <f>INT(D2578/'Peaker Keys'!$B$6)+1</f>
        <v>109</v>
      </c>
      <c r="F2578">
        <f>MOD(D2578,'Peaker Keys'!$B$6)</f>
        <v>3</v>
      </c>
      <c r="G2578" t="str">
        <f>VLOOKUP(E2578,Clustering!$A$6:$B$370,2,FALSE)</f>
        <v>Summer</v>
      </c>
      <c r="H2578">
        <f>IF('Peaker Keys'!$B$29&gt;0,MAX(0,MIN('Peaker Keys'!$B$10,B2578/'Peaker Keys'!$B$29)),0)</f>
        <v>0</v>
      </c>
      <c r="I2578">
        <f>MAX(0,MIN('Peaker Keys'!$B$10,C2578/'Peaker Keys'!$B$30))</f>
        <v>1.2623914569521999E-3</v>
      </c>
      <c r="J2578">
        <f>IF('Peaker Keys'!$B$31=1,H2578,I2578)</f>
        <v>0</v>
      </c>
    </row>
    <row r="2579" spans="1:10" x14ac:dyDescent="0.25">
      <c r="A2579">
        <v>2573</v>
      </c>
      <c r="B2579">
        <v>0</v>
      </c>
      <c r="C2579">
        <v>159.1</v>
      </c>
      <c r="D2579">
        <f>MOD(A2579-1+'Peaker Keys'!$B$7,'Peaker Keys'!$B$5)</f>
        <v>2596</v>
      </c>
      <c r="E2579">
        <f>INT(D2579/'Peaker Keys'!$B$6)+1</f>
        <v>109</v>
      </c>
      <c r="F2579">
        <f>MOD(D2579,'Peaker Keys'!$B$6)</f>
        <v>4</v>
      </c>
      <c r="G2579" t="str">
        <f>VLOOKUP(E2579,Clustering!$A$6:$B$370,2,FALSE)</f>
        <v>Summer</v>
      </c>
      <c r="H2579">
        <f>IF('Peaker Keys'!$B$29&gt;0,MAX(0,MIN('Peaker Keys'!$B$10,B2579/'Peaker Keys'!$B$29)),0)</f>
        <v>0</v>
      </c>
      <c r="I2579">
        <f>MAX(0,MIN('Peaker Keys'!$B$10,C2579/'Peaker Keys'!$B$30))</f>
        <v>1.3327570059793962E-3</v>
      </c>
      <c r="J2579">
        <f>IF('Peaker Keys'!$B$31=1,H2579,I2579)</f>
        <v>0</v>
      </c>
    </row>
    <row r="2580" spans="1:10" x14ac:dyDescent="0.25">
      <c r="A2580">
        <v>2574</v>
      </c>
      <c r="B2580">
        <v>0</v>
      </c>
      <c r="C2580">
        <v>95.5</v>
      </c>
      <c r="D2580">
        <f>MOD(A2580-1+'Peaker Keys'!$B$7,'Peaker Keys'!$B$5)</f>
        <v>2597</v>
      </c>
      <c r="E2580">
        <f>INT(D2580/'Peaker Keys'!$B$6)+1</f>
        <v>109</v>
      </c>
      <c r="F2580">
        <f>MOD(D2580,'Peaker Keys'!$B$6)</f>
        <v>5</v>
      </c>
      <c r="G2580" t="str">
        <f>VLOOKUP(E2580,Clustering!$A$6:$B$370,2,FALSE)</f>
        <v>Summer</v>
      </c>
      <c r="H2580">
        <f>IF('Peaker Keys'!$B$29&gt;0,MAX(0,MIN('Peaker Keys'!$B$10,B2580/'Peaker Keys'!$B$29)),0)</f>
        <v>0</v>
      </c>
      <c r="I2580">
        <f>MAX(0,MIN('Peaker Keys'!$B$10,C2580/'Peaker Keys'!$B$30))</f>
        <v>7.9998927763062441E-4</v>
      </c>
      <c r="J2580">
        <f>IF('Peaker Keys'!$B$31=1,H2580,I2580)</f>
        <v>0</v>
      </c>
    </row>
    <row r="2581" spans="1:10" x14ac:dyDescent="0.25">
      <c r="A2581">
        <v>2575</v>
      </c>
      <c r="B2581">
        <v>0</v>
      </c>
      <c r="C2581">
        <v>95.5</v>
      </c>
      <c r="D2581">
        <f>MOD(A2581-1+'Peaker Keys'!$B$7,'Peaker Keys'!$B$5)</f>
        <v>2598</v>
      </c>
      <c r="E2581">
        <f>INT(D2581/'Peaker Keys'!$B$6)+1</f>
        <v>109</v>
      </c>
      <c r="F2581">
        <f>MOD(D2581,'Peaker Keys'!$B$6)</f>
        <v>6</v>
      </c>
      <c r="G2581" t="str">
        <f>VLOOKUP(E2581,Clustering!$A$6:$B$370,2,FALSE)</f>
        <v>Summer</v>
      </c>
      <c r="H2581">
        <f>IF('Peaker Keys'!$B$29&gt;0,MAX(0,MIN('Peaker Keys'!$B$10,B2581/'Peaker Keys'!$B$29)),0)</f>
        <v>0</v>
      </c>
      <c r="I2581">
        <f>MAX(0,MIN('Peaker Keys'!$B$10,C2581/'Peaker Keys'!$B$30))</f>
        <v>7.9998927763062441E-4</v>
      </c>
      <c r="J2581">
        <f>IF('Peaker Keys'!$B$31=1,H2581,I2581)</f>
        <v>0</v>
      </c>
    </row>
    <row r="2582" spans="1:10" x14ac:dyDescent="0.25">
      <c r="A2582">
        <v>2576</v>
      </c>
      <c r="B2582">
        <v>0</v>
      </c>
      <c r="C2582">
        <v>95.5</v>
      </c>
      <c r="D2582">
        <f>MOD(A2582-1+'Peaker Keys'!$B$7,'Peaker Keys'!$B$5)</f>
        <v>2599</v>
      </c>
      <c r="E2582">
        <f>INT(D2582/'Peaker Keys'!$B$6)+1</f>
        <v>109</v>
      </c>
      <c r="F2582">
        <f>MOD(D2582,'Peaker Keys'!$B$6)</f>
        <v>7</v>
      </c>
      <c r="G2582" t="str">
        <f>VLOOKUP(E2582,Clustering!$A$6:$B$370,2,FALSE)</f>
        <v>Summer</v>
      </c>
      <c r="H2582">
        <f>IF('Peaker Keys'!$B$29&gt;0,MAX(0,MIN('Peaker Keys'!$B$10,B2582/'Peaker Keys'!$B$29)),0)</f>
        <v>0</v>
      </c>
      <c r="I2582">
        <f>MAX(0,MIN('Peaker Keys'!$B$10,C2582/'Peaker Keys'!$B$30))</f>
        <v>7.9998927763062441E-4</v>
      </c>
      <c r="J2582">
        <f>IF('Peaker Keys'!$B$31=1,H2582,I2582)</f>
        <v>0</v>
      </c>
    </row>
    <row r="2583" spans="1:10" x14ac:dyDescent="0.25">
      <c r="A2583">
        <v>2577</v>
      </c>
      <c r="B2583">
        <v>0</v>
      </c>
      <c r="C2583">
        <v>95.5</v>
      </c>
      <c r="D2583">
        <f>MOD(A2583-1+'Peaker Keys'!$B$7,'Peaker Keys'!$B$5)</f>
        <v>2600</v>
      </c>
      <c r="E2583">
        <f>INT(D2583/'Peaker Keys'!$B$6)+1</f>
        <v>109</v>
      </c>
      <c r="F2583">
        <f>MOD(D2583,'Peaker Keys'!$B$6)</f>
        <v>8</v>
      </c>
      <c r="G2583" t="str">
        <f>VLOOKUP(E2583,Clustering!$A$6:$B$370,2,FALSE)</f>
        <v>Summer</v>
      </c>
      <c r="H2583">
        <f>IF('Peaker Keys'!$B$29&gt;0,MAX(0,MIN('Peaker Keys'!$B$10,B2583/'Peaker Keys'!$B$29)),0)</f>
        <v>0</v>
      </c>
      <c r="I2583">
        <f>MAX(0,MIN('Peaker Keys'!$B$10,C2583/'Peaker Keys'!$B$30))</f>
        <v>7.9998927763062441E-4</v>
      </c>
      <c r="J2583">
        <f>IF('Peaker Keys'!$B$31=1,H2583,I2583)</f>
        <v>0</v>
      </c>
    </row>
    <row r="2584" spans="1:10" x14ac:dyDescent="0.25">
      <c r="A2584">
        <v>2578</v>
      </c>
      <c r="B2584">
        <v>0</v>
      </c>
      <c r="C2584">
        <v>95.5</v>
      </c>
      <c r="D2584">
        <f>MOD(A2584-1+'Peaker Keys'!$B$7,'Peaker Keys'!$B$5)</f>
        <v>2601</v>
      </c>
      <c r="E2584">
        <f>INT(D2584/'Peaker Keys'!$B$6)+1</f>
        <v>109</v>
      </c>
      <c r="F2584">
        <f>MOD(D2584,'Peaker Keys'!$B$6)</f>
        <v>9</v>
      </c>
      <c r="G2584" t="str">
        <f>VLOOKUP(E2584,Clustering!$A$6:$B$370,2,FALSE)</f>
        <v>Summer</v>
      </c>
      <c r="H2584">
        <f>IF('Peaker Keys'!$B$29&gt;0,MAX(0,MIN('Peaker Keys'!$B$10,B2584/'Peaker Keys'!$B$29)),0)</f>
        <v>0</v>
      </c>
      <c r="I2584">
        <f>MAX(0,MIN('Peaker Keys'!$B$10,C2584/'Peaker Keys'!$B$30))</f>
        <v>7.9998927763062441E-4</v>
      </c>
      <c r="J2584">
        <f>IF('Peaker Keys'!$B$31=1,H2584,I2584)</f>
        <v>0</v>
      </c>
    </row>
    <row r="2585" spans="1:10" x14ac:dyDescent="0.25">
      <c r="A2585">
        <v>2579</v>
      </c>
      <c r="B2585">
        <v>0</v>
      </c>
      <c r="C2585">
        <v>95.5</v>
      </c>
      <c r="D2585">
        <f>MOD(A2585-1+'Peaker Keys'!$B$7,'Peaker Keys'!$B$5)</f>
        <v>2602</v>
      </c>
      <c r="E2585">
        <f>INT(D2585/'Peaker Keys'!$B$6)+1</f>
        <v>109</v>
      </c>
      <c r="F2585">
        <f>MOD(D2585,'Peaker Keys'!$B$6)</f>
        <v>10</v>
      </c>
      <c r="G2585" t="str">
        <f>VLOOKUP(E2585,Clustering!$A$6:$B$370,2,FALSE)</f>
        <v>Summer</v>
      </c>
      <c r="H2585">
        <f>IF('Peaker Keys'!$B$29&gt;0,MAX(0,MIN('Peaker Keys'!$B$10,B2585/'Peaker Keys'!$B$29)),0)</f>
        <v>0</v>
      </c>
      <c r="I2585">
        <f>MAX(0,MIN('Peaker Keys'!$B$10,C2585/'Peaker Keys'!$B$30))</f>
        <v>7.9998927763062441E-4</v>
      </c>
      <c r="J2585">
        <f>IF('Peaker Keys'!$B$31=1,H2585,I2585)</f>
        <v>0</v>
      </c>
    </row>
    <row r="2586" spans="1:10" x14ac:dyDescent="0.25">
      <c r="A2586">
        <v>2580</v>
      </c>
      <c r="B2586">
        <v>0</v>
      </c>
      <c r="C2586">
        <v>95.5</v>
      </c>
      <c r="D2586">
        <f>MOD(A2586-1+'Peaker Keys'!$B$7,'Peaker Keys'!$B$5)</f>
        <v>2603</v>
      </c>
      <c r="E2586">
        <f>INT(D2586/'Peaker Keys'!$B$6)+1</f>
        <v>109</v>
      </c>
      <c r="F2586">
        <f>MOD(D2586,'Peaker Keys'!$B$6)</f>
        <v>11</v>
      </c>
      <c r="G2586" t="str">
        <f>VLOOKUP(E2586,Clustering!$A$6:$B$370,2,FALSE)</f>
        <v>Summer</v>
      </c>
      <c r="H2586">
        <f>IF('Peaker Keys'!$B$29&gt;0,MAX(0,MIN('Peaker Keys'!$B$10,B2586/'Peaker Keys'!$B$29)),0)</f>
        <v>0</v>
      </c>
      <c r="I2586">
        <f>MAX(0,MIN('Peaker Keys'!$B$10,C2586/'Peaker Keys'!$B$30))</f>
        <v>7.9998927763062441E-4</v>
      </c>
      <c r="J2586">
        <f>IF('Peaker Keys'!$B$31=1,H2586,I2586)</f>
        <v>0</v>
      </c>
    </row>
    <row r="2587" spans="1:10" x14ac:dyDescent="0.25">
      <c r="A2587">
        <v>2581</v>
      </c>
      <c r="B2587">
        <v>0</v>
      </c>
      <c r="C2587">
        <v>95.5</v>
      </c>
      <c r="D2587">
        <f>MOD(A2587-1+'Peaker Keys'!$B$7,'Peaker Keys'!$B$5)</f>
        <v>2604</v>
      </c>
      <c r="E2587">
        <f>INT(D2587/'Peaker Keys'!$B$6)+1</f>
        <v>109</v>
      </c>
      <c r="F2587">
        <f>MOD(D2587,'Peaker Keys'!$B$6)</f>
        <v>12</v>
      </c>
      <c r="G2587" t="str">
        <f>VLOOKUP(E2587,Clustering!$A$6:$B$370,2,FALSE)</f>
        <v>Summer</v>
      </c>
      <c r="H2587">
        <f>IF('Peaker Keys'!$B$29&gt;0,MAX(0,MIN('Peaker Keys'!$B$10,B2587/'Peaker Keys'!$B$29)),0)</f>
        <v>0</v>
      </c>
      <c r="I2587">
        <f>MAX(0,MIN('Peaker Keys'!$B$10,C2587/'Peaker Keys'!$B$30))</f>
        <v>7.9998927763062441E-4</v>
      </c>
      <c r="J2587">
        <f>IF('Peaker Keys'!$B$31=1,H2587,I2587)</f>
        <v>0</v>
      </c>
    </row>
    <row r="2588" spans="1:10" x14ac:dyDescent="0.25">
      <c r="A2588">
        <v>2582</v>
      </c>
      <c r="B2588">
        <v>0</v>
      </c>
      <c r="C2588">
        <v>95.5</v>
      </c>
      <c r="D2588">
        <f>MOD(A2588-1+'Peaker Keys'!$B$7,'Peaker Keys'!$B$5)</f>
        <v>2605</v>
      </c>
      <c r="E2588">
        <f>INT(D2588/'Peaker Keys'!$B$6)+1</f>
        <v>109</v>
      </c>
      <c r="F2588">
        <f>MOD(D2588,'Peaker Keys'!$B$6)</f>
        <v>13</v>
      </c>
      <c r="G2588" t="str">
        <f>VLOOKUP(E2588,Clustering!$A$6:$B$370,2,FALSE)</f>
        <v>Summer</v>
      </c>
      <c r="H2588">
        <f>IF('Peaker Keys'!$B$29&gt;0,MAX(0,MIN('Peaker Keys'!$B$10,B2588/'Peaker Keys'!$B$29)),0)</f>
        <v>0</v>
      </c>
      <c r="I2588">
        <f>MAX(0,MIN('Peaker Keys'!$B$10,C2588/'Peaker Keys'!$B$30))</f>
        <v>7.9998927763062441E-4</v>
      </c>
      <c r="J2588">
        <f>IF('Peaker Keys'!$B$31=1,H2588,I2588)</f>
        <v>0</v>
      </c>
    </row>
    <row r="2589" spans="1:10" x14ac:dyDescent="0.25">
      <c r="A2589">
        <v>2583</v>
      </c>
      <c r="B2589">
        <v>0</v>
      </c>
      <c r="C2589">
        <v>95.5</v>
      </c>
      <c r="D2589">
        <f>MOD(A2589-1+'Peaker Keys'!$B$7,'Peaker Keys'!$B$5)</f>
        <v>2606</v>
      </c>
      <c r="E2589">
        <f>INT(D2589/'Peaker Keys'!$B$6)+1</f>
        <v>109</v>
      </c>
      <c r="F2589">
        <f>MOD(D2589,'Peaker Keys'!$B$6)</f>
        <v>14</v>
      </c>
      <c r="G2589" t="str">
        <f>VLOOKUP(E2589,Clustering!$A$6:$B$370,2,FALSE)</f>
        <v>Summer</v>
      </c>
      <c r="H2589">
        <f>IF('Peaker Keys'!$B$29&gt;0,MAX(0,MIN('Peaker Keys'!$B$10,B2589/'Peaker Keys'!$B$29)),0)</f>
        <v>0</v>
      </c>
      <c r="I2589">
        <f>MAX(0,MIN('Peaker Keys'!$B$10,C2589/'Peaker Keys'!$B$30))</f>
        <v>7.9998927763062441E-4</v>
      </c>
      <c r="J2589">
        <f>IF('Peaker Keys'!$B$31=1,H2589,I2589)</f>
        <v>0</v>
      </c>
    </row>
    <row r="2590" spans="1:10" x14ac:dyDescent="0.25">
      <c r="A2590">
        <v>2584</v>
      </c>
      <c r="B2590">
        <v>0</v>
      </c>
      <c r="C2590">
        <v>95.5</v>
      </c>
      <c r="D2590">
        <f>MOD(A2590-1+'Peaker Keys'!$B$7,'Peaker Keys'!$B$5)</f>
        <v>2607</v>
      </c>
      <c r="E2590">
        <f>INT(D2590/'Peaker Keys'!$B$6)+1</f>
        <v>109</v>
      </c>
      <c r="F2590">
        <f>MOD(D2590,'Peaker Keys'!$B$6)</f>
        <v>15</v>
      </c>
      <c r="G2590" t="str">
        <f>VLOOKUP(E2590,Clustering!$A$6:$B$370,2,FALSE)</f>
        <v>Summer</v>
      </c>
      <c r="H2590">
        <f>IF('Peaker Keys'!$B$29&gt;0,MAX(0,MIN('Peaker Keys'!$B$10,B2590/'Peaker Keys'!$B$29)),0)</f>
        <v>0</v>
      </c>
      <c r="I2590">
        <f>MAX(0,MIN('Peaker Keys'!$B$10,C2590/'Peaker Keys'!$B$30))</f>
        <v>7.9998927763062441E-4</v>
      </c>
      <c r="J2590">
        <f>IF('Peaker Keys'!$B$31=1,H2590,I2590)</f>
        <v>0</v>
      </c>
    </row>
    <row r="2591" spans="1:10" x14ac:dyDescent="0.25">
      <c r="A2591">
        <v>2585</v>
      </c>
      <c r="B2591">
        <v>0</v>
      </c>
      <c r="C2591">
        <v>159.1</v>
      </c>
      <c r="D2591">
        <f>MOD(A2591-1+'Peaker Keys'!$B$7,'Peaker Keys'!$B$5)</f>
        <v>2608</v>
      </c>
      <c r="E2591">
        <f>INT(D2591/'Peaker Keys'!$B$6)+1</f>
        <v>109</v>
      </c>
      <c r="F2591">
        <f>MOD(D2591,'Peaker Keys'!$B$6)</f>
        <v>16</v>
      </c>
      <c r="G2591" t="str">
        <f>VLOOKUP(E2591,Clustering!$A$6:$B$370,2,FALSE)</f>
        <v>Summer</v>
      </c>
      <c r="H2591">
        <f>IF('Peaker Keys'!$B$29&gt;0,MAX(0,MIN('Peaker Keys'!$B$10,B2591/'Peaker Keys'!$B$29)),0)</f>
        <v>0</v>
      </c>
      <c r="I2591">
        <f>MAX(0,MIN('Peaker Keys'!$B$10,C2591/'Peaker Keys'!$B$30))</f>
        <v>1.3327570059793962E-3</v>
      </c>
      <c r="J2591">
        <f>IF('Peaker Keys'!$B$31=1,H2591,I2591)</f>
        <v>0</v>
      </c>
    </row>
    <row r="2592" spans="1:10" x14ac:dyDescent="0.25">
      <c r="A2592">
        <v>2586</v>
      </c>
      <c r="B2592">
        <v>0</v>
      </c>
      <c r="C2592">
        <v>159.1</v>
      </c>
      <c r="D2592">
        <f>MOD(A2592-1+'Peaker Keys'!$B$7,'Peaker Keys'!$B$5)</f>
        <v>2609</v>
      </c>
      <c r="E2592">
        <f>INT(D2592/'Peaker Keys'!$B$6)+1</f>
        <v>109</v>
      </c>
      <c r="F2592">
        <f>MOD(D2592,'Peaker Keys'!$B$6)</f>
        <v>17</v>
      </c>
      <c r="G2592" t="str">
        <f>VLOOKUP(E2592,Clustering!$A$6:$B$370,2,FALSE)</f>
        <v>Summer</v>
      </c>
      <c r="H2592">
        <f>IF('Peaker Keys'!$B$29&gt;0,MAX(0,MIN('Peaker Keys'!$B$10,B2592/'Peaker Keys'!$B$29)),0)</f>
        <v>0</v>
      </c>
      <c r="I2592">
        <f>MAX(0,MIN('Peaker Keys'!$B$10,C2592/'Peaker Keys'!$B$30))</f>
        <v>1.3327570059793962E-3</v>
      </c>
      <c r="J2592">
        <f>IF('Peaker Keys'!$B$31=1,H2592,I2592)</f>
        <v>0</v>
      </c>
    </row>
    <row r="2593" spans="1:10" x14ac:dyDescent="0.25">
      <c r="A2593">
        <v>2587</v>
      </c>
      <c r="B2593">
        <v>0</v>
      </c>
      <c r="C2593">
        <v>3601.9</v>
      </c>
      <c r="D2593">
        <f>MOD(A2593-1+'Peaker Keys'!$B$7,'Peaker Keys'!$B$5)</f>
        <v>2610</v>
      </c>
      <c r="E2593">
        <f>INT(D2593/'Peaker Keys'!$B$6)+1</f>
        <v>109</v>
      </c>
      <c r="F2593">
        <f>MOD(D2593,'Peaker Keys'!$B$6)</f>
        <v>18</v>
      </c>
      <c r="G2593" t="str">
        <f>VLOOKUP(E2593,Clustering!$A$6:$B$370,2,FALSE)</f>
        <v>Summer</v>
      </c>
      <c r="H2593">
        <f>IF('Peaker Keys'!$B$29&gt;0,MAX(0,MIN('Peaker Keys'!$B$10,B2593/'Peaker Keys'!$B$29)),0)</f>
        <v>0</v>
      </c>
      <c r="I2593">
        <f>MAX(0,MIN('Peaker Keys'!$B$10,C2593/'Peaker Keys'!$B$30))</f>
        <v>3.0172579885840274E-2</v>
      </c>
      <c r="J2593">
        <f>IF('Peaker Keys'!$B$31=1,H2593,I2593)</f>
        <v>0</v>
      </c>
    </row>
    <row r="2594" spans="1:10" x14ac:dyDescent="0.25">
      <c r="A2594">
        <v>2588</v>
      </c>
      <c r="B2594">
        <v>0</v>
      </c>
      <c r="C2594">
        <v>4623.8</v>
      </c>
      <c r="D2594">
        <f>MOD(A2594-1+'Peaker Keys'!$B$7,'Peaker Keys'!$B$5)</f>
        <v>2611</v>
      </c>
      <c r="E2594">
        <f>INT(D2594/'Peaker Keys'!$B$6)+1</f>
        <v>109</v>
      </c>
      <c r="F2594">
        <f>MOD(D2594,'Peaker Keys'!$B$6)</f>
        <v>19</v>
      </c>
      <c r="G2594" t="str">
        <f>VLOOKUP(E2594,Clustering!$A$6:$B$370,2,FALSE)</f>
        <v>Summer</v>
      </c>
      <c r="H2594">
        <f>IF('Peaker Keys'!$B$29&gt;0,MAX(0,MIN('Peaker Keys'!$B$10,B2594/'Peaker Keys'!$B$29)),0)</f>
        <v>0</v>
      </c>
      <c r="I2594">
        <f>MAX(0,MIN('Peaker Keys'!$B$10,C2594/'Peaker Keys'!$B$30))</f>
        <v>3.8732883999041685E-2</v>
      </c>
      <c r="J2594">
        <f>IF('Peaker Keys'!$B$31=1,H2594,I2594)</f>
        <v>0</v>
      </c>
    </row>
    <row r="2595" spans="1:10" x14ac:dyDescent="0.25">
      <c r="A2595">
        <v>2589</v>
      </c>
      <c r="B2595">
        <v>0</v>
      </c>
      <c r="C2595">
        <v>2827.1</v>
      </c>
      <c r="D2595">
        <f>MOD(A2595-1+'Peaker Keys'!$B$7,'Peaker Keys'!$B$5)</f>
        <v>2612</v>
      </c>
      <c r="E2595">
        <f>INT(D2595/'Peaker Keys'!$B$6)+1</f>
        <v>109</v>
      </c>
      <c r="F2595">
        <f>MOD(D2595,'Peaker Keys'!$B$6)</f>
        <v>20</v>
      </c>
      <c r="G2595" t="str">
        <f>VLOOKUP(E2595,Clustering!$A$6:$B$370,2,FALSE)</f>
        <v>Summer</v>
      </c>
      <c r="H2595">
        <f>IF('Peaker Keys'!$B$29&gt;0,MAX(0,MIN('Peaker Keys'!$B$10,B2595/'Peaker Keys'!$B$29)),0)</f>
        <v>0</v>
      </c>
      <c r="I2595">
        <f>MAX(0,MIN('Peaker Keys'!$B$10,C2595/'Peaker Keys'!$B$30))</f>
        <v>2.3682195673188879E-2</v>
      </c>
      <c r="J2595">
        <f>IF('Peaker Keys'!$B$31=1,H2595,I2595)</f>
        <v>0</v>
      </c>
    </row>
    <row r="2596" spans="1:10" x14ac:dyDescent="0.25">
      <c r="A2596">
        <v>2590</v>
      </c>
      <c r="B2596">
        <v>0</v>
      </c>
      <c r="C2596">
        <v>1876.7</v>
      </c>
      <c r="D2596">
        <f>MOD(A2596-1+'Peaker Keys'!$B$7,'Peaker Keys'!$B$5)</f>
        <v>2613</v>
      </c>
      <c r="E2596">
        <f>INT(D2596/'Peaker Keys'!$B$6)+1</f>
        <v>109</v>
      </c>
      <c r="F2596">
        <f>MOD(D2596,'Peaker Keys'!$B$6)</f>
        <v>21</v>
      </c>
      <c r="G2596" t="str">
        <f>VLOOKUP(E2596,Clustering!$A$6:$B$370,2,FALSE)</f>
        <v>Summer</v>
      </c>
      <c r="H2596">
        <f>IF('Peaker Keys'!$B$29&gt;0,MAX(0,MIN('Peaker Keys'!$B$10,B2596/'Peaker Keys'!$B$29)),0)</f>
        <v>0</v>
      </c>
      <c r="I2596">
        <f>MAX(0,MIN('Peaker Keys'!$B$10,C2596/'Peaker Keys'!$B$30))</f>
        <v>1.5720836411826103E-2</v>
      </c>
      <c r="J2596">
        <f>IF('Peaker Keys'!$B$31=1,H2596,I2596)</f>
        <v>0</v>
      </c>
    </row>
    <row r="2597" spans="1:10" x14ac:dyDescent="0.25">
      <c r="A2597">
        <v>2591</v>
      </c>
      <c r="B2597">
        <v>0</v>
      </c>
      <c r="C2597">
        <v>1779.4</v>
      </c>
      <c r="D2597">
        <f>MOD(A2597-1+'Peaker Keys'!$B$7,'Peaker Keys'!$B$5)</f>
        <v>2614</v>
      </c>
      <c r="E2597">
        <f>INT(D2597/'Peaker Keys'!$B$6)+1</f>
        <v>109</v>
      </c>
      <c r="F2597">
        <f>MOD(D2597,'Peaker Keys'!$B$6)</f>
        <v>22</v>
      </c>
      <c r="G2597" t="str">
        <f>VLOOKUP(E2597,Clustering!$A$6:$B$370,2,FALSE)</f>
        <v>Summer</v>
      </c>
      <c r="H2597">
        <f>IF('Peaker Keys'!$B$29&gt;0,MAX(0,MIN('Peaker Keys'!$B$10,B2597/'Peaker Keys'!$B$29)),0)</f>
        <v>0</v>
      </c>
      <c r="I2597">
        <f>MAX(0,MIN('Peaker Keys'!$B$10,C2597/'Peaker Keys'!$B$30))</f>
        <v>1.490576880226108E-2</v>
      </c>
      <c r="J2597">
        <f>IF('Peaker Keys'!$B$31=1,H2597,I2597)</f>
        <v>0</v>
      </c>
    </row>
    <row r="2598" spans="1:10" x14ac:dyDescent="0.25">
      <c r="A2598">
        <v>2592</v>
      </c>
      <c r="B2598">
        <v>0</v>
      </c>
      <c r="C2598">
        <v>1152.9000000000001</v>
      </c>
      <c r="D2598">
        <f>MOD(A2598-1+'Peaker Keys'!$B$7,'Peaker Keys'!$B$5)</f>
        <v>2615</v>
      </c>
      <c r="E2598">
        <f>INT(D2598/'Peaker Keys'!$B$6)+1</f>
        <v>109</v>
      </c>
      <c r="F2598">
        <f>MOD(D2598,'Peaker Keys'!$B$6)</f>
        <v>23</v>
      </c>
      <c r="G2598" t="str">
        <f>VLOOKUP(E2598,Clustering!$A$6:$B$370,2,FALSE)</f>
        <v>Summer</v>
      </c>
      <c r="H2598">
        <f>IF('Peaker Keys'!$B$29&gt;0,MAX(0,MIN('Peaker Keys'!$B$10,B2598/'Peaker Keys'!$B$29)),0)</f>
        <v>0</v>
      </c>
      <c r="I2598">
        <f>MAX(0,MIN('Peaker Keys'!$B$10,C2598/'Peaker Keys'!$B$30))</f>
        <v>9.6576716039826899E-3</v>
      </c>
      <c r="J2598">
        <f>IF('Peaker Keys'!$B$31=1,H2598,I2598)</f>
        <v>0</v>
      </c>
    </row>
    <row r="2599" spans="1:10" x14ac:dyDescent="0.25">
      <c r="A2599">
        <v>2593</v>
      </c>
      <c r="B2599">
        <v>0</v>
      </c>
      <c r="C2599">
        <v>154.5</v>
      </c>
      <c r="D2599">
        <f>MOD(A2599-1+'Peaker Keys'!$B$7,'Peaker Keys'!$B$5)</f>
        <v>2616</v>
      </c>
      <c r="E2599">
        <f>INT(D2599/'Peaker Keys'!$B$6)+1</f>
        <v>110</v>
      </c>
      <c r="F2599">
        <f>MOD(D2599,'Peaker Keys'!$B$6)</f>
        <v>0</v>
      </c>
      <c r="G2599" t="str">
        <f>VLOOKUP(E2599,Clustering!$A$6:$B$370,2,FALSE)</f>
        <v>Fall</v>
      </c>
      <c r="H2599">
        <f>IF('Peaker Keys'!$B$29&gt;0,MAX(0,MIN('Peaker Keys'!$B$10,B2599/'Peaker Keys'!$B$29)),0)</f>
        <v>0</v>
      </c>
      <c r="I2599">
        <f>MAX(0,MIN('Peaker Keys'!$B$10,C2599/'Peaker Keys'!$B$30))</f>
        <v>1.2942234910359317E-3</v>
      </c>
      <c r="J2599">
        <f>IF('Peaker Keys'!$B$31=1,H2599,I2599)</f>
        <v>0</v>
      </c>
    </row>
    <row r="2600" spans="1:10" x14ac:dyDescent="0.25">
      <c r="A2600">
        <v>2594</v>
      </c>
      <c r="B2600">
        <v>0</v>
      </c>
      <c r="C2600">
        <v>95.5</v>
      </c>
      <c r="D2600">
        <f>MOD(A2600-1+'Peaker Keys'!$B$7,'Peaker Keys'!$B$5)</f>
        <v>2617</v>
      </c>
      <c r="E2600">
        <f>INT(D2600/'Peaker Keys'!$B$6)+1</f>
        <v>110</v>
      </c>
      <c r="F2600">
        <f>MOD(D2600,'Peaker Keys'!$B$6)</f>
        <v>1</v>
      </c>
      <c r="G2600" t="str">
        <f>VLOOKUP(E2600,Clustering!$A$6:$B$370,2,FALSE)</f>
        <v>Fall</v>
      </c>
      <c r="H2600">
        <f>IF('Peaker Keys'!$B$29&gt;0,MAX(0,MIN('Peaker Keys'!$B$10,B2600/'Peaker Keys'!$B$29)),0)</f>
        <v>0</v>
      </c>
      <c r="I2600">
        <f>MAX(0,MIN('Peaker Keys'!$B$10,C2600/'Peaker Keys'!$B$30))</f>
        <v>7.9998927763062441E-4</v>
      </c>
      <c r="J2600">
        <f>IF('Peaker Keys'!$B$31=1,H2600,I2600)</f>
        <v>0</v>
      </c>
    </row>
    <row r="2601" spans="1:10" x14ac:dyDescent="0.25">
      <c r="A2601">
        <v>2595</v>
      </c>
      <c r="B2601">
        <v>0</v>
      </c>
      <c r="C2601">
        <v>95.5</v>
      </c>
      <c r="D2601">
        <f>MOD(A2601-1+'Peaker Keys'!$B$7,'Peaker Keys'!$B$5)</f>
        <v>2618</v>
      </c>
      <c r="E2601">
        <f>INT(D2601/'Peaker Keys'!$B$6)+1</f>
        <v>110</v>
      </c>
      <c r="F2601">
        <f>MOD(D2601,'Peaker Keys'!$B$6)</f>
        <v>2</v>
      </c>
      <c r="G2601" t="str">
        <f>VLOOKUP(E2601,Clustering!$A$6:$B$370,2,FALSE)</f>
        <v>Fall</v>
      </c>
      <c r="H2601">
        <f>IF('Peaker Keys'!$B$29&gt;0,MAX(0,MIN('Peaker Keys'!$B$10,B2601/'Peaker Keys'!$B$29)),0)</f>
        <v>0</v>
      </c>
      <c r="I2601">
        <f>MAX(0,MIN('Peaker Keys'!$B$10,C2601/'Peaker Keys'!$B$30))</f>
        <v>7.9998927763062441E-4</v>
      </c>
      <c r="J2601">
        <f>IF('Peaker Keys'!$B$31=1,H2601,I2601)</f>
        <v>0</v>
      </c>
    </row>
    <row r="2602" spans="1:10" x14ac:dyDescent="0.25">
      <c r="A2602">
        <v>2596</v>
      </c>
      <c r="B2602">
        <v>0</v>
      </c>
      <c r="C2602">
        <v>95.5</v>
      </c>
      <c r="D2602">
        <f>MOD(A2602-1+'Peaker Keys'!$B$7,'Peaker Keys'!$B$5)</f>
        <v>2619</v>
      </c>
      <c r="E2602">
        <f>INT(D2602/'Peaker Keys'!$B$6)+1</f>
        <v>110</v>
      </c>
      <c r="F2602">
        <f>MOD(D2602,'Peaker Keys'!$B$6)</f>
        <v>3</v>
      </c>
      <c r="G2602" t="str">
        <f>VLOOKUP(E2602,Clustering!$A$6:$B$370,2,FALSE)</f>
        <v>Fall</v>
      </c>
      <c r="H2602">
        <f>IF('Peaker Keys'!$B$29&gt;0,MAX(0,MIN('Peaker Keys'!$B$10,B2602/'Peaker Keys'!$B$29)),0)</f>
        <v>0</v>
      </c>
      <c r="I2602">
        <f>MAX(0,MIN('Peaker Keys'!$B$10,C2602/'Peaker Keys'!$B$30))</f>
        <v>7.9998927763062441E-4</v>
      </c>
      <c r="J2602">
        <f>IF('Peaker Keys'!$B$31=1,H2602,I2602)</f>
        <v>0</v>
      </c>
    </row>
    <row r="2603" spans="1:10" x14ac:dyDescent="0.25">
      <c r="A2603">
        <v>2597</v>
      </c>
      <c r="B2603">
        <v>0</v>
      </c>
      <c r="C2603">
        <v>95.5</v>
      </c>
      <c r="D2603">
        <f>MOD(A2603-1+'Peaker Keys'!$B$7,'Peaker Keys'!$B$5)</f>
        <v>2620</v>
      </c>
      <c r="E2603">
        <f>INT(D2603/'Peaker Keys'!$B$6)+1</f>
        <v>110</v>
      </c>
      <c r="F2603">
        <f>MOD(D2603,'Peaker Keys'!$B$6)</f>
        <v>4</v>
      </c>
      <c r="G2603" t="str">
        <f>VLOOKUP(E2603,Clustering!$A$6:$B$370,2,FALSE)</f>
        <v>Fall</v>
      </c>
      <c r="H2603">
        <f>IF('Peaker Keys'!$B$29&gt;0,MAX(0,MIN('Peaker Keys'!$B$10,B2603/'Peaker Keys'!$B$29)),0)</f>
        <v>0</v>
      </c>
      <c r="I2603">
        <f>MAX(0,MIN('Peaker Keys'!$B$10,C2603/'Peaker Keys'!$B$30))</f>
        <v>7.9998927763062441E-4</v>
      </c>
      <c r="J2603">
        <f>IF('Peaker Keys'!$B$31=1,H2603,I2603)</f>
        <v>0</v>
      </c>
    </row>
    <row r="2604" spans="1:10" x14ac:dyDescent="0.25">
      <c r="A2604">
        <v>2598</v>
      </c>
      <c r="B2604">
        <v>0</v>
      </c>
      <c r="C2604">
        <v>95.5</v>
      </c>
      <c r="D2604">
        <f>MOD(A2604-1+'Peaker Keys'!$B$7,'Peaker Keys'!$B$5)</f>
        <v>2621</v>
      </c>
      <c r="E2604">
        <f>INT(D2604/'Peaker Keys'!$B$6)+1</f>
        <v>110</v>
      </c>
      <c r="F2604">
        <f>MOD(D2604,'Peaker Keys'!$B$6)</f>
        <v>5</v>
      </c>
      <c r="G2604" t="str">
        <f>VLOOKUP(E2604,Clustering!$A$6:$B$370,2,FALSE)</f>
        <v>Fall</v>
      </c>
      <c r="H2604">
        <f>IF('Peaker Keys'!$B$29&gt;0,MAX(0,MIN('Peaker Keys'!$B$10,B2604/'Peaker Keys'!$B$29)),0)</f>
        <v>0</v>
      </c>
      <c r="I2604">
        <f>MAX(0,MIN('Peaker Keys'!$B$10,C2604/'Peaker Keys'!$B$30))</f>
        <v>7.9998927763062441E-4</v>
      </c>
      <c r="J2604">
        <f>IF('Peaker Keys'!$B$31=1,H2604,I2604)</f>
        <v>0</v>
      </c>
    </row>
    <row r="2605" spans="1:10" x14ac:dyDescent="0.25">
      <c r="A2605">
        <v>2599</v>
      </c>
      <c r="B2605">
        <v>0</v>
      </c>
      <c r="C2605">
        <v>95.5</v>
      </c>
      <c r="D2605">
        <f>MOD(A2605-1+'Peaker Keys'!$B$7,'Peaker Keys'!$B$5)</f>
        <v>2622</v>
      </c>
      <c r="E2605">
        <f>INT(D2605/'Peaker Keys'!$B$6)+1</f>
        <v>110</v>
      </c>
      <c r="F2605">
        <f>MOD(D2605,'Peaker Keys'!$B$6)</f>
        <v>6</v>
      </c>
      <c r="G2605" t="str">
        <f>VLOOKUP(E2605,Clustering!$A$6:$B$370,2,FALSE)</f>
        <v>Fall</v>
      </c>
      <c r="H2605">
        <f>IF('Peaker Keys'!$B$29&gt;0,MAX(0,MIN('Peaker Keys'!$B$10,B2605/'Peaker Keys'!$B$29)),0)</f>
        <v>0</v>
      </c>
      <c r="I2605">
        <f>MAX(0,MIN('Peaker Keys'!$B$10,C2605/'Peaker Keys'!$B$30))</f>
        <v>7.9998927763062441E-4</v>
      </c>
      <c r="J2605">
        <f>IF('Peaker Keys'!$B$31=1,H2605,I2605)</f>
        <v>0</v>
      </c>
    </row>
    <row r="2606" spans="1:10" x14ac:dyDescent="0.25">
      <c r="A2606">
        <v>2600</v>
      </c>
      <c r="B2606">
        <v>0</v>
      </c>
      <c r="C2606">
        <v>95.5</v>
      </c>
      <c r="D2606">
        <f>MOD(A2606-1+'Peaker Keys'!$B$7,'Peaker Keys'!$B$5)</f>
        <v>2623</v>
      </c>
      <c r="E2606">
        <f>INT(D2606/'Peaker Keys'!$B$6)+1</f>
        <v>110</v>
      </c>
      <c r="F2606">
        <f>MOD(D2606,'Peaker Keys'!$B$6)</f>
        <v>7</v>
      </c>
      <c r="G2606" t="str">
        <f>VLOOKUP(E2606,Clustering!$A$6:$B$370,2,FALSE)</f>
        <v>Fall</v>
      </c>
      <c r="H2606">
        <f>IF('Peaker Keys'!$B$29&gt;0,MAX(0,MIN('Peaker Keys'!$B$10,B2606/'Peaker Keys'!$B$29)),0)</f>
        <v>0</v>
      </c>
      <c r="I2606">
        <f>MAX(0,MIN('Peaker Keys'!$B$10,C2606/'Peaker Keys'!$B$30))</f>
        <v>7.9998927763062441E-4</v>
      </c>
      <c r="J2606">
        <f>IF('Peaker Keys'!$B$31=1,H2606,I2606)</f>
        <v>0</v>
      </c>
    </row>
    <row r="2607" spans="1:10" x14ac:dyDescent="0.25">
      <c r="A2607">
        <v>2601</v>
      </c>
      <c r="B2607">
        <v>0</v>
      </c>
      <c r="C2607">
        <v>95.5</v>
      </c>
      <c r="D2607">
        <f>MOD(A2607-1+'Peaker Keys'!$B$7,'Peaker Keys'!$B$5)</f>
        <v>2624</v>
      </c>
      <c r="E2607">
        <f>INT(D2607/'Peaker Keys'!$B$6)+1</f>
        <v>110</v>
      </c>
      <c r="F2607">
        <f>MOD(D2607,'Peaker Keys'!$B$6)</f>
        <v>8</v>
      </c>
      <c r="G2607" t="str">
        <f>VLOOKUP(E2607,Clustering!$A$6:$B$370,2,FALSE)</f>
        <v>Fall</v>
      </c>
      <c r="H2607">
        <f>IF('Peaker Keys'!$B$29&gt;0,MAX(0,MIN('Peaker Keys'!$B$10,B2607/'Peaker Keys'!$B$29)),0)</f>
        <v>0</v>
      </c>
      <c r="I2607">
        <f>MAX(0,MIN('Peaker Keys'!$B$10,C2607/'Peaker Keys'!$B$30))</f>
        <v>7.9998927763062441E-4</v>
      </c>
      <c r="J2607">
        <f>IF('Peaker Keys'!$B$31=1,H2607,I2607)</f>
        <v>0</v>
      </c>
    </row>
    <row r="2608" spans="1:10" x14ac:dyDescent="0.25">
      <c r="A2608">
        <v>2602</v>
      </c>
      <c r="B2608">
        <v>0</v>
      </c>
      <c r="C2608">
        <v>95.5</v>
      </c>
      <c r="D2608">
        <f>MOD(A2608-1+'Peaker Keys'!$B$7,'Peaker Keys'!$B$5)</f>
        <v>2625</v>
      </c>
      <c r="E2608">
        <f>INT(D2608/'Peaker Keys'!$B$6)+1</f>
        <v>110</v>
      </c>
      <c r="F2608">
        <f>MOD(D2608,'Peaker Keys'!$B$6)</f>
        <v>9</v>
      </c>
      <c r="G2608" t="str">
        <f>VLOOKUP(E2608,Clustering!$A$6:$B$370,2,FALSE)</f>
        <v>Fall</v>
      </c>
      <c r="H2608">
        <f>IF('Peaker Keys'!$B$29&gt;0,MAX(0,MIN('Peaker Keys'!$B$10,B2608/'Peaker Keys'!$B$29)),0)</f>
        <v>0</v>
      </c>
      <c r="I2608">
        <f>MAX(0,MIN('Peaker Keys'!$B$10,C2608/'Peaker Keys'!$B$30))</f>
        <v>7.9998927763062441E-4</v>
      </c>
      <c r="J2608">
        <f>IF('Peaker Keys'!$B$31=1,H2608,I2608)</f>
        <v>0</v>
      </c>
    </row>
    <row r="2609" spans="1:10" x14ac:dyDescent="0.25">
      <c r="A2609">
        <v>2603</v>
      </c>
      <c r="B2609">
        <v>0</v>
      </c>
      <c r="C2609">
        <v>95.5</v>
      </c>
      <c r="D2609">
        <f>MOD(A2609-1+'Peaker Keys'!$B$7,'Peaker Keys'!$B$5)</f>
        <v>2626</v>
      </c>
      <c r="E2609">
        <f>INT(D2609/'Peaker Keys'!$B$6)+1</f>
        <v>110</v>
      </c>
      <c r="F2609">
        <f>MOD(D2609,'Peaker Keys'!$B$6)</f>
        <v>10</v>
      </c>
      <c r="G2609" t="str">
        <f>VLOOKUP(E2609,Clustering!$A$6:$B$370,2,FALSE)</f>
        <v>Fall</v>
      </c>
      <c r="H2609">
        <f>IF('Peaker Keys'!$B$29&gt;0,MAX(0,MIN('Peaker Keys'!$B$10,B2609/'Peaker Keys'!$B$29)),0)</f>
        <v>0</v>
      </c>
      <c r="I2609">
        <f>MAX(0,MIN('Peaker Keys'!$B$10,C2609/'Peaker Keys'!$B$30))</f>
        <v>7.9998927763062441E-4</v>
      </c>
      <c r="J2609">
        <f>IF('Peaker Keys'!$B$31=1,H2609,I2609)</f>
        <v>0</v>
      </c>
    </row>
    <row r="2610" spans="1:10" x14ac:dyDescent="0.25">
      <c r="A2610">
        <v>2604</v>
      </c>
      <c r="B2610">
        <v>0</v>
      </c>
      <c r="C2610">
        <v>95.5</v>
      </c>
      <c r="D2610">
        <f>MOD(A2610-1+'Peaker Keys'!$B$7,'Peaker Keys'!$B$5)</f>
        <v>2627</v>
      </c>
      <c r="E2610">
        <f>INT(D2610/'Peaker Keys'!$B$6)+1</f>
        <v>110</v>
      </c>
      <c r="F2610">
        <f>MOD(D2610,'Peaker Keys'!$B$6)</f>
        <v>11</v>
      </c>
      <c r="G2610" t="str">
        <f>VLOOKUP(E2610,Clustering!$A$6:$B$370,2,FALSE)</f>
        <v>Fall</v>
      </c>
      <c r="H2610">
        <f>IF('Peaker Keys'!$B$29&gt;0,MAX(0,MIN('Peaker Keys'!$B$10,B2610/'Peaker Keys'!$B$29)),0)</f>
        <v>0</v>
      </c>
      <c r="I2610">
        <f>MAX(0,MIN('Peaker Keys'!$B$10,C2610/'Peaker Keys'!$B$30))</f>
        <v>7.9998927763062441E-4</v>
      </c>
      <c r="J2610">
        <f>IF('Peaker Keys'!$B$31=1,H2610,I2610)</f>
        <v>0</v>
      </c>
    </row>
    <row r="2611" spans="1:10" x14ac:dyDescent="0.25">
      <c r="A2611">
        <v>2605</v>
      </c>
      <c r="B2611">
        <v>0</v>
      </c>
      <c r="C2611">
        <v>95.5</v>
      </c>
      <c r="D2611">
        <f>MOD(A2611-1+'Peaker Keys'!$B$7,'Peaker Keys'!$B$5)</f>
        <v>2628</v>
      </c>
      <c r="E2611">
        <f>INT(D2611/'Peaker Keys'!$B$6)+1</f>
        <v>110</v>
      </c>
      <c r="F2611">
        <f>MOD(D2611,'Peaker Keys'!$B$6)</f>
        <v>12</v>
      </c>
      <c r="G2611" t="str">
        <f>VLOOKUP(E2611,Clustering!$A$6:$B$370,2,FALSE)</f>
        <v>Fall</v>
      </c>
      <c r="H2611">
        <f>IF('Peaker Keys'!$B$29&gt;0,MAX(0,MIN('Peaker Keys'!$B$10,B2611/'Peaker Keys'!$B$29)),0)</f>
        <v>0</v>
      </c>
      <c r="I2611">
        <f>MAX(0,MIN('Peaker Keys'!$B$10,C2611/'Peaker Keys'!$B$30))</f>
        <v>7.9998927763062441E-4</v>
      </c>
      <c r="J2611">
        <f>IF('Peaker Keys'!$B$31=1,H2611,I2611)</f>
        <v>0</v>
      </c>
    </row>
    <row r="2612" spans="1:10" x14ac:dyDescent="0.25">
      <c r="A2612">
        <v>2606</v>
      </c>
      <c r="B2612">
        <v>0</v>
      </c>
      <c r="C2612">
        <v>159.1</v>
      </c>
      <c r="D2612">
        <f>MOD(A2612-1+'Peaker Keys'!$B$7,'Peaker Keys'!$B$5)</f>
        <v>2629</v>
      </c>
      <c r="E2612">
        <f>INT(D2612/'Peaker Keys'!$B$6)+1</f>
        <v>110</v>
      </c>
      <c r="F2612">
        <f>MOD(D2612,'Peaker Keys'!$B$6)</f>
        <v>13</v>
      </c>
      <c r="G2612" t="str">
        <f>VLOOKUP(E2612,Clustering!$A$6:$B$370,2,FALSE)</f>
        <v>Fall</v>
      </c>
      <c r="H2612">
        <f>IF('Peaker Keys'!$B$29&gt;0,MAX(0,MIN('Peaker Keys'!$B$10,B2612/'Peaker Keys'!$B$29)),0)</f>
        <v>0</v>
      </c>
      <c r="I2612">
        <f>MAX(0,MIN('Peaker Keys'!$B$10,C2612/'Peaker Keys'!$B$30))</f>
        <v>1.3327570059793962E-3</v>
      </c>
      <c r="J2612">
        <f>IF('Peaker Keys'!$B$31=1,H2612,I2612)</f>
        <v>0</v>
      </c>
    </row>
    <row r="2613" spans="1:10" x14ac:dyDescent="0.25">
      <c r="A2613">
        <v>2607</v>
      </c>
      <c r="B2613">
        <v>0</v>
      </c>
      <c r="C2613">
        <v>159.1</v>
      </c>
      <c r="D2613">
        <f>MOD(A2613-1+'Peaker Keys'!$B$7,'Peaker Keys'!$B$5)</f>
        <v>2630</v>
      </c>
      <c r="E2613">
        <f>INT(D2613/'Peaker Keys'!$B$6)+1</f>
        <v>110</v>
      </c>
      <c r="F2613">
        <f>MOD(D2613,'Peaker Keys'!$B$6)</f>
        <v>14</v>
      </c>
      <c r="G2613" t="str">
        <f>VLOOKUP(E2613,Clustering!$A$6:$B$370,2,FALSE)</f>
        <v>Fall</v>
      </c>
      <c r="H2613">
        <f>IF('Peaker Keys'!$B$29&gt;0,MAX(0,MIN('Peaker Keys'!$B$10,B2613/'Peaker Keys'!$B$29)),0)</f>
        <v>0</v>
      </c>
      <c r="I2613">
        <f>MAX(0,MIN('Peaker Keys'!$B$10,C2613/'Peaker Keys'!$B$30))</f>
        <v>1.3327570059793962E-3</v>
      </c>
      <c r="J2613">
        <f>IF('Peaker Keys'!$B$31=1,H2613,I2613)</f>
        <v>0</v>
      </c>
    </row>
    <row r="2614" spans="1:10" x14ac:dyDescent="0.25">
      <c r="A2614">
        <v>2608</v>
      </c>
      <c r="B2614">
        <v>0</v>
      </c>
      <c r="C2614">
        <v>159.1</v>
      </c>
      <c r="D2614">
        <f>MOD(A2614-1+'Peaker Keys'!$B$7,'Peaker Keys'!$B$5)</f>
        <v>2631</v>
      </c>
      <c r="E2614">
        <f>INT(D2614/'Peaker Keys'!$B$6)+1</f>
        <v>110</v>
      </c>
      <c r="F2614">
        <f>MOD(D2614,'Peaker Keys'!$B$6)</f>
        <v>15</v>
      </c>
      <c r="G2614" t="str">
        <f>VLOOKUP(E2614,Clustering!$A$6:$B$370,2,FALSE)</f>
        <v>Fall</v>
      </c>
      <c r="H2614">
        <f>IF('Peaker Keys'!$B$29&gt;0,MAX(0,MIN('Peaker Keys'!$B$10,B2614/'Peaker Keys'!$B$29)),0)</f>
        <v>0</v>
      </c>
      <c r="I2614">
        <f>MAX(0,MIN('Peaker Keys'!$B$10,C2614/'Peaker Keys'!$B$30))</f>
        <v>1.3327570059793962E-3</v>
      </c>
      <c r="J2614">
        <f>IF('Peaker Keys'!$B$31=1,H2614,I2614)</f>
        <v>0</v>
      </c>
    </row>
    <row r="2615" spans="1:10" x14ac:dyDescent="0.25">
      <c r="A2615">
        <v>2609</v>
      </c>
      <c r="B2615">
        <v>0</v>
      </c>
      <c r="C2615">
        <v>159.1</v>
      </c>
      <c r="D2615">
        <f>MOD(A2615-1+'Peaker Keys'!$B$7,'Peaker Keys'!$B$5)</f>
        <v>2632</v>
      </c>
      <c r="E2615">
        <f>INT(D2615/'Peaker Keys'!$B$6)+1</f>
        <v>110</v>
      </c>
      <c r="F2615">
        <f>MOD(D2615,'Peaker Keys'!$B$6)</f>
        <v>16</v>
      </c>
      <c r="G2615" t="str">
        <f>VLOOKUP(E2615,Clustering!$A$6:$B$370,2,FALSE)</f>
        <v>Fall</v>
      </c>
      <c r="H2615">
        <f>IF('Peaker Keys'!$B$29&gt;0,MAX(0,MIN('Peaker Keys'!$B$10,B2615/'Peaker Keys'!$B$29)),0)</f>
        <v>0</v>
      </c>
      <c r="I2615">
        <f>MAX(0,MIN('Peaker Keys'!$B$10,C2615/'Peaker Keys'!$B$30))</f>
        <v>1.3327570059793962E-3</v>
      </c>
      <c r="J2615">
        <f>IF('Peaker Keys'!$B$31=1,H2615,I2615)</f>
        <v>0</v>
      </c>
    </row>
    <row r="2616" spans="1:10" x14ac:dyDescent="0.25">
      <c r="A2616">
        <v>2610</v>
      </c>
      <c r="B2616">
        <v>0</v>
      </c>
      <c r="C2616">
        <v>159.1</v>
      </c>
      <c r="D2616">
        <f>MOD(A2616-1+'Peaker Keys'!$B$7,'Peaker Keys'!$B$5)</f>
        <v>2633</v>
      </c>
      <c r="E2616">
        <f>INT(D2616/'Peaker Keys'!$B$6)+1</f>
        <v>110</v>
      </c>
      <c r="F2616">
        <f>MOD(D2616,'Peaker Keys'!$B$6)</f>
        <v>17</v>
      </c>
      <c r="G2616" t="str">
        <f>VLOOKUP(E2616,Clustering!$A$6:$B$370,2,FALSE)</f>
        <v>Fall</v>
      </c>
      <c r="H2616">
        <f>IF('Peaker Keys'!$B$29&gt;0,MAX(0,MIN('Peaker Keys'!$B$10,B2616/'Peaker Keys'!$B$29)),0)</f>
        <v>0</v>
      </c>
      <c r="I2616">
        <f>MAX(0,MIN('Peaker Keys'!$B$10,C2616/'Peaker Keys'!$B$30))</f>
        <v>1.3327570059793962E-3</v>
      </c>
      <c r="J2616">
        <f>IF('Peaker Keys'!$B$31=1,H2616,I2616)</f>
        <v>0</v>
      </c>
    </row>
    <row r="2617" spans="1:10" x14ac:dyDescent="0.25">
      <c r="A2617">
        <v>2611</v>
      </c>
      <c r="B2617">
        <v>0</v>
      </c>
      <c r="C2617">
        <v>2558.3000000000002</v>
      </c>
      <c r="D2617">
        <f>MOD(A2617-1+'Peaker Keys'!$B$7,'Peaker Keys'!$B$5)</f>
        <v>2634</v>
      </c>
      <c r="E2617">
        <f>INT(D2617/'Peaker Keys'!$B$6)+1</f>
        <v>110</v>
      </c>
      <c r="F2617">
        <f>MOD(D2617,'Peaker Keys'!$B$6)</f>
        <v>18</v>
      </c>
      <c r="G2617" t="str">
        <f>VLOOKUP(E2617,Clustering!$A$6:$B$370,2,FALSE)</f>
        <v>Fall</v>
      </c>
      <c r="H2617">
        <f>IF('Peaker Keys'!$B$29&gt;0,MAX(0,MIN('Peaker Keys'!$B$10,B2617/'Peaker Keys'!$B$29)),0)</f>
        <v>0</v>
      </c>
      <c r="I2617">
        <f>MAX(0,MIN('Peaker Keys'!$B$10,C2617/'Peaker Keys'!$B$30))</f>
        <v>2.1430498104318602E-2</v>
      </c>
      <c r="J2617">
        <f>IF('Peaker Keys'!$B$31=1,H2617,I2617)</f>
        <v>0</v>
      </c>
    </row>
    <row r="2618" spans="1:10" x14ac:dyDescent="0.25">
      <c r="A2618">
        <v>2612</v>
      </c>
      <c r="B2618">
        <v>0</v>
      </c>
      <c r="C2618">
        <v>3308.5</v>
      </c>
      <c r="D2618">
        <f>MOD(A2618-1+'Peaker Keys'!$B$7,'Peaker Keys'!$B$5)</f>
        <v>2635</v>
      </c>
      <c r="E2618">
        <f>INT(D2618/'Peaker Keys'!$B$6)+1</f>
        <v>110</v>
      </c>
      <c r="F2618">
        <f>MOD(D2618,'Peaker Keys'!$B$6)</f>
        <v>19</v>
      </c>
      <c r="G2618" t="str">
        <f>VLOOKUP(E2618,Clustering!$A$6:$B$370,2,FALSE)</f>
        <v>Fall</v>
      </c>
      <c r="H2618">
        <f>IF('Peaker Keys'!$B$29&gt;0,MAX(0,MIN('Peaker Keys'!$B$10,B2618/'Peaker Keys'!$B$29)),0)</f>
        <v>0</v>
      </c>
      <c r="I2618">
        <f>MAX(0,MIN('Peaker Keys'!$B$10,C2618/'Peaker Keys'!$B$30))</f>
        <v>2.7714811780533203E-2</v>
      </c>
      <c r="J2618">
        <f>IF('Peaker Keys'!$B$31=1,H2618,I2618)</f>
        <v>0</v>
      </c>
    </row>
    <row r="2619" spans="1:10" x14ac:dyDescent="0.25">
      <c r="A2619">
        <v>2613</v>
      </c>
      <c r="B2619">
        <v>0</v>
      </c>
      <c r="C2619">
        <v>2010.3</v>
      </c>
      <c r="D2619">
        <f>MOD(A2619-1+'Peaker Keys'!$B$7,'Peaker Keys'!$B$5)</f>
        <v>2636</v>
      </c>
      <c r="E2619">
        <f>INT(D2619/'Peaker Keys'!$B$6)+1</f>
        <v>110</v>
      </c>
      <c r="F2619">
        <f>MOD(D2619,'Peaker Keys'!$B$6)</f>
        <v>20</v>
      </c>
      <c r="G2619" t="str">
        <f>VLOOKUP(E2619,Clustering!$A$6:$B$370,2,FALSE)</f>
        <v>Fall</v>
      </c>
      <c r="H2619">
        <f>IF('Peaker Keys'!$B$29&gt;0,MAX(0,MIN('Peaker Keys'!$B$10,B2619/'Peaker Keys'!$B$29)),0)</f>
        <v>0</v>
      </c>
      <c r="I2619">
        <f>MAX(0,MIN('Peaker Keys'!$B$10,C2619/'Peaker Keys'!$B$30))</f>
        <v>1.6839983715401508E-2</v>
      </c>
      <c r="J2619">
        <f>IF('Peaker Keys'!$B$31=1,H2619,I2619)</f>
        <v>0</v>
      </c>
    </row>
    <row r="2620" spans="1:10" x14ac:dyDescent="0.25">
      <c r="A2620">
        <v>2614</v>
      </c>
      <c r="B2620">
        <v>0</v>
      </c>
      <c r="C2620">
        <v>159.1</v>
      </c>
      <c r="D2620">
        <f>MOD(A2620-1+'Peaker Keys'!$B$7,'Peaker Keys'!$B$5)</f>
        <v>2637</v>
      </c>
      <c r="E2620">
        <f>INT(D2620/'Peaker Keys'!$B$6)+1</f>
        <v>110</v>
      </c>
      <c r="F2620">
        <f>MOD(D2620,'Peaker Keys'!$B$6)</f>
        <v>21</v>
      </c>
      <c r="G2620" t="str">
        <f>VLOOKUP(E2620,Clustering!$A$6:$B$370,2,FALSE)</f>
        <v>Fall</v>
      </c>
      <c r="H2620">
        <f>IF('Peaker Keys'!$B$29&gt;0,MAX(0,MIN('Peaker Keys'!$B$10,B2620/'Peaker Keys'!$B$29)),0)</f>
        <v>0</v>
      </c>
      <c r="I2620">
        <f>MAX(0,MIN('Peaker Keys'!$B$10,C2620/'Peaker Keys'!$B$30))</f>
        <v>1.3327570059793962E-3</v>
      </c>
      <c r="J2620">
        <f>IF('Peaker Keys'!$B$31=1,H2620,I2620)</f>
        <v>0</v>
      </c>
    </row>
    <row r="2621" spans="1:10" x14ac:dyDescent="0.25">
      <c r="A2621">
        <v>2615</v>
      </c>
      <c r="B2621">
        <v>0</v>
      </c>
      <c r="C2621">
        <v>159.1</v>
      </c>
      <c r="D2621">
        <f>MOD(A2621-1+'Peaker Keys'!$B$7,'Peaker Keys'!$B$5)</f>
        <v>2638</v>
      </c>
      <c r="E2621">
        <f>INT(D2621/'Peaker Keys'!$B$6)+1</f>
        <v>110</v>
      </c>
      <c r="F2621">
        <f>MOD(D2621,'Peaker Keys'!$B$6)</f>
        <v>22</v>
      </c>
      <c r="G2621" t="str">
        <f>VLOOKUP(E2621,Clustering!$A$6:$B$370,2,FALSE)</f>
        <v>Fall</v>
      </c>
      <c r="H2621">
        <f>IF('Peaker Keys'!$B$29&gt;0,MAX(0,MIN('Peaker Keys'!$B$10,B2621/'Peaker Keys'!$B$29)),0)</f>
        <v>0</v>
      </c>
      <c r="I2621">
        <f>MAX(0,MIN('Peaker Keys'!$B$10,C2621/'Peaker Keys'!$B$30))</f>
        <v>1.3327570059793962E-3</v>
      </c>
      <c r="J2621">
        <f>IF('Peaker Keys'!$B$31=1,H2621,I2621)</f>
        <v>0</v>
      </c>
    </row>
    <row r="2622" spans="1:10" x14ac:dyDescent="0.25">
      <c r="A2622">
        <v>2616</v>
      </c>
      <c r="B2622">
        <v>0</v>
      </c>
      <c r="C2622">
        <v>159.1</v>
      </c>
      <c r="D2622">
        <f>MOD(A2622-1+'Peaker Keys'!$B$7,'Peaker Keys'!$B$5)</f>
        <v>2639</v>
      </c>
      <c r="E2622">
        <f>INT(D2622/'Peaker Keys'!$B$6)+1</f>
        <v>110</v>
      </c>
      <c r="F2622">
        <f>MOD(D2622,'Peaker Keys'!$B$6)</f>
        <v>23</v>
      </c>
      <c r="G2622" t="str">
        <f>VLOOKUP(E2622,Clustering!$A$6:$B$370,2,FALSE)</f>
        <v>Fall</v>
      </c>
      <c r="H2622">
        <f>IF('Peaker Keys'!$B$29&gt;0,MAX(0,MIN('Peaker Keys'!$B$10,B2622/'Peaker Keys'!$B$29)),0)</f>
        <v>0</v>
      </c>
      <c r="I2622">
        <f>MAX(0,MIN('Peaker Keys'!$B$10,C2622/'Peaker Keys'!$B$30))</f>
        <v>1.3327570059793962E-3</v>
      </c>
      <c r="J2622">
        <f>IF('Peaker Keys'!$B$31=1,H2622,I2622)</f>
        <v>0</v>
      </c>
    </row>
    <row r="2623" spans="1:10" x14ac:dyDescent="0.25">
      <c r="A2623">
        <v>2617</v>
      </c>
      <c r="B2623">
        <v>0</v>
      </c>
      <c r="C2623">
        <v>159.1</v>
      </c>
      <c r="D2623">
        <f>MOD(A2623-1+'Peaker Keys'!$B$7,'Peaker Keys'!$B$5)</f>
        <v>2640</v>
      </c>
      <c r="E2623">
        <f>INT(D2623/'Peaker Keys'!$B$6)+1</f>
        <v>111</v>
      </c>
      <c r="F2623">
        <f>MOD(D2623,'Peaker Keys'!$B$6)</f>
        <v>0</v>
      </c>
      <c r="G2623" t="str">
        <f>VLOOKUP(E2623,Clustering!$A$6:$B$370,2,FALSE)</f>
        <v>Fall</v>
      </c>
      <c r="H2623">
        <f>IF('Peaker Keys'!$B$29&gt;0,MAX(0,MIN('Peaker Keys'!$B$10,B2623/'Peaker Keys'!$B$29)),0)</f>
        <v>0</v>
      </c>
      <c r="I2623">
        <f>MAX(0,MIN('Peaker Keys'!$B$10,C2623/'Peaker Keys'!$B$30))</f>
        <v>1.3327570059793962E-3</v>
      </c>
      <c r="J2623">
        <f>IF('Peaker Keys'!$B$31=1,H2623,I2623)</f>
        <v>0</v>
      </c>
    </row>
    <row r="2624" spans="1:10" x14ac:dyDescent="0.25">
      <c r="A2624">
        <v>2618</v>
      </c>
      <c r="B2624">
        <v>0</v>
      </c>
      <c r="C2624">
        <v>130.9</v>
      </c>
      <c r="D2624">
        <f>MOD(A2624-1+'Peaker Keys'!$B$7,'Peaker Keys'!$B$5)</f>
        <v>2641</v>
      </c>
      <c r="E2624">
        <f>INT(D2624/'Peaker Keys'!$B$6)+1</f>
        <v>111</v>
      </c>
      <c r="F2624">
        <f>MOD(D2624,'Peaker Keys'!$B$6)</f>
        <v>1</v>
      </c>
      <c r="G2624" t="str">
        <f>VLOOKUP(E2624,Clustering!$A$6:$B$370,2,FALSE)</f>
        <v>Fall</v>
      </c>
      <c r="H2624">
        <f>IF('Peaker Keys'!$B$29&gt;0,MAX(0,MIN('Peaker Keys'!$B$10,B2624/'Peaker Keys'!$B$29)),0)</f>
        <v>0</v>
      </c>
      <c r="I2624">
        <f>MAX(0,MIN('Peaker Keys'!$B$10,C2624/'Peaker Keys'!$B$30))</f>
        <v>1.0965298056738089E-3</v>
      </c>
      <c r="J2624">
        <f>IF('Peaker Keys'!$B$31=1,H2624,I2624)</f>
        <v>0</v>
      </c>
    </row>
    <row r="2625" spans="1:10" x14ac:dyDescent="0.25">
      <c r="A2625">
        <v>2619</v>
      </c>
      <c r="B2625">
        <v>0</v>
      </c>
      <c r="C2625">
        <v>100.2</v>
      </c>
      <c r="D2625">
        <f>MOD(A2625-1+'Peaker Keys'!$B$7,'Peaker Keys'!$B$5)</f>
        <v>2642</v>
      </c>
      <c r="E2625">
        <f>INT(D2625/'Peaker Keys'!$B$6)+1</f>
        <v>111</v>
      </c>
      <c r="F2625">
        <f>MOD(D2625,'Peaker Keys'!$B$6)</f>
        <v>2</v>
      </c>
      <c r="G2625" t="str">
        <f>VLOOKUP(E2625,Clustering!$A$6:$B$370,2,FALSE)</f>
        <v>Fall</v>
      </c>
      <c r="H2625">
        <f>IF('Peaker Keys'!$B$29&gt;0,MAX(0,MIN('Peaker Keys'!$B$10,B2625/'Peaker Keys'!$B$29)),0)</f>
        <v>0</v>
      </c>
      <c r="I2625">
        <f>MAX(0,MIN('Peaker Keys'!$B$10,C2625/'Peaker Keys'!$B$30))</f>
        <v>8.393604776815557E-4</v>
      </c>
      <c r="J2625">
        <f>IF('Peaker Keys'!$B$31=1,H2625,I2625)</f>
        <v>0</v>
      </c>
    </row>
    <row r="2626" spans="1:10" x14ac:dyDescent="0.25">
      <c r="A2626">
        <v>2620</v>
      </c>
      <c r="B2626">
        <v>0</v>
      </c>
      <c r="C2626">
        <v>95.5</v>
      </c>
      <c r="D2626">
        <f>MOD(A2626-1+'Peaker Keys'!$B$7,'Peaker Keys'!$B$5)</f>
        <v>2643</v>
      </c>
      <c r="E2626">
        <f>INT(D2626/'Peaker Keys'!$B$6)+1</f>
        <v>111</v>
      </c>
      <c r="F2626">
        <f>MOD(D2626,'Peaker Keys'!$B$6)</f>
        <v>3</v>
      </c>
      <c r="G2626" t="str">
        <f>VLOOKUP(E2626,Clustering!$A$6:$B$370,2,FALSE)</f>
        <v>Fall</v>
      </c>
      <c r="H2626">
        <f>IF('Peaker Keys'!$B$29&gt;0,MAX(0,MIN('Peaker Keys'!$B$10,B2626/'Peaker Keys'!$B$29)),0)</f>
        <v>0</v>
      </c>
      <c r="I2626">
        <f>MAX(0,MIN('Peaker Keys'!$B$10,C2626/'Peaker Keys'!$B$30))</f>
        <v>7.9998927763062441E-4</v>
      </c>
      <c r="J2626">
        <f>IF('Peaker Keys'!$B$31=1,H2626,I2626)</f>
        <v>0</v>
      </c>
    </row>
    <row r="2627" spans="1:10" x14ac:dyDescent="0.25">
      <c r="A2627">
        <v>2621</v>
      </c>
      <c r="B2627">
        <v>0</v>
      </c>
      <c r="C2627">
        <v>100.2</v>
      </c>
      <c r="D2627">
        <f>MOD(A2627-1+'Peaker Keys'!$B$7,'Peaker Keys'!$B$5)</f>
        <v>2644</v>
      </c>
      <c r="E2627">
        <f>INT(D2627/'Peaker Keys'!$B$6)+1</f>
        <v>111</v>
      </c>
      <c r="F2627">
        <f>MOD(D2627,'Peaker Keys'!$B$6)</f>
        <v>4</v>
      </c>
      <c r="G2627" t="str">
        <f>VLOOKUP(E2627,Clustering!$A$6:$B$370,2,FALSE)</f>
        <v>Fall</v>
      </c>
      <c r="H2627">
        <f>IF('Peaker Keys'!$B$29&gt;0,MAX(0,MIN('Peaker Keys'!$B$10,B2627/'Peaker Keys'!$B$29)),0)</f>
        <v>0</v>
      </c>
      <c r="I2627">
        <f>MAX(0,MIN('Peaker Keys'!$B$10,C2627/'Peaker Keys'!$B$30))</f>
        <v>8.393604776815557E-4</v>
      </c>
      <c r="J2627">
        <f>IF('Peaker Keys'!$B$31=1,H2627,I2627)</f>
        <v>0</v>
      </c>
    </row>
    <row r="2628" spans="1:10" x14ac:dyDescent="0.25">
      <c r="A2628">
        <v>2622</v>
      </c>
      <c r="B2628">
        <v>0</v>
      </c>
      <c r="C2628">
        <v>120.6</v>
      </c>
      <c r="D2628">
        <f>MOD(A2628-1+'Peaker Keys'!$B$7,'Peaker Keys'!$B$5)</f>
        <v>2645</v>
      </c>
      <c r="E2628">
        <f>INT(D2628/'Peaker Keys'!$B$6)+1</f>
        <v>111</v>
      </c>
      <c r="F2628">
        <f>MOD(D2628,'Peaker Keys'!$B$6)</f>
        <v>5</v>
      </c>
      <c r="G2628" t="str">
        <f>VLOOKUP(E2628,Clustering!$A$6:$B$370,2,FALSE)</f>
        <v>Fall</v>
      </c>
      <c r="H2628">
        <f>IF('Peaker Keys'!$B$29&gt;0,MAX(0,MIN('Peaker Keys'!$B$10,B2628/'Peaker Keys'!$B$29)),0)</f>
        <v>0</v>
      </c>
      <c r="I2628">
        <f>MAX(0,MIN('Peaker Keys'!$B$10,C2628/'Peaker Keys'!$B$30))</f>
        <v>1.0102482396047465E-3</v>
      </c>
      <c r="J2628">
        <f>IF('Peaker Keys'!$B$31=1,H2628,I2628)</f>
        <v>0</v>
      </c>
    </row>
    <row r="2629" spans="1:10" x14ac:dyDescent="0.25">
      <c r="A2629">
        <v>2623</v>
      </c>
      <c r="B2629">
        <v>0</v>
      </c>
      <c r="C2629">
        <v>95.5</v>
      </c>
      <c r="D2629">
        <f>MOD(A2629-1+'Peaker Keys'!$B$7,'Peaker Keys'!$B$5)</f>
        <v>2646</v>
      </c>
      <c r="E2629">
        <f>INT(D2629/'Peaker Keys'!$B$6)+1</f>
        <v>111</v>
      </c>
      <c r="F2629">
        <f>MOD(D2629,'Peaker Keys'!$B$6)</f>
        <v>6</v>
      </c>
      <c r="G2629" t="str">
        <f>VLOOKUP(E2629,Clustering!$A$6:$B$370,2,FALSE)</f>
        <v>Fall</v>
      </c>
      <c r="H2629">
        <f>IF('Peaker Keys'!$B$29&gt;0,MAX(0,MIN('Peaker Keys'!$B$10,B2629/'Peaker Keys'!$B$29)),0)</f>
        <v>0</v>
      </c>
      <c r="I2629">
        <f>MAX(0,MIN('Peaker Keys'!$B$10,C2629/'Peaker Keys'!$B$30))</f>
        <v>7.9998927763062441E-4</v>
      </c>
      <c r="J2629">
        <f>IF('Peaker Keys'!$B$31=1,H2629,I2629)</f>
        <v>0</v>
      </c>
    </row>
    <row r="2630" spans="1:10" x14ac:dyDescent="0.25">
      <c r="A2630">
        <v>2624</v>
      </c>
      <c r="B2630">
        <v>0</v>
      </c>
      <c r="C2630">
        <v>155.1</v>
      </c>
      <c r="D2630">
        <f>MOD(A2630-1+'Peaker Keys'!$B$7,'Peaker Keys'!$B$5)</f>
        <v>2647</v>
      </c>
      <c r="E2630">
        <f>INT(D2630/'Peaker Keys'!$B$6)+1</f>
        <v>111</v>
      </c>
      <c r="F2630">
        <f>MOD(D2630,'Peaker Keys'!$B$6)</f>
        <v>7</v>
      </c>
      <c r="G2630" t="str">
        <f>VLOOKUP(E2630,Clustering!$A$6:$B$370,2,FALSE)</f>
        <v>Fall</v>
      </c>
      <c r="H2630">
        <f>IF('Peaker Keys'!$B$29&gt;0,MAX(0,MIN('Peaker Keys'!$B$10,B2630/'Peaker Keys'!$B$29)),0)</f>
        <v>0</v>
      </c>
      <c r="I2630">
        <f>MAX(0,MIN('Peaker Keys'!$B$10,C2630/'Peaker Keys'!$B$30))</f>
        <v>1.2992496016807312E-3</v>
      </c>
      <c r="J2630">
        <f>IF('Peaker Keys'!$B$31=1,H2630,I2630)</f>
        <v>0</v>
      </c>
    </row>
    <row r="2631" spans="1:10" x14ac:dyDescent="0.25">
      <c r="A2631">
        <v>2625</v>
      </c>
      <c r="B2631">
        <v>0</v>
      </c>
      <c r="C2631">
        <v>95.5</v>
      </c>
      <c r="D2631">
        <f>MOD(A2631-1+'Peaker Keys'!$B$7,'Peaker Keys'!$B$5)</f>
        <v>2648</v>
      </c>
      <c r="E2631">
        <f>INT(D2631/'Peaker Keys'!$B$6)+1</f>
        <v>111</v>
      </c>
      <c r="F2631">
        <f>MOD(D2631,'Peaker Keys'!$B$6)</f>
        <v>8</v>
      </c>
      <c r="G2631" t="str">
        <f>VLOOKUP(E2631,Clustering!$A$6:$B$370,2,FALSE)</f>
        <v>Fall</v>
      </c>
      <c r="H2631">
        <f>IF('Peaker Keys'!$B$29&gt;0,MAX(0,MIN('Peaker Keys'!$B$10,B2631/'Peaker Keys'!$B$29)),0)</f>
        <v>0</v>
      </c>
      <c r="I2631">
        <f>MAX(0,MIN('Peaker Keys'!$B$10,C2631/'Peaker Keys'!$B$30))</f>
        <v>7.9998927763062441E-4</v>
      </c>
      <c r="J2631">
        <f>IF('Peaker Keys'!$B$31=1,H2631,I2631)</f>
        <v>0</v>
      </c>
    </row>
    <row r="2632" spans="1:10" x14ac:dyDescent="0.25">
      <c r="A2632">
        <v>2626</v>
      </c>
      <c r="B2632">
        <v>0</v>
      </c>
      <c r="C2632">
        <v>95.5</v>
      </c>
      <c r="D2632">
        <f>MOD(A2632-1+'Peaker Keys'!$B$7,'Peaker Keys'!$B$5)</f>
        <v>2649</v>
      </c>
      <c r="E2632">
        <f>INT(D2632/'Peaker Keys'!$B$6)+1</f>
        <v>111</v>
      </c>
      <c r="F2632">
        <f>MOD(D2632,'Peaker Keys'!$B$6)</f>
        <v>9</v>
      </c>
      <c r="G2632" t="str">
        <f>VLOOKUP(E2632,Clustering!$A$6:$B$370,2,FALSE)</f>
        <v>Fall</v>
      </c>
      <c r="H2632">
        <f>IF('Peaker Keys'!$B$29&gt;0,MAX(0,MIN('Peaker Keys'!$B$10,B2632/'Peaker Keys'!$B$29)),0)</f>
        <v>0</v>
      </c>
      <c r="I2632">
        <f>MAX(0,MIN('Peaker Keys'!$B$10,C2632/'Peaker Keys'!$B$30))</f>
        <v>7.9998927763062441E-4</v>
      </c>
      <c r="J2632">
        <f>IF('Peaker Keys'!$B$31=1,H2632,I2632)</f>
        <v>0</v>
      </c>
    </row>
    <row r="2633" spans="1:10" x14ac:dyDescent="0.25">
      <c r="A2633">
        <v>2627</v>
      </c>
      <c r="B2633">
        <v>0</v>
      </c>
      <c r="C2633">
        <v>95.5</v>
      </c>
      <c r="D2633">
        <f>MOD(A2633-1+'Peaker Keys'!$B$7,'Peaker Keys'!$B$5)</f>
        <v>2650</v>
      </c>
      <c r="E2633">
        <f>INT(D2633/'Peaker Keys'!$B$6)+1</f>
        <v>111</v>
      </c>
      <c r="F2633">
        <f>MOD(D2633,'Peaker Keys'!$B$6)</f>
        <v>10</v>
      </c>
      <c r="G2633" t="str">
        <f>VLOOKUP(E2633,Clustering!$A$6:$B$370,2,FALSE)</f>
        <v>Fall</v>
      </c>
      <c r="H2633">
        <f>IF('Peaker Keys'!$B$29&gt;0,MAX(0,MIN('Peaker Keys'!$B$10,B2633/'Peaker Keys'!$B$29)),0)</f>
        <v>0</v>
      </c>
      <c r="I2633">
        <f>MAX(0,MIN('Peaker Keys'!$B$10,C2633/'Peaker Keys'!$B$30))</f>
        <v>7.9998927763062441E-4</v>
      </c>
      <c r="J2633">
        <f>IF('Peaker Keys'!$B$31=1,H2633,I2633)</f>
        <v>0</v>
      </c>
    </row>
    <row r="2634" spans="1:10" x14ac:dyDescent="0.25">
      <c r="A2634">
        <v>2628</v>
      </c>
      <c r="B2634">
        <v>0</v>
      </c>
      <c r="C2634">
        <v>95.5</v>
      </c>
      <c r="D2634">
        <f>MOD(A2634-1+'Peaker Keys'!$B$7,'Peaker Keys'!$B$5)</f>
        <v>2651</v>
      </c>
      <c r="E2634">
        <f>INT(D2634/'Peaker Keys'!$B$6)+1</f>
        <v>111</v>
      </c>
      <c r="F2634">
        <f>MOD(D2634,'Peaker Keys'!$B$6)</f>
        <v>11</v>
      </c>
      <c r="G2634" t="str">
        <f>VLOOKUP(E2634,Clustering!$A$6:$B$370,2,FALSE)</f>
        <v>Fall</v>
      </c>
      <c r="H2634">
        <f>IF('Peaker Keys'!$B$29&gt;0,MAX(0,MIN('Peaker Keys'!$B$10,B2634/'Peaker Keys'!$B$29)),0)</f>
        <v>0</v>
      </c>
      <c r="I2634">
        <f>MAX(0,MIN('Peaker Keys'!$B$10,C2634/'Peaker Keys'!$B$30))</f>
        <v>7.9998927763062441E-4</v>
      </c>
      <c r="J2634">
        <f>IF('Peaker Keys'!$B$31=1,H2634,I2634)</f>
        <v>0</v>
      </c>
    </row>
    <row r="2635" spans="1:10" x14ac:dyDescent="0.25">
      <c r="A2635">
        <v>2629</v>
      </c>
      <c r="B2635">
        <v>0</v>
      </c>
      <c r="C2635">
        <v>95.5</v>
      </c>
      <c r="D2635">
        <f>MOD(A2635-1+'Peaker Keys'!$B$7,'Peaker Keys'!$B$5)</f>
        <v>2652</v>
      </c>
      <c r="E2635">
        <f>INT(D2635/'Peaker Keys'!$B$6)+1</f>
        <v>111</v>
      </c>
      <c r="F2635">
        <f>MOD(D2635,'Peaker Keys'!$B$6)</f>
        <v>12</v>
      </c>
      <c r="G2635" t="str">
        <f>VLOOKUP(E2635,Clustering!$A$6:$B$370,2,FALSE)</f>
        <v>Fall</v>
      </c>
      <c r="H2635">
        <f>IF('Peaker Keys'!$B$29&gt;0,MAX(0,MIN('Peaker Keys'!$B$10,B2635/'Peaker Keys'!$B$29)),0)</f>
        <v>0</v>
      </c>
      <c r="I2635">
        <f>MAX(0,MIN('Peaker Keys'!$B$10,C2635/'Peaker Keys'!$B$30))</f>
        <v>7.9998927763062441E-4</v>
      </c>
      <c r="J2635">
        <f>IF('Peaker Keys'!$B$31=1,H2635,I2635)</f>
        <v>0</v>
      </c>
    </row>
    <row r="2636" spans="1:10" x14ac:dyDescent="0.25">
      <c r="A2636">
        <v>2630</v>
      </c>
      <c r="B2636">
        <v>0</v>
      </c>
      <c r="C2636">
        <v>95.5</v>
      </c>
      <c r="D2636">
        <f>MOD(A2636-1+'Peaker Keys'!$B$7,'Peaker Keys'!$B$5)</f>
        <v>2653</v>
      </c>
      <c r="E2636">
        <f>INT(D2636/'Peaker Keys'!$B$6)+1</f>
        <v>111</v>
      </c>
      <c r="F2636">
        <f>MOD(D2636,'Peaker Keys'!$B$6)</f>
        <v>13</v>
      </c>
      <c r="G2636" t="str">
        <f>VLOOKUP(E2636,Clustering!$A$6:$B$370,2,FALSE)</f>
        <v>Fall</v>
      </c>
      <c r="H2636">
        <f>IF('Peaker Keys'!$B$29&gt;0,MAX(0,MIN('Peaker Keys'!$B$10,B2636/'Peaker Keys'!$B$29)),0)</f>
        <v>0</v>
      </c>
      <c r="I2636">
        <f>MAX(0,MIN('Peaker Keys'!$B$10,C2636/'Peaker Keys'!$B$30))</f>
        <v>7.9998927763062441E-4</v>
      </c>
      <c r="J2636">
        <f>IF('Peaker Keys'!$B$31=1,H2636,I2636)</f>
        <v>0</v>
      </c>
    </row>
    <row r="2637" spans="1:10" x14ac:dyDescent="0.25">
      <c r="A2637">
        <v>2631</v>
      </c>
      <c r="B2637">
        <v>0</v>
      </c>
      <c r="C2637">
        <v>95.5</v>
      </c>
      <c r="D2637">
        <f>MOD(A2637-1+'Peaker Keys'!$B$7,'Peaker Keys'!$B$5)</f>
        <v>2654</v>
      </c>
      <c r="E2637">
        <f>INT(D2637/'Peaker Keys'!$B$6)+1</f>
        <v>111</v>
      </c>
      <c r="F2637">
        <f>MOD(D2637,'Peaker Keys'!$B$6)</f>
        <v>14</v>
      </c>
      <c r="G2637" t="str">
        <f>VLOOKUP(E2637,Clustering!$A$6:$B$370,2,FALSE)</f>
        <v>Fall</v>
      </c>
      <c r="H2637">
        <f>IF('Peaker Keys'!$B$29&gt;0,MAX(0,MIN('Peaker Keys'!$B$10,B2637/'Peaker Keys'!$B$29)),0)</f>
        <v>0</v>
      </c>
      <c r="I2637">
        <f>MAX(0,MIN('Peaker Keys'!$B$10,C2637/'Peaker Keys'!$B$30))</f>
        <v>7.9998927763062441E-4</v>
      </c>
      <c r="J2637">
        <f>IF('Peaker Keys'!$B$31=1,H2637,I2637)</f>
        <v>0</v>
      </c>
    </row>
    <row r="2638" spans="1:10" x14ac:dyDescent="0.25">
      <c r="A2638">
        <v>2632</v>
      </c>
      <c r="B2638">
        <v>0</v>
      </c>
      <c r="C2638">
        <v>95.5</v>
      </c>
      <c r="D2638">
        <f>MOD(A2638-1+'Peaker Keys'!$B$7,'Peaker Keys'!$B$5)</f>
        <v>2655</v>
      </c>
      <c r="E2638">
        <f>INT(D2638/'Peaker Keys'!$B$6)+1</f>
        <v>111</v>
      </c>
      <c r="F2638">
        <f>MOD(D2638,'Peaker Keys'!$B$6)</f>
        <v>15</v>
      </c>
      <c r="G2638" t="str">
        <f>VLOOKUP(E2638,Clustering!$A$6:$B$370,2,FALSE)</f>
        <v>Fall</v>
      </c>
      <c r="H2638">
        <f>IF('Peaker Keys'!$B$29&gt;0,MAX(0,MIN('Peaker Keys'!$B$10,B2638/'Peaker Keys'!$B$29)),0)</f>
        <v>0</v>
      </c>
      <c r="I2638">
        <f>MAX(0,MIN('Peaker Keys'!$B$10,C2638/'Peaker Keys'!$B$30))</f>
        <v>7.9998927763062441E-4</v>
      </c>
      <c r="J2638">
        <f>IF('Peaker Keys'!$B$31=1,H2638,I2638)</f>
        <v>0</v>
      </c>
    </row>
    <row r="2639" spans="1:10" x14ac:dyDescent="0.25">
      <c r="A2639">
        <v>2633</v>
      </c>
      <c r="B2639">
        <v>0</v>
      </c>
      <c r="C2639">
        <v>95.5</v>
      </c>
      <c r="D2639">
        <f>MOD(A2639-1+'Peaker Keys'!$B$7,'Peaker Keys'!$B$5)</f>
        <v>2656</v>
      </c>
      <c r="E2639">
        <f>INT(D2639/'Peaker Keys'!$B$6)+1</f>
        <v>111</v>
      </c>
      <c r="F2639">
        <f>MOD(D2639,'Peaker Keys'!$B$6)</f>
        <v>16</v>
      </c>
      <c r="G2639" t="str">
        <f>VLOOKUP(E2639,Clustering!$A$6:$B$370,2,FALSE)</f>
        <v>Fall</v>
      </c>
      <c r="H2639">
        <f>IF('Peaker Keys'!$B$29&gt;0,MAX(0,MIN('Peaker Keys'!$B$10,B2639/'Peaker Keys'!$B$29)),0)</f>
        <v>0</v>
      </c>
      <c r="I2639">
        <f>MAX(0,MIN('Peaker Keys'!$B$10,C2639/'Peaker Keys'!$B$30))</f>
        <v>7.9998927763062441E-4</v>
      </c>
      <c r="J2639">
        <f>IF('Peaker Keys'!$B$31=1,H2639,I2639)</f>
        <v>0</v>
      </c>
    </row>
    <row r="2640" spans="1:10" x14ac:dyDescent="0.25">
      <c r="A2640">
        <v>2634</v>
      </c>
      <c r="B2640">
        <v>0</v>
      </c>
      <c r="C2640">
        <v>159.1</v>
      </c>
      <c r="D2640">
        <f>MOD(A2640-1+'Peaker Keys'!$B$7,'Peaker Keys'!$B$5)</f>
        <v>2657</v>
      </c>
      <c r="E2640">
        <f>INT(D2640/'Peaker Keys'!$B$6)+1</f>
        <v>111</v>
      </c>
      <c r="F2640">
        <f>MOD(D2640,'Peaker Keys'!$B$6)</f>
        <v>17</v>
      </c>
      <c r="G2640" t="str">
        <f>VLOOKUP(E2640,Clustering!$A$6:$B$370,2,FALSE)</f>
        <v>Fall</v>
      </c>
      <c r="H2640">
        <f>IF('Peaker Keys'!$B$29&gt;0,MAX(0,MIN('Peaker Keys'!$B$10,B2640/'Peaker Keys'!$B$29)),0)</f>
        <v>0</v>
      </c>
      <c r="I2640">
        <f>MAX(0,MIN('Peaker Keys'!$B$10,C2640/'Peaker Keys'!$B$30))</f>
        <v>1.3327570059793962E-3</v>
      </c>
      <c r="J2640">
        <f>IF('Peaker Keys'!$B$31=1,H2640,I2640)</f>
        <v>0</v>
      </c>
    </row>
    <row r="2641" spans="1:10" x14ac:dyDescent="0.25">
      <c r="A2641">
        <v>2635</v>
      </c>
      <c r="B2641">
        <v>0</v>
      </c>
      <c r="C2641">
        <v>2530.1</v>
      </c>
      <c r="D2641">
        <f>MOD(A2641-1+'Peaker Keys'!$B$7,'Peaker Keys'!$B$5)</f>
        <v>2658</v>
      </c>
      <c r="E2641">
        <f>INT(D2641/'Peaker Keys'!$B$6)+1</f>
        <v>111</v>
      </c>
      <c r="F2641">
        <f>MOD(D2641,'Peaker Keys'!$B$6)</f>
        <v>18</v>
      </c>
      <c r="G2641" t="str">
        <f>VLOOKUP(E2641,Clustering!$A$6:$B$370,2,FALSE)</f>
        <v>Fall</v>
      </c>
      <c r="H2641">
        <f>IF('Peaker Keys'!$B$29&gt;0,MAX(0,MIN('Peaker Keys'!$B$10,B2641/'Peaker Keys'!$B$29)),0)</f>
        <v>0</v>
      </c>
      <c r="I2641">
        <f>MAX(0,MIN('Peaker Keys'!$B$10,C2641/'Peaker Keys'!$B$30))</f>
        <v>2.1194270904013011E-2</v>
      </c>
      <c r="J2641">
        <f>IF('Peaker Keys'!$B$31=1,H2641,I2641)</f>
        <v>0</v>
      </c>
    </row>
    <row r="2642" spans="1:10" x14ac:dyDescent="0.25">
      <c r="A2642">
        <v>2636</v>
      </c>
      <c r="B2642">
        <v>0</v>
      </c>
      <c r="C2642">
        <v>2733.2</v>
      </c>
      <c r="D2642">
        <f>MOD(A2642-1+'Peaker Keys'!$B$7,'Peaker Keys'!$B$5)</f>
        <v>2659</v>
      </c>
      <c r="E2642">
        <f>INT(D2642/'Peaker Keys'!$B$6)+1</f>
        <v>111</v>
      </c>
      <c r="F2642">
        <f>MOD(D2642,'Peaker Keys'!$B$6)</f>
        <v>19</v>
      </c>
      <c r="G2642" t="str">
        <f>VLOOKUP(E2642,Clustering!$A$6:$B$370,2,FALSE)</f>
        <v>Fall</v>
      </c>
      <c r="H2642">
        <f>IF('Peaker Keys'!$B$29&gt;0,MAX(0,MIN('Peaker Keys'!$B$10,B2642/'Peaker Keys'!$B$29)),0)</f>
        <v>0</v>
      </c>
      <c r="I2642">
        <f>MAX(0,MIN('Peaker Keys'!$B$10,C2642/'Peaker Keys'!$B$30))</f>
        <v>2.2895609357277722E-2</v>
      </c>
      <c r="J2642">
        <f>IF('Peaker Keys'!$B$31=1,H2642,I2642)</f>
        <v>0</v>
      </c>
    </row>
    <row r="2643" spans="1:10" x14ac:dyDescent="0.25">
      <c r="A2643">
        <v>2637</v>
      </c>
      <c r="B2643">
        <v>0</v>
      </c>
      <c r="C2643">
        <v>2167.1999999999998</v>
      </c>
      <c r="D2643">
        <f>MOD(A2643-1+'Peaker Keys'!$B$7,'Peaker Keys'!$B$5)</f>
        <v>2660</v>
      </c>
      <c r="E2643">
        <f>INT(D2643/'Peaker Keys'!$B$6)+1</f>
        <v>111</v>
      </c>
      <c r="F2643">
        <f>MOD(D2643,'Peaker Keys'!$B$6)</f>
        <v>20</v>
      </c>
      <c r="G2643" t="str">
        <f>VLOOKUP(E2643,Clustering!$A$6:$B$370,2,FALSE)</f>
        <v>Fall</v>
      </c>
      <c r="H2643">
        <f>IF('Peaker Keys'!$B$29&gt;0,MAX(0,MIN('Peaker Keys'!$B$10,B2643/'Peaker Keys'!$B$29)),0)</f>
        <v>0</v>
      </c>
      <c r="I2643">
        <f>MAX(0,MIN('Peaker Keys'!$B$10,C2643/'Peaker Keys'!$B$30))</f>
        <v>1.8154311649016638E-2</v>
      </c>
      <c r="J2643">
        <f>IF('Peaker Keys'!$B$31=1,H2643,I2643)</f>
        <v>0</v>
      </c>
    </row>
    <row r="2644" spans="1:10" x14ac:dyDescent="0.25">
      <c r="A2644">
        <v>2638</v>
      </c>
      <c r="B2644">
        <v>0</v>
      </c>
      <c r="C2644">
        <v>1206.2</v>
      </c>
      <c r="D2644">
        <f>MOD(A2644-1+'Peaker Keys'!$B$7,'Peaker Keys'!$B$5)</f>
        <v>2661</v>
      </c>
      <c r="E2644">
        <f>INT(D2644/'Peaker Keys'!$B$6)+1</f>
        <v>111</v>
      </c>
      <c r="F2644">
        <f>MOD(D2644,'Peaker Keys'!$B$6)</f>
        <v>21</v>
      </c>
      <c r="G2644" t="str">
        <f>VLOOKUP(E2644,Clustering!$A$6:$B$370,2,FALSE)</f>
        <v>Fall</v>
      </c>
      <c r="H2644">
        <f>IF('Peaker Keys'!$B$29&gt;0,MAX(0,MIN('Peaker Keys'!$B$10,B2644/'Peaker Keys'!$B$29)),0)</f>
        <v>0</v>
      </c>
      <c r="I2644">
        <f>MAX(0,MIN('Peaker Keys'!$B$10,C2644/'Peaker Keys'!$B$30))</f>
        <v>1.01041577662624E-2</v>
      </c>
      <c r="J2644">
        <f>IF('Peaker Keys'!$B$31=1,H2644,I2644)</f>
        <v>0</v>
      </c>
    </row>
    <row r="2645" spans="1:10" x14ac:dyDescent="0.25">
      <c r="A2645">
        <v>2639</v>
      </c>
      <c r="B2645">
        <v>0</v>
      </c>
      <c r="C2645">
        <v>291.10000000000002</v>
      </c>
      <c r="D2645">
        <f>MOD(A2645-1+'Peaker Keys'!$B$7,'Peaker Keys'!$B$5)</f>
        <v>2662</v>
      </c>
      <c r="E2645">
        <f>INT(D2645/'Peaker Keys'!$B$6)+1</f>
        <v>111</v>
      </c>
      <c r="F2645">
        <f>MOD(D2645,'Peaker Keys'!$B$6)</f>
        <v>22</v>
      </c>
      <c r="G2645" t="str">
        <f>VLOOKUP(E2645,Clustering!$A$6:$B$370,2,FALSE)</f>
        <v>Fall</v>
      </c>
      <c r="H2645">
        <f>IF('Peaker Keys'!$B$29&gt;0,MAX(0,MIN('Peaker Keys'!$B$10,B2645/'Peaker Keys'!$B$29)),0)</f>
        <v>0</v>
      </c>
      <c r="I2645">
        <f>MAX(0,MIN('Peaker Keys'!$B$10,C2645/'Peaker Keys'!$B$30))</f>
        <v>2.4385013478353378E-3</v>
      </c>
      <c r="J2645">
        <f>IF('Peaker Keys'!$B$31=1,H2645,I2645)</f>
        <v>0</v>
      </c>
    </row>
    <row r="2646" spans="1:10" x14ac:dyDescent="0.25">
      <c r="A2646">
        <v>2640</v>
      </c>
      <c r="B2646">
        <v>0</v>
      </c>
      <c r="C2646">
        <v>159.1</v>
      </c>
      <c r="D2646">
        <f>MOD(A2646-1+'Peaker Keys'!$B$7,'Peaker Keys'!$B$5)</f>
        <v>2663</v>
      </c>
      <c r="E2646">
        <f>INT(D2646/'Peaker Keys'!$B$6)+1</f>
        <v>111</v>
      </c>
      <c r="F2646">
        <f>MOD(D2646,'Peaker Keys'!$B$6)</f>
        <v>23</v>
      </c>
      <c r="G2646" t="str">
        <f>VLOOKUP(E2646,Clustering!$A$6:$B$370,2,FALSE)</f>
        <v>Fall</v>
      </c>
      <c r="H2646">
        <f>IF('Peaker Keys'!$B$29&gt;0,MAX(0,MIN('Peaker Keys'!$B$10,B2646/'Peaker Keys'!$B$29)),0)</f>
        <v>0</v>
      </c>
      <c r="I2646">
        <f>MAX(0,MIN('Peaker Keys'!$B$10,C2646/'Peaker Keys'!$B$30))</f>
        <v>1.3327570059793962E-3</v>
      </c>
      <c r="J2646">
        <f>IF('Peaker Keys'!$B$31=1,H2646,I2646)</f>
        <v>0</v>
      </c>
    </row>
    <row r="2647" spans="1:10" x14ac:dyDescent="0.25">
      <c r="A2647">
        <v>2641</v>
      </c>
      <c r="B2647">
        <v>0</v>
      </c>
      <c r="C2647">
        <v>159.1</v>
      </c>
      <c r="D2647">
        <f>MOD(A2647-1+'Peaker Keys'!$B$7,'Peaker Keys'!$B$5)</f>
        <v>2664</v>
      </c>
      <c r="E2647">
        <f>INT(D2647/'Peaker Keys'!$B$6)+1</f>
        <v>112</v>
      </c>
      <c r="F2647">
        <f>MOD(D2647,'Peaker Keys'!$B$6)</f>
        <v>0</v>
      </c>
      <c r="G2647" t="str">
        <f>VLOOKUP(E2647,Clustering!$A$6:$B$370,2,FALSE)</f>
        <v>Fall</v>
      </c>
      <c r="H2647">
        <f>IF('Peaker Keys'!$B$29&gt;0,MAX(0,MIN('Peaker Keys'!$B$10,B2647/'Peaker Keys'!$B$29)),0)</f>
        <v>0</v>
      </c>
      <c r="I2647">
        <f>MAX(0,MIN('Peaker Keys'!$B$10,C2647/'Peaker Keys'!$B$30))</f>
        <v>1.3327570059793962E-3</v>
      </c>
      <c r="J2647">
        <f>IF('Peaker Keys'!$B$31=1,H2647,I2647)</f>
        <v>0</v>
      </c>
    </row>
    <row r="2648" spans="1:10" x14ac:dyDescent="0.25">
      <c r="A2648">
        <v>2642</v>
      </c>
      <c r="B2648">
        <v>0</v>
      </c>
      <c r="C2648">
        <v>159.1</v>
      </c>
      <c r="D2648">
        <f>MOD(A2648-1+'Peaker Keys'!$B$7,'Peaker Keys'!$B$5)</f>
        <v>2665</v>
      </c>
      <c r="E2648">
        <f>INT(D2648/'Peaker Keys'!$B$6)+1</f>
        <v>112</v>
      </c>
      <c r="F2648">
        <f>MOD(D2648,'Peaker Keys'!$B$6)</f>
        <v>1</v>
      </c>
      <c r="G2648" t="str">
        <f>VLOOKUP(E2648,Clustering!$A$6:$B$370,2,FALSE)</f>
        <v>Fall</v>
      </c>
      <c r="H2648">
        <f>IF('Peaker Keys'!$B$29&gt;0,MAX(0,MIN('Peaker Keys'!$B$10,B2648/'Peaker Keys'!$B$29)),0)</f>
        <v>0</v>
      </c>
      <c r="I2648">
        <f>MAX(0,MIN('Peaker Keys'!$B$10,C2648/'Peaker Keys'!$B$30))</f>
        <v>1.3327570059793962E-3</v>
      </c>
      <c r="J2648">
        <f>IF('Peaker Keys'!$B$31=1,H2648,I2648)</f>
        <v>0</v>
      </c>
    </row>
    <row r="2649" spans="1:10" x14ac:dyDescent="0.25">
      <c r="A2649">
        <v>2643</v>
      </c>
      <c r="B2649">
        <v>0</v>
      </c>
      <c r="C2649">
        <v>159.1</v>
      </c>
      <c r="D2649">
        <f>MOD(A2649-1+'Peaker Keys'!$B$7,'Peaker Keys'!$B$5)</f>
        <v>2666</v>
      </c>
      <c r="E2649">
        <f>INT(D2649/'Peaker Keys'!$B$6)+1</f>
        <v>112</v>
      </c>
      <c r="F2649">
        <f>MOD(D2649,'Peaker Keys'!$B$6)</f>
        <v>2</v>
      </c>
      <c r="G2649" t="str">
        <f>VLOOKUP(E2649,Clustering!$A$6:$B$370,2,FALSE)</f>
        <v>Fall</v>
      </c>
      <c r="H2649">
        <f>IF('Peaker Keys'!$B$29&gt;0,MAX(0,MIN('Peaker Keys'!$B$10,B2649/'Peaker Keys'!$B$29)),0)</f>
        <v>0</v>
      </c>
      <c r="I2649">
        <f>MAX(0,MIN('Peaker Keys'!$B$10,C2649/'Peaker Keys'!$B$30))</f>
        <v>1.3327570059793962E-3</v>
      </c>
      <c r="J2649">
        <f>IF('Peaker Keys'!$B$31=1,H2649,I2649)</f>
        <v>0</v>
      </c>
    </row>
    <row r="2650" spans="1:10" x14ac:dyDescent="0.25">
      <c r="A2650">
        <v>2644</v>
      </c>
      <c r="B2650">
        <v>0</v>
      </c>
      <c r="C2650">
        <v>152.1</v>
      </c>
      <c r="D2650">
        <f>MOD(A2650-1+'Peaker Keys'!$B$7,'Peaker Keys'!$B$5)</f>
        <v>2667</v>
      </c>
      <c r="E2650">
        <f>INT(D2650/'Peaker Keys'!$B$6)+1</f>
        <v>112</v>
      </c>
      <c r="F2650">
        <f>MOD(D2650,'Peaker Keys'!$B$6)</f>
        <v>3</v>
      </c>
      <c r="G2650" t="str">
        <f>VLOOKUP(E2650,Clustering!$A$6:$B$370,2,FALSE)</f>
        <v>Fall</v>
      </c>
      <c r="H2650">
        <f>IF('Peaker Keys'!$B$29&gt;0,MAX(0,MIN('Peaker Keys'!$B$10,B2650/'Peaker Keys'!$B$29)),0)</f>
        <v>0</v>
      </c>
      <c r="I2650">
        <f>MAX(0,MIN('Peaker Keys'!$B$10,C2650/'Peaker Keys'!$B$30))</f>
        <v>1.2741190484567325E-3</v>
      </c>
      <c r="J2650">
        <f>IF('Peaker Keys'!$B$31=1,H2650,I2650)</f>
        <v>0</v>
      </c>
    </row>
    <row r="2651" spans="1:10" x14ac:dyDescent="0.25">
      <c r="A2651">
        <v>2645</v>
      </c>
      <c r="B2651">
        <v>0</v>
      </c>
      <c r="C2651">
        <v>159.1</v>
      </c>
      <c r="D2651">
        <f>MOD(A2651-1+'Peaker Keys'!$B$7,'Peaker Keys'!$B$5)</f>
        <v>2668</v>
      </c>
      <c r="E2651">
        <f>INT(D2651/'Peaker Keys'!$B$6)+1</f>
        <v>112</v>
      </c>
      <c r="F2651">
        <f>MOD(D2651,'Peaker Keys'!$B$6)</f>
        <v>4</v>
      </c>
      <c r="G2651" t="str">
        <f>VLOOKUP(E2651,Clustering!$A$6:$B$370,2,FALSE)</f>
        <v>Fall</v>
      </c>
      <c r="H2651">
        <f>IF('Peaker Keys'!$B$29&gt;0,MAX(0,MIN('Peaker Keys'!$B$10,B2651/'Peaker Keys'!$B$29)),0)</f>
        <v>0</v>
      </c>
      <c r="I2651">
        <f>MAX(0,MIN('Peaker Keys'!$B$10,C2651/'Peaker Keys'!$B$30))</f>
        <v>1.3327570059793962E-3</v>
      </c>
      <c r="J2651">
        <f>IF('Peaker Keys'!$B$31=1,H2651,I2651)</f>
        <v>0</v>
      </c>
    </row>
    <row r="2652" spans="1:10" x14ac:dyDescent="0.25">
      <c r="A2652">
        <v>2646</v>
      </c>
      <c r="B2652">
        <v>0</v>
      </c>
      <c r="C2652">
        <v>95.5</v>
      </c>
      <c r="D2652">
        <f>MOD(A2652-1+'Peaker Keys'!$B$7,'Peaker Keys'!$B$5)</f>
        <v>2669</v>
      </c>
      <c r="E2652">
        <f>INT(D2652/'Peaker Keys'!$B$6)+1</f>
        <v>112</v>
      </c>
      <c r="F2652">
        <f>MOD(D2652,'Peaker Keys'!$B$6)</f>
        <v>5</v>
      </c>
      <c r="G2652" t="str">
        <f>VLOOKUP(E2652,Clustering!$A$6:$B$370,2,FALSE)</f>
        <v>Fall</v>
      </c>
      <c r="H2652">
        <f>IF('Peaker Keys'!$B$29&gt;0,MAX(0,MIN('Peaker Keys'!$B$10,B2652/'Peaker Keys'!$B$29)),0)</f>
        <v>0</v>
      </c>
      <c r="I2652">
        <f>MAX(0,MIN('Peaker Keys'!$B$10,C2652/'Peaker Keys'!$B$30))</f>
        <v>7.9998927763062441E-4</v>
      </c>
      <c r="J2652">
        <f>IF('Peaker Keys'!$B$31=1,H2652,I2652)</f>
        <v>0</v>
      </c>
    </row>
    <row r="2653" spans="1:10" x14ac:dyDescent="0.25">
      <c r="A2653">
        <v>2647</v>
      </c>
      <c r="B2653">
        <v>0</v>
      </c>
      <c r="C2653">
        <v>95.5</v>
      </c>
      <c r="D2653">
        <f>MOD(A2653-1+'Peaker Keys'!$B$7,'Peaker Keys'!$B$5)</f>
        <v>2670</v>
      </c>
      <c r="E2653">
        <f>INT(D2653/'Peaker Keys'!$B$6)+1</f>
        <v>112</v>
      </c>
      <c r="F2653">
        <f>MOD(D2653,'Peaker Keys'!$B$6)</f>
        <v>6</v>
      </c>
      <c r="G2653" t="str">
        <f>VLOOKUP(E2653,Clustering!$A$6:$B$370,2,FALSE)</f>
        <v>Fall</v>
      </c>
      <c r="H2653">
        <f>IF('Peaker Keys'!$B$29&gt;0,MAX(0,MIN('Peaker Keys'!$B$10,B2653/'Peaker Keys'!$B$29)),0)</f>
        <v>0</v>
      </c>
      <c r="I2653">
        <f>MAX(0,MIN('Peaker Keys'!$B$10,C2653/'Peaker Keys'!$B$30))</f>
        <v>7.9998927763062441E-4</v>
      </c>
      <c r="J2653">
        <f>IF('Peaker Keys'!$B$31=1,H2653,I2653)</f>
        <v>0</v>
      </c>
    </row>
    <row r="2654" spans="1:10" x14ac:dyDescent="0.25">
      <c r="A2654">
        <v>2648</v>
      </c>
      <c r="B2654">
        <v>0</v>
      </c>
      <c r="C2654">
        <v>95.5</v>
      </c>
      <c r="D2654">
        <f>MOD(A2654-1+'Peaker Keys'!$B$7,'Peaker Keys'!$B$5)</f>
        <v>2671</v>
      </c>
      <c r="E2654">
        <f>INT(D2654/'Peaker Keys'!$B$6)+1</f>
        <v>112</v>
      </c>
      <c r="F2654">
        <f>MOD(D2654,'Peaker Keys'!$B$6)</f>
        <v>7</v>
      </c>
      <c r="G2654" t="str">
        <f>VLOOKUP(E2654,Clustering!$A$6:$B$370,2,FALSE)</f>
        <v>Fall</v>
      </c>
      <c r="H2654">
        <f>IF('Peaker Keys'!$B$29&gt;0,MAX(0,MIN('Peaker Keys'!$B$10,B2654/'Peaker Keys'!$B$29)),0)</f>
        <v>0</v>
      </c>
      <c r="I2654">
        <f>MAX(0,MIN('Peaker Keys'!$B$10,C2654/'Peaker Keys'!$B$30))</f>
        <v>7.9998927763062441E-4</v>
      </c>
      <c r="J2654">
        <f>IF('Peaker Keys'!$B$31=1,H2654,I2654)</f>
        <v>0</v>
      </c>
    </row>
    <row r="2655" spans="1:10" x14ac:dyDescent="0.25">
      <c r="A2655">
        <v>2649</v>
      </c>
      <c r="B2655">
        <v>0</v>
      </c>
      <c r="C2655">
        <v>95.5</v>
      </c>
      <c r="D2655">
        <f>MOD(A2655-1+'Peaker Keys'!$B$7,'Peaker Keys'!$B$5)</f>
        <v>2672</v>
      </c>
      <c r="E2655">
        <f>INT(D2655/'Peaker Keys'!$B$6)+1</f>
        <v>112</v>
      </c>
      <c r="F2655">
        <f>MOD(D2655,'Peaker Keys'!$B$6)</f>
        <v>8</v>
      </c>
      <c r="G2655" t="str">
        <f>VLOOKUP(E2655,Clustering!$A$6:$B$370,2,FALSE)</f>
        <v>Fall</v>
      </c>
      <c r="H2655">
        <f>IF('Peaker Keys'!$B$29&gt;0,MAX(0,MIN('Peaker Keys'!$B$10,B2655/'Peaker Keys'!$B$29)),0)</f>
        <v>0</v>
      </c>
      <c r="I2655">
        <f>MAX(0,MIN('Peaker Keys'!$B$10,C2655/'Peaker Keys'!$B$30))</f>
        <v>7.9998927763062441E-4</v>
      </c>
      <c r="J2655">
        <f>IF('Peaker Keys'!$B$31=1,H2655,I2655)</f>
        <v>0</v>
      </c>
    </row>
    <row r="2656" spans="1:10" x14ac:dyDescent="0.25">
      <c r="A2656">
        <v>2650</v>
      </c>
      <c r="B2656">
        <v>0</v>
      </c>
      <c r="C2656">
        <v>95.5</v>
      </c>
      <c r="D2656">
        <f>MOD(A2656-1+'Peaker Keys'!$B$7,'Peaker Keys'!$B$5)</f>
        <v>2673</v>
      </c>
      <c r="E2656">
        <f>INT(D2656/'Peaker Keys'!$B$6)+1</f>
        <v>112</v>
      </c>
      <c r="F2656">
        <f>MOD(D2656,'Peaker Keys'!$B$6)</f>
        <v>9</v>
      </c>
      <c r="G2656" t="str">
        <f>VLOOKUP(E2656,Clustering!$A$6:$B$370,2,FALSE)</f>
        <v>Fall</v>
      </c>
      <c r="H2656">
        <f>IF('Peaker Keys'!$B$29&gt;0,MAX(0,MIN('Peaker Keys'!$B$10,B2656/'Peaker Keys'!$B$29)),0)</f>
        <v>0</v>
      </c>
      <c r="I2656">
        <f>MAX(0,MIN('Peaker Keys'!$B$10,C2656/'Peaker Keys'!$B$30))</f>
        <v>7.9998927763062441E-4</v>
      </c>
      <c r="J2656">
        <f>IF('Peaker Keys'!$B$31=1,H2656,I2656)</f>
        <v>0</v>
      </c>
    </row>
    <row r="2657" spans="1:10" x14ac:dyDescent="0.25">
      <c r="A2657">
        <v>2651</v>
      </c>
      <c r="B2657">
        <v>0</v>
      </c>
      <c r="C2657">
        <v>95.5</v>
      </c>
      <c r="D2657">
        <f>MOD(A2657-1+'Peaker Keys'!$B$7,'Peaker Keys'!$B$5)</f>
        <v>2674</v>
      </c>
      <c r="E2657">
        <f>INT(D2657/'Peaker Keys'!$B$6)+1</f>
        <v>112</v>
      </c>
      <c r="F2657">
        <f>MOD(D2657,'Peaker Keys'!$B$6)</f>
        <v>10</v>
      </c>
      <c r="G2657" t="str">
        <f>VLOOKUP(E2657,Clustering!$A$6:$B$370,2,FALSE)</f>
        <v>Fall</v>
      </c>
      <c r="H2657">
        <f>IF('Peaker Keys'!$B$29&gt;0,MAX(0,MIN('Peaker Keys'!$B$10,B2657/'Peaker Keys'!$B$29)),0)</f>
        <v>0</v>
      </c>
      <c r="I2657">
        <f>MAX(0,MIN('Peaker Keys'!$B$10,C2657/'Peaker Keys'!$B$30))</f>
        <v>7.9998927763062441E-4</v>
      </c>
      <c r="J2657">
        <f>IF('Peaker Keys'!$B$31=1,H2657,I2657)</f>
        <v>0</v>
      </c>
    </row>
    <row r="2658" spans="1:10" x14ac:dyDescent="0.25">
      <c r="A2658">
        <v>2652</v>
      </c>
      <c r="B2658">
        <v>0</v>
      </c>
      <c r="C2658">
        <v>95.5</v>
      </c>
      <c r="D2658">
        <f>MOD(A2658-1+'Peaker Keys'!$B$7,'Peaker Keys'!$B$5)</f>
        <v>2675</v>
      </c>
      <c r="E2658">
        <f>INT(D2658/'Peaker Keys'!$B$6)+1</f>
        <v>112</v>
      </c>
      <c r="F2658">
        <f>MOD(D2658,'Peaker Keys'!$B$6)</f>
        <v>11</v>
      </c>
      <c r="G2658" t="str">
        <f>VLOOKUP(E2658,Clustering!$A$6:$B$370,2,FALSE)</f>
        <v>Fall</v>
      </c>
      <c r="H2658">
        <f>IF('Peaker Keys'!$B$29&gt;0,MAX(0,MIN('Peaker Keys'!$B$10,B2658/'Peaker Keys'!$B$29)),0)</f>
        <v>0</v>
      </c>
      <c r="I2658">
        <f>MAX(0,MIN('Peaker Keys'!$B$10,C2658/'Peaker Keys'!$B$30))</f>
        <v>7.9998927763062441E-4</v>
      </c>
      <c r="J2658">
        <f>IF('Peaker Keys'!$B$31=1,H2658,I2658)</f>
        <v>0</v>
      </c>
    </row>
    <row r="2659" spans="1:10" x14ac:dyDescent="0.25">
      <c r="A2659">
        <v>2653</v>
      </c>
      <c r="B2659">
        <v>0</v>
      </c>
      <c r="C2659">
        <v>95.5</v>
      </c>
      <c r="D2659">
        <f>MOD(A2659-1+'Peaker Keys'!$B$7,'Peaker Keys'!$B$5)</f>
        <v>2676</v>
      </c>
      <c r="E2659">
        <f>INT(D2659/'Peaker Keys'!$B$6)+1</f>
        <v>112</v>
      </c>
      <c r="F2659">
        <f>MOD(D2659,'Peaker Keys'!$B$6)</f>
        <v>12</v>
      </c>
      <c r="G2659" t="str">
        <f>VLOOKUP(E2659,Clustering!$A$6:$B$370,2,FALSE)</f>
        <v>Fall</v>
      </c>
      <c r="H2659">
        <f>IF('Peaker Keys'!$B$29&gt;0,MAX(0,MIN('Peaker Keys'!$B$10,B2659/'Peaker Keys'!$B$29)),0)</f>
        <v>0</v>
      </c>
      <c r="I2659">
        <f>MAX(0,MIN('Peaker Keys'!$B$10,C2659/'Peaker Keys'!$B$30))</f>
        <v>7.9998927763062441E-4</v>
      </c>
      <c r="J2659">
        <f>IF('Peaker Keys'!$B$31=1,H2659,I2659)</f>
        <v>0</v>
      </c>
    </row>
    <row r="2660" spans="1:10" x14ac:dyDescent="0.25">
      <c r="A2660">
        <v>2654</v>
      </c>
      <c r="B2660">
        <v>0</v>
      </c>
      <c r="C2660">
        <v>95.5</v>
      </c>
      <c r="D2660">
        <f>MOD(A2660-1+'Peaker Keys'!$B$7,'Peaker Keys'!$B$5)</f>
        <v>2677</v>
      </c>
      <c r="E2660">
        <f>INT(D2660/'Peaker Keys'!$B$6)+1</f>
        <v>112</v>
      </c>
      <c r="F2660">
        <f>MOD(D2660,'Peaker Keys'!$B$6)</f>
        <v>13</v>
      </c>
      <c r="G2660" t="str">
        <f>VLOOKUP(E2660,Clustering!$A$6:$B$370,2,FALSE)</f>
        <v>Fall</v>
      </c>
      <c r="H2660">
        <f>IF('Peaker Keys'!$B$29&gt;0,MAX(0,MIN('Peaker Keys'!$B$10,B2660/'Peaker Keys'!$B$29)),0)</f>
        <v>0</v>
      </c>
      <c r="I2660">
        <f>MAX(0,MIN('Peaker Keys'!$B$10,C2660/'Peaker Keys'!$B$30))</f>
        <v>7.9998927763062441E-4</v>
      </c>
      <c r="J2660">
        <f>IF('Peaker Keys'!$B$31=1,H2660,I2660)</f>
        <v>0</v>
      </c>
    </row>
    <row r="2661" spans="1:10" x14ac:dyDescent="0.25">
      <c r="A2661">
        <v>2655</v>
      </c>
      <c r="B2661">
        <v>0</v>
      </c>
      <c r="C2661">
        <v>95.5</v>
      </c>
      <c r="D2661">
        <f>MOD(A2661-1+'Peaker Keys'!$B$7,'Peaker Keys'!$B$5)</f>
        <v>2678</v>
      </c>
      <c r="E2661">
        <f>INT(D2661/'Peaker Keys'!$B$6)+1</f>
        <v>112</v>
      </c>
      <c r="F2661">
        <f>MOD(D2661,'Peaker Keys'!$B$6)</f>
        <v>14</v>
      </c>
      <c r="G2661" t="str">
        <f>VLOOKUP(E2661,Clustering!$A$6:$B$370,2,FALSE)</f>
        <v>Fall</v>
      </c>
      <c r="H2661">
        <f>IF('Peaker Keys'!$B$29&gt;0,MAX(0,MIN('Peaker Keys'!$B$10,B2661/'Peaker Keys'!$B$29)),0)</f>
        <v>0</v>
      </c>
      <c r="I2661">
        <f>MAX(0,MIN('Peaker Keys'!$B$10,C2661/'Peaker Keys'!$B$30))</f>
        <v>7.9998927763062441E-4</v>
      </c>
      <c r="J2661">
        <f>IF('Peaker Keys'!$B$31=1,H2661,I2661)</f>
        <v>0</v>
      </c>
    </row>
    <row r="2662" spans="1:10" x14ac:dyDescent="0.25">
      <c r="A2662">
        <v>2656</v>
      </c>
      <c r="B2662">
        <v>0</v>
      </c>
      <c r="C2662">
        <v>95.5</v>
      </c>
      <c r="D2662">
        <f>MOD(A2662-1+'Peaker Keys'!$B$7,'Peaker Keys'!$B$5)</f>
        <v>2679</v>
      </c>
      <c r="E2662">
        <f>INT(D2662/'Peaker Keys'!$B$6)+1</f>
        <v>112</v>
      </c>
      <c r="F2662">
        <f>MOD(D2662,'Peaker Keys'!$B$6)</f>
        <v>15</v>
      </c>
      <c r="G2662" t="str">
        <f>VLOOKUP(E2662,Clustering!$A$6:$B$370,2,FALSE)</f>
        <v>Fall</v>
      </c>
      <c r="H2662">
        <f>IF('Peaker Keys'!$B$29&gt;0,MAX(0,MIN('Peaker Keys'!$B$10,B2662/'Peaker Keys'!$B$29)),0)</f>
        <v>0</v>
      </c>
      <c r="I2662">
        <f>MAX(0,MIN('Peaker Keys'!$B$10,C2662/'Peaker Keys'!$B$30))</f>
        <v>7.9998927763062441E-4</v>
      </c>
      <c r="J2662">
        <f>IF('Peaker Keys'!$B$31=1,H2662,I2662)</f>
        <v>0</v>
      </c>
    </row>
    <row r="2663" spans="1:10" x14ac:dyDescent="0.25">
      <c r="A2663">
        <v>2657</v>
      </c>
      <c r="B2663">
        <v>0</v>
      </c>
      <c r="C2663">
        <v>159.1</v>
      </c>
      <c r="D2663">
        <f>MOD(A2663-1+'Peaker Keys'!$B$7,'Peaker Keys'!$B$5)</f>
        <v>2680</v>
      </c>
      <c r="E2663">
        <f>INT(D2663/'Peaker Keys'!$B$6)+1</f>
        <v>112</v>
      </c>
      <c r="F2663">
        <f>MOD(D2663,'Peaker Keys'!$B$6)</f>
        <v>16</v>
      </c>
      <c r="G2663" t="str">
        <f>VLOOKUP(E2663,Clustering!$A$6:$B$370,2,FALSE)</f>
        <v>Fall</v>
      </c>
      <c r="H2663">
        <f>IF('Peaker Keys'!$B$29&gt;0,MAX(0,MIN('Peaker Keys'!$B$10,B2663/'Peaker Keys'!$B$29)),0)</f>
        <v>0</v>
      </c>
      <c r="I2663">
        <f>MAX(0,MIN('Peaker Keys'!$B$10,C2663/'Peaker Keys'!$B$30))</f>
        <v>1.3327570059793962E-3</v>
      </c>
      <c r="J2663">
        <f>IF('Peaker Keys'!$B$31=1,H2663,I2663)</f>
        <v>0</v>
      </c>
    </row>
    <row r="2664" spans="1:10" x14ac:dyDescent="0.25">
      <c r="A2664">
        <v>2658</v>
      </c>
      <c r="B2664">
        <v>0</v>
      </c>
      <c r="C2664">
        <v>159.1</v>
      </c>
      <c r="D2664">
        <f>MOD(A2664-1+'Peaker Keys'!$B$7,'Peaker Keys'!$B$5)</f>
        <v>2681</v>
      </c>
      <c r="E2664">
        <f>INT(D2664/'Peaker Keys'!$B$6)+1</f>
        <v>112</v>
      </c>
      <c r="F2664">
        <f>MOD(D2664,'Peaker Keys'!$B$6)</f>
        <v>17</v>
      </c>
      <c r="G2664" t="str">
        <f>VLOOKUP(E2664,Clustering!$A$6:$B$370,2,FALSE)</f>
        <v>Fall</v>
      </c>
      <c r="H2664">
        <f>IF('Peaker Keys'!$B$29&gt;0,MAX(0,MIN('Peaker Keys'!$B$10,B2664/'Peaker Keys'!$B$29)),0)</f>
        <v>0</v>
      </c>
      <c r="I2664">
        <f>MAX(0,MIN('Peaker Keys'!$B$10,C2664/'Peaker Keys'!$B$30))</f>
        <v>1.3327570059793962E-3</v>
      </c>
      <c r="J2664">
        <f>IF('Peaker Keys'!$B$31=1,H2664,I2664)</f>
        <v>0</v>
      </c>
    </row>
    <row r="2665" spans="1:10" x14ac:dyDescent="0.25">
      <c r="A2665">
        <v>2659</v>
      </c>
      <c r="B2665">
        <v>0</v>
      </c>
      <c r="C2665">
        <v>1048.2</v>
      </c>
      <c r="D2665">
        <f>MOD(A2665-1+'Peaker Keys'!$B$7,'Peaker Keys'!$B$5)</f>
        <v>2682</v>
      </c>
      <c r="E2665">
        <f>INT(D2665/'Peaker Keys'!$B$6)+1</f>
        <v>112</v>
      </c>
      <c r="F2665">
        <f>MOD(D2665,'Peaker Keys'!$B$6)</f>
        <v>18</v>
      </c>
      <c r="G2665" t="str">
        <f>VLOOKUP(E2665,Clustering!$A$6:$B$370,2,FALSE)</f>
        <v>Fall</v>
      </c>
      <c r="H2665">
        <f>IF('Peaker Keys'!$B$29&gt;0,MAX(0,MIN('Peaker Keys'!$B$10,B2665/'Peaker Keys'!$B$29)),0)</f>
        <v>0</v>
      </c>
      <c r="I2665">
        <f>MAX(0,MIN('Peaker Keys'!$B$10,C2665/'Peaker Keys'!$B$30))</f>
        <v>8.7806152964651357E-3</v>
      </c>
      <c r="J2665">
        <f>IF('Peaker Keys'!$B$31=1,H2665,I2665)</f>
        <v>0</v>
      </c>
    </row>
    <row r="2666" spans="1:10" x14ac:dyDescent="0.25">
      <c r="A2666">
        <v>2660</v>
      </c>
      <c r="B2666">
        <v>0</v>
      </c>
      <c r="C2666">
        <v>1667.3</v>
      </c>
      <c r="D2666">
        <f>MOD(A2666-1+'Peaker Keys'!$B$7,'Peaker Keys'!$B$5)</f>
        <v>2683</v>
      </c>
      <c r="E2666">
        <f>INT(D2666/'Peaker Keys'!$B$6)+1</f>
        <v>112</v>
      </c>
      <c r="F2666">
        <f>MOD(D2666,'Peaker Keys'!$B$6)</f>
        <v>19</v>
      </c>
      <c r="G2666" t="str">
        <f>VLOOKUP(E2666,Clustering!$A$6:$B$370,2,FALSE)</f>
        <v>Fall</v>
      </c>
      <c r="H2666">
        <f>IF('Peaker Keys'!$B$29&gt;0,MAX(0,MIN('Peaker Keys'!$B$10,B2666/'Peaker Keys'!$B$29)),0)</f>
        <v>0</v>
      </c>
      <c r="I2666">
        <f>MAX(0,MIN('Peaker Keys'!$B$10,C2666/'Peaker Keys'!$B$30))</f>
        <v>1.3966723796790995E-2</v>
      </c>
      <c r="J2666">
        <f>IF('Peaker Keys'!$B$31=1,H2666,I2666)</f>
        <v>0</v>
      </c>
    </row>
    <row r="2667" spans="1:10" x14ac:dyDescent="0.25">
      <c r="A2667">
        <v>2661</v>
      </c>
      <c r="B2667">
        <v>0</v>
      </c>
      <c r="C2667">
        <v>3985.6</v>
      </c>
      <c r="D2667">
        <f>MOD(A2667-1+'Peaker Keys'!$B$7,'Peaker Keys'!$B$5)</f>
        <v>2684</v>
      </c>
      <c r="E2667">
        <f>INT(D2667/'Peaker Keys'!$B$6)+1</f>
        <v>112</v>
      </c>
      <c r="F2667">
        <f>MOD(D2667,'Peaker Keys'!$B$6)</f>
        <v>20</v>
      </c>
      <c r="G2667" t="str">
        <f>VLOOKUP(E2667,Clustering!$A$6:$B$370,2,FALSE)</f>
        <v>Fall</v>
      </c>
      <c r="H2667">
        <f>IF('Peaker Keys'!$B$29&gt;0,MAX(0,MIN('Peaker Keys'!$B$10,B2667/'Peaker Keys'!$B$29)),0)</f>
        <v>0</v>
      </c>
      <c r="I2667">
        <f>MAX(0,MIN('Peaker Keys'!$B$10,C2667/'Peaker Keys'!$B$30))</f>
        <v>3.3386777643189702E-2</v>
      </c>
      <c r="J2667">
        <f>IF('Peaker Keys'!$B$31=1,H2667,I2667)</f>
        <v>0</v>
      </c>
    </row>
    <row r="2668" spans="1:10" x14ac:dyDescent="0.25">
      <c r="A2668">
        <v>2662</v>
      </c>
      <c r="B2668">
        <v>0</v>
      </c>
      <c r="C2668">
        <v>2512.3000000000002</v>
      </c>
      <c r="D2668">
        <f>MOD(A2668-1+'Peaker Keys'!$B$7,'Peaker Keys'!$B$5)</f>
        <v>2685</v>
      </c>
      <c r="E2668">
        <f>INT(D2668/'Peaker Keys'!$B$6)+1</f>
        <v>112</v>
      </c>
      <c r="F2668">
        <f>MOD(D2668,'Peaker Keys'!$B$6)</f>
        <v>21</v>
      </c>
      <c r="G2668" t="str">
        <f>VLOOKUP(E2668,Clustering!$A$6:$B$370,2,FALSE)</f>
        <v>Fall</v>
      </c>
      <c r="H2668">
        <f>IF('Peaker Keys'!$B$29&gt;0,MAX(0,MIN('Peaker Keys'!$B$10,B2668/'Peaker Keys'!$B$29)),0)</f>
        <v>0</v>
      </c>
      <c r="I2668">
        <f>MAX(0,MIN('Peaker Keys'!$B$10,C2668/'Peaker Keys'!$B$30))</f>
        <v>2.1045162954883956E-2</v>
      </c>
      <c r="J2668">
        <f>IF('Peaker Keys'!$B$31=1,H2668,I2668)</f>
        <v>0</v>
      </c>
    </row>
    <row r="2669" spans="1:10" x14ac:dyDescent="0.25">
      <c r="A2669">
        <v>2663</v>
      </c>
      <c r="B2669">
        <v>0</v>
      </c>
      <c r="C2669">
        <v>449.3</v>
      </c>
      <c r="D2669">
        <f>MOD(A2669-1+'Peaker Keys'!$B$7,'Peaker Keys'!$B$5)</f>
        <v>2686</v>
      </c>
      <c r="E2669">
        <f>INT(D2669/'Peaker Keys'!$B$6)+1</f>
        <v>112</v>
      </c>
      <c r="F2669">
        <f>MOD(D2669,'Peaker Keys'!$B$6)</f>
        <v>22</v>
      </c>
      <c r="G2669" t="str">
        <f>VLOOKUP(E2669,Clustering!$A$6:$B$370,2,FALSE)</f>
        <v>Fall</v>
      </c>
      <c r="H2669">
        <f>IF('Peaker Keys'!$B$29&gt;0,MAX(0,MIN('Peaker Keys'!$B$10,B2669/'Peaker Keys'!$B$29)),0)</f>
        <v>0</v>
      </c>
      <c r="I2669">
        <f>MAX(0,MIN('Peaker Keys'!$B$10,C2669/'Peaker Keys'!$B$30))</f>
        <v>3.7637191878475344E-3</v>
      </c>
      <c r="J2669">
        <f>IF('Peaker Keys'!$B$31=1,H2669,I2669)</f>
        <v>0</v>
      </c>
    </row>
    <row r="2670" spans="1:10" x14ac:dyDescent="0.25">
      <c r="A2670">
        <v>2664</v>
      </c>
      <c r="B2670">
        <v>0</v>
      </c>
      <c r="C2670">
        <v>159.1</v>
      </c>
      <c r="D2670">
        <f>MOD(A2670-1+'Peaker Keys'!$B$7,'Peaker Keys'!$B$5)</f>
        <v>2687</v>
      </c>
      <c r="E2670">
        <f>INT(D2670/'Peaker Keys'!$B$6)+1</f>
        <v>112</v>
      </c>
      <c r="F2670">
        <f>MOD(D2670,'Peaker Keys'!$B$6)</f>
        <v>23</v>
      </c>
      <c r="G2670" t="str">
        <f>VLOOKUP(E2670,Clustering!$A$6:$B$370,2,FALSE)</f>
        <v>Fall</v>
      </c>
      <c r="H2670">
        <f>IF('Peaker Keys'!$B$29&gt;0,MAX(0,MIN('Peaker Keys'!$B$10,B2670/'Peaker Keys'!$B$29)),0)</f>
        <v>0</v>
      </c>
      <c r="I2670">
        <f>MAX(0,MIN('Peaker Keys'!$B$10,C2670/'Peaker Keys'!$B$30))</f>
        <v>1.3327570059793962E-3</v>
      </c>
      <c r="J2670">
        <f>IF('Peaker Keys'!$B$31=1,H2670,I2670)</f>
        <v>0</v>
      </c>
    </row>
    <row r="2671" spans="1:10" x14ac:dyDescent="0.25">
      <c r="A2671">
        <v>2665</v>
      </c>
      <c r="B2671">
        <v>0</v>
      </c>
      <c r="C2671">
        <v>159.1</v>
      </c>
      <c r="D2671">
        <f>MOD(A2671-1+'Peaker Keys'!$B$7,'Peaker Keys'!$B$5)</f>
        <v>2688</v>
      </c>
      <c r="E2671">
        <f>INT(D2671/'Peaker Keys'!$B$6)+1</f>
        <v>113</v>
      </c>
      <c r="F2671">
        <f>MOD(D2671,'Peaker Keys'!$B$6)</f>
        <v>0</v>
      </c>
      <c r="G2671" t="str">
        <f>VLOOKUP(E2671,Clustering!$A$6:$B$370,2,FALSE)</f>
        <v>Winter</v>
      </c>
      <c r="H2671">
        <f>IF('Peaker Keys'!$B$29&gt;0,MAX(0,MIN('Peaker Keys'!$B$10,B2671/'Peaker Keys'!$B$29)),0)</f>
        <v>0</v>
      </c>
      <c r="I2671">
        <f>MAX(0,MIN('Peaker Keys'!$B$10,C2671/'Peaker Keys'!$B$30))</f>
        <v>1.3327570059793962E-3</v>
      </c>
      <c r="J2671">
        <f>IF('Peaker Keys'!$B$31=1,H2671,I2671)</f>
        <v>0</v>
      </c>
    </row>
    <row r="2672" spans="1:10" x14ac:dyDescent="0.25">
      <c r="A2672">
        <v>2666</v>
      </c>
      <c r="B2672">
        <v>0</v>
      </c>
      <c r="C2672">
        <v>159.1</v>
      </c>
      <c r="D2672">
        <f>MOD(A2672-1+'Peaker Keys'!$B$7,'Peaker Keys'!$B$5)</f>
        <v>2689</v>
      </c>
      <c r="E2672">
        <f>INT(D2672/'Peaker Keys'!$B$6)+1</f>
        <v>113</v>
      </c>
      <c r="F2672">
        <f>MOD(D2672,'Peaker Keys'!$B$6)</f>
        <v>1</v>
      </c>
      <c r="G2672" t="str">
        <f>VLOOKUP(E2672,Clustering!$A$6:$B$370,2,FALSE)</f>
        <v>Winter</v>
      </c>
      <c r="H2672">
        <f>IF('Peaker Keys'!$B$29&gt;0,MAX(0,MIN('Peaker Keys'!$B$10,B2672/'Peaker Keys'!$B$29)),0)</f>
        <v>0</v>
      </c>
      <c r="I2672">
        <f>MAX(0,MIN('Peaker Keys'!$B$10,C2672/'Peaker Keys'!$B$30))</f>
        <v>1.3327570059793962E-3</v>
      </c>
      <c r="J2672">
        <f>IF('Peaker Keys'!$B$31=1,H2672,I2672)</f>
        <v>0</v>
      </c>
    </row>
    <row r="2673" spans="1:10" x14ac:dyDescent="0.25">
      <c r="A2673">
        <v>2667</v>
      </c>
      <c r="B2673">
        <v>0</v>
      </c>
      <c r="C2673">
        <v>147.30000000000001</v>
      </c>
      <c r="D2673">
        <f>MOD(A2673-1+'Peaker Keys'!$B$7,'Peaker Keys'!$B$5)</f>
        <v>2690</v>
      </c>
      <c r="E2673">
        <f>INT(D2673/'Peaker Keys'!$B$6)+1</f>
        <v>113</v>
      </c>
      <c r="F2673">
        <f>MOD(D2673,'Peaker Keys'!$B$6)</f>
        <v>2</v>
      </c>
      <c r="G2673" t="str">
        <f>VLOOKUP(E2673,Clustering!$A$6:$B$370,2,FALSE)</f>
        <v>Winter</v>
      </c>
      <c r="H2673">
        <f>IF('Peaker Keys'!$B$29&gt;0,MAX(0,MIN('Peaker Keys'!$B$10,B2673/'Peaker Keys'!$B$29)),0)</f>
        <v>0</v>
      </c>
      <c r="I2673">
        <f>MAX(0,MIN('Peaker Keys'!$B$10,C2673/'Peaker Keys'!$B$30))</f>
        <v>1.2339101632983349E-3</v>
      </c>
      <c r="J2673">
        <f>IF('Peaker Keys'!$B$31=1,H2673,I2673)</f>
        <v>0</v>
      </c>
    </row>
    <row r="2674" spans="1:10" x14ac:dyDescent="0.25">
      <c r="A2674">
        <v>2668</v>
      </c>
      <c r="B2674">
        <v>0</v>
      </c>
      <c r="C2674">
        <v>159</v>
      </c>
      <c r="D2674">
        <f>MOD(A2674-1+'Peaker Keys'!$B$7,'Peaker Keys'!$B$5)</f>
        <v>2691</v>
      </c>
      <c r="E2674">
        <f>INT(D2674/'Peaker Keys'!$B$6)+1</f>
        <v>113</v>
      </c>
      <c r="F2674">
        <f>MOD(D2674,'Peaker Keys'!$B$6)</f>
        <v>3</v>
      </c>
      <c r="G2674" t="str">
        <f>VLOOKUP(E2674,Clustering!$A$6:$B$370,2,FALSE)</f>
        <v>Winter</v>
      </c>
      <c r="H2674">
        <f>IF('Peaker Keys'!$B$29&gt;0,MAX(0,MIN('Peaker Keys'!$B$10,B2674/'Peaker Keys'!$B$29)),0)</f>
        <v>0</v>
      </c>
      <c r="I2674">
        <f>MAX(0,MIN('Peaker Keys'!$B$10,C2674/'Peaker Keys'!$B$30))</f>
        <v>1.3319193208719297E-3</v>
      </c>
      <c r="J2674">
        <f>IF('Peaker Keys'!$B$31=1,H2674,I2674)</f>
        <v>0</v>
      </c>
    </row>
    <row r="2675" spans="1:10" x14ac:dyDescent="0.25">
      <c r="A2675">
        <v>2669</v>
      </c>
      <c r="B2675">
        <v>0</v>
      </c>
      <c r="C2675">
        <v>151.5</v>
      </c>
      <c r="D2675">
        <f>MOD(A2675-1+'Peaker Keys'!$B$7,'Peaker Keys'!$B$5)</f>
        <v>2692</v>
      </c>
      <c r="E2675">
        <f>INT(D2675/'Peaker Keys'!$B$6)+1</f>
        <v>113</v>
      </c>
      <c r="F2675">
        <f>MOD(D2675,'Peaker Keys'!$B$6)</f>
        <v>4</v>
      </c>
      <c r="G2675" t="str">
        <f>VLOOKUP(E2675,Clustering!$A$6:$B$370,2,FALSE)</f>
        <v>Winter</v>
      </c>
      <c r="H2675">
        <f>IF('Peaker Keys'!$B$29&gt;0,MAX(0,MIN('Peaker Keys'!$B$10,B2675/'Peaker Keys'!$B$29)),0)</f>
        <v>0</v>
      </c>
      <c r="I2675">
        <f>MAX(0,MIN('Peaker Keys'!$B$10,C2675/'Peaker Keys'!$B$30))</f>
        <v>1.269092937811933E-3</v>
      </c>
      <c r="J2675">
        <f>IF('Peaker Keys'!$B$31=1,H2675,I2675)</f>
        <v>0</v>
      </c>
    </row>
    <row r="2676" spans="1:10" x14ac:dyDescent="0.25">
      <c r="A2676">
        <v>2670</v>
      </c>
      <c r="B2676">
        <v>0</v>
      </c>
      <c r="C2676">
        <v>95.5</v>
      </c>
      <c r="D2676">
        <f>MOD(A2676-1+'Peaker Keys'!$B$7,'Peaker Keys'!$B$5)</f>
        <v>2693</v>
      </c>
      <c r="E2676">
        <f>INT(D2676/'Peaker Keys'!$B$6)+1</f>
        <v>113</v>
      </c>
      <c r="F2676">
        <f>MOD(D2676,'Peaker Keys'!$B$6)</f>
        <v>5</v>
      </c>
      <c r="G2676" t="str">
        <f>VLOOKUP(E2676,Clustering!$A$6:$B$370,2,FALSE)</f>
        <v>Winter</v>
      </c>
      <c r="H2676">
        <f>IF('Peaker Keys'!$B$29&gt;0,MAX(0,MIN('Peaker Keys'!$B$10,B2676/'Peaker Keys'!$B$29)),0)</f>
        <v>0</v>
      </c>
      <c r="I2676">
        <f>MAX(0,MIN('Peaker Keys'!$B$10,C2676/'Peaker Keys'!$B$30))</f>
        <v>7.9998927763062441E-4</v>
      </c>
      <c r="J2676">
        <f>IF('Peaker Keys'!$B$31=1,H2676,I2676)</f>
        <v>0</v>
      </c>
    </row>
    <row r="2677" spans="1:10" x14ac:dyDescent="0.25">
      <c r="A2677">
        <v>2671</v>
      </c>
      <c r="B2677">
        <v>0</v>
      </c>
      <c r="C2677">
        <v>100.1</v>
      </c>
      <c r="D2677">
        <f>MOD(A2677-1+'Peaker Keys'!$B$7,'Peaker Keys'!$B$5)</f>
        <v>2694</v>
      </c>
      <c r="E2677">
        <f>INT(D2677/'Peaker Keys'!$B$6)+1</f>
        <v>113</v>
      </c>
      <c r="F2677">
        <f>MOD(D2677,'Peaker Keys'!$B$6)</f>
        <v>6</v>
      </c>
      <c r="G2677" t="str">
        <f>VLOOKUP(E2677,Clustering!$A$6:$B$370,2,FALSE)</f>
        <v>Winter</v>
      </c>
      <c r="H2677">
        <f>IF('Peaker Keys'!$B$29&gt;0,MAX(0,MIN('Peaker Keys'!$B$10,B2677/'Peaker Keys'!$B$29)),0)</f>
        <v>0</v>
      </c>
      <c r="I2677">
        <f>MAX(0,MIN('Peaker Keys'!$B$10,C2677/'Peaker Keys'!$B$30))</f>
        <v>8.3852279257408901E-4</v>
      </c>
      <c r="J2677">
        <f>IF('Peaker Keys'!$B$31=1,H2677,I2677)</f>
        <v>0</v>
      </c>
    </row>
    <row r="2678" spans="1:10" x14ac:dyDescent="0.25">
      <c r="A2678">
        <v>2672</v>
      </c>
      <c r="B2678">
        <v>0</v>
      </c>
      <c r="C2678">
        <v>95.5</v>
      </c>
      <c r="D2678">
        <f>MOD(A2678-1+'Peaker Keys'!$B$7,'Peaker Keys'!$B$5)</f>
        <v>2695</v>
      </c>
      <c r="E2678">
        <f>INT(D2678/'Peaker Keys'!$B$6)+1</f>
        <v>113</v>
      </c>
      <c r="F2678">
        <f>MOD(D2678,'Peaker Keys'!$B$6)</f>
        <v>7</v>
      </c>
      <c r="G2678" t="str">
        <f>VLOOKUP(E2678,Clustering!$A$6:$B$370,2,FALSE)</f>
        <v>Winter</v>
      </c>
      <c r="H2678">
        <f>IF('Peaker Keys'!$B$29&gt;0,MAX(0,MIN('Peaker Keys'!$B$10,B2678/'Peaker Keys'!$B$29)),0)</f>
        <v>0</v>
      </c>
      <c r="I2678">
        <f>MAX(0,MIN('Peaker Keys'!$B$10,C2678/'Peaker Keys'!$B$30))</f>
        <v>7.9998927763062441E-4</v>
      </c>
      <c r="J2678">
        <f>IF('Peaker Keys'!$B$31=1,H2678,I2678)</f>
        <v>0</v>
      </c>
    </row>
    <row r="2679" spans="1:10" x14ac:dyDescent="0.25">
      <c r="A2679">
        <v>2673</v>
      </c>
      <c r="B2679">
        <v>0</v>
      </c>
      <c r="C2679">
        <v>95.5</v>
      </c>
      <c r="D2679">
        <f>MOD(A2679-1+'Peaker Keys'!$B$7,'Peaker Keys'!$B$5)</f>
        <v>2696</v>
      </c>
      <c r="E2679">
        <f>INT(D2679/'Peaker Keys'!$B$6)+1</f>
        <v>113</v>
      </c>
      <c r="F2679">
        <f>MOD(D2679,'Peaker Keys'!$B$6)</f>
        <v>8</v>
      </c>
      <c r="G2679" t="str">
        <f>VLOOKUP(E2679,Clustering!$A$6:$B$370,2,FALSE)</f>
        <v>Winter</v>
      </c>
      <c r="H2679">
        <f>IF('Peaker Keys'!$B$29&gt;0,MAX(0,MIN('Peaker Keys'!$B$10,B2679/'Peaker Keys'!$B$29)),0)</f>
        <v>0</v>
      </c>
      <c r="I2679">
        <f>MAX(0,MIN('Peaker Keys'!$B$10,C2679/'Peaker Keys'!$B$30))</f>
        <v>7.9998927763062441E-4</v>
      </c>
      <c r="J2679">
        <f>IF('Peaker Keys'!$B$31=1,H2679,I2679)</f>
        <v>0</v>
      </c>
    </row>
    <row r="2680" spans="1:10" x14ac:dyDescent="0.25">
      <c r="A2680">
        <v>2674</v>
      </c>
      <c r="B2680">
        <v>0</v>
      </c>
      <c r="C2680">
        <v>95.5</v>
      </c>
      <c r="D2680">
        <f>MOD(A2680-1+'Peaker Keys'!$B$7,'Peaker Keys'!$B$5)</f>
        <v>2697</v>
      </c>
      <c r="E2680">
        <f>INT(D2680/'Peaker Keys'!$B$6)+1</f>
        <v>113</v>
      </c>
      <c r="F2680">
        <f>MOD(D2680,'Peaker Keys'!$B$6)</f>
        <v>9</v>
      </c>
      <c r="G2680" t="str">
        <f>VLOOKUP(E2680,Clustering!$A$6:$B$370,2,FALSE)</f>
        <v>Winter</v>
      </c>
      <c r="H2680">
        <f>IF('Peaker Keys'!$B$29&gt;0,MAX(0,MIN('Peaker Keys'!$B$10,B2680/'Peaker Keys'!$B$29)),0)</f>
        <v>0</v>
      </c>
      <c r="I2680">
        <f>MAX(0,MIN('Peaker Keys'!$B$10,C2680/'Peaker Keys'!$B$30))</f>
        <v>7.9998927763062441E-4</v>
      </c>
      <c r="J2680">
        <f>IF('Peaker Keys'!$B$31=1,H2680,I2680)</f>
        <v>0</v>
      </c>
    </row>
    <row r="2681" spans="1:10" x14ac:dyDescent="0.25">
      <c r="A2681">
        <v>2675</v>
      </c>
      <c r="B2681">
        <v>0</v>
      </c>
      <c r="C2681">
        <v>95.5</v>
      </c>
      <c r="D2681">
        <f>MOD(A2681-1+'Peaker Keys'!$B$7,'Peaker Keys'!$B$5)</f>
        <v>2698</v>
      </c>
      <c r="E2681">
        <f>INT(D2681/'Peaker Keys'!$B$6)+1</f>
        <v>113</v>
      </c>
      <c r="F2681">
        <f>MOD(D2681,'Peaker Keys'!$B$6)</f>
        <v>10</v>
      </c>
      <c r="G2681" t="str">
        <f>VLOOKUP(E2681,Clustering!$A$6:$B$370,2,FALSE)</f>
        <v>Winter</v>
      </c>
      <c r="H2681">
        <f>IF('Peaker Keys'!$B$29&gt;0,MAX(0,MIN('Peaker Keys'!$B$10,B2681/'Peaker Keys'!$B$29)),0)</f>
        <v>0</v>
      </c>
      <c r="I2681">
        <f>MAX(0,MIN('Peaker Keys'!$B$10,C2681/'Peaker Keys'!$B$30))</f>
        <v>7.9998927763062441E-4</v>
      </c>
      <c r="J2681">
        <f>IF('Peaker Keys'!$B$31=1,H2681,I2681)</f>
        <v>0</v>
      </c>
    </row>
    <row r="2682" spans="1:10" x14ac:dyDescent="0.25">
      <c r="A2682">
        <v>2676</v>
      </c>
      <c r="B2682">
        <v>0</v>
      </c>
      <c r="C2682">
        <v>95.5</v>
      </c>
      <c r="D2682">
        <f>MOD(A2682-1+'Peaker Keys'!$B$7,'Peaker Keys'!$B$5)</f>
        <v>2699</v>
      </c>
      <c r="E2682">
        <f>INT(D2682/'Peaker Keys'!$B$6)+1</f>
        <v>113</v>
      </c>
      <c r="F2682">
        <f>MOD(D2682,'Peaker Keys'!$B$6)</f>
        <v>11</v>
      </c>
      <c r="G2682" t="str">
        <f>VLOOKUP(E2682,Clustering!$A$6:$B$370,2,FALSE)</f>
        <v>Winter</v>
      </c>
      <c r="H2682">
        <f>IF('Peaker Keys'!$B$29&gt;0,MAX(0,MIN('Peaker Keys'!$B$10,B2682/'Peaker Keys'!$B$29)),0)</f>
        <v>0</v>
      </c>
      <c r="I2682">
        <f>MAX(0,MIN('Peaker Keys'!$B$10,C2682/'Peaker Keys'!$B$30))</f>
        <v>7.9998927763062441E-4</v>
      </c>
      <c r="J2682">
        <f>IF('Peaker Keys'!$B$31=1,H2682,I2682)</f>
        <v>0</v>
      </c>
    </row>
    <row r="2683" spans="1:10" x14ac:dyDescent="0.25">
      <c r="A2683">
        <v>2677</v>
      </c>
      <c r="B2683">
        <v>0</v>
      </c>
      <c r="C2683">
        <v>95.5</v>
      </c>
      <c r="D2683">
        <f>MOD(A2683-1+'Peaker Keys'!$B$7,'Peaker Keys'!$B$5)</f>
        <v>2700</v>
      </c>
      <c r="E2683">
        <f>INT(D2683/'Peaker Keys'!$B$6)+1</f>
        <v>113</v>
      </c>
      <c r="F2683">
        <f>MOD(D2683,'Peaker Keys'!$B$6)</f>
        <v>12</v>
      </c>
      <c r="G2683" t="str">
        <f>VLOOKUP(E2683,Clustering!$A$6:$B$370,2,FALSE)</f>
        <v>Winter</v>
      </c>
      <c r="H2683">
        <f>IF('Peaker Keys'!$B$29&gt;0,MAX(0,MIN('Peaker Keys'!$B$10,B2683/'Peaker Keys'!$B$29)),0)</f>
        <v>0</v>
      </c>
      <c r="I2683">
        <f>MAX(0,MIN('Peaker Keys'!$B$10,C2683/'Peaker Keys'!$B$30))</f>
        <v>7.9998927763062441E-4</v>
      </c>
      <c r="J2683">
        <f>IF('Peaker Keys'!$B$31=1,H2683,I2683)</f>
        <v>0</v>
      </c>
    </row>
    <row r="2684" spans="1:10" x14ac:dyDescent="0.25">
      <c r="A2684">
        <v>2678</v>
      </c>
      <c r="B2684">
        <v>0</v>
      </c>
      <c r="C2684">
        <v>95.5</v>
      </c>
      <c r="D2684">
        <f>MOD(A2684-1+'Peaker Keys'!$B$7,'Peaker Keys'!$B$5)</f>
        <v>2701</v>
      </c>
      <c r="E2684">
        <f>INT(D2684/'Peaker Keys'!$B$6)+1</f>
        <v>113</v>
      </c>
      <c r="F2684">
        <f>MOD(D2684,'Peaker Keys'!$B$6)</f>
        <v>13</v>
      </c>
      <c r="G2684" t="str">
        <f>VLOOKUP(E2684,Clustering!$A$6:$B$370,2,FALSE)</f>
        <v>Winter</v>
      </c>
      <c r="H2684">
        <f>IF('Peaker Keys'!$B$29&gt;0,MAX(0,MIN('Peaker Keys'!$B$10,B2684/'Peaker Keys'!$B$29)),0)</f>
        <v>0</v>
      </c>
      <c r="I2684">
        <f>MAX(0,MIN('Peaker Keys'!$B$10,C2684/'Peaker Keys'!$B$30))</f>
        <v>7.9998927763062441E-4</v>
      </c>
      <c r="J2684">
        <f>IF('Peaker Keys'!$B$31=1,H2684,I2684)</f>
        <v>0</v>
      </c>
    </row>
    <row r="2685" spans="1:10" x14ac:dyDescent="0.25">
      <c r="A2685">
        <v>2679</v>
      </c>
      <c r="B2685">
        <v>0</v>
      </c>
      <c r="C2685">
        <v>95.5</v>
      </c>
      <c r="D2685">
        <f>MOD(A2685-1+'Peaker Keys'!$B$7,'Peaker Keys'!$B$5)</f>
        <v>2702</v>
      </c>
      <c r="E2685">
        <f>INT(D2685/'Peaker Keys'!$B$6)+1</f>
        <v>113</v>
      </c>
      <c r="F2685">
        <f>MOD(D2685,'Peaker Keys'!$B$6)</f>
        <v>14</v>
      </c>
      <c r="G2685" t="str">
        <f>VLOOKUP(E2685,Clustering!$A$6:$B$370,2,FALSE)</f>
        <v>Winter</v>
      </c>
      <c r="H2685">
        <f>IF('Peaker Keys'!$B$29&gt;0,MAX(0,MIN('Peaker Keys'!$B$10,B2685/'Peaker Keys'!$B$29)),0)</f>
        <v>0</v>
      </c>
      <c r="I2685">
        <f>MAX(0,MIN('Peaker Keys'!$B$10,C2685/'Peaker Keys'!$B$30))</f>
        <v>7.9998927763062441E-4</v>
      </c>
      <c r="J2685">
        <f>IF('Peaker Keys'!$B$31=1,H2685,I2685)</f>
        <v>0</v>
      </c>
    </row>
    <row r="2686" spans="1:10" x14ac:dyDescent="0.25">
      <c r="A2686">
        <v>2680</v>
      </c>
      <c r="B2686">
        <v>0</v>
      </c>
      <c r="C2686">
        <v>95.5</v>
      </c>
      <c r="D2686">
        <f>MOD(A2686-1+'Peaker Keys'!$B$7,'Peaker Keys'!$B$5)</f>
        <v>2703</v>
      </c>
      <c r="E2686">
        <f>INT(D2686/'Peaker Keys'!$B$6)+1</f>
        <v>113</v>
      </c>
      <c r="F2686">
        <f>MOD(D2686,'Peaker Keys'!$B$6)</f>
        <v>15</v>
      </c>
      <c r="G2686" t="str">
        <f>VLOOKUP(E2686,Clustering!$A$6:$B$370,2,FALSE)</f>
        <v>Winter</v>
      </c>
      <c r="H2686">
        <f>IF('Peaker Keys'!$B$29&gt;0,MAX(0,MIN('Peaker Keys'!$B$10,B2686/'Peaker Keys'!$B$29)),0)</f>
        <v>0</v>
      </c>
      <c r="I2686">
        <f>MAX(0,MIN('Peaker Keys'!$B$10,C2686/'Peaker Keys'!$B$30))</f>
        <v>7.9998927763062441E-4</v>
      </c>
      <c r="J2686">
        <f>IF('Peaker Keys'!$B$31=1,H2686,I2686)</f>
        <v>0</v>
      </c>
    </row>
    <row r="2687" spans="1:10" x14ac:dyDescent="0.25">
      <c r="A2687">
        <v>2681</v>
      </c>
      <c r="B2687">
        <v>0</v>
      </c>
      <c r="C2687">
        <v>95.5</v>
      </c>
      <c r="D2687">
        <f>MOD(A2687-1+'Peaker Keys'!$B$7,'Peaker Keys'!$B$5)</f>
        <v>2704</v>
      </c>
      <c r="E2687">
        <f>INT(D2687/'Peaker Keys'!$B$6)+1</f>
        <v>113</v>
      </c>
      <c r="F2687">
        <f>MOD(D2687,'Peaker Keys'!$B$6)</f>
        <v>16</v>
      </c>
      <c r="G2687" t="str">
        <f>VLOOKUP(E2687,Clustering!$A$6:$B$370,2,FALSE)</f>
        <v>Winter</v>
      </c>
      <c r="H2687">
        <f>IF('Peaker Keys'!$B$29&gt;0,MAX(0,MIN('Peaker Keys'!$B$10,B2687/'Peaker Keys'!$B$29)),0)</f>
        <v>0</v>
      </c>
      <c r="I2687">
        <f>MAX(0,MIN('Peaker Keys'!$B$10,C2687/'Peaker Keys'!$B$30))</f>
        <v>7.9998927763062441E-4</v>
      </c>
      <c r="J2687">
        <f>IF('Peaker Keys'!$B$31=1,H2687,I2687)</f>
        <v>0</v>
      </c>
    </row>
    <row r="2688" spans="1:10" x14ac:dyDescent="0.25">
      <c r="A2688">
        <v>2682</v>
      </c>
      <c r="B2688">
        <v>0</v>
      </c>
      <c r="C2688">
        <v>159.1</v>
      </c>
      <c r="D2688">
        <f>MOD(A2688-1+'Peaker Keys'!$B$7,'Peaker Keys'!$B$5)</f>
        <v>2705</v>
      </c>
      <c r="E2688">
        <f>INT(D2688/'Peaker Keys'!$B$6)+1</f>
        <v>113</v>
      </c>
      <c r="F2688">
        <f>MOD(D2688,'Peaker Keys'!$B$6)</f>
        <v>17</v>
      </c>
      <c r="G2688" t="str">
        <f>VLOOKUP(E2688,Clustering!$A$6:$B$370,2,FALSE)</f>
        <v>Winter</v>
      </c>
      <c r="H2688">
        <f>IF('Peaker Keys'!$B$29&gt;0,MAX(0,MIN('Peaker Keys'!$B$10,B2688/'Peaker Keys'!$B$29)),0)</f>
        <v>0</v>
      </c>
      <c r="I2688">
        <f>MAX(0,MIN('Peaker Keys'!$B$10,C2688/'Peaker Keys'!$B$30))</f>
        <v>1.3327570059793962E-3</v>
      </c>
      <c r="J2688">
        <f>IF('Peaker Keys'!$B$31=1,H2688,I2688)</f>
        <v>0</v>
      </c>
    </row>
    <row r="2689" spans="1:10" x14ac:dyDescent="0.25">
      <c r="A2689">
        <v>2683</v>
      </c>
      <c r="B2689">
        <v>0</v>
      </c>
      <c r="C2689">
        <v>159.1</v>
      </c>
      <c r="D2689">
        <f>MOD(A2689-1+'Peaker Keys'!$B$7,'Peaker Keys'!$B$5)</f>
        <v>2706</v>
      </c>
      <c r="E2689">
        <f>INT(D2689/'Peaker Keys'!$B$6)+1</f>
        <v>113</v>
      </c>
      <c r="F2689">
        <f>MOD(D2689,'Peaker Keys'!$B$6)</f>
        <v>18</v>
      </c>
      <c r="G2689" t="str">
        <f>VLOOKUP(E2689,Clustering!$A$6:$B$370,2,FALSE)</f>
        <v>Winter</v>
      </c>
      <c r="H2689">
        <f>IF('Peaker Keys'!$B$29&gt;0,MAX(0,MIN('Peaker Keys'!$B$10,B2689/'Peaker Keys'!$B$29)),0)</f>
        <v>0</v>
      </c>
      <c r="I2689">
        <f>MAX(0,MIN('Peaker Keys'!$B$10,C2689/'Peaker Keys'!$B$30))</f>
        <v>1.3327570059793962E-3</v>
      </c>
      <c r="J2689">
        <f>IF('Peaker Keys'!$B$31=1,H2689,I2689)</f>
        <v>0</v>
      </c>
    </row>
    <row r="2690" spans="1:10" x14ac:dyDescent="0.25">
      <c r="A2690">
        <v>2684</v>
      </c>
      <c r="B2690">
        <v>0</v>
      </c>
      <c r="C2690">
        <v>2549.3000000000002</v>
      </c>
      <c r="D2690">
        <f>MOD(A2690-1+'Peaker Keys'!$B$7,'Peaker Keys'!$B$5)</f>
        <v>2707</v>
      </c>
      <c r="E2690">
        <f>INT(D2690/'Peaker Keys'!$B$6)+1</f>
        <v>113</v>
      </c>
      <c r="F2690">
        <f>MOD(D2690,'Peaker Keys'!$B$6)</f>
        <v>19</v>
      </c>
      <c r="G2690" t="str">
        <f>VLOOKUP(E2690,Clustering!$A$6:$B$370,2,FALSE)</f>
        <v>Winter</v>
      </c>
      <c r="H2690">
        <f>IF('Peaker Keys'!$B$29&gt;0,MAX(0,MIN('Peaker Keys'!$B$10,B2690/'Peaker Keys'!$B$29)),0)</f>
        <v>0</v>
      </c>
      <c r="I2690">
        <f>MAX(0,MIN('Peaker Keys'!$B$10,C2690/'Peaker Keys'!$B$30))</f>
        <v>2.1355106444646606E-2</v>
      </c>
      <c r="J2690">
        <f>IF('Peaker Keys'!$B$31=1,H2690,I2690)</f>
        <v>0</v>
      </c>
    </row>
    <row r="2691" spans="1:10" x14ac:dyDescent="0.25">
      <c r="A2691">
        <v>2685</v>
      </c>
      <c r="B2691">
        <v>0</v>
      </c>
      <c r="C2691">
        <v>6134.6</v>
      </c>
      <c r="D2691">
        <f>MOD(A2691-1+'Peaker Keys'!$B$7,'Peaker Keys'!$B$5)</f>
        <v>2708</v>
      </c>
      <c r="E2691">
        <f>INT(D2691/'Peaker Keys'!$B$6)+1</f>
        <v>113</v>
      </c>
      <c r="F2691">
        <f>MOD(D2691,'Peaker Keys'!$B$6)</f>
        <v>20</v>
      </c>
      <c r="G2691" t="str">
        <f>VLOOKUP(E2691,Clustering!$A$6:$B$370,2,FALSE)</f>
        <v>Winter</v>
      </c>
      <c r="H2691">
        <f>IF('Peaker Keys'!$B$29&gt;0,MAX(0,MIN('Peaker Keys'!$B$10,B2691/'Peaker Keys'!$B$29)),0)</f>
        <v>0</v>
      </c>
      <c r="I2691">
        <f>MAX(0,MIN('Peaker Keys'!$B$10,C2691/'Peaker Keys'!$B$30))</f>
        <v>5.1388630602647423E-2</v>
      </c>
      <c r="J2691">
        <f>IF('Peaker Keys'!$B$31=1,H2691,I2691)</f>
        <v>0</v>
      </c>
    </row>
    <row r="2692" spans="1:10" x14ac:dyDescent="0.25">
      <c r="A2692">
        <v>2686</v>
      </c>
      <c r="B2692">
        <v>0</v>
      </c>
      <c r="C2692">
        <v>3216.2</v>
      </c>
      <c r="D2692">
        <f>MOD(A2692-1+'Peaker Keys'!$B$7,'Peaker Keys'!$B$5)</f>
        <v>2709</v>
      </c>
      <c r="E2692">
        <f>INT(D2692/'Peaker Keys'!$B$6)+1</f>
        <v>113</v>
      </c>
      <c r="F2692">
        <f>MOD(D2692,'Peaker Keys'!$B$6)</f>
        <v>21</v>
      </c>
      <c r="G2692" t="str">
        <f>VLOOKUP(E2692,Clustering!$A$6:$B$370,2,FALSE)</f>
        <v>Winter</v>
      </c>
      <c r="H2692">
        <f>IF('Peaker Keys'!$B$29&gt;0,MAX(0,MIN('Peaker Keys'!$B$10,B2692/'Peaker Keys'!$B$29)),0)</f>
        <v>0</v>
      </c>
      <c r="I2692">
        <f>MAX(0,MIN('Peaker Keys'!$B$10,C2692/'Peaker Keys'!$B$30))</f>
        <v>2.6941628426341509E-2</v>
      </c>
      <c r="J2692">
        <f>IF('Peaker Keys'!$B$31=1,H2692,I2692)</f>
        <v>0</v>
      </c>
    </row>
    <row r="2693" spans="1:10" x14ac:dyDescent="0.25">
      <c r="A2693">
        <v>2687</v>
      </c>
      <c r="B2693">
        <v>0</v>
      </c>
      <c r="C2693">
        <v>1583.5</v>
      </c>
      <c r="D2693">
        <f>MOD(A2693-1+'Peaker Keys'!$B$7,'Peaker Keys'!$B$5)</f>
        <v>2710</v>
      </c>
      <c r="E2693">
        <f>INT(D2693/'Peaker Keys'!$B$6)+1</f>
        <v>113</v>
      </c>
      <c r="F2693">
        <f>MOD(D2693,'Peaker Keys'!$B$6)</f>
        <v>22</v>
      </c>
      <c r="G2693" t="str">
        <f>VLOOKUP(E2693,Clustering!$A$6:$B$370,2,FALSE)</f>
        <v>Winter</v>
      </c>
      <c r="H2693">
        <f>IF('Peaker Keys'!$B$29&gt;0,MAX(0,MIN('Peaker Keys'!$B$10,B2693/'Peaker Keys'!$B$29)),0)</f>
        <v>0</v>
      </c>
      <c r="I2693">
        <f>MAX(0,MIN('Peaker Keys'!$B$10,C2693/'Peaker Keys'!$B$30))</f>
        <v>1.3264743676733966E-2</v>
      </c>
      <c r="J2693">
        <f>IF('Peaker Keys'!$B$31=1,H2693,I2693)</f>
        <v>0</v>
      </c>
    </row>
    <row r="2694" spans="1:10" x14ac:dyDescent="0.25">
      <c r="A2694">
        <v>2688</v>
      </c>
      <c r="B2694">
        <v>0</v>
      </c>
      <c r="C2694">
        <v>159.1</v>
      </c>
      <c r="D2694">
        <f>MOD(A2694-1+'Peaker Keys'!$B$7,'Peaker Keys'!$B$5)</f>
        <v>2711</v>
      </c>
      <c r="E2694">
        <f>INT(D2694/'Peaker Keys'!$B$6)+1</f>
        <v>113</v>
      </c>
      <c r="F2694">
        <f>MOD(D2694,'Peaker Keys'!$B$6)</f>
        <v>23</v>
      </c>
      <c r="G2694" t="str">
        <f>VLOOKUP(E2694,Clustering!$A$6:$B$370,2,FALSE)</f>
        <v>Winter</v>
      </c>
      <c r="H2694">
        <f>IF('Peaker Keys'!$B$29&gt;0,MAX(0,MIN('Peaker Keys'!$B$10,B2694/'Peaker Keys'!$B$29)),0)</f>
        <v>0</v>
      </c>
      <c r="I2694">
        <f>MAX(0,MIN('Peaker Keys'!$B$10,C2694/'Peaker Keys'!$B$30))</f>
        <v>1.3327570059793962E-3</v>
      </c>
      <c r="J2694">
        <f>IF('Peaker Keys'!$B$31=1,H2694,I2694)</f>
        <v>0</v>
      </c>
    </row>
    <row r="2695" spans="1:10" x14ac:dyDescent="0.25">
      <c r="A2695">
        <v>2689</v>
      </c>
      <c r="B2695">
        <v>0</v>
      </c>
      <c r="C2695">
        <v>100.2</v>
      </c>
      <c r="D2695">
        <f>MOD(A2695-1+'Peaker Keys'!$B$7,'Peaker Keys'!$B$5)</f>
        <v>2712</v>
      </c>
      <c r="E2695">
        <f>INT(D2695/'Peaker Keys'!$B$6)+1</f>
        <v>114</v>
      </c>
      <c r="F2695">
        <f>MOD(D2695,'Peaker Keys'!$B$6)</f>
        <v>0</v>
      </c>
      <c r="G2695" t="str">
        <f>VLOOKUP(E2695,Clustering!$A$6:$B$370,2,FALSE)</f>
        <v>Fall</v>
      </c>
      <c r="H2695">
        <f>IF('Peaker Keys'!$B$29&gt;0,MAX(0,MIN('Peaker Keys'!$B$10,B2695/'Peaker Keys'!$B$29)),0)</f>
        <v>0</v>
      </c>
      <c r="I2695">
        <f>MAX(0,MIN('Peaker Keys'!$B$10,C2695/'Peaker Keys'!$B$30))</f>
        <v>8.393604776815557E-4</v>
      </c>
      <c r="J2695">
        <f>IF('Peaker Keys'!$B$31=1,H2695,I2695)</f>
        <v>0</v>
      </c>
    </row>
    <row r="2696" spans="1:10" x14ac:dyDescent="0.25">
      <c r="A2696">
        <v>2690</v>
      </c>
      <c r="B2696">
        <v>0</v>
      </c>
      <c r="C2696">
        <v>95.5</v>
      </c>
      <c r="D2696">
        <f>MOD(A2696-1+'Peaker Keys'!$B$7,'Peaker Keys'!$B$5)</f>
        <v>2713</v>
      </c>
      <c r="E2696">
        <f>INT(D2696/'Peaker Keys'!$B$6)+1</f>
        <v>114</v>
      </c>
      <c r="F2696">
        <f>MOD(D2696,'Peaker Keys'!$B$6)</f>
        <v>1</v>
      </c>
      <c r="G2696" t="str">
        <f>VLOOKUP(E2696,Clustering!$A$6:$B$370,2,FALSE)</f>
        <v>Fall</v>
      </c>
      <c r="H2696">
        <f>IF('Peaker Keys'!$B$29&gt;0,MAX(0,MIN('Peaker Keys'!$B$10,B2696/'Peaker Keys'!$B$29)),0)</f>
        <v>0</v>
      </c>
      <c r="I2696">
        <f>MAX(0,MIN('Peaker Keys'!$B$10,C2696/'Peaker Keys'!$B$30))</f>
        <v>7.9998927763062441E-4</v>
      </c>
      <c r="J2696">
        <f>IF('Peaker Keys'!$B$31=1,H2696,I2696)</f>
        <v>0</v>
      </c>
    </row>
    <row r="2697" spans="1:10" x14ac:dyDescent="0.25">
      <c r="A2697">
        <v>2691</v>
      </c>
      <c r="B2697">
        <v>0</v>
      </c>
      <c r="C2697">
        <v>95.5</v>
      </c>
      <c r="D2697">
        <f>MOD(A2697-1+'Peaker Keys'!$B$7,'Peaker Keys'!$B$5)</f>
        <v>2714</v>
      </c>
      <c r="E2697">
        <f>INT(D2697/'Peaker Keys'!$B$6)+1</f>
        <v>114</v>
      </c>
      <c r="F2697">
        <f>MOD(D2697,'Peaker Keys'!$B$6)</f>
        <v>2</v>
      </c>
      <c r="G2697" t="str">
        <f>VLOOKUP(E2697,Clustering!$A$6:$B$370,2,FALSE)</f>
        <v>Fall</v>
      </c>
      <c r="H2697">
        <f>IF('Peaker Keys'!$B$29&gt;0,MAX(0,MIN('Peaker Keys'!$B$10,B2697/'Peaker Keys'!$B$29)),0)</f>
        <v>0</v>
      </c>
      <c r="I2697">
        <f>MAX(0,MIN('Peaker Keys'!$B$10,C2697/'Peaker Keys'!$B$30))</f>
        <v>7.9998927763062441E-4</v>
      </c>
      <c r="J2697">
        <f>IF('Peaker Keys'!$B$31=1,H2697,I2697)</f>
        <v>0</v>
      </c>
    </row>
    <row r="2698" spans="1:10" x14ac:dyDescent="0.25">
      <c r="A2698">
        <v>2692</v>
      </c>
      <c r="B2698">
        <v>0</v>
      </c>
      <c r="C2698">
        <v>95.5</v>
      </c>
      <c r="D2698">
        <f>MOD(A2698-1+'Peaker Keys'!$B$7,'Peaker Keys'!$B$5)</f>
        <v>2715</v>
      </c>
      <c r="E2698">
        <f>INT(D2698/'Peaker Keys'!$B$6)+1</f>
        <v>114</v>
      </c>
      <c r="F2698">
        <f>MOD(D2698,'Peaker Keys'!$B$6)</f>
        <v>3</v>
      </c>
      <c r="G2698" t="str">
        <f>VLOOKUP(E2698,Clustering!$A$6:$B$370,2,FALSE)</f>
        <v>Fall</v>
      </c>
      <c r="H2698">
        <f>IF('Peaker Keys'!$B$29&gt;0,MAX(0,MIN('Peaker Keys'!$B$10,B2698/'Peaker Keys'!$B$29)),0)</f>
        <v>0</v>
      </c>
      <c r="I2698">
        <f>MAX(0,MIN('Peaker Keys'!$B$10,C2698/'Peaker Keys'!$B$30))</f>
        <v>7.9998927763062441E-4</v>
      </c>
      <c r="J2698">
        <f>IF('Peaker Keys'!$B$31=1,H2698,I2698)</f>
        <v>0</v>
      </c>
    </row>
    <row r="2699" spans="1:10" x14ac:dyDescent="0.25">
      <c r="A2699">
        <v>2693</v>
      </c>
      <c r="B2699">
        <v>0</v>
      </c>
      <c r="C2699">
        <v>95.5</v>
      </c>
      <c r="D2699">
        <f>MOD(A2699-1+'Peaker Keys'!$B$7,'Peaker Keys'!$B$5)</f>
        <v>2716</v>
      </c>
      <c r="E2699">
        <f>INT(D2699/'Peaker Keys'!$B$6)+1</f>
        <v>114</v>
      </c>
      <c r="F2699">
        <f>MOD(D2699,'Peaker Keys'!$B$6)</f>
        <v>4</v>
      </c>
      <c r="G2699" t="str">
        <f>VLOOKUP(E2699,Clustering!$A$6:$B$370,2,FALSE)</f>
        <v>Fall</v>
      </c>
      <c r="H2699">
        <f>IF('Peaker Keys'!$B$29&gt;0,MAX(0,MIN('Peaker Keys'!$B$10,B2699/'Peaker Keys'!$B$29)),0)</f>
        <v>0</v>
      </c>
      <c r="I2699">
        <f>MAX(0,MIN('Peaker Keys'!$B$10,C2699/'Peaker Keys'!$B$30))</f>
        <v>7.9998927763062441E-4</v>
      </c>
      <c r="J2699">
        <f>IF('Peaker Keys'!$B$31=1,H2699,I2699)</f>
        <v>0</v>
      </c>
    </row>
    <row r="2700" spans="1:10" x14ac:dyDescent="0.25">
      <c r="A2700">
        <v>2694</v>
      </c>
      <c r="B2700">
        <v>0</v>
      </c>
      <c r="C2700">
        <v>95.5</v>
      </c>
      <c r="D2700">
        <f>MOD(A2700-1+'Peaker Keys'!$B$7,'Peaker Keys'!$B$5)</f>
        <v>2717</v>
      </c>
      <c r="E2700">
        <f>INT(D2700/'Peaker Keys'!$B$6)+1</f>
        <v>114</v>
      </c>
      <c r="F2700">
        <f>MOD(D2700,'Peaker Keys'!$B$6)</f>
        <v>5</v>
      </c>
      <c r="G2700" t="str">
        <f>VLOOKUP(E2700,Clustering!$A$6:$B$370,2,FALSE)</f>
        <v>Fall</v>
      </c>
      <c r="H2700">
        <f>IF('Peaker Keys'!$B$29&gt;0,MAX(0,MIN('Peaker Keys'!$B$10,B2700/'Peaker Keys'!$B$29)),0)</f>
        <v>0</v>
      </c>
      <c r="I2700">
        <f>MAX(0,MIN('Peaker Keys'!$B$10,C2700/'Peaker Keys'!$B$30))</f>
        <v>7.9998927763062441E-4</v>
      </c>
      <c r="J2700">
        <f>IF('Peaker Keys'!$B$31=1,H2700,I2700)</f>
        <v>0</v>
      </c>
    </row>
    <row r="2701" spans="1:10" x14ac:dyDescent="0.25">
      <c r="A2701">
        <v>2695</v>
      </c>
      <c r="B2701">
        <v>0</v>
      </c>
      <c r="C2701">
        <v>95.5</v>
      </c>
      <c r="D2701">
        <f>MOD(A2701-1+'Peaker Keys'!$B$7,'Peaker Keys'!$B$5)</f>
        <v>2718</v>
      </c>
      <c r="E2701">
        <f>INT(D2701/'Peaker Keys'!$B$6)+1</f>
        <v>114</v>
      </c>
      <c r="F2701">
        <f>MOD(D2701,'Peaker Keys'!$B$6)</f>
        <v>6</v>
      </c>
      <c r="G2701" t="str">
        <f>VLOOKUP(E2701,Clustering!$A$6:$B$370,2,FALSE)</f>
        <v>Fall</v>
      </c>
      <c r="H2701">
        <f>IF('Peaker Keys'!$B$29&gt;0,MAX(0,MIN('Peaker Keys'!$B$10,B2701/'Peaker Keys'!$B$29)),0)</f>
        <v>0</v>
      </c>
      <c r="I2701">
        <f>MAX(0,MIN('Peaker Keys'!$B$10,C2701/'Peaker Keys'!$B$30))</f>
        <v>7.9998927763062441E-4</v>
      </c>
      <c r="J2701">
        <f>IF('Peaker Keys'!$B$31=1,H2701,I2701)</f>
        <v>0</v>
      </c>
    </row>
    <row r="2702" spans="1:10" x14ac:dyDescent="0.25">
      <c r="A2702">
        <v>2696</v>
      </c>
      <c r="B2702">
        <v>0</v>
      </c>
      <c r="C2702">
        <v>95.5</v>
      </c>
      <c r="D2702">
        <f>MOD(A2702-1+'Peaker Keys'!$B$7,'Peaker Keys'!$B$5)</f>
        <v>2719</v>
      </c>
      <c r="E2702">
        <f>INT(D2702/'Peaker Keys'!$B$6)+1</f>
        <v>114</v>
      </c>
      <c r="F2702">
        <f>MOD(D2702,'Peaker Keys'!$B$6)</f>
        <v>7</v>
      </c>
      <c r="G2702" t="str">
        <f>VLOOKUP(E2702,Clustering!$A$6:$B$370,2,FALSE)</f>
        <v>Fall</v>
      </c>
      <c r="H2702">
        <f>IF('Peaker Keys'!$B$29&gt;0,MAX(0,MIN('Peaker Keys'!$B$10,B2702/'Peaker Keys'!$B$29)),0)</f>
        <v>0</v>
      </c>
      <c r="I2702">
        <f>MAX(0,MIN('Peaker Keys'!$B$10,C2702/'Peaker Keys'!$B$30))</f>
        <v>7.9998927763062441E-4</v>
      </c>
      <c r="J2702">
        <f>IF('Peaker Keys'!$B$31=1,H2702,I2702)</f>
        <v>0</v>
      </c>
    </row>
    <row r="2703" spans="1:10" x14ac:dyDescent="0.25">
      <c r="A2703">
        <v>2697</v>
      </c>
      <c r="B2703">
        <v>0</v>
      </c>
      <c r="C2703">
        <v>95.5</v>
      </c>
      <c r="D2703">
        <f>MOD(A2703-1+'Peaker Keys'!$B$7,'Peaker Keys'!$B$5)</f>
        <v>2720</v>
      </c>
      <c r="E2703">
        <f>INT(D2703/'Peaker Keys'!$B$6)+1</f>
        <v>114</v>
      </c>
      <c r="F2703">
        <f>MOD(D2703,'Peaker Keys'!$B$6)</f>
        <v>8</v>
      </c>
      <c r="G2703" t="str">
        <f>VLOOKUP(E2703,Clustering!$A$6:$B$370,2,FALSE)</f>
        <v>Fall</v>
      </c>
      <c r="H2703">
        <f>IF('Peaker Keys'!$B$29&gt;0,MAX(0,MIN('Peaker Keys'!$B$10,B2703/'Peaker Keys'!$B$29)),0)</f>
        <v>0</v>
      </c>
      <c r="I2703">
        <f>MAX(0,MIN('Peaker Keys'!$B$10,C2703/'Peaker Keys'!$B$30))</f>
        <v>7.9998927763062441E-4</v>
      </c>
      <c r="J2703">
        <f>IF('Peaker Keys'!$B$31=1,H2703,I2703)</f>
        <v>0</v>
      </c>
    </row>
    <row r="2704" spans="1:10" x14ac:dyDescent="0.25">
      <c r="A2704">
        <v>2698</v>
      </c>
      <c r="B2704">
        <v>0</v>
      </c>
      <c r="C2704">
        <v>95.5</v>
      </c>
      <c r="D2704">
        <f>MOD(A2704-1+'Peaker Keys'!$B$7,'Peaker Keys'!$B$5)</f>
        <v>2721</v>
      </c>
      <c r="E2704">
        <f>INT(D2704/'Peaker Keys'!$B$6)+1</f>
        <v>114</v>
      </c>
      <c r="F2704">
        <f>MOD(D2704,'Peaker Keys'!$B$6)</f>
        <v>9</v>
      </c>
      <c r="G2704" t="str">
        <f>VLOOKUP(E2704,Clustering!$A$6:$B$370,2,FALSE)</f>
        <v>Fall</v>
      </c>
      <c r="H2704">
        <f>IF('Peaker Keys'!$B$29&gt;0,MAX(0,MIN('Peaker Keys'!$B$10,B2704/'Peaker Keys'!$B$29)),0)</f>
        <v>0</v>
      </c>
      <c r="I2704">
        <f>MAX(0,MIN('Peaker Keys'!$B$10,C2704/'Peaker Keys'!$B$30))</f>
        <v>7.9998927763062441E-4</v>
      </c>
      <c r="J2704">
        <f>IF('Peaker Keys'!$B$31=1,H2704,I2704)</f>
        <v>0</v>
      </c>
    </row>
    <row r="2705" spans="1:10" x14ac:dyDescent="0.25">
      <c r="A2705">
        <v>2699</v>
      </c>
      <c r="B2705">
        <v>0</v>
      </c>
      <c r="C2705">
        <v>95.5</v>
      </c>
      <c r="D2705">
        <f>MOD(A2705-1+'Peaker Keys'!$B$7,'Peaker Keys'!$B$5)</f>
        <v>2722</v>
      </c>
      <c r="E2705">
        <f>INT(D2705/'Peaker Keys'!$B$6)+1</f>
        <v>114</v>
      </c>
      <c r="F2705">
        <f>MOD(D2705,'Peaker Keys'!$B$6)</f>
        <v>10</v>
      </c>
      <c r="G2705" t="str">
        <f>VLOOKUP(E2705,Clustering!$A$6:$B$370,2,FALSE)</f>
        <v>Fall</v>
      </c>
      <c r="H2705">
        <f>IF('Peaker Keys'!$B$29&gt;0,MAX(0,MIN('Peaker Keys'!$B$10,B2705/'Peaker Keys'!$B$29)),0)</f>
        <v>0</v>
      </c>
      <c r="I2705">
        <f>MAX(0,MIN('Peaker Keys'!$B$10,C2705/'Peaker Keys'!$B$30))</f>
        <v>7.9998927763062441E-4</v>
      </c>
      <c r="J2705">
        <f>IF('Peaker Keys'!$B$31=1,H2705,I2705)</f>
        <v>0</v>
      </c>
    </row>
    <row r="2706" spans="1:10" x14ac:dyDescent="0.25">
      <c r="A2706">
        <v>2700</v>
      </c>
      <c r="B2706">
        <v>0</v>
      </c>
      <c r="C2706">
        <v>95.5</v>
      </c>
      <c r="D2706">
        <f>MOD(A2706-1+'Peaker Keys'!$B$7,'Peaker Keys'!$B$5)</f>
        <v>2723</v>
      </c>
      <c r="E2706">
        <f>INT(D2706/'Peaker Keys'!$B$6)+1</f>
        <v>114</v>
      </c>
      <c r="F2706">
        <f>MOD(D2706,'Peaker Keys'!$B$6)</f>
        <v>11</v>
      </c>
      <c r="G2706" t="str">
        <f>VLOOKUP(E2706,Clustering!$A$6:$B$370,2,FALSE)</f>
        <v>Fall</v>
      </c>
      <c r="H2706">
        <f>IF('Peaker Keys'!$B$29&gt;0,MAX(0,MIN('Peaker Keys'!$B$10,B2706/'Peaker Keys'!$B$29)),0)</f>
        <v>0</v>
      </c>
      <c r="I2706">
        <f>MAX(0,MIN('Peaker Keys'!$B$10,C2706/'Peaker Keys'!$B$30))</f>
        <v>7.9998927763062441E-4</v>
      </c>
      <c r="J2706">
        <f>IF('Peaker Keys'!$B$31=1,H2706,I2706)</f>
        <v>0</v>
      </c>
    </row>
    <row r="2707" spans="1:10" x14ac:dyDescent="0.25">
      <c r="A2707">
        <v>2701</v>
      </c>
      <c r="B2707">
        <v>0</v>
      </c>
      <c r="C2707">
        <v>123.8</v>
      </c>
      <c r="D2707">
        <f>MOD(A2707-1+'Peaker Keys'!$B$7,'Peaker Keys'!$B$5)</f>
        <v>2724</v>
      </c>
      <c r="E2707">
        <f>INT(D2707/'Peaker Keys'!$B$6)+1</f>
        <v>114</v>
      </c>
      <c r="F2707">
        <f>MOD(D2707,'Peaker Keys'!$B$6)</f>
        <v>12</v>
      </c>
      <c r="G2707" t="str">
        <f>VLOOKUP(E2707,Clustering!$A$6:$B$370,2,FALSE)</f>
        <v>Fall</v>
      </c>
      <c r="H2707">
        <f>IF('Peaker Keys'!$B$29&gt;0,MAX(0,MIN('Peaker Keys'!$B$10,B2707/'Peaker Keys'!$B$29)),0)</f>
        <v>0</v>
      </c>
      <c r="I2707">
        <f>MAX(0,MIN('Peaker Keys'!$B$10,C2707/'Peaker Keys'!$B$30))</f>
        <v>1.0370541630436785E-3</v>
      </c>
      <c r="J2707">
        <f>IF('Peaker Keys'!$B$31=1,H2707,I2707)</f>
        <v>0</v>
      </c>
    </row>
    <row r="2708" spans="1:10" x14ac:dyDescent="0.25">
      <c r="A2708">
        <v>2702</v>
      </c>
      <c r="B2708">
        <v>0</v>
      </c>
      <c r="C2708">
        <v>108.5</v>
      </c>
      <c r="D2708">
        <f>MOD(A2708-1+'Peaker Keys'!$B$7,'Peaker Keys'!$B$5)</f>
        <v>2725</v>
      </c>
      <c r="E2708">
        <f>INT(D2708/'Peaker Keys'!$B$6)+1</f>
        <v>114</v>
      </c>
      <c r="F2708">
        <f>MOD(D2708,'Peaker Keys'!$B$6)</f>
        <v>13</v>
      </c>
      <c r="G2708" t="str">
        <f>VLOOKUP(E2708,Clustering!$A$6:$B$370,2,FALSE)</f>
        <v>Fall</v>
      </c>
      <c r="H2708">
        <f>IF('Peaker Keys'!$B$29&gt;0,MAX(0,MIN('Peaker Keys'!$B$10,B2708/'Peaker Keys'!$B$29)),0)</f>
        <v>0</v>
      </c>
      <c r="I2708">
        <f>MAX(0,MIN('Peaker Keys'!$B$10,C2708/'Peaker Keys'!$B$30))</f>
        <v>9.0888834160128529E-4</v>
      </c>
      <c r="J2708">
        <f>IF('Peaker Keys'!$B$31=1,H2708,I2708)</f>
        <v>0</v>
      </c>
    </row>
    <row r="2709" spans="1:10" x14ac:dyDescent="0.25">
      <c r="A2709">
        <v>2703</v>
      </c>
      <c r="B2709">
        <v>0</v>
      </c>
      <c r="C2709">
        <v>159.1</v>
      </c>
      <c r="D2709">
        <f>MOD(A2709-1+'Peaker Keys'!$B$7,'Peaker Keys'!$B$5)</f>
        <v>2726</v>
      </c>
      <c r="E2709">
        <f>INT(D2709/'Peaker Keys'!$B$6)+1</f>
        <v>114</v>
      </c>
      <c r="F2709">
        <f>MOD(D2709,'Peaker Keys'!$B$6)</f>
        <v>14</v>
      </c>
      <c r="G2709" t="str">
        <f>VLOOKUP(E2709,Clustering!$A$6:$B$370,2,FALSE)</f>
        <v>Fall</v>
      </c>
      <c r="H2709">
        <f>IF('Peaker Keys'!$B$29&gt;0,MAX(0,MIN('Peaker Keys'!$B$10,B2709/'Peaker Keys'!$B$29)),0)</f>
        <v>0</v>
      </c>
      <c r="I2709">
        <f>MAX(0,MIN('Peaker Keys'!$B$10,C2709/'Peaker Keys'!$B$30))</f>
        <v>1.3327570059793962E-3</v>
      </c>
      <c r="J2709">
        <f>IF('Peaker Keys'!$B$31=1,H2709,I2709)</f>
        <v>0</v>
      </c>
    </row>
    <row r="2710" spans="1:10" x14ac:dyDescent="0.25">
      <c r="A2710">
        <v>2704</v>
      </c>
      <c r="B2710">
        <v>0</v>
      </c>
      <c r="C2710">
        <v>159.1</v>
      </c>
      <c r="D2710">
        <f>MOD(A2710-1+'Peaker Keys'!$B$7,'Peaker Keys'!$B$5)</f>
        <v>2727</v>
      </c>
      <c r="E2710">
        <f>INT(D2710/'Peaker Keys'!$B$6)+1</f>
        <v>114</v>
      </c>
      <c r="F2710">
        <f>MOD(D2710,'Peaker Keys'!$B$6)</f>
        <v>15</v>
      </c>
      <c r="G2710" t="str">
        <f>VLOOKUP(E2710,Clustering!$A$6:$B$370,2,FALSE)</f>
        <v>Fall</v>
      </c>
      <c r="H2710">
        <f>IF('Peaker Keys'!$B$29&gt;0,MAX(0,MIN('Peaker Keys'!$B$10,B2710/'Peaker Keys'!$B$29)),0)</f>
        <v>0</v>
      </c>
      <c r="I2710">
        <f>MAX(0,MIN('Peaker Keys'!$B$10,C2710/'Peaker Keys'!$B$30))</f>
        <v>1.3327570059793962E-3</v>
      </c>
      <c r="J2710">
        <f>IF('Peaker Keys'!$B$31=1,H2710,I2710)</f>
        <v>0</v>
      </c>
    </row>
    <row r="2711" spans="1:10" x14ac:dyDescent="0.25">
      <c r="A2711">
        <v>2705</v>
      </c>
      <c r="B2711">
        <v>0</v>
      </c>
      <c r="C2711">
        <v>159.1</v>
      </c>
      <c r="D2711">
        <f>MOD(A2711-1+'Peaker Keys'!$B$7,'Peaker Keys'!$B$5)</f>
        <v>2728</v>
      </c>
      <c r="E2711">
        <f>INT(D2711/'Peaker Keys'!$B$6)+1</f>
        <v>114</v>
      </c>
      <c r="F2711">
        <f>MOD(D2711,'Peaker Keys'!$B$6)</f>
        <v>16</v>
      </c>
      <c r="G2711" t="str">
        <f>VLOOKUP(E2711,Clustering!$A$6:$B$370,2,FALSE)</f>
        <v>Fall</v>
      </c>
      <c r="H2711">
        <f>IF('Peaker Keys'!$B$29&gt;0,MAX(0,MIN('Peaker Keys'!$B$10,B2711/'Peaker Keys'!$B$29)),0)</f>
        <v>0</v>
      </c>
      <c r="I2711">
        <f>MAX(0,MIN('Peaker Keys'!$B$10,C2711/'Peaker Keys'!$B$30))</f>
        <v>1.3327570059793962E-3</v>
      </c>
      <c r="J2711">
        <f>IF('Peaker Keys'!$B$31=1,H2711,I2711)</f>
        <v>0</v>
      </c>
    </row>
    <row r="2712" spans="1:10" x14ac:dyDescent="0.25">
      <c r="A2712">
        <v>2706</v>
      </c>
      <c r="B2712">
        <v>0</v>
      </c>
      <c r="C2712">
        <v>159.1</v>
      </c>
      <c r="D2712">
        <f>MOD(A2712-1+'Peaker Keys'!$B$7,'Peaker Keys'!$B$5)</f>
        <v>2729</v>
      </c>
      <c r="E2712">
        <f>INT(D2712/'Peaker Keys'!$B$6)+1</f>
        <v>114</v>
      </c>
      <c r="F2712">
        <f>MOD(D2712,'Peaker Keys'!$B$6)</f>
        <v>17</v>
      </c>
      <c r="G2712" t="str">
        <f>VLOOKUP(E2712,Clustering!$A$6:$B$370,2,FALSE)</f>
        <v>Fall</v>
      </c>
      <c r="H2712">
        <f>IF('Peaker Keys'!$B$29&gt;0,MAX(0,MIN('Peaker Keys'!$B$10,B2712/'Peaker Keys'!$B$29)),0)</f>
        <v>0</v>
      </c>
      <c r="I2712">
        <f>MAX(0,MIN('Peaker Keys'!$B$10,C2712/'Peaker Keys'!$B$30))</f>
        <v>1.3327570059793962E-3</v>
      </c>
      <c r="J2712">
        <f>IF('Peaker Keys'!$B$31=1,H2712,I2712)</f>
        <v>0</v>
      </c>
    </row>
    <row r="2713" spans="1:10" x14ac:dyDescent="0.25">
      <c r="A2713">
        <v>2707</v>
      </c>
      <c r="B2713">
        <v>0</v>
      </c>
      <c r="C2713">
        <v>968.6</v>
      </c>
      <c r="D2713">
        <f>MOD(A2713-1+'Peaker Keys'!$B$7,'Peaker Keys'!$B$5)</f>
        <v>2730</v>
      </c>
      <c r="E2713">
        <f>INT(D2713/'Peaker Keys'!$B$6)+1</f>
        <v>114</v>
      </c>
      <c r="F2713">
        <f>MOD(D2713,'Peaker Keys'!$B$6)</f>
        <v>18</v>
      </c>
      <c r="G2713" t="str">
        <f>VLOOKUP(E2713,Clustering!$A$6:$B$370,2,FALSE)</f>
        <v>Fall</v>
      </c>
      <c r="H2713">
        <f>IF('Peaker Keys'!$B$29&gt;0,MAX(0,MIN('Peaker Keys'!$B$10,B2713/'Peaker Keys'!$B$29)),0)</f>
        <v>0</v>
      </c>
      <c r="I2713">
        <f>MAX(0,MIN('Peaker Keys'!$B$10,C2713/'Peaker Keys'!$B$30))</f>
        <v>8.1138179509217048E-3</v>
      </c>
      <c r="J2713">
        <f>IF('Peaker Keys'!$B$31=1,H2713,I2713)</f>
        <v>0</v>
      </c>
    </row>
    <row r="2714" spans="1:10" x14ac:dyDescent="0.25">
      <c r="A2714">
        <v>2708</v>
      </c>
      <c r="B2714">
        <v>0</v>
      </c>
      <c r="C2714">
        <v>2548.9</v>
      </c>
      <c r="D2714">
        <f>MOD(A2714-1+'Peaker Keys'!$B$7,'Peaker Keys'!$B$5)</f>
        <v>2731</v>
      </c>
      <c r="E2714">
        <f>INT(D2714/'Peaker Keys'!$B$6)+1</f>
        <v>114</v>
      </c>
      <c r="F2714">
        <f>MOD(D2714,'Peaker Keys'!$B$6)</f>
        <v>19</v>
      </c>
      <c r="G2714" t="str">
        <f>VLOOKUP(E2714,Clustering!$A$6:$B$370,2,FALSE)</f>
        <v>Fall</v>
      </c>
      <c r="H2714">
        <f>IF('Peaker Keys'!$B$29&gt;0,MAX(0,MIN('Peaker Keys'!$B$10,B2714/'Peaker Keys'!$B$29)),0)</f>
        <v>0</v>
      </c>
      <c r="I2714">
        <f>MAX(0,MIN('Peaker Keys'!$B$10,C2714/'Peaker Keys'!$B$30))</f>
        <v>2.1351755704216741E-2</v>
      </c>
      <c r="J2714">
        <f>IF('Peaker Keys'!$B$31=1,H2714,I2714)</f>
        <v>0</v>
      </c>
    </row>
    <row r="2715" spans="1:10" x14ac:dyDescent="0.25">
      <c r="A2715">
        <v>2709</v>
      </c>
      <c r="B2715">
        <v>0</v>
      </c>
      <c r="C2715">
        <v>2089.4</v>
      </c>
      <c r="D2715">
        <f>MOD(A2715-1+'Peaker Keys'!$B$7,'Peaker Keys'!$B$5)</f>
        <v>2732</v>
      </c>
      <c r="E2715">
        <f>INT(D2715/'Peaker Keys'!$B$6)+1</f>
        <v>114</v>
      </c>
      <c r="F2715">
        <f>MOD(D2715,'Peaker Keys'!$B$6)</f>
        <v>20</v>
      </c>
      <c r="G2715" t="str">
        <f>VLOOKUP(E2715,Clustering!$A$6:$B$370,2,FALSE)</f>
        <v>Fall</v>
      </c>
      <c r="H2715">
        <f>IF('Peaker Keys'!$B$29&gt;0,MAX(0,MIN('Peaker Keys'!$B$10,B2715/'Peaker Keys'!$B$29)),0)</f>
        <v>0</v>
      </c>
      <c r="I2715">
        <f>MAX(0,MIN('Peaker Keys'!$B$10,C2715/'Peaker Keys'!$B$30))</f>
        <v>1.7502592635407609E-2</v>
      </c>
      <c r="J2715">
        <f>IF('Peaker Keys'!$B$31=1,H2715,I2715)</f>
        <v>0</v>
      </c>
    </row>
    <row r="2716" spans="1:10" x14ac:dyDescent="0.25">
      <c r="A2716">
        <v>2710</v>
      </c>
      <c r="B2716">
        <v>0</v>
      </c>
      <c r="C2716">
        <v>656.6</v>
      </c>
      <c r="D2716">
        <f>MOD(A2716-1+'Peaker Keys'!$B$7,'Peaker Keys'!$B$5)</f>
        <v>2733</v>
      </c>
      <c r="E2716">
        <f>INT(D2716/'Peaker Keys'!$B$6)+1</f>
        <v>114</v>
      </c>
      <c r="F2716">
        <f>MOD(D2716,'Peaker Keys'!$B$6)</f>
        <v>21</v>
      </c>
      <c r="G2716" t="str">
        <f>VLOOKUP(E2716,Clustering!$A$6:$B$370,2,FALSE)</f>
        <v>Fall</v>
      </c>
      <c r="H2716">
        <f>IF('Peaker Keys'!$B$29&gt;0,MAX(0,MIN('Peaker Keys'!$B$10,B2716/'Peaker Keys'!$B$29)),0)</f>
        <v>0</v>
      </c>
      <c r="I2716">
        <f>MAX(0,MIN('Peaker Keys'!$B$10,C2716/'Peaker Keys'!$B$30))</f>
        <v>5.5002404156258428E-3</v>
      </c>
      <c r="J2716">
        <f>IF('Peaker Keys'!$B$31=1,H2716,I2716)</f>
        <v>0</v>
      </c>
    </row>
    <row r="2717" spans="1:10" x14ac:dyDescent="0.25">
      <c r="A2717">
        <v>2711</v>
      </c>
      <c r="B2717">
        <v>0</v>
      </c>
      <c r="C2717">
        <v>513.5</v>
      </c>
      <c r="D2717">
        <f>MOD(A2717-1+'Peaker Keys'!$B$7,'Peaker Keys'!$B$5)</f>
        <v>2734</v>
      </c>
      <c r="E2717">
        <f>INT(D2717/'Peaker Keys'!$B$6)+1</f>
        <v>114</v>
      </c>
      <c r="F2717">
        <f>MOD(D2717,'Peaker Keys'!$B$6)</f>
        <v>22</v>
      </c>
      <c r="G2717" t="str">
        <f>VLOOKUP(E2717,Clustering!$A$6:$B$370,2,FALSE)</f>
        <v>Fall</v>
      </c>
      <c r="H2717">
        <f>IF('Peaker Keys'!$B$29&gt;0,MAX(0,MIN('Peaker Keys'!$B$10,B2717/'Peaker Keys'!$B$29)),0)</f>
        <v>0</v>
      </c>
      <c r="I2717">
        <f>MAX(0,MIN('Peaker Keys'!$B$10,C2717/'Peaker Keys'!$B$30))</f>
        <v>4.3015130268411056E-3</v>
      </c>
      <c r="J2717">
        <f>IF('Peaker Keys'!$B$31=1,H2717,I2717)</f>
        <v>0</v>
      </c>
    </row>
    <row r="2718" spans="1:10" x14ac:dyDescent="0.25">
      <c r="A2718">
        <v>2712</v>
      </c>
      <c r="B2718">
        <v>0</v>
      </c>
      <c r="C2718">
        <v>95.5</v>
      </c>
      <c r="D2718">
        <f>MOD(A2718-1+'Peaker Keys'!$B$7,'Peaker Keys'!$B$5)</f>
        <v>2735</v>
      </c>
      <c r="E2718">
        <f>INT(D2718/'Peaker Keys'!$B$6)+1</f>
        <v>114</v>
      </c>
      <c r="F2718">
        <f>MOD(D2718,'Peaker Keys'!$B$6)</f>
        <v>23</v>
      </c>
      <c r="G2718" t="str">
        <f>VLOOKUP(E2718,Clustering!$A$6:$B$370,2,FALSE)</f>
        <v>Fall</v>
      </c>
      <c r="H2718">
        <f>IF('Peaker Keys'!$B$29&gt;0,MAX(0,MIN('Peaker Keys'!$B$10,B2718/'Peaker Keys'!$B$29)),0)</f>
        <v>0</v>
      </c>
      <c r="I2718">
        <f>MAX(0,MIN('Peaker Keys'!$B$10,C2718/'Peaker Keys'!$B$30))</f>
        <v>7.9998927763062441E-4</v>
      </c>
      <c r="J2718">
        <f>IF('Peaker Keys'!$B$31=1,H2718,I2718)</f>
        <v>0</v>
      </c>
    </row>
    <row r="2719" spans="1:10" x14ac:dyDescent="0.25">
      <c r="A2719">
        <v>2713</v>
      </c>
      <c r="B2719">
        <v>0</v>
      </c>
      <c r="C2719">
        <v>95.5</v>
      </c>
      <c r="D2719">
        <f>MOD(A2719-1+'Peaker Keys'!$B$7,'Peaker Keys'!$B$5)</f>
        <v>2736</v>
      </c>
      <c r="E2719">
        <f>INT(D2719/'Peaker Keys'!$B$6)+1</f>
        <v>115</v>
      </c>
      <c r="F2719">
        <f>MOD(D2719,'Peaker Keys'!$B$6)</f>
        <v>0</v>
      </c>
      <c r="G2719" t="str">
        <f>VLOOKUP(E2719,Clustering!$A$6:$B$370,2,FALSE)</f>
        <v>Spring</v>
      </c>
      <c r="H2719">
        <f>IF('Peaker Keys'!$B$29&gt;0,MAX(0,MIN('Peaker Keys'!$B$10,B2719/'Peaker Keys'!$B$29)),0)</f>
        <v>0</v>
      </c>
      <c r="I2719">
        <f>MAX(0,MIN('Peaker Keys'!$B$10,C2719/'Peaker Keys'!$B$30))</f>
        <v>7.9998927763062441E-4</v>
      </c>
      <c r="J2719">
        <f>IF('Peaker Keys'!$B$31=1,H2719,I2719)</f>
        <v>0</v>
      </c>
    </row>
    <row r="2720" spans="1:10" x14ac:dyDescent="0.25">
      <c r="A2720">
        <v>2714</v>
      </c>
      <c r="B2720">
        <v>0</v>
      </c>
      <c r="C2720">
        <v>95.5</v>
      </c>
      <c r="D2720">
        <f>MOD(A2720-1+'Peaker Keys'!$B$7,'Peaker Keys'!$B$5)</f>
        <v>2737</v>
      </c>
      <c r="E2720">
        <f>INT(D2720/'Peaker Keys'!$B$6)+1</f>
        <v>115</v>
      </c>
      <c r="F2720">
        <f>MOD(D2720,'Peaker Keys'!$B$6)</f>
        <v>1</v>
      </c>
      <c r="G2720" t="str">
        <f>VLOOKUP(E2720,Clustering!$A$6:$B$370,2,FALSE)</f>
        <v>Spring</v>
      </c>
      <c r="H2720">
        <f>IF('Peaker Keys'!$B$29&gt;0,MAX(0,MIN('Peaker Keys'!$B$10,B2720/'Peaker Keys'!$B$29)),0)</f>
        <v>0</v>
      </c>
      <c r="I2720">
        <f>MAX(0,MIN('Peaker Keys'!$B$10,C2720/'Peaker Keys'!$B$30))</f>
        <v>7.9998927763062441E-4</v>
      </c>
      <c r="J2720">
        <f>IF('Peaker Keys'!$B$31=1,H2720,I2720)</f>
        <v>0</v>
      </c>
    </row>
    <row r="2721" spans="1:10" x14ac:dyDescent="0.25">
      <c r="A2721">
        <v>2715</v>
      </c>
      <c r="B2721">
        <v>0</v>
      </c>
      <c r="C2721">
        <v>95.5</v>
      </c>
      <c r="D2721">
        <f>MOD(A2721-1+'Peaker Keys'!$B$7,'Peaker Keys'!$B$5)</f>
        <v>2738</v>
      </c>
      <c r="E2721">
        <f>INT(D2721/'Peaker Keys'!$B$6)+1</f>
        <v>115</v>
      </c>
      <c r="F2721">
        <f>MOD(D2721,'Peaker Keys'!$B$6)</f>
        <v>2</v>
      </c>
      <c r="G2721" t="str">
        <f>VLOOKUP(E2721,Clustering!$A$6:$B$370,2,FALSE)</f>
        <v>Spring</v>
      </c>
      <c r="H2721">
        <f>IF('Peaker Keys'!$B$29&gt;0,MAX(0,MIN('Peaker Keys'!$B$10,B2721/'Peaker Keys'!$B$29)),0)</f>
        <v>0</v>
      </c>
      <c r="I2721">
        <f>MAX(0,MIN('Peaker Keys'!$B$10,C2721/'Peaker Keys'!$B$30))</f>
        <v>7.9998927763062441E-4</v>
      </c>
      <c r="J2721">
        <f>IF('Peaker Keys'!$B$31=1,H2721,I2721)</f>
        <v>0</v>
      </c>
    </row>
    <row r="2722" spans="1:10" x14ac:dyDescent="0.25">
      <c r="A2722">
        <v>2716</v>
      </c>
      <c r="B2722">
        <v>0</v>
      </c>
      <c r="C2722">
        <v>95.5</v>
      </c>
      <c r="D2722">
        <f>MOD(A2722-1+'Peaker Keys'!$B$7,'Peaker Keys'!$B$5)</f>
        <v>2739</v>
      </c>
      <c r="E2722">
        <f>INT(D2722/'Peaker Keys'!$B$6)+1</f>
        <v>115</v>
      </c>
      <c r="F2722">
        <f>MOD(D2722,'Peaker Keys'!$B$6)</f>
        <v>3</v>
      </c>
      <c r="G2722" t="str">
        <f>VLOOKUP(E2722,Clustering!$A$6:$B$370,2,FALSE)</f>
        <v>Spring</v>
      </c>
      <c r="H2722">
        <f>IF('Peaker Keys'!$B$29&gt;0,MAX(0,MIN('Peaker Keys'!$B$10,B2722/'Peaker Keys'!$B$29)),0)</f>
        <v>0</v>
      </c>
      <c r="I2722">
        <f>MAX(0,MIN('Peaker Keys'!$B$10,C2722/'Peaker Keys'!$B$30))</f>
        <v>7.9998927763062441E-4</v>
      </c>
      <c r="J2722">
        <f>IF('Peaker Keys'!$B$31=1,H2722,I2722)</f>
        <v>0</v>
      </c>
    </row>
    <row r="2723" spans="1:10" x14ac:dyDescent="0.25">
      <c r="A2723">
        <v>2717</v>
      </c>
      <c r="B2723">
        <v>0</v>
      </c>
      <c r="C2723">
        <v>95.5</v>
      </c>
      <c r="D2723">
        <f>MOD(A2723-1+'Peaker Keys'!$B$7,'Peaker Keys'!$B$5)</f>
        <v>2740</v>
      </c>
      <c r="E2723">
        <f>INT(D2723/'Peaker Keys'!$B$6)+1</f>
        <v>115</v>
      </c>
      <c r="F2723">
        <f>MOD(D2723,'Peaker Keys'!$B$6)</f>
        <v>4</v>
      </c>
      <c r="G2723" t="str">
        <f>VLOOKUP(E2723,Clustering!$A$6:$B$370,2,FALSE)</f>
        <v>Spring</v>
      </c>
      <c r="H2723">
        <f>IF('Peaker Keys'!$B$29&gt;0,MAX(0,MIN('Peaker Keys'!$B$10,B2723/'Peaker Keys'!$B$29)),0)</f>
        <v>0</v>
      </c>
      <c r="I2723">
        <f>MAX(0,MIN('Peaker Keys'!$B$10,C2723/'Peaker Keys'!$B$30))</f>
        <v>7.9998927763062441E-4</v>
      </c>
      <c r="J2723">
        <f>IF('Peaker Keys'!$B$31=1,H2723,I2723)</f>
        <v>0</v>
      </c>
    </row>
    <row r="2724" spans="1:10" x14ac:dyDescent="0.25">
      <c r="A2724">
        <v>2718</v>
      </c>
      <c r="B2724">
        <v>0</v>
      </c>
      <c r="C2724">
        <v>95.5</v>
      </c>
      <c r="D2724">
        <f>MOD(A2724-1+'Peaker Keys'!$B$7,'Peaker Keys'!$B$5)</f>
        <v>2741</v>
      </c>
      <c r="E2724">
        <f>INT(D2724/'Peaker Keys'!$B$6)+1</f>
        <v>115</v>
      </c>
      <c r="F2724">
        <f>MOD(D2724,'Peaker Keys'!$B$6)</f>
        <v>5</v>
      </c>
      <c r="G2724" t="str">
        <f>VLOOKUP(E2724,Clustering!$A$6:$B$370,2,FALSE)</f>
        <v>Spring</v>
      </c>
      <c r="H2724">
        <f>IF('Peaker Keys'!$B$29&gt;0,MAX(0,MIN('Peaker Keys'!$B$10,B2724/'Peaker Keys'!$B$29)),0)</f>
        <v>0</v>
      </c>
      <c r="I2724">
        <f>MAX(0,MIN('Peaker Keys'!$B$10,C2724/'Peaker Keys'!$B$30))</f>
        <v>7.9998927763062441E-4</v>
      </c>
      <c r="J2724">
        <f>IF('Peaker Keys'!$B$31=1,H2724,I2724)</f>
        <v>0</v>
      </c>
    </row>
    <row r="2725" spans="1:10" x14ac:dyDescent="0.25">
      <c r="A2725">
        <v>2719</v>
      </c>
      <c r="B2725">
        <v>0</v>
      </c>
      <c r="C2725">
        <v>95.5</v>
      </c>
      <c r="D2725">
        <f>MOD(A2725-1+'Peaker Keys'!$B$7,'Peaker Keys'!$B$5)</f>
        <v>2742</v>
      </c>
      <c r="E2725">
        <f>INT(D2725/'Peaker Keys'!$B$6)+1</f>
        <v>115</v>
      </c>
      <c r="F2725">
        <f>MOD(D2725,'Peaker Keys'!$B$6)</f>
        <v>6</v>
      </c>
      <c r="G2725" t="str">
        <f>VLOOKUP(E2725,Clustering!$A$6:$B$370,2,FALSE)</f>
        <v>Spring</v>
      </c>
      <c r="H2725">
        <f>IF('Peaker Keys'!$B$29&gt;0,MAX(0,MIN('Peaker Keys'!$B$10,B2725/'Peaker Keys'!$B$29)),0)</f>
        <v>0</v>
      </c>
      <c r="I2725">
        <f>MAX(0,MIN('Peaker Keys'!$B$10,C2725/'Peaker Keys'!$B$30))</f>
        <v>7.9998927763062441E-4</v>
      </c>
      <c r="J2725">
        <f>IF('Peaker Keys'!$B$31=1,H2725,I2725)</f>
        <v>0</v>
      </c>
    </row>
    <row r="2726" spans="1:10" x14ac:dyDescent="0.25">
      <c r="A2726">
        <v>2720</v>
      </c>
      <c r="B2726">
        <v>0</v>
      </c>
      <c r="C2726">
        <v>95.5</v>
      </c>
      <c r="D2726">
        <f>MOD(A2726-1+'Peaker Keys'!$B$7,'Peaker Keys'!$B$5)</f>
        <v>2743</v>
      </c>
      <c r="E2726">
        <f>INT(D2726/'Peaker Keys'!$B$6)+1</f>
        <v>115</v>
      </c>
      <c r="F2726">
        <f>MOD(D2726,'Peaker Keys'!$B$6)</f>
        <v>7</v>
      </c>
      <c r="G2726" t="str">
        <f>VLOOKUP(E2726,Clustering!$A$6:$B$370,2,FALSE)</f>
        <v>Spring</v>
      </c>
      <c r="H2726">
        <f>IF('Peaker Keys'!$B$29&gt;0,MAX(0,MIN('Peaker Keys'!$B$10,B2726/'Peaker Keys'!$B$29)),0)</f>
        <v>0</v>
      </c>
      <c r="I2726">
        <f>MAX(0,MIN('Peaker Keys'!$B$10,C2726/'Peaker Keys'!$B$30))</f>
        <v>7.9998927763062441E-4</v>
      </c>
      <c r="J2726">
        <f>IF('Peaker Keys'!$B$31=1,H2726,I2726)</f>
        <v>0</v>
      </c>
    </row>
    <row r="2727" spans="1:10" x14ac:dyDescent="0.25">
      <c r="A2727">
        <v>2721</v>
      </c>
      <c r="B2727">
        <v>0</v>
      </c>
      <c r="C2727">
        <v>95.5</v>
      </c>
      <c r="D2727">
        <f>MOD(A2727-1+'Peaker Keys'!$B$7,'Peaker Keys'!$B$5)</f>
        <v>2744</v>
      </c>
      <c r="E2727">
        <f>INT(D2727/'Peaker Keys'!$B$6)+1</f>
        <v>115</v>
      </c>
      <c r="F2727">
        <f>MOD(D2727,'Peaker Keys'!$B$6)</f>
        <v>8</v>
      </c>
      <c r="G2727" t="str">
        <f>VLOOKUP(E2727,Clustering!$A$6:$B$370,2,FALSE)</f>
        <v>Spring</v>
      </c>
      <c r="H2727">
        <f>IF('Peaker Keys'!$B$29&gt;0,MAX(0,MIN('Peaker Keys'!$B$10,B2727/'Peaker Keys'!$B$29)),0)</f>
        <v>0</v>
      </c>
      <c r="I2727">
        <f>MAX(0,MIN('Peaker Keys'!$B$10,C2727/'Peaker Keys'!$B$30))</f>
        <v>7.9998927763062441E-4</v>
      </c>
      <c r="J2727">
        <f>IF('Peaker Keys'!$B$31=1,H2727,I2727)</f>
        <v>0</v>
      </c>
    </row>
    <row r="2728" spans="1:10" x14ac:dyDescent="0.25">
      <c r="A2728">
        <v>2722</v>
      </c>
      <c r="B2728">
        <v>0</v>
      </c>
      <c r="C2728">
        <v>95.5</v>
      </c>
      <c r="D2728">
        <f>MOD(A2728-1+'Peaker Keys'!$B$7,'Peaker Keys'!$B$5)</f>
        <v>2745</v>
      </c>
      <c r="E2728">
        <f>INT(D2728/'Peaker Keys'!$B$6)+1</f>
        <v>115</v>
      </c>
      <c r="F2728">
        <f>MOD(D2728,'Peaker Keys'!$B$6)</f>
        <v>9</v>
      </c>
      <c r="G2728" t="str">
        <f>VLOOKUP(E2728,Clustering!$A$6:$B$370,2,FALSE)</f>
        <v>Spring</v>
      </c>
      <c r="H2728">
        <f>IF('Peaker Keys'!$B$29&gt;0,MAX(0,MIN('Peaker Keys'!$B$10,B2728/'Peaker Keys'!$B$29)),0)</f>
        <v>0</v>
      </c>
      <c r="I2728">
        <f>MAX(0,MIN('Peaker Keys'!$B$10,C2728/'Peaker Keys'!$B$30))</f>
        <v>7.9998927763062441E-4</v>
      </c>
      <c r="J2728">
        <f>IF('Peaker Keys'!$B$31=1,H2728,I2728)</f>
        <v>0</v>
      </c>
    </row>
    <row r="2729" spans="1:10" x14ac:dyDescent="0.25">
      <c r="A2729">
        <v>2723</v>
      </c>
      <c r="B2729">
        <v>0</v>
      </c>
      <c r="C2729">
        <v>95.5</v>
      </c>
      <c r="D2729">
        <f>MOD(A2729-1+'Peaker Keys'!$B$7,'Peaker Keys'!$B$5)</f>
        <v>2746</v>
      </c>
      <c r="E2729">
        <f>INT(D2729/'Peaker Keys'!$B$6)+1</f>
        <v>115</v>
      </c>
      <c r="F2729">
        <f>MOD(D2729,'Peaker Keys'!$B$6)</f>
        <v>10</v>
      </c>
      <c r="G2729" t="str">
        <f>VLOOKUP(E2729,Clustering!$A$6:$B$370,2,FALSE)</f>
        <v>Spring</v>
      </c>
      <c r="H2729">
        <f>IF('Peaker Keys'!$B$29&gt;0,MAX(0,MIN('Peaker Keys'!$B$10,B2729/'Peaker Keys'!$B$29)),0)</f>
        <v>0</v>
      </c>
      <c r="I2729">
        <f>MAX(0,MIN('Peaker Keys'!$B$10,C2729/'Peaker Keys'!$B$30))</f>
        <v>7.9998927763062441E-4</v>
      </c>
      <c r="J2729">
        <f>IF('Peaker Keys'!$B$31=1,H2729,I2729)</f>
        <v>0</v>
      </c>
    </row>
    <row r="2730" spans="1:10" x14ac:dyDescent="0.25">
      <c r="A2730">
        <v>2724</v>
      </c>
      <c r="B2730">
        <v>0</v>
      </c>
      <c r="C2730">
        <v>100.2</v>
      </c>
      <c r="D2730">
        <f>MOD(A2730-1+'Peaker Keys'!$B$7,'Peaker Keys'!$B$5)</f>
        <v>2747</v>
      </c>
      <c r="E2730">
        <f>INT(D2730/'Peaker Keys'!$B$6)+1</f>
        <v>115</v>
      </c>
      <c r="F2730">
        <f>MOD(D2730,'Peaker Keys'!$B$6)</f>
        <v>11</v>
      </c>
      <c r="G2730" t="str">
        <f>VLOOKUP(E2730,Clustering!$A$6:$B$370,2,FALSE)</f>
        <v>Spring</v>
      </c>
      <c r="H2730">
        <f>IF('Peaker Keys'!$B$29&gt;0,MAX(0,MIN('Peaker Keys'!$B$10,B2730/'Peaker Keys'!$B$29)),0)</f>
        <v>0</v>
      </c>
      <c r="I2730">
        <f>MAX(0,MIN('Peaker Keys'!$B$10,C2730/'Peaker Keys'!$B$30))</f>
        <v>8.393604776815557E-4</v>
      </c>
      <c r="J2730">
        <f>IF('Peaker Keys'!$B$31=1,H2730,I2730)</f>
        <v>0</v>
      </c>
    </row>
    <row r="2731" spans="1:10" x14ac:dyDescent="0.25">
      <c r="A2731">
        <v>2725</v>
      </c>
      <c r="B2731">
        <v>0</v>
      </c>
      <c r="C2731">
        <v>100.2</v>
      </c>
      <c r="D2731">
        <f>MOD(A2731-1+'Peaker Keys'!$B$7,'Peaker Keys'!$B$5)</f>
        <v>2748</v>
      </c>
      <c r="E2731">
        <f>INT(D2731/'Peaker Keys'!$B$6)+1</f>
        <v>115</v>
      </c>
      <c r="F2731">
        <f>MOD(D2731,'Peaker Keys'!$B$6)</f>
        <v>12</v>
      </c>
      <c r="G2731" t="str">
        <f>VLOOKUP(E2731,Clustering!$A$6:$B$370,2,FALSE)</f>
        <v>Spring</v>
      </c>
      <c r="H2731">
        <f>IF('Peaker Keys'!$B$29&gt;0,MAX(0,MIN('Peaker Keys'!$B$10,B2731/'Peaker Keys'!$B$29)),0)</f>
        <v>0</v>
      </c>
      <c r="I2731">
        <f>MAX(0,MIN('Peaker Keys'!$B$10,C2731/'Peaker Keys'!$B$30))</f>
        <v>8.393604776815557E-4</v>
      </c>
      <c r="J2731">
        <f>IF('Peaker Keys'!$B$31=1,H2731,I2731)</f>
        <v>0</v>
      </c>
    </row>
    <row r="2732" spans="1:10" x14ac:dyDescent="0.25">
      <c r="A2732">
        <v>2726</v>
      </c>
      <c r="B2732">
        <v>0</v>
      </c>
      <c r="C2732">
        <v>148.19999999999999</v>
      </c>
      <c r="D2732">
        <f>MOD(A2732-1+'Peaker Keys'!$B$7,'Peaker Keys'!$B$5)</f>
        <v>2749</v>
      </c>
      <c r="E2732">
        <f>INT(D2732/'Peaker Keys'!$B$6)+1</f>
        <v>115</v>
      </c>
      <c r="F2732">
        <f>MOD(D2732,'Peaker Keys'!$B$6)</f>
        <v>13</v>
      </c>
      <c r="G2732" t="str">
        <f>VLOOKUP(E2732,Clustering!$A$6:$B$370,2,FALSE)</f>
        <v>Spring</v>
      </c>
      <c r="H2732">
        <f>IF('Peaker Keys'!$B$29&gt;0,MAX(0,MIN('Peaker Keys'!$B$10,B2732/'Peaker Keys'!$B$29)),0)</f>
        <v>0</v>
      </c>
      <c r="I2732">
        <f>MAX(0,MIN('Peaker Keys'!$B$10,C2732/'Peaker Keys'!$B$30))</f>
        <v>1.2414493292655343E-3</v>
      </c>
      <c r="J2732">
        <f>IF('Peaker Keys'!$B$31=1,H2732,I2732)</f>
        <v>0</v>
      </c>
    </row>
    <row r="2733" spans="1:10" x14ac:dyDescent="0.25">
      <c r="A2733">
        <v>2727</v>
      </c>
      <c r="B2733">
        <v>0</v>
      </c>
      <c r="C2733">
        <v>95.5</v>
      </c>
      <c r="D2733">
        <f>MOD(A2733-1+'Peaker Keys'!$B$7,'Peaker Keys'!$B$5)</f>
        <v>2750</v>
      </c>
      <c r="E2733">
        <f>INT(D2733/'Peaker Keys'!$B$6)+1</f>
        <v>115</v>
      </c>
      <c r="F2733">
        <f>MOD(D2733,'Peaker Keys'!$B$6)</f>
        <v>14</v>
      </c>
      <c r="G2733" t="str">
        <f>VLOOKUP(E2733,Clustering!$A$6:$B$370,2,FALSE)</f>
        <v>Spring</v>
      </c>
      <c r="H2733">
        <f>IF('Peaker Keys'!$B$29&gt;0,MAX(0,MIN('Peaker Keys'!$B$10,B2733/'Peaker Keys'!$B$29)),0)</f>
        <v>0</v>
      </c>
      <c r="I2733">
        <f>MAX(0,MIN('Peaker Keys'!$B$10,C2733/'Peaker Keys'!$B$30))</f>
        <v>7.9998927763062441E-4</v>
      </c>
      <c r="J2733">
        <f>IF('Peaker Keys'!$B$31=1,H2733,I2733)</f>
        <v>0</v>
      </c>
    </row>
    <row r="2734" spans="1:10" x14ac:dyDescent="0.25">
      <c r="A2734">
        <v>2728</v>
      </c>
      <c r="B2734">
        <v>0</v>
      </c>
      <c r="C2734">
        <v>95.5</v>
      </c>
      <c r="D2734">
        <f>MOD(A2734-1+'Peaker Keys'!$B$7,'Peaker Keys'!$B$5)</f>
        <v>2751</v>
      </c>
      <c r="E2734">
        <f>INT(D2734/'Peaker Keys'!$B$6)+1</f>
        <v>115</v>
      </c>
      <c r="F2734">
        <f>MOD(D2734,'Peaker Keys'!$B$6)</f>
        <v>15</v>
      </c>
      <c r="G2734" t="str">
        <f>VLOOKUP(E2734,Clustering!$A$6:$B$370,2,FALSE)</f>
        <v>Spring</v>
      </c>
      <c r="H2734">
        <f>IF('Peaker Keys'!$B$29&gt;0,MAX(0,MIN('Peaker Keys'!$B$10,B2734/'Peaker Keys'!$B$29)),0)</f>
        <v>0</v>
      </c>
      <c r="I2734">
        <f>MAX(0,MIN('Peaker Keys'!$B$10,C2734/'Peaker Keys'!$B$30))</f>
        <v>7.9998927763062441E-4</v>
      </c>
      <c r="J2734">
        <f>IF('Peaker Keys'!$B$31=1,H2734,I2734)</f>
        <v>0</v>
      </c>
    </row>
    <row r="2735" spans="1:10" x14ac:dyDescent="0.25">
      <c r="A2735">
        <v>2729</v>
      </c>
      <c r="B2735">
        <v>0</v>
      </c>
      <c r="C2735">
        <v>159.1</v>
      </c>
      <c r="D2735">
        <f>MOD(A2735-1+'Peaker Keys'!$B$7,'Peaker Keys'!$B$5)</f>
        <v>2752</v>
      </c>
      <c r="E2735">
        <f>INT(D2735/'Peaker Keys'!$B$6)+1</f>
        <v>115</v>
      </c>
      <c r="F2735">
        <f>MOD(D2735,'Peaker Keys'!$B$6)</f>
        <v>16</v>
      </c>
      <c r="G2735" t="str">
        <f>VLOOKUP(E2735,Clustering!$A$6:$B$370,2,FALSE)</f>
        <v>Spring</v>
      </c>
      <c r="H2735">
        <f>IF('Peaker Keys'!$B$29&gt;0,MAX(0,MIN('Peaker Keys'!$B$10,B2735/'Peaker Keys'!$B$29)),0)</f>
        <v>0</v>
      </c>
      <c r="I2735">
        <f>MAX(0,MIN('Peaker Keys'!$B$10,C2735/'Peaker Keys'!$B$30))</f>
        <v>1.3327570059793962E-3</v>
      </c>
      <c r="J2735">
        <f>IF('Peaker Keys'!$B$31=1,H2735,I2735)</f>
        <v>0</v>
      </c>
    </row>
    <row r="2736" spans="1:10" x14ac:dyDescent="0.25">
      <c r="A2736">
        <v>2730</v>
      </c>
      <c r="B2736">
        <v>0</v>
      </c>
      <c r="C2736">
        <v>159.1</v>
      </c>
      <c r="D2736">
        <f>MOD(A2736-1+'Peaker Keys'!$B$7,'Peaker Keys'!$B$5)</f>
        <v>2753</v>
      </c>
      <c r="E2736">
        <f>INT(D2736/'Peaker Keys'!$B$6)+1</f>
        <v>115</v>
      </c>
      <c r="F2736">
        <f>MOD(D2736,'Peaker Keys'!$B$6)</f>
        <v>17</v>
      </c>
      <c r="G2736" t="str">
        <f>VLOOKUP(E2736,Clustering!$A$6:$B$370,2,FALSE)</f>
        <v>Spring</v>
      </c>
      <c r="H2736">
        <f>IF('Peaker Keys'!$B$29&gt;0,MAX(0,MIN('Peaker Keys'!$B$10,B2736/'Peaker Keys'!$B$29)),0)</f>
        <v>0</v>
      </c>
      <c r="I2736">
        <f>MAX(0,MIN('Peaker Keys'!$B$10,C2736/'Peaker Keys'!$B$30))</f>
        <v>1.3327570059793962E-3</v>
      </c>
      <c r="J2736">
        <f>IF('Peaker Keys'!$B$31=1,H2736,I2736)</f>
        <v>0</v>
      </c>
    </row>
    <row r="2737" spans="1:10" x14ac:dyDescent="0.25">
      <c r="A2737">
        <v>2731</v>
      </c>
      <c r="B2737">
        <v>0</v>
      </c>
      <c r="C2737">
        <v>3357.9</v>
      </c>
      <c r="D2737">
        <f>MOD(A2737-1+'Peaker Keys'!$B$7,'Peaker Keys'!$B$5)</f>
        <v>2754</v>
      </c>
      <c r="E2737">
        <f>INT(D2737/'Peaker Keys'!$B$6)+1</f>
        <v>115</v>
      </c>
      <c r="F2737">
        <f>MOD(D2737,'Peaker Keys'!$B$6)</f>
        <v>18</v>
      </c>
      <c r="G2737" t="str">
        <f>VLOOKUP(E2737,Clustering!$A$6:$B$370,2,FALSE)</f>
        <v>Spring</v>
      </c>
      <c r="H2737">
        <f>IF('Peaker Keys'!$B$29&gt;0,MAX(0,MIN('Peaker Keys'!$B$10,B2737/'Peaker Keys'!$B$29)),0)</f>
        <v>0</v>
      </c>
      <c r="I2737">
        <f>MAX(0,MIN('Peaker Keys'!$B$10,C2737/'Peaker Keys'!$B$30))</f>
        <v>2.8128628223621714E-2</v>
      </c>
      <c r="J2737">
        <f>IF('Peaker Keys'!$B$31=1,H2737,I2737)</f>
        <v>0</v>
      </c>
    </row>
    <row r="2738" spans="1:10" x14ac:dyDescent="0.25">
      <c r="A2738">
        <v>2732</v>
      </c>
      <c r="B2738">
        <v>0</v>
      </c>
      <c r="C2738">
        <v>8839.2999999999993</v>
      </c>
      <c r="D2738">
        <f>MOD(A2738-1+'Peaker Keys'!$B$7,'Peaker Keys'!$B$5)</f>
        <v>2755</v>
      </c>
      <c r="E2738">
        <f>INT(D2738/'Peaker Keys'!$B$6)+1</f>
        <v>115</v>
      </c>
      <c r="F2738">
        <f>MOD(D2738,'Peaker Keys'!$B$6)</f>
        <v>19</v>
      </c>
      <c r="G2738" t="str">
        <f>VLOOKUP(E2738,Clustering!$A$6:$B$370,2,FALSE)</f>
        <v>Spring</v>
      </c>
      <c r="H2738">
        <f>IF('Peaker Keys'!$B$29&gt;0,MAX(0,MIN('Peaker Keys'!$B$10,B2738/'Peaker Keys'!$B$29)),0)</f>
        <v>0</v>
      </c>
      <c r="I2738">
        <f>MAX(0,MIN('Peaker Keys'!$B$10,C2738/'Peaker Keys'!$B$30))</f>
        <v>7.4045499704297149E-2</v>
      </c>
      <c r="J2738">
        <f>IF('Peaker Keys'!$B$31=1,H2738,I2738)</f>
        <v>0</v>
      </c>
    </row>
    <row r="2739" spans="1:10" x14ac:dyDescent="0.25">
      <c r="A2739">
        <v>2733</v>
      </c>
      <c r="B2739">
        <v>0</v>
      </c>
      <c r="C2739">
        <v>8093.6</v>
      </c>
      <c r="D2739">
        <f>MOD(A2739-1+'Peaker Keys'!$B$7,'Peaker Keys'!$B$5)</f>
        <v>2756</v>
      </c>
      <c r="E2739">
        <f>INT(D2739/'Peaker Keys'!$B$6)+1</f>
        <v>115</v>
      </c>
      <c r="F2739">
        <f>MOD(D2739,'Peaker Keys'!$B$6)</f>
        <v>20</v>
      </c>
      <c r="G2739" t="str">
        <f>VLOOKUP(E2739,Clustering!$A$6:$B$370,2,FALSE)</f>
        <v>Spring</v>
      </c>
      <c r="H2739">
        <f>IF('Peaker Keys'!$B$29&gt;0,MAX(0,MIN('Peaker Keys'!$B$10,B2739/'Peaker Keys'!$B$29)),0)</f>
        <v>0</v>
      </c>
      <c r="I2739">
        <f>MAX(0,MIN('Peaker Keys'!$B$10,C2739/'Peaker Keys'!$B$30))</f>
        <v>6.7798881857918547E-2</v>
      </c>
      <c r="J2739">
        <f>IF('Peaker Keys'!$B$31=1,H2739,I2739)</f>
        <v>0</v>
      </c>
    </row>
    <row r="2740" spans="1:10" x14ac:dyDescent="0.25">
      <c r="A2740">
        <v>2734</v>
      </c>
      <c r="B2740">
        <v>0</v>
      </c>
      <c r="C2740">
        <v>1118.5</v>
      </c>
      <c r="D2740">
        <f>MOD(A2740-1+'Peaker Keys'!$B$7,'Peaker Keys'!$B$5)</f>
        <v>2757</v>
      </c>
      <c r="E2740">
        <f>INT(D2740/'Peaker Keys'!$B$6)+1</f>
        <v>115</v>
      </c>
      <c r="F2740">
        <f>MOD(D2740,'Peaker Keys'!$B$6)</f>
        <v>21</v>
      </c>
      <c r="G2740" t="str">
        <f>VLOOKUP(E2740,Clustering!$A$6:$B$370,2,FALSE)</f>
        <v>Spring</v>
      </c>
      <c r="H2740">
        <f>IF('Peaker Keys'!$B$29&gt;0,MAX(0,MIN('Peaker Keys'!$B$10,B2740/'Peaker Keys'!$B$29)),0)</f>
        <v>0</v>
      </c>
      <c r="I2740">
        <f>MAX(0,MIN('Peaker Keys'!$B$10,C2740/'Peaker Keys'!$B$30))</f>
        <v>9.3695079270141712E-3</v>
      </c>
      <c r="J2740">
        <f>IF('Peaker Keys'!$B$31=1,H2740,I2740)</f>
        <v>0</v>
      </c>
    </row>
    <row r="2741" spans="1:10" x14ac:dyDescent="0.25">
      <c r="A2741">
        <v>2735</v>
      </c>
      <c r="B2741">
        <v>0</v>
      </c>
      <c r="C2741">
        <v>159.1</v>
      </c>
      <c r="D2741">
        <f>MOD(A2741-1+'Peaker Keys'!$B$7,'Peaker Keys'!$B$5)</f>
        <v>2758</v>
      </c>
      <c r="E2741">
        <f>INT(D2741/'Peaker Keys'!$B$6)+1</f>
        <v>115</v>
      </c>
      <c r="F2741">
        <f>MOD(D2741,'Peaker Keys'!$B$6)</f>
        <v>22</v>
      </c>
      <c r="G2741" t="str">
        <f>VLOOKUP(E2741,Clustering!$A$6:$B$370,2,FALSE)</f>
        <v>Spring</v>
      </c>
      <c r="H2741">
        <f>IF('Peaker Keys'!$B$29&gt;0,MAX(0,MIN('Peaker Keys'!$B$10,B2741/'Peaker Keys'!$B$29)),0)</f>
        <v>0</v>
      </c>
      <c r="I2741">
        <f>MAX(0,MIN('Peaker Keys'!$B$10,C2741/'Peaker Keys'!$B$30))</f>
        <v>1.3327570059793962E-3</v>
      </c>
      <c r="J2741">
        <f>IF('Peaker Keys'!$B$31=1,H2741,I2741)</f>
        <v>0</v>
      </c>
    </row>
    <row r="2742" spans="1:10" x14ac:dyDescent="0.25">
      <c r="A2742">
        <v>2736</v>
      </c>
      <c r="B2742">
        <v>0</v>
      </c>
      <c r="C2742">
        <v>159.1</v>
      </c>
      <c r="D2742">
        <f>MOD(A2742-1+'Peaker Keys'!$B$7,'Peaker Keys'!$B$5)</f>
        <v>2759</v>
      </c>
      <c r="E2742">
        <f>INT(D2742/'Peaker Keys'!$B$6)+1</f>
        <v>115</v>
      </c>
      <c r="F2742">
        <f>MOD(D2742,'Peaker Keys'!$B$6)</f>
        <v>23</v>
      </c>
      <c r="G2742" t="str">
        <f>VLOOKUP(E2742,Clustering!$A$6:$B$370,2,FALSE)</f>
        <v>Spring</v>
      </c>
      <c r="H2742">
        <f>IF('Peaker Keys'!$B$29&gt;0,MAX(0,MIN('Peaker Keys'!$B$10,B2742/'Peaker Keys'!$B$29)),0)</f>
        <v>0</v>
      </c>
      <c r="I2742">
        <f>MAX(0,MIN('Peaker Keys'!$B$10,C2742/'Peaker Keys'!$B$30))</f>
        <v>1.3327570059793962E-3</v>
      </c>
      <c r="J2742">
        <f>IF('Peaker Keys'!$B$31=1,H2742,I2742)</f>
        <v>0</v>
      </c>
    </row>
    <row r="2743" spans="1:10" x14ac:dyDescent="0.25">
      <c r="A2743">
        <v>2737</v>
      </c>
      <c r="B2743">
        <v>0</v>
      </c>
      <c r="C2743">
        <v>159.1</v>
      </c>
      <c r="D2743">
        <f>MOD(A2743-1+'Peaker Keys'!$B$7,'Peaker Keys'!$B$5)</f>
        <v>2760</v>
      </c>
      <c r="E2743">
        <f>INT(D2743/'Peaker Keys'!$B$6)+1</f>
        <v>116</v>
      </c>
      <c r="F2743">
        <f>MOD(D2743,'Peaker Keys'!$B$6)</f>
        <v>0</v>
      </c>
      <c r="G2743" t="str">
        <f>VLOOKUP(E2743,Clustering!$A$6:$B$370,2,FALSE)</f>
        <v>Fall</v>
      </c>
      <c r="H2743">
        <f>IF('Peaker Keys'!$B$29&gt;0,MAX(0,MIN('Peaker Keys'!$B$10,B2743/'Peaker Keys'!$B$29)),0)</f>
        <v>0</v>
      </c>
      <c r="I2743">
        <f>MAX(0,MIN('Peaker Keys'!$B$10,C2743/'Peaker Keys'!$B$30))</f>
        <v>1.3327570059793962E-3</v>
      </c>
      <c r="J2743">
        <f>IF('Peaker Keys'!$B$31=1,H2743,I2743)</f>
        <v>0</v>
      </c>
    </row>
    <row r="2744" spans="1:10" x14ac:dyDescent="0.25">
      <c r="A2744">
        <v>2738</v>
      </c>
      <c r="B2744">
        <v>0</v>
      </c>
      <c r="C2744">
        <v>159.1</v>
      </c>
      <c r="D2744">
        <f>MOD(A2744-1+'Peaker Keys'!$B$7,'Peaker Keys'!$B$5)</f>
        <v>2761</v>
      </c>
      <c r="E2744">
        <f>INT(D2744/'Peaker Keys'!$B$6)+1</f>
        <v>116</v>
      </c>
      <c r="F2744">
        <f>MOD(D2744,'Peaker Keys'!$B$6)</f>
        <v>1</v>
      </c>
      <c r="G2744" t="str">
        <f>VLOOKUP(E2744,Clustering!$A$6:$B$370,2,FALSE)</f>
        <v>Fall</v>
      </c>
      <c r="H2744">
        <f>IF('Peaker Keys'!$B$29&gt;0,MAX(0,MIN('Peaker Keys'!$B$10,B2744/'Peaker Keys'!$B$29)),0)</f>
        <v>0</v>
      </c>
      <c r="I2744">
        <f>MAX(0,MIN('Peaker Keys'!$B$10,C2744/'Peaker Keys'!$B$30))</f>
        <v>1.3327570059793962E-3</v>
      </c>
      <c r="J2744">
        <f>IF('Peaker Keys'!$B$31=1,H2744,I2744)</f>
        <v>0</v>
      </c>
    </row>
    <row r="2745" spans="1:10" x14ac:dyDescent="0.25">
      <c r="A2745">
        <v>2739</v>
      </c>
      <c r="B2745">
        <v>0</v>
      </c>
      <c r="C2745">
        <v>136.6</v>
      </c>
      <c r="D2745">
        <f>MOD(A2745-1+'Peaker Keys'!$B$7,'Peaker Keys'!$B$5)</f>
        <v>2762</v>
      </c>
      <c r="E2745">
        <f>INT(D2745/'Peaker Keys'!$B$6)+1</f>
        <v>116</v>
      </c>
      <c r="F2745">
        <f>MOD(D2745,'Peaker Keys'!$B$6)</f>
        <v>2</v>
      </c>
      <c r="G2745" t="str">
        <f>VLOOKUP(E2745,Clustering!$A$6:$B$370,2,FALSE)</f>
        <v>Fall</v>
      </c>
      <c r="H2745">
        <f>IF('Peaker Keys'!$B$29&gt;0,MAX(0,MIN('Peaker Keys'!$B$10,B2745/'Peaker Keys'!$B$29)),0)</f>
        <v>0</v>
      </c>
      <c r="I2745">
        <f>MAX(0,MIN('Peaker Keys'!$B$10,C2745/'Peaker Keys'!$B$30))</f>
        <v>1.1442778567994061E-3</v>
      </c>
      <c r="J2745">
        <f>IF('Peaker Keys'!$B$31=1,H2745,I2745)</f>
        <v>0</v>
      </c>
    </row>
    <row r="2746" spans="1:10" x14ac:dyDescent="0.25">
      <c r="A2746">
        <v>2740</v>
      </c>
      <c r="B2746">
        <v>0</v>
      </c>
      <c r="C2746">
        <v>126.7</v>
      </c>
      <c r="D2746">
        <f>MOD(A2746-1+'Peaker Keys'!$B$7,'Peaker Keys'!$B$5)</f>
        <v>2763</v>
      </c>
      <c r="E2746">
        <f>INT(D2746/'Peaker Keys'!$B$6)+1</f>
        <v>116</v>
      </c>
      <c r="F2746">
        <f>MOD(D2746,'Peaker Keys'!$B$6)</f>
        <v>3</v>
      </c>
      <c r="G2746" t="str">
        <f>VLOOKUP(E2746,Clustering!$A$6:$B$370,2,FALSE)</f>
        <v>Fall</v>
      </c>
      <c r="H2746">
        <f>IF('Peaker Keys'!$B$29&gt;0,MAX(0,MIN('Peaker Keys'!$B$10,B2746/'Peaker Keys'!$B$29)),0)</f>
        <v>0</v>
      </c>
      <c r="I2746">
        <f>MAX(0,MIN('Peaker Keys'!$B$10,C2746/'Peaker Keys'!$B$30))</f>
        <v>1.0613470311602105E-3</v>
      </c>
      <c r="J2746">
        <f>IF('Peaker Keys'!$B$31=1,H2746,I2746)</f>
        <v>0</v>
      </c>
    </row>
    <row r="2747" spans="1:10" x14ac:dyDescent="0.25">
      <c r="A2747">
        <v>2741</v>
      </c>
      <c r="B2747">
        <v>0</v>
      </c>
      <c r="C2747">
        <v>143.9</v>
      </c>
      <c r="D2747">
        <f>MOD(A2747-1+'Peaker Keys'!$B$7,'Peaker Keys'!$B$5)</f>
        <v>2764</v>
      </c>
      <c r="E2747">
        <f>INT(D2747/'Peaker Keys'!$B$6)+1</f>
        <v>116</v>
      </c>
      <c r="F2747">
        <f>MOD(D2747,'Peaker Keys'!$B$6)</f>
        <v>4</v>
      </c>
      <c r="G2747" t="str">
        <f>VLOOKUP(E2747,Clustering!$A$6:$B$370,2,FALSE)</f>
        <v>Fall</v>
      </c>
      <c r="H2747">
        <f>IF('Peaker Keys'!$B$29&gt;0,MAX(0,MIN('Peaker Keys'!$B$10,B2747/'Peaker Keys'!$B$29)),0)</f>
        <v>0</v>
      </c>
      <c r="I2747">
        <f>MAX(0,MIN('Peaker Keys'!$B$10,C2747/'Peaker Keys'!$B$30))</f>
        <v>1.2054288696444696E-3</v>
      </c>
      <c r="J2747">
        <f>IF('Peaker Keys'!$B$31=1,H2747,I2747)</f>
        <v>0</v>
      </c>
    </row>
    <row r="2748" spans="1:10" x14ac:dyDescent="0.25">
      <c r="A2748">
        <v>2742</v>
      </c>
      <c r="B2748">
        <v>0</v>
      </c>
      <c r="C2748">
        <v>51.6</v>
      </c>
      <c r="D2748">
        <f>MOD(A2748-1+'Peaker Keys'!$B$7,'Peaker Keys'!$B$5)</f>
        <v>2765</v>
      </c>
      <c r="E2748">
        <f>INT(D2748/'Peaker Keys'!$B$6)+1</f>
        <v>116</v>
      </c>
      <c r="F2748">
        <f>MOD(D2748,'Peaker Keys'!$B$6)</f>
        <v>5</v>
      </c>
      <c r="G2748" t="str">
        <f>VLOOKUP(E2748,Clustering!$A$6:$B$370,2,FALSE)</f>
        <v>Fall</v>
      </c>
      <c r="H2748">
        <f>IF('Peaker Keys'!$B$29&gt;0,MAX(0,MIN('Peaker Keys'!$B$10,B2748/'Peaker Keys'!$B$29)),0)</f>
        <v>0</v>
      </c>
      <c r="I2748">
        <f>MAX(0,MIN('Peaker Keys'!$B$10,C2748/'Peaker Keys'!$B$30))</f>
        <v>4.3224551545277719E-4</v>
      </c>
      <c r="J2748">
        <f>IF('Peaker Keys'!$B$31=1,H2748,I2748)</f>
        <v>0</v>
      </c>
    </row>
    <row r="2749" spans="1:10" x14ac:dyDescent="0.25">
      <c r="A2749">
        <v>2743</v>
      </c>
      <c r="B2749">
        <v>0</v>
      </c>
      <c r="C2749">
        <v>51.6</v>
      </c>
      <c r="D2749">
        <f>MOD(A2749-1+'Peaker Keys'!$B$7,'Peaker Keys'!$B$5)</f>
        <v>2766</v>
      </c>
      <c r="E2749">
        <f>INT(D2749/'Peaker Keys'!$B$6)+1</f>
        <v>116</v>
      </c>
      <c r="F2749">
        <f>MOD(D2749,'Peaker Keys'!$B$6)</f>
        <v>6</v>
      </c>
      <c r="G2749" t="str">
        <f>VLOOKUP(E2749,Clustering!$A$6:$B$370,2,FALSE)</f>
        <v>Fall</v>
      </c>
      <c r="H2749">
        <f>IF('Peaker Keys'!$B$29&gt;0,MAX(0,MIN('Peaker Keys'!$B$10,B2749/'Peaker Keys'!$B$29)),0)</f>
        <v>0</v>
      </c>
      <c r="I2749">
        <f>MAX(0,MIN('Peaker Keys'!$B$10,C2749/'Peaker Keys'!$B$30))</f>
        <v>4.3224551545277719E-4</v>
      </c>
      <c r="J2749">
        <f>IF('Peaker Keys'!$B$31=1,H2749,I2749)</f>
        <v>0</v>
      </c>
    </row>
    <row r="2750" spans="1:10" x14ac:dyDescent="0.25">
      <c r="A2750">
        <v>2744</v>
      </c>
      <c r="B2750">
        <v>0</v>
      </c>
      <c r="C2750">
        <v>51.6</v>
      </c>
      <c r="D2750">
        <f>MOD(A2750-1+'Peaker Keys'!$B$7,'Peaker Keys'!$B$5)</f>
        <v>2767</v>
      </c>
      <c r="E2750">
        <f>INT(D2750/'Peaker Keys'!$B$6)+1</f>
        <v>116</v>
      </c>
      <c r="F2750">
        <f>MOD(D2750,'Peaker Keys'!$B$6)</f>
        <v>7</v>
      </c>
      <c r="G2750" t="str">
        <f>VLOOKUP(E2750,Clustering!$A$6:$B$370,2,FALSE)</f>
        <v>Fall</v>
      </c>
      <c r="H2750">
        <f>IF('Peaker Keys'!$B$29&gt;0,MAX(0,MIN('Peaker Keys'!$B$10,B2750/'Peaker Keys'!$B$29)),0)</f>
        <v>0</v>
      </c>
      <c r="I2750">
        <f>MAX(0,MIN('Peaker Keys'!$B$10,C2750/'Peaker Keys'!$B$30))</f>
        <v>4.3224551545277719E-4</v>
      </c>
      <c r="J2750">
        <f>IF('Peaker Keys'!$B$31=1,H2750,I2750)</f>
        <v>0</v>
      </c>
    </row>
    <row r="2751" spans="1:10" x14ac:dyDescent="0.25">
      <c r="A2751">
        <v>2745</v>
      </c>
      <c r="B2751">
        <v>0</v>
      </c>
      <c r="C2751">
        <v>51.6</v>
      </c>
      <c r="D2751">
        <f>MOD(A2751-1+'Peaker Keys'!$B$7,'Peaker Keys'!$B$5)</f>
        <v>2768</v>
      </c>
      <c r="E2751">
        <f>INT(D2751/'Peaker Keys'!$B$6)+1</f>
        <v>116</v>
      </c>
      <c r="F2751">
        <f>MOD(D2751,'Peaker Keys'!$B$6)</f>
        <v>8</v>
      </c>
      <c r="G2751" t="str">
        <f>VLOOKUP(E2751,Clustering!$A$6:$B$370,2,FALSE)</f>
        <v>Fall</v>
      </c>
      <c r="H2751">
        <f>IF('Peaker Keys'!$B$29&gt;0,MAX(0,MIN('Peaker Keys'!$B$10,B2751/'Peaker Keys'!$B$29)),0)</f>
        <v>0</v>
      </c>
      <c r="I2751">
        <f>MAX(0,MIN('Peaker Keys'!$B$10,C2751/'Peaker Keys'!$B$30))</f>
        <v>4.3224551545277719E-4</v>
      </c>
      <c r="J2751">
        <f>IF('Peaker Keys'!$B$31=1,H2751,I2751)</f>
        <v>0</v>
      </c>
    </row>
    <row r="2752" spans="1:10" x14ac:dyDescent="0.25">
      <c r="A2752">
        <v>2746</v>
      </c>
      <c r="B2752">
        <v>0</v>
      </c>
      <c r="C2752">
        <v>51.6</v>
      </c>
      <c r="D2752">
        <f>MOD(A2752-1+'Peaker Keys'!$B$7,'Peaker Keys'!$B$5)</f>
        <v>2769</v>
      </c>
      <c r="E2752">
        <f>INT(D2752/'Peaker Keys'!$B$6)+1</f>
        <v>116</v>
      </c>
      <c r="F2752">
        <f>MOD(D2752,'Peaker Keys'!$B$6)</f>
        <v>9</v>
      </c>
      <c r="G2752" t="str">
        <f>VLOOKUP(E2752,Clustering!$A$6:$B$370,2,FALSE)</f>
        <v>Fall</v>
      </c>
      <c r="H2752">
        <f>IF('Peaker Keys'!$B$29&gt;0,MAX(0,MIN('Peaker Keys'!$B$10,B2752/'Peaker Keys'!$B$29)),0)</f>
        <v>0</v>
      </c>
      <c r="I2752">
        <f>MAX(0,MIN('Peaker Keys'!$B$10,C2752/'Peaker Keys'!$B$30))</f>
        <v>4.3224551545277719E-4</v>
      </c>
      <c r="J2752">
        <f>IF('Peaker Keys'!$B$31=1,H2752,I2752)</f>
        <v>0</v>
      </c>
    </row>
    <row r="2753" spans="1:10" x14ac:dyDescent="0.25">
      <c r="A2753">
        <v>2747</v>
      </c>
      <c r="B2753">
        <v>0</v>
      </c>
      <c r="C2753">
        <v>51.6</v>
      </c>
      <c r="D2753">
        <f>MOD(A2753-1+'Peaker Keys'!$B$7,'Peaker Keys'!$B$5)</f>
        <v>2770</v>
      </c>
      <c r="E2753">
        <f>INT(D2753/'Peaker Keys'!$B$6)+1</f>
        <v>116</v>
      </c>
      <c r="F2753">
        <f>MOD(D2753,'Peaker Keys'!$B$6)</f>
        <v>10</v>
      </c>
      <c r="G2753" t="str">
        <f>VLOOKUP(E2753,Clustering!$A$6:$B$370,2,FALSE)</f>
        <v>Fall</v>
      </c>
      <c r="H2753">
        <f>IF('Peaker Keys'!$B$29&gt;0,MAX(0,MIN('Peaker Keys'!$B$10,B2753/'Peaker Keys'!$B$29)),0)</f>
        <v>0</v>
      </c>
      <c r="I2753">
        <f>MAX(0,MIN('Peaker Keys'!$B$10,C2753/'Peaker Keys'!$B$30))</f>
        <v>4.3224551545277719E-4</v>
      </c>
      <c r="J2753">
        <f>IF('Peaker Keys'!$B$31=1,H2753,I2753)</f>
        <v>0</v>
      </c>
    </row>
    <row r="2754" spans="1:10" x14ac:dyDescent="0.25">
      <c r="A2754">
        <v>2748</v>
      </c>
      <c r="B2754">
        <v>0</v>
      </c>
      <c r="C2754">
        <v>51.6</v>
      </c>
      <c r="D2754">
        <f>MOD(A2754-1+'Peaker Keys'!$B$7,'Peaker Keys'!$B$5)</f>
        <v>2771</v>
      </c>
      <c r="E2754">
        <f>INT(D2754/'Peaker Keys'!$B$6)+1</f>
        <v>116</v>
      </c>
      <c r="F2754">
        <f>MOD(D2754,'Peaker Keys'!$B$6)</f>
        <v>11</v>
      </c>
      <c r="G2754" t="str">
        <f>VLOOKUP(E2754,Clustering!$A$6:$B$370,2,FALSE)</f>
        <v>Fall</v>
      </c>
      <c r="H2754">
        <f>IF('Peaker Keys'!$B$29&gt;0,MAX(0,MIN('Peaker Keys'!$B$10,B2754/'Peaker Keys'!$B$29)),0)</f>
        <v>0</v>
      </c>
      <c r="I2754">
        <f>MAX(0,MIN('Peaker Keys'!$B$10,C2754/'Peaker Keys'!$B$30))</f>
        <v>4.3224551545277719E-4</v>
      </c>
      <c r="J2754">
        <f>IF('Peaker Keys'!$B$31=1,H2754,I2754)</f>
        <v>0</v>
      </c>
    </row>
    <row r="2755" spans="1:10" x14ac:dyDescent="0.25">
      <c r="A2755">
        <v>2749</v>
      </c>
      <c r="B2755">
        <v>0</v>
      </c>
      <c r="C2755">
        <v>51.6</v>
      </c>
      <c r="D2755">
        <f>MOD(A2755-1+'Peaker Keys'!$B$7,'Peaker Keys'!$B$5)</f>
        <v>2772</v>
      </c>
      <c r="E2755">
        <f>INT(D2755/'Peaker Keys'!$B$6)+1</f>
        <v>116</v>
      </c>
      <c r="F2755">
        <f>MOD(D2755,'Peaker Keys'!$B$6)</f>
        <v>12</v>
      </c>
      <c r="G2755" t="str">
        <f>VLOOKUP(E2755,Clustering!$A$6:$B$370,2,FALSE)</f>
        <v>Fall</v>
      </c>
      <c r="H2755">
        <f>IF('Peaker Keys'!$B$29&gt;0,MAX(0,MIN('Peaker Keys'!$B$10,B2755/'Peaker Keys'!$B$29)),0)</f>
        <v>0</v>
      </c>
      <c r="I2755">
        <f>MAX(0,MIN('Peaker Keys'!$B$10,C2755/'Peaker Keys'!$B$30))</f>
        <v>4.3224551545277719E-4</v>
      </c>
      <c r="J2755">
        <f>IF('Peaker Keys'!$B$31=1,H2755,I2755)</f>
        <v>0</v>
      </c>
    </row>
    <row r="2756" spans="1:10" x14ac:dyDescent="0.25">
      <c r="A2756">
        <v>2750</v>
      </c>
      <c r="B2756">
        <v>0</v>
      </c>
      <c r="C2756">
        <v>51.6</v>
      </c>
      <c r="D2756">
        <f>MOD(A2756-1+'Peaker Keys'!$B$7,'Peaker Keys'!$B$5)</f>
        <v>2773</v>
      </c>
      <c r="E2756">
        <f>INT(D2756/'Peaker Keys'!$B$6)+1</f>
        <v>116</v>
      </c>
      <c r="F2756">
        <f>MOD(D2756,'Peaker Keys'!$B$6)</f>
        <v>13</v>
      </c>
      <c r="G2756" t="str">
        <f>VLOOKUP(E2756,Clustering!$A$6:$B$370,2,FALSE)</f>
        <v>Fall</v>
      </c>
      <c r="H2756">
        <f>IF('Peaker Keys'!$B$29&gt;0,MAX(0,MIN('Peaker Keys'!$B$10,B2756/'Peaker Keys'!$B$29)),0)</f>
        <v>0</v>
      </c>
      <c r="I2756">
        <f>MAX(0,MIN('Peaker Keys'!$B$10,C2756/'Peaker Keys'!$B$30))</f>
        <v>4.3224551545277719E-4</v>
      </c>
      <c r="J2756">
        <f>IF('Peaker Keys'!$B$31=1,H2756,I2756)</f>
        <v>0</v>
      </c>
    </row>
    <row r="2757" spans="1:10" x14ac:dyDescent="0.25">
      <c r="A2757">
        <v>2751</v>
      </c>
      <c r="B2757">
        <v>0</v>
      </c>
      <c r="C2757">
        <v>51.6</v>
      </c>
      <c r="D2757">
        <f>MOD(A2757-1+'Peaker Keys'!$B$7,'Peaker Keys'!$B$5)</f>
        <v>2774</v>
      </c>
      <c r="E2757">
        <f>INT(D2757/'Peaker Keys'!$B$6)+1</f>
        <v>116</v>
      </c>
      <c r="F2757">
        <f>MOD(D2757,'Peaker Keys'!$B$6)</f>
        <v>14</v>
      </c>
      <c r="G2757" t="str">
        <f>VLOOKUP(E2757,Clustering!$A$6:$B$370,2,FALSE)</f>
        <v>Fall</v>
      </c>
      <c r="H2757">
        <f>IF('Peaker Keys'!$B$29&gt;0,MAX(0,MIN('Peaker Keys'!$B$10,B2757/'Peaker Keys'!$B$29)),0)</f>
        <v>0</v>
      </c>
      <c r="I2757">
        <f>MAX(0,MIN('Peaker Keys'!$B$10,C2757/'Peaker Keys'!$B$30))</f>
        <v>4.3224551545277719E-4</v>
      </c>
      <c r="J2757">
        <f>IF('Peaker Keys'!$B$31=1,H2757,I2757)</f>
        <v>0</v>
      </c>
    </row>
    <row r="2758" spans="1:10" x14ac:dyDescent="0.25">
      <c r="A2758">
        <v>2752</v>
      </c>
      <c r="B2758">
        <v>0</v>
      </c>
      <c r="C2758">
        <v>51.6</v>
      </c>
      <c r="D2758">
        <f>MOD(A2758-1+'Peaker Keys'!$B$7,'Peaker Keys'!$B$5)</f>
        <v>2775</v>
      </c>
      <c r="E2758">
        <f>INT(D2758/'Peaker Keys'!$B$6)+1</f>
        <v>116</v>
      </c>
      <c r="F2758">
        <f>MOD(D2758,'Peaker Keys'!$B$6)</f>
        <v>15</v>
      </c>
      <c r="G2758" t="str">
        <f>VLOOKUP(E2758,Clustering!$A$6:$B$370,2,FALSE)</f>
        <v>Fall</v>
      </c>
      <c r="H2758">
        <f>IF('Peaker Keys'!$B$29&gt;0,MAX(0,MIN('Peaker Keys'!$B$10,B2758/'Peaker Keys'!$B$29)),0)</f>
        <v>0</v>
      </c>
      <c r="I2758">
        <f>MAX(0,MIN('Peaker Keys'!$B$10,C2758/'Peaker Keys'!$B$30))</f>
        <v>4.3224551545277719E-4</v>
      </c>
      <c r="J2758">
        <f>IF('Peaker Keys'!$B$31=1,H2758,I2758)</f>
        <v>0</v>
      </c>
    </row>
    <row r="2759" spans="1:10" x14ac:dyDescent="0.25">
      <c r="A2759">
        <v>2753</v>
      </c>
      <c r="B2759">
        <v>0</v>
      </c>
      <c r="C2759">
        <v>51.6</v>
      </c>
      <c r="D2759">
        <f>MOD(A2759-1+'Peaker Keys'!$B$7,'Peaker Keys'!$B$5)</f>
        <v>2776</v>
      </c>
      <c r="E2759">
        <f>INT(D2759/'Peaker Keys'!$B$6)+1</f>
        <v>116</v>
      </c>
      <c r="F2759">
        <f>MOD(D2759,'Peaker Keys'!$B$6)</f>
        <v>16</v>
      </c>
      <c r="G2759" t="str">
        <f>VLOOKUP(E2759,Clustering!$A$6:$B$370,2,FALSE)</f>
        <v>Fall</v>
      </c>
      <c r="H2759">
        <f>IF('Peaker Keys'!$B$29&gt;0,MAX(0,MIN('Peaker Keys'!$B$10,B2759/'Peaker Keys'!$B$29)),0)</f>
        <v>0</v>
      </c>
      <c r="I2759">
        <f>MAX(0,MIN('Peaker Keys'!$B$10,C2759/'Peaker Keys'!$B$30))</f>
        <v>4.3224551545277719E-4</v>
      </c>
      <c r="J2759">
        <f>IF('Peaker Keys'!$B$31=1,H2759,I2759)</f>
        <v>0</v>
      </c>
    </row>
    <row r="2760" spans="1:10" x14ac:dyDescent="0.25">
      <c r="A2760">
        <v>2754</v>
      </c>
      <c r="B2760">
        <v>0</v>
      </c>
      <c r="C2760">
        <v>159.1</v>
      </c>
      <c r="D2760">
        <f>MOD(A2760-1+'Peaker Keys'!$B$7,'Peaker Keys'!$B$5)</f>
        <v>2777</v>
      </c>
      <c r="E2760">
        <f>INT(D2760/'Peaker Keys'!$B$6)+1</f>
        <v>116</v>
      </c>
      <c r="F2760">
        <f>MOD(D2760,'Peaker Keys'!$B$6)</f>
        <v>17</v>
      </c>
      <c r="G2760" t="str">
        <f>VLOOKUP(E2760,Clustering!$A$6:$B$370,2,FALSE)</f>
        <v>Fall</v>
      </c>
      <c r="H2760">
        <f>IF('Peaker Keys'!$B$29&gt;0,MAX(0,MIN('Peaker Keys'!$B$10,B2760/'Peaker Keys'!$B$29)),0)</f>
        <v>0</v>
      </c>
      <c r="I2760">
        <f>MAX(0,MIN('Peaker Keys'!$B$10,C2760/'Peaker Keys'!$B$30))</f>
        <v>1.3327570059793962E-3</v>
      </c>
      <c r="J2760">
        <f>IF('Peaker Keys'!$B$31=1,H2760,I2760)</f>
        <v>0</v>
      </c>
    </row>
    <row r="2761" spans="1:10" x14ac:dyDescent="0.25">
      <c r="A2761">
        <v>2755</v>
      </c>
      <c r="B2761">
        <v>0</v>
      </c>
      <c r="C2761">
        <v>1369.7</v>
      </c>
      <c r="D2761">
        <f>MOD(A2761-1+'Peaker Keys'!$B$7,'Peaker Keys'!$B$5)</f>
        <v>2778</v>
      </c>
      <c r="E2761">
        <f>INT(D2761/'Peaker Keys'!$B$6)+1</f>
        <v>116</v>
      </c>
      <c r="F2761">
        <f>MOD(D2761,'Peaker Keys'!$B$6)</f>
        <v>18</v>
      </c>
      <c r="G2761" t="str">
        <f>VLOOKUP(E2761,Clustering!$A$6:$B$370,2,FALSE)</f>
        <v>Fall</v>
      </c>
      <c r="H2761">
        <f>IF('Peaker Keys'!$B$29&gt;0,MAX(0,MIN('Peaker Keys'!$B$10,B2761/'Peaker Keys'!$B$29)),0)</f>
        <v>0</v>
      </c>
      <c r="I2761">
        <f>MAX(0,MIN('Peaker Keys'!$B$10,C2761/'Peaker Keys'!$B$30))</f>
        <v>1.1473772916970328E-2</v>
      </c>
      <c r="J2761">
        <f>IF('Peaker Keys'!$B$31=1,H2761,I2761)</f>
        <v>0</v>
      </c>
    </row>
    <row r="2762" spans="1:10" x14ac:dyDescent="0.25">
      <c r="A2762">
        <v>2756</v>
      </c>
      <c r="B2762">
        <v>0</v>
      </c>
      <c r="C2762">
        <v>2381.6999999999998</v>
      </c>
      <c r="D2762">
        <f>MOD(A2762-1+'Peaker Keys'!$B$7,'Peaker Keys'!$B$5)</f>
        <v>2779</v>
      </c>
      <c r="E2762">
        <f>INT(D2762/'Peaker Keys'!$B$6)+1</f>
        <v>116</v>
      </c>
      <c r="F2762">
        <f>MOD(D2762,'Peaker Keys'!$B$6)</f>
        <v>19</v>
      </c>
      <c r="G2762" t="str">
        <f>VLOOKUP(E2762,Clustering!$A$6:$B$370,2,FALSE)</f>
        <v>Fall</v>
      </c>
      <c r="H2762">
        <f>IF('Peaker Keys'!$B$29&gt;0,MAX(0,MIN('Peaker Keys'!$B$10,B2762/'Peaker Keys'!$B$29)),0)</f>
        <v>0</v>
      </c>
      <c r="I2762">
        <f>MAX(0,MIN('Peaker Keys'!$B$10,C2762/'Peaker Keys'!$B$30))</f>
        <v>1.9951146204532543E-2</v>
      </c>
      <c r="J2762">
        <f>IF('Peaker Keys'!$B$31=1,H2762,I2762)</f>
        <v>0</v>
      </c>
    </row>
    <row r="2763" spans="1:10" x14ac:dyDescent="0.25">
      <c r="A2763">
        <v>2757</v>
      </c>
      <c r="B2763">
        <v>0</v>
      </c>
      <c r="C2763">
        <v>2381.6999999999998</v>
      </c>
      <c r="D2763">
        <f>MOD(A2763-1+'Peaker Keys'!$B$7,'Peaker Keys'!$B$5)</f>
        <v>2780</v>
      </c>
      <c r="E2763">
        <f>INT(D2763/'Peaker Keys'!$B$6)+1</f>
        <v>116</v>
      </c>
      <c r="F2763">
        <f>MOD(D2763,'Peaker Keys'!$B$6)</f>
        <v>20</v>
      </c>
      <c r="G2763" t="str">
        <f>VLOOKUP(E2763,Clustering!$A$6:$B$370,2,FALSE)</f>
        <v>Fall</v>
      </c>
      <c r="H2763">
        <f>IF('Peaker Keys'!$B$29&gt;0,MAX(0,MIN('Peaker Keys'!$B$10,B2763/'Peaker Keys'!$B$29)),0)</f>
        <v>0</v>
      </c>
      <c r="I2763">
        <f>MAX(0,MIN('Peaker Keys'!$B$10,C2763/'Peaker Keys'!$B$30))</f>
        <v>1.9951146204532543E-2</v>
      </c>
      <c r="J2763">
        <f>IF('Peaker Keys'!$B$31=1,H2763,I2763)</f>
        <v>0</v>
      </c>
    </row>
    <row r="2764" spans="1:10" x14ac:dyDescent="0.25">
      <c r="A2764">
        <v>2758</v>
      </c>
      <c r="B2764">
        <v>0</v>
      </c>
      <c r="C2764">
        <v>1233.3</v>
      </c>
      <c r="D2764">
        <f>MOD(A2764-1+'Peaker Keys'!$B$7,'Peaker Keys'!$B$5)</f>
        <v>2781</v>
      </c>
      <c r="E2764">
        <f>INT(D2764/'Peaker Keys'!$B$6)+1</f>
        <v>116</v>
      </c>
      <c r="F2764">
        <f>MOD(D2764,'Peaker Keys'!$B$6)</f>
        <v>21</v>
      </c>
      <c r="G2764" t="str">
        <f>VLOOKUP(E2764,Clustering!$A$6:$B$370,2,FALSE)</f>
        <v>Fall</v>
      </c>
      <c r="H2764">
        <f>IF('Peaker Keys'!$B$29&gt;0,MAX(0,MIN('Peaker Keys'!$B$10,B2764/'Peaker Keys'!$B$29)),0)</f>
        <v>0</v>
      </c>
      <c r="I2764">
        <f>MAX(0,MIN('Peaker Keys'!$B$10,C2764/'Peaker Keys'!$B$30))</f>
        <v>1.0331170430385854E-2</v>
      </c>
      <c r="J2764">
        <f>IF('Peaker Keys'!$B$31=1,H2764,I2764)</f>
        <v>0</v>
      </c>
    </row>
    <row r="2765" spans="1:10" x14ac:dyDescent="0.25">
      <c r="A2765">
        <v>2759</v>
      </c>
      <c r="B2765">
        <v>0</v>
      </c>
      <c r="C2765">
        <v>159.1</v>
      </c>
      <c r="D2765">
        <f>MOD(A2765-1+'Peaker Keys'!$B$7,'Peaker Keys'!$B$5)</f>
        <v>2782</v>
      </c>
      <c r="E2765">
        <f>INT(D2765/'Peaker Keys'!$B$6)+1</f>
        <v>116</v>
      </c>
      <c r="F2765">
        <f>MOD(D2765,'Peaker Keys'!$B$6)</f>
        <v>22</v>
      </c>
      <c r="G2765" t="str">
        <f>VLOOKUP(E2765,Clustering!$A$6:$B$370,2,FALSE)</f>
        <v>Fall</v>
      </c>
      <c r="H2765">
        <f>IF('Peaker Keys'!$B$29&gt;0,MAX(0,MIN('Peaker Keys'!$B$10,B2765/'Peaker Keys'!$B$29)),0)</f>
        <v>0</v>
      </c>
      <c r="I2765">
        <f>MAX(0,MIN('Peaker Keys'!$B$10,C2765/'Peaker Keys'!$B$30))</f>
        <v>1.3327570059793962E-3</v>
      </c>
      <c r="J2765">
        <f>IF('Peaker Keys'!$B$31=1,H2765,I2765)</f>
        <v>0</v>
      </c>
    </row>
    <row r="2766" spans="1:10" x14ac:dyDescent="0.25">
      <c r="A2766">
        <v>2760</v>
      </c>
      <c r="B2766">
        <v>0</v>
      </c>
      <c r="C2766">
        <v>159.1</v>
      </c>
      <c r="D2766">
        <f>MOD(A2766-1+'Peaker Keys'!$B$7,'Peaker Keys'!$B$5)</f>
        <v>2783</v>
      </c>
      <c r="E2766">
        <f>INT(D2766/'Peaker Keys'!$B$6)+1</f>
        <v>116</v>
      </c>
      <c r="F2766">
        <f>MOD(D2766,'Peaker Keys'!$B$6)</f>
        <v>23</v>
      </c>
      <c r="G2766" t="str">
        <f>VLOOKUP(E2766,Clustering!$A$6:$B$370,2,FALSE)</f>
        <v>Fall</v>
      </c>
      <c r="H2766">
        <f>IF('Peaker Keys'!$B$29&gt;0,MAX(0,MIN('Peaker Keys'!$B$10,B2766/'Peaker Keys'!$B$29)),0)</f>
        <v>0</v>
      </c>
      <c r="I2766">
        <f>MAX(0,MIN('Peaker Keys'!$B$10,C2766/'Peaker Keys'!$B$30))</f>
        <v>1.3327570059793962E-3</v>
      </c>
      <c r="J2766">
        <f>IF('Peaker Keys'!$B$31=1,H2766,I2766)</f>
        <v>0</v>
      </c>
    </row>
    <row r="2767" spans="1:10" x14ac:dyDescent="0.25">
      <c r="A2767">
        <v>2761</v>
      </c>
      <c r="B2767">
        <v>0</v>
      </c>
      <c r="C2767">
        <v>159.1</v>
      </c>
      <c r="D2767">
        <f>MOD(A2767-1+'Peaker Keys'!$B$7,'Peaker Keys'!$B$5)</f>
        <v>2784</v>
      </c>
      <c r="E2767">
        <f>INT(D2767/'Peaker Keys'!$B$6)+1</f>
        <v>117</v>
      </c>
      <c r="F2767">
        <f>MOD(D2767,'Peaker Keys'!$B$6)</f>
        <v>0</v>
      </c>
      <c r="G2767" t="str">
        <f>VLOOKUP(E2767,Clustering!$A$6:$B$370,2,FALSE)</f>
        <v>Spring</v>
      </c>
      <c r="H2767">
        <f>IF('Peaker Keys'!$B$29&gt;0,MAX(0,MIN('Peaker Keys'!$B$10,B2767/'Peaker Keys'!$B$29)),0)</f>
        <v>0</v>
      </c>
      <c r="I2767">
        <f>MAX(0,MIN('Peaker Keys'!$B$10,C2767/'Peaker Keys'!$B$30))</f>
        <v>1.3327570059793962E-3</v>
      </c>
      <c r="J2767">
        <f>IF('Peaker Keys'!$B$31=1,H2767,I2767)</f>
        <v>0</v>
      </c>
    </row>
    <row r="2768" spans="1:10" x14ac:dyDescent="0.25">
      <c r="A2768">
        <v>2762</v>
      </c>
      <c r="B2768">
        <v>0</v>
      </c>
      <c r="C2768">
        <v>159.1</v>
      </c>
      <c r="D2768">
        <f>MOD(A2768-1+'Peaker Keys'!$B$7,'Peaker Keys'!$B$5)</f>
        <v>2785</v>
      </c>
      <c r="E2768">
        <f>INT(D2768/'Peaker Keys'!$B$6)+1</f>
        <v>117</v>
      </c>
      <c r="F2768">
        <f>MOD(D2768,'Peaker Keys'!$B$6)</f>
        <v>1</v>
      </c>
      <c r="G2768" t="str">
        <f>VLOOKUP(E2768,Clustering!$A$6:$B$370,2,FALSE)</f>
        <v>Spring</v>
      </c>
      <c r="H2768">
        <f>IF('Peaker Keys'!$B$29&gt;0,MAX(0,MIN('Peaker Keys'!$B$10,B2768/'Peaker Keys'!$B$29)),0)</f>
        <v>0</v>
      </c>
      <c r="I2768">
        <f>MAX(0,MIN('Peaker Keys'!$B$10,C2768/'Peaker Keys'!$B$30))</f>
        <v>1.3327570059793962E-3</v>
      </c>
      <c r="J2768">
        <f>IF('Peaker Keys'!$B$31=1,H2768,I2768)</f>
        <v>0</v>
      </c>
    </row>
    <row r="2769" spans="1:10" x14ac:dyDescent="0.25">
      <c r="A2769">
        <v>2763</v>
      </c>
      <c r="B2769">
        <v>0</v>
      </c>
      <c r="C2769">
        <v>159.1</v>
      </c>
      <c r="D2769">
        <f>MOD(A2769-1+'Peaker Keys'!$B$7,'Peaker Keys'!$B$5)</f>
        <v>2786</v>
      </c>
      <c r="E2769">
        <f>INT(D2769/'Peaker Keys'!$B$6)+1</f>
        <v>117</v>
      </c>
      <c r="F2769">
        <f>MOD(D2769,'Peaker Keys'!$B$6)</f>
        <v>2</v>
      </c>
      <c r="G2769" t="str">
        <f>VLOOKUP(E2769,Clustering!$A$6:$B$370,2,FALSE)</f>
        <v>Spring</v>
      </c>
      <c r="H2769">
        <f>IF('Peaker Keys'!$B$29&gt;0,MAX(0,MIN('Peaker Keys'!$B$10,B2769/'Peaker Keys'!$B$29)),0)</f>
        <v>0</v>
      </c>
      <c r="I2769">
        <f>MAX(0,MIN('Peaker Keys'!$B$10,C2769/'Peaker Keys'!$B$30))</f>
        <v>1.3327570059793962E-3</v>
      </c>
      <c r="J2769">
        <f>IF('Peaker Keys'!$B$31=1,H2769,I2769)</f>
        <v>0</v>
      </c>
    </row>
    <row r="2770" spans="1:10" x14ac:dyDescent="0.25">
      <c r="A2770">
        <v>2764</v>
      </c>
      <c r="B2770">
        <v>0</v>
      </c>
      <c r="C2770">
        <v>159.1</v>
      </c>
      <c r="D2770">
        <f>MOD(A2770-1+'Peaker Keys'!$B$7,'Peaker Keys'!$B$5)</f>
        <v>2787</v>
      </c>
      <c r="E2770">
        <f>INT(D2770/'Peaker Keys'!$B$6)+1</f>
        <v>117</v>
      </c>
      <c r="F2770">
        <f>MOD(D2770,'Peaker Keys'!$B$6)</f>
        <v>3</v>
      </c>
      <c r="G2770" t="str">
        <f>VLOOKUP(E2770,Clustering!$A$6:$B$370,2,FALSE)</f>
        <v>Spring</v>
      </c>
      <c r="H2770">
        <f>IF('Peaker Keys'!$B$29&gt;0,MAX(0,MIN('Peaker Keys'!$B$10,B2770/'Peaker Keys'!$B$29)),0)</f>
        <v>0</v>
      </c>
      <c r="I2770">
        <f>MAX(0,MIN('Peaker Keys'!$B$10,C2770/'Peaker Keys'!$B$30))</f>
        <v>1.3327570059793962E-3</v>
      </c>
      <c r="J2770">
        <f>IF('Peaker Keys'!$B$31=1,H2770,I2770)</f>
        <v>0</v>
      </c>
    </row>
    <row r="2771" spans="1:10" x14ac:dyDescent="0.25">
      <c r="A2771">
        <v>2765</v>
      </c>
      <c r="B2771">
        <v>0</v>
      </c>
      <c r="C2771">
        <v>159.1</v>
      </c>
      <c r="D2771">
        <f>MOD(A2771-1+'Peaker Keys'!$B$7,'Peaker Keys'!$B$5)</f>
        <v>2788</v>
      </c>
      <c r="E2771">
        <f>INT(D2771/'Peaker Keys'!$B$6)+1</f>
        <v>117</v>
      </c>
      <c r="F2771">
        <f>MOD(D2771,'Peaker Keys'!$B$6)</f>
        <v>4</v>
      </c>
      <c r="G2771" t="str">
        <f>VLOOKUP(E2771,Clustering!$A$6:$B$370,2,FALSE)</f>
        <v>Spring</v>
      </c>
      <c r="H2771">
        <f>IF('Peaker Keys'!$B$29&gt;0,MAX(0,MIN('Peaker Keys'!$B$10,B2771/'Peaker Keys'!$B$29)),0)</f>
        <v>0</v>
      </c>
      <c r="I2771">
        <f>MAX(0,MIN('Peaker Keys'!$B$10,C2771/'Peaker Keys'!$B$30))</f>
        <v>1.3327570059793962E-3</v>
      </c>
      <c r="J2771">
        <f>IF('Peaker Keys'!$B$31=1,H2771,I2771)</f>
        <v>0</v>
      </c>
    </row>
    <row r="2772" spans="1:10" x14ac:dyDescent="0.25">
      <c r="A2772">
        <v>2766</v>
      </c>
      <c r="B2772">
        <v>0</v>
      </c>
      <c r="C2772">
        <v>95.5</v>
      </c>
      <c r="D2772">
        <f>MOD(A2772-1+'Peaker Keys'!$B$7,'Peaker Keys'!$B$5)</f>
        <v>2789</v>
      </c>
      <c r="E2772">
        <f>INT(D2772/'Peaker Keys'!$B$6)+1</f>
        <v>117</v>
      </c>
      <c r="F2772">
        <f>MOD(D2772,'Peaker Keys'!$B$6)</f>
        <v>5</v>
      </c>
      <c r="G2772" t="str">
        <f>VLOOKUP(E2772,Clustering!$A$6:$B$370,2,FALSE)</f>
        <v>Spring</v>
      </c>
      <c r="H2772">
        <f>IF('Peaker Keys'!$B$29&gt;0,MAX(0,MIN('Peaker Keys'!$B$10,B2772/'Peaker Keys'!$B$29)),0)</f>
        <v>0</v>
      </c>
      <c r="I2772">
        <f>MAX(0,MIN('Peaker Keys'!$B$10,C2772/'Peaker Keys'!$B$30))</f>
        <v>7.9998927763062441E-4</v>
      </c>
      <c r="J2772">
        <f>IF('Peaker Keys'!$B$31=1,H2772,I2772)</f>
        <v>0</v>
      </c>
    </row>
    <row r="2773" spans="1:10" x14ac:dyDescent="0.25">
      <c r="A2773">
        <v>2767</v>
      </c>
      <c r="B2773">
        <v>0</v>
      </c>
      <c r="C2773">
        <v>95.5</v>
      </c>
      <c r="D2773">
        <f>MOD(A2773-1+'Peaker Keys'!$B$7,'Peaker Keys'!$B$5)</f>
        <v>2790</v>
      </c>
      <c r="E2773">
        <f>INT(D2773/'Peaker Keys'!$B$6)+1</f>
        <v>117</v>
      </c>
      <c r="F2773">
        <f>MOD(D2773,'Peaker Keys'!$B$6)</f>
        <v>6</v>
      </c>
      <c r="G2773" t="str">
        <f>VLOOKUP(E2773,Clustering!$A$6:$B$370,2,FALSE)</f>
        <v>Spring</v>
      </c>
      <c r="H2773">
        <f>IF('Peaker Keys'!$B$29&gt;0,MAX(0,MIN('Peaker Keys'!$B$10,B2773/'Peaker Keys'!$B$29)),0)</f>
        <v>0</v>
      </c>
      <c r="I2773">
        <f>MAX(0,MIN('Peaker Keys'!$B$10,C2773/'Peaker Keys'!$B$30))</f>
        <v>7.9998927763062441E-4</v>
      </c>
      <c r="J2773">
        <f>IF('Peaker Keys'!$B$31=1,H2773,I2773)</f>
        <v>0</v>
      </c>
    </row>
    <row r="2774" spans="1:10" x14ac:dyDescent="0.25">
      <c r="A2774">
        <v>2768</v>
      </c>
      <c r="B2774">
        <v>0</v>
      </c>
      <c r="C2774">
        <v>95.5</v>
      </c>
      <c r="D2774">
        <f>MOD(A2774-1+'Peaker Keys'!$B$7,'Peaker Keys'!$B$5)</f>
        <v>2791</v>
      </c>
      <c r="E2774">
        <f>INT(D2774/'Peaker Keys'!$B$6)+1</f>
        <v>117</v>
      </c>
      <c r="F2774">
        <f>MOD(D2774,'Peaker Keys'!$B$6)</f>
        <v>7</v>
      </c>
      <c r="G2774" t="str">
        <f>VLOOKUP(E2774,Clustering!$A$6:$B$370,2,FALSE)</f>
        <v>Spring</v>
      </c>
      <c r="H2774">
        <f>IF('Peaker Keys'!$B$29&gt;0,MAX(0,MIN('Peaker Keys'!$B$10,B2774/'Peaker Keys'!$B$29)),0)</f>
        <v>0</v>
      </c>
      <c r="I2774">
        <f>MAX(0,MIN('Peaker Keys'!$B$10,C2774/'Peaker Keys'!$B$30))</f>
        <v>7.9998927763062441E-4</v>
      </c>
      <c r="J2774">
        <f>IF('Peaker Keys'!$B$31=1,H2774,I2774)</f>
        <v>0</v>
      </c>
    </row>
    <row r="2775" spans="1:10" x14ac:dyDescent="0.25">
      <c r="A2775">
        <v>2769</v>
      </c>
      <c r="B2775">
        <v>0</v>
      </c>
      <c r="C2775">
        <v>95.5</v>
      </c>
      <c r="D2775">
        <f>MOD(A2775-1+'Peaker Keys'!$B$7,'Peaker Keys'!$B$5)</f>
        <v>2792</v>
      </c>
      <c r="E2775">
        <f>INT(D2775/'Peaker Keys'!$B$6)+1</f>
        <v>117</v>
      </c>
      <c r="F2775">
        <f>MOD(D2775,'Peaker Keys'!$B$6)</f>
        <v>8</v>
      </c>
      <c r="G2775" t="str">
        <f>VLOOKUP(E2775,Clustering!$A$6:$B$370,2,FALSE)</f>
        <v>Spring</v>
      </c>
      <c r="H2775">
        <f>IF('Peaker Keys'!$B$29&gt;0,MAX(0,MIN('Peaker Keys'!$B$10,B2775/'Peaker Keys'!$B$29)),0)</f>
        <v>0</v>
      </c>
      <c r="I2775">
        <f>MAX(0,MIN('Peaker Keys'!$B$10,C2775/'Peaker Keys'!$B$30))</f>
        <v>7.9998927763062441E-4</v>
      </c>
      <c r="J2775">
        <f>IF('Peaker Keys'!$B$31=1,H2775,I2775)</f>
        <v>0</v>
      </c>
    </row>
    <row r="2776" spans="1:10" x14ac:dyDescent="0.25">
      <c r="A2776">
        <v>2770</v>
      </c>
      <c r="B2776">
        <v>0</v>
      </c>
      <c r="C2776">
        <v>95.5</v>
      </c>
      <c r="D2776">
        <f>MOD(A2776-1+'Peaker Keys'!$B$7,'Peaker Keys'!$B$5)</f>
        <v>2793</v>
      </c>
      <c r="E2776">
        <f>INT(D2776/'Peaker Keys'!$B$6)+1</f>
        <v>117</v>
      </c>
      <c r="F2776">
        <f>MOD(D2776,'Peaker Keys'!$B$6)</f>
        <v>9</v>
      </c>
      <c r="G2776" t="str">
        <f>VLOOKUP(E2776,Clustering!$A$6:$B$370,2,FALSE)</f>
        <v>Spring</v>
      </c>
      <c r="H2776">
        <f>IF('Peaker Keys'!$B$29&gt;0,MAX(0,MIN('Peaker Keys'!$B$10,B2776/'Peaker Keys'!$B$29)),0)</f>
        <v>0</v>
      </c>
      <c r="I2776">
        <f>MAX(0,MIN('Peaker Keys'!$B$10,C2776/'Peaker Keys'!$B$30))</f>
        <v>7.9998927763062441E-4</v>
      </c>
      <c r="J2776">
        <f>IF('Peaker Keys'!$B$31=1,H2776,I2776)</f>
        <v>0</v>
      </c>
    </row>
    <row r="2777" spans="1:10" x14ac:dyDescent="0.25">
      <c r="A2777">
        <v>2771</v>
      </c>
      <c r="B2777">
        <v>0</v>
      </c>
      <c r="C2777">
        <v>95.5</v>
      </c>
      <c r="D2777">
        <f>MOD(A2777-1+'Peaker Keys'!$B$7,'Peaker Keys'!$B$5)</f>
        <v>2794</v>
      </c>
      <c r="E2777">
        <f>INT(D2777/'Peaker Keys'!$B$6)+1</f>
        <v>117</v>
      </c>
      <c r="F2777">
        <f>MOD(D2777,'Peaker Keys'!$B$6)</f>
        <v>10</v>
      </c>
      <c r="G2777" t="str">
        <f>VLOOKUP(E2777,Clustering!$A$6:$B$370,2,FALSE)</f>
        <v>Spring</v>
      </c>
      <c r="H2777">
        <f>IF('Peaker Keys'!$B$29&gt;0,MAX(0,MIN('Peaker Keys'!$B$10,B2777/'Peaker Keys'!$B$29)),0)</f>
        <v>0</v>
      </c>
      <c r="I2777">
        <f>MAX(0,MIN('Peaker Keys'!$B$10,C2777/'Peaker Keys'!$B$30))</f>
        <v>7.9998927763062441E-4</v>
      </c>
      <c r="J2777">
        <f>IF('Peaker Keys'!$B$31=1,H2777,I2777)</f>
        <v>0</v>
      </c>
    </row>
    <row r="2778" spans="1:10" x14ac:dyDescent="0.25">
      <c r="A2778">
        <v>2772</v>
      </c>
      <c r="B2778">
        <v>0</v>
      </c>
      <c r="C2778">
        <v>95.5</v>
      </c>
      <c r="D2778">
        <f>MOD(A2778-1+'Peaker Keys'!$B$7,'Peaker Keys'!$B$5)</f>
        <v>2795</v>
      </c>
      <c r="E2778">
        <f>INT(D2778/'Peaker Keys'!$B$6)+1</f>
        <v>117</v>
      </c>
      <c r="F2778">
        <f>MOD(D2778,'Peaker Keys'!$B$6)</f>
        <v>11</v>
      </c>
      <c r="G2778" t="str">
        <f>VLOOKUP(E2778,Clustering!$A$6:$B$370,2,FALSE)</f>
        <v>Spring</v>
      </c>
      <c r="H2778">
        <f>IF('Peaker Keys'!$B$29&gt;0,MAX(0,MIN('Peaker Keys'!$B$10,B2778/'Peaker Keys'!$B$29)),0)</f>
        <v>0</v>
      </c>
      <c r="I2778">
        <f>MAX(0,MIN('Peaker Keys'!$B$10,C2778/'Peaker Keys'!$B$30))</f>
        <v>7.9998927763062441E-4</v>
      </c>
      <c r="J2778">
        <f>IF('Peaker Keys'!$B$31=1,H2778,I2778)</f>
        <v>0</v>
      </c>
    </row>
    <row r="2779" spans="1:10" x14ac:dyDescent="0.25">
      <c r="A2779">
        <v>2773</v>
      </c>
      <c r="B2779">
        <v>0</v>
      </c>
      <c r="C2779">
        <v>95.5</v>
      </c>
      <c r="D2779">
        <f>MOD(A2779-1+'Peaker Keys'!$B$7,'Peaker Keys'!$B$5)</f>
        <v>2796</v>
      </c>
      <c r="E2779">
        <f>INT(D2779/'Peaker Keys'!$B$6)+1</f>
        <v>117</v>
      </c>
      <c r="F2779">
        <f>MOD(D2779,'Peaker Keys'!$B$6)</f>
        <v>12</v>
      </c>
      <c r="G2779" t="str">
        <f>VLOOKUP(E2779,Clustering!$A$6:$B$370,2,FALSE)</f>
        <v>Spring</v>
      </c>
      <c r="H2779">
        <f>IF('Peaker Keys'!$B$29&gt;0,MAX(0,MIN('Peaker Keys'!$B$10,B2779/'Peaker Keys'!$B$29)),0)</f>
        <v>0</v>
      </c>
      <c r="I2779">
        <f>MAX(0,MIN('Peaker Keys'!$B$10,C2779/'Peaker Keys'!$B$30))</f>
        <v>7.9998927763062441E-4</v>
      </c>
      <c r="J2779">
        <f>IF('Peaker Keys'!$B$31=1,H2779,I2779)</f>
        <v>0</v>
      </c>
    </row>
    <row r="2780" spans="1:10" x14ac:dyDescent="0.25">
      <c r="A2780">
        <v>2774</v>
      </c>
      <c r="B2780">
        <v>0</v>
      </c>
      <c r="C2780">
        <v>95.5</v>
      </c>
      <c r="D2780">
        <f>MOD(A2780-1+'Peaker Keys'!$B$7,'Peaker Keys'!$B$5)</f>
        <v>2797</v>
      </c>
      <c r="E2780">
        <f>INT(D2780/'Peaker Keys'!$B$6)+1</f>
        <v>117</v>
      </c>
      <c r="F2780">
        <f>MOD(D2780,'Peaker Keys'!$B$6)</f>
        <v>13</v>
      </c>
      <c r="G2780" t="str">
        <f>VLOOKUP(E2780,Clustering!$A$6:$B$370,2,FALSE)</f>
        <v>Spring</v>
      </c>
      <c r="H2780">
        <f>IF('Peaker Keys'!$B$29&gt;0,MAX(0,MIN('Peaker Keys'!$B$10,B2780/'Peaker Keys'!$B$29)),0)</f>
        <v>0</v>
      </c>
      <c r="I2780">
        <f>MAX(0,MIN('Peaker Keys'!$B$10,C2780/'Peaker Keys'!$B$30))</f>
        <v>7.9998927763062441E-4</v>
      </c>
      <c r="J2780">
        <f>IF('Peaker Keys'!$B$31=1,H2780,I2780)</f>
        <v>0</v>
      </c>
    </row>
    <row r="2781" spans="1:10" x14ac:dyDescent="0.25">
      <c r="A2781">
        <v>2775</v>
      </c>
      <c r="B2781">
        <v>0</v>
      </c>
      <c r="C2781">
        <v>95.5</v>
      </c>
      <c r="D2781">
        <f>MOD(A2781-1+'Peaker Keys'!$B$7,'Peaker Keys'!$B$5)</f>
        <v>2798</v>
      </c>
      <c r="E2781">
        <f>INT(D2781/'Peaker Keys'!$B$6)+1</f>
        <v>117</v>
      </c>
      <c r="F2781">
        <f>MOD(D2781,'Peaker Keys'!$B$6)</f>
        <v>14</v>
      </c>
      <c r="G2781" t="str">
        <f>VLOOKUP(E2781,Clustering!$A$6:$B$370,2,FALSE)</f>
        <v>Spring</v>
      </c>
      <c r="H2781">
        <f>IF('Peaker Keys'!$B$29&gt;0,MAX(0,MIN('Peaker Keys'!$B$10,B2781/'Peaker Keys'!$B$29)),0)</f>
        <v>0</v>
      </c>
      <c r="I2781">
        <f>MAX(0,MIN('Peaker Keys'!$B$10,C2781/'Peaker Keys'!$B$30))</f>
        <v>7.9998927763062441E-4</v>
      </c>
      <c r="J2781">
        <f>IF('Peaker Keys'!$B$31=1,H2781,I2781)</f>
        <v>0</v>
      </c>
    </row>
    <row r="2782" spans="1:10" x14ac:dyDescent="0.25">
      <c r="A2782">
        <v>2776</v>
      </c>
      <c r="B2782">
        <v>0</v>
      </c>
      <c r="C2782">
        <v>95.5</v>
      </c>
      <c r="D2782">
        <f>MOD(A2782-1+'Peaker Keys'!$B$7,'Peaker Keys'!$B$5)</f>
        <v>2799</v>
      </c>
      <c r="E2782">
        <f>INT(D2782/'Peaker Keys'!$B$6)+1</f>
        <v>117</v>
      </c>
      <c r="F2782">
        <f>MOD(D2782,'Peaker Keys'!$B$6)</f>
        <v>15</v>
      </c>
      <c r="G2782" t="str">
        <f>VLOOKUP(E2782,Clustering!$A$6:$B$370,2,FALSE)</f>
        <v>Spring</v>
      </c>
      <c r="H2782">
        <f>IF('Peaker Keys'!$B$29&gt;0,MAX(0,MIN('Peaker Keys'!$B$10,B2782/'Peaker Keys'!$B$29)),0)</f>
        <v>0</v>
      </c>
      <c r="I2782">
        <f>MAX(0,MIN('Peaker Keys'!$B$10,C2782/'Peaker Keys'!$B$30))</f>
        <v>7.9998927763062441E-4</v>
      </c>
      <c r="J2782">
        <f>IF('Peaker Keys'!$B$31=1,H2782,I2782)</f>
        <v>0</v>
      </c>
    </row>
    <row r="2783" spans="1:10" x14ac:dyDescent="0.25">
      <c r="A2783">
        <v>2777</v>
      </c>
      <c r="B2783">
        <v>0</v>
      </c>
      <c r="C2783">
        <v>159.1</v>
      </c>
      <c r="D2783">
        <f>MOD(A2783-1+'Peaker Keys'!$B$7,'Peaker Keys'!$B$5)</f>
        <v>2800</v>
      </c>
      <c r="E2783">
        <f>INT(D2783/'Peaker Keys'!$B$6)+1</f>
        <v>117</v>
      </c>
      <c r="F2783">
        <f>MOD(D2783,'Peaker Keys'!$B$6)</f>
        <v>16</v>
      </c>
      <c r="G2783" t="str">
        <f>VLOOKUP(E2783,Clustering!$A$6:$B$370,2,FALSE)</f>
        <v>Spring</v>
      </c>
      <c r="H2783">
        <f>IF('Peaker Keys'!$B$29&gt;0,MAX(0,MIN('Peaker Keys'!$B$10,B2783/'Peaker Keys'!$B$29)),0)</f>
        <v>0</v>
      </c>
      <c r="I2783">
        <f>MAX(0,MIN('Peaker Keys'!$B$10,C2783/'Peaker Keys'!$B$30))</f>
        <v>1.3327570059793962E-3</v>
      </c>
      <c r="J2783">
        <f>IF('Peaker Keys'!$B$31=1,H2783,I2783)</f>
        <v>0</v>
      </c>
    </row>
    <row r="2784" spans="1:10" x14ac:dyDescent="0.25">
      <c r="A2784">
        <v>2778</v>
      </c>
      <c r="B2784">
        <v>0</v>
      </c>
      <c r="C2784">
        <v>159.1</v>
      </c>
      <c r="D2784">
        <f>MOD(A2784-1+'Peaker Keys'!$B$7,'Peaker Keys'!$B$5)</f>
        <v>2801</v>
      </c>
      <c r="E2784">
        <f>INT(D2784/'Peaker Keys'!$B$6)+1</f>
        <v>117</v>
      </c>
      <c r="F2784">
        <f>MOD(D2784,'Peaker Keys'!$B$6)</f>
        <v>17</v>
      </c>
      <c r="G2784" t="str">
        <f>VLOOKUP(E2784,Clustering!$A$6:$B$370,2,FALSE)</f>
        <v>Spring</v>
      </c>
      <c r="H2784">
        <f>IF('Peaker Keys'!$B$29&gt;0,MAX(0,MIN('Peaker Keys'!$B$10,B2784/'Peaker Keys'!$B$29)),0)</f>
        <v>0</v>
      </c>
      <c r="I2784">
        <f>MAX(0,MIN('Peaker Keys'!$B$10,C2784/'Peaker Keys'!$B$30))</f>
        <v>1.3327570059793962E-3</v>
      </c>
      <c r="J2784">
        <f>IF('Peaker Keys'!$B$31=1,H2784,I2784)</f>
        <v>0</v>
      </c>
    </row>
    <row r="2785" spans="1:10" x14ac:dyDescent="0.25">
      <c r="A2785">
        <v>2779</v>
      </c>
      <c r="B2785">
        <v>0</v>
      </c>
      <c r="C2785">
        <v>4007.4</v>
      </c>
      <c r="D2785">
        <f>MOD(A2785-1+'Peaker Keys'!$B$7,'Peaker Keys'!$B$5)</f>
        <v>2802</v>
      </c>
      <c r="E2785">
        <f>INT(D2785/'Peaker Keys'!$B$6)+1</f>
        <v>117</v>
      </c>
      <c r="F2785">
        <f>MOD(D2785,'Peaker Keys'!$B$6)</f>
        <v>18</v>
      </c>
      <c r="G2785" t="str">
        <f>VLOOKUP(E2785,Clustering!$A$6:$B$370,2,FALSE)</f>
        <v>Spring</v>
      </c>
      <c r="H2785">
        <f>IF('Peaker Keys'!$B$29&gt;0,MAX(0,MIN('Peaker Keys'!$B$10,B2785/'Peaker Keys'!$B$29)),0)</f>
        <v>0</v>
      </c>
      <c r="I2785">
        <f>MAX(0,MIN('Peaker Keys'!$B$10,C2785/'Peaker Keys'!$B$30))</f>
        <v>3.3569392996617424E-2</v>
      </c>
      <c r="J2785">
        <f>IF('Peaker Keys'!$B$31=1,H2785,I2785)</f>
        <v>0</v>
      </c>
    </row>
    <row r="2786" spans="1:10" x14ac:dyDescent="0.25">
      <c r="A2786">
        <v>2780</v>
      </c>
      <c r="B2786">
        <v>0</v>
      </c>
      <c r="C2786">
        <v>6519.1</v>
      </c>
      <c r="D2786">
        <f>MOD(A2786-1+'Peaker Keys'!$B$7,'Peaker Keys'!$B$5)</f>
        <v>2803</v>
      </c>
      <c r="E2786">
        <f>INT(D2786/'Peaker Keys'!$B$6)+1</f>
        <v>117</v>
      </c>
      <c r="F2786">
        <f>MOD(D2786,'Peaker Keys'!$B$6)</f>
        <v>19</v>
      </c>
      <c r="G2786" t="str">
        <f>VLOOKUP(E2786,Clustering!$A$6:$B$370,2,FALSE)</f>
        <v>Spring</v>
      </c>
      <c r="H2786">
        <f>IF('Peaker Keys'!$B$29&gt;0,MAX(0,MIN('Peaker Keys'!$B$10,B2786/'Peaker Keys'!$B$29)),0)</f>
        <v>0</v>
      </c>
      <c r="I2786">
        <f>MAX(0,MIN('Peaker Keys'!$B$10,C2786/'Peaker Keys'!$B$30))</f>
        <v>5.4609529840856583E-2</v>
      </c>
      <c r="J2786">
        <f>IF('Peaker Keys'!$B$31=1,H2786,I2786)</f>
        <v>0</v>
      </c>
    </row>
    <row r="2787" spans="1:10" x14ac:dyDescent="0.25">
      <c r="A2787">
        <v>2781</v>
      </c>
      <c r="B2787">
        <v>0</v>
      </c>
      <c r="C2787">
        <v>5437.4</v>
      </c>
      <c r="D2787">
        <f>MOD(A2787-1+'Peaker Keys'!$B$7,'Peaker Keys'!$B$5)</f>
        <v>2804</v>
      </c>
      <c r="E2787">
        <f>INT(D2787/'Peaker Keys'!$B$6)+1</f>
        <v>117</v>
      </c>
      <c r="F2787">
        <f>MOD(D2787,'Peaker Keys'!$B$6)</f>
        <v>20</v>
      </c>
      <c r="G2787" t="str">
        <f>VLOOKUP(E2787,Clustering!$A$6:$B$370,2,FALSE)</f>
        <v>Spring</v>
      </c>
      <c r="H2787">
        <f>IF('Peaker Keys'!$B$29&gt;0,MAX(0,MIN('Peaker Keys'!$B$10,B2787/'Peaker Keys'!$B$29)),0)</f>
        <v>0</v>
      </c>
      <c r="I2787">
        <f>MAX(0,MIN('Peaker Keys'!$B$10,C2787/'Peaker Keys'!$B$30))</f>
        <v>4.5548290033390122E-2</v>
      </c>
      <c r="J2787">
        <f>IF('Peaker Keys'!$B$31=1,H2787,I2787)</f>
        <v>0</v>
      </c>
    </row>
    <row r="2788" spans="1:10" x14ac:dyDescent="0.25">
      <c r="A2788">
        <v>2782</v>
      </c>
      <c r="B2788">
        <v>0</v>
      </c>
      <c r="C2788">
        <v>1449.7</v>
      </c>
      <c r="D2788">
        <f>MOD(A2788-1+'Peaker Keys'!$B$7,'Peaker Keys'!$B$5)</f>
        <v>2805</v>
      </c>
      <c r="E2788">
        <f>INT(D2788/'Peaker Keys'!$B$6)+1</f>
        <v>117</v>
      </c>
      <c r="F2788">
        <f>MOD(D2788,'Peaker Keys'!$B$6)</f>
        <v>21</v>
      </c>
      <c r="G2788" t="str">
        <f>VLOOKUP(E2788,Clustering!$A$6:$B$370,2,FALSE)</f>
        <v>Spring</v>
      </c>
      <c r="H2788">
        <f>IF('Peaker Keys'!$B$29&gt;0,MAX(0,MIN('Peaker Keys'!$B$10,B2788/'Peaker Keys'!$B$29)),0)</f>
        <v>0</v>
      </c>
      <c r="I2788">
        <f>MAX(0,MIN('Peaker Keys'!$B$10,C2788/'Peaker Keys'!$B$30))</f>
        <v>1.2143921002943625E-2</v>
      </c>
      <c r="J2788">
        <f>IF('Peaker Keys'!$B$31=1,H2788,I2788)</f>
        <v>0</v>
      </c>
    </row>
    <row r="2789" spans="1:10" x14ac:dyDescent="0.25">
      <c r="A2789">
        <v>2783</v>
      </c>
      <c r="B2789">
        <v>0</v>
      </c>
      <c r="C2789">
        <v>159.1</v>
      </c>
      <c r="D2789">
        <f>MOD(A2789-1+'Peaker Keys'!$B$7,'Peaker Keys'!$B$5)</f>
        <v>2806</v>
      </c>
      <c r="E2789">
        <f>INT(D2789/'Peaker Keys'!$B$6)+1</f>
        <v>117</v>
      </c>
      <c r="F2789">
        <f>MOD(D2789,'Peaker Keys'!$B$6)</f>
        <v>22</v>
      </c>
      <c r="G2789" t="str">
        <f>VLOOKUP(E2789,Clustering!$A$6:$B$370,2,FALSE)</f>
        <v>Spring</v>
      </c>
      <c r="H2789">
        <f>IF('Peaker Keys'!$B$29&gt;0,MAX(0,MIN('Peaker Keys'!$B$10,B2789/'Peaker Keys'!$B$29)),0)</f>
        <v>0</v>
      </c>
      <c r="I2789">
        <f>MAX(0,MIN('Peaker Keys'!$B$10,C2789/'Peaker Keys'!$B$30))</f>
        <v>1.3327570059793962E-3</v>
      </c>
      <c r="J2789">
        <f>IF('Peaker Keys'!$B$31=1,H2789,I2789)</f>
        <v>0</v>
      </c>
    </row>
    <row r="2790" spans="1:10" x14ac:dyDescent="0.25">
      <c r="A2790">
        <v>2784</v>
      </c>
      <c r="B2790">
        <v>0</v>
      </c>
      <c r="C2790">
        <v>159.1</v>
      </c>
      <c r="D2790">
        <f>MOD(A2790-1+'Peaker Keys'!$B$7,'Peaker Keys'!$B$5)</f>
        <v>2807</v>
      </c>
      <c r="E2790">
        <f>INT(D2790/'Peaker Keys'!$B$6)+1</f>
        <v>117</v>
      </c>
      <c r="F2790">
        <f>MOD(D2790,'Peaker Keys'!$B$6)</f>
        <v>23</v>
      </c>
      <c r="G2790" t="str">
        <f>VLOOKUP(E2790,Clustering!$A$6:$B$370,2,FALSE)</f>
        <v>Spring</v>
      </c>
      <c r="H2790">
        <f>IF('Peaker Keys'!$B$29&gt;0,MAX(0,MIN('Peaker Keys'!$B$10,B2790/'Peaker Keys'!$B$29)),0)</f>
        <v>0</v>
      </c>
      <c r="I2790">
        <f>MAX(0,MIN('Peaker Keys'!$B$10,C2790/'Peaker Keys'!$B$30))</f>
        <v>1.3327570059793962E-3</v>
      </c>
      <c r="J2790">
        <f>IF('Peaker Keys'!$B$31=1,H2790,I2790)</f>
        <v>0</v>
      </c>
    </row>
    <row r="2791" spans="1:10" x14ac:dyDescent="0.25">
      <c r="A2791">
        <v>2785</v>
      </c>
      <c r="B2791">
        <v>0</v>
      </c>
      <c r="C2791">
        <v>121</v>
      </c>
      <c r="D2791">
        <f>MOD(A2791-1+'Peaker Keys'!$B$7,'Peaker Keys'!$B$5)</f>
        <v>2808</v>
      </c>
      <c r="E2791">
        <f>INT(D2791/'Peaker Keys'!$B$6)+1</f>
        <v>118</v>
      </c>
      <c r="F2791">
        <f>MOD(D2791,'Peaker Keys'!$B$6)</f>
        <v>0</v>
      </c>
      <c r="G2791" t="str">
        <f>VLOOKUP(E2791,Clustering!$A$6:$B$370,2,FALSE)</f>
        <v>Winter</v>
      </c>
      <c r="H2791">
        <f>IF('Peaker Keys'!$B$29&gt;0,MAX(0,MIN('Peaker Keys'!$B$10,B2791/'Peaker Keys'!$B$29)),0)</f>
        <v>0</v>
      </c>
      <c r="I2791">
        <f>MAX(0,MIN('Peaker Keys'!$B$10,C2791/'Peaker Keys'!$B$30))</f>
        <v>1.013598980034613E-3</v>
      </c>
      <c r="J2791">
        <f>IF('Peaker Keys'!$B$31=1,H2791,I2791)</f>
        <v>0</v>
      </c>
    </row>
    <row r="2792" spans="1:10" x14ac:dyDescent="0.25">
      <c r="A2792">
        <v>2786</v>
      </c>
      <c r="B2792">
        <v>0</v>
      </c>
      <c r="C2792">
        <v>95.5</v>
      </c>
      <c r="D2792">
        <f>MOD(A2792-1+'Peaker Keys'!$B$7,'Peaker Keys'!$B$5)</f>
        <v>2809</v>
      </c>
      <c r="E2792">
        <f>INT(D2792/'Peaker Keys'!$B$6)+1</f>
        <v>118</v>
      </c>
      <c r="F2792">
        <f>MOD(D2792,'Peaker Keys'!$B$6)</f>
        <v>1</v>
      </c>
      <c r="G2792" t="str">
        <f>VLOOKUP(E2792,Clustering!$A$6:$B$370,2,FALSE)</f>
        <v>Winter</v>
      </c>
      <c r="H2792">
        <f>IF('Peaker Keys'!$B$29&gt;0,MAX(0,MIN('Peaker Keys'!$B$10,B2792/'Peaker Keys'!$B$29)),0)</f>
        <v>0</v>
      </c>
      <c r="I2792">
        <f>MAX(0,MIN('Peaker Keys'!$B$10,C2792/'Peaker Keys'!$B$30))</f>
        <v>7.9998927763062441E-4</v>
      </c>
      <c r="J2792">
        <f>IF('Peaker Keys'!$B$31=1,H2792,I2792)</f>
        <v>0</v>
      </c>
    </row>
    <row r="2793" spans="1:10" x14ac:dyDescent="0.25">
      <c r="A2793">
        <v>2787</v>
      </c>
      <c r="B2793">
        <v>0</v>
      </c>
      <c r="C2793">
        <v>95.5</v>
      </c>
      <c r="D2793">
        <f>MOD(A2793-1+'Peaker Keys'!$B$7,'Peaker Keys'!$B$5)</f>
        <v>2810</v>
      </c>
      <c r="E2793">
        <f>INT(D2793/'Peaker Keys'!$B$6)+1</f>
        <v>118</v>
      </c>
      <c r="F2793">
        <f>MOD(D2793,'Peaker Keys'!$B$6)</f>
        <v>2</v>
      </c>
      <c r="G2793" t="str">
        <f>VLOOKUP(E2793,Clustering!$A$6:$B$370,2,FALSE)</f>
        <v>Winter</v>
      </c>
      <c r="H2793">
        <f>IF('Peaker Keys'!$B$29&gt;0,MAX(0,MIN('Peaker Keys'!$B$10,B2793/'Peaker Keys'!$B$29)),0)</f>
        <v>0</v>
      </c>
      <c r="I2793">
        <f>MAX(0,MIN('Peaker Keys'!$B$10,C2793/'Peaker Keys'!$B$30))</f>
        <v>7.9998927763062441E-4</v>
      </c>
      <c r="J2793">
        <f>IF('Peaker Keys'!$B$31=1,H2793,I2793)</f>
        <v>0</v>
      </c>
    </row>
    <row r="2794" spans="1:10" x14ac:dyDescent="0.25">
      <c r="A2794">
        <v>2788</v>
      </c>
      <c r="B2794">
        <v>0</v>
      </c>
      <c r="C2794">
        <v>95.5</v>
      </c>
      <c r="D2794">
        <f>MOD(A2794-1+'Peaker Keys'!$B$7,'Peaker Keys'!$B$5)</f>
        <v>2811</v>
      </c>
      <c r="E2794">
        <f>INT(D2794/'Peaker Keys'!$B$6)+1</f>
        <v>118</v>
      </c>
      <c r="F2794">
        <f>MOD(D2794,'Peaker Keys'!$B$6)</f>
        <v>3</v>
      </c>
      <c r="G2794" t="str">
        <f>VLOOKUP(E2794,Clustering!$A$6:$B$370,2,FALSE)</f>
        <v>Winter</v>
      </c>
      <c r="H2794">
        <f>IF('Peaker Keys'!$B$29&gt;0,MAX(0,MIN('Peaker Keys'!$B$10,B2794/'Peaker Keys'!$B$29)),0)</f>
        <v>0</v>
      </c>
      <c r="I2794">
        <f>MAX(0,MIN('Peaker Keys'!$B$10,C2794/'Peaker Keys'!$B$30))</f>
        <v>7.9998927763062441E-4</v>
      </c>
      <c r="J2794">
        <f>IF('Peaker Keys'!$B$31=1,H2794,I2794)</f>
        <v>0</v>
      </c>
    </row>
    <row r="2795" spans="1:10" x14ac:dyDescent="0.25">
      <c r="A2795">
        <v>2789</v>
      </c>
      <c r="B2795">
        <v>0</v>
      </c>
      <c r="C2795">
        <v>95.5</v>
      </c>
      <c r="D2795">
        <f>MOD(A2795-1+'Peaker Keys'!$B$7,'Peaker Keys'!$B$5)</f>
        <v>2812</v>
      </c>
      <c r="E2795">
        <f>INT(D2795/'Peaker Keys'!$B$6)+1</f>
        <v>118</v>
      </c>
      <c r="F2795">
        <f>MOD(D2795,'Peaker Keys'!$B$6)</f>
        <v>4</v>
      </c>
      <c r="G2795" t="str">
        <f>VLOOKUP(E2795,Clustering!$A$6:$B$370,2,FALSE)</f>
        <v>Winter</v>
      </c>
      <c r="H2795">
        <f>IF('Peaker Keys'!$B$29&gt;0,MAX(0,MIN('Peaker Keys'!$B$10,B2795/'Peaker Keys'!$B$29)),0)</f>
        <v>0</v>
      </c>
      <c r="I2795">
        <f>MAX(0,MIN('Peaker Keys'!$B$10,C2795/'Peaker Keys'!$B$30))</f>
        <v>7.9998927763062441E-4</v>
      </c>
      <c r="J2795">
        <f>IF('Peaker Keys'!$B$31=1,H2795,I2795)</f>
        <v>0</v>
      </c>
    </row>
    <row r="2796" spans="1:10" x14ac:dyDescent="0.25">
      <c r="A2796">
        <v>2790</v>
      </c>
      <c r="B2796">
        <v>0</v>
      </c>
      <c r="C2796">
        <v>95.5</v>
      </c>
      <c r="D2796">
        <f>MOD(A2796-1+'Peaker Keys'!$B$7,'Peaker Keys'!$B$5)</f>
        <v>2813</v>
      </c>
      <c r="E2796">
        <f>INT(D2796/'Peaker Keys'!$B$6)+1</f>
        <v>118</v>
      </c>
      <c r="F2796">
        <f>MOD(D2796,'Peaker Keys'!$B$6)</f>
        <v>5</v>
      </c>
      <c r="G2796" t="str">
        <f>VLOOKUP(E2796,Clustering!$A$6:$B$370,2,FALSE)</f>
        <v>Winter</v>
      </c>
      <c r="H2796">
        <f>IF('Peaker Keys'!$B$29&gt;0,MAX(0,MIN('Peaker Keys'!$B$10,B2796/'Peaker Keys'!$B$29)),0)</f>
        <v>0</v>
      </c>
      <c r="I2796">
        <f>MAX(0,MIN('Peaker Keys'!$B$10,C2796/'Peaker Keys'!$B$30))</f>
        <v>7.9998927763062441E-4</v>
      </c>
      <c r="J2796">
        <f>IF('Peaker Keys'!$B$31=1,H2796,I2796)</f>
        <v>0</v>
      </c>
    </row>
    <row r="2797" spans="1:10" x14ac:dyDescent="0.25">
      <c r="A2797">
        <v>2791</v>
      </c>
      <c r="B2797">
        <v>0</v>
      </c>
      <c r="C2797">
        <v>95.5</v>
      </c>
      <c r="D2797">
        <f>MOD(A2797-1+'Peaker Keys'!$B$7,'Peaker Keys'!$B$5)</f>
        <v>2814</v>
      </c>
      <c r="E2797">
        <f>INT(D2797/'Peaker Keys'!$B$6)+1</f>
        <v>118</v>
      </c>
      <c r="F2797">
        <f>MOD(D2797,'Peaker Keys'!$B$6)</f>
        <v>6</v>
      </c>
      <c r="G2797" t="str">
        <f>VLOOKUP(E2797,Clustering!$A$6:$B$370,2,FALSE)</f>
        <v>Winter</v>
      </c>
      <c r="H2797">
        <f>IF('Peaker Keys'!$B$29&gt;0,MAX(0,MIN('Peaker Keys'!$B$10,B2797/'Peaker Keys'!$B$29)),0)</f>
        <v>0</v>
      </c>
      <c r="I2797">
        <f>MAX(0,MIN('Peaker Keys'!$B$10,C2797/'Peaker Keys'!$B$30))</f>
        <v>7.9998927763062441E-4</v>
      </c>
      <c r="J2797">
        <f>IF('Peaker Keys'!$B$31=1,H2797,I2797)</f>
        <v>0</v>
      </c>
    </row>
    <row r="2798" spans="1:10" x14ac:dyDescent="0.25">
      <c r="A2798">
        <v>2792</v>
      </c>
      <c r="B2798">
        <v>0</v>
      </c>
      <c r="C2798">
        <v>95.5</v>
      </c>
      <c r="D2798">
        <f>MOD(A2798-1+'Peaker Keys'!$B$7,'Peaker Keys'!$B$5)</f>
        <v>2815</v>
      </c>
      <c r="E2798">
        <f>INT(D2798/'Peaker Keys'!$B$6)+1</f>
        <v>118</v>
      </c>
      <c r="F2798">
        <f>MOD(D2798,'Peaker Keys'!$B$6)</f>
        <v>7</v>
      </c>
      <c r="G2798" t="str">
        <f>VLOOKUP(E2798,Clustering!$A$6:$B$370,2,FALSE)</f>
        <v>Winter</v>
      </c>
      <c r="H2798">
        <f>IF('Peaker Keys'!$B$29&gt;0,MAX(0,MIN('Peaker Keys'!$B$10,B2798/'Peaker Keys'!$B$29)),0)</f>
        <v>0</v>
      </c>
      <c r="I2798">
        <f>MAX(0,MIN('Peaker Keys'!$B$10,C2798/'Peaker Keys'!$B$30))</f>
        <v>7.9998927763062441E-4</v>
      </c>
      <c r="J2798">
        <f>IF('Peaker Keys'!$B$31=1,H2798,I2798)</f>
        <v>0</v>
      </c>
    </row>
    <row r="2799" spans="1:10" x14ac:dyDescent="0.25">
      <c r="A2799">
        <v>2793</v>
      </c>
      <c r="B2799">
        <v>0</v>
      </c>
      <c r="C2799">
        <v>95.5</v>
      </c>
      <c r="D2799">
        <f>MOD(A2799-1+'Peaker Keys'!$B$7,'Peaker Keys'!$B$5)</f>
        <v>2816</v>
      </c>
      <c r="E2799">
        <f>INT(D2799/'Peaker Keys'!$B$6)+1</f>
        <v>118</v>
      </c>
      <c r="F2799">
        <f>MOD(D2799,'Peaker Keys'!$B$6)</f>
        <v>8</v>
      </c>
      <c r="G2799" t="str">
        <f>VLOOKUP(E2799,Clustering!$A$6:$B$370,2,FALSE)</f>
        <v>Winter</v>
      </c>
      <c r="H2799">
        <f>IF('Peaker Keys'!$B$29&gt;0,MAX(0,MIN('Peaker Keys'!$B$10,B2799/'Peaker Keys'!$B$29)),0)</f>
        <v>0</v>
      </c>
      <c r="I2799">
        <f>MAX(0,MIN('Peaker Keys'!$B$10,C2799/'Peaker Keys'!$B$30))</f>
        <v>7.9998927763062441E-4</v>
      </c>
      <c r="J2799">
        <f>IF('Peaker Keys'!$B$31=1,H2799,I2799)</f>
        <v>0</v>
      </c>
    </row>
    <row r="2800" spans="1:10" x14ac:dyDescent="0.25">
      <c r="A2800">
        <v>2794</v>
      </c>
      <c r="B2800">
        <v>0</v>
      </c>
      <c r="C2800">
        <v>95.5</v>
      </c>
      <c r="D2800">
        <f>MOD(A2800-1+'Peaker Keys'!$B$7,'Peaker Keys'!$B$5)</f>
        <v>2817</v>
      </c>
      <c r="E2800">
        <f>INT(D2800/'Peaker Keys'!$B$6)+1</f>
        <v>118</v>
      </c>
      <c r="F2800">
        <f>MOD(D2800,'Peaker Keys'!$B$6)</f>
        <v>9</v>
      </c>
      <c r="G2800" t="str">
        <f>VLOOKUP(E2800,Clustering!$A$6:$B$370,2,FALSE)</f>
        <v>Winter</v>
      </c>
      <c r="H2800">
        <f>IF('Peaker Keys'!$B$29&gt;0,MAX(0,MIN('Peaker Keys'!$B$10,B2800/'Peaker Keys'!$B$29)),0)</f>
        <v>0</v>
      </c>
      <c r="I2800">
        <f>MAX(0,MIN('Peaker Keys'!$B$10,C2800/'Peaker Keys'!$B$30))</f>
        <v>7.9998927763062441E-4</v>
      </c>
      <c r="J2800">
        <f>IF('Peaker Keys'!$B$31=1,H2800,I2800)</f>
        <v>0</v>
      </c>
    </row>
    <row r="2801" spans="1:10" x14ac:dyDescent="0.25">
      <c r="A2801">
        <v>2795</v>
      </c>
      <c r="B2801">
        <v>0</v>
      </c>
      <c r="C2801">
        <v>95.5</v>
      </c>
      <c r="D2801">
        <f>MOD(A2801-1+'Peaker Keys'!$B$7,'Peaker Keys'!$B$5)</f>
        <v>2818</v>
      </c>
      <c r="E2801">
        <f>INT(D2801/'Peaker Keys'!$B$6)+1</f>
        <v>118</v>
      </c>
      <c r="F2801">
        <f>MOD(D2801,'Peaker Keys'!$B$6)</f>
        <v>10</v>
      </c>
      <c r="G2801" t="str">
        <f>VLOOKUP(E2801,Clustering!$A$6:$B$370,2,FALSE)</f>
        <v>Winter</v>
      </c>
      <c r="H2801">
        <f>IF('Peaker Keys'!$B$29&gt;0,MAX(0,MIN('Peaker Keys'!$B$10,B2801/'Peaker Keys'!$B$29)),0)</f>
        <v>0</v>
      </c>
      <c r="I2801">
        <f>MAX(0,MIN('Peaker Keys'!$B$10,C2801/'Peaker Keys'!$B$30))</f>
        <v>7.9998927763062441E-4</v>
      </c>
      <c r="J2801">
        <f>IF('Peaker Keys'!$B$31=1,H2801,I2801)</f>
        <v>0</v>
      </c>
    </row>
    <row r="2802" spans="1:10" x14ac:dyDescent="0.25">
      <c r="A2802">
        <v>2796</v>
      </c>
      <c r="B2802">
        <v>0</v>
      </c>
      <c r="C2802">
        <v>95.5</v>
      </c>
      <c r="D2802">
        <f>MOD(A2802-1+'Peaker Keys'!$B$7,'Peaker Keys'!$B$5)</f>
        <v>2819</v>
      </c>
      <c r="E2802">
        <f>INT(D2802/'Peaker Keys'!$B$6)+1</f>
        <v>118</v>
      </c>
      <c r="F2802">
        <f>MOD(D2802,'Peaker Keys'!$B$6)</f>
        <v>11</v>
      </c>
      <c r="G2802" t="str">
        <f>VLOOKUP(E2802,Clustering!$A$6:$B$370,2,FALSE)</f>
        <v>Winter</v>
      </c>
      <c r="H2802">
        <f>IF('Peaker Keys'!$B$29&gt;0,MAX(0,MIN('Peaker Keys'!$B$10,B2802/'Peaker Keys'!$B$29)),0)</f>
        <v>0</v>
      </c>
      <c r="I2802">
        <f>MAX(0,MIN('Peaker Keys'!$B$10,C2802/'Peaker Keys'!$B$30))</f>
        <v>7.9998927763062441E-4</v>
      </c>
      <c r="J2802">
        <f>IF('Peaker Keys'!$B$31=1,H2802,I2802)</f>
        <v>0</v>
      </c>
    </row>
    <row r="2803" spans="1:10" x14ac:dyDescent="0.25">
      <c r="A2803">
        <v>2797</v>
      </c>
      <c r="B2803">
        <v>0</v>
      </c>
      <c r="C2803">
        <v>95.5</v>
      </c>
      <c r="D2803">
        <f>MOD(A2803-1+'Peaker Keys'!$B$7,'Peaker Keys'!$B$5)</f>
        <v>2820</v>
      </c>
      <c r="E2803">
        <f>INT(D2803/'Peaker Keys'!$B$6)+1</f>
        <v>118</v>
      </c>
      <c r="F2803">
        <f>MOD(D2803,'Peaker Keys'!$B$6)</f>
        <v>12</v>
      </c>
      <c r="G2803" t="str">
        <f>VLOOKUP(E2803,Clustering!$A$6:$B$370,2,FALSE)</f>
        <v>Winter</v>
      </c>
      <c r="H2803">
        <f>IF('Peaker Keys'!$B$29&gt;0,MAX(0,MIN('Peaker Keys'!$B$10,B2803/'Peaker Keys'!$B$29)),0)</f>
        <v>0</v>
      </c>
      <c r="I2803">
        <f>MAX(0,MIN('Peaker Keys'!$B$10,C2803/'Peaker Keys'!$B$30))</f>
        <v>7.9998927763062441E-4</v>
      </c>
      <c r="J2803">
        <f>IF('Peaker Keys'!$B$31=1,H2803,I2803)</f>
        <v>0</v>
      </c>
    </row>
    <row r="2804" spans="1:10" x14ac:dyDescent="0.25">
      <c r="A2804">
        <v>2798</v>
      </c>
      <c r="B2804">
        <v>0</v>
      </c>
      <c r="C2804">
        <v>159.1</v>
      </c>
      <c r="D2804">
        <f>MOD(A2804-1+'Peaker Keys'!$B$7,'Peaker Keys'!$B$5)</f>
        <v>2821</v>
      </c>
      <c r="E2804">
        <f>INT(D2804/'Peaker Keys'!$B$6)+1</f>
        <v>118</v>
      </c>
      <c r="F2804">
        <f>MOD(D2804,'Peaker Keys'!$B$6)</f>
        <v>13</v>
      </c>
      <c r="G2804" t="str">
        <f>VLOOKUP(E2804,Clustering!$A$6:$B$370,2,FALSE)</f>
        <v>Winter</v>
      </c>
      <c r="H2804">
        <f>IF('Peaker Keys'!$B$29&gt;0,MAX(0,MIN('Peaker Keys'!$B$10,B2804/'Peaker Keys'!$B$29)),0)</f>
        <v>0</v>
      </c>
      <c r="I2804">
        <f>MAX(0,MIN('Peaker Keys'!$B$10,C2804/'Peaker Keys'!$B$30))</f>
        <v>1.3327570059793962E-3</v>
      </c>
      <c r="J2804">
        <f>IF('Peaker Keys'!$B$31=1,H2804,I2804)</f>
        <v>0</v>
      </c>
    </row>
    <row r="2805" spans="1:10" x14ac:dyDescent="0.25">
      <c r="A2805">
        <v>2799</v>
      </c>
      <c r="B2805">
        <v>0</v>
      </c>
      <c r="C2805">
        <v>159.1</v>
      </c>
      <c r="D2805">
        <f>MOD(A2805-1+'Peaker Keys'!$B$7,'Peaker Keys'!$B$5)</f>
        <v>2822</v>
      </c>
      <c r="E2805">
        <f>INT(D2805/'Peaker Keys'!$B$6)+1</f>
        <v>118</v>
      </c>
      <c r="F2805">
        <f>MOD(D2805,'Peaker Keys'!$B$6)</f>
        <v>14</v>
      </c>
      <c r="G2805" t="str">
        <f>VLOOKUP(E2805,Clustering!$A$6:$B$370,2,FALSE)</f>
        <v>Winter</v>
      </c>
      <c r="H2805">
        <f>IF('Peaker Keys'!$B$29&gt;0,MAX(0,MIN('Peaker Keys'!$B$10,B2805/'Peaker Keys'!$B$29)),0)</f>
        <v>0</v>
      </c>
      <c r="I2805">
        <f>MAX(0,MIN('Peaker Keys'!$B$10,C2805/'Peaker Keys'!$B$30))</f>
        <v>1.3327570059793962E-3</v>
      </c>
      <c r="J2805">
        <f>IF('Peaker Keys'!$B$31=1,H2805,I2805)</f>
        <v>0</v>
      </c>
    </row>
    <row r="2806" spans="1:10" x14ac:dyDescent="0.25">
      <c r="A2806">
        <v>2800</v>
      </c>
      <c r="B2806">
        <v>0</v>
      </c>
      <c r="C2806">
        <v>509.7</v>
      </c>
      <c r="D2806">
        <f>MOD(A2806-1+'Peaker Keys'!$B$7,'Peaker Keys'!$B$5)</f>
        <v>2823</v>
      </c>
      <c r="E2806">
        <f>INT(D2806/'Peaker Keys'!$B$6)+1</f>
        <v>118</v>
      </c>
      <c r="F2806">
        <f>MOD(D2806,'Peaker Keys'!$B$6)</f>
        <v>15</v>
      </c>
      <c r="G2806" t="str">
        <f>VLOOKUP(E2806,Clustering!$A$6:$B$370,2,FALSE)</f>
        <v>Winter</v>
      </c>
      <c r="H2806">
        <f>IF('Peaker Keys'!$B$29&gt;0,MAX(0,MIN('Peaker Keys'!$B$10,B2806/'Peaker Keys'!$B$29)),0)</f>
        <v>0</v>
      </c>
      <c r="I2806">
        <f>MAX(0,MIN('Peaker Keys'!$B$10,C2806/'Peaker Keys'!$B$30))</f>
        <v>4.2696809927573742E-3</v>
      </c>
      <c r="J2806">
        <f>IF('Peaker Keys'!$B$31=1,H2806,I2806)</f>
        <v>0</v>
      </c>
    </row>
    <row r="2807" spans="1:10" x14ac:dyDescent="0.25">
      <c r="A2807">
        <v>2801</v>
      </c>
      <c r="B2807">
        <v>0</v>
      </c>
      <c r="C2807">
        <v>1016.4</v>
      </c>
      <c r="D2807">
        <f>MOD(A2807-1+'Peaker Keys'!$B$7,'Peaker Keys'!$B$5)</f>
        <v>2824</v>
      </c>
      <c r="E2807">
        <f>INT(D2807/'Peaker Keys'!$B$6)+1</f>
        <v>118</v>
      </c>
      <c r="F2807">
        <f>MOD(D2807,'Peaker Keys'!$B$6)</f>
        <v>16</v>
      </c>
      <c r="G2807" t="str">
        <f>VLOOKUP(E2807,Clustering!$A$6:$B$370,2,FALSE)</f>
        <v>Winter</v>
      </c>
      <c r="H2807">
        <f>IF('Peaker Keys'!$B$29&gt;0,MAX(0,MIN('Peaker Keys'!$B$10,B2807/'Peaker Keys'!$B$29)),0)</f>
        <v>0</v>
      </c>
      <c r="I2807">
        <f>MAX(0,MIN('Peaker Keys'!$B$10,C2807/'Peaker Keys'!$B$30))</f>
        <v>8.5142314322907506E-3</v>
      </c>
      <c r="J2807">
        <f>IF('Peaker Keys'!$B$31=1,H2807,I2807)</f>
        <v>0</v>
      </c>
    </row>
    <row r="2808" spans="1:10" x14ac:dyDescent="0.25">
      <c r="A2808">
        <v>2802</v>
      </c>
      <c r="B2808">
        <v>0</v>
      </c>
      <c r="C2808">
        <v>1016.4</v>
      </c>
      <c r="D2808">
        <f>MOD(A2808-1+'Peaker Keys'!$B$7,'Peaker Keys'!$B$5)</f>
        <v>2825</v>
      </c>
      <c r="E2808">
        <f>INT(D2808/'Peaker Keys'!$B$6)+1</f>
        <v>118</v>
      </c>
      <c r="F2808">
        <f>MOD(D2808,'Peaker Keys'!$B$6)</f>
        <v>17</v>
      </c>
      <c r="G2808" t="str">
        <f>VLOOKUP(E2808,Clustering!$A$6:$B$370,2,FALSE)</f>
        <v>Winter</v>
      </c>
      <c r="H2808">
        <f>IF('Peaker Keys'!$B$29&gt;0,MAX(0,MIN('Peaker Keys'!$B$10,B2808/'Peaker Keys'!$B$29)),0)</f>
        <v>0</v>
      </c>
      <c r="I2808">
        <f>MAX(0,MIN('Peaker Keys'!$B$10,C2808/'Peaker Keys'!$B$30))</f>
        <v>8.5142314322907506E-3</v>
      </c>
      <c r="J2808">
        <f>IF('Peaker Keys'!$B$31=1,H2808,I2808)</f>
        <v>0</v>
      </c>
    </row>
    <row r="2809" spans="1:10" x14ac:dyDescent="0.25">
      <c r="A2809">
        <v>2803</v>
      </c>
      <c r="B2809">
        <v>0</v>
      </c>
      <c r="C2809">
        <v>2264</v>
      </c>
      <c r="D2809">
        <f>MOD(A2809-1+'Peaker Keys'!$B$7,'Peaker Keys'!$B$5)</f>
        <v>2826</v>
      </c>
      <c r="E2809">
        <f>INT(D2809/'Peaker Keys'!$B$6)+1</f>
        <v>118</v>
      </c>
      <c r="F2809">
        <f>MOD(D2809,'Peaker Keys'!$B$6)</f>
        <v>18</v>
      </c>
      <c r="G2809" t="str">
        <f>VLOOKUP(E2809,Clustering!$A$6:$B$370,2,FALSE)</f>
        <v>Winter</v>
      </c>
      <c r="H2809">
        <f>IF('Peaker Keys'!$B$29&gt;0,MAX(0,MIN('Peaker Keys'!$B$10,B2809/'Peaker Keys'!$B$29)),0)</f>
        <v>0</v>
      </c>
      <c r="I2809">
        <f>MAX(0,MIN('Peaker Keys'!$B$10,C2809/'Peaker Keys'!$B$30))</f>
        <v>1.8965190833044331E-2</v>
      </c>
      <c r="J2809">
        <f>IF('Peaker Keys'!$B$31=1,H2809,I2809)</f>
        <v>0</v>
      </c>
    </row>
    <row r="2810" spans="1:10" x14ac:dyDescent="0.25">
      <c r="A2810">
        <v>2804</v>
      </c>
      <c r="B2810">
        <v>0</v>
      </c>
      <c r="C2810">
        <v>2264</v>
      </c>
      <c r="D2810">
        <f>MOD(A2810-1+'Peaker Keys'!$B$7,'Peaker Keys'!$B$5)</f>
        <v>2827</v>
      </c>
      <c r="E2810">
        <f>INT(D2810/'Peaker Keys'!$B$6)+1</f>
        <v>118</v>
      </c>
      <c r="F2810">
        <f>MOD(D2810,'Peaker Keys'!$B$6)</f>
        <v>19</v>
      </c>
      <c r="G2810" t="str">
        <f>VLOOKUP(E2810,Clustering!$A$6:$B$370,2,FALSE)</f>
        <v>Winter</v>
      </c>
      <c r="H2810">
        <f>IF('Peaker Keys'!$B$29&gt;0,MAX(0,MIN('Peaker Keys'!$B$10,B2810/'Peaker Keys'!$B$29)),0)</f>
        <v>0</v>
      </c>
      <c r="I2810">
        <f>MAX(0,MIN('Peaker Keys'!$B$10,C2810/'Peaker Keys'!$B$30))</f>
        <v>1.8965190833044331E-2</v>
      </c>
      <c r="J2810">
        <f>IF('Peaker Keys'!$B$31=1,H2810,I2810)</f>
        <v>0</v>
      </c>
    </row>
    <row r="2811" spans="1:10" x14ac:dyDescent="0.25">
      <c r="A2811">
        <v>2805</v>
      </c>
      <c r="B2811">
        <v>0</v>
      </c>
      <c r="C2811">
        <v>1690.2</v>
      </c>
      <c r="D2811">
        <f>MOD(A2811-1+'Peaker Keys'!$B$7,'Peaker Keys'!$B$5)</f>
        <v>2828</v>
      </c>
      <c r="E2811">
        <f>INT(D2811/'Peaker Keys'!$B$6)+1</f>
        <v>118</v>
      </c>
      <c r="F2811">
        <f>MOD(D2811,'Peaker Keys'!$B$6)</f>
        <v>20</v>
      </c>
      <c r="G2811" t="str">
        <f>VLOOKUP(E2811,Clustering!$A$6:$B$370,2,FALSE)</f>
        <v>Winter</v>
      </c>
      <c r="H2811">
        <f>IF('Peaker Keys'!$B$29&gt;0,MAX(0,MIN('Peaker Keys'!$B$10,B2811/'Peaker Keys'!$B$29)),0)</f>
        <v>0</v>
      </c>
      <c r="I2811">
        <f>MAX(0,MIN('Peaker Keys'!$B$10,C2811/'Peaker Keys'!$B$30))</f>
        <v>1.4158553686400852E-2</v>
      </c>
      <c r="J2811">
        <f>IF('Peaker Keys'!$B$31=1,H2811,I2811)</f>
        <v>0</v>
      </c>
    </row>
    <row r="2812" spans="1:10" x14ac:dyDescent="0.25">
      <c r="A2812">
        <v>2806</v>
      </c>
      <c r="B2812">
        <v>0</v>
      </c>
      <c r="C2812">
        <v>958</v>
      </c>
      <c r="D2812">
        <f>MOD(A2812-1+'Peaker Keys'!$B$7,'Peaker Keys'!$B$5)</f>
        <v>2829</v>
      </c>
      <c r="E2812">
        <f>INT(D2812/'Peaker Keys'!$B$6)+1</f>
        <v>118</v>
      </c>
      <c r="F2812">
        <f>MOD(D2812,'Peaker Keys'!$B$6)</f>
        <v>21</v>
      </c>
      <c r="G2812" t="str">
        <f>VLOOKUP(E2812,Clustering!$A$6:$B$370,2,FALSE)</f>
        <v>Winter</v>
      </c>
      <c r="H2812">
        <f>IF('Peaker Keys'!$B$29&gt;0,MAX(0,MIN('Peaker Keys'!$B$10,B2812/'Peaker Keys'!$B$29)),0)</f>
        <v>0</v>
      </c>
      <c r="I2812">
        <f>MAX(0,MIN('Peaker Keys'!$B$10,C2812/'Peaker Keys'!$B$30))</f>
        <v>8.0250233295302426E-3</v>
      </c>
      <c r="J2812">
        <f>IF('Peaker Keys'!$B$31=1,H2812,I2812)</f>
        <v>0</v>
      </c>
    </row>
    <row r="2813" spans="1:10" x14ac:dyDescent="0.25">
      <c r="A2813">
        <v>2807</v>
      </c>
      <c r="B2813">
        <v>0</v>
      </c>
      <c r="C2813">
        <v>159.1</v>
      </c>
      <c r="D2813">
        <f>MOD(A2813-1+'Peaker Keys'!$B$7,'Peaker Keys'!$B$5)</f>
        <v>2830</v>
      </c>
      <c r="E2813">
        <f>INT(D2813/'Peaker Keys'!$B$6)+1</f>
        <v>118</v>
      </c>
      <c r="F2813">
        <f>MOD(D2813,'Peaker Keys'!$B$6)</f>
        <v>22</v>
      </c>
      <c r="G2813" t="str">
        <f>VLOOKUP(E2813,Clustering!$A$6:$B$370,2,FALSE)</f>
        <v>Winter</v>
      </c>
      <c r="H2813">
        <f>IF('Peaker Keys'!$B$29&gt;0,MAX(0,MIN('Peaker Keys'!$B$10,B2813/'Peaker Keys'!$B$29)),0)</f>
        <v>0</v>
      </c>
      <c r="I2813">
        <f>MAX(0,MIN('Peaker Keys'!$B$10,C2813/'Peaker Keys'!$B$30))</f>
        <v>1.3327570059793962E-3</v>
      </c>
      <c r="J2813">
        <f>IF('Peaker Keys'!$B$31=1,H2813,I2813)</f>
        <v>0</v>
      </c>
    </row>
    <row r="2814" spans="1:10" x14ac:dyDescent="0.25">
      <c r="A2814">
        <v>2808</v>
      </c>
      <c r="B2814">
        <v>0</v>
      </c>
      <c r="C2814">
        <v>159.1</v>
      </c>
      <c r="D2814">
        <f>MOD(A2814-1+'Peaker Keys'!$B$7,'Peaker Keys'!$B$5)</f>
        <v>2831</v>
      </c>
      <c r="E2814">
        <f>INT(D2814/'Peaker Keys'!$B$6)+1</f>
        <v>118</v>
      </c>
      <c r="F2814">
        <f>MOD(D2814,'Peaker Keys'!$B$6)</f>
        <v>23</v>
      </c>
      <c r="G2814" t="str">
        <f>VLOOKUP(E2814,Clustering!$A$6:$B$370,2,FALSE)</f>
        <v>Winter</v>
      </c>
      <c r="H2814">
        <f>IF('Peaker Keys'!$B$29&gt;0,MAX(0,MIN('Peaker Keys'!$B$10,B2814/'Peaker Keys'!$B$29)),0)</f>
        <v>0</v>
      </c>
      <c r="I2814">
        <f>MAX(0,MIN('Peaker Keys'!$B$10,C2814/'Peaker Keys'!$B$30))</f>
        <v>1.3327570059793962E-3</v>
      </c>
      <c r="J2814">
        <f>IF('Peaker Keys'!$B$31=1,H2814,I2814)</f>
        <v>0</v>
      </c>
    </row>
    <row r="2815" spans="1:10" x14ac:dyDescent="0.25">
      <c r="A2815">
        <v>2809</v>
      </c>
      <c r="B2815">
        <v>0</v>
      </c>
      <c r="C2815">
        <v>159.1</v>
      </c>
      <c r="D2815">
        <f>MOD(A2815-1+'Peaker Keys'!$B$7,'Peaker Keys'!$B$5)</f>
        <v>2832</v>
      </c>
      <c r="E2815">
        <f>INT(D2815/'Peaker Keys'!$B$6)+1</f>
        <v>119</v>
      </c>
      <c r="F2815">
        <f>MOD(D2815,'Peaker Keys'!$B$6)</f>
        <v>0</v>
      </c>
      <c r="G2815" t="str">
        <f>VLOOKUP(E2815,Clustering!$A$6:$B$370,2,FALSE)</f>
        <v>Winter</v>
      </c>
      <c r="H2815">
        <f>IF('Peaker Keys'!$B$29&gt;0,MAX(0,MIN('Peaker Keys'!$B$10,B2815/'Peaker Keys'!$B$29)),0)</f>
        <v>0</v>
      </c>
      <c r="I2815">
        <f>MAX(0,MIN('Peaker Keys'!$B$10,C2815/'Peaker Keys'!$B$30))</f>
        <v>1.3327570059793962E-3</v>
      </c>
      <c r="J2815">
        <f>IF('Peaker Keys'!$B$31=1,H2815,I2815)</f>
        <v>0</v>
      </c>
    </row>
    <row r="2816" spans="1:10" x14ac:dyDescent="0.25">
      <c r="A2816">
        <v>2810</v>
      </c>
      <c r="B2816">
        <v>0</v>
      </c>
      <c r="C2816">
        <v>158.5</v>
      </c>
      <c r="D2816">
        <f>MOD(A2816-1+'Peaker Keys'!$B$7,'Peaker Keys'!$B$5)</f>
        <v>2833</v>
      </c>
      <c r="E2816">
        <f>INT(D2816/'Peaker Keys'!$B$6)+1</f>
        <v>119</v>
      </c>
      <c r="F2816">
        <f>MOD(D2816,'Peaker Keys'!$B$6)</f>
        <v>1</v>
      </c>
      <c r="G2816" t="str">
        <f>VLOOKUP(E2816,Clustering!$A$6:$B$370,2,FALSE)</f>
        <v>Winter</v>
      </c>
      <c r="H2816">
        <f>IF('Peaker Keys'!$B$29&gt;0,MAX(0,MIN('Peaker Keys'!$B$10,B2816/'Peaker Keys'!$B$29)),0)</f>
        <v>0</v>
      </c>
      <c r="I2816">
        <f>MAX(0,MIN('Peaker Keys'!$B$10,C2816/'Peaker Keys'!$B$30))</f>
        <v>1.3277308953345964E-3</v>
      </c>
      <c r="J2816">
        <f>IF('Peaker Keys'!$B$31=1,H2816,I2816)</f>
        <v>0</v>
      </c>
    </row>
    <row r="2817" spans="1:10" x14ac:dyDescent="0.25">
      <c r="A2817">
        <v>2811</v>
      </c>
      <c r="B2817">
        <v>0</v>
      </c>
      <c r="C2817">
        <v>152.6</v>
      </c>
      <c r="D2817">
        <f>MOD(A2817-1+'Peaker Keys'!$B$7,'Peaker Keys'!$B$5)</f>
        <v>2834</v>
      </c>
      <c r="E2817">
        <f>INT(D2817/'Peaker Keys'!$B$6)+1</f>
        <v>119</v>
      </c>
      <c r="F2817">
        <f>MOD(D2817,'Peaker Keys'!$B$6)</f>
        <v>2</v>
      </c>
      <c r="G2817" t="str">
        <f>VLOOKUP(E2817,Clustering!$A$6:$B$370,2,FALSE)</f>
        <v>Winter</v>
      </c>
      <c r="H2817">
        <f>IF('Peaker Keys'!$B$29&gt;0,MAX(0,MIN('Peaker Keys'!$B$10,B2817/'Peaker Keys'!$B$29)),0)</f>
        <v>0</v>
      </c>
      <c r="I2817">
        <f>MAX(0,MIN('Peaker Keys'!$B$10,C2817/'Peaker Keys'!$B$30))</f>
        <v>1.2783074739940658E-3</v>
      </c>
      <c r="J2817">
        <f>IF('Peaker Keys'!$B$31=1,H2817,I2817)</f>
        <v>0</v>
      </c>
    </row>
    <row r="2818" spans="1:10" x14ac:dyDescent="0.25">
      <c r="A2818">
        <v>2812</v>
      </c>
      <c r="B2818">
        <v>0</v>
      </c>
      <c r="C2818">
        <v>139.5</v>
      </c>
      <c r="D2818">
        <f>MOD(A2818-1+'Peaker Keys'!$B$7,'Peaker Keys'!$B$5)</f>
        <v>2835</v>
      </c>
      <c r="E2818">
        <f>INT(D2818/'Peaker Keys'!$B$6)+1</f>
        <v>119</v>
      </c>
      <c r="F2818">
        <f>MOD(D2818,'Peaker Keys'!$B$6)</f>
        <v>3</v>
      </c>
      <c r="G2818" t="str">
        <f>VLOOKUP(E2818,Clustering!$A$6:$B$370,2,FALSE)</f>
        <v>Winter</v>
      </c>
      <c r="H2818">
        <f>IF('Peaker Keys'!$B$29&gt;0,MAX(0,MIN('Peaker Keys'!$B$10,B2818/'Peaker Keys'!$B$29)),0)</f>
        <v>0</v>
      </c>
      <c r="I2818">
        <f>MAX(0,MIN('Peaker Keys'!$B$10,C2818/'Peaker Keys'!$B$30))</f>
        <v>1.1685707249159383E-3</v>
      </c>
      <c r="J2818">
        <f>IF('Peaker Keys'!$B$31=1,H2818,I2818)</f>
        <v>0</v>
      </c>
    </row>
    <row r="2819" spans="1:10" x14ac:dyDescent="0.25">
      <c r="A2819">
        <v>2813</v>
      </c>
      <c r="B2819">
        <v>0</v>
      </c>
      <c r="C2819">
        <v>152.5</v>
      </c>
      <c r="D2819">
        <f>MOD(A2819-1+'Peaker Keys'!$B$7,'Peaker Keys'!$B$5)</f>
        <v>2836</v>
      </c>
      <c r="E2819">
        <f>INT(D2819/'Peaker Keys'!$B$6)+1</f>
        <v>119</v>
      </c>
      <c r="F2819">
        <f>MOD(D2819,'Peaker Keys'!$B$6)</f>
        <v>4</v>
      </c>
      <c r="G2819" t="str">
        <f>VLOOKUP(E2819,Clustering!$A$6:$B$370,2,FALSE)</f>
        <v>Winter</v>
      </c>
      <c r="H2819">
        <f>IF('Peaker Keys'!$B$29&gt;0,MAX(0,MIN('Peaker Keys'!$B$10,B2819/'Peaker Keys'!$B$29)),0)</f>
        <v>0</v>
      </c>
      <c r="I2819">
        <f>MAX(0,MIN('Peaker Keys'!$B$10,C2819/'Peaker Keys'!$B$30))</f>
        <v>1.2774697888865991E-3</v>
      </c>
      <c r="J2819">
        <f>IF('Peaker Keys'!$B$31=1,H2819,I2819)</f>
        <v>0</v>
      </c>
    </row>
    <row r="2820" spans="1:10" x14ac:dyDescent="0.25">
      <c r="A2820">
        <v>2814</v>
      </c>
      <c r="B2820">
        <v>0</v>
      </c>
      <c r="C2820">
        <v>7.2</v>
      </c>
      <c r="D2820">
        <f>MOD(A2820-1+'Peaker Keys'!$B$7,'Peaker Keys'!$B$5)</f>
        <v>2837</v>
      </c>
      <c r="E2820">
        <f>INT(D2820/'Peaker Keys'!$B$6)+1</f>
        <v>119</v>
      </c>
      <c r="F2820">
        <f>MOD(D2820,'Peaker Keys'!$B$6)</f>
        <v>5</v>
      </c>
      <c r="G2820" t="str">
        <f>VLOOKUP(E2820,Clustering!$A$6:$B$370,2,FALSE)</f>
        <v>Winter</v>
      </c>
      <c r="H2820">
        <f>IF('Peaker Keys'!$B$29&gt;0,MAX(0,MIN('Peaker Keys'!$B$10,B2820/'Peaker Keys'!$B$29)),0)</f>
        <v>0</v>
      </c>
      <c r="I2820">
        <f>MAX(0,MIN('Peaker Keys'!$B$10,C2820/'Peaker Keys'!$B$30))</f>
        <v>6.0313327737596817E-5</v>
      </c>
      <c r="J2820">
        <f>IF('Peaker Keys'!$B$31=1,H2820,I2820)</f>
        <v>0</v>
      </c>
    </row>
    <row r="2821" spans="1:10" x14ac:dyDescent="0.25">
      <c r="A2821">
        <v>2815</v>
      </c>
      <c r="B2821">
        <v>0</v>
      </c>
      <c r="C2821">
        <v>7.2</v>
      </c>
      <c r="D2821">
        <f>MOD(A2821-1+'Peaker Keys'!$B$7,'Peaker Keys'!$B$5)</f>
        <v>2838</v>
      </c>
      <c r="E2821">
        <f>INT(D2821/'Peaker Keys'!$B$6)+1</f>
        <v>119</v>
      </c>
      <c r="F2821">
        <f>MOD(D2821,'Peaker Keys'!$B$6)</f>
        <v>6</v>
      </c>
      <c r="G2821" t="str">
        <f>VLOOKUP(E2821,Clustering!$A$6:$B$370,2,FALSE)</f>
        <v>Winter</v>
      </c>
      <c r="H2821">
        <f>IF('Peaker Keys'!$B$29&gt;0,MAX(0,MIN('Peaker Keys'!$B$10,B2821/'Peaker Keys'!$B$29)),0)</f>
        <v>0</v>
      </c>
      <c r="I2821">
        <f>MAX(0,MIN('Peaker Keys'!$B$10,C2821/'Peaker Keys'!$B$30))</f>
        <v>6.0313327737596817E-5</v>
      </c>
      <c r="J2821">
        <f>IF('Peaker Keys'!$B$31=1,H2821,I2821)</f>
        <v>0</v>
      </c>
    </row>
    <row r="2822" spans="1:10" x14ac:dyDescent="0.25">
      <c r="A2822">
        <v>2816</v>
      </c>
      <c r="B2822">
        <v>0</v>
      </c>
      <c r="C2822">
        <v>7.2</v>
      </c>
      <c r="D2822">
        <f>MOD(A2822-1+'Peaker Keys'!$B$7,'Peaker Keys'!$B$5)</f>
        <v>2839</v>
      </c>
      <c r="E2822">
        <f>INT(D2822/'Peaker Keys'!$B$6)+1</f>
        <v>119</v>
      </c>
      <c r="F2822">
        <f>MOD(D2822,'Peaker Keys'!$B$6)</f>
        <v>7</v>
      </c>
      <c r="G2822" t="str">
        <f>VLOOKUP(E2822,Clustering!$A$6:$B$370,2,FALSE)</f>
        <v>Winter</v>
      </c>
      <c r="H2822">
        <f>IF('Peaker Keys'!$B$29&gt;0,MAX(0,MIN('Peaker Keys'!$B$10,B2822/'Peaker Keys'!$B$29)),0)</f>
        <v>0</v>
      </c>
      <c r="I2822">
        <f>MAX(0,MIN('Peaker Keys'!$B$10,C2822/'Peaker Keys'!$B$30))</f>
        <v>6.0313327737596817E-5</v>
      </c>
      <c r="J2822">
        <f>IF('Peaker Keys'!$B$31=1,H2822,I2822)</f>
        <v>0</v>
      </c>
    </row>
    <row r="2823" spans="1:10" x14ac:dyDescent="0.25">
      <c r="A2823">
        <v>2817</v>
      </c>
      <c r="B2823">
        <v>0</v>
      </c>
      <c r="C2823">
        <v>7.2</v>
      </c>
      <c r="D2823">
        <f>MOD(A2823-1+'Peaker Keys'!$B$7,'Peaker Keys'!$B$5)</f>
        <v>2840</v>
      </c>
      <c r="E2823">
        <f>INT(D2823/'Peaker Keys'!$B$6)+1</f>
        <v>119</v>
      </c>
      <c r="F2823">
        <f>MOD(D2823,'Peaker Keys'!$B$6)</f>
        <v>8</v>
      </c>
      <c r="G2823" t="str">
        <f>VLOOKUP(E2823,Clustering!$A$6:$B$370,2,FALSE)</f>
        <v>Winter</v>
      </c>
      <c r="H2823">
        <f>IF('Peaker Keys'!$B$29&gt;0,MAX(0,MIN('Peaker Keys'!$B$10,B2823/'Peaker Keys'!$B$29)),0)</f>
        <v>0</v>
      </c>
      <c r="I2823">
        <f>MAX(0,MIN('Peaker Keys'!$B$10,C2823/'Peaker Keys'!$B$30))</f>
        <v>6.0313327737596817E-5</v>
      </c>
      <c r="J2823">
        <f>IF('Peaker Keys'!$B$31=1,H2823,I2823)</f>
        <v>0</v>
      </c>
    </row>
    <row r="2824" spans="1:10" x14ac:dyDescent="0.25">
      <c r="A2824">
        <v>2818</v>
      </c>
      <c r="B2824">
        <v>0</v>
      </c>
      <c r="C2824">
        <v>7.2</v>
      </c>
      <c r="D2824">
        <f>MOD(A2824-1+'Peaker Keys'!$B$7,'Peaker Keys'!$B$5)</f>
        <v>2841</v>
      </c>
      <c r="E2824">
        <f>INT(D2824/'Peaker Keys'!$B$6)+1</f>
        <v>119</v>
      </c>
      <c r="F2824">
        <f>MOD(D2824,'Peaker Keys'!$B$6)</f>
        <v>9</v>
      </c>
      <c r="G2824" t="str">
        <f>VLOOKUP(E2824,Clustering!$A$6:$B$370,2,FALSE)</f>
        <v>Winter</v>
      </c>
      <c r="H2824">
        <f>IF('Peaker Keys'!$B$29&gt;0,MAX(0,MIN('Peaker Keys'!$B$10,B2824/'Peaker Keys'!$B$29)),0)</f>
        <v>0</v>
      </c>
      <c r="I2824">
        <f>MAX(0,MIN('Peaker Keys'!$B$10,C2824/'Peaker Keys'!$B$30))</f>
        <v>6.0313327737596817E-5</v>
      </c>
      <c r="J2824">
        <f>IF('Peaker Keys'!$B$31=1,H2824,I2824)</f>
        <v>0</v>
      </c>
    </row>
    <row r="2825" spans="1:10" x14ac:dyDescent="0.25">
      <c r="A2825">
        <v>2819</v>
      </c>
      <c r="B2825">
        <v>0</v>
      </c>
      <c r="C2825">
        <v>7.2</v>
      </c>
      <c r="D2825">
        <f>MOD(A2825-1+'Peaker Keys'!$B$7,'Peaker Keys'!$B$5)</f>
        <v>2842</v>
      </c>
      <c r="E2825">
        <f>INT(D2825/'Peaker Keys'!$B$6)+1</f>
        <v>119</v>
      </c>
      <c r="F2825">
        <f>MOD(D2825,'Peaker Keys'!$B$6)</f>
        <v>10</v>
      </c>
      <c r="G2825" t="str">
        <f>VLOOKUP(E2825,Clustering!$A$6:$B$370,2,FALSE)</f>
        <v>Winter</v>
      </c>
      <c r="H2825">
        <f>IF('Peaker Keys'!$B$29&gt;0,MAX(0,MIN('Peaker Keys'!$B$10,B2825/'Peaker Keys'!$B$29)),0)</f>
        <v>0</v>
      </c>
      <c r="I2825">
        <f>MAX(0,MIN('Peaker Keys'!$B$10,C2825/'Peaker Keys'!$B$30))</f>
        <v>6.0313327737596817E-5</v>
      </c>
      <c r="J2825">
        <f>IF('Peaker Keys'!$B$31=1,H2825,I2825)</f>
        <v>0</v>
      </c>
    </row>
    <row r="2826" spans="1:10" x14ac:dyDescent="0.25">
      <c r="A2826">
        <v>2820</v>
      </c>
      <c r="B2826">
        <v>0</v>
      </c>
      <c r="C2826">
        <v>7.2</v>
      </c>
      <c r="D2826">
        <f>MOD(A2826-1+'Peaker Keys'!$B$7,'Peaker Keys'!$B$5)</f>
        <v>2843</v>
      </c>
      <c r="E2826">
        <f>INT(D2826/'Peaker Keys'!$B$6)+1</f>
        <v>119</v>
      </c>
      <c r="F2826">
        <f>MOD(D2826,'Peaker Keys'!$B$6)</f>
        <v>11</v>
      </c>
      <c r="G2826" t="str">
        <f>VLOOKUP(E2826,Clustering!$A$6:$B$370,2,FALSE)</f>
        <v>Winter</v>
      </c>
      <c r="H2826">
        <f>IF('Peaker Keys'!$B$29&gt;0,MAX(0,MIN('Peaker Keys'!$B$10,B2826/'Peaker Keys'!$B$29)),0)</f>
        <v>0</v>
      </c>
      <c r="I2826">
        <f>MAX(0,MIN('Peaker Keys'!$B$10,C2826/'Peaker Keys'!$B$30))</f>
        <v>6.0313327737596817E-5</v>
      </c>
      <c r="J2826">
        <f>IF('Peaker Keys'!$B$31=1,H2826,I2826)</f>
        <v>0</v>
      </c>
    </row>
    <row r="2827" spans="1:10" x14ac:dyDescent="0.25">
      <c r="A2827">
        <v>2821</v>
      </c>
      <c r="B2827">
        <v>0</v>
      </c>
      <c r="C2827">
        <v>7.2</v>
      </c>
      <c r="D2827">
        <f>MOD(A2827-1+'Peaker Keys'!$B$7,'Peaker Keys'!$B$5)</f>
        <v>2844</v>
      </c>
      <c r="E2827">
        <f>INT(D2827/'Peaker Keys'!$B$6)+1</f>
        <v>119</v>
      </c>
      <c r="F2827">
        <f>MOD(D2827,'Peaker Keys'!$B$6)</f>
        <v>12</v>
      </c>
      <c r="G2827" t="str">
        <f>VLOOKUP(E2827,Clustering!$A$6:$B$370,2,FALSE)</f>
        <v>Winter</v>
      </c>
      <c r="H2827">
        <f>IF('Peaker Keys'!$B$29&gt;0,MAX(0,MIN('Peaker Keys'!$B$10,B2827/'Peaker Keys'!$B$29)),0)</f>
        <v>0</v>
      </c>
      <c r="I2827">
        <f>MAX(0,MIN('Peaker Keys'!$B$10,C2827/'Peaker Keys'!$B$30))</f>
        <v>6.0313327737596817E-5</v>
      </c>
      <c r="J2827">
        <f>IF('Peaker Keys'!$B$31=1,H2827,I2827)</f>
        <v>0</v>
      </c>
    </row>
    <row r="2828" spans="1:10" x14ac:dyDescent="0.25">
      <c r="A2828">
        <v>2822</v>
      </c>
      <c r="B2828">
        <v>0</v>
      </c>
      <c r="C2828">
        <v>7.2</v>
      </c>
      <c r="D2828">
        <f>MOD(A2828-1+'Peaker Keys'!$B$7,'Peaker Keys'!$B$5)</f>
        <v>2845</v>
      </c>
      <c r="E2828">
        <f>INT(D2828/'Peaker Keys'!$B$6)+1</f>
        <v>119</v>
      </c>
      <c r="F2828">
        <f>MOD(D2828,'Peaker Keys'!$B$6)</f>
        <v>13</v>
      </c>
      <c r="G2828" t="str">
        <f>VLOOKUP(E2828,Clustering!$A$6:$B$370,2,FALSE)</f>
        <v>Winter</v>
      </c>
      <c r="H2828">
        <f>IF('Peaker Keys'!$B$29&gt;0,MAX(0,MIN('Peaker Keys'!$B$10,B2828/'Peaker Keys'!$B$29)),0)</f>
        <v>0</v>
      </c>
      <c r="I2828">
        <f>MAX(0,MIN('Peaker Keys'!$B$10,C2828/'Peaker Keys'!$B$30))</f>
        <v>6.0313327737596817E-5</v>
      </c>
      <c r="J2828">
        <f>IF('Peaker Keys'!$B$31=1,H2828,I2828)</f>
        <v>0</v>
      </c>
    </row>
    <row r="2829" spans="1:10" x14ac:dyDescent="0.25">
      <c r="A2829">
        <v>2823</v>
      </c>
      <c r="B2829">
        <v>0</v>
      </c>
      <c r="C2829">
        <v>7.2</v>
      </c>
      <c r="D2829">
        <f>MOD(A2829-1+'Peaker Keys'!$B$7,'Peaker Keys'!$B$5)</f>
        <v>2846</v>
      </c>
      <c r="E2829">
        <f>INT(D2829/'Peaker Keys'!$B$6)+1</f>
        <v>119</v>
      </c>
      <c r="F2829">
        <f>MOD(D2829,'Peaker Keys'!$B$6)</f>
        <v>14</v>
      </c>
      <c r="G2829" t="str">
        <f>VLOOKUP(E2829,Clustering!$A$6:$B$370,2,FALSE)</f>
        <v>Winter</v>
      </c>
      <c r="H2829">
        <f>IF('Peaker Keys'!$B$29&gt;0,MAX(0,MIN('Peaker Keys'!$B$10,B2829/'Peaker Keys'!$B$29)),0)</f>
        <v>0</v>
      </c>
      <c r="I2829">
        <f>MAX(0,MIN('Peaker Keys'!$B$10,C2829/'Peaker Keys'!$B$30))</f>
        <v>6.0313327737596817E-5</v>
      </c>
      <c r="J2829">
        <f>IF('Peaker Keys'!$B$31=1,H2829,I2829)</f>
        <v>0</v>
      </c>
    </row>
    <row r="2830" spans="1:10" x14ac:dyDescent="0.25">
      <c r="A2830">
        <v>2824</v>
      </c>
      <c r="B2830">
        <v>0</v>
      </c>
      <c r="C2830">
        <v>7.2</v>
      </c>
      <c r="D2830">
        <f>MOD(A2830-1+'Peaker Keys'!$B$7,'Peaker Keys'!$B$5)</f>
        <v>2847</v>
      </c>
      <c r="E2830">
        <f>INT(D2830/'Peaker Keys'!$B$6)+1</f>
        <v>119</v>
      </c>
      <c r="F2830">
        <f>MOD(D2830,'Peaker Keys'!$B$6)</f>
        <v>15</v>
      </c>
      <c r="G2830" t="str">
        <f>VLOOKUP(E2830,Clustering!$A$6:$B$370,2,FALSE)</f>
        <v>Winter</v>
      </c>
      <c r="H2830">
        <f>IF('Peaker Keys'!$B$29&gt;0,MAX(0,MIN('Peaker Keys'!$B$10,B2830/'Peaker Keys'!$B$29)),0)</f>
        <v>0</v>
      </c>
      <c r="I2830">
        <f>MAX(0,MIN('Peaker Keys'!$B$10,C2830/'Peaker Keys'!$B$30))</f>
        <v>6.0313327737596817E-5</v>
      </c>
      <c r="J2830">
        <f>IF('Peaker Keys'!$B$31=1,H2830,I2830)</f>
        <v>0</v>
      </c>
    </row>
    <row r="2831" spans="1:10" x14ac:dyDescent="0.25">
      <c r="A2831">
        <v>2825</v>
      </c>
      <c r="B2831">
        <v>0</v>
      </c>
      <c r="C2831">
        <v>7.2</v>
      </c>
      <c r="D2831">
        <f>MOD(A2831-1+'Peaker Keys'!$B$7,'Peaker Keys'!$B$5)</f>
        <v>2848</v>
      </c>
      <c r="E2831">
        <f>INT(D2831/'Peaker Keys'!$B$6)+1</f>
        <v>119</v>
      </c>
      <c r="F2831">
        <f>MOD(D2831,'Peaker Keys'!$B$6)</f>
        <v>16</v>
      </c>
      <c r="G2831" t="str">
        <f>VLOOKUP(E2831,Clustering!$A$6:$B$370,2,FALSE)</f>
        <v>Winter</v>
      </c>
      <c r="H2831">
        <f>IF('Peaker Keys'!$B$29&gt;0,MAX(0,MIN('Peaker Keys'!$B$10,B2831/'Peaker Keys'!$B$29)),0)</f>
        <v>0</v>
      </c>
      <c r="I2831">
        <f>MAX(0,MIN('Peaker Keys'!$B$10,C2831/'Peaker Keys'!$B$30))</f>
        <v>6.0313327737596817E-5</v>
      </c>
      <c r="J2831">
        <f>IF('Peaker Keys'!$B$31=1,H2831,I2831)</f>
        <v>0</v>
      </c>
    </row>
    <row r="2832" spans="1:10" x14ac:dyDescent="0.25">
      <c r="A2832">
        <v>2826</v>
      </c>
      <c r="B2832">
        <v>0</v>
      </c>
      <c r="C2832">
        <v>159.1</v>
      </c>
      <c r="D2832">
        <f>MOD(A2832-1+'Peaker Keys'!$B$7,'Peaker Keys'!$B$5)</f>
        <v>2849</v>
      </c>
      <c r="E2832">
        <f>INT(D2832/'Peaker Keys'!$B$6)+1</f>
        <v>119</v>
      </c>
      <c r="F2832">
        <f>MOD(D2832,'Peaker Keys'!$B$6)</f>
        <v>17</v>
      </c>
      <c r="G2832" t="str">
        <f>VLOOKUP(E2832,Clustering!$A$6:$B$370,2,FALSE)</f>
        <v>Winter</v>
      </c>
      <c r="H2832">
        <f>IF('Peaker Keys'!$B$29&gt;0,MAX(0,MIN('Peaker Keys'!$B$10,B2832/'Peaker Keys'!$B$29)),0)</f>
        <v>0</v>
      </c>
      <c r="I2832">
        <f>MAX(0,MIN('Peaker Keys'!$B$10,C2832/'Peaker Keys'!$B$30))</f>
        <v>1.3327570059793962E-3</v>
      </c>
      <c r="J2832">
        <f>IF('Peaker Keys'!$B$31=1,H2832,I2832)</f>
        <v>0</v>
      </c>
    </row>
    <row r="2833" spans="1:10" x14ac:dyDescent="0.25">
      <c r="A2833">
        <v>2827</v>
      </c>
      <c r="B2833">
        <v>0</v>
      </c>
      <c r="C2833">
        <v>159.1</v>
      </c>
      <c r="D2833">
        <f>MOD(A2833-1+'Peaker Keys'!$B$7,'Peaker Keys'!$B$5)</f>
        <v>2850</v>
      </c>
      <c r="E2833">
        <f>INT(D2833/'Peaker Keys'!$B$6)+1</f>
        <v>119</v>
      </c>
      <c r="F2833">
        <f>MOD(D2833,'Peaker Keys'!$B$6)</f>
        <v>18</v>
      </c>
      <c r="G2833" t="str">
        <f>VLOOKUP(E2833,Clustering!$A$6:$B$370,2,FALSE)</f>
        <v>Winter</v>
      </c>
      <c r="H2833">
        <f>IF('Peaker Keys'!$B$29&gt;0,MAX(0,MIN('Peaker Keys'!$B$10,B2833/'Peaker Keys'!$B$29)),0)</f>
        <v>0</v>
      </c>
      <c r="I2833">
        <f>MAX(0,MIN('Peaker Keys'!$B$10,C2833/'Peaker Keys'!$B$30))</f>
        <v>1.3327570059793962E-3</v>
      </c>
      <c r="J2833">
        <f>IF('Peaker Keys'!$B$31=1,H2833,I2833)</f>
        <v>0</v>
      </c>
    </row>
    <row r="2834" spans="1:10" x14ac:dyDescent="0.25">
      <c r="A2834">
        <v>2828</v>
      </c>
      <c r="B2834">
        <v>0</v>
      </c>
      <c r="C2834">
        <v>1978.2</v>
      </c>
      <c r="D2834">
        <f>MOD(A2834-1+'Peaker Keys'!$B$7,'Peaker Keys'!$B$5)</f>
        <v>2851</v>
      </c>
      <c r="E2834">
        <f>INT(D2834/'Peaker Keys'!$B$6)+1</f>
        <v>119</v>
      </c>
      <c r="F2834">
        <f>MOD(D2834,'Peaker Keys'!$B$6)</f>
        <v>19</v>
      </c>
      <c r="G2834" t="str">
        <f>VLOOKUP(E2834,Clustering!$A$6:$B$370,2,FALSE)</f>
        <v>Winter</v>
      </c>
      <c r="H2834">
        <f>IF('Peaker Keys'!$B$29&gt;0,MAX(0,MIN('Peaker Keys'!$B$10,B2834/'Peaker Keys'!$B$29)),0)</f>
        <v>0</v>
      </c>
      <c r="I2834">
        <f>MAX(0,MIN('Peaker Keys'!$B$10,C2834/'Peaker Keys'!$B$30))</f>
        <v>1.6571086795904726E-2</v>
      </c>
      <c r="J2834">
        <f>IF('Peaker Keys'!$B$31=1,H2834,I2834)</f>
        <v>0</v>
      </c>
    </row>
    <row r="2835" spans="1:10" x14ac:dyDescent="0.25">
      <c r="A2835">
        <v>2829</v>
      </c>
      <c r="B2835">
        <v>0</v>
      </c>
      <c r="C2835">
        <v>1978.2</v>
      </c>
      <c r="D2835">
        <f>MOD(A2835-1+'Peaker Keys'!$B$7,'Peaker Keys'!$B$5)</f>
        <v>2852</v>
      </c>
      <c r="E2835">
        <f>INT(D2835/'Peaker Keys'!$B$6)+1</f>
        <v>119</v>
      </c>
      <c r="F2835">
        <f>MOD(D2835,'Peaker Keys'!$B$6)</f>
        <v>20</v>
      </c>
      <c r="G2835" t="str">
        <f>VLOOKUP(E2835,Clustering!$A$6:$B$370,2,FALSE)</f>
        <v>Winter</v>
      </c>
      <c r="H2835">
        <f>IF('Peaker Keys'!$B$29&gt;0,MAX(0,MIN('Peaker Keys'!$B$10,B2835/'Peaker Keys'!$B$29)),0)</f>
        <v>0</v>
      </c>
      <c r="I2835">
        <f>MAX(0,MIN('Peaker Keys'!$B$10,C2835/'Peaker Keys'!$B$30))</f>
        <v>1.6571086795904726E-2</v>
      </c>
      <c r="J2835">
        <f>IF('Peaker Keys'!$B$31=1,H2835,I2835)</f>
        <v>0</v>
      </c>
    </row>
    <row r="2836" spans="1:10" x14ac:dyDescent="0.25">
      <c r="A2836">
        <v>2830</v>
      </c>
      <c r="B2836">
        <v>0</v>
      </c>
      <c r="C2836">
        <v>1547.4</v>
      </c>
      <c r="D2836">
        <f>MOD(A2836-1+'Peaker Keys'!$B$7,'Peaker Keys'!$B$5)</f>
        <v>2853</v>
      </c>
      <c r="E2836">
        <f>INT(D2836/'Peaker Keys'!$B$6)+1</f>
        <v>119</v>
      </c>
      <c r="F2836">
        <f>MOD(D2836,'Peaker Keys'!$B$6)</f>
        <v>21</v>
      </c>
      <c r="G2836" t="str">
        <f>VLOOKUP(E2836,Clustering!$A$6:$B$370,2,FALSE)</f>
        <v>Winter</v>
      </c>
      <c r="H2836">
        <f>IF('Peaker Keys'!$B$29&gt;0,MAX(0,MIN('Peaker Keys'!$B$10,B2836/'Peaker Keys'!$B$29)),0)</f>
        <v>0</v>
      </c>
      <c r="I2836">
        <f>MAX(0,MIN('Peaker Keys'!$B$10,C2836/'Peaker Keys'!$B$30))</f>
        <v>1.2962339352938515E-2</v>
      </c>
      <c r="J2836">
        <f>IF('Peaker Keys'!$B$31=1,H2836,I2836)</f>
        <v>0</v>
      </c>
    </row>
    <row r="2837" spans="1:10" x14ac:dyDescent="0.25">
      <c r="A2837">
        <v>2831</v>
      </c>
      <c r="B2837">
        <v>0</v>
      </c>
      <c r="C2837">
        <v>159.1</v>
      </c>
      <c r="D2837">
        <f>MOD(A2837-1+'Peaker Keys'!$B$7,'Peaker Keys'!$B$5)</f>
        <v>2854</v>
      </c>
      <c r="E2837">
        <f>INT(D2837/'Peaker Keys'!$B$6)+1</f>
        <v>119</v>
      </c>
      <c r="F2837">
        <f>MOD(D2837,'Peaker Keys'!$B$6)</f>
        <v>22</v>
      </c>
      <c r="G2837" t="str">
        <f>VLOOKUP(E2837,Clustering!$A$6:$B$370,2,FALSE)</f>
        <v>Winter</v>
      </c>
      <c r="H2837">
        <f>IF('Peaker Keys'!$B$29&gt;0,MAX(0,MIN('Peaker Keys'!$B$10,B2837/'Peaker Keys'!$B$29)),0)</f>
        <v>0</v>
      </c>
      <c r="I2837">
        <f>MAX(0,MIN('Peaker Keys'!$B$10,C2837/'Peaker Keys'!$B$30))</f>
        <v>1.3327570059793962E-3</v>
      </c>
      <c r="J2837">
        <f>IF('Peaker Keys'!$B$31=1,H2837,I2837)</f>
        <v>0</v>
      </c>
    </row>
    <row r="2838" spans="1:10" x14ac:dyDescent="0.25">
      <c r="A2838">
        <v>2832</v>
      </c>
      <c r="B2838">
        <v>0</v>
      </c>
      <c r="C2838">
        <v>159.1</v>
      </c>
      <c r="D2838">
        <f>MOD(A2838-1+'Peaker Keys'!$B$7,'Peaker Keys'!$B$5)</f>
        <v>2855</v>
      </c>
      <c r="E2838">
        <f>INT(D2838/'Peaker Keys'!$B$6)+1</f>
        <v>119</v>
      </c>
      <c r="F2838">
        <f>MOD(D2838,'Peaker Keys'!$B$6)</f>
        <v>23</v>
      </c>
      <c r="G2838" t="str">
        <f>VLOOKUP(E2838,Clustering!$A$6:$B$370,2,FALSE)</f>
        <v>Winter</v>
      </c>
      <c r="H2838">
        <f>IF('Peaker Keys'!$B$29&gt;0,MAX(0,MIN('Peaker Keys'!$B$10,B2838/'Peaker Keys'!$B$29)),0)</f>
        <v>0</v>
      </c>
      <c r="I2838">
        <f>MAX(0,MIN('Peaker Keys'!$B$10,C2838/'Peaker Keys'!$B$30))</f>
        <v>1.3327570059793962E-3</v>
      </c>
      <c r="J2838">
        <f>IF('Peaker Keys'!$B$31=1,H2838,I2838)</f>
        <v>0</v>
      </c>
    </row>
    <row r="2839" spans="1:10" x14ac:dyDescent="0.25">
      <c r="A2839">
        <v>2833</v>
      </c>
      <c r="B2839">
        <v>0</v>
      </c>
      <c r="C2839">
        <v>159.1</v>
      </c>
      <c r="D2839">
        <f>MOD(A2839-1+'Peaker Keys'!$B$7,'Peaker Keys'!$B$5)</f>
        <v>2856</v>
      </c>
      <c r="E2839">
        <f>INT(D2839/'Peaker Keys'!$B$6)+1</f>
        <v>120</v>
      </c>
      <c r="F2839">
        <f>MOD(D2839,'Peaker Keys'!$B$6)</f>
        <v>0</v>
      </c>
      <c r="G2839" t="str">
        <f>VLOOKUP(E2839,Clustering!$A$6:$B$370,2,FALSE)</f>
        <v>Winter</v>
      </c>
      <c r="H2839">
        <f>IF('Peaker Keys'!$B$29&gt;0,MAX(0,MIN('Peaker Keys'!$B$10,B2839/'Peaker Keys'!$B$29)),0)</f>
        <v>0</v>
      </c>
      <c r="I2839">
        <f>MAX(0,MIN('Peaker Keys'!$B$10,C2839/'Peaker Keys'!$B$30))</f>
        <v>1.3327570059793962E-3</v>
      </c>
      <c r="J2839">
        <f>IF('Peaker Keys'!$B$31=1,H2839,I2839)</f>
        <v>0</v>
      </c>
    </row>
    <row r="2840" spans="1:10" x14ac:dyDescent="0.25">
      <c r="A2840">
        <v>2834</v>
      </c>
      <c r="B2840">
        <v>0</v>
      </c>
      <c r="C2840">
        <v>159.1</v>
      </c>
      <c r="D2840">
        <f>MOD(A2840-1+'Peaker Keys'!$B$7,'Peaker Keys'!$B$5)</f>
        <v>2857</v>
      </c>
      <c r="E2840">
        <f>INT(D2840/'Peaker Keys'!$B$6)+1</f>
        <v>120</v>
      </c>
      <c r="F2840">
        <f>MOD(D2840,'Peaker Keys'!$B$6)</f>
        <v>1</v>
      </c>
      <c r="G2840" t="str">
        <f>VLOOKUP(E2840,Clustering!$A$6:$B$370,2,FALSE)</f>
        <v>Winter</v>
      </c>
      <c r="H2840">
        <f>IF('Peaker Keys'!$B$29&gt;0,MAX(0,MIN('Peaker Keys'!$B$10,B2840/'Peaker Keys'!$B$29)),0)</f>
        <v>0</v>
      </c>
      <c r="I2840">
        <f>MAX(0,MIN('Peaker Keys'!$B$10,C2840/'Peaker Keys'!$B$30))</f>
        <v>1.3327570059793962E-3</v>
      </c>
      <c r="J2840">
        <f>IF('Peaker Keys'!$B$31=1,H2840,I2840)</f>
        <v>0</v>
      </c>
    </row>
    <row r="2841" spans="1:10" x14ac:dyDescent="0.25">
      <c r="A2841">
        <v>2835</v>
      </c>
      <c r="B2841">
        <v>0</v>
      </c>
      <c r="C2841">
        <v>159.1</v>
      </c>
      <c r="D2841">
        <f>MOD(A2841-1+'Peaker Keys'!$B$7,'Peaker Keys'!$B$5)</f>
        <v>2858</v>
      </c>
      <c r="E2841">
        <f>INT(D2841/'Peaker Keys'!$B$6)+1</f>
        <v>120</v>
      </c>
      <c r="F2841">
        <f>MOD(D2841,'Peaker Keys'!$B$6)</f>
        <v>2</v>
      </c>
      <c r="G2841" t="str">
        <f>VLOOKUP(E2841,Clustering!$A$6:$B$370,2,FALSE)</f>
        <v>Winter</v>
      </c>
      <c r="H2841">
        <f>IF('Peaker Keys'!$B$29&gt;0,MAX(0,MIN('Peaker Keys'!$B$10,B2841/'Peaker Keys'!$B$29)),0)</f>
        <v>0</v>
      </c>
      <c r="I2841">
        <f>MAX(0,MIN('Peaker Keys'!$B$10,C2841/'Peaker Keys'!$B$30))</f>
        <v>1.3327570059793962E-3</v>
      </c>
      <c r="J2841">
        <f>IF('Peaker Keys'!$B$31=1,H2841,I2841)</f>
        <v>0</v>
      </c>
    </row>
    <row r="2842" spans="1:10" x14ac:dyDescent="0.25">
      <c r="A2842">
        <v>2836</v>
      </c>
      <c r="B2842">
        <v>0</v>
      </c>
      <c r="C2842">
        <v>159.1</v>
      </c>
      <c r="D2842">
        <f>MOD(A2842-1+'Peaker Keys'!$B$7,'Peaker Keys'!$B$5)</f>
        <v>2859</v>
      </c>
      <c r="E2842">
        <f>INT(D2842/'Peaker Keys'!$B$6)+1</f>
        <v>120</v>
      </c>
      <c r="F2842">
        <f>MOD(D2842,'Peaker Keys'!$B$6)</f>
        <v>3</v>
      </c>
      <c r="G2842" t="str">
        <f>VLOOKUP(E2842,Clustering!$A$6:$B$370,2,FALSE)</f>
        <v>Winter</v>
      </c>
      <c r="H2842">
        <f>IF('Peaker Keys'!$B$29&gt;0,MAX(0,MIN('Peaker Keys'!$B$10,B2842/'Peaker Keys'!$B$29)),0)</f>
        <v>0</v>
      </c>
      <c r="I2842">
        <f>MAX(0,MIN('Peaker Keys'!$B$10,C2842/'Peaker Keys'!$B$30))</f>
        <v>1.3327570059793962E-3</v>
      </c>
      <c r="J2842">
        <f>IF('Peaker Keys'!$B$31=1,H2842,I2842)</f>
        <v>0</v>
      </c>
    </row>
    <row r="2843" spans="1:10" x14ac:dyDescent="0.25">
      <c r="A2843">
        <v>2837</v>
      </c>
      <c r="B2843">
        <v>0</v>
      </c>
      <c r="C2843">
        <v>159.1</v>
      </c>
      <c r="D2843">
        <f>MOD(A2843-1+'Peaker Keys'!$B$7,'Peaker Keys'!$B$5)</f>
        <v>2860</v>
      </c>
      <c r="E2843">
        <f>INT(D2843/'Peaker Keys'!$B$6)+1</f>
        <v>120</v>
      </c>
      <c r="F2843">
        <f>MOD(D2843,'Peaker Keys'!$B$6)</f>
        <v>4</v>
      </c>
      <c r="G2843" t="str">
        <f>VLOOKUP(E2843,Clustering!$A$6:$B$370,2,FALSE)</f>
        <v>Winter</v>
      </c>
      <c r="H2843">
        <f>IF('Peaker Keys'!$B$29&gt;0,MAX(0,MIN('Peaker Keys'!$B$10,B2843/'Peaker Keys'!$B$29)),0)</f>
        <v>0</v>
      </c>
      <c r="I2843">
        <f>MAX(0,MIN('Peaker Keys'!$B$10,C2843/'Peaker Keys'!$B$30))</f>
        <v>1.3327570059793962E-3</v>
      </c>
      <c r="J2843">
        <f>IF('Peaker Keys'!$B$31=1,H2843,I2843)</f>
        <v>0</v>
      </c>
    </row>
    <row r="2844" spans="1:10" x14ac:dyDescent="0.25">
      <c r="A2844">
        <v>2838</v>
      </c>
      <c r="B2844">
        <v>0</v>
      </c>
      <c r="C2844">
        <v>51.6</v>
      </c>
      <c r="D2844">
        <f>MOD(A2844-1+'Peaker Keys'!$B$7,'Peaker Keys'!$B$5)</f>
        <v>2861</v>
      </c>
      <c r="E2844">
        <f>INT(D2844/'Peaker Keys'!$B$6)+1</f>
        <v>120</v>
      </c>
      <c r="F2844">
        <f>MOD(D2844,'Peaker Keys'!$B$6)</f>
        <v>5</v>
      </c>
      <c r="G2844" t="str">
        <f>VLOOKUP(E2844,Clustering!$A$6:$B$370,2,FALSE)</f>
        <v>Winter</v>
      </c>
      <c r="H2844">
        <f>IF('Peaker Keys'!$B$29&gt;0,MAX(0,MIN('Peaker Keys'!$B$10,B2844/'Peaker Keys'!$B$29)),0)</f>
        <v>0</v>
      </c>
      <c r="I2844">
        <f>MAX(0,MIN('Peaker Keys'!$B$10,C2844/'Peaker Keys'!$B$30))</f>
        <v>4.3224551545277719E-4</v>
      </c>
      <c r="J2844">
        <f>IF('Peaker Keys'!$B$31=1,H2844,I2844)</f>
        <v>0</v>
      </c>
    </row>
    <row r="2845" spans="1:10" x14ac:dyDescent="0.25">
      <c r="A2845">
        <v>2839</v>
      </c>
      <c r="B2845">
        <v>0</v>
      </c>
      <c r="C2845">
        <v>51.6</v>
      </c>
      <c r="D2845">
        <f>MOD(A2845-1+'Peaker Keys'!$B$7,'Peaker Keys'!$B$5)</f>
        <v>2862</v>
      </c>
      <c r="E2845">
        <f>INT(D2845/'Peaker Keys'!$B$6)+1</f>
        <v>120</v>
      </c>
      <c r="F2845">
        <f>MOD(D2845,'Peaker Keys'!$B$6)</f>
        <v>6</v>
      </c>
      <c r="G2845" t="str">
        <f>VLOOKUP(E2845,Clustering!$A$6:$B$370,2,FALSE)</f>
        <v>Winter</v>
      </c>
      <c r="H2845">
        <f>IF('Peaker Keys'!$B$29&gt;0,MAX(0,MIN('Peaker Keys'!$B$10,B2845/'Peaker Keys'!$B$29)),0)</f>
        <v>0</v>
      </c>
      <c r="I2845">
        <f>MAX(0,MIN('Peaker Keys'!$B$10,C2845/'Peaker Keys'!$B$30))</f>
        <v>4.3224551545277719E-4</v>
      </c>
      <c r="J2845">
        <f>IF('Peaker Keys'!$B$31=1,H2845,I2845)</f>
        <v>0</v>
      </c>
    </row>
    <row r="2846" spans="1:10" x14ac:dyDescent="0.25">
      <c r="A2846">
        <v>2840</v>
      </c>
      <c r="B2846">
        <v>0</v>
      </c>
      <c r="C2846">
        <v>51.6</v>
      </c>
      <c r="D2846">
        <f>MOD(A2846-1+'Peaker Keys'!$B$7,'Peaker Keys'!$B$5)</f>
        <v>2863</v>
      </c>
      <c r="E2846">
        <f>INT(D2846/'Peaker Keys'!$B$6)+1</f>
        <v>120</v>
      </c>
      <c r="F2846">
        <f>MOD(D2846,'Peaker Keys'!$B$6)</f>
        <v>7</v>
      </c>
      <c r="G2846" t="str">
        <f>VLOOKUP(E2846,Clustering!$A$6:$B$370,2,FALSE)</f>
        <v>Winter</v>
      </c>
      <c r="H2846">
        <f>IF('Peaker Keys'!$B$29&gt;0,MAX(0,MIN('Peaker Keys'!$B$10,B2846/'Peaker Keys'!$B$29)),0)</f>
        <v>0</v>
      </c>
      <c r="I2846">
        <f>MAX(0,MIN('Peaker Keys'!$B$10,C2846/'Peaker Keys'!$B$30))</f>
        <v>4.3224551545277719E-4</v>
      </c>
      <c r="J2846">
        <f>IF('Peaker Keys'!$B$31=1,H2846,I2846)</f>
        <v>0</v>
      </c>
    </row>
    <row r="2847" spans="1:10" x14ac:dyDescent="0.25">
      <c r="A2847">
        <v>2841</v>
      </c>
      <c r="B2847">
        <v>0</v>
      </c>
      <c r="C2847">
        <v>51.6</v>
      </c>
      <c r="D2847">
        <f>MOD(A2847-1+'Peaker Keys'!$B$7,'Peaker Keys'!$B$5)</f>
        <v>2864</v>
      </c>
      <c r="E2847">
        <f>INT(D2847/'Peaker Keys'!$B$6)+1</f>
        <v>120</v>
      </c>
      <c r="F2847">
        <f>MOD(D2847,'Peaker Keys'!$B$6)</f>
        <v>8</v>
      </c>
      <c r="G2847" t="str">
        <f>VLOOKUP(E2847,Clustering!$A$6:$B$370,2,FALSE)</f>
        <v>Winter</v>
      </c>
      <c r="H2847">
        <f>IF('Peaker Keys'!$B$29&gt;0,MAX(0,MIN('Peaker Keys'!$B$10,B2847/'Peaker Keys'!$B$29)),0)</f>
        <v>0</v>
      </c>
      <c r="I2847">
        <f>MAX(0,MIN('Peaker Keys'!$B$10,C2847/'Peaker Keys'!$B$30))</f>
        <v>4.3224551545277719E-4</v>
      </c>
      <c r="J2847">
        <f>IF('Peaker Keys'!$B$31=1,H2847,I2847)</f>
        <v>0</v>
      </c>
    </row>
    <row r="2848" spans="1:10" x14ac:dyDescent="0.25">
      <c r="A2848">
        <v>2842</v>
      </c>
      <c r="B2848">
        <v>0</v>
      </c>
      <c r="C2848">
        <v>51.6</v>
      </c>
      <c r="D2848">
        <f>MOD(A2848-1+'Peaker Keys'!$B$7,'Peaker Keys'!$B$5)</f>
        <v>2865</v>
      </c>
      <c r="E2848">
        <f>INT(D2848/'Peaker Keys'!$B$6)+1</f>
        <v>120</v>
      </c>
      <c r="F2848">
        <f>MOD(D2848,'Peaker Keys'!$B$6)</f>
        <v>9</v>
      </c>
      <c r="G2848" t="str">
        <f>VLOOKUP(E2848,Clustering!$A$6:$B$370,2,FALSE)</f>
        <v>Winter</v>
      </c>
      <c r="H2848">
        <f>IF('Peaker Keys'!$B$29&gt;0,MAX(0,MIN('Peaker Keys'!$B$10,B2848/'Peaker Keys'!$B$29)),0)</f>
        <v>0</v>
      </c>
      <c r="I2848">
        <f>MAX(0,MIN('Peaker Keys'!$B$10,C2848/'Peaker Keys'!$B$30))</f>
        <v>4.3224551545277719E-4</v>
      </c>
      <c r="J2848">
        <f>IF('Peaker Keys'!$B$31=1,H2848,I2848)</f>
        <v>0</v>
      </c>
    </row>
    <row r="2849" spans="1:10" x14ac:dyDescent="0.25">
      <c r="A2849">
        <v>2843</v>
      </c>
      <c r="B2849">
        <v>0</v>
      </c>
      <c r="C2849">
        <v>51.6</v>
      </c>
      <c r="D2849">
        <f>MOD(A2849-1+'Peaker Keys'!$B$7,'Peaker Keys'!$B$5)</f>
        <v>2866</v>
      </c>
      <c r="E2849">
        <f>INT(D2849/'Peaker Keys'!$B$6)+1</f>
        <v>120</v>
      </c>
      <c r="F2849">
        <f>MOD(D2849,'Peaker Keys'!$B$6)</f>
        <v>10</v>
      </c>
      <c r="G2849" t="str">
        <f>VLOOKUP(E2849,Clustering!$A$6:$B$370,2,FALSE)</f>
        <v>Winter</v>
      </c>
      <c r="H2849">
        <f>IF('Peaker Keys'!$B$29&gt;0,MAX(0,MIN('Peaker Keys'!$B$10,B2849/'Peaker Keys'!$B$29)),0)</f>
        <v>0</v>
      </c>
      <c r="I2849">
        <f>MAX(0,MIN('Peaker Keys'!$B$10,C2849/'Peaker Keys'!$B$30))</f>
        <v>4.3224551545277719E-4</v>
      </c>
      <c r="J2849">
        <f>IF('Peaker Keys'!$B$31=1,H2849,I2849)</f>
        <v>0</v>
      </c>
    </row>
    <row r="2850" spans="1:10" x14ac:dyDescent="0.25">
      <c r="A2850">
        <v>2844</v>
      </c>
      <c r="B2850">
        <v>0</v>
      </c>
      <c r="C2850">
        <v>51.6</v>
      </c>
      <c r="D2850">
        <f>MOD(A2850-1+'Peaker Keys'!$B$7,'Peaker Keys'!$B$5)</f>
        <v>2867</v>
      </c>
      <c r="E2850">
        <f>INT(D2850/'Peaker Keys'!$B$6)+1</f>
        <v>120</v>
      </c>
      <c r="F2850">
        <f>MOD(D2850,'Peaker Keys'!$B$6)</f>
        <v>11</v>
      </c>
      <c r="G2850" t="str">
        <f>VLOOKUP(E2850,Clustering!$A$6:$B$370,2,FALSE)</f>
        <v>Winter</v>
      </c>
      <c r="H2850">
        <f>IF('Peaker Keys'!$B$29&gt;0,MAX(0,MIN('Peaker Keys'!$B$10,B2850/'Peaker Keys'!$B$29)),0)</f>
        <v>0</v>
      </c>
      <c r="I2850">
        <f>MAX(0,MIN('Peaker Keys'!$B$10,C2850/'Peaker Keys'!$B$30))</f>
        <v>4.3224551545277719E-4</v>
      </c>
      <c r="J2850">
        <f>IF('Peaker Keys'!$B$31=1,H2850,I2850)</f>
        <v>0</v>
      </c>
    </row>
    <row r="2851" spans="1:10" x14ac:dyDescent="0.25">
      <c r="A2851">
        <v>2845</v>
      </c>
      <c r="B2851">
        <v>0</v>
      </c>
      <c r="C2851">
        <v>51.6</v>
      </c>
      <c r="D2851">
        <f>MOD(A2851-1+'Peaker Keys'!$B$7,'Peaker Keys'!$B$5)</f>
        <v>2868</v>
      </c>
      <c r="E2851">
        <f>INT(D2851/'Peaker Keys'!$B$6)+1</f>
        <v>120</v>
      </c>
      <c r="F2851">
        <f>MOD(D2851,'Peaker Keys'!$B$6)</f>
        <v>12</v>
      </c>
      <c r="G2851" t="str">
        <f>VLOOKUP(E2851,Clustering!$A$6:$B$370,2,FALSE)</f>
        <v>Winter</v>
      </c>
      <c r="H2851">
        <f>IF('Peaker Keys'!$B$29&gt;0,MAX(0,MIN('Peaker Keys'!$B$10,B2851/'Peaker Keys'!$B$29)),0)</f>
        <v>0</v>
      </c>
      <c r="I2851">
        <f>MAX(0,MIN('Peaker Keys'!$B$10,C2851/'Peaker Keys'!$B$30))</f>
        <v>4.3224551545277719E-4</v>
      </c>
      <c r="J2851">
        <f>IF('Peaker Keys'!$B$31=1,H2851,I2851)</f>
        <v>0</v>
      </c>
    </row>
    <row r="2852" spans="1:10" x14ac:dyDescent="0.25">
      <c r="A2852">
        <v>2846</v>
      </c>
      <c r="B2852">
        <v>0</v>
      </c>
      <c r="C2852">
        <v>51.6</v>
      </c>
      <c r="D2852">
        <f>MOD(A2852-1+'Peaker Keys'!$B$7,'Peaker Keys'!$B$5)</f>
        <v>2869</v>
      </c>
      <c r="E2852">
        <f>INT(D2852/'Peaker Keys'!$B$6)+1</f>
        <v>120</v>
      </c>
      <c r="F2852">
        <f>MOD(D2852,'Peaker Keys'!$B$6)</f>
        <v>13</v>
      </c>
      <c r="G2852" t="str">
        <f>VLOOKUP(E2852,Clustering!$A$6:$B$370,2,FALSE)</f>
        <v>Winter</v>
      </c>
      <c r="H2852">
        <f>IF('Peaker Keys'!$B$29&gt;0,MAX(0,MIN('Peaker Keys'!$B$10,B2852/'Peaker Keys'!$B$29)),0)</f>
        <v>0</v>
      </c>
      <c r="I2852">
        <f>MAX(0,MIN('Peaker Keys'!$B$10,C2852/'Peaker Keys'!$B$30))</f>
        <v>4.3224551545277719E-4</v>
      </c>
      <c r="J2852">
        <f>IF('Peaker Keys'!$B$31=1,H2852,I2852)</f>
        <v>0</v>
      </c>
    </row>
    <row r="2853" spans="1:10" x14ac:dyDescent="0.25">
      <c r="A2853">
        <v>2847</v>
      </c>
      <c r="B2853">
        <v>0</v>
      </c>
      <c r="C2853">
        <v>51.6</v>
      </c>
      <c r="D2853">
        <f>MOD(A2853-1+'Peaker Keys'!$B$7,'Peaker Keys'!$B$5)</f>
        <v>2870</v>
      </c>
      <c r="E2853">
        <f>INT(D2853/'Peaker Keys'!$B$6)+1</f>
        <v>120</v>
      </c>
      <c r="F2853">
        <f>MOD(D2853,'Peaker Keys'!$B$6)</f>
        <v>14</v>
      </c>
      <c r="G2853" t="str">
        <f>VLOOKUP(E2853,Clustering!$A$6:$B$370,2,FALSE)</f>
        <v>Winter</v>
      </c>
      <c r="H2853">
        <f>IF('Peaker Keys'!$B$29&gt;0,MAX(0,MIN('Peaker Keys'!$B$10,B2853/'Peaker Keys'!$B$29)),0)</f>
        <v>0</v>
      </c>
      <c r="I2853">
        <f>MAX(0,MIN('Peaker Keys'!$B$10,C2853/'Peaker Keys'!$B$30))</f>
        <v>4.3224551545277719E-4</v>
      </c>
      <c r="J2853">
        <f>IF('Peaker Keys'!$B$31=1,H2853,I2853)</f>
        <v>0</v>
      </c>
    </row>
    <row r="2854" spans="1:10" x14ac:dyDescent="0.25">
      <c r="A2854">
        <v>2848</v>
      </c>
      <c r="B2854">
        <v>0</v>
      </c>
      <c r="C2854">
        <v>51.6</v>
      </c>
      <c r="D2854">
        <f>MOD(A2854-1+'Peaker Keys'!$B$7,'Peaker Keys'!$B$5)</f>
        <v>2871</v>
      </c>
      <c r="E2854">
        <f>INT(D2854/'Peaker Keys'!$B$6)+1</f>
        <v>120</v>
      </c>
      <c r="F2854">
        <f>MOD(D2854,'Peaker Keys'!$B$6)</f>
        <v>15</v>
      </c>
      <c r="G2854" t="str">
        <f>VLOOKUP(E2854,Clustering!$A$6:$B$370,2,FALSE)</f>
        <v>Winter</v>
      </c>
      <c r="H2854">
        <f>IF('Peaker Keys'!$B$29&gt;0,MAX(0,MIN('Peaker Keys'!$B$10,B2854/'Peaker Keys'!$B$29)),0)</f>
        <v>0</v>
      </c>
      <c r="I2854">
        <f>MAX(0,MIN('Peaker Keys'!$B$10,C2854/'Peaker Keys'!$B$30))</f>
        <v>4.3224551545277719E-4</v>
      </c>
      <c r="J2854">
        <f>IF('Peaker Keys'!$B$31=1,H2854,I2854)</f>
        <v>0</v>
      </c>
    </row>
    <row r="2855" spans="1:10" x14ac:dyDescent="0.25">
      <c r="A2855">
        <v>2849</v>
      </c>
      <c r="B2855">
        <v>0</v>
      </c>
      <c r="C2855">
        <v>51.6</v>
      </c>
      <c r="D2855">
        <f>MOD(A2855-1+'Peaker Keys'!$B$7,'Peaker Keys'!$B$5)</f>
        <v>2872</v>
      </c>
      <c r="E2855">
        <f>INT(D2855/'Peaker Keys'!$B$6)+1</f>
        <v>120</v>
      </c>
      <c r="F2855">
        <f>MOD(D2855,'Peaker Keys'!$B$6)</f>
        <v>16</v>
      </c>
      <c r="G2855" t="str">
        <f>VLOOKUP(E2855,Clustering!$A$6:$B$370,2,FALSE)</f>
        <v>Winter</v>
      </c>
      <c r="H2855">
        <f>IF('Peaker Keys'!$B$29&gt;0,MAX(0,MIN('Peaker Keys'!$B$10,B2855/'Peaker Keys'!$B$29)),0)</f>
        <v>0</v>
      </c>
      <c r="I2855">
        <f>MAX(0,MIN('Peaker Keys'!$B$10,C2855/'Peaker Keys'!$B$30))</f>
        <v>4.3224551545277719E-4</v>
      </c>
      <c r="J2855">
        <f>IF('Peaker Keys'!$B$31=1,H2855,I2855)</f>
        <v>0</v>
      </c>
    </row>
    <row r="2856" spans="1:10" x14ac:dyDescent="0.25">
      <c r="A2856">
        <v>2850</v>
      </c>
      <c r="B2856">
        <v>0</v>
      </c>
      <c r="C2856">
        <v>159.1</v>
      </c>
      <c r="D2856">
        <f>MOD(A2856-1+'Peaker Keys'!$B$7,'Peaker Keys'!$B$5)</f>
        <v>2873</v>
      </c>
      <c r="E2856">
        <f>INT(D2856/'Peaker Keys'!$B$6)+1</f>
        <v>120</v>
      </c>
      <c r="F2856">
        <f>MOD(D2856,'Peaker Keys'!$B$6)</f>
        <v>17</v>
      </c>
      <c r="G2856" t="str">
        <f>VLOOKUP(E2856,Clustering!$A$6:$B$370,2,FALSE)</f>
        <v>Winter</v>
      </c>
      <c r="H2856">
        <f>IF('Peaker Keys'!$B$29&gt;0,MAX(0,MIN('Peaker Keys'!$B$10,B2856/'Peaker Keys'!$B$29)),0)</f>
        <v>0</v>
      </c>
      <c r="I2856">
        <f>MAX(0,MIN('Peaker Keys'!$B$10,C2856/'Peaker Keys'!$B$30))</f>
        <v>1.3327570059793962E-3</v>
      </c>
      <c r="J2856">
        <f>IF('Peaker Keys'!$B$31=1,H2856,I2856)</f>
        <v>0</v>
      </c>
    </row>
    <row r="2857" spans="1:10" x14ac:dyDescent="0.25">
      <c r="A2857">
        <v>2851</v>
      </c>
      <c r="B2857">
        <v>0</v>
      </c>
      <c r="C2857">
        <v>305.2</v>
      </c>
      <c r="D2857">
        <f>MOD(A2857-1+'Peaker Keys'!$B$7,'Peaker Keys'!$B$5)</f>
        <v>2874</v>
      </c>
      <c r="E2857">
        <f>INT(D2857/'Peaker Keys'!$B$6)+1</f>
        <v>120</v>
      </c>
      <c r="F2857">
        <f>MOD(D2857,'Peaker Keys'!$B$6)</f>
        <v>18</v>
      </c>
      <c r="G2857" t="str">
        <f>VLOOKUP(E2857,Clustering!$A$6:$B$370,2,FALSE)</f>
        <v>Winter</v>
      </c>
      <c r="H2857">
        <f>IF('Peaker Keys'!$B$29&gt;0,MAX(0,MIN('Peaker Keys'!$B$10,B2857/'Peaker Keys'!$B$29)),0)</f>
        <v>0</v>
      </c>
      <c r="I2857">
        <f>MAX(0,MIN('Peaker Keys'!$B$10,C2857/'Peaker Keys'!$B$30))</f>
        <v>2.5566149479881316E-3</v>
      </c>
      <c r="J2857">
        <f>IF('Peaker Keys'!$B$31=1,H2857,I2857)</f>
        <v>0</v>
      </c>
    </row>
    <row r="2858" spans="1:10" x14ac:dyDescent="0.25">
      <c r="A2858">
        <v>2852</v>
      </c>
      <c r="B2858">
        <v>0</v>
      </c>
      <c r="C2858">
        <v>807.4</v>
      </c>
      <c r="D2858">
        <f>MOD(A2858-1+'Peaker Keys'!$B$7,'Peaker Keys'!$B$5)</f>
        <v>2875</v>
      </c>
      <c r="E2858">
        <f>INT(D2858/'Peaker Keys'!$B$6)+1</f>
        <v>120</v>
      </c>
      <c r="F2858">
        <f>MOD(D2858,'Peaker Keys'!$B$6)</f>
        <v>19</v>
      </c>
      <c r="G2858" t="str">
        <f>VLOOKUP(E2858,Clustering!$A$6:$B$370,2,FALSE)</f>
        <v>Winter</v>
      </c>
      <c r="H2858">
        <f>IF('Peaker Keys'!$B$29&gt;0,MAX(0,MIN('Peaker Keys'!$B$10,B2858/'Peaker Keys'!$B$29)),0)</f>
        <v>0</v>
      </c>
      <c r="I2858">
        <f>MAX(0,MIN('Peaker Keys'!$B$10,C2858/'Peaker Keys'!$B$30))</f>
        <v>6.7634695576855091E-3</v>
      </c>
      <c r="J2858">
        <f>IF('Peaker Keys'!$B$31=1,H2858,I2858)</f>
        <v>0</v>
      </c>
    </row>
    <row r="2859" spans="1:10" x14ac:dyDescent="0.25">
      <c r="A2859">
        <v>2853</v>
      </c>
      <c r="B2859">
        <v>0</v>
      </c>
      <c r="C2859">
        <v>807.4</v>
      </c>
      <c r="D2859">
        <f>MOD(A2859-1+'Peaker Keys'!$B$7,'Peaker Keys'!$B$5)</f>
        <v>2876</v>
      </c>
      <c r="E2859">
        <f>INT(D2859/'Peaker Keys'!$B$6)+1</f>
        <v>120</v>
      </c>
      <c r="F2859">
        <f>MOD(D2859,'Peaker Keys'!$B$6)</f>
        <v>20</v>
      </c>
      <c r="G2859" t="str">
        <f>VLOOKUP(E2859,Clustering!$A$6:$B$370,2,FALSE)</f>
        <v>Winter</v>
      </c>
      <c r="H2859">
        <f>IF('Peaker Keys'!$B$29&gt;0,MAX(0,MIN('Peaker Keys'!$B$10,B2859/'Peaker Keys'!$B$29)),0)</f>
        <v>0</v>
      </c>
      <c r="I2859">
        <f>MAX(0,MIN('Peaker Keys'!$B$10,C2859/'Peaker Keys'!$B$30))</f>
        <v>6.7634695576855091E-3</v>
      </c>
      <c r="J2859">
        <f>IF('Peaker Keys'!$B$31=1,H2859,I2859)</f>
        <v>0</v>
      </c>
    </row>
    <row r="2860" spans="1:10" x14ac:dyDescent="0.25">
      <c r="A2860">
        <v>2854</v>
      </c>
      <c r="B2860">
        <v>0</v>
      </c>
      <c r="C2860">
        <v>775</v>
      </c>
      <c r="D2860">
        <f>MOD(A2860-1+'Peaker Keys'!$B$7,'Peaker Keys'!$B$5)</f>
        <v>2877</v>
      </c>
      <c r="E2860">
        <f>INT(D2860/'Peaker Keys'!$B$6)+1</f>
        <v>120</v>
      </c>
      <c r="F2860">
        <f>MOD(D2860,'Peaker Keys'!$B$6)</f>
        <v>21</v>
      </c>
      <c r="G2860" t="str">
        <f>VLOOKUP(E2860,Clustering!$A$6:$B$370,2,FALSE)</f>
        <v>Winter</v>
      </c>
      <c r="H2860">
        <f>IF('Peaker Keys'!$B$29&gt;0,MAX(0,MIN('Peaker Keys'!$B$10,B2860/'Peaker Keys'!$B$29)),0)</f>
        <v>0</v>
      </c>
      <c r="I2860">
        <f>MAX(0,MIN('Peaker Keys'!$B$10,C2860/'Peaker Keys'!$B$30))</f>
        <v>6.4920595828663235E-3</v>
      </c>
      <c r="J2860">
        <f>IF('Peaker Keys'!$B$31=1,H2860,I2860)</f>
        <v>0</v>
      </c>
    </row>
    <row r="2861" spans="1:10" x14ac:dyDescent="0.25">
      <c r="A2861">
        <v>2855</v>
      </c>
      <c r="B2861">
        <v>0</v>
      </c>
      <c r="C2861">
        <v>159.1</v>
      </c>
      <c r="D2861">
        <f>MOD(A2861-1+'Peaker Keys'!$B$7,'Peaker Keys'!$B$5)</f>
        <v>2878</v>
      </c>
      <c r="E2861">
        <f>INT(D2861/'Peaker Keys'!$B$6)+1</f>
        <v>120</v>
      </c>
      <c r="F2861">
        <f>MOD(D2861,'Peaker Keys'!$B$6)</f>
        <v>22</v>
      </c>
      <c r="G2861" t="str">
        <f>VLOOKUP(E2861,Clustering!$A$6:$B$370,2,FALSE)</f>
        <v>Winter</v>
      </c>
      <c r="H2861">
        <f>IF('Peaker Keys'!$B$29&gt;0,MAX(0,MIN('Peaker Keys'!$B$10,B2861/'Peaker Keys'!$B$29)),0)</f>
        <v>0</v>
      </c>
      <c r="I2861">
        <f>MAX(0,MIN('Peaker Keys'!$B$10,C2861/'Peaker Keys'!$B$30))</f>
        <v>1.3327570059793962E-3</v>
      </c>
      <c r="J2861">
        <f>IF('Peaker Keys'!$B$31=1,H2861,I2861)</f>
        <v>0</v>
      </c>
    </row>
    <row r="2862" spans="1:10" x14ac:dyDescent="0.25">
      <c r="A2862">
        <v>2856</v>
      </c>
      <c r="B2862">
        <v>0</v>
      </c>
      <c r="C2862">
        <v>598.6</v>
      </c>
      <c r="D2862">
        <f>MOD(A2862-1+'Peaker Keys'!$B$7,'Peaker Keys'!$B$5)</f>
        <v>2879</v>
      </c>
      <c r="E2862">
        <f>INT(D2862/'Peaker Keys'!$B$6)+1</f>
        <v>120</v>
      </c>
      <c r="F2862">
        <f>MOD(D2862,'Peaker Keys'!$B$6)</f>
        <v>23</v>
      </c>
      <c r="G2862" t="str">
        <f>VLOOKUP(E2862,Clustering!$A$6:$B$370,2,FALSE)</f>
        <v>Winter</v>
      </c>
      <c r="H2862">
        <f>IF('Peaker Keys'!$B$29&gt;0,MAX(0,MIN('Peaker Keys'!$B$10,B2862/'Peaker Keys'!$B$29)),0)</f>
        <v>0</v>
      </c>
      <c r="I2862">
        <f>MAX(0,MIN('Peaker Keys'!$B$10,C2862/'Peaker Keys'!$B$30))</f>
        <v>5.0143830532952014E-3</v>
      </c>
      <c r="J2862">
        <f>IF('Peaker Keys'!$B$31=1,H2862,I2862)</f>
        <v>0</v>
      </c>
    </row>
    <row r="2863" spans="1:10" x14ac:dyDescent="0.25">
      <c r="A2863">
        <v>2857</v>
      </c>
      <c r="B2863">
        <v>0</v>
      </c>
      <c r="C2863">
        <v>159.1</v>
      </c>
      <c r="D2863">
        <f>MOD(A2863-1+'Peaker Keys'!$B$7,'Peaker Keys'!$B$5)</f>
        <v>2880</v>
      </c>
      <c r="E2863">
        <f>INT(D2863/'Peaker Keys'!$B$6)+1</f>
        <v>121</v>
      </c>
      <c r="F2863">
        <f>MOD(D2863,'Peaker Keys'!$B$6)</f>
        <v>0</v>
      </c>
      <c r="G2863" t="str">
        <f>VLOOKUP(E2863,Clustering!$A$6:$B$370,2,FALSE)</f>
        <v>Summer</v>
      </c>
      <c r="H2863">
        <f>IF('Peaker Keys'!$B$29&gt;0,MAX(0,MIN('Peaker Keys'!$B$10,B2863/'Peaker Keys'!$B$29)),0)</f>
        <v>0</v>
      </c>
      <c r="I2863">
        <f>MAX(0,MIN('Peaker Keys'!$B$10,C2863/'Peaker Keys'!$B$30))</f>
        <v>1.3327570059793962E-3</v>
      </c>
      <c r="J2863">
        <f>IF('Peaker Keys'!$B$31=1,H2863,I2863)</f>
        <v>0</v>
      </c>
    </row>
    <row r="2864" spans="1:10" x14ac:dyDescent="0.25">
      <c r="A2864">
        <v>2858</v>
      </c>
      <c r="B2864">
        <v>0</v>
      </c>
      <c r="C2864">
        <v>159.1</v>
      </c>
      <c r="D2864">
        <f>MOD(A2864-1+'Peaker Keys'!$B$7,'Peaker Keys'!$B$5)</f>
        <v>2881</v>
      </c>
      <c r="E2864">
        <f>INT(D2864/'Peaker Keys'!$B$6)+1</f>
        <v>121</v>
      </c>
      <c r="F2864">
        <f>MOD(D2864,'Peaker Keys'!$B$6)</f>
        <v>1</v>
      </c>
      <c r="G2864" t="str">
        <f>VLOOKUP(E2864,Clustering!$A$6:$B$370,2,FALSE)</f>
        <v>Summer</v>
      </c>
      <c r="H2864">
        <f>IF('Peaker Keys'!$B$29&gt;0,MAX(0,MIN('Peaker Keys'!$B$10,B2864/'Peaker Keys'!$B$29)),0)</f>
        <v>0</v>
      </c>
      <c r="I2864">
        <f>MAX(0,MIN('Peaker Keys'!$B$10,C2864/'Peaker Keys'!$B$30))</f>
        <v>1.3327570059793962E-3</v>
      </c>
      <c r="J2864">
        <f>IF('Peaker Keys'!$B$31=1,H2864,I2864)</f>
        <v>0</v>
      </c>
    </row>
    <row r="2865" spans="1:10" x14ac:dyDescent="0.25">
      <c r="A2865">
        <v>2859</v>
      </c>
      <c r="B2865">
        <v>0</v>
      </c>
      <c r="C2865">
        <v>159.1</v>
      </c>
      <c r="D2865">
        <f>MOD(A2865-1+'Peaker Keys'!$B$7,'Peaker Keys'!$B$5)</f>
        <v>2882</v>
      </c>
      <c r="E2865">
        <f>INT(D2865/'Peaker Keys'!$B$6)+1</f>
        <v>121</v>
      </c>
      <c r="F2865">
        <f>MOD(D2865,'Peaker Keys'!$B$6)</f>
        <v>2</v>
      </c>
      <c r="G2865" t="str">
        <f>VLOOKUP(E2865,Clustering!$A$6:$B$370,2,FALSE)</f>
        <v>Summer</v>
      </c>
      <c r="H2865">
        <f>IF('Peaker Keys'!$B$29&gt;0,MAX(0,MIN('Peaker Keys'!$B$10,B2865/'Peaker Keys'!$B$29)),0)</f>
        <v>0</v>
      </c>
      <c r="I2865">
        <f>MAX(0,MIN('Peaker Keys'!$B$10,C2865/'Peaker Keys'!$B$30))</f>
        <v>1.3327570059793962E-3</v>
      </c>
      <c r="J2865">
        <f>IF('Peaker Keys'!$B$31=1,H2865,I2865)</f>
        <v>0</v>
      </c>
    </row>
    <row r="2866" spans="1:10" x14ac:dyDescent="0.25">
      <c r="A2866">
        <v>2860</v>
      </c>
      <c r="B2866">
        <v>0</v>
      </c>
      <c r="C2866">
        <v>159.1</v>
      </c>
      <c r="D2866">
        <f>MOD(A2866-1+'Peaker Keys'!$B$7,'Peaker Keys'!$B$5)</f>
        <v>2883</v>
      </c>
      <c r="E2866">
        <f>INT(D2866/'Peaker Keys'!$B$6)+1</f>
        <v>121</v>
      </c>
      <c r="F2866">
        <f>MOD(D2866,'Peaker Keys'!$B$6)</f>
        <v>3</v>
      </c>
      <c r="G2866" t="str">
        <f>VLOOKUP(E2866,Clustering!$A$6:$B$370,2,FALSE)</f>
        <v>Summer</v>
      </c>
      <c r="H2866">
        <f>IF('Peaker Keys'!$B$29&gt;0,MAX(0,MIN('Peaker Keys'!$B$10,B2866/'Peaker Keys'!$B$29)),0)</f>
        <v>0</v>
      </c>
      <c r="I2866">
        <f>MAX(0,MIN('Peaker Keys'!$B$10,C2866/'Peaker Keys'!$B$30))</f>
        <v>1.3327570059793962E-3</v>
      </c>
      <c r="J2866">
        <f>IF('Peaker Keys'!$B$31=1,H2866,I2866)</f>
        <v>0</v>
      </c>
    </row>
    <row r="2867" spans="1:10" x14ac:dyDescent="0.25">
      <c r="A2867">
        <v>2861</v>
      </c>
      <c r="B2867">
        <v>0</v>
      </c>
      <c r="C2867">
        <v>159.1</v>
      </c>
      <c r="D2867">
        <f>MOD(A2867-1+'Peaker Keys'!$B$7,'Peaker Keys'!$B$5)</f>
        <v>2884</v>
      </c>
      <c r="E2867">
        <f>INT(D2867/'Peaker Keys'!$B$6)+1</f>
        <v>121</v>
      </c>
      <c r="F2867">
        <f>MOD(D2867,'Peaker Keys'!$B$6)</f>
        <v>4</v>
      </c>
      <c r="G2867" t="str">
        <f>VLOOKUP(E2867,Clustering!$A$6:$B$370,2,FALSE)</f>
        <v>Summer</v>
      </c>
      <c r="H2867">
        <f>IF('Peaker Keys'!$B$29&gt;0,MAX(0,MIN('Peaker Keys'!$B$10,B2867/'Peaker Keys'!$B$29)),0)</f>
        <v>0</v>
      </c>
      <c r="I2867">
        <f>MAX(0,MIN('Peaker Keys'!$B$10,C2867/'Peaker Keys'!$B$30))</f>
        <v>1.3327570059793962E-3</v>
      </c>
      <c r="J2867">
        <f>IF('Peaker Keys'!$B$31=1,H2867,I2867)</f>
        <v>0</v>
      </c>
    </row>
    <row r="2868" spans="1:10" x14ac:dyDescent="0.25">
      <c r="A2868">
        <v>2862</v>
      </c>
      <c r="B2868">
        <v>0</v>
      </c>
      <c r="C2868">
        <v>7.2</v>
      </c>
      <c r="D2868">
        <f>MOD(A2868-1+'Peaker Keys'!$B$7,'Peaker Keys'!$B$5)</f>
        <v>2885</v>
      </c>
      <c r="E2868">
        <f>INT(D2868/'Peaker Keys'!$B$6)+1</f>
        <v>121</v>
      </c>
      <c r="F2868">
        <f>MOD(D2868,'Peaker Keys'!$B$6)</f>
        <v>5</v>
      </c>
      <c r="G2868" t="str">
        <f>VLOOKUP(E2868,Clustering!$A$6:$B$370,2,FALSE)</f>
        <v>Summer</v>
      </c>
      <c r="H2868">
        <f>IF('Peaker Keys'!$B$29&gt;0,MAX(0,MIN('Peaker Keys'!$B$10,B2868/'Peaker Keys'!$B$29)),0)</f>
        <v>0</v>
      </c>
      <c r="I2868">
        <f>MAX(0,MIN('Peaker Keys'!$B$10,C2868/'Peaker Keys'!$B$30))</f>
        <v>6.0313327737596817E-5</v>
      </c>
      <c r="J2868">
        <f>IF('Peaker Keys'!$B$31=1,H2868,I2868)</f>
        <v>0</v>
      </c>
    </row>
    <row r="2869" spans="1:10" x14ac:dyDescent="0.25">
      <c r="A2869">
        <v>2863</v>
      </c>
      <c r="B2869">
        <v>0</v>
      </c>
      <c r="C2869">
        <v>7.2</v>
      </c>
      <c r="D2869">
        <f>MOD(A2869-1+'Peaker Keys'!$B$7,'Peaker Keys'!$B$5)</f>
        <v>2886</v>
      </c>
      <c r="E2869">
        <f>INT(D2869/'Peaker Keys'!$B$6)+1</f>
        <v>121</v>
      </c>
      <c r="F2869">
        <f>MOD(D2869,'Peaker Keys'!$B$6)</f>
        <v>6</v>
      </c>
      <c r="G2869" t="str">
        <f>VLOOKUP(E2869,Clustering!$A$6:$B$370,2,FALSE)</f>
        <v>Summer</v>
      </c>
      <c r="H2869">
        <f>IF('Peaker Keys'!$B$29&gt;0,MAX(0,MIN('Peaker Keys'!$B$10,B2869/'Peaker Keys'!$B$29)),0)</f>
        <v>0</v>
      </c>
      <c r="I2869">
        <f>MAX(0,MIN('Peaker Keys'!$B$10,C2869/'Peaker Keys'!$B$30))</f>
        <v>6.0313327737596817E-5</v>
      </c>
      <c r="J2869">
        <f>IF('Peaker Keys'!$B$31=1,H2869,I2869)</f>
        <v>0</v>
      </c>
    </row>
    <row r="2870" spans="1:10" x14ac:dyDescent="0.25">
      <c r="A2870">
        <v>2864</v>
      </c>
      <c r="B2870">
        <v>0</v>
      </c>
      <c r="C2870">
        <v>7.2</v>
      </c>
      <c r="D2870">
        <f>MOD(A2870-1+'Peaker Keys'!$B$7,'Peaker Keys'!$B$5)</f>
        <v>2887</v>
      </c>
      <c r="E2870">
        <f>INT(D2870/'Peaker Keys'!$B$6)+1</f>
        <v>121</v>
      </c>
      <c r="F2870">
        <f>MOD(D2870,'Peaker Keys'!$B$6)</f>
        <v>7</v>
      </c>
      <c r="G2870" t="str">
        <f>VLOOKUP(E2870,Clustering!$A$6:$B$370,2,FALSE)</f>
        <v>Summer</v>
      </c>
      <c r="H2870">
        <f>IF('Peaker Keys'!$B$29&gt;0,MAX(0,MIN('Peaker Keys'!$B$10,B2870/'Peaker Keys'!$B$29)),0)</f>
        <v>0</v>
      </c>
      <c r="I2870">
        <f>MAX(0,MIN('Peaker Keys'!$B$10,C2870/'Peaker Keys'!$B$30))</f>
        <v>6.0313327737596817E-5</v>
      </c>
      <c r="J2870">
        <f>IF('Peaker Keys'!$B$31=1,H2870,I2870)</f>
        <v>0</v>
      </c>
    </row>
    <row r="2871" spans="1:10" x14ac:dyDescent="0.25">
      <c r="A2871">
        <v>2865</v>
      </c>
      <c r="B2871">
        <v>0</v>
      </c>
      <c r="C2871">
        <v>7.2</v>
      </c>
      <c r="D2871">
        <f>MOD(A2871-1+'Peaker Keys'!$B$7,'Peaker Keys'!$B$5)</f>
        <v>2888</v>
      </c>
      <c r="E2871">
        <f>INT(D2871/'Peaker Keys'!$B$6)+1</f>
        <v>121</v>
      </c>
      <c r="F2871">
        <f>MOD(D2871,'Peaker Keys'!$B$6)</f>
        <v>8</v>
      </c>
      <c r="G2871" t="str">
        <f>VLOOKUP(E2871,Clustering!$A$6:$B$370,2,FALSE)</f>
        <v>Summer</v>
      </c>
      <c r="H2871">
        <f>IF('Peaker Keys'!$B$29&gt;0,MAX(0,MIN('Peaker Keys'!$B$10,B2871/'Peaker Keys'!$B$29)),0)</f>
        <v>0</v>
      </c>
      <c r="I2871">
        <f>MAX(0,MIN('Peaker Keys'!$B$10,C2871/'Peaker Keys'!$B$30))</f>
        <v>6.0313327737596817E-5</v>
      </c>
      <c r="J2871">
        <f>IF('Peaker Keys'!$B$31=1,H2871,I2871)</f>
        <v>0</v>
      </c>
    </row>
    <row r="2872" spans="1:10" x14ac:dyDescent="0.25">
      <c r="A2872">
        <v>2866</v>
      </c>
      <c r="B2872">
        <v>0</v>
      </c>
      <c r="C2872">
        <v>7.2</v>
      </c>
      <c r="D2872">
        <f>MOD(A2872-1+'Peaker Keys'!$B$7,'Peaker Keys'!$B$5)</f>
        <v>2889</v>
      </c>
      <c r="E2872">
        <f>INT(D2872/'Peaker Keys'!$B$6)+1</f>
        <v>121</v>
      </c>
      <c r="F2872">
        <f>MOD(D2872,'Peaker Keys'!$B$6)</f>
        <v>9</v>
      </c>
      <c r="G2872" t="str">
        <f>VLOOKUP(E2872,Clustering!$A$6:$B$370,2,FALSE)</f>
        <v>Summer</v>
      </c>
      <c r="H2872">
        <f>IF('Peaker Keys'!$B$29&gt;0,MAX(0,MIN('Peaker Keys'!$B$10,B2872/'Peaker Keys'!$B$29)),0)</f>
        <v>0</v>
      </c>
      <c r="I2872">
        <f>MAX(0,MIN('Peaker Keys'!$B$10,C2872/'Peaker Keys'!$B$30))</f>
        <v>6.0313327737596817E-5</v>
      </c>
      <c r="J2872">
        <f>IF('Peaker Keys'!$B$31=1,H2872,I2872)</f>
        <v>0</v>
      </c>
    </row>
    <row r="2873" spans="1:10" x14ac:dyDescent="0.25">
      <c r="A2873">
        <v>2867</v>
      </c>
      <c r="B2873">
        <v>0</v>
      </c>
      <c r="C2873">
        <v>7.2</v>
      </c>
      <c r="D2873">
        <f>MOD(A2873-1+'Peaker Keys'!$B$7,'Peaker Keys'!$B$5)</f>
        <v>2890</v>
      </c>
      <c r="E2873">
        <f>INT(D2873/'Peaker Keys'!$B$6)+1</f>
        <v>121</v>
      </c>
      <c r="F2873">
        <f>MOD(D2873,'Peaker Keys'!$B$6)</f>
        <v>10</v>
      </c>
      <c r="G2873" t="str">
        <f>VLOOKUP(E2873,Clustering!$A$6:$B$370,2,FALSE)</f>
        <v>Summer</v>
      </c>
      <c r="H2873">
        <f>IF('Peaker Keys'!$B$29&gt;0,MAX(0,MIN('Peaker Keys'!$B$10,B2873/'Peaker Keys'!$B$29)),0)</f>
        <v>0</v>
      </c>
      <c r="I2873">
        <f>MAX(0,MIN('Peaker Keys'!$B$10,C2873/'Peaker Keys'!$B$30))</f>
        <v>6.0313327737596817E-5</v>
      </c>
      <c r="J2873">
        <f>IF('Peaker Keys'!$B$31=1,H2873,I2873)</f>
        <v>0</v>
      </c>
    </row>
    <row r="2874" spans="1:10" x14ac:dyDescent="0.25">
      <c r="A2874">
        <v>2868</v>
      </c>
      <c r="B2874">
        <v>0</v>
      </c>
      <c r="C2874">
        <v>7.2</v>
      </c>
      <c r="D2874">
        <f>MOD(A2874-1+'Peaker Keys'!$B$7,'Peaker Keys'!$B$5)</f>
        <v>2891</v>
      </c>
      <c r="E2874">
        <f>INT(D2874/'Peaker Keys'!$B$6)+1</f>
        <v>121</v>
      </c>
      <c r="F2874">
        <f>MOD(D2874,'Peaker Keys'!$B$6)</f>
        <v>11</v>
      </c>
      <c r="G2874" t="str">
        <f>VLOOKUP(E2874,Clustering!$A$6:$B$370,2,FALSE)</f>
        <v>Summer</v>
      </c>
      <c r="H2874">
        <f>IF('Peaker Keys'!$B$29&gt;0,MAX(0,MIN('Peaker Keys'!$B$10,B2874/'Peaker Keys'!$B$29)),0)</f>
        <v>0</v>
      </c>
      <c r="I2874">
        <f>MAX(0,MIN('Peaker Keys'!$B$10,C2874/'Peaker Keys'!$B$30))</f>
        <v>6.0313327737596817E-5</v>
      </c>
      <c r="J2874">
        <f>IF('Peaker Keys'!$B$31=1,H2874,I2874)</f>
        <v>0</v>
      </c>
    </row>
    <row r="2875" spans="1:10" x14ac:dyDescent="0.25">
      <c r="A2875">
        <v>2869</v>
      </c>
      <c r="B2875">
        <v>0</v>
      </c>
      <c r="C2875">
        <v>7.2</v>
      </c>
      <c r="D2875">
        <f>MOD(A2875-1+'Peaker Keys'!$B$7,'Peaker Keys'!$B$5)</f>
        <v>2892</v>
      </c>
      <c r="E2875">
        <f>INT(D2875/'Peaker Keys'!$B$6)+1</f>
        <v>121</v>
      </c>
      <c r="F2875">
        <f>MOD(D2875,'Peaker Keys'!$B$6)</f>
        <v>12</v>
      </c>
      <c r="G2875" t="str">
        <f>VLOOKUP(E2875,Clustering!$A$6:$B$370,2,FALSE)</f>
        <v>Summer</v>
      </c>
      <c r="H2875">
        <f>IF('Peaker Keys'!$B$29&gt;0,MAX(0,MIN('Peaker Keys'!$B$10,B2875/'Peaker Keys'!$B$29)),0)</f>
        <v>0</v>
      </c>
      <c r="I2875">
        <f>MAX(0,MIN('Peaker Keys'!$B$10,C2875/'Peaker Keys'!$B$30))</f>
        <v>6.0313327737596817E-5</v>
      </c>
      <c r="J2875">
        <f>IF('Peaker Keys'!$B$31=1,H2875,I2875)</f>
        <v>0</v>
      </c>
    </row>
    <row r="2876" spans="1:10" x14ac:dyDescent="0.25">
      <c r="A2876">
        <v>2870</v>
      </c>
      <c r="B2876">
        <v>0</v>
      </c>
      <c r="C2876">
        <v>7.2</v>
      </c>
      <c r="D2876">
        <f>MOD(A2876-1+'Peaker Keys'!$B$7,'Peaker Keys'!$B$5)</f>
        <v>2893</v>
      </c>
      <c r="E2876">
        <f>INT(D2876/'Peaker Keys'!$B$6)+1</f>
        <v>121</v>
      </c>
      <c r="F2876">
        <f>MOD(D2876,'Peaker Keys'!$B$6)</f>
        <v>13</v>
      </c>
      <c r="G2876" t="str">
        <f>VLOOKUP(E2876,Clustering!$A$6:$B$370,2,FALSE)</f>
        <v>Summer</v>
      </c>
      <c r="H2876">
        <f>IF('Peaker Keys'!$B$29&gt;0,MAX(0,MIN('Peaker Keys'!$B$10,B2876/'Peaker Keys'!$B$29)),0)</f>
        <v>0</v>
      </c>
      <c r="I2876">
        <f>MAX(0,MIN('Peaker Keys'!$B$10,C2876/'Peaker Keys'!$B$30))</f>
        <v>6.0313327737596817E-5</v>
      </c>
      <c r="J2876">
        <f>IF('Peaker Keys'!$B$31=1,H2876,I2876)</f>
        <v>0</v>
      </c>
    </row>
    <row r="2877" spans="1:10" x14ac:dyDescent="0.25">
      <c r="A2877">
        <v>2871</v>
      </c>
      <c r="B2877">
        <v>0</v>
      </c>
      <c r="C2877">
        <v>7.2</v>
      </c>
      <c r="D2877">
        <f>MOD(A2877-1+'Peaker Keys'!$B$7,'Peaker Keys'!$B$5)</f>
        <v>2894</v>
      </c>
      <c r="E2877">
        <f>INT(D2877/'Peaker Keys'!$B$6)+1</f>
        <v>121</v>
      </c>
      <c r="F2877">
        <f>MOD(D2877,'Peaker Keys'!$B$6)</f>
        <v>14</v>
      </c>
      <c r="G2877" t="str">
        <f>VLOOKUP(E2877,Clustering!$A$6:$B$370,2,FALSE)</f>
        <v>Summer</v>
      </c>
      <c r="H2877">
        <f>IF('Peaker Keys'!$B$29&gt;0,MAX(0,MIN('Peaker Keys'!$B$10,B2877/'Peaker Keys'!$B$29)),0)</f>
        <v>0</v>
      </c>
      <c r="I2877">
        <f>MAX(0,MIN('Peaker Keys'!$B$10,C2877/'Peaker Keys'!$B$30))</f>
        <v>6.0313327737596817E-5</v>
      </c>
      <c r="J2877">
        <f>IF('Peaker Keys'!$B$31=1,H2877,I2877)</f>
        <v>0</v>
      </c>
    </row>
    <row r="2878" spans="1:10" x14ac:dyDescent="0.25">
      <c r="A2878">
        <v>2872</v>
      </c>
      <c r="B2878">
        <v>0</v>
      </c>
      <c r="C2878">
        <v>7.2</v>
      </c>
      <c r="D2878">
        <f>MOD(A2878-1+'Peaker Keys'!$B$7,'Peaker Keys'!$B$5)</f>
        <v>2895</v>
      </c>
      <c r="E2878">
        <f>INT(D2878/'Peaker Keys'!$B$6)+1</f>
        <v>121</v>
      </c>
      <c r="F2878">
        <f>MOD(D2878,'Peaker Keys'!$B$6)</f>
        <v>15</v>
      </c>
      <c r="G2878" t="str">
        <f>VLOOKUP(E2878,Clustering!$A$6:$B$370,2,FALSE)</f>
        <v>Summer</v>
      </c>
      <c r="H2878">
        <f>IF('Peaker Keys'!$B$29&gt;0,MAX(0,MIN('Peaker Keys'!$B$10,B2878/'Peaker Keys'!$B$29)),0)</f>
        <v>0</v>
      </c>
      <c r="I2878">
        <f>MAX(0,MIN('Peaker Keys'!$B$10,C2878/'Peaker Keys'!$B$30))</f>
        <v>6.0313327737596817E-5</v>
      </c>
      <c r="J2878">
        <f>IF('Peaker Keys'!$B$31=1,H2878,I2878)</f>
        <v>0</v>
      </c>
    </row>
    <row r="2879" spans="1:10" x14ac:dyDescent="0.25">
      <c r="A2879">
        <v>2873</v>
      </c>
      <c r="B2879">
        <v>0</v>
      </c>
      <c r="C2879">
        <v>7.2</v>
      </c>
      <c r="D2879">
        <f>MOD(A2879-1+'Peaker Keys'!$B$7,'Peaker Keys'!$B$5)</f>
        <v>2896</v>
      </c>
      <c r="E2879">
        <f>INT(D2879/'Peaker Keys'!$B$6)+1</f>
        <v>121</v>
      </c>
      <c r="F2879">
        <f>MOD(D2879,'Peaker Keys'!$B$6)</f>
        <v>16</v>
      </c>
      <c r="G2879" t="str">
        <f>VLOOKUP(E2879,Clustering!$A$6:$B$370,2,FALSE)</f>
        <v>Summer</v>
      </c>
      <c r="H2879">
        <f>IF('Peaker Keys'!$B$29&gt;0,MAX(0,MIN('Peaker Keys'!$B$10,B2879/'Peaker Keys'!$B$29)),0)</f>
        <v>0</v>
      </c>
      <c r="I2879">
        <f>MAX(0,MIN('Peaker Keys'!$B$10,C2879/'Peaker Keys'!$B$30))</f>
        <v>6.0313327737596817E-5</v>
      </c>
      <c r="J2879">
        <f>IF('Peaker Keys'!$B$31=1,H2879,I2879)</f>
        <v>0</v>
      </c>
    </row>
    <row r="2880" spans="1:10" x14ac:dyDescent="0.25">
      <c r="A2880">
        <v>2874</v>
      </c>
      <c r="B2880">
        <v>0</v>
      </c>
      <c r="C2880">
        <v>148</v>
      </c>
      <c r="D2880">
        <f>MOD(A2880-1+'Peaker Keys'!$B$7,'Peaker Keys'!$B$5)</f>
        <v>2897</v>
      </c>
      <c r="E2880">
        <f>INT(D2880/'Peaker Keys'!$B$6)+1</f>
        <v>121</v>
      </c>
      <c r="F2880">
        <f>MOD(D2880,'Peaker Keys'!$B$6)</f>
        <v>17</v>
      </c>
      <c r="G2880" t="str">
        <f>VLOOKUP(E2880,Clustering!$A$6:$B$370,2,FALSE)</f>
        <v>Summer</v>
      </c>
      <c r="H2880">
        <f>IF('Peaker Keys'!$B$29&gt;0,MAX(0,MIN('Peaker Keys'!$B$10,B2880/'Peaker Keys'!$B$29)),0)</f>
        <v>0</v>
      </c>
      <c r="I2880">
        <f>MAX(0,MIN('Peaker Keys'!$B$10,C2880/'Peaker Keys'!$B$30))</f>
        <v>1.2397739590506011E-3</v>
      </c>
      <c r="J2880">
        <f>IF('Peaker Keys'!$B$31=1,H2880,I2880)</f>
        <v>0</v>
      </c>
    </row>
    <row r="2881" spans="1:10" x14ac:dyDescent="0.25">
      <c r="A2881">
        <v>2875</v>
      </c>
      <c r="B2881">
        <v>0</v>
      </c>
      <c r="C2881">
        <v>1048</v>
      </c>
      <c r="D2881">
        <f>MOD(A2881-1+'Peaker Keys'!$B$7,'Peaker Keys'!$B$5)</f>
        <v>2898</v>
      </c>
      <c r="E2881">
        <f>INT(D2881/'Peaker Keys'!$B$6)+1</f>
        <v>121</v>
      </c>
      <c r="F2881">
        <f>MOD(D2881,'Peaker Keys'!$B$6)</f>
        <v>18</v>
      </c>
      <c r="G2881" t="str">
        <f>VLOOKUP(E2881,Clustering!$A$6:$B$370,2,FALSE)</f>
        <v>Summer</v>
      </c>
      <c r="H2881">
        <f>IF('Peaker Keys'!$B$29&gt;0,MAX(0,MIN('Peaker Keys'!$B$10,B2881/'Peaker Keys'!$B$29)),0)</f>
        <v>0</v>
      </c>
      <c r="I2881">
        <f>MAX(0,MIN('Peaker Keys'!$B$10,C2881/'Peaker Keys'!$B$30))</f>
        <v>8.7789399262502028E-3</v>
      </c>
      <c r="J2881">
        <f>IF('Peaker Keys'!$B$31=1,H2881,I2881)</f>
        <v>0</v>
      </c>
    </row>
    <row r="2882" spans="1:10" x14ac:dyDescent="0.25">
      <c r="A2882">
        <v>2876</v>
      </c>
      <c r="B2882">
        <v>0</v>
      </c>
      <c r="C2882">
        <v>1197.2</v>
      </c>
      <c r="D2882">
        <f>MOD(A2882-1+'Peaker Keys'!$B$7,'Peaker Keys'!$B$5)</f>
        <v>2899</v>
      </c>
      <c r="E2882">
        <f>INT(D2882/'Peaker Keys'!$B$6)+1</f>
        <v>121</v>
      </c>
      <c r="F2882">
        <f>MOD(D2882,'Peaker Keys'!$B$6)</f>
        <v>19</v>
      </c>
      <c r="G2882" t="str">
        <f>VLOOKUP(E2882,Clustering!$A$6:$B$370,2,FALSE)</f>
        <v>Summer</v>
      </c>
      <c r="H2882">
        <f>IF('Peaker Keys'!$B$29&gt;0,MAX(0,MIN('Peaker Keys'!$B$10,B2882/'Peaker Keys'!$B$29)),0)</f>
        <v>0</v>
      </c>
      <c r="I2882">
        <f>MAX(0,MIN('Peaker Keys'!$B$10,C2882/'Peaker Keys'!$B$30))</f>
        <v>1.0028766106590403E-2</v>
      </c>
      <c r="J2882">
        <f>IF('Peaker Keys'!$B$31=1,H2882,I2882)</f>
        <v>0</v>
      </c>
    </row>
    <row r="2883" spans="1:10" x14ac:dyDescent="0.25">
      <c r="A2883">
        <v>2877</v>
      </c>
      <c r="B2883">
        <v>0</v>
      </c>
      <c r="C2883">
        <v>1304.4000000000001</v>
      </c>
      <c r="D2883">
        <f>MOD(A2883-1+'Peaker Keys'!$B$7,'Peaker Keys'!$B$5)</f>
        <v>2900</v>
      </c>
      <c r="E2883">
        <f>INT(D2883/'Peaker Keys'!$B$6)+1</f>
        <v>121</v>
      </c>
      <c r="F2883">
        <f>MOD(D2883,'Peaker Keys'!$B$6)</f>
        <v>20</v>
      </c>
      <c r="G2883" t="str">
        <f>VLOOKUP(E2883,Clustering!$A$6:$B$370,2,FALSE)</f>
        <v>Summer</v>
      </c>
      <c r="H2883">
        <f>IF('Peaker Keys'!$B$29&gt;0,MAX(0,MIN('Peaker Keys'!$B$10,B2883/'Peaker Keys'!$B$29)),0)</f>
        <v>0</v>
      </c>
      <c r="I2883">
        <f>MAX(0,MIN('Peaker Keys'!$B$10,C2883/'Peaker Keys'!$B$30))</f>
        <v>1.0926764541794623E-2</v>
      </c>
      <c r="J2883">
        <f>IF('Peaker Keys'!$B$31=1,H2883,I2883)</f>
        <v>0</v>
      </c>
    </row>
    <row r="2884" spans="1:10" x14ac:dyDescent="0.25">
      <c r="A2884">
        <v>2878</v>
      </c>
      <c r="B2884">
        <v>0</v>
      </c>
      <c r="C2884">
        <v>1272</v>
      </c>
      <c r="D2884">
        <f>MOD(A2884-1+'Peaker Keys'!$B$7,'Peaker Keys'!$B$5)</f>
        <v>2901</v>
      </c>
      <c r="E2884">
        <f>INT(D2884/'Peaker Keys'!$B$6)+1</f>
        <v>121</v>
      </c>
      <c r="F2884">
        <f>MOD(D2884,'Peaker Keys'!$B$6)</f>
        <v>21</v>
      </c>
      <c r="G2884" t="str">
        <f>VLOOKUP(E2884,Clustering!$A$6:$B$370,2,FALSE)</f>
        <v>Summer</v>
      </c>
      <c r="H2884">
        <f>IF('Peaker Keys'!$B$29&gt;0,MAX(0,MIN('Peaker Keys'!$B$10,B2884/'Peaker Keys'!$B$29)),0)</f>
        <v>0</v>
      </c>
      <c r="I2884">
        <f>MAX(0,MIN('Peaker Keys'!$B$10,C2884/'Peaker Keys'!$B$30))</f>
        <v>1.0655354566975438E-2</v>
      </c>
      <c r="J2884">
        <f>IF('Peaker Keys'!$B$31=1,H2884,I2884)</f>
        <v>0</v>
      </c>
    </row>
    <row r="2885" spans="1:10" x14ac:dyDescent="0.25">
      <c r="A2885">
        <v>2879</v>
      </c>
      <c r="B2885">
        <v>0</v>
      </c>
      <c r="C2885">
        <v>266.3</v>
      </c>
      <c r="D2885">
        <f>MOD(A2885-1+'Peaker Keys'!$B$7,'Peaker Keys'!$B$5)</f>
        <v>2902</v>
      </c>
      <c r="E2885">
        <f>INT(D2885/'Peaker Keys'!$B$6)+1</f>
        <v>121</v>
      </c>
      <c r="F2885">
        <f>MOD(D2885,'Peaker Keys'!$B$6)</f>
        <v>22</v>
      </c>
      <c r="G2885" t="str">
        <f>VLOOKUP(E2885,Clustering!$A$6:$B$370,2,FALSE)</f>
        <v>Summer</v>
      </c>
      <c r="H2885">
        <f>IF('Peaker Keys'!$B$29&gt;0,MAX(0,MIN('Peaker Keys'!$B$10,B2885/'Peaker Keys'!$B$29)),0)</f>
        <v>0</v>
      </c>
      <c r="I2885">
        <f>MAX(0,MIN('Peaker Keys'!$B$10,C2885/'Peaker Keys'!$B$30))</f>
        <v>2.2307554411836157E-3</v>
      </c>
      <c r="J2885">
        <f>IF('Peaker Keys'!$B$31=1,H2885,I2885)</f>
        <v>0</v>
      </c>
    </row>
    <row r="2886" spans="1:10" x14ac:dyDescent="0.25">
      <c r="A2886">
        <v>2880</v>
      </c>
      <c r="B2886">
        <v>0</v>
      </c>
      <c r="C2886">
        <v>159.1</v>
      </c>
      <c r="D2886">
        <f>MOD(A2886-1+'Peaker Keys'!$B$7,'Peaker Keys'!$B$5)</f>
        <v>2903</v>
      </c>
      <c r="E2886">
        <f>INT(D2886/'Peaker Keys'!$B$6)+1</f>
        <v>121</v>
      </c>
      <c r="F2886">
        <f>MOD(D2886,'Peaker Keys'!$B$6)</f>
        <v>23</v>
      </c>
      <c r="G2886" t="str">
        <f>VLOOKUP(E2886,Clustering!$A$6:$B$370,2,FALSE)</f>
        <v>Summer</v>
      </c>
      <c r="H2886">
        <f>IF('Peaker Keys'!$B$29&gt;0,MAX(0,MIN('Peaker Keys'!$B$10,B2886/'Peaker Keys'!$B$29)),0)</f>
        <v>0</v>
      </c>
      <c r="I2886">
        <f>MAX(0,MIN('Peaker Keys'!$B$10,C2886/'Peaker Keys'!$B$30))</f>
        <v>1.3327570059793962E-3</v>
      </c>
      <c r="J2886">
        <f>IF('Peaker Keys'!$B$31=1,H2886,I2886)</f>
        <v>0</v>
      </c>
    </row>
    <row r="2887" spans="1:10" x14ac:dyDescent="0.25">
      <c r="A2887">
        <v>2881</v>
      </c>
      <c r="B2887">
        <v>0</v>
      </c>
      <c r="C2887">
        <v>159.1</v>
      </c>
      <c r="D2887">
        <f>MOD(A2887-1+'Peaker Keys'!$B$7,'Peaker Keys'!$B$5)</f>
        <v>2904</v>
      </c>
      <c r="E2887">
        <f>INT(D2887/'Peaker Keys'!$B$6)+1</f>
        <v>122</v>
      </c>
      <c r="F2887">
        <f>MOD(D2887,'Peaker Keys'!$B$6)</f>
        <v>0</v>
      </c>
      <c r="G2887" t="str">
        <f>VLOOKUP(E2887,Clustering!$A$6:$B$370,2,FALSE)</f>
        <v>Summer</v>
      </c>
      <c r="H2887">
        <f>IF('Peaker Keys'!$B$29&gt;0,MAX(0,MIN('Peaker Keys'!$B$10,B2887/'Peaker Keys'!$B$29)),0)</f>
        <v>0</v>
      </c>
      <c r="I2887">
        <f>MAX(0,MIN('Peaker Keys'!$B$10,C2887/'Peaker Keys'!$B$30))</f>
        <v>1.3327570059793962E-3</v>
      </c>
      <c r="J2887">
        <f>IF('Peaker Keys'!$B$31=1,H2887,I2887)</f>
        <v>0</v>
      </c>
    </row>
    <row r="2888" spans="1:10" x14ac:dyDescent="0.25">
      <c r="A2888">
        <v>2882</v>
      </c>
      <c r="B2888">
        <v>0</v>
      </c>
      <c r="C2888">
        <v>159.1</v>
      </c>
      <c r="D2888">
        <f>MOD(A2888-1+'Peaker Keys'!$B$7,'Peaker Keys'!$B$5)</f>
        <v>2905</v>
      </c>
      <c r="E2888">
        <f>INT(D2888/'Peaker Keys'!$B$6)+1</f>
        <v>122</v>
      </c>
      <c r="F2888">
        <f>MOD(D2888,'Peaker Keys'!$B$6)</f>
        <v>1</v>
      </c>
      <c r="G2888" t="str">
        <f>VLOOKUP(E2888,Clustering!$A$6:$B$370,2,FALSE)</f>
        <v>Summer</v>
      </c>
      <c r="H2888">
        <f>IF('Peaker Keys'!$B$29&gt;0,MAX(0,MIN('Peaker Keys'!$B$10,B2888/'Peaker Keys'!$B$29)),0)</f>
        <v>0</v>
      </c>
      <c r="I2888">
        <f>MAX(0,MIN('Peaker Keys'!$B$10,C2888/'Peaker Keys'!$B$30))</f>
        <v>1.3327570059793962E-3</v>
      </c>
      <c r="J2888">
        <f>IF('Peaker Keys'!$B$31=1,H2888,I2888)</f>
        <v>0</v>
      </c>
    </row>
    <row r="2889" spans="1:10" x14ac:dyDescent="0.25">
      <c r="A2889">
        <v>2883</v>
      </c>
      <c r="B2889">
        <v>0</v>
      </c>
      <c r="C2889">
        <v>159.1</v>
      </c>
      <c r="D2889">
        <f>MOD(A2889-1+'Peaker Keys'!$B$7,'Peaker Keys'!$B$5)</f>
        <v>2906</v>
      </c>
      <c r="E2889">
        <f>INT(D2889/'Peaker Keys'!$B$6)+1</f>
        <v>122</v>
      </c>
      <c r="F2889">
        <f>MOD(D2889,'Peaker Keys'!$B$6)</f>
        <v>2</v>
      </c>
      <c r="G2889" t="str">
        <f>VLOOKUP(E2889,Clustering!$A$6:$B$370,2,FALSE)</f>
        <v>Summer</v>
      </c>
      <c r="H2889">
        <f>IF('Peaker Keys'!$B$29&gt;0,MAX(0,MIN('Peaker Keys'!$B$10,B2889/'Peaker Keys'!$B$29)),0)</f>
        <v>0</v>
      </c>
      <c r="I2889">
        <f>MAX(0,MIN('Peaker Keys'!$B$10,C2889/'Peaker Keys'!$B$30))</f>
        <v>1.3327570059793962E-3</v>
      </c>
      <c r="J2889">
        <f>IF('Peaker Keys'!$B$31=1,H2889,I2889)</f>
        <v>0</v>
      </c>
    </row>
    <row r="2890" spans="1:10" x14ac:dyDescent="0.25">
      <c r="A2890">
        <v>2884</v>
      </c>
      <c r="B2890">
        <v>0</v>
      </c>
      <c r="C2890">
        <v>159.1</v>
      </c>
      <c r="D2890">
        <f>MOD(A2890-1+'Peaker Keys'!$B$7,'Peaker Keys'!$B$5)</f>
        <v>2907</v>
      </c>
      <c r="E2890">
        <f>INT(D2890/'Peaker Keys'!$B$6)+1</f>
        <v>122</v>
      </c>
      <c r="F2890">
        <f>MOD(D2890,'Peaker Keys'!$B$6)</f>
        <v>3</v>
      </c>
      <c r="G2890" t="str">
        <f>VLOOKUP(E2890,Clustering!$A$6:$B$370,2,FALSE)</f>
        <v>Summer</v>
      </c>
      <c r="H2890">
        <f>IF('Peaker Keys'!$B$29&gt;0,MAX(0,MIN('Peaker Keys'!$B$10,B2890/'Peaker Keys'!$B$29)),0)</f>
        <v>0</v>
      </c>
      <c r="I2890">
        <f>MAX(0,MIN('Peaker Keys'!$B$10,C2890/'Peaker Keys'!$B$30))</f>
        <v>1.3327570059793962E-3</v>
      </c>
      <c r="J2890">
        <f>IF('Peaker Keys'!$B$31=1,H2890,I2890)</f>
        <v>0</v>
      </c>
    </row>
    <row r="2891" spans="1:10" x14ac:dyDescent="0.25">
      <c r="A2891">
        <v>2885</v>
      </c>
      <c r="B2891">
        <v>0</v>
      </c>
      <c r="C2891">
        <v>159.1</v>
      </c>
      <c r="D2891">
        <f>MOD(A2891-1+'Peaker Keys'!$B$7,'Peaker Keys'!$B$5)</f>
        <v>2908</v>
      </c>
      <c r="E2891">
        <f>INT(D2891/'Peaker Keys'!$B$6)+1</f>
        <v>122</v>
      </c>
      <c r="F2891">
        <f>MOD(D2891,'Peaker Keys'!$B$6)</f>
        <v>4</v>
      </c>
      <c r="G2891" t="str">
        <f>VLOOKUP(E2891,Clustering!$A$6:$B$370,2,FALSE)</f>
        <v>Summer</v>
      </c>
      <c r="H2891">
        <f>IF('Peaker Keys'!$B$29&gt;0,MAX(0,MIN('Peaker Keys'!$B$10,B2891/'Peaker Keys'!$B$29)),0)</f>
        <v>0</v>
      </c>
      <c r="I2891">
        <f>MAX(0,MIN('Peaker Keys'!$B$10,C2891/'Peaker Keys'!$B$30))</f>
        <v>1.3327570059793962E-3</v>
      </c>
      <c r="J2891">
        <f>IF('Peaker Keys'!$B$31=1,H2891,I2891)</f>
        <v>0</v>
      </c>
    </row>
    <row r="2892" spans="1:10" x14ac:dyDescent="0.25">
      <c r="A2892">
        <v>2886</v>
      </c>
      <c r="B2892">
        <v>0</v>
      </c>
      <c r="C2892">
        <v>0</v>
      </c>
      <c r="D2892">
        <f>MOD(A2892-1+'Peaker Keys'!$B$7,'Peaker Keys'!$B$5)</f>
        <v>2909</v>
      </c>
      <c r="E2892">
        <f>INT(D2892/'Peaker Keys'!$B$6)+1</f>
        <v>122</v>
      </c>
      <c r="F2892">
        <f>MOD(D2892,'Peaker Keys'!$B$6)</f>
        <v>5</v>
      </c>
      <c r="G2892" t="str">
        <f>VLOOKUP(E2892,Clustering!$A$6:$B$370,2,FALSE)</f>
        <v>Summer</v>
      </c>
      <c r="H2892">
        <f>IF('Peaker Keys'!$B$29&gt;0,MAX(0,MIN('Peaker Keys'!$B$10,B2892/'Peaker Keys'!$B$29)),0)</f>
        <v>0</v>
      </c>
      <c r="I2892">
        <f>MAX(0,MIN('Peaker Keys'!$B$10,C2892/'Peaker Keys'!$B$30))</f>
        <v>0</v>
      </c>
      <c r="J2892">
        <f>IF('Peaker Keys'!$B$31=1,H2892,I2892)</f>
        <v>0</v>
      </c>
    </row>
    <row r="2893" spans="1:10" x14ac:dyDescent="0.25">
      <c r="A2893">
        <v>2887</v>
      </c>
      <c r="B2893">
        <v>0</v>
      </c>
      <c r="C2893">
        <v>0</v>
      </c>
      <c r="D2893">
        <f>MOD(A2893-1+'Peaker Keys'!$B$7,'Peaker Keys'!$B$5)</f>
        <v>2910</v>
      </c>
      <c r="E2893">
        <f>INT(D2893/'Peaker Keys'!$B$6)+1</f>
        <v>122</v>
      </c>
      <c r="F2893">
        <f>MOD(D2893,'Peaker Keys'!$B$6)</f>
        <v>6</v>
      </c>
      <c r="G2893" t="str">
        <f>VLOOKUP(E2893,Clustering!$A$6:$B$370,2,FALSE)</f>
        <v>Summer</v>
      </c>
      <c r="H2893">
        <f>IF('Peaker Keys'!$B$29&gt;0,MAX(0,MIN('Peaker Keys'!$B$10,B2893/'Peaker Keys'!$B$29)),0)</f>
        <v>0</v>
      </c>
      <c r="I2893">
        <f>MAX(0,MIN('Peaker Keys'!$B$10,C2893/'Peaker Keys'!$B$30))</f>
        <v>0</v>
      </c>
      <c r="J2893">
        <f>IF('Peaker Keys'!$B$31=1,H2893,I2893)</f>
        <v>0</v>
      </c>
    </row>
    <row r="2894" spans="1:10" x14ac:dyDescent="0.25">
      <c r="A2894">
        <v>2888</v>
      </c>
      <c r="B2894">
        <v>0</v>
      </c>
      <c r="C2894">
        <v>0</v>
      </c>
      <c r="D2894">
        <f>MOD(A2894-1+'Peaker Keys'!$B$7,'Peaker Keys'!$B$5)</f>
        <v>2911</v>
      </c>
      <c r="E2894">
        <f>INT(D2894/'Peaker Keys'!$B$6)+1</f>
        <v>122</v>
      </c>
      <c r="F2894">
        <f>MOD(D2894,'Peaker Keys'!$B$6)</f>
        <v>7</v>
      </c>
      <c r="G2894" t="str">
        <f>VLOOKUP(E2894,Clustering!$A$6:$B$370,2,FALSE)</f>
        <v>Summer</v>
      </c>
      <c r="H2894">
        <f>IF('Peaker Keys'!$B$29&gt;0,MAX(0,MIN('Peaker Keys'!$B$10,B2894/'Peaker Keys'!$B$29)),0)</f>
        <v>0</v>
      </c>
      <c r="I2894">
        <f>MAX(0,MIN('Peaker Keys'!$B$10,C2894/'Peaker Keys'!$B$30))</f>
        <v>0</v>
      </c>
      <c r="J2894">
        <f>IF('Peaker Keys'!$B$31=1,H2894,I2894)</f>
        <v>0</v>
      </c>
    </row>
    <row r="2895" spans="1:10" x14ac:dyDescent="0.25">
      <c r="A2895">
        <v>2889</v>
      </c>
      <c r="B2895">
        <v>0</v>
      </c>
      <c r="C2895">
        <v>0</v>
      </c>
      <c r="D2895">
        <f>MOD(A2895-1+'Peaker Keys'!$B$7,'Peaker Keys'!$B$5)</f>
        <v>2912</v>
      </c>
      <c r="E2895">
        <f>INT(D2895/'Peaker Keys'!$B$6)+1</f>
        <v>122</v>
      </c>
      <c r="F2895">
        <f>MOD(D2895,'Peaker Keys'!$B$6)</f>
        <v>8</v>
      </c>
      <c r="G2895" t="str">
        <f>VLOOKUP(E2895,Clustering!$A$6:$B$370,2,FALSE)</f>
        <v>Summer</v>
      </c>
      <c r="H2895">
        <f>IF('Peaker Keys'!$B$29&gt;0,MAX(0,MIN('Peaker Keys'!$B$10,B2895/'Peaker Keys'!$B$29)),0)</f>
        <v>0</v>
      </c>
      <c r="I2895">
        <f>MAX(0,MIN('Peaker Keys'!$B$10,C2895/'Peaker Keys'!$B$30))</f>
        <v>0</v>
      </c>
      <c r="J2895">
        <f>IF('Peaker Keys'!$B$31=1,H2895,I2895)</f>
        <v>0</v>
      </c>
    </row>
    <row r="2896" spans="1:10" x14ac:dyDescent="0.25">
      <c r="A2896">
        <v>2890</v>
      </c>
      <c r="B2896">
        <v>0</v>
      </c>
      <c r="C2896">
        <v>0</v>
      </c>
      <c r="D2896">
        <f>MOD(A2896-1+'Peaker Keys'!$B$7,'Peaker Keys'!$B$5)</f>
        <v>2913</v>
      </c>
      <c r="E2896">
        <f>INT(D2896/'Peaker Keys'!$B$6)+1</f>
        <v>122</v>
      </c>
      <c r="F2896">
        <f>MOD(D2896,'Peaker Keys'!$B$6)</f>
        <v>9</v>
      </c>
      <c r="G2896" t="str">
        <f>VLOOKUP(E2896,Clustering!$A$6:$B$370,2,FALSE)</f>
        <v>Summer</v>
      </c>
      <c r="H2896">
        <f>IF('Peaker Keys'!$B$29&gt;0,MAX(0,MIN('Peaker Keys'!$B$10,B2896/'Peaker Keys'!$B$29)),0)</f>
        <v>0</v>
      </c>
      <c r="I2896">
        <f>MAX(0,MIN('Peaker Keys'!$B$10,C2896/'Peaker Keys'!$B$30))</f>
        <v>0</v>
      </c>
      <c r="J2896">
        <f>IF('Peaker Keys'!$B$31=1,H2896,I2896)</f>
        <v>0</v>
      </c>
    </row>
    <row r="2897" spans="1:10" x14ac:dyDescent="0.25">
      <c r="A2897">
        <v>2891</v>
      </c>
      <c r="B2897">
        <v>0</v>
      </c>
      <c r="C2897">
        <v>0</v>
      </c>
      <c r="D2897">
        <f>MOD(A2897-1+'Peaker Keys'!$B$7,'Peaker Keys'!$B$5)</f>
        <v>2914</v>
      </c>
      <c r="E2897">
        <f>INT(D2897/'Peaker Keys'!$B$6)+1</f>
        <v>122</v>
      </c>
      <c r="F2897">
        <f>MOD(D2897,'Peaker Keys'!$B$6)</f>
        <v>10</v>
      </c>
      <c r="G2897" t="str">
        <f>VLOOKUP(E2897,Clustering!$A$6:$B$370,2,FALSE)</f>
        <v>Summer</v>
      </c>
      <c r="H2897">
        <f>IF('Peaker Keys'!$B$29&gt;0,MAX(0,MIN('Peaker Keys'!$B$10,B2897/'Peaker Keys'!$B$29)),0)</f>
        <v>0</v>
      </c>
      <c r="I2897">
        <f>MAX(0,MIN('Peaker Keys'!$B$10,C2897/'Peaker Keys'!$B$30))</f>
        <v>0</v>
      </c>
      <c r="J2897">
        <f>IF('Peaker Keys'!$B$31=1,H2897,I2897)</f>
        <v>0</v>
      </c>
    </row>
    <row r="2898" spans="1:10" x14ac:dyDescent="0.25">
      <c r="A2898">
        <v>2892</v>
      </c>
      <c r="B2898">
        <v>0</v>
      </c>
      <c r="C2898">
        <v>0</v>
      </c>
      <c r="D2898">
        <f>MOD(A2898-1+'Peaker Keys'!$B$7,'Peaker Keys'!$B$5)</f>
        <v>2915</v>
      </c>
      <c r="E2898">
        <f>INT(D2898/'Peaker Keys'!$B$6)+1</f>
        <v>122</v>
      </c>
      <c r="F2898">
        <f>MOD(D2898,'Peaker Keys'!$B$6)</f>
        <v>11</v>
      </c>
      <c r="G2898" t="str">
        <f>VLOOKUP(E2898,Clustering!$A$6:$B$370,2,FALSE)</f>
        <v>Summer</v>
      </c>
      <c r="H2898">
        <f>IF('Peaker Keys'!$B$29&gt;0,MAX(0,MIN('Peaker Keys'!$B$10,B2898/'Peaker Keys'!$B$29)),0)</f>
        <v>0</v>
      </c>
      <c r="I2898">
        <f>MAX(0,MIN('Peaker Keys'!$B$10,C2898/'Peaker Keys'!$B$30))</f>
        <v>0</v>
      </c>
      <c r="J2898">
        <f>IF('Peaker Keys'!$B$31=1,H2898,I2898)</f>
        <v>0</v>
      </c>
    </row>
    <row r="2899" spans="1:10" x14ac:dyDescent="0.25">
      <c r="A2899">
        <v>2893</v>
      </c>
      <c r="B2899">
        <v>21.2</v>
      </c>
      <c r="C2899">
        <v>0</v>
      </c>
      <c r="D2899">
        <f>MOD(A2899-1+'Peaker Keys'!$B$7,'Peaker Keys'!$B$5)</f>
        <v>2916</v>
      </c>
      <c r="E2899">
        <f>INT(D2899/'Peaker Keys'!$B$6)+1</f>
        <v>122</v>
      </c>
      <c r="F2899">
        <f>MOD(D2899,'Peaker Keys'!$B$6)</f>
        <v>12</v>
      </c>
      <c r="G2899" t="str">
        <f>VLOOKUP(E2899,Clustering!$A$6:$B$370,2,FALSE)</f>
        <v>Summer</v>
      </c>
      <c r="H2899">
        <f>IF('Peaker Keys'!$B$29&gt;0,MAX(0,MIN('Peaker Keys'!$B$10,B2899/'Peaker Keys'!$B$29)),0)</f>
        <v>4.9858889934148637E-2</v>
      </c>
      <c r="I2899">
        <f>MAX(0,MIN('Peaker Keys'!$B$10,C2899/'Peaker Keys'!$B$30))</f>
        <v>0</v>
      </c>
      <c r="J2899">
        <f>IF('Peaker Keys'!$B$31=1,H2899,I2899)</f>
        <v>4.9858889934148637E-2</v>
      </c>
    </row>
    <row r="2900" spans="1:10" x14ac:dyDescent="0.25">
      <c r="A2900">
        <v>2894</v>
      </c>
      <c r="B2900">
        <v>21.2</v>
      </c>
      <c r="C2900">
        <v>21.2</v>
      </c>
      <c r="D2900">
        <f>MOD(A2900-1+'Peaker Keys'!$B$7,'Peaker Keys'!$B$5)</f>
        <v>2917</v>
      </c>
      <c r="E2900">
        <f>INT(D2900/'Peaker Keys'!$B$6)+1</f>
        <v>122</v>
      </c>
      <c r="F2900">
        <f>MOD(D2900,'Peaker Keys'!$B$6)</f>
        <v>13</v>
      </c>
      <c r="G2900" t="str">
        <f>VLOOKUP(E2900,Clustering!$A$6:$B$370,2,FALSE)</f>
        <v>Summer</v>
      </c>
      <c r="H2900">
        <f>IF('Peaker Keys'!$B$29&gt;0,MAX(0,MIN('Peaker Keys'!$B$10,B2900/'Peaker Keys'!$B$29)),0)</f>
        <v>4.9858889934148637E-2</v>
      </c>
      <c r="I2900">
        <f>MAX(0,MIN('Peaker Keys'!$B$10,C2900/'Peaker Keys'!$B$30))</f>
        <v>1.7758924278292394E-4</v>
      </c>
      <c r="J2900">
        <f>IF('Peaker Keys'!$B$31=1,H2900,I2900)</f>
        <v>4.9858889934148637E-2</v>
      </c>
    </row>
    <row r="2901" spans="1:10" x14ac:dyDescent="0.25">
      <c r="A2901">
        <v>2895</v>
      </c>
      <c r="B2901">
        <v>21.2</v>
      </c>
      <c r="C2901">
        <v>21.2</v>
      </c>
      <c r="D2901">
        <f>MOD(A2901-1+'Peaker Keys'!$B$7,'Peaker Keys'!$B$5)</f>
        <v>2918</v>
      </c>
      <c r="E2901">
        <f>INT(D2901/'Peaker Keys'!$B$6)+1</f>
        <v>122</v>
      </c>
      <c r="F2901">
        <f>MOD(D2901,'Peaker Keys'!$B$6)</f>
        <v>14</v>
      </c>
      <c r="G2901" t="str">
        <f>VLOOKUP(E2901,Clustering!$A$6:$B$370,2,FALSE)</f>
        <v>Summer</v>
      </c>
      <c r="H2901">
        <f>IF('Peaker Keys'!$B$29&gt;0,MAX(0,MIN('Peaker Keys'!$B$10,B2901/'Peaker Keys'!$B$29)),0)</f>
        <v>4.9858889934148637E-2</v>
      </c>
      <c r="I2901">
        <f>MAX(0,MIN('Peaker Keys'!$B$10,C2901/'Peaker Keys'!$B$30))</f>
        <v>1.7758924278292394E-4</v>
      </c>
      <c r="J2901">
        <f>IF('Peaker Keys'!$B$31=1,H2901,I2901)</f>
        <v>4.9858889934148637E-2</v>
      </c>
    </row>
    <row r="2902" spans="1:10" x14ac:dyDescent="0.25">
      <c r="A2902">
        <v>2896</v>
      </c>
      <c r="B2902">
        <v>21.2</v>
      </c>
      <c r="C2902">
        <v>21.2</v>
      </c>
      <c r="D2902">
        <f>MOD(A2902-1+'Peaker Keys'!$B$7,'Peaker Keys'!$B$5)</f>
        <v>2919</v>
      </c>
      <c r="E2902">
        <f>INT(D2902/'Peaker Keys'!$B$6)+1</f>
        <v>122</v>
      </c>
      <c r="F2902">
        <f>MOD(D2902,'Peaker Keys'!$B$6)</f>
        <v>15</v>
      </c>
      <c r="G2902" t="str">
        <f>VLOOKUP(E2902,Clustering!$A$6:$B$370,2,FALSE)</f>
        <v>Summer</v>
      </c>
      <c r="H2902">
        <f>IF('Peaker Keys'!$B$29&gt;0,MAX(0,MIN('Peaker Keys'!$B$10,B2902/'Peaker Keys'!$B$29)),0)</f>
        <v>4.9858889934148637E-2</v>
      </c>
      <c r="I2902">
        <f>MAX(0,MIN('Peaker Keys'!$B$10,C2902/'Peaker Keys'!$B$30))</f>
        <v>1.7758924278292394E-4</v>
      </c>
      <c r="J2902">
        <f>IF('Peaker Keys'!$B$31=1,H2902,I2902)</f>
        <v>4.9858889934148637E-2</v>
      </c>
    </row>
    <row r="2903" spans="1:10" x14ac:dyDescent="0.25">
      <c r="A2903">
        <v>2897</v>
      </c>
      <c r="B2903">
        <v>21.2</v>
      </c>
      <c r="C2903">
        <v>21.2</v>
      </c>
      <c r="D2903">
        <f>MOD(A2903-1+'Peaker Keys'!$B$7,'Peaker Keys'!$B$5)</f>
        <v>2920</v>
      </c>
      <c r="E2903">
        <f>INT(D2903/'Peaker Keys'!$B$6)+1</f>
        <v>122</v>
      </c>
      <c r="F2903">
        <f>MOD(D2903,'Peaker Keys'!$B$6)</f>
        <v>16</v>
      </c>
      <c r="G2903" t="str">
        <f>VLOOKUP(E2903,Clustering!$A$6:$B$370,2,FALSE)</f>
        <v>Summer</v>
      </c>
      <c r="H2903">
        <f>IF('Peaker Keys'!$B$29&gt;0,MAX(0,MIN('Peaker Keys'!$B$10,B2903/'Peaker Keys'!$B$29)),0)</f>
        <v>4.9858889934148637E-2</v>
      </c>
      <c r="I2903">
        <f>MAX(0,MIN('Peaker Keys'!$B$10,C2903/'Peaker Keys'!$B$30))</f>
        <v>1.7758924278292394E-4</v>
      </c>
      <c r="J2903">
        <f>IF('Peaker Keys'!$B$31=1,H2903,I2903)</f>
        <v>4.9858889934148637E-2</v>
      </c>
    </row>
    <row r="2904" spans="1:10" x14ac:dyDescent="0.25">
      <c r="A2904">
        <v>2898</v>
      </c>
      <c r="B2904">
        <v>21.2</v>
      </c>
      <c r="C2904">
        <v>492.5</v>
      </c>
      <c r="D2904">
        <f>MOD(A2904-1+'Peaker Keys'!$B$7,'Peaker Keys'!$B$5)</f>
        <v>2921</v>
      </c>
      <c r="E2904">
        <f>INT(D2904/'Peaker Keys'!$B$6)+1</f>
        <v>122</v>
      </c>
      <c r="F2904">
        <f>MOD(D2904,'Peaker Keys'!$B$6)</f>
        <v>17</v>
      </c>
      <c r="G2904" t="str">
        <f>VLOOKUP(E2904,Clustering!$A$6:$B$370,2,FALSE)</f>
        <v>Summer</v>
      </c>
      <c r="H2904">
        <f>IF('Peaker Keys'!$B$29&gt;0,MAX(0,MIN('Peaker Keys'!$B$10,B2904/'Peaker Keys'!$B$29)),0)</f>
        <v>4.9858889934148637E-2</v>
      </c>
      <c r="I2904">
        <f>MAX(0,MIN('Peaker Keys'!$B$10,C2904/'Peaker Keys'!$B$30))</f>
        <v>4.1255991542731149E-3</v>
      </c>
      <c r="J2904">
        <f>IF('Peaker Keys'!$B$31=1,H2904,I2904)</f>
        <v>4.9858889934148637E-2</v>
      </c>
    </row>
    <row r="2905" spans="1:10" x14ac:dyDescent="0.25">
      <c r="A2905">
        <v>2899</v>
      </c>
      <c r="B2905">
        <v>21.2</v>
      </c>
      <c r="C2905">
        <v>1849.2</v>
      </c>
      <c r="D2905">
        <f>MOD(A2905-1+'Peaker Keys'!$B$7,'Peaker Keys'!$B$5)</f>
        <v>2922</v>
      </c>
      <c r="E2905">
        <f>INT(D2905/'Peaker Keys'!$B$6)+1</f>
        <v>122</v>
      </c>
      <c r="F2905">
        <f>MOD(D2905,'Peaker Keys'!$B$6)</f>
        <v>18</v>
      </c>
      <c r="G2905" t="str">
        <f>VLOOKUP(E2905,Clustering!$A$6:$B$370,2,FALSE)</f>
        <v>Summer</v>
      </c>
      <c r="H2905">
        <f>IF('Peaker Keys'!$B$29&gt;0,MAX(0,MIN('Peaker Keys'!$B$10,B2905/'Peaker Keys'!$B$29)),0)</f>
        <v>4.9858889934148637E-2</v>
      </c>
      <c r="I2905">
        <f>MAX(0,MIN('Peaker Keys'!$B$10,C2905/'Peaker Keys'!$B$30))</f>
        <v>1.5490473007272782E-2</v>
      </c>
      <c r="J2905">
        <f>IF('Peaker Keys'!$B$31=1,H2905,I2905)</f>
        <v>4.9858889934148637E-2</v>
      </c>
    </row>
    <row r="2906" spans="1:10" x14ac:dyDescent="0.25">
      <c r="A2906">
        <v>2900</v>
      </c>
      <c r="B2906">
        <v>21.2</v>
      </c>
      <c r="C2906">
        <v>2767.3</v>
      </c>
      <c r="D2906">
        <f>MOD(A2906-1+'Peaker Keys'!$B$7,'Peaker Keys'!$B$5)</f>
        <v>2923</v>
      </c>
      <c r="E2906">
        <f>INT(D2906/'Peaker Keys'!$B$6)+1</f>
        <v>122</v>
      </c>
      <c r="F2906">
        <f>MOD(D2906,'Peaker Keys'!$B$6)</f>
        <v>19</v>
      </c>
      <c r="G2906" t="str">
        <f>VLOOKUP(E2906,Clustering!$A$6:$B$370,2,FALSE)</f>
        <v>Summer</v>
      </c>
      <c r="H2906">
        <f>IF('Peaker Keys'!$B$29&gt;0,MAX(0,MIN('Peaker Keys'!$B$10,B2906/'Peaker Keys'!$B$29)),0)</f>
        <v>4.9858889934148637E-2</v>
      </c>
      <c r="I2906">
        <f>MAX(0,MIN('Peaker Keys'!$B$10,C2906/'Peaker Keys'!$B$30))</f>
        <v>2.3181259978923844E-2</v>
      </c>
      <c r="J2906">
        <f>IF('Peaker Keys'!$B$31=1,H2906,I2906)</f>
        <v>4.9858889934148637E-2</v>
      </c>
    </row>
    <row r="2907" spans="1:10" x14ac:dyDescent="0.25">
      <c r="A2907">
        <v>2901</v>
      </c>
      <c r="B2907">
        <v>0</v>
      </c>
      <c r="C2907">
        <v>1415.9</v>
      </c>
      <c r="D2907">
        <f>MOD(A2907-1+'Peaker Keys'!$B$7,'Peaker Keys'!$B$5)</f>
        <v>2924</v>
      </c>
      <c r="E2907">
        <f>INT(D2907/'Peaker Keys'!$B$6)+1</f>
        <v>122</v>
      </c>
      <c r="F2907">
        <f>MOD(D2907,'Peaker Keys'!$B$6)</f>
        <v>20</v>
      </c>
      <c r="G2907" t="str">
        <f>VLOOKUP(E2907,Clustering!$A$6:$B$370,2,FALSE)</f>
        <v>Summer</v>
      </c>
      <c r="H2907">
        <f>IF('Peaker Keys'!$B$29&gt;0,MAX(0,MIN('Peaker Keys'!$B$10,B2907/'Peaker Keys'!$B$29)),0)</f>
        <v>0</v>
      </c>
      <c r="I2907">
        <f>MAX(0,MIN('Peaker Keys'!$B$10,C2907/'Peaker Keys'!$B$30))</f>
        <v>1.1860783436619907E-2</v>
      </c>
      <c r="J2907">
        <f>IF('Peaker Keys'!$B$31=1,H2907,I2907)</f>
        <v>0</v>
      </c>
    </row>
    <row r="2908" spans="1:10" x14ac:dyDescent="0.25">
      <c r="A2908">
        <v>2902</v>
      </c>
      <c r="B2908">
        <v>0</v>
      </c>
      <c r="C2908">
        <v>2034.3</v>
      </c>
      <c r="D2908">
        <f>MOD(A2908-1+'Peaker Keys'!$B$7,'Peaker Keys'!$B$5)</f>
        <v>2925</v>
      </c>
      <c r="E2908">
        <f>INT(D2908/'Peaker Keys'!$B$6)+1</f>
        <v>122</v>
      </c>
      <c r="F2908">
        <f>MOD(D2908,'Peaker Keys'!$B$6)</f>
        <v>21</v>
      </c>
      <c r="G2908" t="str">
        <f>VLOOKUP(E2908,Clustering!$A$6:$B$370,2,FALSE)</f>
        <v>Summer</v>
      </c>
      <c r="H2908">
        <f>IF('Peaker Keys'!$B$29&gt;0,MAX(0,MIN('Peaker Keys'!$B$10,B2908/'Peaker Keys'!$B$29)),0)</f>
        <v>0</v>
      </c>
      <c r="I2908">
        <f>MAX(0,MIN('Peaker Keys'!$B$10,C2908/'Peaker Keys'!$B$30))</f>
        <v>1.7041028141193498E-2</v>
      </c>
      <c r="J2908">
        <f>IF('Peaker Keys'!$B$31=1,H2908,I2908)</f>
        <v>0</v>
      </c>
    </row>
    <row r="2909" spans="1:10" x14ac:dyDescent="0.25">
      <c r="A2909">
        <v>2903</v>
      </c>
      <c r="B2909">
        <v>0</v>
      </c>
      <c r="C2909">
        <v>1023.8</v>
      </c>
      <c r="D2909">
        <f>MOD(A2909-1+'Peaker Keys'!$B$7,'Peaker Keys'!$B$5)</f>
        <v>2926</v>
      </c>
      <c r="E2909">
        <f>INT(D2909/'Peaker Keys'!$B$6)+1</f>
        <v>122</v>
      </c>
      <c r="F2909">
        <f>MOD(D2909,'Peaker Keys'!$B$6)</f>
        <v>22</v>
      </c>
      <c r="G2909" t="str">
        <f>VLOOKUP(E2909,Clustering!$A$6:$B$370,2,FALSE)</f>
        <v>Summer</v>
      </c>
      <c r="H2909">
        <f>IF('Peaker Keys'!$B$29&gt;0,MAX(0,MIN('Peaker Keys'!$B$10,B2909/'Peaker Keys'!$B$29)),0)</f>
        <v>0</v>
      </c>
      <c r="I2909">
        <f>MAX(0,MIN('Peaker Keys'!$B$10,C2909/'Peaker Keys'!$B$30))</f>
        <v>8.5762201302432804E-3</v>
      </c>
      <c r="J2909">
        <f>IF('Peaker Keys'!$B$31=1,H2909,I2909)</f>
        <v>0</v>
      </c>
    </row>
    <row r="2910" spans="1:10" x14ac:dyDescent="0.25">
      <c r="A2910">
        <v>2904</v>
      </c>
      <c r="B2910">
        <v>0</v>
      </c>
      <c r="C2910">
        <v>453.5</v>
      </c>
      <c r="D2910">
        <f>MOD(A2910-1+'Peaker Keys'!$B$7,'Peaker Keys'!$B$5)</f>
        <v>2927</v>
      </c>
      <c r="E2910">
        <f>INT(D2910/'Peaker Keys'!$B$6)+1</f>
        <v>122</v>
      </c>
      <c r="F2910">
        <f>MOD(D2910,'Peaker Keys'!$B$6)</f>
        <v>23</v>
      </c>
      <c r="G2910" t="str">
        <f>VLOOKUP(E2910,Clustering!$A$6:$B$370,2,FALSE)</f>
        <v>Summer</v>
      </c>
      <c r="H2910">
        <f>IF('Peaker Keys'!$B$29&gt;0,MAX(0,MIN('Peaker Keys'!$B$10,B2910/'Peaker Keys'!$B$29)),0)</f>
        <v>0</v>
      </c>
      <c r="I2910">
        <f>MAX(0,MIN('Peaker Keys'!$B$10,C2910/'Peaker Keys'!$B$30))</f>
        <v>3.7989019623611326E-3</v>
      </c>
      <c r="J2910">
        <f>IF('Peaker Keys'!$B$31=1,H2910,I2910)</f>
        <v>0</v>
      </c>
    </row>
    <row r="2911" spans="1:10" x14ac:dyDescent="0.25">
      <c r="A2911">
        <v>2905</v>
      </c>
      <c r="B2911">
        <v>0</v>
      </c>
      <c r="C2911">
        <v>395.7</v>
      </c>
      <c r="D2911">
        <f>MOD(A2911-1+'Peaker Keys'!$B$7,'Peaker Keys'!$B$5)</f>
        <v>2928</v>
      </c>
      <c r="E2911">
        <f>INT(D2911/'Peaker Keys'!$B$6)+1</f>
        <v>123</v>
      </c>
      <c r="F2911">
        <f>MOD(D2911,'Peaker Keys'!$B$6)</f>
        <v>0</v>
      </c>
      <c r="G2911" t="str">
        <f>VLOOKUP(E2911,Clustering!$A$6:$B$370,2,FALSE)</f>
        <v>Fall</v>
      </c>
      <c r="H2911">
        <f>IF('Peaker Keys'!$B$29&gt;0,MAX(0,MIN('Peaker Keys'!$B$10,B2911/'Peaker Keys'!$B$29)),0)</f>
        <v>0</v>
      </c>
      <c r="I2911">
        <f>MAX(0,MIN('Peaker Keys'!$B$10,C2911/'Peaker Keys'!$B$30))</f>
        <v>3.3147199702454246E-3</v>
      </c>
      <c r="J2911">
        <f>IF('Peaker Keys'!$B$31=1,H2911,I2911)</f>
        <v>0</v>
      </c>
    </row>
    <row r="2912" spans="1:10" x14ac:dyDescent="0.25">
      <c r="A2912">
        <v>2906</v>
      </c>
      <c r="B2912">
        <v>0</v>
      </c>
      <c r="C2912">
        <v>389.9</v>
      </c>
      <c r="D2912">
        <f>MOD(A2912-1+'Peaker Keys'!$B$7,'Peaker Keys'!$B$5)</f>
        <v>2929</v>
      </c>
      <c r="E2912">
        <f>INT(D2912/'Peaker Keys'!$B$6)+1</f>
        <v>123</v>
      </c>
      <c r="F2912">
        <f>MOD(D2912,'Peaker Keys'!$B$6)</f>
        <v>1</v>
      </c>
      <c r="G2912" t="str">
        <f>VLOOKUP(E2912,Clustering!$A$6:$B$370,2,FALSE)</f>
        <v>Fall</v>
      </c>
      <c r="H2912">
        <f>IF('Peaker Keys'!$B$29&gt;0,MAX(0,MIN('Peaker Keys'!$B$10,B2912/'Peaker Keys'!$B$29)),0)</f>
        <v>0</v>
      </c>
      <c r="I2912">
        <f>MAX(0,MIN('Peaker Keys'!$B$10,C2912/'Peaker Keys'!$B$30))</f>
        <v>3.2661342340123607E-3</v>
      </c>
      <c r="J2912">
        <f>IF('Peaker Keys'!$B$31=1,H2912,I2912)</f>
        <v>0</v>
      </c>
    </row>
    <row r="2913" spans="1:10" x14ac:dyDescent="0.25">
      <c r="A2913">
        <v>2907</v>
      </c>
      <c r="B2913">
        <v>0</v>
      </c>
      <c r="C2913">
        <v>389.9</v>
      </c>
      <c r="D2913">
        <f>MOD(A2913-1+'Peaker Keys'!$B$7,'Peaker Keys'!$B$5)</f>
        <v>2930</v>
      </c>
      <c r="E2913">
        <f>INT(D2913/'Peaker Keys'!$B$6)+1</f>
        <v>123</v>
      </c>
      <c r="F2913">
        <f>MOD(D2913,'Peaker Keys'!$B$6)</f>
        <v>2</v>
      </c>
      <c r="G2913" t="str">
        <f>VLOOKUP(E2913,Clustering!$A$6:$B$370,2,FALSE)</f>
        <v>Fall</v>
      </c>
      <c r="H2913">
        <f>IF('Peaker Keys'!$B$29&gt;0,MAX(0,MIN('Peaker Keys'!$B$10,B2913/'Peaker Keys'!$B$29)),0)</f>
        <v>0</v>
      </c>
      <c r="I2913">
        <f>MAX(0,MIN('Peaker Keys'!$B$10,C2913/'Peaker Keys'!$B$30))</f>
        <v>3.2661342340123607E-3</v>
      </c>
      <c r="J2913">
        <f>IF('Peaker Keys'!$B$31=1,H2913,I2913)</f>
        <v>0</v>
      </c>
    </row>
    <row r="2914" spans="1:10" x14ac:dyDescent="0.25">
      <c r="A2914">
        <v>2908</v>
      </c>
      <c r="B2914">
        <v>0</v>
      </c>
      <c r="C2914">
        <v>389.9</v>
      </c>
      <c r="D2914">
        <f>MOD(A2914-1+'Peaker Keys'!$B$7,'Peaker Keys'!$B$5)</f>
        <v>2931</v>
      </c>
      <c r="E2914">
        <f>INT(D2914/'Peaker Keys'!$B$6)+1</f>
        <v>123</v>
      </c>
      <c r="F2914">
        <f>MOD(D2914,'Peaker Keys'!$B$6)</f>
        <v>3</v>
      </c>
      <c r="G2914" t="str">
        <f>VLOOKUP(E2914,Clustering!$A$6:$B$370,2,FALSE)</f>
        <v>Fall</v>
      </c>
      <c r="H2914">
        <f>IF('Peaker Keys'!$B$29&gt;0,MAX(0,MIN('Peaker Keys'!$B$10,B2914/'Peaker Keys'!$B$29)),0)</f>
        <v>0</v>
      </c>
      <c r="I2914">
        <f>MAX(0,MIN('Peaker Keys'!$B$10,C2914/'Peaker Keys'!$B$30))</f>
        <v>3.2661342340123607E-3</v>
      </c>
      <c r="J2914">
        <f>IF('Peaker Keys'!$B$31=1,H2914,I2914)</f>
        <v>0</v>
      </c>
    </row>
    <row r="2915" spans="1:10" x14ac:dyDescent="0.25">
      <c r="A2915">
        <v>2909</v>
      </c>
      <c r="B2915">
        <v>0</v>
      </c>
      <c r="C2915">
        <v>389.9</v>
      </c>
      <c r="D2915">
        <f>MOD(A2915-1+'Peaker Keys'!$B$7,'Peaker Keys'!$B$5)</f>
        <v>2932</v>
      </c>
      <c r="E2915">
        <f>INT(D2915/'Peaker Keys'!$B$6)+1</f>
        <v>123</v>
      </c>
      <c r="F2915">
        <f>MOD(D2915,'Peaker Keys'!$B$6)</f>
        <v>4</v>
      </c>
      <c r="G2915" t="str">
        <f>VLOOKUP(E2915,Clustering!$A$6:$B$370,2,FALSE)</f>
        <v>Fall</v>
      </c>
      <c r="H2915">
        <f>IF('Peaker Keys'!$B$29&gt;0,MAX(0,MIN('Peaker Keys'!$B$10,B2915/'Peaker Keys'!$B$29)),0)</f>
        <v>0</v>
      </c>
      <c r="I2915">
        <f>MAX(0,MIN('Peaker Keys'!$B$10,C2915/'Peaker Keys'!$B$30))</f>
        <v>3.2661342340123607E-3</v>
      </c>
      <c r="J2915">
        <f>IF('Peaker Keys'!$B$31=1,H2915,I2915)</f>
        <v>0</v>
      </c>
    </row>
    <row r="2916" spans="1:10" x14ac:dyDescent="0.25">
      <c r="A2916">
        <v>2910</v>
      </c>
      <c r="B2916">
        <v>0</v>
      </c>
      <c r="C2916">
        <v>389.9</v>
      </c>
      <c r="D2916">
        <f>MOD(A2916-1+'Peaker Keys'!$B$7,'Peaker Keys'!$B$5)</f>
        <v>2933</v>
      </c>
      <c r="E2916">
        <f>INT(D2916/'Peaker Keys'!$B$6)+1</f>
        <v>123</v>
      </c>
      <c r="F2916">
        <f>MOD(D2916,'Peaker Keys'!$B$6)</f>
        <v>5</v>
      </c>
      <c r="G2916" t="str">
        <f>VLOOKUP(E2916,Clustering!$A$6:$B$370,2,FALSE)</f>
        <v>Fall</v>
      </c>
      <c r="H2916">
        <f>IF('Peaker Keys'!$B$29&gt;0,MAX(0,MIN('Peaker Keys'!$B$10,B2916/'Peaker Keys'!$B$29)),0)</f>
        <v>0</v>
      </c>
      <c r="I2916">
        <f>MAX(0,MIN('Peaker Keys'!$B$10,C2916/'Peaker Keys'!$B$30))</f>
        <v>3.2661342340123607E-3</v>
      </c>
      <c r="J2916">
        <f>IF('Peaker Keys'!$B$31=1,H2916,I2916)</f>
        <v>0</v>
      </c>
    </row>
    <row r="2917" spans="1:10" x14ac:dyDescent="0.25">
      <c r="A2917">
        <v>2911</v>
      </c>
      <c r="B2917">
        <v>0</v>
      </c>
      <c r="C2917">
        <v>453.5</v>
      </c>
      <c r="D2917">
        <f>MOD(A2917-1+'Peaker Keys'!$B$7,'Peaker Keys'!$B$5)</f>
        <v>2934</v>
      </c>
      <c r="E2917">
        <f>INT(D2917/'Peaker Keys'!$B$6)+1</f>
        <v>123</v>
      </c>
      <c r="F2917">
        <f>MOD(D2917,'Peaker Keys'!$B$6)</f>
        <v>6</v>
      </c>
      <c r="G2917" t="str">
        <f>VLOOKUP(E2917,Clustering!$A$6:$B$370,2,FALSE)</f>
        <v>Fall</v>
      </c>
      <c r="H2917">
        <f>IF('Peaker Keys'!$B$29&gt;0,MAX(0,MIN('Peaker Keys'!$B$10,B2917/'Peaker Keys'!$B$29)),0)</f>
        <v>0</v>
      </c>
      <c r="I2917">
        <f>MAX(0,MIN('Peaker Keys'!$B$10,C2917/'Peaker Keys'!$B$30))</f>
        <v>3.7989019623611326E-3</v>
      </c>
      <c r="J2917">
        <f>IF('Peaker Keys'!$B$31=1,H2917,I2917)</f>
        <v>0</v>
      </c>
    </row>
    <row r="2918" spans="1:10" x14ac:dyDescent="0.25">
      <c r="A2918">
        <v>2912</v>
      </c>
      <c r="B2918">
        <v>0</v>
      </c>
      <c r="C2918">
        <v>453.5</v>
      </c>
      <c r="D2918">
        <f>MOD(A2918-1+'Peaker Keys'!$B$7,'Peaker Keys'!$B$5)</f>
        <v>2935</v>
      </c>
      <c r="E2918">
        <f>INT(D2918/'Peaker Keys'!$B$6)+1</f>
        <v>123</v>
      </c>
      <c r="F2918">
        <f>MOD(D2918,'Peaker Keys'!$B$6)</f>
        <v>7</v>
      </c>
      <c r="G2918" t="str">
        <f>VLOOKUP(E2918,Clustering!$A$6:$B$370,2,FALSE)</f>
        <v>Fall</v>
      </c>
      <c r="H2918">
        <f>IF('Peaker Keys'!$B$29&gt;0,MAX(0,MIN('Peaker Keys'!$B$10,B2918/'Peaker Keys'!$B$29)),0)</f>
        <v>0</v>
      </c>
      <c r="I2918">
        <f>MAX(0,MIN('Peaker Keys'!$B$10,C2918/'Peaker Keys'!$B$30))</f>
        <v>3.7989019623611326E-3</v>
      </c>
      <c r="J2918">
        <f>IF('Peaker Keys'!$B$31=1,H2918,I2918)</f>
        <v>0</v>
      </c>
    </row>
    <row r="2919" spans="1:10" x14ac:dyDescent="0.25">
      <c r="A2919">
        <v>2913</v>
      </c>
      <c r="B2919">
        <v>0</v>
      </c>
      <c r="C2919">
        <v>453.5</v>
      </c>
      <c r="D2919">
        <f>MOD(A2919-1+'Peaker Keys'!$B$7,'Peaker Keys'!$B$5)</f>
        <v>2936</v>
      </c>
      <c r="E2919">
        <f>INT(D2919/'Peaker Keys'!$B$6)+1</f>
        <v>123</v>
      </c>
      <c r="F2919">
        <f>MOD(D2919,'Peaker Keys'!$B$6)</f>
        <v>8</v>
      </c>
      <c r="G2919" t="str">
        <f>VLOOKUP(E2919,Clustering!$A$6:$B$370,2,FALSE)</f>
        <v>Fall</v>
      </c>
      <c r="H2919">
        <f>IF('Peaker Keys'!$B$29&gt;0,MAX(0,MIN('Peaker Keys'!$B$10,B2919/'Peaker Keys'!$B$29)),0)</f>
        <v>0</v>
      </c>
      <c r="I2919">
        <f>MAX(0,MIN('Peaker Keys'!$B$10,C2919/'Peaker Keys'!$B$30))</f>
        <v>3.7989019623611326E-3</v>
      </c>
      <c r="J2919">
        <f>IF('Peaker Keys'!$B$31=1,H2919,I2919)</f>
        <v>0</v>
      </c>
    </row>
    <row r="2920" spans="1:10" x14ac:dyDescent="0.25">
      <c r="A2920">
        <v>2914</v>
      </c>
      <c r="B2920">
        <v>0</v>
      </c>
      <c r="C2920">
        <v>453.5</v>
      </c>
      <c r="D2920">
        <f>MOD(A2920-1+'Peaker Keys'!$B$7,'Peaker Keys'!$B$5)</f>
        <v>2937</v>
      </c>
      <c r="E2920">
        <f>INT(D2920/'Peaker Keys'!$B$6)+1</f>
        <v>123</v>
      </c>
      <c r="F2920">
        <f>MOD(D2920,'Peaker Keys'!$B$6)</f>
        <v>9</v>
      </c>
      <c r="G2920" t="str">
        <f>VLOOKUP(E2920,Clustering!$A$6:$B$370,2,FALSE)</f>
        <v>Fall</v>
      </c>
      <c r="H2920">
        <f>IF('Peaker Keys'!$B$29&gt;0,MAX(0,MIN('Peaker Keys'!$B$10,B2920/'Peaker Keys'!$B$29)),0)</f>
        <v>0</v>
      </c>
      <c r="I2920">
        <f>MAX(0,MIN('Peaker Keys'!$B$10,C2920/'Peaker Keys'!$B$30))</f>
        <v>3.7989019623611326E-3</v>
      </c>
      <c r="J2920">
        <f>IF('Peaker Keys'!$B$31=1,H2920,I2920)</f>
        <v>0</v>
      </c>
    </row>
    <row r="2921" spans="1:10" x14ac:dyDescent="0.25">
      <c r="A2921">
        <v>2915</v>
      </c>
      <c r="B2921">
        <v>0</v>
      </c>
      <c r="C2921">
        <v>389.9</v>
      </c>
      <c r="D2921">
        <f>MOD(A2921-1+'Peaker Keys'!$B$7,'Peaker Keys'!$B$5)</f>
        <v>2938</v>
      </c>
      <c r="E2921">
        <f>INT(D2921/'Peaker Keys'!$B$6)+1</f>
        <v>123</v>
      </c>
      <c r="F2921">
        <f>MOD(D2921,'Peaker Keys'!$B$6)</f>
        <v>10</v>
      </c>
      <c r="G2921" t="str">
        <f>VLOOKUP(E2921,Clustering!$A$6:$B$370,2,FALSE)</f>
        <v>Fall</v>
      </c>
      <c r="H2921">
        <f>IF('Peaker Keys'!$B$29&gt;0,MAX(0,MIN('Peaker Keys'!$B$10,B2921/'Peaker Keys'!$B$29)),0)</f>
        <v>0</v>
      </c>
      <c r="I2921">
        <f>MAX(0,MIN('Peaker Keys'!$B$10,C2921/'Peaker Keys'!$B$30))</f>
        <v>3.2661342340123607E-3</v>
      </c>
      <c r="J2921">
        <f>IF('Peaker Keys'!$B$31=1,H2921,I2921)</f>
        <v>0</v>
      </c>
    </row>
    <row r="2922" spans="1:10" x14ac:dyDescent="0.25">
      <c r="A2922">
        <v>2916</v>
      </c>
      <c r="B2922">
        <v>0</v>
      </c>
      <c r="C2922">
        <v>389.9</v>
      </c>
      <c r="D2922">
        <f>MOD(A2922-1+'Peaker Keys'!$B$7,'Peaker Keys'!$B$5)</f>
        <v>2939</v>
      </c>
      <c r="E2922">
        <f>INT(D2922/'Peaker Keys'!$B$6)+1</f>
        <v>123</v>
      </c>
      <c r="F2922">
        <f>MOD(D2922,'Peaker Keys'!$B$6)</f>
        <v>11</v>
      </c>
      <c r="G2922" t="str">
        <f>VLOOKUP(E2922,Clustering!$A$6:$B$370,2,FALSE)</f>
        <v>Fall</v>
      </c>
      <c r="H2922">
        <f>IF('Peaker Keys'!$B$29&gt;0,MAX(0,MIN('Peaker Keys'!$B$10,B2922/'Peaker Keys'!$B$29)),0)</f>
        <v>0</v>
      </c>
      <c r="I2922">
        <f>MAX(0,MIN('Peaker Keys'!$B$10,C2922/'Peaker Keys'!$B$30))</f>
        <v>3.2661342340123607E-3</v>
      </c>
      <c r="J2922">
        <f>IF('Peaker Keys'!$B$31=1,H2922,I2922)</f>
        <v>0</v>
      </c>
    </row>
    <row r="2923" spans="1:10" x14ac:dyDescent="0.25">
      <c r="A2923">
        <v>2917</v>
      </c>
      <c r="B2923">
        <v>0</v>
      </c>
      <c r="C2923">
        <v>389.9</v>
      </c>
      <c r="D2923">
        <f>MOD(A2923-1+'Peaker Keys'!$B$7,'Peaker Keys'!$B$5)</f>
        <v>2940</v>
      </c>
      <c r="E2923">
        <f>INT(D2923/'Peaker Keys'!$B$6)+1</f>
        <v>123</v>
      </c>
      <c r="F2923">
        <f>MOD(D2923,'Peaker Keys'!$B$6)</f>
        <v>12</v>
      </c>
      <c r="G2923" t="str">
        <f>VLOOKUP(E2923,Clustering!$A$6:$B$370,2,FALSE)</f>
        <v>Fall</v>
      </c>
      <c r="H2923">
        <f>IF('Peaker Keys'!$B$29&gt;0,MAX(0,MIN('Peaker Keys'!$B$10,B2923/'Peaker Keys'!$B$29)),0)</f>
        <v>0</v>
      </c>
      <c r="I2923">
        <f>MAX(0,MIN('Peaker Keys'!$B$10,C2923/'Peaker Keys'!$B$30))</f>
        <v>3.2661342340123607E-3</v>
      </c>
      <c r="J2923">
        <f>IF('Peaker Keys'!$B$31=1,H2923,I2923)</f>
        <v>0</v>
      </c>
    </row>
    <row r="2924" spans="1:10" x14ac:dyDescent="0.25">
      <c r="A2924">
        <v>2918</v>
      </c>
      <c r="B2924">
        <v>0</v>
      </c>
      <c r="C2924">
        <v>389.9</v>
      </c>
      <c r="D2924">
        <f>MOD(A2924-1+'Peaker Keys'!$B$7,'Peaker Keys'!$B$5)</f>
        <v>2941</v>
      </c>
      <c r="E2924">
        <f>INT(D2924/'Peaker Keys'!$B$6)+1</f>
        <v>123</v>
      </c>
      <c r="F2924">
        <f>MOD(D2924,'Peaker Keys'!$B$6)</f>
        <v>13</v>
      </c>
      <c r="G2924" t="str">
        <f>VLOOKUP(E2924,Clustering!$A$6:$B$370,2,FALSE)</f>
        <v>Fall</v>
      </c>
      <c r="H2924">
        <f>IF('Peaker Keys'!$B$29&gt;0,MAX(0,MIN('Peaker Keys'!$B$10,B2924/'Peaker Keys'!$B$29)),0)</f>
        <v>0</v>
      </c>
      <c r="I2924">
        <f>MAX(0,MIN('Peaker Keys'!$B$10,C2924/'Peaker Keys'!$B$30))</f>
        <v>3.2661342340123607E-3</v>
      </c>
      <c r="J2924">
        <f>IF('Peaker Keys'!$B$31=1,H2924,I2924)</f>
        <v>0</v>
      </c>
    </row>
    <row r="2925" spans="1:10" x14ac:dyDescent="0.25">
      <c r="A2925">
        <v>2919</v>
      </c>
      <c r="B2925">
        <v>0</v>
      </c>
      <c r="C2925">
        <v>389.9</v>
      </c>
      <c r="D2925">
        <f>MOD(A2925-1+'Peaker Keys'!$B$7,'Peaker Keys'!$B$5)</f>
        <v>2942</v>
      </c>
      <c r="E2925">
        <f>INT(D2925/'Peaker Keys'!$B$6)+1</f>
        <v>123</v>
      </c>
      <c r="F2925">
        <f>MOD(D2925,'Peaker Keys'!$B$6)</f>
        <v>14</v>
      </c>
      <c r="G2925" t="str">
        <f>VLOOKUP(E2925,Clustering!$A$6:$B$370,2,FALSE)</f>
        <v>Fall</v>
      </c>
      <c r="H2925">
        <f>IF('Peaker Keys'!$B$29&gt;0,MAX(0,MIN('Peaker Keys'!$B$10,B2925/'Peaker Keys'!$B$29)),0)</f>
        <v>0</v>
      </c>
      <c r="I2925">
        <f>MAX(0,MIN('Peaker Keys'!$B$10,C2925/'Peaker Keys'!$B$30))</f>
        <v>3.2661342340123607E-3</v>
      </c>
      <c r="J2925">
        <f>IF('Peaker Keys'!$B$31=1,H2925,I2925)</f>
        <v>0</v>
      </c>
    </row>
    <row r="2926" spans="1:10" x14ac:dyDescent="0.25">
      <c r="A2926">
        <v>2920</v>
      </c>
      <c r="B2926">
        <v>0</v>
      </c>
      <c r="C2926">
        <v>389.9</v>
      </c>
      <c r="D2926">
        <f>MOD(A2926-1+'Peaker Keys'!$B$7,'Peaker Keys'!$B$5)</f>
        <v>2943</v>
      </c>
      <c r="E2926">
        <f>INT(D2926/'Peaker Keys'!$B$6)+1</f>
        <v>123</v>
      </c>
      <c r="F2926">
        <f>MOD(D2926,'Peaker Keys'!$B$6)</f>
        <v>15</v>
      </c>
      <c r="G2926" t="str">
        <f>VLOOKUP(E2926,Clustering!$A$6:$B$370,2,FALSE)</f>
        <v>Fall</v>
      </c>
      <c r="H2926">
        <f>IF('Peaker Keys'!$B$29&gt;0,MAX(0,MIN('Peaker Keys'!$B$10,B2926/'Peaker Keys'!$B$29)),0)</f>
        <v>0</v>
      </c>
      <c r="I2926">
        <f>MAX(0,MIN('Peaker Keys'!$B$10,C2926/'Peaker Keys'!$B$30))</f>
        <v>3.2661342340123607E-3</v>
      </c>
      <c r="J2926">
        <f>IF('Peaker Keys'!$B$31=1,H2926,I2926)</f>
        <v>0</v>
      </c>
    </row>
    <row r="2927" spans="1:10" x14ac:dyDescent="0.25">
      <c r="A2927">
        <v>2921</v>
      </c>
      <c r="B2927">
        <v>0</v>
      </c>
      <c r="C2927">
        <v>389.9</v>
      </c>
      <c r="D2927">
        <f>MOD(A2927-1+'Peaker Keys'!$B$7,'Peaker Keys'!$B$5)</f>
        <v>2944</v>
      </c>
      <c r="E2927">
        <f>INT(D2927/'Peaker Keys'!$B$6)+1</f>
        <v>123</v>
      </c>
      <c r="F2927">
        <f>MOD(D2927,'Peaker Keys'!$B$6)</f>
        <v>16</v>
      </c>
      <c r="G2927" t="str">
        <f>VLOOKUP(E2927,Clustering!$A$6:$B$370,2,FALSE)</f>
        <v>Fall</v>
      </c>
      <c r="H2927">
        <f>IF('Peaker Keys'!$B$29&gt;0,MAX(0,MIN('Peaker Keys'!$B$10,B2927/'Peaker Keys'!$B$29)),0)</f>
        <v>0</v>
      </c>
      <c r="I2927">
        <f>MAX(0,MIN('Peaker Keys'!$B$10,C2927/'Peaker Keys'!$B$30))</f>
        <v>3.2661342340123607E-3</v>
      </c>
      <c r="J2927">
        <f>IF('Peaker Keys'!$B$31=1,H2927,I2927)</f>
        <v>0</v>
      </c>
    </row>
    <row r="2928" spans="1:10" x14ac:dyDescent="0.25">
      <c r="A2928">
        <v>2922</v>
      </c>
      <c r="B2928">
        <v>0</v>
      </c>
      <c r="C2928">
        <v>453.5</v>
      </c>
      <c r="D2928">
        <f>MOD(A2928-1+'Peaker Keys'!$B$7,'Peaker Keys'!$B$5)</f>
        <v>2945</v>
      </c>
      <c r="E2928">
        <f>INT(D2928/'Peaker Keys'!$B$6)+1</f>
        <v>123</v>
      </c>
      <c r="F2928">
        <f>MOD(D2928,'Peaker Keys'!$B$6)</f>
        <v>17</v>
      </c>
      <c r="G2928" t="str">
        <f>VLOOKUP(E2928,Clustering!$A$6:$B$370,2,FALSE)</f>
        <v>Fall</v>
      </c>
      <c r="H2928">
        <f>IF('Peaker Keys'!$B$29&gt;0,MAX(0,MIN('Peaker Keys'!$B$10,B2928/'Peaker Keys'!$B$29)),0)</f>
        <v>0</v>
      </c>
      <c r="I2928">
        <f>MAX(0,MIN('Peaker Keys'!$B$10,C2928/'Peaker Keys'!$B$30))</f>
        <v>3.7989019623611326E-3</v>
      </c>
      <c r="J2928">
        <f>IF('Peaker Keys'!$B$31=1,H2928,I2928)</f>
        <v>0</v>
      </c>
    </row>
    <row r="2929" spans="1:10" x14ac:dyDescent="0.25">
      <c r="A2929">
        <v>2923</v>
      </c>
      <c r="B2929">
        <v>0</v>
      </c>
      <c r="C2929">
        <v>649.79999999999995</v>
      </c>
      <c r="D2929">
        <f>MOD(A2929-1+'Peaker Keys'!$B$7,'Peaker Keys'!$B$5)</f>
        <v>2946</v>
      </c>
      <c r="E2929">
        <f>INT(D2929/'Peaker Keys'!$B$6)+1</f>
        <v>123</v>
      </c>
      <c r="F2929">
        <f>MOD(D2929,'Peaker Keys'!$B$6)</f>
        <v>18</v>
      </c>
      <c r="G2929" t="str">
        <f>VLOOKUP(E2929,Clustering!$A$6:$B$370,2,FALSE)</f>
        <v>Fall</v>
      </c>
      <c r="H2929">
        <f>IF('Peaker Keys'!$B$29&gt;0,MAX(0,MIN('Peaker Keys'!$B$10,B2929/'Peaker Keys'!$B$29)),0)</f>
        <v>0</v>
      </c>
      <c r="I2929">
        <f>MAX(0,MIN('Peaker Keys'!$B$10,C2929/'Peaker Keys'!$B$30))</f>
        <v>5.4432778283181119E-3</v>
      </c>
      <c r="J2929">
        <f>IF('Peaker Keys'!$B$31=1,H2929,I2929)</f>
        <v>0</v>
      </c>
    </row>
    <row r="2930" spans="1:10" x14ac:dyDescent="0.25">
      <c r="A2930">
        <v>2924</v>
      </c>
      <c r="B2930">
        <v>0</v>
      </c>
      <c r="C2930">
        <v>1029.5999999999999</v>
      </c>
      <c r="D2930">
        <f>MOD(A2930-1+'Peaker Keys'!$B$7,'Peaker Keys'!$B$5)</f>
        <v>2947</v>
      </c>
      <c r="E2930">
        <f>INT(D2930/'Peaker Keys'!$B$6)+1</f>
        <v>123</v>
      </c>
      <c r="F2930">
        <f>MOD(D2930,'Peaker Keys'!$B$6)</f>
        <v>19</v>
      </c>
      <c r="G2930" t="str">
        <f>VLOOKUP(E2930,Clustering!$A$6:$B$370,2,FALSE)</f>
        <v>Fall</v>
      </c>
      <c r="H2930">
        <f>IF('Peaker Keys'!$B$29&gt;0,MAX(0,MIN('Peaker Keys'!$B$10,B2930/'Peaker Keys'!$B$29)),0)</f>
        <v>0</v>
      </c>
      <c r="I2930">
        <f>MAX(0,MIN('Peaker Keys'!$B$10,C2930/'Peaker Keys'!$B$30))</f>
        <v>8.6248058664763431E-3</v>
      </c>
      <c r="J2930">
        <f>IF('Peaker Keys'!$B$31=1,H2930,I2930)</f>
        <v>0</v>
      </c>
    </row>
    <row r="2931" spans="1:10" x14ac:dyDescent="0.25">
      <c r="A2931">
        <v>2925</v>
      </c>
      <c r="B2931">
        <v>0</v>
      </c>
      <c r="C2931">
        <v>1008.3</v>
      </c>
      <c r="D2931">
        <f>MOD(A2931-1+'Peaker Keys'!$B$7,'Peaker Keys'!$B$5)</f>
        <v>2948</v>
      </c>
      <c r="E2931">
        <f>INT(D2931/'Peaker Keys'!$B$6)+1</f>
        <v>123</v>
      </c>
      <c r="F2931">
        <f>MOD(D2931,'Peaker Keys'!$B$6)</f>
        <v>20</v>
      </c>
      <c r="G2931" t="str">
        <f>VLOOKUP(E2931,Clustering!$A$6:$B$370,2,FALSE)</f>
        <v>Fall</v>
      </c>
      <c r="H2931">
        <f>IF('Peaker Keys'!$B$29&gt;0,MAX(0,MIN('Peaker Keys'!$B$10,B2931/'Peaker Keys'!$B$29)),0)</f>
        <v>0</v>
      </c>
      <c r="I2931">
        <f>MAX(0,MIN('Peaker Keys'!$B$10,C2931/'Peaker Keys'!$B$30))</f>
        <v>8.4463789385859529E-3</v>
      </c>
      <c r="J2931">
        <f>IF('Peaker Keys'!$B$31=1,H2931,I2931)</f>
        <v>0</v>
      </c>
    </row>
    <row r="2932" spans="1:10" x14ac:dyDescent="0.25">
      <c r="A2932">
        <v>2926</v>
      </c>
      <c r="B2932">
        <v>0</v>
      </c>
      <c r="C2932">
        <v>833.3</v>
      </c>
      <c r="D2932">
        <f>MOD(A2932-1+'Peaker Keys'!$B$7,'Peaker Keys'!$B$5)</f>
        <v>2949</v>
      </c>
      <c r="E2932">
        <f>INT(D2932/'Peaker Keys'!$B$6)+1</f>
        <v>123</v>
      </c>
      <c r="F2932">
        <f>MOD(D2932,'Peaker Keys'!$B$6)</f>
        <v>21</v>
      </c>
      <c r="G2932" t="str">
        <f>VLOOKUP(E2932,Clustering!$A$6:$B$370,2,FALSE)</f>
        <v>Fall</v>
      </c>
      <c r="H2932">
        <f>IF('Peaker Keys'!$B$29&gt;0,MAX(0,MIN('Peaker Keys'!$B$10,B2932/'Peaker Keys'!$B$29)),0)</f>
        <v>0</v>
      </c>
      <c r="I2932">
        <f>MAX(0,MIN('Peaker Keys'!$B$10,C2932/'Peaker Keys'!$B$30))</f>
        <v>6.9804300005193642E-3</v>
      </c>
      <c r="J2932">
        <f>IF('Peaker Keys'!$B$31=1,H2932,I2932)</f>
        <v>0</v>
      </c>
    </row>
    <row r="2933" spans="1:10" x14ac:dyDescent="0.25">
      <c r="A2933">
        <v>2927</v>
      </c>
      <c r="B2933">
        <v>0</v>
      </c>
      <c r="C2933">
        <v>453.5</v>
      </c>
      <c r="D2933">
        <f>MOD(A2933-1+'Peaker Keys'!$B$7,'Peaker Keys'!$B$5)</f>
        <v>2950</v>
      </c>
      <c r="E2933">
        <f>INT(D2933/'Peaker Keys'!$B$6)+1</f>
        <v>123</v>
      </c>
      <c r="F2933">
        <f>MOD(D2933,'Peaker Keys'!$B$6)</f>
        <v>22</v>
      </c>
      <c r="G2933" t="str">
        <f>VLOOKUP(E2933,Clustering!$A$6:$B$370,2,FALSE)</f>
        <v>Fall</v>
      </c>
      <c r="H2933">
        <f>IF('Peaker Keys'!$B$29&gt;0,MAX(0,MIN('Peaker Keys'!$B$10,B2933/'Peaker Keys'!$B$29)),0)</f>
        <v>0</v>
      </c>
      <c r="I2933">
        <f>MAX(0,MIN('Peaker Keys'!$B$10,C2933/'Peaker Keys'!$B$30))</f>
        <v>3.7989019623611326E-3</v>
      </c>
      <c r="J2933">
        <f>IF('Peaker Keys'!$B$31=1,H2933,I2933)</f>
        <v>0</v>
      </c>
    </row>
    <row r="2934" spans="1:10" x14ac:dyDescent="0.25">
      <c r="A2934">
        <v>2928</v>
      </c>
      <c r="B2934">
        <v>0</v>
      </c>
      <c r="C2934">
        <v>453.5</v>
      </c>
      <c r="D2934">
        <f>MOD(A2934-1+'Peaker Keys'!$B$7,'Peaker Keys'!$B$5)</f>
        <v>2951</v>
      </c>
      <c r="E2934">
        <f>INT(D2934/'Peaker Keys'!$B$6)+1</f>
        <v>123</v>
      </c>
      <c r="F2934">
        <f>MOD(D2934,'Peaker Keys'!$B$6)</f>
        <v>23</v>
      </c>
      <c r="G2934" t="str">
        <f>VLOOKUP(E2934,Clustering!$A$6:$B$370,2,FALSE)</f>
        <v>Fall</v>
      </c>
      <c r="H2934">
        <f>IF('Peaker Keys'!$B$29&gt;0,MAX(0,MIN('Peaker Keys'!$B$10,B2934/'Peaker Keys'!$B$29)),0)</f>
        <v>0</v>
      </c>
      <c r="I2934">
        <f>MAX(0,MIN('Peaker Keys'!$B$10,C2934/'Peaker Keys'!$B$30))</f>
        <v>3.7989019623611326E-3</v>
      </c>
      <c r="J2934">
        <f>IF('Peaker Keys'!$B$31=1,H2934,I2934)</f>
        <v>0</v>
      </c>
    </row>
    <row r="2935" spans="1:10" x14ac:dyDescent="0.25">
      <c r="A2935">
        <v>2929</v>
      </c>
      <c r="B2935">
        <v>0</v>
      </c>
      <c r="C2935">
        <v>389.9</v>
      </c>
      <c r="D2935">
        <f>MOD(A2935-1+'Peaker Keys'!$B$7,'Peaker Keys'!$B$5)</f>
        <v>2952</v>
      </c>
      <c r="E2935">
        <f>INT(D2935/'Peaker Keys'!$B$6)+1</f>
        <v>124</v>
      </c>
      <c r="F2935">
        <f>MOD(D2935,'Peaker Keys'!$B$6)</f>
        <v>0</v>
      </c>
      <c r="G2935" t="str">
        <f>VLOOKUP(E2935,Clustering!$A$6:$B$370,2,FALSE)</f>
        <v>Fall</v>
      </c>
      <c r="H2935">
        <f>IF('Peaker Keys'!$B$29&gt;0,MAX(0,MIN('Peaker Keys'!$B$10,B2935/'Peaker Keys'!$B$29)),0)</f>
        <v>0</v>
      </c>
      <c r="I2935">
        <f>MAX(0,MIN('Peaker Keys'!$B$10,C2935/'Peaker Keys'!$B$30))</f>
        <v>3.2661342340123607E-3</v>
      </c>
      <c r="J2935">
        <f>IF('Peaker Keys'!$B$31=1,H2935,I2935)</f>
        <v>0</v>
      </c>
    </row>
    <row r="2936" spans="1:10" x14ac:dyDescent="0.25">
      <c r="A2936">
        <v>2930</v>
      </c>
      <c r="B2936">
        <v>0</v>
      </c>
      <c r="C2936">
        <v>389.9</v>
      </c>
      <c r="D2936">
        <f>MOD(A2936-1+'Peaker Keys'!$B$7,'Peaker Keys'!$B$5)</f>
        <v>2953</v>
      </c>
      <c r="E2936">
        <f>INT(D2936/'Peaker Keys'!$B$6)+1</f>
        <v>124</v>
      </c>
      <c r="F2936">
        <f>MOD(D2936,'Peaker Keys'!$B$6)</f>
        <v>1</v>
      </c>
      <c r="G2936" t="str">
        <f>VLOOKUP(E2936,Clustering!$A$6:$B$370,2,FALSE)</f>
        <v>Fall</v>
      </c>
      <c r="H2936">
        <f>IF('Peaker Keys'!$B$29&gt;0,MAX(0,MIN('Peaker Keys'!$B$10,B2936/'Peaker Keys'!$B$29)),0)</f>
        <v>0</v>
      </c>
      <c r="I2936">
        <f>MAX(0,MIN('Peaker Keys'!$B$10,C2936/'Peaker Keys'!$B$30))</f>
        <v>3.2661342340123607E-3</v>
      </c>
      <c r="J2936">
        <f>IF('Peaker Keys'!$B$31=1,H2936,I2936)</f>
        <v>0</v>
      </c>
    </row>
    <row r="2937" spans="1:10" x14ac:dyDescent="0.25">
      <c r="A2937">
        <v>2931</v>
      </c>
      <c r="B2937">
        <v>0</v>
      </c>
      <c r="C2937">
        <v>389.9</v>
      </c>
      <c r="D2937">
        <f>MOD(A2937-1+'Peaker Keys'!$B$7,'Peaker Keys'!$B$5)</f>
        <v>2954</v>
      </c>
      <c r="E2937">
        <f>INT(D2937/'Peaker Keys'!$B$6)+1</f>
        <v>124</v>
      </c>
      <c r="F2937">
        <f>MOD(D2937,'Peaker Keys'!$B$6)</f>
        <v>2</v>
      </c>
      <c r="G2937" t="str">
        <f>VLOOKUP(E2937,Clustering!$A$6:$B$370,2,FALSE)</f>
        <v>Fall</v>
      </c>
      <c r="H2937">
        <f>IF('Peaker Keys'!$B$29&gt;0,MAX(0,MIN('Peaker Keys'!$B$10,B2937/'Peaker Keys'!$B$29)),0)</f>
        <v>0</v>
      </c>
      <c r="I2937">
        <f>MAX(0,MIN('Peaker Keys'!$B$10,C2937/'Peaker Keys'!$B$30))</f>
        <v>3.2661342340123607E-3</v>
      </c>
      <c r="J2937">
        <f>IF('Peaker Keys'!$B$31=1,H2937,I2937)</f>
        <v>0</v>
      </c>
    </row>
    <row r="2938" spans="1:10" x14ac:dyDescent="0.25">
      <c r="A2938">
        <v>2932</v>
      </c>
      <c r="B2938">
        <v>0</v>
      </c>
      <c r="C2938">
        <v>389.9</v>
      </c>
      <c r="D2938">
        <f>MOD(A2938-1+'Peaker Keys'!$B$7,'Peaker Keys'!$B$5)</f>
        <v>2955</v>
      </c>
      <c r="E2938">
        <f>INT(D2938/'Peaker Keys'!$B$6)+1</f>
        <v>124</v>
      </c>
      <c r="F2938">
        <f>MOD(D2938,'Peaker Keys'!$B$6)</f>
        <v>3</v>
      </c>
      <c r="G2938" t="str">
        <f>VLOOKUP(E2938,Clustering!$A$6:$B$370,2,FALSE)</f>
        <v>Fall</v>
      </c>
      <c r="H2938">
        <f>IF('Peaker Keys'!$B$29&gt;0,MAX(0,MIN('Peaker Keys'!$B$10,B2938/'Peaker Keys'!$B$29)),0)</f>
        <v>0</v>
      </c>
      <c r="I2938">
        <f>MAX(0,MIN('Peaker Keys'!$B$10,C2938/'Peaker Keys'!$B$30))</f>
        <v>3.2661342340123607E-3</v>
      </c>
      <c r="J2938">
        <f>IF('Peaker Keys'!$B$31=1,H2938,I2938)</f>
        <v>0</v>
      </c>
    </row>
    <row r="2939" spans="1:10" x14ac:dyDescent="0.25">
      <c r="A2939">
        <v>2933</v>
      </c>
      <c r="B2939">
        <v>0</v>
      </c>
      <c r="C2939">
        <v>389.9</v>
      </c>
      <c r="D2939">
        <f>MOD(A2939-1+'Peaker Keys'!$B$7,'Peaker Keys'!$B$5)</f>
        <v>2956</v>
      </c>
      <c r="E2939">
        <f>INT(D2939/'Peaker Keys'!$B$6)+1</f>
        <v>124</v>
      </c>
      <c r="F2939">
        <f>MOD(D2939,'Peaker Keys'!$B$6)</f>
        <v>4</v>
      </c>
      <c r="G2939" t="str">
        <f>VLOOKUP(E2939,Clustering!$A$6:$B$370,2,FALSE)</f>
        <v>Fall</v>
      </c>
      <c r="H2939">
        <f>IF('Peaker Keys'!$B$29&gt;0,MAX(0,MIN('Peaker Keys'!$B$10,B2939/'Peaker Keys'!$B$29)),0)</f>
        <v>0</v>
      </c>
      <c r="I2939">
        <f>MAX(0,MIN('Peaker Keys'!$B$10,C2939/'Peaker Keys'!$B$30))</f>
        <v>3.2661342340123607E-3</v>
      </c>
      <c r="J2939">
        <f>IF('Peaker Keys'!$B$31=1,H2939,I2939)</f>
        <v>0</v>
      </c>
    </row>
    <row r="2940" spans="1:10" x14ac:dyDescent="0.25">
      <c r="A2940">
        <v>2934</v>
      </c>
      <c r="B2940">
        <v>0</v>
      </c>
      <c r="C2940">
        <v>389.9</v>
      </c>
      <c r="D2940">
        <f>MOD(A2940-1+'Peaker Keys'!$B$7,'Peaker Keys'!$B$5)</f>
        <v>2957</v>
      </c>
      <c r="E2940">
        <f>INT(D2940/'Peaker Keys'!$B$6)+1</f>
        <v>124</v>
      </c>
      <c r="F2940">
        <f>MOD(D2940,'Peaker Keys'!$B$6)</f>
        <v>5</v>
      </c>
      <c r="G2940" t="str">
        <f>VLOOKUP(E2940,Clustering!$A$6:$B$370,2,FALSE)</f>
        <v>Fall</v>
      </c>
      <c r="H2940">
        <f>IF('Peaker Keys'!$B$29&gt;0,MAX(0,MIN('Peaker Keys'!$B$10,B2940/'Peaker Keys'!$B$29)),0)</f>
        <v>0</v>
      </c>
      <c r="I2940">
        <f>MAX(0,MIN('Peaker Keys'!$B$10,C2940/'Peaker Keys'!$B$30))</f>
        <v>3.2661342340123607E-3</v>
      </c>
      <c r="J2940">
        <f>IF('Peaker Keys'!$B$31=1,H2940,I2940)</f>
        <v>0</v>
      </c>
    </row>
    <row r="2941" spans="1:10" x14ac:dyDescent="0.25">
      <c r="A2941">
        <v>2935</v>
      </c>
      <c r="B2941">
        <v>0</v>
      </c>
      <c r="C2941">
        <v>389.9</v>
      </c>
      <c r="D2941">
        <f>MOD(A2941-1+'Peaker Keys'!$B$7,'Peaker Keys'!$B$5)</f>
        <v>2958</v>
      </c>
      <c r="E2941">
        <f>INT(D2941/'Peaker Keys'!$B$6)+1</f>
        <v>124</v>
      </c>
      <c r="F2941">
        <f>MOD(D2941,'Peaker Keys'!$B$6)</f>
        <v>6</v>
      </c>
      <c r="G2941" t="str">
        <f>VLOOKUP(E2941,Clustering!$A$6:$B$370,2,FALSE)</f>
        <v>Fall</v>
      </c>
      <c r="H2941">
        <f>IF('Peaker Keys'!$B$29&gt;0,MAX(0,MIN('Peaker Keys'!$B$10,B2941/'Peaker Keys'!$B$29)),0)</f>
        <v>0</v>
      </c>
      <c r="I2941">
        <f>MAX(0,MIN('Peaker Keys'!$B$10,C2941/'Peaker Keys'!$B$30))</f>
        <v>3.2661342340123607E-3</v>
      </c>
      <c r="J2941">
        <f>IF('Peaker Keys'!$B$31=1,H2941,I2941)</f>
        <v>0</v>
      </c>
    </row>
    <row r="2942" spans="1:10" x14ac:dyDescent="0.25">
      <c r="A2942">
        <v>2936</v>
      </c>
      <c r="B2942">
        <v>0</v>
      </c>
      <c r="C2942">
        <v>389.9</v>
      </c>
      <c r="D2942">
        <f>MOD(A2942-1+'Peaker Keys'!$B$7,'Peaker Keys'!$B$5)</f>
        <v>2959</v>
      </c>
      <c r="E2942">
        <f>INT(D2942/'Peaker Keys'!$B$6)+1</f>
        <v>124</v>
      </c>
      <c r="F2942">
        <f>MOD(D2942,'Peaker Keys'!$B$6)</f>
        <v>7</v>
      </c>
      <c r="G2942" t="str">
        <f>VLOOKUP(E2942,Clustering!$A$6:$B$370,2,FALSE)</f>
        <v>Fall</v>
      </c>
      <c r="H2942">
        <f>IF('Peaker Keys'!$B$29&gt;0,MAX(0,MIN('Peaker Keys'!$B$10,B2942/'Peaker Keys'!$B$29)),0)</f>
        <v>0</v>
      </c>
      <c r="I2942">
        <f>MAX(0,MIN('Peaker Keys'!$B$10,C2942/'Peaker Keys'!$B$30))</f>
        <v>3.2661342340123607E-3</v>
      </c>
      <c r="J2942">
        <f>IF('Peaker Keys'!$B$31=1,H2942,I2942)</f>
        <v>0</v>
      </c>
    </row>
    <row r="2943" spans="1:10" x14ac:dyDescent="0.25">
      <c r="A2943">
        <v>2937</v>
      </c>
      <c r="B2943">
        <v>0</v>
      </c>
      <c r="C2943">
        <v>389.9</v>
      </c>
      <c r="D2943">
        <f>MOD(A2943-1+'Peaker Keys'!$B$7,'Peaker Keys'!$B$5)</f>
        <v>2960</v>
      </c>
      <c r="E2943">
        <f>INT(D2943/'Peaker Keys'!$B$6)+1</f>
        <v>124</v>
      </c>
      <c r="F2943">
        <f>MOD(D2943,'Peaker Keys'!$B$6)</f>
        <v>8</v>
      </c>
      <c r="G2943" t="str">
        <f>VLOOKUP(E2943,Clustering!$A$6:$B$370,2,FALSE)</f>
        <v>Fall</v>
      </c>
      <c r="H2943">
        <f>IF('Peaker Keys'!$B$29&gt;0,MAX(0,MIN('Peaker Keys'!$B$10,B2943/'Peaker Keys'!$B$29)),0)</f>
        <v>0</v>
      </c>
      <c r="I2943">
        <f>MAX(0,MIN('Peaker Keys'!$B$10,C2943/'Peaker Keys'!$B$30))</f>
        <v>3.2661342340123607E-3</v>
      </c>
      <c r="J2943">
        <f>IF('Peaker Keys'!$B$31=1,H2943,I2943)</f>
        <v>0</v>
      </c>
    </row>
    <row r="2944" spans="1:10" x14ac:dyDescent="0.25">
      <c r="A2944">
        <v>2938</v>
      </c>
      <c r="B2944">
        <v>0</v>
      </c>
      <c r="C2944">
        <v>389.9</v>
      </c>
      <c r="D2944">
        <f>MOD(A2944-1+'Peaker Keys'!$B$7,'Peaker Keys'!$B$5)</f>
        <v>2961</v>
      </c>
      <c r="E2944">
        <f>INT(D2944/'Peaker Keys'!$B$6)+1</f>
        <v>124</v>
      </c>
      <c r="F2944">
        <f>MOD(D2944,'Peaker Keys'!$B$6)</f>
        <v>9</v>
      </c>
      <c r="G2944" t="str">
        <f>VLOOKUP(E2944,Clustering!$A$6:$B$370,2,FALSE)</f>
        <v>Fall</v>
      </c>
      <c r="H2944">
        <f>IF('Peaker Keys'!$B$29&gt;0,MAX(0,MIN('Peaker Keys'!$B$10,B2944/'Peaker Keys'!$B$29)),0)</f>
        <v>0</v>
      </c>
      <c r="I2944">
        <f>MAX(0,MIN('Peaker Keys'!$B$10,C2944/'Peaker Keys'!$B$30))</f>
        <v>3.2661342340123607E-3</v>
      </c>
      <c r="J2944">
        <f>IF('Peaker Keys'!$B$31=1,H2944,I2944)</f>
        <v>0</v>
      </c>
    </row>
    <row r="2945" spans="1:10" x14ac:dyDescent="0.25">
      <c r="A2945">
        <v>2939</v>
      </c>
      <c r="B2945">
        <v>0</v>
      </c>
      <c r="C2945">
        <v>389.9</v>
      </c>
      <c r="D2945">
        <f>MOD(A2945-1+'Peaker Keys'!$B$7,'Peaker Keys'!$B$5)</f>
        <v>2962</v>
      </c>
      <c r="E2945">
        <f>INT(D2945/'Peaker Keys'!$B$6)+1</f>
        <v>124</v>
      </c>
      <c r="F2945">
        <f>MOD(D2945,'Peaker Keys'!$B$6)</f>
        <v>10</v>
      </c>
      <c r="G2945" t="str">
        <f>VLOOKUP(E2945,Clustering!$A$6:$B$370,2,FALSE)</f>
        <v>Fall</v>
      </c>
      <c r="H2945">
        <f>IF('Peaker Keys'!$B$29&gt;0,MAX(0,MIN('Peaker Keys'!$B$10,B2945/'Peaker Keys'!$B$29)),0)</f>
        <v>0</v>
      </c>
      <c r="I2945">
        <f>MAX(0,MIN('Peaker Keys'!$B$10,C2945/'Peaker Keys'!$B$30))</f>
        <v>3.2661342340123607E-3</v>
      </c>
      <c r="J2945">
        <f>IF('Peaker Keys'!$B$31=1,H2945,I2945)</f>
        <v>0</v>
      </c>
    </row>
    <row r="2946" spans="1:10" x14ac:dyDescent="0.25">
      <c r="A2946">
        <v>2940</v>
      </c>
      <c r="B2946">
        <v>0</v>
      </c>
      <c r="C2946">
        <v>389.9</v>
      </c>
      <c r="D2946">
        <f>MOD(A2946-1+'Peaker Keys'!$B$7,'Peaker Keys'!$B$5)</f>
        <v>2963</v>
      </c>
      <c r="E2946">
        <f>INT(D2946/'Peaker Keys'!$B$6)+1</f>
        <v>124</v>
      </c>
      <c r="F2946">
        <f>MOD(D2946,'Peaker Keys'!$B$6)</f>
        <v>11</v>
      </c>
      <c r="G2946" t="str">
        <f>VLOOKUP(E2946,Clustering!$A$6:$B$370,2,FALSE)</f>
        <v>Fall</v>
      </c>
      <c r="H2946">
        <f>IF('Peaker Keys'!$B$29&gt;0,MAX(0,MIN('Peaker Keys'!$B$10,B2946/'Peaker Keys'!$B$29)),0)</f>
        <v>0</v>
      </c>
      <c r="I2946">
        <f>MAX(0,MIN('Peaker Keys'!$B$10,C2946/'Peaker Keys'!$B$30))</f>
        <v>3.2661342340123607E-3</v>
      </c>
      <c r="J2946">
        <f>IF('Peaker Keys'!$B$31=1,H2946,I2946)</f>
        <v>0</v>
      </c>
    </row>
    <row r="2947" spans="1:10" x14ac:dyDescent="0.25">
      <c r="A2947">
        <v>2941</v>
      </c>
      <c r="B2947">
        <v>0</v>
      </c>
      <c r="C2947">
        <v>421.8</v>
      </c>
      <c r="D2947">
        <f>MOD(A2947-1+'Peaker Keys'!$B$7,'Peaker Keys'!$B$5)</f>
        <v>2964</v>
      </c>
      <c r="E2947">
        <f>INT(D2947/'Peaker Keys'!$B$6)+1</f>
        <v>124</v>
      </c>
      <c r="F2947">
        <f>MOD(D2947,'Peaker Keys'!$B$6)</f>
        <v>12</v>
      </c>
      <c r="G2947" t="str">
        <f>VLOOKUP(E2947,Clustering!$A$6:$B$370,2,FALSE)</f>
        <v>Fall</v>
      </c>
      <c r="H2947">
        <f>IF('Peaker Keys'!$B$29&gt;0,MAX(0,MIN('Peaker Keys'!$B$10,B2947/'Peaker Keys'!$B$29)),0)</f>
        <v>0</v>
      </c>
      <c r="I2947">
        <f>MAX(0,MIN('Peaker Keys'!$B$10,C2947/'Peaker Keys'!$B$30))</f>
        <v>3.5333557832942135E-3</v>
      </c>
      <c r="J2947">
        <f>IF('Peaker Keys'!$B$31=1,H2947,I2947)</f>
        <v>0</v>
      </c>
    </row>
    <row r="2948" spans="1:10" x14ac:dyDescent="0.25">
      <c r="A2948">
        <v>2942</v>
      </c>
      <c r="B2948">
        <v>0</v>
      </c>
      <c r="C2948">
        <v>453.5</v>
      </c>
      <c r="D2948">
        <f>MOD(A2948-1+'Peaker Keys'!$B$7,'Peaker Keys'!$B$5)</f>
        <v>2965</v>
      </c>
      <c r="E2948">
        <f>INT(D2948/'Peaker Keys'!$B$6)+1</f>
        <v>124</v>
      </c>
      <c r="F2948">
        <f>MOD(D2948,'Peaker Keys'!$B$6)</f>
        <v>13</v>
      </c>
      <c r="G2948" t="str">
        <f>VLOOKUP(E2948,Clustering!$A$6:$B$370,2,FALSE)</f>
        <v>Fall</v>
      </c>
      <c r="H2948">
        <f>IF('Peaker Keys'!$B$29&gt;0,MAX(0,MIN('Peaker Keys'!$B$10,B2948/'Peaker Keys'!$B$29)),0)</f>
        <v>0</v>
      </c>
      <c r="I2948">
        <f>MAX(0,MIN('Peaker Keys'!$B$10,C2948/'Peaker Keys'!$B$30))</f>
        <v>3.7989019623611326E-3</v>
      </c>
      <c r="J2948">
        <f>IF('Peaker Keys'!$B$31=1,H2948,I2948)</f>
        <v>0</v>
      </c>
    </row>
    <row r="2949" spans="1:10" x14ac:dyDescent="0.25">
      <c r="A2949">
        <v>2943</v>
      </c>
      <c r="B2949">
        <v>0</v>
      </c>
      <c r="C2949">
        <v>453.5</v>
      </c>
      <c r="D2949">
        <f>MOD(A2949-1+'Peaker Keys'!$B$7,'Peaker Keys'!$B$5)</f>
        <v>2966</v>
      </c>
      <c r="E2949">
        <f>INT(D2949/'Peaker Keys'!$B$6)+1</f>
        <v>124</v>
      </c>
      <c r="F2949">
        <f>MOD(D2949,'Peaker Keys'!$B$6)</f>
        <v>14</v>
      </c>
      <c r="G2949" t="str">
        <f>VLOOKUP(E2949,Clustering!$A$6:$B$370,2,FALSE)</f>
        <v>Fall</v>
      </c>
      <c r="H2949">
        <f>IF('Peaker Keys'!$B$29&gt;0,MAX(0,MIN('Peaker Keys'!$B$10,B2949/'Peaker Keys'!$B$29)),0)</f>
        <v>0</v>
      </c>
      <c r="I2949">
        <f>MAX(0,MIN('Peaker Keys'!$B$10,C2949/'Peaker Keys'!$B$30))</f>
        <v>3.7989019623611326E-3</v>
      </c>
      <c r="J2949">
        <f>IF('Peaker Keys'!$B$31=1,H2949,I2949)</f>
        <v>0</v>
      </c>
    </row>
    <row r="2950" spans="1:10" x14ac:dyDescent="0.25">
      <c r="A2950">
        <v>2944</v>
      </c>
      <c r="B2950">
        <v>21.2</v>
      </c>
      <c r="C2950">
        <v>453.5</v>
      </c>
      <c r="D2950">
        <f>MOD(A2950-1+'Peaker Keys'!$B$7,'Peaker Keys'!$B$5)</f>
        <v>2967</v>
      </c>
      <c r="E2950">
        <f>INT(D2950/'Peaker Keys'!$B$6)+1</f>
        <v>124</v>
      </c>
      <c r="F2950">
        <f>MOD(D2950,'Peaker Keys'!$B$6)</f>
        <v>15</v>
      </c>
      <c r="G2950" t="str">
        <f>VLOOKUP(E2950,Clustering!$A$6:$B$370,2,FALSE)</f>
        <v>Fall</v>
      </c>
      <c r="H2950">
        <f>IF('Peaker Keys'!$B$29&gt;0,MAX(0,MIN('Peaker Keys'!$B$10,B2950/'Peaker Keys'!$B$29)),0)</f>
        <v>4.9858889934148637E-2</v>
      </c>
      <c r="I2950">
        <f>MAX(0,MIN('Peaker Keys'!$B$10,C2950/'Peaker Keys'!$B$30))</f>
        <v>3.7989019623611326E-3</v>
      </c>
      <c r="J2950">
        <f>IF('Peaker Keys'!$B$31=1,H2950,I2950)</f>
        <v>4.9858889934148637E-2</v>
      </c>
    </row>
    <row r="2951" spans="1:10" x14ac:dyDescent="0.25">
      <c r="A2951">
        <v>2945</v>
      </c>
      <c r="B2951">
        <v>166.9</v>
      </c>
      <c r="C2951">
        <v>474.7</v>
      </c>
      <c r="D2951">
        <f>MOD(A2951-1+'Peaker Keys'!$B$7,'Peaker Keys'!$B$5)</f>
        <v>2968</v>
      </c>
      <c r="E2951">
        <f>INT(D2951/'Peaker Keys'!$B$6)+1</f>
        <v>124</v>
      </c>
      <c r="F2951">
        <f>MOD(D2951,'Peaker Keys'!$B$6)</f>
        <v>16</v>
      </c>
      <c r="G2951" t="str">
        <f>VLOOKUP(E2951,Clustering!$A$6:$B$370,2,FALSE)</f>
        <v>Fall</v>
      </c>
      <c r="H2951">
        <f>IF('Peaker Keys'!$B$29&gt;0,MAX(0,MIN('Peaker Keys'!$B$10,B2951/'Peaker Keys'!$B$29)),0)</f>
        <v>0.39252116650987773</v>
      </c>
      <c r="I2951">
        <f>MAX(0,MIN('Peaker Keys'!$B$10,C2951/'Peaker Keys'!$B$30))</f>
        <v>3.9764912051440567E-3</v>
      </c>
      <c r="J2951">
        <f>IF('Peaker Keys'!$B$31=1,H2951,I2951)</f>
        <v>0.39252116650987773</v>
      </c>
    </row>
    <row r="2952" spans="1:10" x14ac:dyDescent="0.25">
      <c r="A2952">
        <v>2946</v>
      </c>
      <c r="B2952">
        <v>336.7</v>
      </c>
      <c r="C2952">
        <v>1000.1</v>
      </c>
      <c r="D2952">
        <f>MOD(A2952-1+'Peaker Keys'!$B$7,'Peaker Keys'!$B$5)</f>
        <v>2969</v>
      </c>
      <c r="E2952">
        <f>INT(D2952/'Peaker Keys'!$B$6)+1</f>
        <v>124</v>
      </c>
      <c r="F2952">
        <f>MOD(D2952,'Peaker Keys'!$B$6)</f>
        <v>17</v>
      </c>
      <c r="G2952" t="str">
        <f>VLOOKUP(E2952,Clustering!$A$6:$B$370,2,FALSE)</f>
        <v>Fall</v>
      </c>
      <c r="H2952">
        <f>IF('Peaker Keys'!$B$29&gt;0,MAX(0,MIN('Peaker Keys'!$B$10,B2952/'Peaker Keys'!$B$29)),0)</f>
        <v>0.79186265286923796</v>
      </c>
      <c r="I2952">
        <f>MAX(0,MIN('Peaker Keys'!$B$10,C2952/'Peaker Keys'!$B$30))</f>
        <v>8.3776887597736913E-3</v>
      </c>
      <c r="J2952">
        <f>IF('Peaker Keys'!$B$31=1,H2952,I2952)</f>
        <v>0.79186265286923796</v>
      </c>
    </row>
    <row r="2953" spans="1:10" x14ac:dyDescent="0.25">
      <c r="A2953">
        <v>2947</v>
      </c>
      <c r="B2953">
        <v>225.4</v>
      </c>
      <c r="C2953">
        <v>3521</v>
      </c>
      <c r="D2953">
        <f>MOD(A2953-1+'Peaker Keys'!$B$7,'Peaker Keys'!$B$5)</f>
        <v>2970</v>
      </c>
      <c r="E2953">
        <f>INT(D2953/'Peaker Keys'!$B$6)+1</f>
        <v>124</v>
      </c>
      <c r="F2953">
        <f>MOD(D2953,'Peaker Keys'!$B$6)</f>
        <v>18</v>
      </c>
      <c r="G2953" t="str">
        <f>VLOOKUP(E2953,Clustering!$A$6:$B$370,2,FALSE)</f>
        <v>Fall</v>
      </c>
      <c r="H2953">
        <f>IF('Peaker Keys'!$B$29&gt;0,MAX(0,MIN('Peaker Keys'!$B$10,B2953/'Peaker Keys'!$B$29)),0)</f>
        <v>0.53010348071495772</v>
      </c>
      <c r="I2953">
        <f>MAX(0,MIN('Peaker Keys'!$B$10,C2953/'Peaker Keys'!$B$30))</f>
        <v>2.9494892633899775E-2</v>
      </c>
      <c r="J2953">
        <f>IF('Peaker Keys'!$B$31=1,H2953,I2953)</f>
        <v>0.53010348071495772</v>
      </c>
    </row>
    <row r="2954" spans="1:10" x14ac:dyDescent="0.25">
      <c r="A2954">
        <v>2948</v>
      </c>
      <c r="B2954">
        <v>225.4</v>
      </c>
      <c r="C2954">
        <v>3388.3</v>
      </c>
      <c r="D2954">
        <f>MOD(A2954-1+'Peaker Keys'!$B$7,'Peaker Keys'!$B$5)</f>
        <v>2971</v>
      </c>
      <c r="E2954">
        <f>INT(D2954/'Peaker Keys'!$B$6)+1</f>
        <v>124</v>
      </c>
      <c r="F2954">
        <f>MOD(D2954,'Peaker Keys'!$B$6)</f>
        <v>19</v>
      </c>
      <c r="G2954" t="str">
        <f>VLOOKUP(E2954,Clustering!$A$6:$B$370,2,FALSE)</f>
        <v>Fall</v>
      </c>
      <c r="H2954">
        <f>IF('Peaker Keys'!$B$29&gt;0,MAX(0,MIN('Peaker Keys'!$B$10,B2954/'Peaker Keys'!$B$29)),0)</f>
        <v>0.53010348071495772</v>
      </c>
      <c r="I2954">
        <f>MAX(0,MIN('Peaker Keys'!$B$10,C2954/'Peaker Keys'!$B$30))</f>
        <v>2.8383284496291569E-2</v>
      </c>
      <c r="J2954">
        <f>IF('Peaker Keys'!$B$31=1,H2954,I2954)</f>
        <v>0.53010348071495772</v>
      </c>
    </row>
    <row r="2955" spans="1:10" x14ac:dyDescent="0.25">
      <c r="A2955">
        <v>2949</v>
      </c>
      <c r="B2955">
        <v>225.4</v>
      </c>
      <c r="C2955">
        <v>2924.9</v>
      </c>
      <c r="D2955">
        <f>MOD(A2955-1+'Peaker Keys'!$B$7,'Peaker Keys'!$B$5)</f>
        <v>2972</v>
      </c>
      <c r="E2955">
        <f>INT(D2955/'Peaker Keys'!$B$6)+1</f>
        <v>124</v>
      </c>
      <c r="F2955">
        <f>MOD(D2955,'Peaker Keys'!$B$6)</f>
        <v>20</v>
      </c>
      <c r="G2955" t="str">
        <f>VLOOKUP(E2955,Clustering!$A$6:$B$370,2,FALSE)</f>
        <v>Fall</v>
      </c>
      <c r="H2955">
        <f>IF('Peaker Keys'!$B$29&gt;0,MAX(0,MIN('Peaker Keys'!$B$10,B2955/'Peaker Keys'!$B$29)),0)</f>
        <v>0.53010348071495772</v>
      </c>
      <c r="I2955">
        <f>MAX(0,MIN('Peaker Keys'!$B$10,C2955/'Peaker Keys'!$B$30))</f>
        <v>2.4501451708291239E-2</v>
      </c>
      <c r="J2955">
        <f>IF('Peaker Keys'!$B$31=1,H2955,I2955)</f>
        <v>0.53010348071495772</v>
      </c>
    </row>
    <row r="2956" spans="1:10" x14ac:dyDescent="0.25">
      <c r="A2956">
        <v>2950</v>
      </c>
      <c r="B2956">
        <v>225.4</v>
      </c>
      <c r="C2956">
        <v>2755.4</v>
      </c>
      <c r="D2956">
        <f>MOD(A2956-1+'Peaker Keys'!$B$7,'Peaker Keys'!$B$5)</f>
        <v>2973</v>
      </c>
      <c r="E2956">
        <f>INT(D2956/'Peaker Keys'!$B$6)+1</f>
        <v>124</v>
      </c>
      <c r="F2956">
        <f>MOD(D2956,'Peaker Keys'!$B$6)</f>
        <v>21</v>
      </c>
      <c r="G2956" t="str">
        <f>VLOOKUP(E2956,Clustering!$A$6:$B$370,2,FALSE)</f>
        <v>Fall</v>
      </c>
      <c r="H2956">
        <f>IF('Peaker Keys'!$B$29&gt;0,MAX(0,MIN('Peaker Keys'!$B$10,B2956/'Peaker Keys'!$B$29)),0)</f>
        <v>0.53010348071495772</v>
      </c>
      <c r="I2956">
        <f>MAX(0,MIN('Peaker Keys'!$B$10,C2956/'Peaker Keys'!$B$30))</f>
        <v>2.3081575451135313E-2</v>
      </c>
      <c r="J2956">
        <f>IF('Peaker Keys'!$B$31=1,H2956,I2956)</f>
        <v>0.53010348071495772</v>
      </c>
    </row>
    <row r="2957" spans="1:10" x14ac:dyDescent="0.25">
      <c r="A2957">
        <v>2951</v>
      </c>
      <c r="B2957">
        <v>225.4</v>
      </c>
      <c r="C2957">
        <v>1892.2</v>
      </c>
      <c r="D2957">
        <f>MOD(A2957-1+'Peaker Keys'!$B$7,'Peaker Keys'!$B$5)</f>
        <v>2974</v>
      </c>
      <c r="E2957">
        <f>INT(D2957/'Peaker Keys'!$B$6)+1</f>
        <v>124</v>
      </c>
      <c r="F2957">
        <f>MOD(D2957,'Peaker Keys'!$B$6)</f>
        <v>22</v>
      </c>
      <c r="G2957" t="str">
        <f>VLOOKUP(E2957,Clustering!$A$6:$B$370,2,FALSE)</f>
        <v>Fall</v>
      </c>
      <c r="H2957">
        <f>IF('Peaker Keys'!$B$29&gt;0,MAX(0,MIN('Peaker Keys'!$B$10,B2957/'Peaker Keys'!$B$29)),0)</f>
        <v>0.53010348071495772</v>
      </c>
      <c r="I2957">
        <f>MAX(0,MIN('Peaker Keys'!$B$10,C2957/'Peaker Keys'!$B$30))</f>
        <v>1.585067760348343E-2</v>
      </c>
      <c r="J2957">
        <f>IF('Peaker Keys'!$B$31=1,H2957,I2957)</f>
        <v>0.53010348071495772</v>
      </c>
    </row>
    <row r="2958" spans="1:10" x14ac:dyDescent="0.25">
      <c r="A2958">
        <v>2952</v>
      </c>
      <c r="B2958">
        <v>225.4</v>
      </c>
      <c r="C2958">
        <v>1835</v>
      </c>
      <c r="D2958">
        <f>MOD(A2958-1+'Peaker Keys'!$B$7,'Peaker Keys'!$B$5)</f>
        <v>2975</v>
      </c>
      <c r="E2958">
        <f>INT(D2958/'Peaker Keys'!$B$6)+1</f>
        <v>124</v>
      </c>
      <c r="F2958">
        <f>MOD(D2958,'Peaker Keys'!$B$6)</f>
        <v>23</v>
      </c>
      <c r="G2958" t="str">
        <f>VLOOKUP(E2958,Clustering!$A$6:$B$370,2,FALSE)</f>
        <v>Fall</v>
      </c>
      <c r="H2958">
        <f>IF('Peaker Keys'!$B$29&gt;0,MAX(0,MIN('Peaker Keys'!$B$10,B2958/'Peaker Keys'!$B$29)),0)</f>
        <v>0.53010348071495772</v>
      </c>
      <c r="I2958">
        <f>MAX(0,MIN('Peaker Keys'!$B$10,C2958/'Peaker Keys'!$B$30))</f>
        <v>1.5371521722012522E-2</v>
      </c>
      <c r="J2958">
        <f>IF('Peaker Keys'!$B$31=1,H2958,I2958)</f>
        <v>0.53010348071495772</v>
      </c>
    </row>
    <row r="2959" spans="1:10" x14ac:dyDescent="0.25">
      <c r="A2959">
        <v>2953</v>
      </c>
      <c r="B2959">
        <v>225.4</v>
      </c>
      <c r="C2959">
        <v>880.6</v>
      </c>
      <c r="D2959">
        <f>MOD(A2959-1+'Peaker Keys'!$B$7,'Peaker Keys'!$B$5)</f>
        <v>2976</v>
      </c>
      <c r="E2959">
        <f>INT(D2959/'Peaker Keys'!$B$6)+1</f>
        <v>125</v>
      </c>
      <c r="F2959">
        <f>MOD(D2959,'Peaker Keys'!$B$6)</f>
        <v>0</v>
      </c>
      <c r="G2959" t="str">
        <f>VLOOKUP(E2959,Clustering!$A$6:$B$370,2,FALSE)</f>
        <v>Spring</v>
      </c>
      <c r="H2959">
        <f>IF('Peaker Keys'!$B$29&gt;0,MAX(0,MIN('Peaker Keys'!$B$10,B2959/'Peaker Keys'!$B$29)),0)</f>
        <v>0.53010348071495772</v>
      </c>
      <c r="I2959">
        <f>MAX(0,MIN('Peaker Keys'!$B$10,C2959/'Peaker Keys'!$B$30))</f>
        <v>7.3766550563510768E-3</v>
      </c>
      <c r="J2959">
        <f>IF('Peaker Keys'!$B$31=1,H2959,I2959)</f>
        <v>0.53010348071495772</v>
      </c>
    </row>
    <row r="2960" spans="1:10" x14ac:dyDescent="0.25">
      <c r="A2960">
        <v>2954</v>
      </c>
      <c r="B2960">
        <v>225.4</v>
      </c>
      <c r="C2960">
        <v>880.6</v>
      </c>
      <c r="D2960">
        <f>MOD(A2960-1+'Peaker Keys'!$B$7,'Peaker Keys'!$B$5)</f>
        <v>2977</v>
      </c>
      <c r="E2960">
        <f>INT(D2960/'Peaker Keys'!$B$6)+1</f>
        <v>125</v>
      </c>
      <c r="F2960">
        <f>MOD(D2960,'Peaker Keys'!$B$6)</f>
        <v>1</v>
      </c>
      <c r="G2960" t="str">
        <f>VLOOKUP(E2960,Clustering!$A$6:$B$370,2,FALSE)</f>
        <v>Spring</v>
      </c>
      <c r="H2960">
        <f>IF('Peaker Keys'!$B$29&gt;0,MAX(0,MIN('Peaker Keys'!$B$10,B2960/'Peaker Keys'!$B$29)),0)</f>
        <v>0.53010348071495772</v>
      </c>
      <c r="I2960">
        <f>MAX(0,MIN('Peaker Keys'!$B$10,C2960/'Peaker Keys'!$B$30))</f>
        <v>7.3766550563510768E-3</v>
      </c>
      <c r="J2960">
        <f>IF('Peaker Keys'!$B$31=1,H2960,I2960)</f>
        <v>0.53010348071495772</v>
      </c>
    </row>
    <row r="2961" spans="1:10" x14ac:dyDescent="0.25">
      <c r="A2961">
        <v>2955</v>
      </c>
      <c r="B2961">
        <v>225.4</v>
      </c>
      <c r="C2961">
        <v>880.6</v>
      </c>
      <c r="D2961">
        <f>MOD(A2961-1+'Peaker Keys'!$B$7,'Peaker Keys'!$B$5)</f>
        <v>2978</v>
      </c>
      <c r="E2961">
        <f>INT(D2961/'Peaker Keys'!$B$6)+1</f>
        <v>125</v>
      </c>
      <c r="F2961">
        <f>MOD(D2961,'Peaker Keys'!$B$6)</f>
        <v>2</v>
      </c>
      <c r="G2961" t="str">
        <f>VLOOKUP(E2961,Clustering!$A$6:$B$370,2,FALSE)</f>
        <v>Spring</v>
      </c>
      <c r="H2961">
        <f>IF('Peaker Keys'!$B$29&gt;0,MAX(0,MIN('Peaker Keys'!$B$10,B2961/'Peaker Keys'!$B$29)),0)</f>
        <v>0.53010348071495772</v>
      </c>
      <c r="I2961">
        <f>MAX(0,MIN('Peaker Keys'!$B$10,C2961/'Peaker Keys'!$B$30))</f>
        <v>7.3766550563510768E-3</v>
      </c>
      <c r="J2961">
        <f>IF('Peaker Keys'!$B$31=1,H2961,I2961)</f>
        <v>0.53010348071495772</v>
      </c>
    </row>
    <row r="2962" spans="1:10" x14ac:dyDescent="0.25">
      <c r="A2962">
        <v>2956</v>
      </c>
      <c r="B2962">
        <v>225.4</v>
      </c>
      <c r="C2962">
        <v>880.6</v>
      </c>
      <c r="D2962">
        <f>MOD(A2962-1+'Peaker Keys'!$B$7,'Peaker Keys'!$B$5)</f>
        <v>2979</v>
      </c>
      <c r="E2962">
        <f>INT(D2962/'Peaker Keys'!$B$6)+1</f>
        <v>125</v>
      </c>
      <c r="F2962">
        <f>MOD(D2962,'Peaker Keys'!$B$6)</f>
        <v>3</v>
      </c>
      <c r="G2962" t="str">
        <f>VLOOKUP(E2962,Clustering!$A$6:$B$370,2,FALSE)</f>
        <v>Spring</v>
      </c>
      <c r="H2962">
        <f>IF('Peaker Keys'!$B$29&gt;0,MAX(0,MIN('Peaker Keys'!$B$10,B2962/'Peaker Keys'!$B$29)),0)</f>
        <v>0.53010348071495772</v>
      </c>
      <c r="I2962">
        <f>MAX(0,MIN('Peaker Keys'!$B$10,C2962/'Peaker Keys'!$B$30))</f>
        <v>7.3766550563510768E-3</v>
      </c>
      <c r="J2962">
        <f>IF('Peaker Keys'!$B$31=1,H2962,I2962)</f>
        <v>0.53010348071495772</v>
      </c>
    </row>
    <row r="2963" spans="1:10" x14ac:dyDescent="0.25">
      <c r="A2963">
        <v>2957</v>
      </c>
      <c r="B2963">
        <v>225.4</v>
      </c>
      <c r="C2963">
        <v>880.6</v>
      </c>
      <c r="D2963">
        <f>MOD(A2963-1+'Peaker Keys'!$B$7,'Peaker Keys'!$B$5)</f>
        <v>2980</v>
      </c>
      <c r="E2963">
        <f>INT(D2963/'Peaker Keys'!$B$6)+1</f>
        <v>125</v>
      </c>
      <c r="F2963">
        <f>MOD(D2963,'Peaker Keys'!$B$6)</f>
        <v>4</v>
      </c>
      <c r="G2963" t="str">
        <f>VLOOKUP(E2963,Clustering!$A$6:$B$370,2,FALSE)</f>
        <v>Spring</v>
      </c>
      <c r="H2963">
        <f>IF('Peaker Keys'!$B$29&gt;0,MAX(0,MIN('Peaker Keys'!$B$10,B2963/'Peaker Keys'!$B$29)),0)</f>
        <v>0.53010348071495772</v>
      </c>
      <c r="I2963">
        <f>MAX(0,MIN('Peaker Keys'!$B$10,C2963/'Peaker Keys'!$B$30))</f>
        <v>7.3766550563510768E-3</v>
      </c>
      <c r="J2963">
        <f>IF('Peaker Keys'!$B$31=1,H2963,I2963)</f>
        <v>0.53010348071495772</v>
      </c>
    </row>
    <row r="2964" spans="1:10" x14ac:dyDescent="0.25">
      <c r="A2964">
        <v>2958</v>
      </c>
      <c r="B2964">
        <v>225.4</v>
      </c>
      <c r="C2964">
        <v>880.6</v>
      </c>
      <c r="D2964">
        <f>MOD(A2964-1+'Peaker Keys'!$B$7,'Peaker Keys'!$B$5)</f>
        <v>2981</v>
      </c>
      <c r="E2964">
        <f>INT(D2964/'Peaker Keys'!$B$6)+1</f>
        <v>125</v>
      </c>
      <c r="F2964">
        <f>MOD(D2964,'Peaker Keys'!$B$6)</f>
        <v>5</v>
      </c>
      <c r="G2964" t="str">
        <f>VLOOKUP(E2964,Clustering!$A$6:$B$370,2,FALSE)</f>
        <v>Spring</v>
      </c>
      <c r="H2964">
        <f>IF('Peaker Keys'!$B$29&gt;0,MAX(0,MIN('Peaker Keys'!$B$10,B2964/'Peaker Keys'!$B$29)),0)</f>
        <v>0.53010348071495772</v>
      </c>
      <c r="I2964">
        <f>MAX(0,MIN('Peaker Keys'!$B$10,C2964/'Peaker Keys'!$B$30))</f>
        <v>7.3766550563510768E-3</v>
      </c>
      <c r="J2964">
        <f>IF('Peaker Keys'!$B$31=1,H2964,I2964)</f>
        <v>0.53010348071495772</v>
      </c>
    </row>
    <row r="2965" spans="1:10" x14ac:dyDescent="0.25">
      <c r="A2965">
        <v>2959</v>
      </c>
      <c r="B2965">
        <v>225.4</v>
      </c>
      <c r="C2965">
        <v>880.6</v>
      </c>
      <c r="D2965">
        <f>MOD(A2965-1+'Peaker Keys'!$B$7,'Peaker Keys'!$B$5)</f>
        <v>2982</v>
      </c>
      <c r="E2965">
        <f>INT(D2965/'Peaker Keys'!$B$6)+1</f>
        <v>125</v>
      </c>
      <c r="F2965">
        <f>MOD(D2965,'Peaker Keys'!$B$6)</f>
        <v>6</v>
      </c>
      <c r="G2965" t="str">
        <f>VLOOKUP(E2965,Clustering!$A$6:$B$370,2,FALSE)</f>
        <v>Spring</v>
      </c>
      <c r="H2965">
        <f>IF('Peaker Keys'!$B$29&gt;0,MAX(0,MIN('Peaker Keys'!$B$10,B2965/'Peaker Keys'!$B$29)),0)</f>
        <v>0.53010348071495772</v>
      </c>
      <c r="I2965">
        <f>MAX(0,MIN('Peaker Keys'!$B$10,C2965/'Peaker Keys'!$B$30))</f>
        <v>7.3766550563510768E-3</v>
      </c>
      <c r="J2965">
        <f>IF('Peaker Keys'!$B$31=1,H2965,I2965)</f>
        <v>0.53010348071495772</v>
      </c>
    </row>
    <row r="2966" spans="1:10" x14ac:dyDescent="0.25">
      <c r="A2966">
        <v>2960</v>
      </c>
      <c r="B2966">
        <v>225.4</v>
      </c>
      <c r="C2966">
        <v>880.6</v>
      </c>
      <c r="D2966">
        <f>MOD(A2966-1+'Peaker Keys'!$B$7,'Peaker Keys'!$B$5)</f>
        <v>2983</v>
      </c>
      <c r="E2966">
        <f>INT(D2966/'Peaker Keys'!$B$6)+1</f>
        <v>125</v>
      </c>
      <c r="F2966">
        <f>MOD(D2966,'Peaker Keys'!$B$6)</f>
        <v>7</v>
      </c>
      <c r="G2966" t="str">
        <f>VLOOKUP(E2966,Clustering!$A$6:$B$370,2,FALSE)</f>
        <v>Spring</v>
      </c>
      <c r="H2966">
        <f>IF('Peaker Keys'!$B$29&gt;0,MAX(0,MIN('Peaker Keys'!$B$10,B2966/'Peaker Keys'!$B$29)),0)</f>
        <v>0.53010348071495772</v>
      </c>
      <c r="I2966">
        <f>MAX(0,MIN('Peaker Keys'!$B$10,C2966/'Peaker Keys'!$B$30))</f>
        <v>7.3766550563510768E-3</v>
      </c>
      <c r="J2966">
        <f>IF('Peaker Keys'!$B$31=1,H2966,I2966)</f>
        <v>0.53010348071495772</v>
      </c>
    </row>
    <row r="2967" spans="1:10" x14ac:dyDescent="0.25">
      <c r="A2967">
        <v>2961</v>
      </c>
      <c r="B2967">
        <v>225.4</v>
      </c>
      <c r="C2967">
        <v>880.6</v>
      </c>
      <c r="D2967">
        <f>MOD(A2967-1+'Peaker Keys'!$B$7,'Peaker Keys'!$B$5)</f>
        <v>2984</v>
      </c>
      <c r="E2967">
        <f>INT(D2967/'Peaker Keys'!$B$6)+1</f>
        <v>125</v>
      </c>
      <c r="F2967">
        <f>MOD(D2967,'Peaker Keys'!$B$6)</f>
        <v>8</v>
      </c>
      <c r="G2967" t="str">
        <f>VLOOKUP(E2967,Clustering!$A$6:$B$370,2,FALSE)</f>
        <v>Spring</v>
      </c>
      <c r="H2967">
        <f>IF('Peaker Keys'!$B$29&gt;0,MAX(0,MIN('Peaker Keys'!$B$10,B2967/'Peaker Keys'!$B$29)),0)</f>
        <v>0.53010348071495772</v>
      </c>
      <c r="I2967">
        <f>MAX(0,MIN('Peaker Keys'!$B$10,C2967/'Peaker Keys'!$B$30))</f>
        <v>7.3766550563510768E-3</v>
      </c>
      <c r="J2967">
        <f>IF('Peaker Keys'!$B$31=1,H2967,I2967)</f>
        <v>0.53010348071495772</v>
      </c>
    </row>
    <row r="2968" spans="1:10" x14ac:dyDescent="0.25">
      <c r="A2968">
        <v>2962</v>
      </c>
      <c r="B2968">
        <v>225.4</v>
      </c>
      <c r="C2968">
        <v>880.6</v>
      </c>
      <c r="D2968">
        <f>MOD(A2968-1+'Peaker Keys'!$B$7,'Peaker Keys'!$B$5)</f>
        <v>2985</v>
      </c>
      <c r="E2968">
        <f>INT(D2968/'Peaker Keys'!$B$6)+1</f>
        <v>125</v>
      </c>
      <c r="F2968">
        <f>MOD(D2968,'Peaker Keys'!$B$6)</f>
        <v>9</v>
      </c>
      <c r="G2968" t="str">
        <f>VLOOKUP(E2968,Clustering!$A$6:$B$370,2,FALSE)</f>
        <v>Spring</v>
      </c>
      <c r="H2968">
        <f>IF('Peaker Keys'!$B$29&gt;0,MAX(0,MIN('Peaker Keys'!$B$10,B2968/'Peaker Keys'!$B$29)),0)</f>
        <v>0.53010348071495772</v>
      </c>
      <c r="I2968">
        <f>MAX(0,MIN('Peaker Keys'!$B$10,C2968/'Peaker Keys'!$B$30))</f>
        <v>7.3766550563510768E-3</v>
      </c>
      <c r="J2968">
        <f>IF('Peaker Keys'!$B$31=1,H2968,I2968)</f>
        <v>0.53010348071495772</v>
      </c>
    </row>
    <row r="2969" spans="1:10" x14ac:dyDescent="0.25">
      <c r="A2969">
        <v>2963</v>
      </c>
      <c r="B2969">
        <v>225.4</v>
      </c>
      <c r="C2969">
        <v>880.6</v>
      </c>
      <c r="D2969">
        <f>MOD(A2969-1+'Peaker Keys'!$B$7,'Peaker Keys'!$B$5)</f>
        <v>2986</v>
      </c>
      <c r="E2969">
        <f>INT(D2969/'Peaker Keys'!$B$6)+1</f>
        <v>125</v>
      </c>
      <c r="F2969">
        <f>MOD(D2969,'Peaker Keys'!$B$6)</f>
        <v>10</v>
      </c>
      <c r="G2969" t="str">
        <f>VLOOKUP(E2969,Clustering!$A$6:$B$370,2,FALSE)</f>
        <v>Spring</v>
      </c>
      <c r="H2969">
        <f>IF('Peaker Keys'!$B$29&gt;0,MAX(0,MIN('Peaker Keys'!$B$10,B2969/'Peaker Keys'!$B$29)),0)</f>
        <v>0.53010348071495772</v>
      </c>
      <c r="I2969">
        <f>MAX(0,MIN('Peaker Keys'!$B$10,C2969/'Peaker Keys'!$B$30))</f>
        <v>7.3766550563510768E-3</v>
      </c>
      <c r="J2969">
        <f>IF('Peaker Keys'!$B$31=1,H2969,I2969)</f>
        <v>0.53010348071495772</v>
      </c>
    </row>
    <row r="2970" spans="1:10" x14ac:dyDescent="0.25">
      <c r="A2970">
        <v>2964</v>
      </c>
      <c r="B2970">
        <v>225.4</v>
      </c>
      <c r="C2970">
        <v>888.3</v>
      </c>
      <c r="D2970">
        <f>MOD(A2970-1+'Peaker Keys'!$B$7,'Peaker Keys'!$B$5)</f>
        <v>2987</v>
      </c>
      <c r="E2970">
        <f>INT(D2970/'Peaker Keys'!$B$6)+1</f>
        <v>125</v>
      </c>
      <c r="F2970">
        <f>MOD(D2970,'Peaker Keys'!$B$6)</f>
        <v>11</v>
      </c>
      <c r="G2970" t="str">
        <f>VLOOKUP(E2970,Clustering!$A$6:$B$370,2,FALSE)</f>
        <v>Spring</v>
      </c>
      <c r="H2970">
        <f>IF('Peaker Keys'!$B$29&gt;0,MAX(0,MIN('Peaker Keys'!$B$10,B2970/'Peaker Keys'!$B$29)),0)</f>
        <v>0.53010348071495772</v>
      </c>
      <c r="I2970">
        <f>MAX(0,MIN('Peaker Keys'!$B$10,C2970/'Peaker Keys'!$B$30))</f>
        <v>7.441156809626006E-3</v>
      </c>
      <c r="J2970">
        <f>IF('Peaker Keys'!$B$31=1,H2970,I2970)</f>
        <v>0.53010348071495772</v>
      </c>
    </row>
    <row r="2971" spans="1:10" x14ac:dyDescent="0.25">
      <c r="A2971">
        <v>2965</v>
      </c>
      <c r="B2971">
        <v>225.4</v>
      </c>
      <c r="C2971">
        <v>880.6</v>
      </c>
      <c r="D2971">
        <f>MOD(A2971-1+'Peaker Keys'!$B$7,'Peaker Keys'!$B$5)</f>
        <v>2988</v>
      </c>
      <c r="E2971">
        <f>INT(D2971/'Peaker Keys'!$B$6)+1</f>
        <v>125</v>
      </c>
      <c r="F2971">
        <f>MOD(D2971,'Peaker Keys'!$B$6)</f>
        <v>12</v>
      </c>
      <c r="G2971" t="str">
        <f>VLOOKUP(E2971,Clustering!$A$6:$B$370,2,FALSE)</f>
        <v>Spring</v>
      </c>
      <c r="H2971">
        <f>IF('Peaker Keys'!$B$29&gt;0,MAX(0,MIN('Peaker Keys'!$B$10,B2971/'Peaker Keys'!$B$29)),0)</f>
        <v>0.53010348071495772</v>
      </c>
      <c r="I2971">
        <f>MAX(0,MIN('Peaker Keys'!$B$10,C2971/'Peaker Keys'!$B$30))</f>
        <v>7.3766550563510768E-3</v>
      </c>
      <c r="J2971">
        <f>IF('Peaker Keys'!$B$31=1,H2971,I2971)</f>
        <v>0.53010348071495772</v>
      </c>
    </row>
    <row r="2972" spans="1:10" x14ac:dyDescent="0.25">
      <c r="A2972">
        <v>2966</v>
      </c>
      <c r="B2972">
        <v>225.4</v>
      </c>
      <c r="C2972">
        <v>890.5</v>
      </c>
      <c r="D2972">
        <f>MOD(A2972-1+'Peaker Keys'!$B$7,'Peaker Keys'!$B$5)</f>
        <v>2989</v>
      </c>
      <c r="E2972">
        <f>INT(D2972/'Peaker Keys'!$B$6)+1</f>
        <v>125</v>
      </c>
      <c r="F2972">
        <f>MOD(D2972,'Peaker Keys'!$B$6)</f>
        <v>13</v>
      </c>
      <c r="G2972" t="str">
        <f>VLOOKUP(E2972,Clustering!$A$6:$B$370,2,FALSE)</f>
        <v>Spring</v>
      </c>
      <c r="H2972">
        <f>IF('Peaker Keys'!$B$29&gt;0,MAX(0,MIN('Peaker Keys'!$B$10,B2972/'Peaker Keys'!$B$29)),0)</f>
        <v>0.53010348071495772</v>
      </c>
      <c r="I2972">
        <f>MAX(0,MIN('Peaker Keys'!$B$10,C2972/'Peaker Keys'!$B$30))</f>
        <v>7.4595858819902728E-3</v>
      </c>
      <c r="J2972">
        <f>IF('Peaker Keys'!$B$31=1,H2972,I2972)</f>
        <v>0.53010348071495772</v>
      </c>
    </row>
    <row r="2973" spans="1:10" x14ac:dyDescent="0.25">
      <c r="A2973">
        <v>2967</v>
      </c>
      <c r="B2973">
        <v>225.4</v>
      </c>
      <c r="C2973">
        <v>992.9</v>
      </c>
      <c r="D2973">
        <f>MOD(A2973-1+'Peaker Keys'!$B$7,'Peaker Keys'!$B$5)</f>
        <v>2990</v>
      </c>
      <c r="E2973">
        <f>INT(D2973/'Peaker Keys'!$B$6)+1</f>
        <v>125</v>
      </c>
      <c r="F2973">
        <f>MOD(D2973,'Peaker Keys'!$B$6)</f>
        <v>14</v>
      </c>
      <c r="G2973" t="str">
        <f>VLOOKUP(E2973,Clustering!$A$6:$B$370,2,FALSE)</f>
        <v>Spring</v>
      </c>
      <c r="H2973">
        <f>IF('Peaker Keys'!$B$29&gt;0,MAX(0,MIN('Peaker Keys'!$B$10,B2973/'Peaker Keys'!$B$29)),0)</f>
        <v>0.53010348071495772</v>
      </c>
      <c r="I2973">
        <f>MAX(0,MIN('Peaker Keys'!$B$10,C2973/'Peaker Keys'!$B$30))</f>
        <v>8.3173754320360928E-3</v>
      </c>
      <c r="J2973">
        <f>IF('Peaker Keys'!$B$31=1,H2973,I2973)</f>
        <v>0.53010348071495772</v>
      </c>
    </row>
    <row r="2974" spans="1:10" x14ac:dyDescent="0.25">
      <c r="A2974">
        <v>2968</v>
      </c>
      <c r="B2974">
        <v>225.4</v>
      </c>
      <c r="C2974">
        <v>1202.0999999999999</v>
      </c>
      <c r="D2974">
        <f>MOD(A2974-1+'Peaker Keys'!$B$7,'Peaker Keys'!$B$5)</f>
        <v>2991</v>
      </c>
      <c r="E2974">
        <f>INT(D2974/'Peaker Keys'!$B$6)+1</f>
        <v>125</v>
      </c>
      <c r="F2974">
        <f>MOD(D2974,'Peaker Keys'!$B$6)</f>
        <v>15</v>
      </c>
      <c r="G2974" t="str">
        <f>VLOOKUP(E2974,Clustering!$A$6:$B$370,2,FALSE)</f>
        <v>Spring</v>
      </c>
      <c r="H2974">
        <f>IF('Peaker Keys'!$B$29&gt;0,MAX(0,MIN('Peaker Keys'!$B$10,B2974/'Peaker Keys'!$B$29)),0)</f>
        <v>0.53010348071495772</v>
      </c>
      <c r="I2974">
        <f>MAX(0,MIN('Peaker Keys'!$B$10,C2974/'Peaker Keys'!$B$30))</f>
        <v>1.0069812676856266E-2</v>
      </c>
      <c r="J2974">
        <f>IF('Peaker Keys'!$B$31=1,H2974,I2974)</f>
        <v>0.53010348071495772</v>
      </c>
    </row>
    <row r="2975" spans="1:10" x14ac:dyDescent="0.25">
      <c r="A2975">
        <v>2969</v>
      </c>
      <c r="B2975">
        <v>225.4</v>
      </c>
      <c r="C2975">
        <v>1246.2</v>
      </c>
      <c r="D2975">
        <f>MOD(A2975-1+'Peaker Keys'!$B$7,'Peaker Keys'!$B$5)</f>
        <v>2992</v>
      </c>
      <c r="E2975">
        <f>INT(D2975/'Peaker Keys'!$B$6)+1</f>
        <v>125</v>
      </c>
      <c r="F2975">
        <f>MOD(D2975,'Peaker Keys'!$B$6)</f>
        <v>16</v>
      </c>
      <c r="G2975" t="str">
        <f>VLOOKUP(E2975,Clustering!$A$6:$B$370,2,FALSE)</f>
        <v>Spring</v>
      </c>
      <c r="H2975">
        <f>IF('Peaker Keys'!$B$29&gt;0,MAX(0,MIN('Peaker Keys'!$B$10,B2975/'Peaker Keys'!$B$29)),0)</f>
        <v>0.53010348071495772</v>
      </c>
      <c r="I2975">
        <f>MAX(0,MIN('Peaker Keys'!$B$10,C2975/'Peaker Keys'!$B$30))</f>
        <v>1.0439231809249048E-2</v>
      </c>
      <c r="J2975">
        <f>IF('Peaker Keys'!$B$31=1,H2975,I2975)</f>
        <v>0.53010348071495772</v>
      </c>
    </row>
    <row r="2976" spans="1:10" x14ac:dyDescent="0.25">
      <c r="A2976">
        <v>2970</v>
      </c>
      <c r="B2976">
        <v>270.7</v>
      </c>
      <c r="C2976">
        <v>1873.1</v>
      </c>
      <c r="D2976">
        <f>MOD(A2976-1+'Peaker Keys'!$B$7,'Peaker Keys'!$B$5)</f>
        <v>2993</v>
      </c>
      <c r="E2976">
        <f>INT(D2976/'Peaker Keys'!$B$6)+1</f>
        <v>125</v>
      </c>
      <c r="F2976">
        <f>MOD(D2976,'Peaker Keys'!$B$6)</f>
        <v>17</v>
      </c>
      <c r="G2976" t="str">
        <f>VLOOKUP(E2976,Clustering!$A$6:$B$370,2,FALSE)</f>
        <v>Spring</v>
      </c>
      <c r="H2976">
        <f>IF('Peaker Keys'!$B$29&gt;0,MAX(0,MIN('Peaker Keys'!$B$10,B2976/'Peaker Keys'!$B$29)),0)</f>
        <v>0.63664158043273755</v>
      </c>
      <c r="I2976">
        <f>MAX(0,MIN('Peaker Keys'!$B$10,C2976/'Peaker Keys'!$B$30))</f>
        <v>1.5690679747957303E-2</v>
      </c>
      <c r="J2976">
        <f>IF('Peaker Keys'!$B$31=1,H2976,I2976)</f>
        <v>0.63664158043273755</v>
      </c>
    </row>
    <row r="2977" spans="1:10" x14ac:dyDescent="0.25">
      <c r="A2977">
        <v>2971</v>
      </c>
      <c r="B2977">
        <v>225.4</v>
      </c>
      <c r="C2977">
        <v>7285.7</v>
      </c>
      <c r="D2977">
        <f>MOD(A2977-1+'Peaker Keys'!$B$7,'Peaker Keys'!$B$5)</f>
        <v>2994</v>
      </c>
      <c r="E2977">
        <f>INT(D2977/'Peaker Keys'!$B$6)+1</f>
        <v>125</v>
      </c>
      <c r="F2977">
        <f>MOD(D2977,'Peaker Keys'!$B$6)</f>
        <v>18</v>
      </c>
      <c r="G2977" t="str">
        <f>VLOOKUP(E2977,Clustering!$A$6:$B$370,2,FALSE)</f>
        <v>Spring</v>
      </c>
      <c r="H2977">
        <f>IF('Peaker Keys'!$B$29&gt;0,MAX(0,MIN('Peaker Keys'!$B$10,B2977/'Peaker Keys'!$B$29)),0)</f>
        <v>0.53010348071495772</v>
      </c>
      <c r="I2977">
        <f>MAX(0,MIN('Peaker Keys'!$B$10,C2977/'Peaker Keys'!$B$30))</f>
        <v>6.1031223874695707E-2</v>
      </c>
      <c r="J2977">
        <f>IF('Peaker Keys'!$B$31=1,H2977,I2977)</f>
        <v>0.53010348071495772</v>
      </c>
    </row>
    <row r="2978" spans="1:10" x14ac:dyDescent="0.25">
      <c r="A2978">
        <v>2972</v>
      </c>
      <c r="B2978">
        <v>225.4</v>
      </c>
      <c r="C2978">
        <v>7194.7</v>
      </c>
      <c r="D2978">
        <f>MOD(A2978-1+'Peaker Keys'!$B$7,'Peaker Keys'!$B$5)</f>
        <v>2995</v>
      </c>
      <c r="E2978">
        <f>INT(D2978/'Peaker Keys'!$B$6)+1</f>
        <v>125</v>
      </c>
      <c r="F2978">
        <f>MOD(D2978,'Peaker Keys'!$B$6)</f>
        <v>19</v>
      </c>
      <c r="G2978" t="str">
        <f>VLOOKUP(E2978,Clustering!$A$6:$B$370,2,FALSE)</f>
        <v>Spring</v>
      </c>
      <c r="H2978">
        <f>IF('Peaker Keys'!$B$29&gt;0,MAX(0,MIN('Peaker Keys'!$B$10,B2978/'Peaker Keys'!$B$29)),0)</f>
        <v>0.53010348071495772</v>
      </c>
      <c r="I2978">
        <f>MAX(0,MIN('Peaker Keys'!$B$10,C2978/'Peaker Keys'!$B$30))</f>
        <v>6.0268930426901082E-2</v>
      </c>
      <c r="J2978">
        <f>IF('Peaker Keys'!$B$31=1,H2978,I2978)</f>
        <v>0.53010348071495772</v>
      </c>
    </row>
    <row r="2979" spans="1:10" x14ac:dyDescent="0.25">
      <c r="A2979">
        <v>2973</v>
      </c>
      <c r="B2979">
        <v>225.4</v>
      </c>
      <c r="C2979">
        <v>2599</v>
      </c>
      <c r="D2979">
        <f>MOD(A2979-1+'Peaker Keys'!$B$7,'Peaker Keys'!$B$5)</f>
        <v>2996</v>
      </c>
      <c r="E2979">
        <f>INT(D2979/'Peaker Keys'!$B$6)+1</f>
        <v>125</v>
      </c>
      <c r="F2979">
        <f>MOD(D2979,'Peaker Keys'!$B$6)</f>
        <v>20</v>
      </c>
      <c r="G2979" t="str">
        <f>VLOOKUP(E2979,Clustering!$A$6:$B$370,2,FALSE)</f>
        <v>Spring</v>
      </c>
      <c r="H2979">
        <f>IF('Peaker Keys'!$B$29&gt;0,MAX(0,MIN('Peaker Keys'!$B$10,B2979/'Peaker Keys'!$B$29)),0)</f>
        <v>0.53010348071495772</v>
      </c>
      <c r="I2979">
        <f>MAX(0,MIN('Peaker Keys'!$B$10,C2979/'Peaker Keys'!$B$30))</f>
        <v>2.1771435943057516E-2</v>
      </c>
      <c r="J2979">
        <f>IF('Peaker Keys'!$B$31=1,H2979,I2979)</f>
        <v>0.53010348071495772</v>
      </c>
    </row>
    <row r="2980" spans="1:10" x14ac:dyDescent="0.25">
      <c r="A2980">
        <v>2974</v>
      </c>
      <c r="B2980">
        <v>225.4</v>
      </c>
      <c r="C2980">
        <v>2596.6999999999998</v>
      </c>
      <c r="D2980">
        <f>MOD(A2980-1+'Peaker Keys'!$B$7,'Peaker Keys'!$B$5)</f>
        <v>2997</v>
      </c>
      <c r="E2980">
        <f>INT(D2980/'Peaker Keys'!$B$6)+1</f>
        <v>125</v>
      </c>
      <c r="F2980">
        <f>MOD(D2980,'Peaker Keys'!$B$6)</f>
        <v>21</v>
      </c>
      <c r="G2980" t="str">
        <f>VLOOKUP(E2980,Clustering!$A$6:$B$370,2,FALSE)</f>
        <v>Spring</v>
      </c>
      <c r="H2980">
        <f>IF('Peaker Keys'!$B$29&gt;0,MAX(0,MIN('Peaker Keys'!$B$10,B2980/'Peaker Keys'!$B$29)),0)</f>
        <v>0.53010348071495772</v>
      </c>
      <c r="I2980">
        <f>MAX(0,MIN('Peaker Keys'!$B$10,C2980/'Peaker Keys'!$B$30))</f>
        <v>2.1752169185585781E-2</v>
      </c>
      <c r="J2980">
        <f>IF('Peaker Keys'!$B$31=1,H2980,I2980)</f>
        <v>0.53010348071495772</v>
      </c>
    </row>
    <row r="2981" spans="1:10" x14ac:dyDescent="0.25">
      <c r="A2981">
        <v>2975</v>
      </c>
      <c r="B2981">
        <v>225.4</v>
      </c>
      <c r="C2981">
        <v>1290.8</v>
      </c>
      <c r="D2981">
        <f>MOD(A2981-1+'Peaker Keys'!$B$7,'Peaker Keys'!$B$5)</f>
        <v>2998</v>
      </c>
      <c r="E2981">
        <f>INT(D2981/'Peaker Keys'!$B$6)+1</f>
        <v>125</v>
      </c>
      <c r="F2981">
        <f>MOD(D2981,'Peaker Keys'!$B$6)</f>
        <v>22</v>
      </c>
      <c r="G2981" t="str">
        <f>VLOOKUP(E2981,Clustering!$A$6:$B$370,2,FALSE)</f>
        <v>Spring</v>
      </c>
      <c r="H2981">
        <f>IF('Peaker Keys'!$B$29&gt;0,MAX(0,MIN('Peaker Keys'!$B$10,B2981/'Peaker Keys'!$B$29)),0)</f>
        <v>0.53010348071495772</v>
      </c>
      <c r="I2981">
        <f>MAX(0,MIN('Peaker Keys'!$B$10,C2981/'Peaker Keys'!$B$30))</f>
        <v>1.0812839367179162E-2</v>
      </c>
      <c r="J2981">
        <f>IF('Peaker Keys'!$B$31=1,H2981,I2981)</f>
        <v>0.53010348071495772</v>
      </c>
    </row>
    <row r="2982" spans="1:10" x14ac:dyDescent="0.25">
      <c r="A2982">
        <v>2976</v>
      </c>
      <c r="B2982">
        <v>225.4</v>
      </c>
      <c r="C2982">
        <v>1348</v>
      </c>
      <c r="D2982">
        <f>MOD(A2982-1+'Peaker Keys'!$B$7,'Peaker Keys'!$B$5)</f>
        <v>2999</v>
      </c>
      <c r="E2982">
        <f>INT(D2982/'Peaker Keys'!$B$6)+1</f>
        <v>125</v>
      </c>
      <c r="F2982">
        <f>MOD(D2982,'Peaker Keys'!$B$6)</f>
        <v>23</v>
      </c>
      <c r="G2982" t="str">
        <f>VLOOKUP(E2982,Clustering!$A$6:$B$370,2,FALSE)</f>
        <v>Spring</v>
      </c>
      <c r="H2982">
        <f>IF('Peaker Keys'!$B$29&gt;0,MAX(0,MIN('Peaker Keys'!$B$10,B2982/'Peaker Keys'!$B$29)),0)</f>
        <v>0.53010348071495772</v>
      </c>
      <c r="I2982">
        <f>MAX(0,MIN('Peaker Keys'!$B$10,C2982/'Peaker Keys'!$B$30))</f>
        <v>1.129199524865007E-2</v>
      </c>
      <c r="J2982">
        <f>IF('Peaker Keys'!$B$31=1,H2982,I2982)</f>
        <v>0.53010348071495772</v>
      </c>
    </row>
    <row r="2983" spans="1:10" x14ac:dyDescent="0.25">
      <c r="A2983">
        <v>2977</v>
      </c>
      <c r="B2983">
        <v>225.4</v>
      </c>
      <c r="C2983">
        <v>1224.4000000000001</v>
      </c>
      <c r="D2983">
        <f>MOD(A2983-1+'Peaker Keys'!$B$7,'Peaker Keys'!$B$5)</f>
        <v>3000</v>
      </c>
      <c r="E2983">
        <f>INT(D2983/'Peaker Keys'!$B$6)+1</f>
        <v>126</v>
      </c>
      <c r="F2983">
        <f>MOD(D2983,'Peaker Keys'!$B$6)</f>
        <v>0</v>
      </c>
      <c r="G2983" t="str">
        <f>VLOOKUP(E2983,Clustering!$A$6:$B$370,2,FALSE)</f>
        <v>Summer</v>
      </c>
      <c r="H2983">
        <f>IF('Peaker Keys'!$B$29&gt;0,MAX(0,MIN('Peaker Keys'!$B$10,B2983/'Peaker Keys'!$B$29)),0)</f>
        <v>0.53010348071495772</v>
      </c>
      <c r="I2983">
        <f>MAX(0,MIN('Peaker Keys'!$B$10,C2983/'Peaker Keys'!$B$30))</f>
        <v>1.0256616455821325E-2</v>
      </c>
      <c r="J2983">
        <f>IF('Peaker Keys'!$B$31=1,H2983,I2983)</f>
        <v>0.53010348071495772</v>
      </c>
    </row>
    <row r="2984" spans="1:10" x14ac:dyDescent="0.25">
      <c r="A2984">
        <v>2978</v>
      </c>
      <c r="B2984">
        <v>225.4</v>
      </c>
      <c r="C2984">
        <v>1168.7</v>
      </c>
      <c r="D2984">
        <f>MOD(A2984-1+'Peaker Keys'!$B$7,'Peaker Keys'!$B$5)</f>
        <v>3001</v>
      </c>
      <c r="E2984">
        <f>INT(D2984/'Peaker Keys'!$B$6)+1</f>
        <v>126</v>
      </c>
      <c r="F2984">
        <f>MOD(D2984,'Peaker Keys'!$B$6)</f>
        <v>1</v>
      </c>
      <c r="G2984" t="str">
        <f>VLOOKUP(E2984,Clustering!$A$6:$B$370,2,FALSE)</f>
        <v>Summer</v>
      </c>
      <c r="H2984">
        <f>IF('Peaker Keys'!$B$29&gt;0,MAX(0,MIN('Peaker Keys'!$B$10,B2984/'Peaker Keys'!$B$29)),0)</f>
        <v>0.53010348071495772</v>
      </c>
      <c r="I2984">
        <f>MAX(0,MIN('Peaker Keys'!$B$10,C2984/'Peaker Keys'!$B$30))</f>
        <v>9.7900258509624159E-3</v>
      </c>
      <c r="J2984">
        <f>IF('Peaker Keys'!$B$31=1,H2984,I2984)</f>
        <v>0.53010348071495772</v>
      </c>
    </row>
    <row r="2985" spans="1:10" x14ac:dyDescent="0.25">
      <c r="A2985">
        <v>2979</v>
      </c>
      <c r="B2985">
        <v>225.4</v>
      </c>
      <c r="C2985">
        <v>1168.7</v>
      </c>
      <c r="D2985">
        <f>MOD(A2985-1+'Peaker Keys'!$B$7,'Peaker Keys'!$B$5)</f>
        <v>3002</v>
      </c>
      <c r="E2985">
        <f>INT(D2985/'Peaker Keys'!$B$6)+1</f>
        <v>126</v>
      </c>
      <c r="F2985">
        <f>MOD(D2985,'Peaker Keys'!$B$6)</f>
        <v>2</v>
      </c>
      <c r="G2985" t="str">
        <f>VLOOKUP(E2985,Clustering!$A$6:$B$370,2,FALSE)</f>
        <v>Summer</v>
      </c>
      <c r="H2985">
        <f>IF('Peaker Keys'!$B$29&gt;0,MAX(0,MIN('Peaker Keys'!$B$10,B2985/'Peaker Keys'!$B$29)),0)</f>
        <v>0.53010348071495772</v>
      </c>
      <c r="I2985">
        <f>MAX(0,MIN('Peaker Keys'!$B$10,C2985/'Peaker Keys'!$B$30))</f>
        <v>9.7900258509624159E-3</v>
      </c>
      <c r="J2985">
        <f>IF('Peaker Keys'!$B$31=1,H2985,I2985)</f>
        <v>0.53010348071495772</v>
      </c>
    </row>
    <row r="2986" spans="1:10" x14ac:dyDescent="0.25">
      <c r="A2986">
        <v>2980</v>
      </c>
      <c r="B2986">
        <v>225.4</v>
      </c>
      <c r="C2986">
        <v>1168.7</v>
      </c>
      <c r="D2986">
        <f>MOD(A2986-1+'Peaker Keys'!$B$7,'Peaker Keys'!$B$5)</f>
        <v>3003</v>
      </c>
      <c r="E2986">
        <f>INT(D2986/'Peaker Keys'!$B$6)+1</f>
        <v>126</v>
      </c>
      <c r="F2986">
        <f>MOD(D2986,'Peaker Keys'!$B$6)</f>
        <v>3</v>
      </c>
      <c r="G2986" t="str">
        <f>VLOOKUP(E2986,Clustering!$A$6:$B$370,2,FALSE)</f>
        <v>Summer</v>
      </c>
      <c r="H2986">
        <f>IF('Peaker Keys'!$B$29&gt;0,MAX(0,MIN('Peaker Keys'!$B$10,B2986/'Peaker Keys'!$B$29)),0)</f>
        <v>0.53010348071495772</v>
      </c>
      <c r="I2986">
        <f>MAX(0,MIN('Peaker Keys'!$B$10,C2986/'Peaker Keys'!$B$30))</f>
        <v>9.7900258509624159E-3</v>
      </c>
      <c r="J2986">
        <f>IF('Peaker Keys'!$B$31=1,H2986,I2986)</f>
        <v>0.53010348071495772</v>
      </c>
    </row>
    <row r="2987" spans="1:10" x14ac:dyDescent="0.25">
      <c r="A2987">
        <v>2981</v>
      </c>
      <c r="B2987">
        <v>225.4</v>
      </c>
      <c r="C2987">
        <v>1168.7</v>
      </c>
      <c r="D2987">
        <f>MOD(A2987-1+'Peaker Keys'!$B$7,'Peaker Keys'!$B$5)</f>
        <v>3004</v>
      </c>
      <c r="E2987">
        <f>INT(D2987/'Peaker Keys'!$B$6)+1</f>
        <v>126</v>
      </c>
      <c r="F2987">
        <f>MOD(D2987,'Peaker Keys'!$B$6)</f>
        <v>4</v>
      </c>
      <c r="G2987" t="str">
        <f>VLOOKUP(E2987,Clustering!$A$6:$B$370,2,FALSE)</f>
        <v>Summer</v>
      </c>
      <c r="H2987">
        <f>IF('Peaker Keys'!$B$29&gt;0,MAX(0,MIN('Peaker Keys'!$B$10,B2987/'Peaker Keys'!$B$29)),0)</f>
        <v>0.53010348071495772</v>
      </c>
      <c r="I2987">
        <f>MAX(0,MIN('Peaker Keys'!$B$10,C2987/'Peaker Keys'!$B$30))</f>
        <v>9.7900258509624159E-3</v>
      </c>
      <c r="J2987">
        <f>IF('Peaker Keys'!$B$31=1,H2987,I2987)</f>
        <v>0.53010348071495772</v>
      </c>
    </row>
    <row r="2988" spans="1:10" x14ac:dyDescent="0.25">
      <c r="A2988">
        <v>2982</v>
      </c>
      <c r="B2988">
        <v>225.4</v>
      </c>
      <c r="C2988">
        <v>1168.7</v>
      </c>
      <c r="D2988">
        <f>MOD(A2988-1+'Peaker Keys'!$B$7,'Peaker Keys'!$B$5)</f>
        <v>3005</v>
      </c>
      <c r="E2988">
        <f>INT(D2988/'Peaker Keys'!$B$6)+1</f>
        <v>126</v>
      </c>
      <c r="F2988">
        <f>MOD(D2988,'Peaker Keys'!$B$6)</f>
        <v>5</v>
      </c>
      <c r="G2988" t="str">
        <f>VLOOKUP(E2988,Clustering!$A$6:$B$370,2,FALSE)</f>
        <v>Summer</v>
      </c>
      <c r="H2988">
        <f>IF('Peaker Keys'!$B$29&gt;0,MAX(0,MIN('Peaker Keys'!$B$10,B2988/'Peaker Keys'!$B$29)),0)</f>
        <v>0.53010348071495772</v>
      </c>
      <c r="I2988">
        <f>MAX(0,MIN('Peaker Keys'!$B$10,C2988/'Peaker Keys'!$B$30))</f>
        <v>9.7900258509624159E-3</v>
      </c>
      <c r="J2988">
        <f>IF('Peaker Keys'!$B$31=1,H2988,I2988)</f>
        <v>0.53010348071495772</v>
      </c>
    </row>
    <row r="2989" spans="1:10" x14ac:dyDescent="0.25">
      <c r="A2989">
        <v>2983</v>
      </c>
      <c r="B2989">
        <v>225.4</v>
      </c>
      <c r="C2989">
        <v>1168.7</v>
      </c>
      <c r="D2989">
        <f>MOD(A2989-1+'Peaker Keys'!$B$7,'Peaker Keys'!$B$5)</f>
        <v>3006</v>
      </c>
      <c r="E2989">
        <f>INT(D2989/'Peaker Keys'!$B$6)+1</f>
        <v>126</v>
      </c>
      <c r="F2989">
        <f>MOD(D2989,'Peaker Keys'!$B$6)</f>
        <v>6</v>
      </c>
      <c r="G2989" t="str">
        <f>VLOOKUP(E2989,Clustering!$A$6:$B$370,2,FALSE)</f>
        <v>Summer</v>
      </c>
      <c r="H2989">
        <f>IF('Peaker Keys'!$B$29&gt;0,MAX(0,MIN('Peaker Keys'!$B$10,B2989/'Peaker Keys'!$B$29)),0)</f>
        <v>0.53010348071495772</v>
      </c>
      <c r="I2989">
        <f>MAX(0,MIN('Peaker Keys'!$B$10,C2989/'Peaker Keys'!$B$30))</f>
        <v>9.7900258509624159E-3</v>
      </c>
      <c r="J2989">
        <f>IF('Peaker Keys'!$B$31=1,H2989,I2989)</f>
        <v>0.53010348071495772</v>
      </c>
    </row>
    <row r="2990" spans="1:10" x14ac:dyDescent="0.25">
      <c r="A2990">
        <v>2984</v>
      </c>
      <c r="B2990">
        <v>225.4</v>
      </c>
      <c r="C2990">
        <v>1188.7</v>
      </c>
      <c r="D2990">
        <f>MOD(A2990-1+'Peaker Keys'!$B$7,'Peaker Keys'!$B$5)</f>
        <v>3007</v>
      </c>
      <c r="E2990">
        <f>INT(D2990/'Peaker Keys'!$B$6)+1</f>
        <v>126</v>
      </c>
      <c r="F2990">
        <f>MOD(D2990,'Peaker Keys'!$B$6)</f>
        <v>7</v>
      </c>
      <c r="G2990" t="str">
        <f>VLOOKUP(E2990,Clustering!$A$6:$B$370,2,FALSE)</f>
        <v>Summer</v>
      </c>
      <c r="H2990">
        <f>IF('Peaker Keys'!$B$29&gt;0,MAX(0,MIN('Peaker Keys'!$B$10,B2990/'Peaker Keys'!$B$29)),0)</f>
        <v>0.53010348071495772</v>
      </c>
      <c r="I2990">
        <f>MAX(0,MIN('Peaker Keys'!$B$10,C2990/'Peaker Keys'!$B$30))</f>
        <v>9.957562872455741E-3</v>
      </c>
      <c r="J2990">
        <f>IF('Peaker Keys'!$B$31=1,H2990,I2990)</f>
        <v>0.53010348071495772</v>
      </c>
    </row>
    <row r="2991" spans="1:10" x14ac:dyDescent="0.25">
      <c r="A2991">
        <v>2985</v>
      </c>
      <c r="B2991">
        <v>225.4</v>
      </c>
      <c r="C2991">
        <v>1168.7</v>
      </c>
      <c r="D2991">
        <f>MOD(A2991-1+'Peaker Keys'!$B$7,'Peaker Keys'!$B$5)</f>
        <v>3008</v>
      </c>
      <c r="E2991">
        <f>INT(D2991/'Peaker Keys'!$B$6)+1</f>
        <v>126</v>
      </c>
      <c r="F2991">
        <f>MOD(D2991,'Peaker Keys'!$B$6)</f>
        <v>8</v>
      </c>
      <c r="G2991" t="str">
        <f>VLOOKUP(E2991,Clustering!$A$6:$B$370,2,FALSE)</f>
        <v>Summer</v>
      </c>
      <c r="H2991">
        <f>IF('Peaker Keys'!$B$29&gt;0,MAX(0,MIN('Peaker Keys'!$B$10,B2991/'Peaker Keys'!$B$29)),0)</f>
        <v>0.53010348071495772</v>
      </c>
      <c r="I2991">
        <f>MAX(0,MIN('Peaker Keys'!$B$10,C2991/'Peaker Keys'!$B$30))</f>
        <v>9.7900258509624159E-3</v>
      </c>
      <c r="J2991">
        <f>IF('Peaker Keys'!$B$31=1,H2991,I2991)</f>
        <v>0.53010348071495772</v>
      </c>
    </row>
    <row r="2992" spans="1:10" x14ac:dyDescent="0.25">
      <c r="A2992">
        <v>2986</v>
      </c>
      <c r="B2992">
        <v>225.4</v>
      </c>
      <c r="C2992">
        <v>1168.7</v>
      </c>
      <c r="D2992">
        <f>MOD(A2992-1+'Peaker Keys'!$B$7,'Peaker Keys'!$B$5)</f>
        <v>3009</v>
      </c>
      <c r="E2992">
        <f>INT(D2992/'Peaker Keys'!$B$6)+1</f>
        <v>126</v>
      </c>
      <c r="F2992">
        <f>MOD(D2992,'Peaker Keys'!$B$6)</f>
        <v>9</v>
      </c>
      <c r="G2992" t="str">
        <f>VLOOKUP(E2992,Clustering!$A$6:$B$370,2,FALSE)</f>
        <v>Summer</v>
      </c>
      <c r="H2992">
        <f>IF('Peaker Keys'!$B$29&gt;0,MAX(0,MIN('Peaker Keys'!$B$10,B2992/'Peaker Keys'!$B$29)),0)</f>
        <v>0.53010348071495772</v>
      </c>
      <c r="I2992">
        <f>MAX(0,MIN('Peaker Keys'!$B$10,C2992/'Peaker Keys'!$B$30))</f>
        <v>9.7900258509624159E-3</v>
      </c>
      <c r="J2992">
        <f>IF('Peaker Keys'!$B$31=1,H2992,I2992)</f>
        <v>0.53010348071495772</v>
      </c>
    </row>
    <row r="2993" spans="1:10" x14ac:dyDescent="0.25">
      <c r="A2993">
        <v>2987</v>
      </c>
      <c r="B2993">
        <v>225.4</v>
      </c>
      <c r="C2993">
        <v>1203.0999999999999</v>
      </c>
      <c r="D2993">
        <f>MOD(A2993-1+'Peaker Keys'!$B$7,'Peaker Keys'!$B$5)</f>
        <v>3010</v>
      </c>
      <c r="E2993">
        <f>INT(D2993/'Peaker Keys'!$B$6)+1</f>
        <v>126</v>
      </c>
      <c r="F2993">
        <f>MOD(D2993,'Peaker Keys'!$B$6)</f>
        <v>10</v>
      </c>
      <c r="G2993" t="str">
        <f>VLOOKUP(E2993,Clustering!$A$6:$B$370,2,FALSE)</f>
        <v>Summer</v>
      </c>
      <c r="H2993">
        <f>IF('Peaker Keys'!$B$29&gt;0,MAX(0,MIN('Peaker Keys'!$B$10,B2993/'Peaker Keys'!$B$29)),0)</f>
        <v>0.53010348071495772</v>
      </c>
      <c r="I2993">
        <f>MAX(0,MIN('Peaker Keys'!$B$10,C2993/'Peaker Keys'!$B$30))</f>
        <v>1.0078189527930933E-2</v>
      </c>
      <c r="J2993">
        <f>IF('Peaker Keys'!$B$31=1,H2993,I2993)</f>
        <v>0.53010348071495772</v>
      </c>
    </row>
    <row r="2994" spans="1:10" x14ac:dyDescent="0.25">
      <c r="A2994">
        <v>2988</v>
      </c>
      <c r="B2994">
        <v>225.4</v>
      </c>
      <c r="C2994">
        <v>1203.0999999999999</v>
      </c>
      <c r="D2994">
        <f>MOD(A2994-1+'Peaker Keys'!$B$7,'Peaker Keys'!$B$5)</f>
        <v>3011</v>
      </c>
      <c r="E2994">
        <f>INT(D2994/'Peaker Keys'!$B$6)+1</f>
        <v>126</v>
      </c>
      <c r="F2994">
        <f>MOD(D2994,'Peaker Keys'!$B$6)</f>
        <v>11</v>
      </c>
      <c r="G2994" t="str">
        <f>VLOOKUP(E2994,Clustering!$A$6:$B$370,2,FALSE)</f>
        <v>Summer</v>
      </c>
      <c r="H2994">
        <f>IF('Peaker Keys'!$B$29&gt;0,MAX(0,MIN('Peaker Keys'!$B$10,B2994/'Peaker Keys'!$B$29)),0)</f>
        <v>0.53010348071495772</v>
      </c>
      <c r="I2994">
        <f>MAX(0,MIN('Peaker Keys'!$B$10,C2994/'Peaker Keys'!$B$30))</f>
        <v>1.0078189527930933E-2</v>
      </c>
      <c r="J2994">
        <f>IF('Peaker Keys'!$B$31=1,H2994,I2994)</f>
        <v>0.53010348071495772</v>
      </c>
    </row>
    <row r="2995" spans="1:10" x14ac:dyDescent="0.25">
      <c r="A2995">
        <v>2989</v>
      </c>
      <c r="B2995">
        <v>225.4</v>
      </c>
      <c r="C2995">
        <v>1168.7</v>
      </c>
      <c r="D2995">
        <f>MOD(A2995-1+'Peaker Keys'!$B$7,'Peaker Keys'!$B$5)</f>
        <v>3012</v>
      </c>
      <c r="E2995">
        <f>INT(D2995/'Peaker Keys'!$B$6)+1</f>
        <v>126</v>
      </c>
      <c r="F2995">
        <f>MOD(D2995,'Peaker Keys'!$B$6)</f>
        <v>12</v>
      </c>
      <c r="G2995" t="str">
        <f>VLOOKUP(E2995,Clustering!$A$6:$B$370,2,FALSE)</f>
        <v>Summer</v>
      </c>
      <c r="H2995">
        <f>IF('Peaker Keys'!$B$29&gt;0,MAX(0,MIN('Peaker Keys'!$B$10,B2995/'Peaker Keys'!$B$29)),0)</f>
        <v>0.53010348071495772</v>
      </c>
      <c r="I2995">
        <f>MAX(0,MIN('Peaker Keys'!$B$10,C2995/'Peaker Keys'!$B$30))</f>
        <v>9.7900258509624159E-3</v>
      </c>
      <c r="J2995">
        <f>IF('Peaker Keys'!$B$31=1,H2995,I2995)</f>
        <v>0.53010348071495772</v>
      </c>
    </row>
    <row r="2996" spans="1:10" x14ac:dyDescent="0.25">
      <c r="A2996">
        <v>2990</v>
      </c>
      <c r="B2996">
        <v>225.4</v>
      </c>
      <c r="C2996">
        <v>1168.7</v>
      </c>
      <c r="D2996">
        <f>MOD(A2996-1+'Peaker Keys'!$B$7,'Peaker Keys'!$B$5)</f>
        <v>3013</v>
      </c>
      <c r="E2996">
        <f>INT(D2996/'Peaker Keys'!$B$6)+1</f>
        <v>126</v>
      </c>
      <c r="F2996">
        <f>MOD(D2996,'Peaker Keys'!$B$6)</f>
        <v>13</v>
      </c>
      <c r="G2996" t="str">
        <f>VLOOKUP(E2996,Clustering!$A$6:$B$370,2,FALSE)</f>
        <v>Summer</v>
      </c>
      <c r="H2996">
        <f>IF('Peaker Keys'!$B$29&gt;0,MAX(0,MIN('Peaker Keys'!$B$10,B2996/'Peaker Keys'!$B$29)),0)</f>
        <v>0.53010348071495772</v>
      </c>
      <c r="I2996">
        <f>MAX(0,MIN('Peaker Keys'!$B$10,C2996/'Peaker Keys'!$B$30))</f>
        <v>9.7900258509624159E-3</v>
      </c>
      <c r="J2996">
        <f>IF('Peaker Keys'!$B$31=1,H2996,I2996)</f>
        <v>0.53010348071495772</v>
      </c>
    </row>
    <row r="2997" spans="1:10" x14ac:dyDescent="0.25">
      <c r="A2997">
        <v>2991</v>
      </c>
      <c r="B2997">
        <v>225.4</v>
      </c>
      <c r="C2997">
        <v>1168.7</v>
      </c>
      <c r="D2997">
        <f>MOD(A2997-1+'Peaker Keys'!$B$7,'Peaker Keys'!$B$5)</f>
        <v>3014</v>
      </c>
      <c r="E2997">
        <f>INT(D2997/'Peaker Keys'!$B$6)+1</f>
        <v>126</v>
      </c>
      <c r="F2997">
        <f>MOD(D2997,'Peaker Keys'!$B$6)</f>
        <v>14</v>
      </c>
      <c r="G2997" t="str">
        <f>VLOOKUP(E2997,Clustering!$A$6:$B$370,2,FALSE)</f>
        <v>Summer</v>
      </c>
      <c r="H2997">
        <f>IF('Peaker Keys'!$B$29&gt;0,MAX(0,MIN('Peaker Keys'!$B$10,B2997/'Peaker Keys'!$B$29)),0)</f>
        <v>0.53010348071495772</v>
      </c>
      <c r="I2997">
        <f>MAX(0,MIN('Peaker Keys'!$B$10,C2997/'Peaker Keys'!$B$30))</f>
        <v>9.7900258509624159E-3</v>
      </c>
      <c r="J2997">
        <f>IF('Peaker Keys'!$B$31=1,H2997,I2997)</f>
        <v>0.53010348071495772</v>
      </c>
    </row>
    <row r="2998" spans="1:10" x14ac:dyDescent="0.25">
      <c r="A2998">
        <v>2992</v>
      </c>
      <c r="B2998">
        <v>225.4</v>
      </c>
      <c r="C2998">
        <v>1400.3</v>
      </c>
      <c r="D2998">
        <f>MOD(A2998-1+'Peaker Keys'!$B$7,'Peaker Keys'!$B$5)</f>
        <v>3015</v>
      </c>
      <c r="E2998">
        <f>INT(D2998/'Peaker Keys'!$B$6)+1</f>
        <v>126</v>
      </c>
      <c r="F2998">
        <f>MOD(D2998,'Peaker Keys'!$B$6)</f>
        <v>15</v>
      </c>
      <c r="G2998" t="str">
        <f>VLOOKUP(E2998,Clustering!$A$6:$B$370,2,FALSE)</f>
        <v>Summer</v>
      </c>
      <c r="H2998">
        <f>IF('Peaker Keys'!$B$29&gt;0,MAX(0,MIN('Peaker Keys'!$B$10,B2998/'Peaker Keys'!$B$29)),0)</f>
        <v>0.53010348071495772</v>
      </c>
      <c r="I2998">
        <f>MAX(0,MIN('Peaker Keys'!$B$10,C2998/'Peaker Keys'!$B$30))</f>
        <v>1.1730104559855114E-2</v>
      </c>
      <c r="J2998">
        <f>IF('Peaker Keys'!$B$31=1,H2998,I2998)</f>
        <v>0.53010348071495772</v>
      </c>
    </row>
    <row r="2999" spans="1:10" x14ac:dyDescent="0.25">
      <c r="A2999">
        <v>2993</v>
      </c>
      <c r="B2999">
        <v>225.4</v>
      </c>
      <c r="C2999">
        <v>2083.9</v>
      </c>
      <c r="D2999">
        <f>MOD(A2999-1+'Peaker Keys'!$B$7,'Peaker Keys'!$B$5)</f>
        <v>3016</v>
      </c>
      <c r="E2999">
        <f>INT(D2999/'Peaker Keys'!$B$6)+1</f>
        <v>126</v>
      </c>
      <c r="F2999">
        <f>MOD(D2999,'Peaker Keys'!$B$6)</f>
        <v>16</v>
      </c>
      <c r="G2999" t="str">
        <f>VLOOKUP(E2999,Clustering!$A$6:$B$370,2,FALSE)</f>
        <v>Summer</v>
      </c>
      <c r="H2999">
        <f>IF('Peaker Keys'!$B$29&gt;0,MAX(0,MIN('Peaker Keys'!$B$10,B2999/'Peaker Keys'!$B$29)),0)</f>
        <v>0.53010348071495772</v>
      </c>
      <c r="I2999">
        <f>MAX(0,MIN('Peaker Keys'!$B$10,C2999/'Peaker Keys'!$B$30))</f>
        <v>1.7456519954496943E-2</v>
      </c>
      <c r="J2999">
        <f>IF('Peaker Keys'!$B$31=1,H2999,I2999)</f>
        <v>0.53010348071495772</v>
      </c>
    </row>
    <row r="3000" spans="1:10" x14ac:dyDescent="0.25">
      <c r="A3000">
        <v>2994</v>
      </c>
      <c r="B3000">
        <v>225.4</v>
      </c>
      <c r="C3000">
        <v>4284.5</v>
      </c>
      <c r="D3000">
        <f>MOD(A3000-1+'Peaker Keys'!$B$7,'Peaker Keys'!$B$5)</f>
        <v>3017</v>
      </c>
      <c r="E3000">
        <f>INT(D3000/'Peaker Keys'!$B$6)+1</f>
        <v>126</v>
      </c>
      <c r="F3000">
        <f>MOD(D3000,'Peaker Keys'!$B$6)</f>
        <v>17</v>
      </c>
      <c r="G3000" t="str">
        <f>VLOOKUP(E3000,Clustering!$A$6:$B$370,2,FALSE)</f>
        <v>Summer</v>
      </c>
      <c r="H3000">
        <f>IF('Peaker Keys'!$B$29&gt;0,MAX(0,MIN('Peaker Keys'!$B$10,B3000/'Peaker Keys'!$B$29)),0)</f>
        <v>0.53010348071495772</v>
      </c>
      <c r="I3000">
        <f>MAX(0,MIN('Peaker Keys'!$B$10,C3000/'Peaker Keys'!$B$30))</f>
        <v>3.5890618429407439E-2</v>
      </c>
      <c r="J3000">
        <f>IF('Peaker Keys'!$B$31=1,H3000,I3000)</f>
        <v>0.53010348071495772</v>
      </c>
    </row>
    <row r="3001" spans="1:10" x14ac:dyDescent="0.25">
      <c r="A3001">
        <v>2995</v>
      </c>
      <c r="B3001">
        <v>225.4</v>
      </c>
      <c r="C3001">
        <v>4775.6000000000004</v>
      </c>
      <c r="D3001">
        <f>MOD(A3001-1+'Peaker Keys'!$B$7,'Peaker Keys'!$B$5)</f>
        <v>3018</v>
      </c>
      <c r="E3001">
        <f>INT(D3001/'Peaker Keys'!$B$6)+1</f>
        <v>126</v>
      </c>
      <c r="F3001">
        <f>MOD(D3001,'Peaker Keys'!$B$6)</f>
        <v>18</v>
      </c>
      <c r="G3001" t="str">
        <f>VLOOKUP(E3001,Clustering!$A$6:$B$370,2,FALSE)</f>
        <v>Summer</v>
      </c>
      <c r="H3001">
        <f>IF('Peaker Keys'!$B$29&gt;0,MAX(0,MIN('Peaker Keys'!$B$10,B3001/'Peaker Keys'!$B$29)),0)</f>
        <v>0.53010348071495772</v>
      </c>
      <c r="I3001">
        <f>MAX(0,MIN('Peaker Keys'!$B$10,C3001/'Peaker Keys'!$B$30))</f>
        <v>4.0004489992176019E-2</v>
      </c>
      <c r="J3001">
        <f>IF('Peaker Keys'!$B$31=1,H3001,I3001)</f>
        <v>0.53010348071495772</v>
      </c>
    </row>
    <row r="3002" spans="1:10" x14ac:dyDescent="0.25">
      <c r="A3002">
        <v>2996</v>
      </c>
      <c r="B3002">
        <v>67.900000000000006</v>
      </c>
      <c r="C3002">
        <v>2649.3</v>
      </c>
      <c r="D3002">
        <f>MOD(A3002-1+'Peaker Keys'!$B$7,'Peaker Keys'!$B$5)</f>
        <v>3019</v>
      </c>
      <c r="E3002">
        <f>INT(D3002/'Peaker Keys'!$B$6)+1</f>
        <v>126</v>
      </c>
      <c r="F3002">
        <f>MOD(D3002,'Peaker Keys'!$B$6)</f>
        <v>19</v>
      </c>
      <c r="G3002" t="str">
        <f>VLOOKUP(E3002,Clustering!$A$6:$B$370,2,FALSE)</f>
        <v>Summer</v>
      </c>
      <c r="H3002">
        <f>IF('Peaker Keys'!$B$29&gt;0,MAX(0,MIN('Peaker Keys'!$B$10,B3002/'Peaker Keys'!$B$29)),0)</f>
        <v>0.15968955785512701</v>
      </c>
      <c r="I3002">
        <f>MAX(0,MIN('Peaker Keys'!$B$10,C3002/'Peaker Keys'!$B$30))</f>
        <v>2.219279155211323E-2</v>
      </c>
      <c r="J3002">
        <f>IF('Peaker Keys'!$B$31=1,H3002,I3002)</f>
        <v>0.15968955785512701</v>
      </c>
    </row>
    <row r="3003" spans="1:10" x14ac:dyDescent="0.25">
      <c r="A3003">
        <v>2997</v>
      </c>
      <c r="B3003">
        <v>0</v>
      </c>
      <c r="C3003">
        <v>2263.9</v>
      </c>
      <c r="D3003">
        <f>MOD(A3003-1+'Peaker Keys'!$B$7,'Peaker Keys'!$B$5)</f>
        <v>3020</v>
      </c>
      <c r="E3003">
        <f>INT(D3003/'Peaker Keys'!$B$6)+1</f>
        <v>126</v>
      </c>
      <c r="F3003">
        <f>MOD(D3003,'Peaker Keys'!$B$6)</f>
        <v>20</v>
      </c>
      <c r="G3003" t="str">
        <f>VLOOKUP(E3003,Clustering!$A$6:$B$370,2,FALSE)</f>
        <v>Summer</v>
      </c>
      <c r="H3003">
        <f>IF('Peaker Keys'!$B$29&gt;0,MAX(0,MIN('Peaker Keys'!$B$10,B3003/'Peaker Keys'!$B$29)),0)</f>
        <v>0</v>
      </c>
      <c r="I3003">
        <f>MAX(0,MIN('Peaker Keys'!$B$10,C3003/'Peaker Keys'!$B$30))</f>
        <v>1.8964353147936864E-2</v>
      </c>
      <c r="J3003">
        <f>IF('Peaker Keys'!$B$31=1,H3003,I3003)</f>
        <v>0</v>
      </c>
    </row>
    <row r="3004" spans="1:10" x14ac:dyDescent="0.25">
      <c r="A3004">
        <v>2998</v>
      </c>
      <c r="B3004">
        <v>0</v>
      </c>
      <c r="C3004">
        <v>1726.2</v>
      </c>
      <c r="D3004">
        <f>MOD(A3004-1+'Peaker Keys'!$B$7,'Peaker Keys'!$B$5)</f>
        <v>3021</v>
      </c>
      <c r="E3004">
        <f>INT(D3004/'Peaker Keys'!$B$6)+1</f>
        <v>126</v>
      </c>
      <c r="F3004">
        <f>MOD(D3004,'Peaker Keys'!$B$6)</f>
        <v>21</v>
      </c>
      <c r="G3004" t="str">
        <f>VLOOKUP(E3004,Clustering!$A$6:$B$370,2,FALSE)</f>
        <v>Summer</v>
      </c>
      <c r="H3004">
        <f>IF('Peaker Keys'!$B$29&gt;0,MAX(0,MIN('Peaker Keys'!$B$10,B3004/'Peaker Keys'!$B$29)),0)</f>
        <v>0</v>
      </c>
      <c r="I3004">
        <f>MAX(0,MIN('Peaker Keys'!$B$10,C3004/'Peaker Keys'!$B$30))</f>
        <v>1.4460120325088836E-2</v>
      </c>
      <c r="J3004">
        <f>IF('Peaker Keys'!$B$31=1,H3004,I3004)</f>
        <v>0</v>
      </c>
    </row>
    <row r="3005" spans="1:10" x14ac:dyDescent="0.25">
      <c r="A3005">
        <v>2999</v>
      </c>
      <c r="B3005">
        <v>0</v>
      </c>
      <c r="C3005">
        <v>217.5</v>
      </c>
      <c r="D3005">
        <f>MOD(A3005-1+'Peaker Keys'!$B$7,'Peaker Keys'!$B$5)</f>
        <v>3022</v>
      </c>
      <c r="E3005">
        <f>INT(D3005/'Peaker Keys'!$B$6)+1</f>
        <v>126</v>
      </c>
      <c r="F3005">
        <f>MOD(D3005,'Peaker Keys'!$B$6)</f>
        <v>22</v>
      </c>
      <c r="G3005" t="str">
        <f>VLOOKUP(E3005,Clustering!$A$6:$B$370,2,FALSE)</f>
        <v>Summer</v>
      </c>
      <c r="H3005">
        <f>IF('Peaker Keys'!$B$29&gt;0,MAX(0,MIN('Peaker Keys'!$B$10,B3005/'Peaker Keys'!$B$29)),0)</f>
        <v>0</v>
      </c>
      <c r="I3005">
        <f>MAX(0,MIN('Peaker Keys'!$B$10,C3005/'Peaker Keys'!$B$30))</f>
        <v>1.8219651087399036E-3</v>
      </c>
      <c r="J3005">
        <f>IF('Peaker Keys'!$B$31=1,H3005,I3005)</f>
        <v>0</v>
      </c>
    </row>
    <row r="3006" spans="1:10" x14ac:dyDescent="0.25">
      <c r="A3006">
        <v>3000</v>
      </c>
      <c r="B3006">
        <v>0</v>
      </c>
      <c r="C3006">
        <v>159.1</v>
      </c>
      <c r="D3006">
        <f>MOD(A3006-1+'Peaker Keys'!$B$7,'Peaker Keys'!$B$5)</f>
        <v>3023</v>
      </c>
      <c r="E3006">
        <f>INT(D3006/'Peaker Keys'!$B$6)+1</f>
        <v>126</v>
      </c>
      <c r="F3006">
        <f>MOD(D3006,'Peaker Keys'!$B$6)</f>
        <v>23</v>
      </c>
      <c r="G3006" t="str">
        <f>VLOOKUP(E3006,Clustering!$A$6:$B$370,2,FALSE)</f>
        <v>Summer</v>
      </c>
      <c r="H3006">
        <f>IF('Peaker Keys'!$B$29&gt;0,MAX(0,MIN('Peaker Keys'!$B$10,B3006/'Peaker Keys'!$B$29)),0)</f>
        <v>0</v>
      </c>
      <c r="I3006">
        <f>MAX(0,MIN('Peaker Keys'!$B$10,C3006/'Peaker Keys'!$B$30))</f>
        <v>1.3327570059793962E-3</v>
      </c>
      <c r="J3006">
        <f>IF('Peaker Keys'!$B$31=1,H3006,I3006)</f>
        <v>0</v>
      </c>
    </row>
    <row r="3007" spans="1:10" x14ac:dyDescent="0.25">
      <c r="A3007">
        <v>3001</v>
      </c>
      <c r="B3007">
        <v>0</v>
      </c>
      <c r="C3007">
        <v>142.4</v>
      </c>
      <c r="D3007">
        <f>MOD(A3007-1+'Peaker Keys'!$B$7,'Peaker Keys'!$B$5)</f>
        <v>3024</v>
      </c>
      <c r="E3007">
        <f>INT(D3007/'Peaker Keys'!$B$6)+1</f>
        <v>127</v>
      </c>
      <c r="F3007">
        <f>MOD(D3007,'Peaker Keys'!$B$6)</f>
        <v>0</v>
      </c>
      <c r="G3007" t="str">
        <f>VLOOKUP(E3007,Clustering!$A$6:$B$370,2,FALSE)</f>
        <v>Fall</v>
      </c>
      <c r="H3007">
        <f>IF('Peaker Keys'!$B$29&gt;0,MAX(0,MIN('Peaker Keys'!$B$10,B3007/'Peaker Keys'!$B$29)),0)</f>
        <v>0</v>
      </c>
      <c r="I3007">
        <f>MAX(0,MIN('Peaker Keys'!$B$10,C3007/'Peaker Keys'!$B$30))</f>
        <v>1.1928635930324703E-3</v>
      </c>
      <c r="J3007">
        <f>IF('Peaker Keys'!$B$31=1,H3007,I3007)</f>
        <v>0</v>
      </c>
    </row>
    <row r="3008" spans="1:10" x14ac:dyDescent="0.25">
      <c r="A3008">
        <v>3002</v>
      </c>
      <c r="B3008">
        <v>0</v>
      </c>
      <c r="C3008">
        <v>95.5</v>
      </c>
      <c r="D3008">
        <f>MOD(A3008-1+'Peaker Keys'!$B$7,'Peaker Keys'!$B$5)</f>
        <v>3025</v>
      </c>
      <c r="E3008">
        <f>INT(D3008/'Peaker Keys'!$B$6)+1</f>
        <v>127</v>
      </c>
      <c r="F3008">
        <f>MOD(D3008,'Peaker Keys'!$B$6)</f>
        <v>1</v>
      </c>
      <c r="G3008" t="str">
        <f>VLOOKUP(E3008,Clustering!$A$6:$B$370,2,FALSE)</f>
        <v>Fall</v>
      </c>
      <c r="H3008">
        <f>IF('Peaker Keys'!$B$29&gt;0,MAX(0,MIN('Peaker Keys'!$B$10,B3008/'Peaker Keys'!$B$29)),0)</f>
        <v>0</v>
      </c>
      <c r="I3008">
        <f>MAX(0,MIN('Peaker Keys'!$B$10,C3008/'Peaker Keys'!$B$30))</f>
        <v>7.9998927763062441E-4</v>
      </c>
      <c r="J3008">
        <f>IF('Peaker Keys'!$B$31=1,H3008,I3008)</f>
        <v>0</v>
      </c>
    </row>
    <row r="3009" spans="1:10" x14ac:dyDescent="0.25">
      <c r="A3009">
        <v>3003</v>
      </c>
      <c r="B3009">
        <v>0</v>
      </c>
      <c r="C3009">
        <v>95.5</v>
      </c>
      <c r="D3009">
        <f>MOD(A3009-1+'Peaker Keys'!$B$7,'Peaker Keys'!$B$5)</f>
        <v>3026</v>
      </c>
      <c r="E3009">
        <f>INT(D3009/'Peaker Keys'!$B$6)+1</f>
        <v>127</v>
      </c>
      <c r="F3009">
        <f>MOD(D3009,'Peaker Keys'!$B$6)</f>
        <v>2</v>
      </c>
      <c r="G3009" t="str">
        <f>VLOOKUP(E3009,Clustering!$A$6:$B$370,2,FALSE)</f>
        <v>Fall</v>
      </c>
      <c r="H3009">
        <f>IF('Peaker Keys'!$B$29&gt;0,MAX(0,MIN('Peaker Keys'!$B$10,B3009/'Peaker Keys'!$B$29)),0)</f>
        <v>0</v>
      </c>
      <c r="I3009">
        <f>MAX(0,MIN('Peaker Keys'!$B$10,C3009/'Peaker Keys'!$B$30))</f>
        <v>7.9998927763062441E-4</v>
      </c>
      <c r="J3009">
        <f>IF('Peaker Keys'!$B$31=1,H3009,I3009)</f>
        <v>0</v>
      </c>
    </row>
    <row r="3010" spans="1:10" x14ac:dyDescent="0.25">
      <c r="A3010">
        <v>3004</v>
      </c>
      <c r="B3010">
        <v>0</v>
      </c>
      <c r="C3010">
        <v>95.5</v>
      </c>
      <c r="D3010">
        <f>MOD(A3010-1+'Peaker Keys'!$B$7,'Peaker Keys'!$B$5)</f>
        <v>3027</v>
      </c>
      <c r="E3010">
        <f>INT(D3010/'Peaker Keys'!$B$6)+1</f>
        <v>127</v>
      </c>
      <c r="F3010">
        <f>MOD(D3010,'Peaker Keys'!$B$6)</f>
        <v>3</v>
      </c>
      <c r="G3010" t="str">
        <f>VLOOKUP(E3010,Clustering!$A$6:$B$370,2,FALSE)</f>
        <v>Fall</v>
      </c>
      <c r="H3010">
        <f>IF('Peaker Keys'!$B$29&gt;0,MAX(0,MIN('Peaker Keys'!$B$10,B3010/'Peaker Keys'!$B$29)),0)</f>
        <v>0</v>
      </c>
      <c r="I3010">
        <f>MAX(0,MIN('Peaker Keys'!$B$10,C3010/'Peaker Keys'!$B$30))</f>
        <v>7.9998927763062441E-4</v>
      </c>
      <c r="J3010">
        <f>IF('Peaker Keys'!$B$31=1,H3010,I3010)</f>
        <v>0</v>
      </c>
    </row>
    <row r="3011" spans="1:10" x14ac:dyDescent="0.25">
      <c r="A3011">
        <v>3005</v>
      </c>
      <c r="B3011">
        <v>0</v>
      </c>
      <c r="C3011">
        <v>95.5</v>
      </c>
      <c r="D3011">
        <f>MOD(A3011-1+'Peaker Keys'!$B$7,'Peaker Keys'!$B$5)</f>
        <v>3028</v>
      </c>
      <c r="E3011">
        <f>INT(D3011/'Peaker Keys'!$B$6)+1</f>
        <v>127</v>
      </c>
      <c r="F3011">
        <f>MOD(D3011,'Peaker Keys'!$B$6)</f>
        <v>4</v>
      </c>
      <c r="G3011" t="str">
        <f>VLOOKUP(E3011,Clustering!$A$6:$B$370,2,FALSE)</f>
        <v>Fall</v>
      </c>
      <c r="H3011">
        <f>IF('Peaker Keys'!$B$29&gt;0,MAX(0,MIN('Peaker Keys'!$B$10,B3011/'Peaker Keys'!$B$29)),0)</f>
        <v>0</v>
      </c>
      <c r="I3011">
        <f>MAX(0,MIN('Peaker Keys'!$B$10,C3011/'Peaker Keys'!$B$30))</f>
        <v>7.9998927763062441E-4</v>
      </c>
      <c r="J3011">
        <f>IF('Peaker Keys'!$B$31=1,H3011,I3011)</f>
        <v>0</v>
      </c>
    </row>
    <row r="3012" spans="1:10" x14ac:dyDescent="0.25">
      <c r="A3012">
        <v>3006</v>
      </c>
      <c r="B3012">
        <v>0</v>
      </c>
      <c r="C3012">
        <v>95.5</v>
      </c>
      <c r="D3012">
        <f>MOD(A3012-1+'Peaker Keys'!$B$7,'Peaker Keys'!$B$5)</f>
        <v>3029</v>
      </c>
      <c r="E3012">
        <f>INT(D3012/'Peaker Keys'!$B$6)+1</f>
        <v>127</v>
      </c>
      <c r="F3012">
        <f>MOD(D3012,'Peaker Keys'!$B$6)</f>
        <v>5</v>
      </c>
      <c r="G3012" t="str">
        <f>VLOOKUP(E3012,Clustering!$A$6:$B$370,2,FALSE)</f>
        <v>Fall</v>
      </c>
      <c r="H3012">
        <f>IF('Peaker Keys'!$B$29&gt;0,MAX(0,MIN('Peaker Keys'!$B$10,B3012/'Peaker Keys'!$B$29)),0)</f>
        <v>0</v>
      </c>
      <c r="I3012">
        <f>MAX(0,MIN('Peaker Keys'!$B$10,C3012/'Peaker Keys'!$B$30))</f>
        <v>7.9998927763062441E-4</v>
      </c>
      <c r="J3012">
        <f>IF('Peaker Keys'!$B$31=1,H3012,I3012)</f>
        <v>0</v>
      </c>
    </row>
    <row r="3013" spans="1:10" x14ac:dyDescent="0.25">
      <c r="A3013">
        <v>3007</v>
      </c>
      <c r="B3013">
        <v>0</v>
      </c>
      <c r="C3013">
        <v>95.5</v>
      </c>
      <c r="D3013">
        <f>MOD(A3013-1+'Peaker Keys'!$B$7,'Peaker Keys'!$B$5)</f>
        <v>3030</v>
      </c>
      <c r="E3013">
        <f>INT(D3013/'Peaker Keys'!$B$6)+1</f>
        <v>127</v>
      </c>
      <c r="F3013">
        <f>MOD(D3013,'Peaker Keys'!$B$6)</f>
        <v>6</v>
      </c>
      <c r="G3013" t="str">
        <f>VLOOKUP(E3013,Clustering!$A$6:$B$370,2,FALSE)</f>
        <v>Fall</v>
      </c>
      <c r="H3013">
        <f>IF('Peaker Keys'!$B$29&gt;0,MAX(0,MIN('Peaker Keys'!$B$10,B3013/'Peaker Keys'!$B$29)),0)</f>
        <v>0</v>
      </c>
      <c r="I3013">
        <f>MAX(0,MIN('Peaker Keys'!$B$10,C3013/'Peaker Keys'!$B$30))</f>
        <v>7.9998927763062441E-4</v>
      </c>
      <c r="J3013">
        <f>IF('Peaker Keys'!$B$31=1,H3013,I3013)</f>
        <v>0</v>
      </c>
    </row>
    <row r="3014" spans="1:10" x14ac:dyDescent="0.25">
      <c r="A3014">
        <v>3008</v>
      </c>
      <c r="B3014">
        <v>0</v>
      </c>
      <c r="C3014">
        <v>95.5</v>
      </c>
      <c r="D3014">
        <f>MOD(A3014-1+'Peaker Keys'!$B$7,'Peaker Keys'!$B$5)</f>
        <v>3031</v>
      </c>
      <c r="E3014">
        <f>INT(D3014/'Peaker Keys'!$B$6)+1</f>
        <v>127</v>
      </c>
      <c r="F3014">
        <f>MOD(D3014,'Peaker Keys'!$B$6)</f>
        <v>7</v>
      </c>
      <c r="G3014" t="str">
        <f>VLOOKUP(E3014,Clustering!$A$6:$B$370,2,FALSE)</f>
        <v>Fall</v>
      </c>
      <c r="H3014">
        <f>IF('Peaker Keys'!$B$29&gt;0,MAX(0,MIN('Peaker Keys'!$B$10,B3014/'Peaker Keys'!$B$29)),0)</f>
        <v>0</v>
      </c>
      <c r="I3014">
        <f>MAX(0,MIN('Peaker Keys'!$B$10,C3014/'Peaker Keys'!$B$30))</f>
        <v>7.9998927763062441E-4</v>
      </c>
      <c r="J3014">
        <f>IF('Peaker Keys'!$B$31=1,H3014,I3014)</f>
        <v>0</v>
      </c>
    </row>
    <row r="3015" spans="1:10" x14ac:dyDescent="0.25">
      <c r="A3015">
        <v>3009</v>
      </c>
      <c r="B3015">
        <v>0</v>
      </c>
      <c r="C3015">
        <v>95.5</v>
      </c>
      <c r="D3015">
        <f>MOD(A3015-1+'Peaker Keys'!$B$7,'Peaker Keys'!$B$5)</f>
        <v>3032</v>
      </c>
      <c r="E3015">
        <f>INT(D3015/'Peaker Keys'!$B$6)+1</f>
        <v>127</v>
      </c>
      <c r="F3015">
        <f>MOD(D3015,'Peaker Keys'!$B$6)</f>
        <v>8</v>
      </c>
      <c r="G3015" t="str">
        <f>VLOOKUP(E3015,Clustering!$A$6:$B$370,2,FALSE)</f>
        <v>Fall</v>
      </c>
      <c r="H3015">
        <f>IF('Peaker Keys'!$B$29&gt;0,MAX(0,MIN('Peaker Keys'!$B$10,B3015/'Peaker Keys'!$B$29)),0)</f>
        <v>0</v>
      </c>
      <c r="I3015">
        <f>MAX(0,MIN('Peaker Keys'!$B$10,C3015/'Peaker Keys'!$B$30))</f>
        <v>7.9998927763062441E-4</v>
      </c>
      <c r="J3015">
        <f>IF('Peaker Keys'!$B$31=1,H3015,I3015)</f>
        <v>0</v>
      </c>
    </row>
    <row r="3016" spans="1:10" x14ac:dyDescent="0.25">
      <c r="A3016">
        <v>3010</v>
      </c>
      <c r="B3016">
        <v>0</v>
      </c>
      <c r="C3016">
        <v>95.5</v>
      </c>
      <c r="D3016">
        <f>MOD(A3016-1+'Peaker Keys'!$B$7,'Peaker Keys'!$B$5)</f>
        <v>3033</v>
      </c>
      <c r="E3016">
        <f>INT(D3016/'Peaker Keys'!$B$6)+1</f>
        <v>127</v>
      </c>
      <c r="F3016">
        <f>MOD(D3016,'Peaker Keys'!$B$6)</f>
        <v>9</v>
      </c>
      <c r="G3016" t="str">
        <f>VLOOKUP(E3016,Clustering!$A$6:$B$370,2,FALSE)</f>
        <v>Fall</v>
      </c>
      <c r="H3016">
        <f>IF('Peaker Keys'!$B$29&gt;0,MAX(0,MIN('Peaker Keys'!$B$10,B3016/'Peaker Keys'!$B$29)),0)</f>
        <v>0</v>
      </c>
      <c r="I3016">
        <f>MAX(0,MIN('Peaker Keys'!$B$10,C3016/'Peaker Keys'!$B$30))</f>
        <v>7.9998927763062441E-4</v>
      </c>
      <c r="J3016">
        <f>IF('Peaker Keys'!$B$31=1,H3016,I3016)</f>
        <v>0</v>
      </c>
    </row>
    <row r="3017" spans="1:10" x14ac:dyDescent="0.25">
      <c r="A3017">
        <v>3011</v>
      </c>
      <c r="B3017">
        <v>0</v>
      </c>
      <c r="C3017">
        <v>95.5</v>
      </c>
      <c r="D3017">
        <f>MOD(A3017-1+'Peaker Keys'!$B$7,'Peaker Keys'!$B$5)</f>
        <v>3034</v>
      </c>
      <c r="E3017">
        <f>INT(D3017/'Peaker Keys'!$B$6)+1</f>
        <v>127</v>
      </c>
      <c r="F3017">
        <f>MOD(D3017,'Peaker Keys'!$B$6)</f>
        <v>10</v>
      </c>
      <c r="G3017" t="str">
        <f>VLOOKUP(E3017,Clustering!$A$6:$B$370,2,FALSE)</f>
        <v>Fall</v>
      </c>
      <c r="H3017">
        <f>IF('Peaker Keys'!$B$29&gt;0,MAX(0,MIN('Peaker Keys'!$B$10,B3017/'Peaker Keys'!$B$29)),0)</f>
        <v>0</v>
      </c>
      <c r="I3017">
        <f>MAX(0,MIN('Peaker Keys'!$B$10,C3017/'Peaker Keys'!$B$30))</f>
        <v>7.9998927763062441E-4</v>
      </c>
      <c r="J3017">
        <f>IF('Peaker Keys'!$B$31=1,H3017,I3017)</f>
        <v>0</v>
      </c>
    </row>
    <row r="3018" spans="1:10" x14ac:dyDescent="0.25">
      <c r="A3018">
        <v>3012</v>
      </c>
      <c r="B3018">
        <v>0</v>
      </c>
      <c r="C3018">
        <v>107.3</v>
      </c>
      <c r="D3018">
        <f>MOD(A3018-1+'Peaker Keys'!$B$7,'Peaker Keys'!$B$5)</f>
        <v>3035</v>
      </c>
      <c r="E3018">
        <f>INT(D3018/'Peaker Keys'!$B$6)+1</f>
        <v>127</v>
      </c>
      <c r="F3018">
        <f>MOD(D3018,'Peaker Keys'!$B$6)</f>
        <v>11</v>
      </c>
      <c r="G3018" t="str">
        <f>VLOOKUP(E3018,Clustering!$A$6:$B$370,2,FALSE)</f>
        <v>Fall</v>
      </c>
      <c r="H3018">
        <f>IF('Peaker Keys'!$B$29&gt;0,MAX(0,MIN('Peaker Keys'!$B$10,B3018/'Peaker Keys'!$B$29)),0)</f>
        <v>0</v>
      </c>
      <c r="I3018">
        <f>MAX(0,MIN('Peaker Keys'!$B$10,C3018/'Peaker Keys'!$B$30))</f>
        <v>8.9883612031168582E-4</v>
      </c>
      <c r="J3018">
        <f>IF('Peaker Keys'!$B$31=1,H3018,I3018)</f>
        <v>0</v>
      </c>
    </row>
    <row r="3019" spans="1:10" x14ac:dyDescent="0.25">
      <c r="A3019">
        <v>3013</v>
      </c>
      <c r="B3019">
        <v>0</v>
      </c>
      <c r="C3019">
        <v>159.1</v>
      </c>
      <c r="D3019">
        <f>MOD(A3019-1+'Peaker Keys'!$B$7,'Peaker Keys'!$B$5)</f>
        <v>3036</v>
      </c>
      <c r="E3019">
        <f>INT(D3019/'Peaker Keys'!$B$6)+1</f>
        <v>127</v>
      </c>
      <c r="F3019">
        <f>MOD(D3019,'Peaker Keys'!$B$6)</f>
        <v>12</v>
      </c>
      <c r="G3019" t="str">
        <f>VLOOKUP(E3019,Clustering!$A$6:$B$370,2,FALSE)</f>
        <v>Fall</v>
      </c>
      <c r="H3019">
        <f>IF('Peaker Keys'!$B$29&gt;0,MAX(0,MIN('Peaker Keys'!$B$10,B3019/'Peaker Keys'!$B$29)),0)</f>
        <v>0</v>
      </c>
      <c r="I3019">
        <f>MAX(0,MIN('Peaker Keys'!$B$10,C3019/'Peaker Keys'!$B$30))</f>
        <v>1.3327570059793962E-3</v>
      </c>
      <c r="J3019">
        <f>IF('Peaker Keys'!$B$31=1,H3019,I3019)</f>
        <v>0</v>
      </c>
    </row>
    <row r="3020" spans="1:10" x14ac:dyDescent="0.25">
      <c r="A3020">
        <v>3014</v>
      </c>
      <c r="B3020">
        <v>0</v>
      </c>
      <c r="C3020">
        <v>148.19999999999999</v>
      </c>
      <c r="D3020">
        <f>MOD(A3020-1+'Peaker Keys'!$B$7,'Peaker Keys'!$B$5)</f>
        <v>3037</v>
      </c>
      <c r="E3020">
        <f>INT(D3020/'Peaker Keys'!$B$6)+1</f>
        <v>127</v>
      </c>
      <c r="F3020">
        <f>MOD(D3020,'Peaker Keys'!$B$6)</f>
        <v>13</v>
      </c>
      <c r="G3020" t="str">
        <f>VLOOKUP(E3020,Clustering!$A$6:$B$370,2,FALSE)</f>
        <v>Fall</v>
      </c>
      <c r="H3020">
        <f>IF('Peaker Keys'!$B$29&gt;0,MAX(0,MIN('Peaker Keys'!$B$10,B3020/'Peaker Keys'!$B$29)),0)</f>
        <v>0</v>
      </c>
      <c r="I3020">
        <f>MAX(0,MIN('Peaker Keys'!$B$10,C3020/'Peaker Keys'!$B$30))</f>
        <v>1.2414493292655343E-3</v>
      </c>
      <c r="J3020">
        <f>IF('Peaker Keys'!$B$31=1,H3020,I3020)</f>
        <v>0</v>
      </c>
    </row>
    <row r="3021" spans="1:10" x14ac:dyDescent="0.25">
      <c r="A3021">
        <v>3015</v>
      </c>
      <c r="B3021">
        <v>0</v>
      </c>
      <c r="C3021">
        <v>159.1</v>
      </c>
      <c r="D3021">
        <f>MOD(A3021-1+'Peaker Keys'!$B$7,'Peaker Keys'!$B$5)</f>
        <v>3038</v>
      </c>
      <c r="E3021">
        <f>INT(D3021/'Peaker Keys'!$B$6)+1</f>
        <v>127</v>
      </c>
      <c r="F3021">
        <f>MOD(D3021,'Peaker Keys'!$B$6)</f>
        <v>14</v>
      </c>
      <c r="G3021" t="str">
        <f>VLOOKUP(E3021,Clustering!$A$6:$B$370,2,FALSE)</f>
        <v>Fall</v>
      </c>
      <c r="H3021">
        <f>IF('Peaker Keys'!$B$29&gt;0,MAX(0,MIN('Peaker Keys'!$B$10,B3021/'Peaker Keys'!$B$29)),0)</f>
        <v>0</v>
      </c>
      <c r="I3021">
        <f>MAX(0,MIN('Peaker Keys'!$B$10,C3021/'Peaker Keys'!$B$30))</f>
        <v>1.3327570059793962E-3</v>
      </c>
      <c r="J3021">
        <f>IF('Peaker Keys'!$B$31=1,H3021,I3021)</f>
        <v>0</v>
      </c>
    </row>
    <row r="3022" spans="1:10" x14ac:dyDescent="0.25">
      <c r="A3022">
        <v>3016</v>
      </c>
      <c r="B3022">
        <v>0</v>
      </c>
      <c r="C3022">
        <v>392.8</v>
      </c>
      <c r="D3022">
        <f>MOD(A3022-1+'Peaker Keys'!$B$7,'Peaker Keys'!$B$5)</f>
        <v>3039</v>
      </c>
      <c r="E3022">
        <f>INT(D3022/'Peaker Keys'!$B$6)+1</f>
        <v>127</v>
      </c>
      <c r="F3022">
        <f>MOD(D3022,'Peaker Keys'!$B$6)</f>
        <v>15</v>
      </c>
      <c r="G3022" t="str">
        <f>VLOOKUP(E3022,Clustering!$A$6:$B$370,2,FALSE)</f>
        <v>Fall</v>
      </c>
      <c r="H3022">
        <f>IF('Peaker Keys'!$B$29&gt;0,MAX(0,MIN('Peaker Keys'!$B$10,B3022/'Peaker Keys'!$B$29)),0)</f>
        <v>0</v>
      </c>
      <c r="I3022">
        <f>MAX(0,MIN('Peaker Keys'!$B$10,C3022/'Peaker Keys'!$B$30))</f>
        <v>3.2904271021288929E-3</v>
      </c>
      <c r="J3022">
        <f>IF('Peaker Keys'!$B$31=1,H3022,I3022)</f>
        <v>0</v>
      </c>
    </row>
    <row r="3023" spans="1:10" x14ac:dyDescent="0.25">
      <c r="A3023">
        <v>3017</v>
      </c>
      <c r="B3023">
        <v>0</v>
      </c>
      <c r="C3023">
        <v>1102.2</v>
      </c>
      <c r="D3023">
        <f>MOD(A3023-1+'Peaker Keys'!$B$7,'Peaker Keys'!$B$5)</f>
        <v>3040</v>
      </c>
      <c r="E3023">
        <f>INT(D3023/'Peaker Keys'!$B$6)+1</f>
        <v>127</v>
      </c>
      <c r="F3023">
        <f>MOD(D3023,'Peaker Keys'!$B$6)</f>
        <v>16</v>
      </c>
      <c r="G3023" t="str">
        <f>VLOOKUP(E3023,Clustering!$A$6:$B$370,2,FALSE)</f>
        <v>Fall</v>
      </c>
      <c r="H3023">
        <f>IF('Peaker Keys'!$B$29&gt;0,MAX(0,MIN('Peaker Keys'!$B$10,B3023/'Peaker Keys'!$B$29)),0)</f>
        <v>0</v>
      </c>
      <c r="I3023">
        <f>MAX(0,MIN('Peaker Keys'!$B$10,C3023/'Peaker Keys'!$B$30))</f>
        <v>9.2329652544971118E-3</v>
      </c>
      <c r="J3023">
        <f>IF('Peaker Keys'!$B$31=1,H3023,I3023)</f>
        <v>0</v>
      </c>
    </row>
    <row r="3024" spans="1:10" x14ac:dyDescent="0.25">
      <c r="A3024">
        <v>3018</v>
      </c>
      <c r="B3024">
        <v>0</v>
      </c>
      <c r="C3024">
        <v>1663.8</v>
      </c>
      <c r="D3024">
        <f>MOD(A3024-1+'Peaker Keys'!$B$7,'Peaker Keys'!$B$5)</f>
        <v>3041</v>
      </c>
      <c r="E3024">
        <f>INT(D3024/'Peaker Keys'!$B$6)+1</f>
        <v>127</v>
      </c>
      <c r="F3024">
        <f>MOD(D3024,'Peaker Keys'!$B$6)</f>
        <v>17</v>
      </c>
      <c r="G3024" t="str">
        <f>VLOOKUP(E3024,Clustering!$A$6:$B$370,2,FALSE)</f>
        <v>Fall</v>
      </c>
      <c r="H3024">
        <f>IF('Peaker Keys'!$B$29&gt;0,MAX(0,MIN('Peaker Keys'!$B$10,B3024/'Peaker Keys'!$B$29)),0)</f>
        <v>0</v>
      </c>
      <c r="I3024">
        <f>MAX(0,MIN('Peaker Keys'!$B$10,C3024/'Peaker Keys'!$B$30))</f>
        <v>1.3937404818029664E-2</v>
      </c>
      <c r="J3024">
        <f>IF('Peaker Keys'!$B$31=1,H3024,I3024)</f>
        <v>0</v>
      </c>
    </row>
    <row r="3025" spans="1:10" x14ac:dyDescent="0.25">
      <c r="A3025">
        <v>3019</v>
      </c>
      <c r="B3025">
        <v>0</v>
      </c>
      <c r="C3025">
        <v>3274.7</v>
      </c>
      <c r="D3025">
        <f>MOD(A3025-1+'Peaker Keys'!$B$7,'Peaker Keys'!$B$5)</f>
        <v>3042</v>
      </c>
      <c r="E3025">
        <f>INT(D3025/'Peaker Keys'!$B$6)+1</f>
        <v>127</v>
      </c>
      <c r="F3025">
        <f>MOD(D3025,'Peaker Keys'!$B$6)</f>
        <v>18</v>
      </c>
      <c r="G3025" t="str">
        <f>VLOOKUP(E3025,Clustering!$A$6:$B$370,2,FALSE)</f>
        <v>Fall</v>
      </c>
      <c r="H3025">
        <f>IF('Peaker Keys'!$B$29&gt;0,MAX(0,MIN('Peaker Keys'!$B$10,B3025/'Peaker Keys'!$B$29)),0)</f>
        <v>0</v>
      </c>
      <c r="I3025">
        <f>MAX(0,MIN('Peaker Keys'!$B$10,C3025/'Peaker Keys'!$B$30))</f>
        <v>2.7431674214209483E-2</v>
      </c>
      <c r="J3025">
        <f>IF('Peaker Keys'!$B$31=1,H3025,I3025)</f>
        <v>0</v>
      </c>
    </row>
    <row r="3026" spans="1:10" x14ac:dyDescent="0.25">
      <c r="A3026">
        <v>3020</v>
      </c>
      <c r="B3026">
        <v>0</v>
      </c>
      <c r="C3026">
        <v>2064.1999999999998</v>
      </c>
      <c r="D3026">
        <f>MOD(A3026-1+'Peaker Keys'!$B$7,'Peaker Keys'!$B$5)</f>
        <v>3043</v>
      </c>
      <c r="E3026">
        <f>INT(D3026/'Peaker Keys'!$B$6)+1</f>
        <v>127</v>
      </c>
      <c r="F3026">
        <f>MOD(D3026,'Peaker Keys'!$B$6)</f>
        <v>19</v>
      </c>
      <c r="G3026" t="str">
        <f>VLOOKUP(E3026,Clustering!$A$6:$B$370,2,FALSE)</f>
        <v>Fall</v>
      </c>
      <c r="H3026">
        <f>IF('Peaker Keys'!$B$29&gt;0,MAX(0,MIN('Peaker Keys'!$B$10,B3026/'Peaker Keys'!$B$29)),0)</f>
        <v>0</v>
      </c>
      <c r="I3026">
        <f>MAX(0,MIN('Peaker Keys'!$B$10,C3026/'Peaker Keys'!$B$30))</f>
        <v>1.7291495988326019E-2</v>
      </c>
      <c r="J3026">
        <f>IF('Peaker Keys'!$B$31=1,H3026,I3026)</f>
        <v>0</v>
      </c>
    </row>
    <row r="3027" spans="1:10" x14ac:dyDescent="0.25">
      <c r="A3027">
        <v>3021</v>
      </c>
      <c r="B3027">
        <v>0</v>
      </c>
      <c r="C3027">
        <v>1439.1</v>
      </c>
      <c r="D3027">
        <f>MOD(A3027-1+'Peaker Keys'!$B$7,'Peaker Keys'!$B$5)</f>
        <v>3044</v>
      </c>
      <c r="E3027">
        <f>INT(D3027/'Peaker Keys'!$B$6)+1</f>
        <v>127</v>
      </c>
      <c r="F3027">
        <f>MOD(D3027,'Peaker Keys'!$B$6)</f>
        <v>20</v>
      </c>
      <c r="G3027" t="str">
        <f>VLOOKUP(E3027,Clustering!$A$6:$B$370,2,FALSE)</f>
        <v>Fall</v>
      </c>
      <c r="H3027">
        <f>IF('Peaker Keys'!$B$29&gt;0,MAX(0,MIN('Peaker Keys'!$B$10,B3027/'Peaker Keys'!$B$29)),0)</f>
        <v>0</v>
      </c>
      <c r="I3027">
        <f>MAX(0,MIN('Peaker Keys'!$B$10,C3027/'Peaker Keys'!$B$30))</f>
        <v>1.2055126381552162E-2</v>
      </c>
      <c r="J3027">
        <f>IF('Peaker Keys'!$B$31=1,H3027,I3027)</f>
        <v>0</v>
      </c>
    </row>
    <row r="3028" spans="1:10" x14ac:dyDescent="0.25">
      <c r="A3028">
        <v>3022</v>
      </c>
      <c r="B3028">
        <v>0</v>
      </c>
      <c r="C3028">
        <v>1367.5</v>
      </c>
      <c r="D3028">
        <f>MOD(A3028-1+'Peaker Keys'!$B$7,'Peaker Keys'!$B$5)</f>
        <v>3045</v>
      </c>
      <c r="E3028">
        <f>INT(D3028/'Peaker Keys'!$B$6)+1</f>
        <v>127</v>
      </c>
      <c r="F3028">
        <f>MOD(D3028,'Peaker Keys'!$B$6)</f>
        <v>21</v>
      </c>
      <c r="G3028" t="str">
        <f>VLOOKUP(E3028,Clustering!$A$6:$B$370,2,FALSE)</f>
        <v>Fall</v>
      </c>
      <c r="H3028">
        <f>IF('Peaker Keys'!$B$29&gt;0,MAX(0,MIN('Peaker Keys'!$B$10,B3028/'Peaker Keys'!$B$29)),0)</f>
        <v>0</v>
      </c>
      <c r="I3028">
        <f>MAX(0,MIN('Peaker Keys'!$B$10,C3028/'Peaker Keys'!$B$30))</f>
        <v>1.1455343844606062E-2</v>
      </c>
      <c r="J3028">
        <f>IF('Peaker Keys'!$B$31=1,H3028,I3028)</f>
        <v>0</v>
      </c>
    </row>
    <row r="3029" spans="1:10" x14ac:dyDescent="0.25">
      <c r="A3029">
        <v>3023</v>
      </c>
      <c r="B3029">
        <v>0</v>
      </c>
      <c r="C3029">
        <v>246.7</v>
      </c>
      <c r="D3029">
        <f>MOD(A3029-1+'Peaker Keys'!$B$7,'Peaker Keys'!$B$5)</f>
        <v>3046</v>
      </c>
      <c r="E3029">
        <f>INT(D3029/'Peaker Keys'!$B$6)+1</f>
        <v>127</v>
      </c>
      <c r="F3029">
        <f>MOD(D3029,'Peaker Keys'!$B$6)</f>
        <v>22</v>
      </c>
      <c r="G3029" t="str">
        <f>VLOOKUP(E3029,Clustering!$A$6:$B$370,2,FALSE)</f>
        <v>Fall</v>
      </c>
      <c r="H3029">
        <f>IF('Peaker Keys'!$B$29&gt;0,MAX(0,MIN('Peaker Keys'!$B$10,B3029/'Peaker Keys'!$B$29)),0)</f>
        <v>0</v>
      </c>
      <c r="I3029">
        <f>MAX(0,MIN('Peaker Keys'!$B$10,C3029/'Peaker Keys'!$B$30))</f>
        <v>2.0665691601201575E-3</v>
      </c>
      <c r="J3029">
        <f>IF('Peaker Keys'!$B$31=1,H3029,I3029)</f>
        <v>0</v>
      </c>
    </row>
    <row r="3030" spans="1:10" x14ac:dyDescent="0.25">
      <c r="A3030">
        <v>3024</v>
      </c>
      <c r="B3030">
        <v>0</v>
      </c>
      <c r="C3030">
        <v>159.1</v>
      </c>
      <c r="D3030">
        <f>MOD(A3030-1+'Peaker Keys'!$B$7,'Peaker Keys'!$B$5)</f>
        <v>3047</v>
      </c>
      <c r="E3030">
        <f>INT(D3030/'Peaker Keys'!$B$6)+1</f>
        <v>127</v>
      </c>
      <c r="F3030">
        <f>MOD(D3030,'Peaker Keys'!$B$6)</f>
        <v>23</v>
      </c>
      <c r="G3030" t="str">
        <f>VLOOKUP(E3030,Clustering!$A$6:$B$370,2,FALSE)</f>
        <v>Fall</v>
      </c>
      <c r="H3030">
        <f>IF('Peaker Keys'!$B$29&gt;0,MAX(0,MIN('Peaker Keys'!$B$10,B3030/'Peaker Keys'!$B$29)),0)</f>
        <v>0</v>
      </c>
      <c r="I3030">
        <f>MAX(0,MIN('Peaker Keys'!$B$10,C3030/'Peaker Keys'!$B$30))</f>
        <v>1.3327570059793962E-3</v>
      </c>
      <c r="J3030">
        <f>IF('Peaker Keys'!$B$31=1,H3030,I3030)</f>
        <v>0</v>
      </c>
    </row>
    <row r="3031" spans="1:10" x14ac:dyDescent="0.25">
      <c r="A3031">
        <v>3025</v>
      </c>
      <c r="B3031">
        <v>0</v>
      </c>
      <c r="C3031">
        <v>159.1</v>
      </c>
      <c r="D3031">
        <f>MOD(A3031-1+'Peaker Keys'!$B$7,'Peaker Keys'!$B$5)</f>
        <v>3048</v>
      </c>
      <c r="E3031">
        <f>INT(D3031/'Peaker Keys'!$B$6)+1</f>
        <v>128</v>
      </c>
      <c r="F3031">
        <f>MOD(D3031,'Peaker Keys'!$B$6)</f>
        <v>0</v>
      </c>
      <c r="G3031" t="str">
        <f>VLOOKUP(E3031,Clustering!$A$6:$B$370,2,FALSE)</f>
        <v>Winter</v>
      </c>
      <c r="H3031">
        <f>IF('Peaker Keys'!$B$29&gt;0,MAX(0,MIN('Peaker Keys'!$B$10,B3031/'Peaker Keys'!$B$29)),0)</f>
        <v>0</v>
      </c>
      <c r="I3031">
        <f>MAX(0,MIN('Peaker Keys'!$B$10,C3031/'Peaker Keys'!$B$30))</f>
        <v>1.3327570059793962E-3</v>
      </c>
      <c r="J3031">
        <f>IF('Peaker Keys'!$B$31=1,H3031,I3031)</f>
        <v>0</v>
      </c>
    </row>
    <row r="3032" spans="1:10" x14ac:dyDescent="0.25">
      <c r="A3032">
        <v>3026</v>
      </c>
      <c r="B3032">
        <v>0</v>
      </c>
      <c r="C3032">
        <v>159.1</v>
      </c>
      <c r="D3032">
        <f>MOD(A3032-1+'Peaker Keys'!$B$7,'Peaker Keys'!$B$5)</f>
        <v>3049</v>
      </c>
      <c r="E3032">
        <f>INT(D3032/'Peaker Keys'!$B$6)+1</f>
        <v>128</v>
      </c>
      <c r="F3032">
        <f>MOD(D3032,'Peaker Keys'!$B$6)</f>
        <v>1</v>
      </c>
      <c r="G3032" t="str">
        <f>VLOOKUP(E3032,Clustering!$A$6:$B$370,2,FALSE)</f>
        <v>Winter</v>
      </c>
      <c r="H3032">
        <f>IF('Peaker Keys'!$B$29&gt;0,MAX(0,MIN('Peaker Keys'!$B$10,B3032/'Peaker Keys'!$B$29)),0)</f>
        <v>0</v>
      </c>
      <c r="I3032">
        <f>MAX(0,MIN('Peaker Keys'!$B$10,C3032/'Peaker Keys'!$B$30))</f>
        <v>1.3327570059793962E-3</v>
      </c>
      <c r="J3032">
        <f>IF('Peaker Keys'!$B$31=1,H3032,I3032)</f>
        <v>0</v>
      </c>
    </row>
    <row r="3033" spans="1:10" x14ac:dyDescent="0.25">
      <c r="A3033">
        <v>3027</v>
      </c>
      <c r="B3033">
        <v>0</v>
      </c>
      <c r="C3033">
        <v>159.1</v>
      </c>
      <c r="D3033">
        <f>MOD(A3033-1+'Peaker Keys'!$B$7,'Peaker Keys'!$B$5)</f>
        <v>3050</v>
      </c>
      <c r="E3033">
        <f>INT(D3033/'Peaker Keys'!$B$6)+1</f>
        <v>128</v>
      </c>
      <c r="F3033">
        <f>MOD(D3033,'Peaker Keys'!$B$6)</f>
        <v>2</v>
      </c>
      <c r="G3033" t="str">
        <f>VLOOKUP(E3033,Clustering!$A$6:$B$370,2,FALSE)</f>
        <v>Winter</v>
      </c>
      <c r="H3033">
        <f>IF('Peaker Keys'!$B$29&gt;0,MAX(0,MIN('Peaker Keys'!$B$10,B3033/'Peaker Keys'!$B$29)),0)</f>
        <v>0</v>
      </c>
      <c r="I3033">
        <f>MAX(0,MIN('Peaker Keys'!$B$10,C3033/'Peaker Keys'!$B$30))</f>
        <v>1.3327570059793962E-3</v>
      </c>
      <c r="J3033">
        <f>IF('Peaker Keys'!$B$31=1,H3033,I3033)</f>
        <v>0</v>
      </c>
    </row>
    <row r="3034" spans="1:10" x14ac:dyDescent="0.25">
      <c r="A3034">
        <v>3028</v>
      </c>
      <c r="B3034">
        <v>0</v>
      </c>
      <c r="C3034">
        <v>152</v>
      </c>
      <c r="D3034">
        <f>MOD(A3034-1+'Peaker Keys'!$B$7,'Peaker Keys'!$B$5)</f>
        <v>3051</v>
      </c>
      <c r="E3034">
        <f>INT(D3034/'Peaker Keys'!$B$6)+1</f>
        <v>128</v>
      </c>
      <c r="F3034">
        <f>MOD(D3034,'Peaker Keys'!$B$6)</f>
        <v>3</v>
      </c>
      <c r="G3034" t="str">
        <f>VLOOKUP(E3034,Clustering!$A$6:$B$370,2,FALSE)</f>
        <v>Winter</v>
      </c>
      <c r="H3034">
        <f>IF('Peaker Keys'!$B$29&gt;0,MAX(0,MIN('Peaker Keys'!$B$10,B3034/'Peaker Keys'!$B$29)),0)</f>
        <v>0</v>
      </c>
      <c r="I3034">
        <f>MAX(0,MIN('Peaker Keys'!$B$10,C3034/'Peaker Keys'!$B$30))</f>
        <v>1.2732813633492661E-3</v>
      </c>
      <c r="J3034">
        <f>IF('Peaker Keys'!$B$31=1,H3034,I3034)</f>
        <v>0</v>
      </c>
    </row>
    <row r="3035" spans="1:10" x14ac:dyDescent="0.25">
      <c r="A3035">
        <v>3029</v>
      </c>
      <c r="B3035">
        <v>0</v>
      </c>
      <c r="C3035">
        <v>157</v>
      </c>
      <c r="D3035">
        <f>MOD(A3035-1+'Peaker Keys'!$B$7,'Peaker Keys'!$B$5)</f>
        <v>3052</v>
      </c>
      <c r="E3035">
        <f>INT(D3035/'Peaker Keys'!$B$6)+1</f>
        <v>128</v>
      </c>
      <c r="F3035">
        <f>MOD(D3035,'Peaker Keys'!$B$6)</f>
        <v>4</v>
      </c>
      <c r="G3035" t="str">
        <f>VLOOKUP(E3035,Clustering!$A$6:$B$370,2,FALSE)</f>
        <v>Winter</v>
      </c>
      <c r="H3035">
        <f>IF('Peaker Keys'!$B$29&gt;0,MAX(0,MIN('Peaker Keys'!$B$10,B3035/'Peaker Keys'!$B$29)),0)</f>
        <v>0</v>
      </c>
      <c r="I3035">
        <f>MAX(0,MIN('Peaker Keys'!$B$10,C3035/'Peaker Keys'!$B$30))</f>
        <v>1.3151656187225971E-3</v>
      </c>
      <c r="J3035">
        <f>IF('Peaker Keys'!$B$31=1,H3035,I3035)</f>
        <v>0</v>
      </c>
    </row>
    <row r="3036" spans="1:10" x14ac:dyDescent="0.25">
      <c r="A3036">
        <v>3030</v>
      </c>
      <c r="B3036">
        <v>0</v>
      </c>
      <c r="C3036">
        <v>0</v>
      </c>
      <c r="D3036">
        <f>MOD(A3036-1+'Peaker Keys'!$B$7,'Peaker Keys'!$B$5)</f>
        <v>3053</v>
      </c>
      <c r="E3036">
        <f>INT(D3036/'Peaker Keys'!$B$6)+1</f>
        <v>128</v>
      </c>
      <c r="F3036">
        <f>MOD(D3036,'Peaker Keys'!$B$6)</f>
        <v>5</v>
      </c>
      <c r="G3036" t="str">
        <f>VLOOKUP(E3036,Clustering!$A$6:$B$370,2,FALSE)</f>
        <v>Winter</v>
      </c>
      <c r="H3036">
        <f>IF('Peaker Keys'!$B$29&gt;0,MAX(0,MIN('Peaker Keys'!$B$10,B3036/'Peaker Keys'!$B$29)),0)</f>
        <v>0</v>
      </c>
      <c r="I3036">
        <f>MAX(0,MIN('Peaker Keys'!$B$10,C3036/'Peaker Keys'!$B$30))</f>
        <v>0</v>
      </c>
      <c r="J3036">
        <f>IF('Peaker Keys'!$B$31=1,H3036,I3036)</f>
        <v>0</v>
      </c>
    </row>
    <row r="3037" spans="1:10" x14ac:dyDescent="0.25">
      <c r="A3037">
        <v>3031</v>
      </c>
      <c r="B3037">
        <v>0</v>
      </c>
      <c r="C3037">
        <v>0</v>
      </c>
      <c r="D3037">
        <f>MOD(A3037-1+'Peaker Keys'!$B$7,'Peaker Keys'!$B$5)</f>
        <v>3054</v>
      </c>
      <c r="E3037">
        <f>INT(D3037/'Peaker Keys'!$B$6)+1</f>
        <v>128</v>
      </c>
      <c r="F3037">
        <f>MOD(D3037,'Peaker Keys'!$B$6)</f>
        <v>6</v>
      </c>
      <c r="G3037" t="str">
        <f>VLOOKUP(E3037,Clustering!$A$6:$B$370,2,FALSE)</f>
        <v>Winter</v>
      </c>
      <c r="H3037">
        <f>IF('Peaker Keys'!$B$29&gt;0,MAX(0,MIN('Peaker Keys'!$B$10,B3037/'Peaker Keys'!$B$29)),0)</f>
        <v>0</v>
      </c>
      <c r="I3037">
        <f>MAX(0,MIN('Peaker Keys'!$B$10,C3037/'Peaker Keys'!$B$30))</f>
        <v>0</v>
      </c>
      <c r="J3037">
        <f>IF('Peaker Keys'!$B$31=1,H3037,I3037)</f>
        <v>0</v>
      </c>
    </row>
    <row r="3038" spans="1:10" x14ac:dyDescent="0.25">
      <c r="A3038">
        <v>3032</v>
      </c>
      <c r="B3038">
        <v>0</v>
      </c>
      <c r="C3038">
        <v>0</v>
      </c>
      <c r="D3038">
        <f>MOD(A3038-1+'Peaker Keys'!$B$7,'Peaker Keys'!$B$5)</f>
        <v>3055</v>
      </c>
      <c r="E3038">
        <f>INT(D3038/'Peaker Keys'!$B$6)+1</f>
        <v>128</v>
      </c>
      <c r="F3038">
        <f>MOD(D3038,'Peaker Keys'!$B$6)</f>
        <v>7</v>
      </c>
      <c r="G3038" t="str">
        <f>VLOOKUP(E3038,Clustering!$A$6:$B$370,2,FALSE)</f>
        <v>Winter</v>
      </c>
      <c r="H3038">
        <f>IF('Peaker Keys'!$B$29&gt;0,MAX(0,MIN('Peaker Keys'!$B$10,B3038/'Peaker Keys'!$B$29)),0)</f>
        <v>0</v>
      </c>
      <c r="I3038">
        <f>MAX(0,MIN('Peaker Keys'!$B$10,C3038/'Peaker Keys'!$B$30))</f>
        <v>0</v>
      </c>
      <c r="J3038">
        <f>IF('Peaker Keys'!$B$31=1,H3038,I3038)</f>
        <v>0</v>
      </c>
    </row>
    <row r="3039" spans="1:10" x14ac:dyDescent="0.25">
      <c r="A3039">
        <v>3033</v>
      </c>
      <c r="B3039">
        <v>0</v>
      </c>
      <c r="C3039">
        <v>0</v>
      </c>
      <c r="D3039">
        <f>MOD(A3039-1+'Peaker Keys'!$B$7,'Peaker Keys'!$B$5)</f>
        <v>3056</v>
      </c>
      <c r="E3039">
        <f>INT(D3039/'Peaker Keys'!$B$6)+1</f>
        <v>128</v>
      </c>
      <c r="F3039">
        <f>MOD(D3039,'Peaker Keys'!$B$6)</f>
        <v>8</v>
      </c>
      <c r="G3039" t="str">
        <f>VLOOKUP(E3039,Clustering!$A$6:$B$370,2,FALSE)</f>
        <v>Winter</v>
      </c>
      <c r="H3039">
        <f>IF('Peaker Keys'!$B$29&gt;0,MAX(0,MIN('Peaker Keys'!$B$10,B3039/'Peaker Keys'!$B$29)),0)</f>
        <v>0</v>
      </c>
      <c r="I3039">
        <f>MAX(0,MIN('Peaker Keys'!$B$10,C3039/'Peaker Keys'!$B$30))</f>
        <v>0</v>
      </c>
      <c r="J3039">
        <f>IF('Peaker Keys'!$B$31=1,H3039,I3039)</f>
        <v>0</v>
      </c>
    </row>
    <row r="3040" spans="1:10" x14ac:dyDescent="0.25">
      <c r="A3040">
        <v>3034</v>
      </c>
      <c r="B3040">
        <v>0</v>
      </c>
      <c r="C3040">
        <v>0</v>
      </c>
      <c r="D3040">
        <f>MOD(A3040-1+'Peaker Keys'!$B$7,'Peaker Keys'!$B$5)</f>
        <v>3057</v>
      </c>
      <c r="E3040">
        <f>INT(D3040/'Peaker Keys'!$B$6)+1</f>
        <v>128</v>
      </c>
      <c r="F3040">
        <f>MOD(D3040,'Peaker Keys'!$B$6)</f>
        <v>9</v>
      </c>
      <c r="G3040" t="str">
        <f>VLOOKUP(E3040,Clustering!$A$6:$B$370,2,FALSE)</f>
        <v>Winter</v>
      </c>
      <c r="H3040">
        <f>IF('Peaker Keys'!$B$29&gt;0,MAX(0,MIN('Peaker Keys'!$B$10,B3040/'Peaker Keys'!$B$29)),0)</f>
        <v>0</v>
      </c>
      <c r="I3040">
        <f>MAX(0,MIN('Peaker Keys'!$B$10,C3040/'Peaker Keys'!$B$30))</f>
        <v>0</v>
      </c>
      <c r="J3040">
        <f>IF('Peaker Keys'!$B$31=1,H3040,I3040)</f>
        <v>0</v>
      </c>
    </row>
    <row r="3041" spans="1:10" x14ac:dyDescent="0.25">
      <c r="A3041">
        <v>3035</v>
      </c>
      <c r="B3041">
        <v>0</v>
      </c>
      <c r="C3041">
        <v>0</v>
      </c>
      <c r="D3041">
        <f>MOD(A3041-1+'Peaker Keys'!$B$7,'Peaker Keys'!$B$5)</f>
        <v>3058</v>
      </c>
      <c r="E3041">
        <f>INT(D3041/'Peaker Keys'!$B$6)+1</f>
        <v>128</v>
      </c>
      <c r="F3041">
        <f>MOD(D3041,'Peaker Keys'!$B$6)</f>
        <v>10</v>
      </c>
      <c r="G3041" t="str">
        <f>VLOOKUP(E3041,Clustering!$A$6:$B$370,2,FALSE)</f>
        <v>Winter</v>
      </c>
      <c r="H3041">
        <f>IF('Peaker Keys'!$B$29&gt;0,MAX(0,MIN('Peaker Keys'!$B$10,B3041/'Peaker Keys'!$B$29)),0)</f>
        <v>0</v>
      </c>
      <c r="I3041">
        <f>MAX(0,MIN('Peaker Keys'!$B$10,C3041/'Peaker Keys'!$B$30))</f>
        <v>0</v>
      </c>
      <c r="J3041">
        <f>IF('Peaker Keys'!$B$31=1,H3041,I3041)</f>
        <v>0</v>
      </c>
    </row>
    <row r="3042" spans="1:10" x14ac:dyDescent="0.25">
      <c r="A3042">
        <v>3036</v>
      </c>
      <c r="B3042">
        <v>0</v>
      </c>
      <c r="C3042">
        <v>0</v>
      </c>
      <c r="D3042">
        <f>MOD(A3042-1+'Peaker Keys'!$B$7,'Peaker Keys'!$B$5)</f>
        <v>3059</v>
      </c>
      <c r="E3042">
        <f>INT(D3042/'Peaker Keys'!$B$6)+1</f>
        <v>128</v>
      </c>
      <c r="F3042">
        <f>MOD(D3042,'Peaker Keys'!$B$6)</f>
        <v>11</v>
      </c>
      <c r="G3042" t="str">
        <f>VLOOKUP(E3042,Clustering!$A$6:$B$370,2,FALSE)</f>
        <v>Winter</v>
      </c>
      <c r="H3042">
        <f>IF('Peaker Keys'!$B$29&gt;0,MAX(0,MIN('Peaker Keys'!$B$10,B3042/'Peaker Keys'!$B$29)),0)</f>
        <v>0</v>
      </c>
      <c r="I3042">
        <f>MAX(0,MIN('Peaker Keys'!$B$10,C3042/'Peaker Keys'!$B$30))</f>
        <v>0</v>
      </c>
      <c r="J3042">
        <f>IF('Peaker Keys'!$B$31=1,H3042,I3042)</f>
        <v>0</v>
      </c>
    </row>
    <row r="3043" spans="1:10" x14ac:dyDescent="0.25">
      <c r="A3043">
        <v>3037</v>
      </c>
      <c r="B3043">
        <v>0</v>
      </c>
      <c r="C3043">
        <v>0</v>
      </c>
      <c r="D3043">
        <f>MOD(A3043-1+'Peaker Keys'!$B$7,'Peaker Keys'!$B$5)</f>
        <v>3060</v>
      </c>
      <c r="E3043">
        <f>INT(D3043/'Peaker Keys'!$B$6)+1</f>
        <v>128</v>
      </c>
      <c r="F3043">
        <f>MOD(D3043,'Peaker Keys'!$B$6)</f>
        <v>12</v>
      </c>
      <c r="G3043" t="str">
        <f>VLOOKUP(E3043,Clustering!$A$6:$B$370,2,FALSE)</f>
        <v>Winter</v>
      </c>
      <c r="H3043">
        <f>IF('Peaker Keys'!$B$29&gt;0,MAX(0,MIN('Peaker Keys'!$B$10,B3043/'Peaker Keys'!$B$29)),0)</f>
        <v>0</v>
      </c>
      <c r="I3043">
        <f>MAX(0,MIN('Peaker Keys'!$B$10,C3043/'Peaker Keys'!$B$30))</f>
        <v>0</v>
      </c>
      <c r="J3043">
        <f>IF('Peaker Keys'!$B$31=1,H3043,I3043)</f>
        <v>0</v>
      </c>
    </row>
    <row r="3044" spans="1:10" x14ac:dyDescent="0.25">
      <c r="A3044">
        <v>3038</v>
      </c>
      <c r="B3044">
        <v>0</v>
      </c>
      <c r="C3044">
        <v>0</v>
      </c>
      <c r="D3044">
        <f>MOD(A3044-1+'Peaker Keys'!$B$7,'Peaker Keys'!$B$5)</f>
        <v>3061</v>
      </c>
      <c r="E3044">
        <f>INT(D3044/'Peaker Keys'!$B$6)+1</f>
        <v>128</v>
      </c>
      <c r="F3044">
        <f>MOD(D3044,'Peaker Keys'!$B$6)</f>
        <v>13</v>
      </c>
      <c r="G3044" t="str">
        <f>VLOOKUP(E3044,Clustering!$A$6:$B$370,2,FALSE)</f>
        <v>Winter</v>
      </c>
      <c r="H3044">
        <f>IF('Peaker Keys'!$B$29&gt;0,MAX(0,MIN('Peaker Keys'!$B$10,B3044/'Peaker Keys'!$B$29)),0)</f>
        <v>0</v>
      </c>
      <c r="I3044">
        <f>MAX(0,MIN('Peaker Keys'!$B$10,C3044/'Peaker Keys'!$B$30))</f>
        <v>0</v>
      </c>
      <c r="J3044">
        <f>IF('Peaker Keys'!$B$31=1,H3044,I3044)</f>
        <v>0</v>
      </c>
    </row>
    <row r="3045" spans="1:10" x14ac:dyDescent="0.25">
      <c r="A3045">
        <v>3039</v>
      </c>
      <c r="B3045">
        <v>0</v>
      </c>
      <c r="C3045">
        <v>0</v>
      </c>
      <c r="D3045">
        <f>MOD(A3045-1+'Peaker Keys'!$B$7,'Peaker Keys'!$B$5)</f>
        <v>3062</v>
      </c>
      <c r="E3045">
        <f>INT(D3045/'Peaker Keys'!$B$6)+1</f>
        <v>128</v>
      </c>
      <c r="F3045">
        <f>MOD(D3045,'Peaker Keys'!$B$6)</f>
        <v>14</v>
      </c>
      <c r="G3045" t="str">
        <f>VLOOKUP(E3045,Clustering!$A$6:$B$370,2,FALSE)</f>
        <v>Winter</v>
      </c>
      <c r="H3045">
        <f>IF('Peaker Keys'!$B$29&gt;0,MAX(0,MIN('Peaker Keys'!$B$10,B3045/'Peaker Keys'!$B$29)),0)</f>
        <v>0</v>
      </c>
      <c r="I3045">
        <f>MAX(0,MIN('Peaker Keys'!$B$10,C3045/'Peaker Keys'!$B$30))</f>
        <v>0</v>
      </c>
      <c r="J3045">
        <f>IF('Peaker Keys'!$B$31=1,H3045,I3045)</f>
        <v>0</v>
      </c>
    </row>
    <row r="3046" spans="1:10" x14ac:dyDescent="0.25">
      <c r="A3046">
        <v>3040</v>
      </c>
      <c r="B3046">
        <v>0</v>
      </c>
      <c r="C3046">
        <v>0</v>
      </c>
      <c r="D3046">
        <f>MOD(A3046-1+'Peaker Keys'!$B$7,'Peaker Keys'!$B$5)</f>
        <v>3063</v>
      </c>
      <c r="E3046">
        <f>INT(D3046/'Peaker Keys'!$B$6)+1</f>
        <v>128</v>
      </c>
      <c r="F3046">
        <f>MOD(D3046,'Peaker Keys'!$B$6)</f>
        <v>15</v>
      </c>
      <c r="G3046" t="str">
        <f>VLOOKUP(E3046,Clustering!$A$6:$B$370,2,FALSE)</f>
        <v>Winter</v>
      </c>
      <c r="H3046">
        <f>IF('Peaker Keys'!$B$29&gt;0,MAX(0,MIN('Peaker Keys'!$B$10,B3046/'Peaker Keys'!$B$29)),0)</f>
        <v>0</v>
      </c>
      <c r="I3046">
        <f>MAX(0,MIN('Peaker Keys'!$B$10,C3046/'Peaker Keys'!$B$30))</f>
        <v>0</v>
      </c>
      <c r="J3046">
        <f>IF('Peaker Keys'!$B$31=1,H3046,I3046)</f>
        <v>0</v>
      </c>
    </row>
    <row r="3047" spans="1:10" x14ac:dyDescent="0.25">
      <c r="A3047">
        <v>3041</v>
      </c>
      <c r="B3047">
        <v>0</v>
      </c>
      <c r="C3047">
        <v>0</v>
      </c>
      <c r="D3047">
        <f>MOD(A3047-1+'Peaker Keys'!$B$7,'Peaker Keys'!$B$5)</f>
        <v>3064</v>
      </c>
      <c r="E3047">
        <f>INT(D3047/'Peaker Keys'!$B$6)+1</f>
        <v>128</v>
      </c>
      <c r="F3047">
        <f>MOD(D3047,'Peaker Keys'!$B$6)</f>
        <v>16</v>
      </c>
      <c r="G3047" t="str">
        <f>VLOOKUP(E3047,Clustering!$A$6:$B$370,2,FALSE)</f>
        <v>Winter</v>
      </c>
      <c r="H3047">
        <f>IF('Peaker Keys'!$B$29&gt;0,MAX(0,MIN('Peaker Keys'!$B$10,B3047/'Peaker Keys'!$B$29)),0)</f>
        <v>0</v>
      </c>
      <c r="I3047">
        <f>MAX(0,MIN('Peaker Keys'!$B$10,C3047/'Peaker Keys'!$B$30))</f>
        <v>0</v>
      </c>
      <c r="J3047">
        <f>IF('Peaker Keys'!$B$31=1,H3047,I3047)</f>
        <v>0</v>
      </c>
    </row>
    <row r="3048" spans="1:10" x14ac:dyDescent="0.25">
      <c r="A3048">
        <v>3042</v>
      </c>
      <c r="B3048">
        <v>0</v>
      </c>
      <c r="C3048">
        <v>159.1</v>
      </c>
      <c r="D3048">
        <f>MOD(A3048-1+'Peaker Keys'!$B$7,'Peaker Keys'!$B$5)</f>
        <v>3065</v>
      </c>
      <c r="E3048">
        <f>INT(D3048/'Peaker Keys'!$B$6)+1</f>
        <v>128</v>
      </c>
      <c r="F3048">
        <f>MOD(D3048,'Peaker Keys'!$B$6)</f>
        <v>17</v>
      </c>
      <c r="G3048" t="str">
        <f>VLOOKUP(E3048,Clustering!$A$6:$B$370,2,FALSE)</f>
        <v>Winter</v>
      </c>
      <c r="H3048">
        <f>IF('Peaker Keys'!$B$29&gt;0,MAX(0,MIN('Peaker Keys'!$B$10,B3048/'Peaker Keys'!$B$29)),0)</f>
        <v>0</v>
      </c>
      <c r="I3048">
        <f>MAX(0,MIN('Peaker Keys'!$B$10,C3048/'Peaker Keys'!$B$30))</f>
        <v>1.3327570059793962E-3</v>
      </c>
      <c r="J3048">
        <f>IF('Peaker Keys'!$B$31=1,H3048,I3048)</f>
        <v>0</v>
      </c>
    </row>
    <row r="3049" spans="1:10" x14ac:dyDescent="0.25">
      <c r="A3049">
        <v>3043</v>
      </c>
      <c r="B3049">
        <v>0</v>
      </c>
      <c r="C3049">
        <v>188.3</v>
      </c>
      <c r="D3049">
        <f>MOD(A3049-1+'Peaker Keys'!$B$7,'Peaker Keys'!$B$5)</f>
        <v>3066</v>
      </c>
      <c r="E3049">
        <f>INT(D3049/'Peaker Keys'!$B$6)+1</f>
        <v>128</v>
      </c>
      <c r="F3049">
        <f>MOD(D3049,'Peaker Keys'!$B$6)</f>
        <v>18</v>
      </c>
      <c r="G3049" t="str">
        <f>VLOOKUP(E3049,Clustering!$A$6:$B$370,2,FALSE)</f>
        <v>Winter</v>
      </c>
      <c r="H3049">
        <f>IF('Peaker Keys'!$B$29&gt;0,MAX(0,MIN('Peaker Keys'!$B$10,B3049/'Peaker Keys'!$B$29)),0)</f>
        <v>0</v>
      </c>
      <c r="I3049">
        <f>MAX(0,MIN('Peaker Keys'!$B$10,C3049/'Peaker Keys'!$B$30))</f>
        <v>1.57736105735965E-3</v>
      </c>
      <c r="J3049">
        <f>IF('Peaker Keys'!$B$31=1,H3049,I3049)</f>
        <v>0</v>
      </c>
    </row>
    <row r="3050" spans="1:10" x14ac:dyDescent="0.25">
      <c r="A3050">
        <v>3044</v>
      </c>
      <c r="B3050">
        <v>0</v>
      </c>
      <c r="C3050">
        <v>844.4</v>
      </c>
      <c r="D3050">
        <f>MOD(A3050-1+'Peaker Keys'!$B$7,'Peaker Keys'!$B$5)</f>
        <v>3067</v>
      </c>
      <c r="E3050">
        <f>INT(D3050/'Peaker Keys'!$B$6)+1</f>
        <v>128</v>
      </c>
      <c r="F3050">
        <f>MOD(D3050,'Peaker Keys'!$B$6)</f>
        <v>19</v>
      </c>
      <c r="G3050" t="str">
        <f>VLOOKUP(E3050,Clustering!$A$6:$B$370,2,FALSE)</f>
        <v>Winter</v>
      </c>
      <c r="H3050">
        <f>IF('Peaker Keys'!$B$29&gt;0,MAX(0,MIN('Peaker Keys'!$B$10,B3050/'Peaker Keys'!$B$29)),0)</f>
        <v>0</v>
      </c>
      <c r="I3050">
        <f>MAX(0,MIN('Peaker Keys'!$B$10,C3050/'Peaker Keys'!$B$30))</f>
        <v>7.0734130474481597E-3</v>
      </c>
      <c r="J3050">
        <f>IF('Peaker Keys'!$B$31=1,H3050,I3050)</f>
        <v>0</v>
      </c>
    </row>
    <row r="3051" spans="1:10" x14ac:dyDescent="0.25">
      <c r="A3051">
        <v>3045</v>
      </c>
      <c r="B3051">
        <v>0</v>
      </c>
      <c r="C3051">
        <v>844.4</v>
      </c>
      <c r="D3051">
        <f>MOD(A3051-1+'Peaker Keys'!$B$7,'Peaker Keys'!$B$5)</f>
        <v>3068</v>
      </c>
      <c r="E3051">
        <f>INT(D3051/'Peaker Keys'!$B$6)+1</f>
        <v>128</v>
      </c>
      <c r="F3051">
        <f>MOD(D3051,'Peaker Keys'!$B$6)</f>
        <v>20</v>
      </c>
      <c r="G3051" t="str">
        <f>VLOOKUP(E3051,Clustering!$A$6:$B$370,2,FALSE)</f>
        <v>Winter</v>
      </c>
      <c r="H3051">
        <f>IF('Peaker Keys'!$B$29&gt;0,MAX(0,MIN('Peaker Keys'!$B$10,B3051/'Peaker Keys'!$B$29)),0)</f>
        <v>0</v>
      </c>
      <c r="I3051">
        <f>MAX(0,MIN('Peaker Keys'!$B$10,C3051/'Peaker Keys'!$B$30))</f>
        <v>7.0734130474481597E-3</v>
      </c>
      <c r="J3051">
        <f>IF('Peaker Keys'!$B$31=1,H3051,I3051)</f>
        <v>0</v>
      </c>
    </row>
    <row r="3052" spans="1:10" x14ac:dyDescent="0.25">
      <c r="A3052">
        <v>3046</v>
      </c>
      <c r="B3052">
        <v>0</v>
      </c>
      <c r="C3052">
        <v>844.4</v>
      </c>
      <c r="D3052">
        <f>MOD(A3052-1+'Peaker Keys'!$B$7,'Peaker Keys'!$B$5)</f>
        <v>3069</v>
      </c>
      <c r="E3052">
        <f>INT(D3052/'Peaker Keys'!$B$6)+1</f>
        <v>128</v>
      </c>
      <c r="F3052">
        <f>MOD(D3052,'Peaker Keys'!$B$6)</f>
        <v>21</v>
      </c>
      <c r="G3052" t="str">
        <f>VLOOKUP(E3052,Clustering!$A$6:$B$370,2,FALSE)</f>
        <v>Winter</v>
      </c>
      <c r="H3052">
        <f>IF('Peaker Keys'!$B$29&gt;0,MAX(0,MIN('Peaker Keys'!$B$10,B3052/'Peaker Keys'!$B$29)),0)</f>
        <v>0</v>
      </c>
      <c r="I3052">
        <f>MAX(0,MIN('Peaker Keys'!$B$10,C3052/'Peaker Keys'!$B$30))</f>
        <v>7.0734130474481597E-3</v>
      </c>
      <c r="J3052">
        <f>IF('Peaker Keys'!$B$31=1,H3052,I3052)</f>
        <v>0</v>
      </c>
    </row>
    <row r="3053" spans="1:10" x14ac:dyDescent="0.25">
      <c r="A3053">
        <v>3047</v>
      </c>
      <c r="B3053">
        <v>0</v>
      </c>
      <c r="C3053">
        <v>844.4</v>
      </c>
      <c r="D3053">
        <f>MOD(A3053-1+'Peaker Keys'!$B$7,'Peaker Keys'!$B$5)</f>
        <v>3070</v>
      </c>
      <c r="E3053">
        <f>INT(D3053/'Peaker Keys'!$B$6)+1</f>
        <v>128</v>
      </c>
      <c r="F3053">
        <f>MOD(D3053,'Peaker Keys'!$B$6)</f>
        <v>22</v>
      </c>
      <c r="G3053" t="str">
        <f>VLOOKUP(E3053,Clustering!$A$6:$B$370,2,FALSE)</f>
        <v>Winter</v>
      </c>
      <c r="H3053">
        <f>IF('Peaker Keys'!$B$29&gt;0,MAX(0,MIN('Peaker Keys'!$B$10,B3053/'Peaker Keys'!$B$29)),0)</f>
        <v>0</v>
      </c>
      <c r="I3053">
        <f>MAX(0,MIN('Peaker Keys'!$B$10,C3053/'Peaker Keys'!$B$30))</f>
        <v>7.0734130474481597E-3</v>
      </c>
      <c r="J3053">
        <f>IF('Peaker Keys'!$B$31=1,H3053,I3053)</f>
        <v>0</v>
      </c>
    </row>
    <row r="3054" spans="1:10" x14ac:dyDescent="0.25">
      <c r="A3054">
        <v>3048</v>
      </c>
      <c r="B3054">
        <v>0</v>
      </c>
      <c r="C3054">
        <v>844.4</v>
      </c>
      <c r="D3054">
        <f>MOD(A3054-1+'Peaker Keys'!$B$7,'Peaker Keys'!$B$5)</f>
        <v>3071</v>
      </c>
      <c r="E3054">
        <f>INT(D3054/'Peaker Keys'!$B$6)+1</f>
        <v>128</v>
      </c>
      <c r="F3054">
        <f>MOD(D3054,'Peaker Keys'!$B$6)</f>
        <v>23</v>
      </c>
      <c r="G3054" t="str">
        <f>VLOOKUP(E3054,Clustering!$A$6:$B$370,2,FALSE)</f>
        <v>Winter</v>
      </c>
      <c r="H3054">
        <f>IF('Peaker Keys'!$B$29&gt;0,MAX(0,MIN('Peaker Keys'!$B$10,B3054/'Peaker Keys'!$B$29)),0)</f>
        <v>0</v>
      </c>
      <c r="I3054">
        <f>MAX(0,MIN('Peaker Keys'!$B$10,C3054/'Peaker Keys'!$B$30))</f>
        <v>7.0734130474481597E-3</v>
      </c>
      <c r="J3054">
        <f>IF('Peaker Keys'!$B$31=1,H3054,I3054)</f>
        <v>0</v>
      </c>
    </row>
    <row r="3055" spans="1:10" x14ac:dyDescent="0.25">
      <c r="A3055">
        <v>3049</v>
      </c>
      <c r="B3055">
        <v>0</v>
      </c>
      <c r="C3055">
        <v>712.3</v>
      </c>
      <c r="D3055">
        <f>MOD(A3055-1+'Peaker Keys'!$B$7,'Peaker Keys'!$B$5)</f>
        <v>3072</v>
      </c>
      <c r="E3055">
        <f>INT(D3055/'Peaker Keys'!$B$6)+1</f>
        <v>129</v>
      </c>
      <c r="F3055">
        <f>MOD(D3055,'Peaker Keys'!$B$6)</f>
        <v>0</v>
      </c>
      <c r="G3055" t="str">
        <f>VLOOKUP(E3055,Clustering!$A$6:$B$370,2,FALSE)</f>
        <v>Winter</v>
      </c>
      <c r="H3055">
        <f>IF('Peaker Keys'!$B$29&gt;0,MAX(0,MIN('Peaker Keys'!$B$10,B3055/'Peaker Keys'!$B$29)),0)</f>
        <v>0</v>
      </c>
      <c r="I3055">
        <f>MAX(0,MIN('Peaker Keys'!$B$10,C3055/'Peaker Keys'!$B$30))</f>
        <v>5.9668310204847507E-3</v>
      </c>
      <c r="J3055">
        <f>IF('Peaker Keys'!$B$31=1,H3055,I3055)</f>
        <v>0</v>
      </c>
    </row>
    <row r="3056" spans="1:10" x14ac:dyDescent="0.25">
      <c r="A3056">
        <v>3050</v>
      </c>
      <c r="B3056">
        <v>0</v>
      </c>
      <c r="C3056">
        <v>712.3</v>
      </c>
      <c r="D3056">
        <f>MOD(A3056-1+'Peaker Keys'!$B$7,'Peaker Keys'!$B$5)</f>
        <v>3073</v>
      </c>
      <c r="E3056">
        <f>INT(D3056/'Peaker Keys'!$B$6)+1</f>
        <v>129</v>
      </c>
      <c r="F3056">
        <f>MOD(D3056,'Peaker Keys'!$B$6)</f>
        <v>1</v>
      </c>
      <c r="G3056" t="str">
        <f>VLOOKUP(E3056,Clustering!$A$6:$B$370,2,FALSE)</f>
        <v>Winter</v>
      </c>
      <c r="H3056">
        <f>IF('Peaker Keys'!$B$29&gt;0,MAX(0,MIN('Peaker Keys'!$B$10,B3056/'Peaker Keys'!$B$29)),0)</f>
        <v>0</v>
      </c>
      <c r="I3056">
        <f>MAX(0,MIN('Peaker Keys'!$B$10,C3056/'Peaker Keys'!$B$30))</f>
        <v>5.9668310204847507E-3</v>
      </c>
      <c r="J3056">
        <f>IF('Peaker Keys'!$B$31=1,H3056,I3056)</f>
        <v>0</v>
      </c>
    </row>
    <row r="3057" spans="1:10" x14ac:dyDescent="0.25">
      <c r="A3057">
        <v>3051</v>
      </c>
      <c r="B3057">
        <v>0</v>
      </c>
      <c r="C3057">
        <v>711.9</v>
      </c>
      <c r="D3057">
        <f>MOD(A3057-1+'Peaker Keys'!$B$7,'Peaker Keys'!$B$5)</f>
        <v>3074</v>
      </c>
      <c r="E3057">
        <f>INT(D3057/'Peaker Keys'!$B$6)+1</f>
        <v>129</v>
      </c>
      <c r="F3057">
        <f>MOD(D3057,'Peaker Keys'!$B$6)</f>
        <v>2</v>
      </c>
      <c r="G3057" t="str">
        <f>VLOOKUP(E3057,Clustering!$A$6:$B$370,2,FALSE)</f>
        <v>Winter</v>
      </c>
      <c r="H3057">
        <f>IF('Peaker Keys'!$B$29&gt;0,MAX(0,MIN('Peaker Keys'!$B$10,B3057/'Peaker Keys'!$B$29)),0)</f>
        <v>0</v>
      </c>
      <c r="I3057">
        <f>MAX(0,MIN('Peaker Keys'!$B$10,C3057/'Peaker Keys'!$B$30))</f>
        <v>5.9634802800548848E-3</v>
      </c>
      <c r="J3057">
        <f>IF('Peaker Keys'!$B$31=1,H3057,I3057)</f>
        <v>0</v>
      </c>
    </row>
    <row r="3058" spans="1:10" x14ac:dyDescent="0.25">
      <c r="A3058">
        <v>3052</v>
      </c>
      <c r="B3058">
        <v>0</v>
      </c>
      <c r="C3058">
        <v>695.7</v>
      </c>
      <c r="D3058">
        <f>MOD(A3058-1+'Peaker Keys'!$B$7,'Peaker Keys'!$B$5)</f>
        <v>3075</v>
      </c>
      <c r="E3058">
        <f>INT(D3058/'Peaker Keys'!$B$6)+1</f>
        <v>129</v>
      </c>
      <c r="F3058">
        <f>MOD(D3058,'Peaker Keys'!$B$6)</f>
        <v>3</v>
      </c>
      <c r="G3058" t="str">
        <f>VLOOKUP(E3058,Clustering!$A$6:$B$370,2,FALSE)</f>
        <v>Winter</v>
      </c>
      <c r="H3058">
        <f>IF('Peaker Keys'!$B$29&gt;0,MAX(0,MIN('Peaker Keys'!$B$10,B3058/'Peaker Keys'!$B$29)),0)</f>
        <v>0</v>
      </c>
      <c r="I3058">
        <f>MAX(0,MIN('Peaker Keys'!$B$10,C3058/'Peaker Keys'!$B$30))</f>
        <v>5.827775292645292E-3</v>
      </c>
      <c r="J3058">
        <f>IF('Peaker Keys'!$B$31=1,H3058,I3058)</f>
        <v>0</v>
      </c>
    </row>
    <row r="3059" spans="1:10" x14ac:dyDescent="0.25">
      <c r="A3059">
        <v>3053</v>
      </c>
      <c r="B3059">
        <v>0</v>
      </c>
      <c r="C3059">
        <v>712.3</v>
      </c>
      <c r="D3059">
        <f>MOD(A3059-1+'Peaker Keys'!$B$7,'Peaker Keys'!$B$5)</f>
        <v>3076</v>
      </c>
      <c r="E3059">
        <f>INT(D3059/'Peaker Keys'!$B$6)+1</f>
        <v>129</v>
      </c>
      <c r="F3059">
        <f>MOD(D3059,'Peaker Keys'!$B$6)</f>
        <v>4</v>
      </c>
      <c r="G3059" t="str">
        <f>VLOOKUP(E3059,Clustering!$A$6:$B$370,2,FALSE)</f>
        <v>Winter</v>
      </c>
      <c r="H3059">
        <f>IF('Peaker Keys'!$B$29&gt;0,MAX(0,MIN('Peaker Keys'!$B$10,B3059/'Peaker Keys'!$B$29)),0)</f>
        <v>0</v>
      </c>
      <c r="I3059">
        <f>MAX(0,MIN('Peaker Keys'!$B$10,C3059/'Peaker Keys'!$B$30))</f>
        <v>5.9668310204847507E-3</v>
      </c>
      <c r="J3059">
        <f>IF('Peaker Keys'!$B$31=1,H3059,I3059)</f>
        <v>0</v>
      </c>
    </row>
    <row r="3060" spans="1:10" x14ac:dyDescent="0.25">
      <c r="A3060">
        <v>3054</v>
      </c>
      <c r="B3060">
        <v>0</v>
      </c>
      <c r="C3060">
        <v>565.20000000000005</v>
      </c>
      <c r="D3060">
        <f>MOD(A3060-1+'Peaker Keys'!$B$7,'Peaker Keys'!$B$5)</f>
        <v>3077</v>
      </c>
      <c r="E3060">
        <f>INT(D3060/'Peaker Keys'!$B$6)+1</f>
        <v>129</v>
      </c>
      <c r="F3060">
        <f>MOD(D3060,'Peaker Keys'!$B$6)</f>
        <v>5</v>
      </c>
      <c r="G3060" t="str">
        <f>VLOOKUP(E3060,Clustering!$A$6:$B$370,2,FALSE)</f>
        <v>Winter</v>
      </c>
      <c r="H3060">
        <f>IF('Peaker Keys'!$B$29&gt;0,MAX(0,MIN('Peaker Keys'!$B$10,B3060/'Peaker Keys'!$B$29)),0)</f>
        <v>0</v>
      </c>
      <c r="I3060">
        <f>MAX(0,MIN('Peaker Keys'!$B$10,C3060/'Peaker Keys'!$B$30))</f>
        <v>4.7345962274013501E-3</v>
      </c>
      <c r="J3060">
        <f>IF('Peaker Keys'!$B$31=1,H3060,I3060)</f>
        <v>0</v>
      </c>
    </row>
    <row r="3061" spans="1:10" x14ac:dyDescent="0.25">
      <c r="A3061">
        <v>3055</v>
      </c>
      <c r="B3061">
        <v>0</v>
      </c>
      <c r="C3061">
        <v>553.20000000000005</v>
      </c>
      <c r="D3061">
        <f>MOD(A3061-1+'Peaker Keys'!$B$7,'Peaker Keys'!$B$5)</f>
        <v>3078</v>
      </c>
      <c r="E3061">
        <f>INT(D3061/'Peaker Keys'!$B$6)+1</f>
        <v>129</v>
      </c>
      <c r="F3061">
        <f>MOD(D3061,'Peaker Keys'!$B$6)</f>
        <v>6</v>
      </c>
      <c r="G3061" t="str">
        <f>VLOOKUP(E3061,Clustering!$A$6:$B$370,2,FALSE)</f>
        <v>Winter</v>
      </c>
      <c r="H3061">
        <f>IF('Peaker Keys'!$B$29&gt;0,MAX(0,MIN('Peaker Keys'!$B$10,B3061/'Peaker Keys'!$B$29)),0)</f>
        <v>0</v>
      </c>
      <c r="I3061">
        <f>MAX(0,MIN('Peaker Keys'!$B$10,C3061/'Peaker Keys'!$B$30))</f>
        <v>4.6340740145053554E-3</v>
      </c>
      <c r="J3061">
        <f>IF('Peaker Keys'!$B$31=1,H3061,I3061)</f>
        <v>0</v>
      </c>
    </row>
    <row r="3062" spans="1:10" x14ac:dyDescent="0.25">
      <c r="A3062">
        <v>3056</v>
      </c>
      <c r="B3062">
        <v>0</v>
      </c>
      <c r="C3062">
        <v>553.20000000000005</v>
      </c>
      <c r="D3062">
        <f>MOD(A3062-1+'Peaker Keys'!$B$7,'Peaker Keys'!$B$5)</f>
        <v>3079</v>
      </c>
      <c r="E3062">
        <f>INT(D3062/'Peaker Keys'!$B$6)+1</f>
        <v>129</v>
      </c>
      <c r="F3062">
        <f>MOD(D3062,'Peaker Keys'!$B$6)</f>
        <v>7</v>
      </c>
      <c r="G3062" t="str">
        <f>VLOOKUP(E3062,Clustering!$A$6:$B$370,2,FALSE)</f>
        <v>Winter</v>
      </c>
      <c r="H3062">
        <f>IF('Peaker Keys'!$B$29&gt;0,MAX(0,MIN('Peaker Keys'!$B$10,B3062/'Peaker Keys'!$B$29)),0)</f>
        <v>0</v>
      </c>
      <c r="I3062">
        <f>MAX(0,MIN('Peaker Keys'!$B$10,C3062/'Peaker Keys'!$B$30))</f>
        <v>4.6340740145053554E-3</v>
      </c>
      <c r="J3062">
        <f>IF('Peaker Keys'!$B$31=1,H3062,I3062)</f>
        <v>0</v>
      </c>
    </row>
    <row r="3063" spans="1:10" x14ac:dyDescent="0.25">
      <c r="A3063">
        <v>3057</v>
      </c>
      <c r="B3063">
        <v>0</v>
      </c>
      <c r="C3063">
        <v>553.20000000000005</v>
      </c>
      <c r="D3063">
        <f>MOD(A3063-1+'Peaker Keys'!$B$7,'Peaker Keys'!$B$5)</f>
        <v>3080</v>
      </c>
      <c r="E3063">
        <f>INT(D3063/'Peaker Keys'!$B$6)+1</f>
        <v>129</v>
      </c>
      <c r="F3063">
        <f>MOD(D3063,'Peaker Keys'!$B$6)</f>
        <v>8</v>
      </c>
      <c r="G3063" t="str">
        <f>VLOOKUP(E3063,Clustering!$A$6:$B$370,2,FALSE)</f>
        <v>Winter</v>
      </c>
      <c r="H3063">
        <f>IF('Peaker Keys'!$B$29&gt;0,MAX(0,MIN('Peaker Keys'!$B$10,B3063/'Peaker Keys'!$B$29)),0)</f>
        <v>0</v>
      </c>
      <c r="I3063">
        <f>MAX(0,MIN('Peaker Keys'!$B$10,C3063/'Peaker Keys'!$B$30))</f>
        <v>4.6340740145053554E-3</v>
      </c>
      <c r="J3063">
        <f>IF('Peaker Keys'!$B$31=1,H3063,I3063)</f>
        <v>0</v>
      </c>
    </row>
    <row r="3064" spans="1:10" x14ac:dyDescent="0.25">
      <c r="A3064">
        <v>3058</v>
      </c>
      <c r="B3064">
        <v>0</v>
      </c>
      <c r="C3064">
        <v>553.20000000000005</v>
      </c>
      <c r="D3064">
        <f>MOD(A3064-1+'Peaker Keys'!$B$7,'Peaker Keys'!$B$5)</f>
        <v>3081</v>
      </c>
      <c r="E3064">
        <f>INT(D3064/'Peaker Keys'!$B$6)+1</f>
        <v>129</v>
      </c>
      <c r="F3064">
        <f>MOD(D3064,'Peaker Keys'!$B$6)</f>
        <v>9</v>
      </c>
      <c r="G3064" t="str">
        <f>VLOOKUP(E3064,Clustering!$A$6:$B$370,2,FALSE)</f>
        <v>Winter</v>
      </c>
      <c r="H3064">
        <f>IF('Peaker Keys'!$B$29&gt;0,MAX(0,MIN('Peaker Keys'!$B$10,B3064/'Peaker Keys'!$B$29)),0)</f>
        <v>0</v>
      </c>
      <c r="I3064">
        <f>MAX(0,MIN('Peaker Keys'!$B$10,C3064/'Peaker Keys'!$B$30))</f>
        <v>4.6340740145053554E-3</v>
      </c>
      <c r="J3064">
        <f>IF('Peaker Keys'!$B$31=1,H3064,I3064)</f>
        <v>0</v>
      </c>
    </row>
    <row r="3065" spans="1:10" x14ac:dyDescent="0.25">
      <c r="A3065">
        <v>3059</v>
      </c>
      <c r="B3065">
        <v>0</v>
      </c>
      <c r="C3065">
        <v>553.20000000000005</v>
      </c>
      <c r="D3065">
        <f>MOD(A3065-1+'Peaker Keys'!$B$7,'Peaker Keys'!$B$5)</f>
        <v>3082</v>
      </c>
      <c r="E3065">
        <f>INT(D3065/'Peaker Keys'!$B$6)+1</f>
        <v>129</v>
      </c>
      <c r="F3065">
        <f>MOD(D3065,'Peaker Keys'!$B$6)</f>
        <v>10</v>
      </c>
      <c r="G3065" t="str">
        <f>VLOOKUP(E3065,Clustering!$A$6:$B$370,2,FALSE)</f>
        <v>Winter</v>
      </c>
      <c r="H3065">
        <f>IF('Peaker Keys'!$B$29&gt;0,MAX(0,MIN('Peaker Keys'!$B$10,B3065/'Peaker Keys'!$B$29)),0)</f>
        <v>0</v>
      </c>
      <c r="I3065">
        <f>MAX(0,MIN('Peaker Keys'!$B$10,C3065/'Peaker Keys'!$B$30))</f>
        <v>4.6340740145053554E-3</v>
      </c>
      <c r="J3065">
        <f>IF('Peaker Keys'!$B$31=1,H3065,I3065)</f>
        <v>0</v>
      </c>
    </row>
    <row r="3066" spans="1:10" x14ac:dyDescent="0.25">
      <c r="A3066">
        <v>3060</v>
      </c>
      <c r="B3066">
        <v>0</v>
      </c>
      <c r="C3066">
        <v>553.20000000000005</v>
      </c>
      <c r="D3066">
        <f>MOD(A3066-1+'Peaker Keys'!$B$7,'Peaker Keys'!$B$5)</f>
        <v>3083</v>
      </c>
      <c r="E3066">
        <f>INT(D3066/'Peaker Keys'!$B$6)+1</f>
        <v>129</v>
      </c>
      <c r="F3066">
        <f>MOD(D3066,'Peaker Keys'!$B$6)</f>
        <v>11</v>
      </c>
      <c r="G3066" t="str">
        <f>VLOOKUP(E3066,Clustering!$A$6:$B$370,2,FALSE)</f>
        <v>Winter</v>
      </c>
      <c r="H3066">
        <f>IF('Peaker Keys'!$B$29&gt;0,MAX(0,MIN('Peaker Keys'!$B$10,B3066/'Peaker Keys'!$B$29)),0)</f>
        <v>0</v>
      </c>
      <c r="I3066">
        <f>MAX(0,MIN('Peaker Keys'!$B$10,C3066/'Peaker Keys'!$B$30))</f>
        <v>4.6340740145053554E-3</v>
      </c>
      <c r="J3066">
        <f>IF('Peaker Keys'!$B$31=1,H3066,I3066)</f>
        <v>0</v>
      </c>
    </row>
    <row r="3067" spans="1:10" x14ac:dyDescent="0.25">
      <c r="A3067">
        <v>3061</v>
      </c>
      <c r="B3067">
        <v>0</v>
      </c>
      <c r="C3067">
        <v>553.20000000000005</v>
      </c>
      <c r="D3067">
        <f>MOD(A3067-1+'Peaker Keys'!$B$7,'Peaker Keys'!$B$5)</f>
        <v>3084</v>
      </c>
      <c r="E3067">
        <f>INT(D3067/'Peaker Keys'!$B$6)+1</f>
        <v>129</v>
      </c>
      <c r="F3067">
        <f>MOD(D3067,'Peaker Keys'!$B$6)</f>
        <v>12</v>
      </c>
      <c r="G3067" t="str">
        <f>VLOOKUP(E3067,Clustering!$A$6:$B$370,2,FALSE)</f>
        <v>Winter</v>
      </c>
      <c r="H3067">
        <f>IF('Peaker Keys'!$B$29&gt;0,MAX(0,MIN('Peaker Keys'!$B$10,B3067/'Peaker Keys'!$B$29)),0)</f>
        <v>0</v>
      </c>
      <c r="I3067">
        <f>MAX(0,MIN('Peaker Keys'!$B$10,C3067/'Peaker Keys'!$B$30))</f>
        <v>4.6340740145053554E-3</v>
      </c>
      <c r="J3067">
        <f>IF('Peaker Keys'!$B$31=1,H3067,I3067)</f>
        <v>0</v>
      </c>
    </row>
    <row r="3068" spans="1:10" x14ac:dyDescent="0.25">
      <c r="A3068">
        <v>3062</v>
      </c>
      <c r="B3068">
        <v>0</v>
      </c>
      <c r="C3068">
        <v>553.20000000000005</v>
      </c>
      <c r="D3068">
        <f>MOD(A3068-1+'Peaker Keys'!$B$7,'Peaker Keys'!$B$5)</f>
        <v>3085</v>
      </c>
      <c r="E3068">
        <f>INT(D3068/'Peaker Keys'!$B$6)+1</f>
        <v>129</v>
      </c>
      <c r="F3068">
        <f>MOD(D3068,'Peaker Keys'!$B$6)</f>
        <v>13</v>
      </c>
      <c r="G3068" t="str">
        <f>VLOOKUP(E3068,Clustering!$A$6:$B$370,2,FALSE)</f>
        <v>Winter</v>
      </c>
      <c r="H3068">
        <f>IF('Peaker Keys'!$B$29&gt;0,MAX(0,MIN('Peaker Keys'!$B$10,B3068/'Peaker Keys'!$B$29)),0)</f>
        <v>0</v>
      </c>
      <c r="I3068">
        <f>MAX(0,MIN('Peaker Keys'!$B$10,C3068/'Peaker Keys'!$B$30))</f>
        <v>4.6340740145053554E-3</v>
      </c>
      <c r="J3068">
        <f>IF('Peaker Keys'!$B$31=1,H3068,I3068)</f>
        <v>0</v>
      </c>
    </row>
    <row r="3069" spans="1:10" x14ac:dyDescent="0.25">
      <c r="A3069">
        <v>3063</v>
      </c>
      <c r="B3069">
        <v>0</v>
      </c>
      <c r="C3069">
        <v>553.20000000000005</v>
      </c>
      <c r="D3069">
        <f>MOD(A3069-1+'Peaker Keys'!$B$7,'Peaker Keys'!$B$5)</f>
        <v>3086</v>
      </c>
      <c r="E3069">
        <f>INT(D3069/'Peaker Keys'!$B$6)+1</f>
        <v>129</v>
      </c>
      <c r="F3069">
        <f>MOD(D3069,'Peaker Keys'!$B$6)</f>
        <v>14</v>
      </c>
      <c r="G3069" t="str">
        <f>VLOOKUP(E3069,Clustering!$A$6:$B$370,2,FALSE)</f>
        <v>Winter</v>
      </c>
      <c r="H3069">
        <f>IF('Peaker Keys'!$B$29&gt;0,MAX(0,MIN('Peaker Keys'!$B$10,B3069/'Peaker Keys'!$B$29)),0)</f>
        <v>0</v>
      </c>
      <c r="I3069">
        <f>MAX(0,MIN('Peaker Keys'!$B$10,C3069/'Peaker Keys'!$B$30))</f>
        <v>4.6340740145053554E-3</v>
      </c>
      <c r="J3069">
        <f>IF('Peaker Keys'!$B$31=1,H3069,I3069)</f>
        <v>0</v>
      </c>
    </row>
    <row r="3070" spans="1:10" x14ac:dyDescent="0.25">
      <c r="A3070">
        <v>3064</v>
      </c>
      <c r="B3070">
        <v>0</v>
      </c>
      <c r="C3070">
        <v>802.2</v>
      </c>
      <c r="D3070">
        <f>MOD(A3070-1+'Peaker Keys'!$B$7,'Peaker Keys'!$B$5)</f>
        <v>3087</v>
      </c>
      <c r="E3070">
        <f>INT(D3070/'Peaker Keys'!$B$6)+1</f>
        <v>129</v>
      </c>
      <c r="F3070">
        <f>MOD(D3070,'Peaker Keys'!$B$6)</f>
        <v>15</v>
      </c>
      <c r="G3070" t="str">
        <f>VLOOKUP(E3070,Clustering!$A$6:$B$370,2,FALSE)</f>
        <v>Winter</v>
      </c>
      <c r="H3070">
        <f>IF('Peaker Keys'!$B$29&gt;0,MAX(0,MIN('Peaker Keys'!$B$10,B3070/'Peaker Keys'!$B$29)),0)</f>
        <v>0</v>
      </c>
      <c r="I3070">
        <f>MAX(0,MIN('Peaker Keys'!$B$10,C3070/'Peaker Keys'!$B$30))</f>
        <v>6.7199099320972453E-3</v>
      </c>
      <c r="J3070">
        <f>IF('Peaker Keys'!$B$31=1,H3070,I3070)</f>
        <v>0</v>
      </c>
    </row>
    <row r="3071" spans="1:10" x14ac:dyDescent="0.25">
      <c r="A3071">
        <v>3065</v>
      </c>
      <c r="B3071">
        <v>0</v>
      </c>
      <c r="C3071">
        <v>802.2</v>
      </c>
      <c r="D3071">
        <f>MOD(A3071-1+'Peaker Keys'!$B$7,'Peaker Keys'!$B$5)</f>
        <v>3088</v>
      </c>
      <c r="E3071">
        <f>INT(D3071/'Peaker Keys'!$B$6)+1</f>
        <v>129</v>
      </c>
      <c r="F3071">
        <f>MOD(D3071,'Peaker Keys'!$B$6)</f>
        <v>16</v>
      </c>
      <c r="G3071" t="str">
        <f>VLOOKUP(E3071,Clustering!$A$6:$B$370,2,FALSE)</f>
        <v>Winter</v>
      </c>
      <c r="H3071">
        <f>IF('Peaker Keys'!$B$29&gt;0,MAX(0,MIN('Peaker Keys'!$B$10,B3071/'Peaker Keys'!$B$29)),0)</f>
        <v>0</v>
      </c>
      <c r="I3071">
        <f>MAX(0,MIN('Peaker Keys'!$B$10,C3071/'Peaker Keys'!$B$30))</f>
        <v>6.7199099320972453E-3</v>
      </c>
      <c r="J3071">
        <f>IF('Peaker Keys'!$B$31=1,H3071,I3071)</f>
        <v>0</v>
      </c>
    </row>
    <row r="3072" spans="1:10" x14ac:dyDescent="0.25">
      <c r="A3072">
        <v>3066</v>
      </c>
      <c r="B3072">
        <v>0</v>
      </c>
      <c r="C3072">
        <v>1126.5</v>
      </c>
      <c r="D3072">
        <f>MOD(A3072-1+'Peaker Keys'!$B$7,'Peaker Keys'!$B$5)</f>
        <v>3089</v>
      </c>
      <c r="E3072">
        <f>INT(D3072/'Peaker Keys'!$B$6)+1</f>
        <v>129</v>
      </c>
      <c r="F3072">
        <f>MOD(D3072,'Peaker Keys'!$B$6)</f>
        <v>17</v>
      </c>
      <c r="G3072" t="str">
        <f>VLOOKUP(E3072,Clustering!$A$6:$B$370,2,FALSE)</f>
        <v>Winter</v>
      </c>
      <c r="H3072">
        <f>IF('Peaker Keys'!$B$29&gt;0,MAX(0,MIN('Peaker Keys'!$B$10,B3072/'Peaker Keys'!$B$29)),0)</f>
        <v>0</v>
      </c>
      <c r="I3072">
        <f>MAX(0,MIN('Peaker Keys'!$B$10,C3072/'Peaker Keys'!$B$30))</f>
        <v>9.4365227356115015E-3</v>
      </c>
      <c r="J3072">
        <f>IF('Peaker Keys'!$B$31=1,H3072,I3072)</f>
        <v>0</v>
      </c>
    </row>
    <row r="3073" spans="1:10" x14ac:dyDescent="0.25">
      <c r="A3073">
        <v>3067</v>
      </c>
      <c r="B3073">
        <v>0</v>
      </c>
      <c r="C3073">
        <v>2215.1999999999998</v>
      </c>
      <c r="D3073">
        <f>MOD(A3073-1+'Peaker Keys'!$B$7,'Peaker Keys'!$B$5)</f>
        <v>3090</v>
      </c>
      <c r="E3073">
        <f>INT(D3073/'Peaker Keys'!$B$6)+1</f>
        <v>129</v>
      </c>
      <c r="F3073">
        <f>MOD(D3073,'Peaker Keys'!$B$6)</f>
        <v>18</v>
      </c>
      <c r="G3073" t="str">
        <f>VLOOKUP(E3073,Clustering!$A$6:$B$370,2,FALSE)</f>
        <v>Winter</v>
      </c>
      <c r="H3073">
        <f>IF('Peaker Keys'!$B$29&gt;0,MAX(0,MIN('Peaker Keys'!$B$10,B3073/'Peaker Keys'!$B$29)),0)</f>
        <v>0</v>
      </c>
      <c r="I3073">
        <f>MAX(0,MIN('Peaker Keys'!$B$10,C3073/'Peaker Keys'!$B$30))</f>
        <v>1.8556400500600617E-2</v>
      </c>
      <c r="J3073">
        <f>IF('Peaker Keys'!$B$31=1,H3073,I3073)</f>
        <v>0</v>
      </c>
    </row>
    <row r="3074" spans="1:10" x14ac:dyDescent="0.25">
      <c r="A3074">
        <v>3068</v>
      </c>
      <c r="B3074">
        <v>0</v>
      </c>
      <c r="C3074">
        <v>2641.3</v>
      </c>
      <c r="D3074">
        <f>MOD(A3074-1+'Peaker Keys'!$B$7,'Peaker Keys'!$B$5)</f>
        <v>3091</v>
      </c>
      <c r="E3074">
        <f>INT(D3074/'Peaker Keys'!$B$6)+1</f>
        <v>129</v>
      </c>
      <c r="F3074">
        <f>MOD(D3074,'Peaker Keys'!$B$6)</f>
        <v>19</v>
      </c>
      <c r="G3074" t="str">
        <f>VLOOKUP(E3074,Clustering!$A$6:$B$370,2,FALSE)</f>
        <v>Winter</v>
      </c>
      <c r="H3074">
        <f>IF('Peaker Keys'!$B$29&gt;0,MAX(0,MIN('Peaker Keys'!$B$10,B3074/'Peaker Keys'!$B$29)),0)</f>
        <v>0</v>
      </c>
      <c r="I3074">
        <f>MAX(0,MIN('Peaker Keys'!$B$10,C3074/'Peaker Keys'!$B$30))</f>
        <v>2.2125776743515898E-2</v>
      </c>
      <c r="J3074">
        <f>IF('Peaker Keys'!$B$31=1,H3074,I3074)</f>
        <v>0</v>
      </c>
    </row>
    <row r="3075" spans="1:10" x14ac:dyDescent="0.25">
      <c r="A3075">
        <v>3069</v>
      </c>
      <c r="B3075">
        <v>0</v>
      </c>
      <c r="C3075">
        <v>1605.8</v>
      </c>
      <c r="D3075">
        <f>MOD(A3075-1+'Peaker Keys'!$B$7,'Peaker Keys'!$B$5)</f>
        <v>3092</v>
      </c>
      <c r="E3075">
        <f>INT(D3075/'Peaker Keys'!$B$6)+1</f>
        <v>129</v>
      </c>
      <c r="F3075">
        <f>MOD(D3075,'Peaker Keys'!$B$6)</f>
        <v>20</v>
      </c>
      <c r="G3075" t="str">
        <f>VLOOKUP(E3075,Clustering!$A$6:$B$370,2,FALSE)</f>
        <v>Winter</v>
      </c>
      <c r="H3075">
        <f>IF('Peaker Keys'!$B$29&gt;0,MAX(0,MIN('Peaker Keys'!$B$10,B3075/'Peaker Keys'!$B$29)),0)</f>
        <v>0</v>
      </c>
      <c r="I3075">
        <f>MAX(0,MIN('Peaker Keys'!$B$10,C3075/'Peaker Keys'!$B$30))</f>
        <v>1.3451547455699021E-2</v>
      </c>
      <c r="J3075">
        <f>IF('Peaker Keys'!$B$31=1,H3075,I3075)</f>
        <v>0</v>
      </c>
    </row>
    <row r="3076" spans="1:10" x14ac:dyDescent="0.25">
      <c r="A3076">
        <v>3070</v>
      </c>
      <c r="B3076">
        <v>0</v>
      </c>
      <c r="C3076">
        <v>1300.5999999999999</v>
      </c>
      <c r="D3076">
        <f>MOD(A3076-1+'Peaker Keys'!$B$7,'Peaker Keys'!$B$5)</f>
        <v>3093</v>
      </c>
      <c r="E3076">
        <f>INT(D3076/'Peaker Keys'!$B$6)+1</f>
        <v>129</v>
      </c>
      <c r="F3076">
        <f>MOD(D3076,'Peaker Keys'!$B$6)</f>
        <v>21</v>
      </c>
      <c r="G3076" t="str">
        <f>VLOOKUP(E3076,Clustering!$A$6:$B$370,2,FALSE)</f>
        <v>Winter</v>
      </c>
      <c r="H3076">
        <f>IF('Peaker Keys'!$B$29&gt;0,MAX(0,MIN('Peaker Keys'!$B$10,B3076/'Peaker Keys'!$B$29)),0)</f>
        <v>0</v>
      </c>
      <c r="I3076">
        <f>MAX(0,MIN('Peaker Keys'!$B$10,C3076/'Peaker Keys'!$B$30))</f>
        <v>1.089493250771089E-2</v>
      </c>
      <c r="J3076">
        <f>IF('Peaker Keys'!$B$31=1,H3076,I3076)</f>
        <v>0</v>
      </c>
    </row>
    <row r="3077" spans="1:10" x14ac:dyDescent="0.25">
      <c r="A3077">
        <v>3071</v>
      </c>
      <c r="B3077">
        <v>0</v>
      </c>
      <c r="C3077">
        <v>671.4</v>
      </c>
      <c r="D3077">
        <f>MOD(A3077-1+'Peaker Keys'!$B$7,'Peaker Keys'!$B$5)</f>
        <v>3094</v>
      </c>
      <c r="E3077">
        <f>INT(D3077/'Peaker Keys'!$B$6)+1</f>
        <v>129</v>
      </c>
      <c r="F3077">
        <f>MOD(D3077,'Peaker Keys'!$B$6)</f>
        <v>22</v>
      </c>
      <c r="G3077" t="str">
        <f>VLOOKUP(E3077,Clustering!$A$6:$B$370,2,FALSE)</f>
        <v>Winter</v>
      </c>
      <c r="H3077">
        <f>IF('Peaker Keys'!$B$29&gt;0,MAX(0,MIN('Peaker Keys'!$B$10,B3077/'Peaker Keys'!$B$29)),0)</f>
        <v>0</v>
      </c>
      <c r="I3077">
        <f>MAX(0,MIN('Peaker Keys'!$B$10,C3077/'Peaker Keys'!$B$30))</f>
        <v>5.6242178115309023E-3</v>
      </c>
      <c r="J3077">
        <f>IF('Peaker Keys'!$B$31=1,H3077,I3077)</f>
        <v>0</v>
      </c>
    </row>
    <row r="3078" spans="1:10" x14ac:dyDescent="0.25">
      <c r="A3078">
        <v>3072</v>
      </c>
      <c r="B3078">
        <v>0</v>
      </c>
      <c r="C3078">
        <v>576.79999999999995</v>
      </c>
      <c r="D3078">
        <f>MOD(A3078-1+'Peaker Keys'!$B$7,'Peaker Keys'!$B$5)</f>
        <v>3095</v>
      </c>
      <c r="E3078">
        <f>INT(D3078/'Peaker Keys'!$B$6)+1</f>
        <v>129</v>
      </c>
      <c r="F3078">
        <f>MOD(D3078,'Peaker Keys'!$B$6)</f>
        <v>23</v>
      </c>
      <c r="G3078" t="str">
        <f>VLOOKUP(E3078,Clustering!$A$6:$B$370,2,FALSE)</f>
        <v>Winter</v>
      </c>
      <c r="H3078">
        <f>IF('Peaker Keys'!$B$29&gt;0,MAX(0,MIN('Peaker Keys'!$B$10,B3078/'Peaker Keys'!$B$29)),0)</f>
        <v>0</v>
      </c>
      <c r="I3078">
        <f>MAX(0,MIN('Peaker Keys'!$B$10,C3078/'Peaker Keys'!$B$30))</f>
        <v>4.8317676998674772E-3</v>
      </c>
      <c r="J3078">
        <f>IF('Peaker Keys'!$B$31=1,H3078,I3078)</f>
        <v>0</v>
      </c>
    </row>
    <row r="3079" spans="1:10" x14ac:dyDescent="0.25">
      <c r="A3079">
        <v>3073</v>
      </c>
      <c r="B3079">
        <v>0</v>
      </c>
      <c r="C3079">
        <v>576.79999999999995</v>
      </c>
      <c r="D3079">
        <f>MOD(A3079-1+'Peaker Keys'!$B$7,'Peaker Keys'!$B$5)</f>
        <v>3096</v>
      </c>
      <c r="E3079">
        <f>INT(D3079/'Peaker Keys'!$B$6)+1</f>
        <v>130</v>
      </c>
      <c r="F3079">
        <f>MOD(D3079,'Peaker Keys'!$B$6)</f>
        <v>0</v>
      </c>
      <c r="G3079" t="str">
        <f>VLOOKUP(E3079,Clustering!$A$6:$B$370,2,FALSE)</f>
        <v>Summer</v>
      </c>
      <c r="H3079">
        <f>IF('Peaker Keys'!$B$29&gt;0,MAX(0,MIN('Peaker Keys'!$B$10,B3079/'Peaker Keys'!$B$29)),0)</f>
        <v>0</v>
      </c>
      <c r="I3079">
        <f>MAX(0,MIN('Peaker Keys'!$B$10,C3079/'Peaker Keys'!$B$30))</f>
        <v>4.8317676998674772E-3</v>
      </c>
      <c r="J3079">
        <f>IF('Peaker Keys'!$B$31=1,H3079,I3079)</f>
        <v>0</v>
      </c>
    </row>
    <row r="3080" spans="1:10" x14ac:dyDescent="0.25">
      <c r="A3080">
        <v>3074</v>
      </c>
      <c r="B3080">
        <v>0</v>
      </c>
      <c r="C3080">
        <v>576.79999999999995</v>
      </c>
      <c r="D3080">
        <f>MOD(A3080-1+'Peaker Keys'!$B$7,'Peaker Keys'!$B$5)</f>
        <v>3097</v>
      </c>
      <c r="E3080">
        <f>INT(D3080/'Peaker Keys'!$B$6)+1</f>
        <v>130</v>
      </c>
      <c r="F3080">
        <f>MOD(D3080,'Peaker Keys'!$B$6)</f>
        <v>1</v>
      </c>
      <c r="G3080" t="str">
        <f>VLOOKUP(E3080,Clustering!$A$6:$B$370,2,FALSE)</f>
        <v>Summer</v>
      </c>
      <c r="H3080">
        <f>IF('Peaker Keys'!$B$29&gt;0,MAX(0,MIN('Peaker Keys'!$B$10,B3080/'Peaker Keys'!$B$29)),0)</f>
        <v>0</v>
      </c>
      <c r="I3080">
        <f>MAX(0,MIN('Peaker Keys'!$B$10,C3080/'Peaker Keys'!$B$30))</f>
        <v>4.8317676998674772E-3</v>
      </c>
      <c r="J3080">
        <f>IF('Peaker Keys'!$B$31=1,H3080,I3080)</f>
        <v>0</v>
      </c>
    </row>
    <row r="3081" spans="1:10" x14ac:dyDescent="0.25">
      <c r="A3081">
        <v>3075</v>
      </c>
      <c r="B3081">
        <v>0</v>
      </c>
      <c r="C3081">
        <v>533.1</v>
      </c>
      <c r="D3081">
        <f>MOD(A3081-1+'Peaker Keys'!$B$7,'Peaker Keys'!$B$5)</f>
        <v>3098</v>
      </c>
      <c r="E3081">
        <f>INT(D3081/'Peaker Keys'!$B$6)+1</f>
        <v>130</v>
      </c>
      <c r="F3081">
        <f>MOD(D3081,'Peaker Keys'!$B$6)</f>
        <v>2</v>
      </c>
      <c r="G3081" t="str">
        <f>VLOOKUP(E3081,Clustering!$A$6:$B$370,2,FALSE)</f>
        <v>Summer</v>
      </c>
      <c r="H3081">
        <f>IF('Peaker Keys'!$B$29&gt;0,MAX(0,MIN('Peaker Keys'!$B$10,B3081/'Peaker Keys'!$B$29)),0)</f>
        <v>0</v>
      </c>
      <c r="I3081">
        <f>MAX(0,MIN('Peaker Keys'!$B$10,C3081/'Peaker Keys'!$B$30))</f>
        <v>4.4656993079045639E-3</v>
      </c>
      <c r="J3081">
        <f>IF('Peaker Keys'!$B$31=1,H3081,I3081)</f>
        <v>0</v>
      </c>
    </row>
    <row r="3082" spans="1:10" x14ac:dyDescent="0.25">
      <c r="A3082">
        <v>3076</v>
      </c>
      <c r="B3082">
        <v>0</v>
      </c>
      <c r="C3082">
        <v>516.6</v>
      </c>
      <c r="D3082">
        <f>MOD(A3082-1+'Peaker Keys'!$B$7,'Peaker Keys'!$B$5)</f>
        <v>3099</v>
      </c>
      <c r="E3082">
        <f>INT(D3082/'Peaker Keys'!$B$6)+1</f>
        <v>130</v>
      </c>
      <c r="F3082">
        <f>MOD(D3082,'Peaker Keys'!$B$6)</f>
        <v>3</v>
      </c>
      <c r="G3082" t="str">
        <f>VLOOKUP(E3082,Clustering!$A$6:$B$370,2,FALSE)</f>
        <v>Summer</v>
      </c>
      <c r="H3082">
        <f>IF('Peaker Keys'!$B$29&gt;0,MAX(0,MIN('Peaker Keys'!$B$10,B3082/'Peaker Keys'!$B$29)),0)</f>
        <v>0</v>
      </c>
      <c r="I3082">
        <f>MAX(0,MIN('Peaker Keys'!$B$10,C3082/'Peaker Keys'!$B$30))</f>
        <v>4.3274812651725716E-3</v>
      </c>
      <c r="J3082">
        <f>IF('Peaker Keys'!$B$31=1,H3082,I3082)</f>
        <v>0</v>
      </c>
    </row>
    <row r="3083" spans="1:10" x14ac:dyDescent="0.25">
      <c r="A3083">
        <v>3077</v>
      </c>
      <c r="B3083">
        <v>0</v>
      </c>
      <c r="C3083">
        <v>518</v>
      </c>
      <c r="D3083">
        <f>MOD(A3083-1+'Peaker Keys'!$B$7,'Peaker Keys'!$B$5)</f>
        <v>3100</v>
      </c>
      <c r="E3083">
        <f>INT(D3083/'Peaker Keys'!$B$6)+1</f>
        <v>130</v>
      </c>
      <c r="F3083">
        <f>MOD(D3083,'Peaker Keys'!$B$6)</f>
        <v>4</v>
      </c>
      <c r="G3083" t="str">
        <f>VLOOKUP(E3083,Clustering!$A$6:$B$370,2,FALSE)</f>
        <v>Summer</v>
      </c>
      <c r="H3083">
        <f>IF('Peaker Keys'!$B$29&gt;0,MAX(0,MIN('Peaker Keys'!$B$10,B3083/'Peaker Keys'!$B$29)),0)</f>
        <v>0</v>
      </c>
      <c r="I3083">
        <f>MAX(0,MIN('Peaker Keys'!$B$10,C3083/'Peaker Keys'!$B$30))</f>
        <v>4.339208856677104E-3</v>
      </c>
      <c r="J3083">
        <f>IF('Peaker Keys'!$B$31=1,H3083,I3083)</f>
        <v>0</v>
      </c>
    </row>
    <row r="3084" spans="1:10" x14ac:dyDescent="0.25">
      <c r="A3084">
        <v>3078</v>
      </c>
      <c r="B3084">
        <v>0</v>
      </c>
      <c r="C3084">
        <v>531.9</v>
      </c>
      <c r="D3084">
        <f>MOD(A3084-1+'Peaker Keys'!$B$7,'Peaker Keys'!$B$5)</f>
        <v>3101</v>
      </c>
      <c r="E3084">
        <f>INT(D3084/'Peaker Keys'!$B$6)+1</f>
        <v>130</v>
      </c>
      <c r="F3084">
        <f>MOD(D3084,'Peaker Keys'!$B$6)</f>
        <v>5</v>
      </c>
      <c r="G3084" t="str">
        <f>VLOOKUP(E3084,Clustering!$A$6:$B$370,2,FALSE)</f>
        <v>Summer</v>
      </c>
      <c r="H3084">
        <f>IF('Peaker Keys'!$B$29&gt;0,MAX(0,MIN('Peaker Keys'!$B$10,B3084/'Peaker Keys'!$B$29)),0)</f>
        <v>0</v>
      </c>
      <c r="I3084">
        <f>MAX(0,MIN('Peaker Keys'!$B$10,C3084/'Peaker Keys'!$B$30))</f>
        <v>4.4556470866149644E-3</v>
      </c>
      <c r="J3084">
        <f>IF('Peaker Keys'!$B$31=1,H3084,I3084)</f>
        <v>0</v>
      </c>
    </row>
    <row r="3085" spans="1:10" x14ac:dyDescent="0.25">
      <c r="A3085">
        <v>3079</v>
      </c>
      <c r="B3085">
        <v>0</v>
      </c>
      <c r="C3085">
        <v>550</v>
      </c>
      <c r="D3085">
        <f>MOD(A3085-1+'Peaker Keys'!$B$7,'Peaker Keys'!$B$5)</f>
        <v>3102</v>
      </c>
      <c r="E3085">
        <f>INT(D3085/'Peaker Keys'!$B$6)+1</f>
        <v>130</v>
      </c>
      <c r="F3085">
        <f>MOD(D3085,'Peaker Keys'!$B$6)</f>
        <v>6</v>
      </c>
      <c r="G3085" t="str">
        <f>VLOOKUP(E3085,Clustering!$A$6:$B$370,2,FALSE)</f>
        <v>Summer</v>
      </c>
      <c r="H3085">
        <f>IF('Peaker Keys'!$B$29&gt;0,MAX(0,MIN('Peaker Keys'!$B$10,B3085/'Peaker Keys'!$B$29)),0)</f>
        <v>0</v>
      </c>
      <c r="I3085">
        <f>MAX(0,MIN('Peaker Keys'!$B$10,C3085/'Peaker Keys'!$B$30))</f>
        <v>4.6072680910664229E-3</v>
      </c>
      <c r="J3085">
        <f>IF('Peaker Keys'!$B$31=1,H3085,I3085)</f>
        <v>0</v>
      </c>
    </row>
    <row r="3086" spans="1:10" x14ac:dyDescent="0.25">
      <c r="A3086">
        <v>3080</v>
      </c>
      <c r="B3086">
        <v>0</v>
      </c>
      <c r="C3086">
        <v>534.1</v>
      </c>
      <c r="D3086">
        <f>MOD(A3086-1+'Peaker Keys'!$B$7,'Peaker Keys'!$B$5)</f>
        <v>3103</v>
      </c>
      <c r="E3086">
        <f>INT(D3086/'Peaker Keys'!$B$6)+1</f>
        <v>130</v>
      </c>
      <c r="F3086">
        <f>MOD(D3086,'Peaker Keys'!$B$6)</f>
        <v>7</v>
      </c>
      <c r="G3086" t="str">
        <f>VLOOKUP(E3086,Clustering!$A$6:$B$370,2,FALSE)</f>
        <v>Summer</v>
      </c>
      <c r="H3086">
        <f>IF('Peaker Keys'!$B$29&gt;0,MAX(0,MIN('Peaker Keys'!$B$10,B3086/'Peaker Keys'!$B$29)),0)</f>
        <v>0</v>
      </c>
      <c r="I3086">
        <f>MAX(0,MIN('Peaker Keys'!$B$10,C3086/'Peaker Keys'!$B$30))</f>
        <v>4.4740761589792304E-3</v>
      </c>
      <c r="J3086">
        <f>IF('Peaker Keys'!$B$31=1,H3086,I3086)</f>
        <v>0</v>
      </c>
    </row>
    <row r="3087" spans="1:10" x14ac:dyDescent="0.25">
      <c r="A3087">
        <v>3081</v>
      </c>
      <c r="B3087">
        <v>0</v>
      </c>
      <c r="C3087">
        <v>513.20000000000005</v>
      </c>
      <c r="D3087">
        <f>MOD(A3087-1+'Peaker Keys'!$B$7,'Peaker Keys'!$B$5)</f>
        <v>3104</v>
      </c>
      <c r="E3087">
        <f>INT(D3087/'Peaker Keys'!$B$6)+1</f>
        <v>130</v>
      </c>
      <c r="F3087">
        <f>MOD(D3087,'Peaker Keys'!$B$6)</f>
        <v>8</v>
      </c>
      <c r="G3087" t="str">
        <f>VLOOKUP(E3087,Clustering!$A$6:$B$370,2,FALSE)</f>
        <v>Summer</v>
      </c>
      <c r="H3087">
        <f>IF('Peaker Keys'!$B$29&gt;0,MAX(0,MIN('Peaker Keys'!$B$10,B3087/'Peaker Keys'!$B$29)),0)</f>
        <v>0</v>
      </c>
      <c r="I3087">
        <f>MAX(0,MIN('Peaker Keys'!$B$10,C3087/'Peaker Keys'!$B$30))</f>
        <v>4.2989999715187062E-3</v>
      </c>
      <c r="J3087">
        <f>IF('Peaker Keys'!$B$31=1,H3087,I3087)</f>
        <v>0</v>
      </c>
    </row>
    <row r="3088" spans="1:10" x14ac:dyDescent="0.25">
      <c r="A3088">
        <v>3082</v>
      </c>
      <c r="B3088">
        <v>0</v>
      </c>
      <c r="C3088">
        <v>513.20000000000005</v>
      </c>
      <c r="D3088">
        <f>MOD(A3088-1+'Peaker Keys'!$B$7,'Peaker Keys'!$B$5)</f>
        <v>3105</v>
      </c>
      <c r="E3088">
        <f>INT(D3088/'Peaker Keys'!$B$6)+1</f>
        <v>130</v>
      </c>
      <c r="F3088">
        <f>MOD(D3088,'Peaker Keys'!$B$6)</f>
        <v>9</v>
      </c>
      <c r="G3088" t="str">
        <f>VLOOKUP(E3088,Clustering!$A$6:$B$370,2,FALSE)</f>
        <v>Summer</v>
      </c>
      <c r="H3088">
        <f>IF('Peaker Keys'!$B$29&gt;0,MAX(0,MIN('Peaker Keys'!$B$10,B3088/'Peaker Keys'!$B$29)),0)</f>
        <v>0</v>
      </c>
      <c r="I3088">
        <f>MAX(0,MIN('Peaker Keys'!$B$10,C3088/'Peaker Keys'!$B$30))</f>
        <v>4.2989999715187062E-3</v>
      </c>
      <c r="J3088">
        <f>IF('Peaker Keys'!$B$31=1,H3088,I3088)</f>
        <v>0</v>
      </c>
    </row>
    <row r="3089" spans="1:10" x14ac:dyDescent="0.25">
      <c r="A3089">
        <v>3083</v>
      </c>
      <c r="B3089">
        <v>0</v>
      </c>
      <c r="C3089">
        <v>513.20000000000005</v>
      </c>
      <c r="D3089">
        <f>MOD(A3089-1+'Peaker Keys'!$B$7,'Peaker Keys'!$B$5)</f>
        <v>3106</v>
      </c>
      <c r="E3089">
        <f>INT(D3089/'Peaker Keys'!$B$6)+1</f>
        <v>130</v>
      </c>
      <c r="F3089">
        <f>MOD(D3089,'Peaker Keys'!$B$6)</f>
        <v>10</v>
      </c>
      <c r="G3089" t="str">
        <f>VLOOKUP(E3089,Clustering!$A$6:$B$370,2,FALSE)</f>
        <v>Summer</v>
      </c>
      <c r="H3089">
        <f>IF('Peaker Keys'!$B$29&gt;0,MAX(0,MIN('Peaker Keys'!$B$10,B3089/'Peaker Keys'!$B$29)),0)</f>
        <v>0</v>
      </c>
      <c r="I3089">
        <f>MAX(0,MIN('Peaker Keys'!$B$10,C3089/'Peaker Keys'!$B$30))</f>
        <v>4.2989999715187062E-3</v>
      </c>
      <c r="J3089">
        <f>IF('Peaker Keys'!$B$31=1,H3089,I3089)</f>
        <v>0</v>
      </c>
    </row>
    <row r="3090" spans="1:10" x14ac:dyDescent="0.25">
      <c r="A3090">
        <v>3084</v>
      </c>
      <c r="B3090">
        <v>0</v>
      </c>
      <c r="C3090">
        <v>513.20000000000005</v>
      </c>
      <c r="D3090">
        <f>MOD(A3090-1+'Peaker Keys'!$B$7,'Peaker Keys'!$B$5)</f>
        <v>3107</v>
      </c>
      <c r="E3090">
        <f>INT(D3090/'Peaker Keys'!$B$6)+1</f>
        <v>130</v>
      </c>
      <c r="F3090">
        <f>MOD(D3090,'Peaker Keys'!$B$6)</f>
        <v>11</v>
      </c>
      <c r="G3090" t="str">
        <f>VLOOKUP(E3090,Clustering!$A$6:$B$370,2,FALSE)</f>
        <v>Summer</v>
      </c>
      <c r="H3090">
        <f>IF('Peaker Keys'!$B$29&gt;0,MAX(0,MIN('Peaker Keys'!$B$10,B3090/'Peaker Keys'!$B$29)),0)</f>
        <v>0</v>
      </c>
      <c r="I3090">
        <f>MAX(0,MIN('Peaker Keys'!$B$10,C3090/'Peaker Keys'!$B$30))</f>
        <v>4.2989999715187062E-3</v>
      </c>
      <c r="J3090">
        <f>IF('Peaker Keys'!$B$31=1,H3090,I3090)</f>
        <v>0</v>
      </c>
    </row>
    <row r="3091" spans="1:10" x14ac:dyDescent="0.25">
      <c r="A3091">
        <v>3085</v>
      </c>
      <c r="B3091">
        <v>0</v>
      </c>
      <c r="C3091">
        <v>513.20000000000005</v>
      </c>
      <c r="D3091">
        <f>MOD(A3091-1+'Peaker Keys'!$B$7,'Peaker Keys'!$B$5)</f>
        <v>3108</v>
      </c>
      <c r="E3091">
        <f>INT(D3091/'Peaker Keys'!$B$6)+1</f>
        <v>130</v>
      </c>
      <c r="F3091">
        <f>MOD(D3091,'Peaker Keys'!$B$6)</f>
        <v>12</v>
      </c>
      <c r="G3091" t="str">
        <f>VLOOKUP(E3091,Clustering!$A$6:$B$370,2,FALSE)</f>
        <v>Summer</v>
      </c>
      <c r="H3091">
        <f>IF('Peaker Keys'!$B$29&gt;0,MAX(0,MIN('Peaker Keys'!$B$10,B3091/'Peaker Keys'!$B$29)),0)</f>
        <v>0</v>
      </c>
      <c r="I3091">
        <f>MAX(0,MIN('Peaker Keys'!$B$10,C3091/'Peaker Keys'!$B$30))</f>
        <v>4.2989999715187062E-3</v>
      </c>
      <c r="J3091">
        <f>IF('Peaker Keys'!$B$31=1,H3091,I3091)</f>
        <v>0</v>
      </c>
    </row>
    <row r="3092" spans="1:10" x14ac:dyDescent="0.25">
      <c r="A3092">
        <v>3086</v>
      </c>
      <c r="B3092">
        <v>0</v>
      </c>
      <c r="C3092">
        <v>513.20000000000005</v>
      </c>
      <c r="D3092">
        <f>MOD(A3092-1+'Peaker Keys'!$B$7,'Peaker Keys'!$B$5)</f>
        <v>3109</v>
      </c>
      <c r="E3092">
        <f>INT(D3092/'Peaker Keys'!$B$6)+1</f>
        <v>130</v>
      </c>
      <c r="F3092">
        <f>MOD(D3092,'Peaker Keys'!$B$6)</f>
        <v>13</v>
      </c>
      <c r="G3092" t="str">
        <f>VLOOKUP(E3092,Clustering!$A$6:$B$370,2,FALSE)</f>
        <v>Summer</v>
      </c>
      <c r="H3092">
        <f>IF('Peaker Keys'!$B$29&gt;0,MAX(0,MIN('Peaker Keys'!$B$10,B3092/'Peaker Keys'!$B$29)),0)</f>
        <v>0</v>
      </c>
      <c r="I3092">
        <f>MAX(0,MIN('Peaker Keys'!$B$10,C3092/'Peaker Keys'!$B$30))</f>
        <v>4.2989999715187062E-3</v>
      </c>
      <c r="J3092">
        <f>IF('Peaker Keys'!$B$31=1,H3092,I3092)</f>
        <v>0</v>
      </c>
    </row>
    <row r="3093" spans="1:10" x14ac:dyDescent="0.25">
      <c r="A3093">
        <v>3087</v>
      </c>
      <c r="B3093">
        <v>0</v>
      </c>
      <c r="C3093">
        <v>576.79999999999995</v>
      </c>
      <c r="D3093">
        <f>MOD(A3093-1+'Peaker Keys'!$B$7,'Peaker Keys'!$B$5)</f>
        <v>3110</v>
      </c>
      <c r="E3093">
        <f>INT(D3093/'Peaker Keys'!$B$6)+1</f>
        <v>130</v>
      </c>
      <c r="F3093">
        <f>MOD(D3093,'Peaker Keys'!$B$6)</f>
        <v>14</v>
      </c>
      <c r="G3093" t="str">
        <f>VLOOKUP(E3093,Clustering!$A$6:$B$370,2,FALSE)</f>
        <v>Summer</v>
      </c>
      <c r="H3093">
        <f>IF('Peaker Keys'!$B$29&gt;0,MAX(0,MIN('Peaker Keys'!$B$10,B3093/'Peaker Keys'!$B$29)),0)</f>
        <v>0</v>
      </c>
      <c r="I3093">
        <f>MAX(0,MIN('Peaker Keys'!$B$10,C3093/'Peaker Keys'!$B$30))</f>
        <v>4.8317676998674772E-3</v>
      </c>
      <c r="J3093">
        <f>IF('Peaker Keys'!$B$31=1,H3093,I3093)</f>
        <v>0</v>
      </c>
    </row>
    <row r="3094" spans="1:10" x14ac:dyDescent="0.25">
      <c r="A3094">
        <v>3088</v>
      </c>
      <c r="B3094">
        <v>0</v>
      </c>
      <c r="C3094">
        <v>576.79999999999995</v>
      </c>
      <c r="D3094">
        <f>MOD(A3094-1+'Peaker Keys'!$B$7,'Peaker Keys'!$B$5)</f>
        <v>3111</v>
      </c>
      <c r="E3094">
        <f>INT(D3094/'Peaker Keys'!$B$6)+1</f>
        <v>130</v>
      </c>
      <c r="F3094">
        <f>MOD(D3094,'Peaker Keys'!$B$6)</f>
        <v>15</v>
      </c>
      <c r="G3094" t="str">
        <f>VLOOKUP(E3094,Clustering!$A$6:$B$370,2,FALSE)</f>
        <v>Summer</v>
      </c>
      <c r="H3094">
        <f>IF('Peaker Keys'!$B$29&gt;0,MAX(0,MIN('Peaker Keys'!$B$10,B3094/'Peaker Keys'!$B$29)),0)</f>
        <v>0</v>
      </c>
      <c r="I3094">
        <f>MAX(0,MIN('Peaker Keys'!$B$10,C3094/'Peaker Keys'!$B$30))</f>
        <v>4.8317676998674772E-3</v>
      </c>
      <c r="J3094">
        <f>IF('Peaker Keys'!$B$31=1,H3094,I3094)</f>
        <v>0</v>
      </c>
    </row>
    <row r="3095" spans="1:10" x14ac:dyDescent="0.25">
      <c r="A3095">
        <v>3089</v>
      </c>
      <c r="B3095">
        <v>0</v>
      </c>
      <c r="C3095">
        <v>576.79999999999995</v>
      </c>
      <c r="D3095">
        <f>MOD(A3095-1+'Peaker Keys'!$B$7,'Peaker Keys'!$B$5)</f>
        <v>3112</v>
      </c>
      <c r="E3095">
        <f>INT(D3095/'Peaker Keys'!$B$6)+1</f>
        <v>130</v>
      </c>
      <c r="F3095">
        <f>MOD(D3095,'Peaker Keys'!$B$6)</f>
        <v>16</v>
      </c>
      <c r="G3095" t="str">
        <f>VLOOKUP(E3095,Clustering!$A$6:$B$370,2,FALSE)</f>
        <v>Summer</v>
      </c>
      <c r="H3095">
        <f>IF('Peaker Keys'!$B$29&gt;0,MAX(0,MIN('Peaker Keys'!$B$10,B3095/'Peaker Keys'!$B$29)),0)</f>
        <v>0</v>
      </c>
      <c r="I3095">
        <f>MAX(0,MIN('Peaker Keys'!$B$10,C3095/'Peaker Keys'!$B$30))</f>
        <v>4.8317676998674772E-3</v>
      </c>
      <c r="J3095">
        <f>IF('Peaker Keys'!$B$31=1,H3095,I3095)</f>
        <v>0</v>
      </c>
    </row>
    <row r="3096" spans="1:10" x14ac:dyDescent="0.25">
      <c r="A3096">
        <v>3090</v>
      </c>
      <c r="B3096">
        <v>21.2</v>
      </c>
      <c r="C3096">
        <v>1014.3</v>
      </c>
      <c r="D3096">
        <f>MOD(A3096-1+'Peaker Keys'!$B$7,'Peaker Keys'!$B$5)</f>
        <v>3113</v>
      </c>
      <c r="E3096">
        <f>INT(D3096/'Peaker Keys'!$B$6)+1</f>
        <v>130</v>
      </c>
      <c r="F3096">
        <f>MOD(D3096,'Peaker Keys'!$B$6)</f>
        <v>17</v>
      </c>
      <c r="G3096" t="str">
        <f>VLOOKUP(E3096,Clustering!$A$6:$B$370,2,FALSE)</f>
        <v>Summer</v>
      </c>
      <c r="H3096">
        <f>IF('Peaker Keys'!$B$29&gt;0,MAX(0,MIN('Peaker Keys'!$B$10,B3096/'Peaker Keys'!$B$29)),0)</f>
        <v>4.9858889934148637E-2</v>
      </c>
      <c r="I3096">
        <f>MAX(0,MIN('Peaker Keys'!$B$10,C3096/'Peaker Keys'!$B$30))</f>
        <v>8.4966400450339503E-3</v>
      </c>
      <c r="J3096">
        <f>IF('Peaker Keys'!$B$31=1,H3096,I3096)</f>
        <v>4.9858889934148637E-2</v>
      </c>
    </row>
    <row r="3097" spans="1:10" x14ac:dyDescent="0.25">
      <c r="A3097">
        <v>3091</v>
      </c>
      <c r="B3097">
        <v>21.2</v>
      </c>
      <c r="C3097">
        <v>1283.3</v>
      </c>
      <c r="D3097">
        <f>MOD(A3097-1+'Peaker Keys'!$B$7,'Peaker Keys'!$B$5)</f>
        <v>3114</v>
      </c>
      <c r="E3097">
        <f>INT(D3097/'Peaker Keys'!$B$6)+1</f>
        <v>130</v>
      </c>
      <c r="F3097">
        <f>MOD(D3097,'Peaker Keys'!$B$6)</f>
        <v>18</v>
      </c>
      <c r="G3097" t="str">
        <f>VLOOKUP(E3097,Clustering!$A$6:$B$370,2,FALSE)</f>
        <v>Summer</v>
      </c>
      <c r="H3097">
        <f>IF('Peaker Keys'!$B$29&gt;0,MAX(0,MIN('Peaker Keys'!$B$10,B3097/'Peaker Keys'!$B$29)),0)</f>
        <v>4.9858889934148637E-2</v>
      </c>
      <c r="I3097">
        <f>MAX(0,MIN('Peaker Keys'!$B$10,C3097/'Peaker Keys'!$B$30))</f>
        <v>1.0750012984119164E-2</v>
      </c>
      <c r="J3097">
        <f>IF('Peaker Keys'!$B$31=1,H3097,I3097)</f>
        <v>4.9858889934148637E-2</v>
      </c>
    </row>
    <row r="3098" spans="1:10" x14ac:dyDescent="0.25">
      <c r="A3098">
        <v>3092</v>
      </c>
      <c r="B3098">
        <v>21.2</v>
      </c>
      <c r="C3098">
        <v>3631.2</v>
      </c>
      <c r="D3098">
        <f>MOD(A3098-1+'Peaker Keys'!$B$7,'Peaker Keys'!$B$5)</f>
        <v>3115</v>
      </c>
      <c r="E3098">
        <f>INT(D3098/'Peaker Keys'!$B$6)+1</f>
        <v>130</v>
      </c>
      <c r="F3098">
        <f>MOD(D3098,'Peaker Keys'!$B$6)</f>
        <v>19</v>
      </c>
      <c r="G3098" t="str">
        <f>VLOOKUP(E3098,Clustering!$A$6:$B$370,2,FALSE)</f>
        <v>Summer</v>
      </c>
      <c r="H3098">
        <f>IF('Peaker Keys'!$B$29&gt;0,MAX(0,MIN('Peaker Keys'!$B$10,B3098/'Peaker Keys'!$B$29)),0)</f>
        <v>4.9858889934148637E-2</v>
      </c>
      <c r="I3098">
        <f>MAX(0,MIN('Peaker Keys'!$B$10,C3098/'Peaker Keys'!$B$30))</f>
        <v>3.0418021622327991E-2</v>
      </c>
      <c r="J3098">
        <f>IF('Peaker Keys'!$B$31=1,H3098,I3098)</f>
        <v>4.9858889934148637E-2</v>
      </c>
    </row>
    <row r="3099" spans="1:10" x14ac:dyDescent="0.25">
      <c r="A3099">
        <v>3093</v>
      </c>
      <c r="B3099">
        <v>21.2</v>
      </c>
      <c r="C3099">
        <v>3438.6</v>
      </c>
      <c r="D3099">
        <f>MOD(A3099-1+'Peaker Keys'!$B$7,'Peaker Keys'!$B$5)</f>
        <v>3116</v>
      </c>
      <c r="E3099">
        <f>INT(D3099/'Peaker Keys'!$B$6)+1</f>
        <v>130</v>
      </c>
      <c r="F3099">
        <f>MOD(D3099,'Peaker Keys'!$B$6)</f>
        <v>20</v>
      </c>
      <c r="G3099" t="str">
        <f>VLOOKUP(E3099,Clustering!$A$6:$B$370,2,FALSE)</f>
        <v>Summer</v>
      </c>
      <c r="H3099">
        <f>IF('Peaker Keys'!$B$29&gt;0,MAX(0,MIN('Peaker Keys'!$B$10,B3099/'Peaker Keys'!$B$29)),0)</f>
        <v>4.9858889934148637E-2</v>
      </c>
      <c r="I3099">
        <f>MAX(0,MIN('Peaker Keys'!$B$10,C3099/'Peaker Keys'!$B$30))</f>
        <v>2.8804640105347275E-2</v>
      </c>
      <c r="J3099">
        <f>IF('Peaker Keys'!$B$31=1,H3099,I3099)</f>
        <v>4.9858889934148637E-2</v>
      </c>
    </row>
    <row r="3100" spans="1:10" x14ac:dyDescent="0.25">
      <c r="A3100">
        <v>3094</v>
      </c>
      <c r="B3100">
        <v>21.2</v>
      </c>
      <c r="C3100">
        <v>4514.5</v>
      </c>
      <c r="D3100">
        <f>MOD(A3100-1+'Peaker Keys'!$B$7,'Peaker Keys'!$B$5)</f>
        <v>3117</v>
      </c>
      <c r="E3100">
        <f>INT(D3100/'Peaker Keys'!$B$6)+1</f>
        <v>130</v>
      </c>
      <c r="F3100">
        <f>MOD(D3100,'Peaker Keys'!$B$6)</f>
        <v>21</v>
      </c>
      <c r="G3100" t="str">
        <f>VLOOKUP(E3100,Clustering!$A$6:$B$370,2,FALSE)</f>
        <v>Summer</v>
      </c>
      <c r="H3100">
        <f>IF('Peaker Keys'!$B$29&gt;0,MAX(0,MIN('Peaker Keys'!$B$10,B3100/'Peaker Keys'!$B$29)),0)</f>
        <v>4.9858889934148637E-2</v>
      </c>
      <c r="I3100">
        <f>MAX(0,MIN('Peaker Keys'!$B$10,C3100/'Peaker Keys'!$B$30))</f>
        <v>3.7817294176580668E-2</v>
      </c>
      <c r="J3100">
        <f>IF('Peaker Keys'!$B$31=1,H3100,I3100)</f>
        <v>4.9858889934148637E-2</v>
      </c>
    </row>
    <row r="3101" spans="1:10" x14ac:dyDescent="0.25">
      <c r="A3101">
        <v>3095</v>
      </c>
      <c r="B3101">
        <v>21.2</v>
      </c>
      <c r="C3101">
        <v>2616.8000000000002</v>
      </c>
      <c r="D3101">
        <f>MOD(A3101-1+'Peaker Keys'!$B$7,'Peaker Keys'!$B$5)</f>
        <v>3118</v>
      </c>
      <c r="E3101">
        <f>INT(D3101/'Peaker Keys'!$B$6)+1</f>
        <v>130</v>
      </c>
      <c r="F3101">
        <f>MOD(D3101,'Peaker Keys'!$B$6)</f>
        <v>22</v>
      </c>
      <c r="G3101" t="str">
        <f>VLOOKUP(E3101,Clustering!$A$6:$B$370,2,FALSE)</f>
        <v>Summer</v>
      </c>
      <c r="H3101">
        <f>IF('Peaker Keys'!$B$29&gt;0,MAX(0,MIN('Peaker Keys'!$B$10,B3101/'Peaker Keys'!$B$29)),0)</f>
        <v>4.9858889934148637E-2</v>
      </c>
      <c r="I3101">
        <f>MAX(0,MIN('Peaker Keys'!$B$10,C3101/'Peaker Keys'!$B$30))</f>
        <v>2.1920543892186575E-2</v>
      </c>
      <c r="J3101">
        <f>IF('Peaker Keys'!$B$31=1,H3101,I3101)</f>
        <v>4.9858889934148637E-2</v>
      </c>
    </row>
    <row r="3102" spans="1:10" x14ac:dyDescent="0.25">
      <c r="A3102">
        <v>3096</v>
      </c>
      <c r="B3102">
        <v>21.2</v>
      </c>
      <c r="C3102">
        <v>1139.7</v>
      </c>
      <c r="D3102">
        <f>MOD(A3102-1+'Peaker Keys'!$B$7,'Peaker Keys'!$B$5)</f>
        <v>3119</v>
      </c>
      <c r="E3102">
        <f>INT(D3102/'Peaker Keys'!$B$6)+1</f>
        <v>130</v>
      </c>
      <c r="F3102">
        <f>MOD(D3102,'Peaker Keys'!$B$6)</f>
        <v>23</v>
      </c>
      <c r="G3102" t="str">
        <f>VLOOKUP(E3102,Clustering!$A$6:$B$370,2,FALSE)</f>
        <v>Summer</v>
      </c>
      <c r="H3102">
        <f>IF('Peaker Keys'!$B$29&gt;0,MAX(0,MIN('Peaker Keys'!$B$10,B3102/'Peaker Keys'!$B$29)),0)</f>
        <v>4.9858889934148637E-2</v>
      </c>
      <c r="I3102">
        <f>MAX(0,MIN('Peaker Keys'!$B$10,C3102/'Peaker Keys'!$B$30))</f>
        <v>9.5470971697970957E-3</v>
      </c>
      <c r="J3102">
        <f>IF('Peaker Keys'!$B$31=1,H3102,I3102)</f>
        <v>4.9858889934148637E-2</v>
      </c>
    </row>
    <row r="3103" spans="1:10" x14ac:dyDescent="0.25">
      <c r="A3103">
        <v>3097</v>
      </c>
      <c r="B3103">
        <v>21.2</v>
      </c>
      <c r="C3103">
        <v>1045</v>
      </c>
      <c r="D3103">
        <f>MOD(A3103-1+'Peaker Keys'!$B$7,'Peaker Keys'!$B$5)</f>
        <v>3120</v>
      </c>
      <c r="E3103">
        <f>INT(D3103/'Peaker Keys'!$B$6)+1</f>
        <v>131</v>
      </c>
      <c r="F3103">
        <f>MOD(D3103,'Peaker Keys'!$B$6)</f>
        <v>0</v>
      </c>
      <c r="G3103" t="str">
        <f>VLOOKUP(E3103,Clustering!$A$6:$B$370,2,FALSE)</f>
        <v>Summer</v>
      </c>
      <c r="H3103">
        <f>IF('Peaker Keys'!$B$29&gt;0,MAX(0,MIN('Peaker Keys'!$B$10,B3103/'Peaker Keys'!$B$29)),0)</f>
        <v>4.9858889934148637E-2</v>
      </c>
      <c r="I3103">
        <f>MAX(0,MIN('Peaker Keys'!$B$10,C3103/'Peaker Keys'!$B$30))</f>
        <v>8.7538093730262032E-3</v>
      </c>
      <c r="J3103">
        <f>IF('Peaker Keys'!$B$31=1,H3103,I3103)</f>
        <v>4.9858889934148637E-2</v>
      </c>
    </row>
    <row r="3104" spans="1:10" x14ac:dyDescent="0.25">
      <c r="A3104">
        <v>3098</v>
      </c>
      <c r="B3104">
        <v>21.2</v>
      </c>
      <c r="C3104">
        <v>1045</v>
      </c>
      <c r="D3104">
        <f>MOD(A3104-1+'Peaker Keys'!$B$7,'Peaker Keys'!$B$5)</f>
        <v>3121</v>
      </c>
      <c r="E3104">
        <f>INT(D3104/'Peaker Keys'!$B$6)+1</f>
        <v>131</v>
      </c>
      <c r="F3104">
        <f>MOD(D3104,'Peaker Keys'!$B$6)</f>
        <v>1</v>
      </c>
      <c r="G3104" t="str">
        <f>VLOOKUP(E3104,Clustering!$A$6:$B$370,2,FALSE)</f>
        <v>Summer</v>
      </c>
      <c r="H3104">
        <f>IF('Peaker Keys'!$B$29&gt;0,MAX(0,MIN('Peaker Keys'!$B$10,B3104/'Peaker Keys'!$B$29)),0)</f>
        <v>4.9858889934148637E-2</v>
      </c>
      <c r="I3104">
        <f>MAX(0,MIN('Peaker Keys'!$B$10,C3104/'Peaker Keys'!$B$30))</f>
        <v>8.7538093730262032E-3</v>
      </c>
      <c r="J3104">
        <f>IF('Peaker Keys'!$B$31=1,H3104,I3104)</f>
        <v>4.9858889934148637E-2</v>
      </c>
    </row>
    <row r="3105" spans="1:10" x14ac:dyDescent="0.25">
      <c r="A3105">
        <v>3099</v>
      </c>
      <c r="B3105">
        <v>21.2</v>
      </c>
      <c r="C3105">
        <v>1045</v>
      </c>
      <c r="D3105">
        <f>MOD(A3105-1+'Peaker Keys'!$B$7,'Peaker Keys'!$B$5)</f>
        <v>3122</v>
      </c>
      <c r="E3105">
        <f>INT(D3105/'Peaker Keys'!$B$6)+1</f>
        <v>131</v>
      </c>
      <c r="F3105">
        <f>MOD(D3105,'Peaker Keys'!$B$6)</f>
        <v>2</v>
      </c>
      <c r="G3105" t="str">
        <f>VLOOKUP(E3105,Clustering!$A$6:$B$370,2,FALSE)</f>
        <v>Summer</v>
      </c>
      <c r="H3105">
        <f>IF('Peaker Keys'!$B$29&gt;0,MAX(0,MIN('Peaker Keys'!$B$10,B3105/'Peaker Keys'!$B$29)),0)</f>
        <v>4.9858889934148637E-2</v>
      </c>
      <c r="I3105">
        <f>MAX(0,MIN('Peaker Keys'!$B$10,C3105/'Peaker Keys'!$B$30))</f>
        <v>8.7538093730262032E-3</v>
      </c>
      <c r="J3105">
        <f>IF('Peaker Keys'!$B$31=1,H3105,I3105)</f>
        <v>4.9858889934148637E-2</v>
      </c>
    </row>
    <row r="3106" spans="1:10" x14ac:dyDescent="0.25">
      <c r="A3106">
        <v>3100</v>
      </c>
      <c r="B3106">
        <v>21.2</v>
      </c>
      <c r="C3106">
        <v>1045</v>
      </c>
      <c r="D3106">
        <f>MOD(A3106-1+'Peaker Keys'!$B$7,'Peaker Keys'!$B$5)</f>
        <v>3123</v>
      </c>
      <c r="E3106">
        <f>INT(D3106/'Peaker Keys'!$B$6)+1</f>
        <v>131</v>
      </c>
      <c r="F3106">
        <f>MOD(D3106,'Peaker Keys'!$B$6)</f>
        <v>3</v>
      </c>
      <c r="G3106" t="str">
        <f>VLOOKUP(E3106,Clustering!$A$6:$B$370,2,FALSE)</f>
        <v>Summer</v>
      </c>
      <c r="H3106">
        <f>IF('Peaker Keys'!$B$29&gt;0,MAX(0,MIN('Peaker Keys'!$B$10,B3106/'Peaker Keys'!$B$29)),0)</f>
        <v>4.9858889934148637E-2</v>
      </c>
      <c r="I3106">
        <f>MAX(0,MIN('Peaker Keys'!$B$10,C3106/'Peaker Keys'!$B$30))</f>
        <v>8.7538093730262032E-3</v>
      </c>
      <c r="J3106">
        <f>IF('Peaker Keys'!$B$31=1,H3106,I3106)</f>
        <v>4.9858889934148637E-2</v>
      </c>
    </row>
    <row r="3107" spans="1:10" x14ac:dyDescent="0.25">
      <c r="A3107">
        <v>3101</v>
      </c>
      <c r="B3107">
        <v>21.2</v>
      </c>
      <c r="C3107">
        <v>1045</v>
      </c>
      <c r="D3107">
        <f>MOD(A3107-1+'Peaker Keys'!$B$7,'Peaker Keys'!$B$5)</f>
        <v>3124</v>
      </c>
      <c r="E3107">
        <f>INT(D3107/'Peaker Keys'!$B$6)+1</f>
        <v>131</v>
      </c>
      <c r="F3107">
        <f>MOD(D3107,'Peaker Keys'!$B$6)</f>
        <v>4</v>
      </c>
      <c r="G3107" t="str">
        <f>VLOOKUP(E3107,Clustering!$A$6:$B$370,2,FALSE)</f>
        <v>Summer</v>
      </c>
      <c r="H3107">
        <f>IF('Peaker Keys'!$B$29&gt;0,MAX(0,MIN('Peaker Keys'!$B$10,B3107/'Peaker Keys'!$B$29)),0)</f>
        <v>4.9858889934148637E-2</v>
      </c>
      <c r="I3107">
        <f>MAX(0,MIN('Peaker Keys'!$B$10,C3107/'Peaker Keys'!$B$30))</f>
        <v>8.7538093730262032E-3</v>
      </c>
      <c r="J3107">
        <f>IF('Peaker Keys'!$B$31=1,H3107,I3107)</f>
        <v>4.9858889934148637E-2</v>
      </c>
    </row>
    <row r="3108" spans="1:10" x14ac:dyDescent="0.25">
      <c r="A3108">
        <v>3102</v>
      </c>
      <c r="B3108">
        <v>21.2</v>
      </c>
      <c r="C3108">
        <v>1045</v>
      </c>
      <c r="D3108">
        <f>MOD(A3108-1+'Peaker Keys'!$B$7,'Peaker Keys'!$B$5)</f>
        <v>3125</v>
      </c>
      <c r="E3108">
        <f>INT(D3108/'Peaker Keys'!$B$6)+1</f>
        <v>131</v>
      </c>
      <c r="F3108">
        <f>MOD(D3108,'Peaker Keys'!$B$6)</f>
        <v>5</v>
      </c>
      <c r="G3108" t="str">
        <f>VLOOKUP(E3108,Clustering!$A$6:$B$370,2,FALSE)</f>
        <v>Summer</v>
      </c>
      <c r="H3108">
        <f>IF('Peaker Keys'!$B$29&gt;0,MAX(0,MIN('Peaker Keys'!$B$10,B3108/'Peaker Keys'!$B$29)),0)</f>
        <v>4.9858889934148637E-2</v>
      </c>
      <c r="I3108">
        <f>MAX(0,MIN('Peaker Keys'!$B$10,C3108/'Peaker Keys'!$B$30))</f>
        <v>8.7538093730262032E-3</v>
      </c>
      <c r="J3108">
        <f>IF('Peaker Keys'!$B$31=1,H3108,I3108)</f>
        <v>4.9858889934148637E-2</v>
      </c>
    </row>
    <row r="3109" spans="1:10" x14ac:dyDescent="0.25">
      <c r="A3109">
        <v>3103</v>
      </c>
      <c r="B3109">
        <v>21.2</v>
      </c>
      <c r="C3109">
        <v>1052</v>
      </c>
      <c r="D3109">
        <f>MOD(A3109-1+'Peaker Keys'!$B$7,'Peaker Keys'!$B$5)</f>
        <v>3126</v>
      </c>
      <c r="E3109">
        <f>INT(D3109/'Peaker Keys'!$B$6)+1</f>
        <v>131</v>
      </c>
      <c r="F3109">
        <f>MOD(D3109,'Peaker Keys'!$B$6)</f>
        <v>6</v>
      </c>
      <c r="G3109" t="str">
        <f>VLOOKUP(E3109,Clustering!$A$6:$B$370,2,FALSE)</f>
        <v>Summer</v>
      </c>
      <c r="H3109">
        <f>IF('Peaker Keys'!$B$29&gt;0,MAX(0,MIN('Peaker Keys'!$B$10,B3109/'Peaker Keys'!$B$29)),0)</f>
        <v>4.9858889934148637E-2</v>
      </c>
      <c r="I3109">
        <f>MAX(0,MIN('Peaker Keys'!$B$10,C3109/'Peaker Keys'!$B$30))</f>
        <v>8.8124473305488671E-3</v>
      </c>
      <c r="J3109">
        <f>IF('Peaker Keys'!$B$31=1,H3109,I3109)</f>
        <v>4.9858889934148637E-2</v>
      </c>
    </row>
    <row r="3110" spans="1:10" x14ac:dyDescent="0.25">
      <c r="A3110">
        <v>3104</v>
      </c>
      <c r="B3110">
        <v>21.2</v>
      </c>
      <c r="C3110">
        <v>1045</v>
      </c>
      <c r="D3110">
        <f>MOD(A3110-1+'Peaker Keys'!$B$7,'Peaker Keys'!$B$5)</f>
        <v>3127</v>
      </c>
      <c r="E3110">
        <f>INT(D3110/'Peaker Keys'!$B$6)+1</f>
        <v>131</v>
      </c>
      <c r="F3110">
        <f>MOD(D3110,'Peaker Keys'!$B$6)</f>
        <v>7</v>
      </c>
      <c r="G3110" t="str">
        <f>VLOOKUP(E3110,Clustering!$A$6:$B$370,2,FALSE)</f>
        <v>Summer</v>
      </c>
      <c r="H3110">
        <f>IF('Peaker Keys'!$B$29&gt;0,MAX(0,MIN('Peaker Keys'!$B$10,B3110/'Peaker Keys'!$B$29)),0)</f>
        <v>4.9858889934148637E-2</v>
      </c>
      <c r="I3110">
        <f>MAX(0,MIN('Peaker Keys'!$B$10,C3110/'Peaker Keys'!$B$30))</f>
        <v>8.7538093730262032E-3</v>
      </c>
      <c r="J3110">
        <f>IF('Peaker Keys'!$B$31=1,H3110,I3110)</f>
        <v>4.9858889934148637E-2</v>
      </c>
    </row>
    <row r="3111" spans="1:10" x14ac:dyDescent="0.25">
      <c r="A3111">
        <v>3105</v>
      </c>
      <c r="B3111">
        <v>21.2</v>
      </c>
      <c r="C3111">
        <v>1108.5999999999999</v>
      </c>
      <c r="D3111">
        <f>MOD(A3111-1+'Peaker Keys'!$B$7,'Peaker Keys'!$B$5)</f>
        <v>3128</v>
      </c>
      <c r="E3111">
        <f>INT(D3111/'Peaker Keys'!$B$6)+1</f>
        <v>131</v>
      </c>
      <c r="F3111">
        <f>MOD(D3111,'Peaker Keys'!$B$6)</f>
        <v>8</v>
      </c>
      <c r="G3111" t="str">
        <f>VLOOKUP(E3111,Clustering!$A$6:$B$370,2,FALSE)</f>
        <v>Summer</v>
      </c>
      <c r="H3111">
        <f>IF('Peaker Keys'!$B$29&gt;0,MAX(0,MIN('Peaker Keys'!$B$10,B3111/'Peaker Keys'!$B$29)),0)</f>
        <v>4.9858889934148637E-2</v>
      </c>
      <c r="I3111">
        <f>MAX(0,MIN('Peaker Keys'!$B$10,C3111/'Peaker Keys'!$B$30))</f>
        <v>9.2865771013749751E-3</v>
      </c>
      <c r="J3111">
        <f>IF('Peaker Keys'!$B$31=1,H3111,I3111)</f>
        <v>4.9858889934148637E-2</v>
      </c>
    </row>
    <row r="3112" spans="1:10" x14ac:dyDescent="0.25">
      <c r="A3112">
        <v>3106</v>
      </c>
      <c r="B3112">
        <v>21.2</v>
      </c>
      <c r="C3112">
        <v>1092</v>
      </c>
      <c r="D3112">
        <f>MOD(A3112-1+'Peaker Keys'!$B$7,'Peaker Keys'!$B$5)</f>
        <v>3129</v>
      </c>
      <c r="E3112">
        <f>INT(D3112/'Peaker Keys'!$B$6)+1</f>
        <v>131</v>
      </c>
      <c r="F3112">
        <f>MOD(D3112,'Peaker Keys'!$B$6)</f>
        <v>9</v>
      </c>
      <c r="G3112" t="str">
        <f>VLOOKUP(E3112,Clustering!$A$6:$B$370,2,FALSE)</f>
        <v>Summer</v>
      </c>
      <c r="H3112">
        <f>IF('Peaker Keys'!$B$29&gt;0,MAX(0,MIN('Peaker Keys'!$B$10,B3112/'Peaker Keys'!$B$29)),0)</f>
        <v>4.9858889934148637E-2</v>
      </c>
      <c r="I3112">
        <f>MAX(0,MIN('Peaker Keys'!$B$10,C3112/'Peaker Keys'!$B$30))</f>
        <v>9.1475213735355172E-3</v>
      </c>
      <c r="J3112">
        <f>IF('Peaker Keys'!$B$31=1,H3112,I3112)</f>
        <v>4.9858889934148637E-2</v>
      </c>
    </row>
    <row r="3113" spans="1:10" x14ac:dyDescent="0.25">
      <c r="A3113">
        <v>3107</v>
      </c>
      <c r="B3113">
        <v>21.2</v>
      </c>
      <c r="C3113">
        <v>1108.5999999999999</v>
      </c>
      <c r="D3113">
        <f>MOD(A3113-1+'Peaker Keys'!$B$7,'Peaker Keys'!$B$5)</f>
        <v>3130</v>
      </c>
      <c r="E3113">
        <f>INT(D3113/'Peaker Keys'!$B$6)+1</f>
        <v>131</v>
      </c>
      <c r="F3113">
        <f>MOD(D3113,'Peaker Keys'!$B$6)</f>
        <v>10</v>
      </c>
      <c r="G3113" t="str">
        <f>VLOOKUP(E3113,Clustering!$A$6:$B$370,2,FALSE)</f>
        <v>Summer</v>
      </c>
      <c r="H3113">
        <f>IF('Peaker Keys'!$B$29&gt;0,MAX(0,MIN('Peaker Keys'!$B$10,B3113/'Peaker Keys'!$B$29)),0)</f>
        <v>4.9858889934148637E-2</v>
      </c>
      <c r="I3113">
        <f>MAX(0,MIN('Peaker Keys'!$B$10,C3113/'Peaker Keys'!$B$30))</f>
        <v>9.2865771013749751E-3</v>
      </c>
      <c r="J3113">
        <f>IF('Peaker Keys'!$B$31=1,H3113,I3113)</f>
        <v>4.9858889934148637E-2</v>
      </c>
    </row>
    <row r="3114" spans="1:10" x14ac:dyDescent="0.25">
      <c r="A3114">
        <v>3108</v>
      </c>
      <c r="B3114">
        <v>21.2</v>
      </c>
      <c r="C3114">
        <v>1108.5999999999999</v>
      </c>
      <c r="D3114">
        <f>MOD(A3114-1+'Peaker Keys'!$B$7,'Peaker Keys'!$B$5)</f>
        <v>3131</v>
      </c>
      <c r="E3114">
        <f>INT(D3114/'Peaker Keys'!$B$6)+1</f>
        <v>131</v>
      </c>
      <c r="F3114">
        <f>MOD(D3114,'Peaker Keys'!$B$6)</f>
        <v>11</v>
      </c>
      <c r="G3114" t="str">
        <f>VLOOKUP(E3114,Clustering!$A$6:$B$370,2,FALSE)</f>
        <v>Summer</v>
      </c>
      <c r="H3114">
        <f>IF('Peaker Keys'!$B$29&gt;0,MAX(0,MIN('Peaker Keys'!$B$10,B3114/'Peaker Keys'!$B$29)),0)</f>
        <v>4.9858889934148637E-2</v>
      </c>
      <c r="I3114">
        <f>MAX(0,MIN('Peaker Keys'!$B$10,C3114/'Peaker Keys'!$B$30))</f>
        <v>9.2865771013749751E-3</v>
      </c>
      <c r="J3114">
        <f>IF('Peaker Keys'!$B$31=1,H3114,I3114)</f>
        <v>4.9858889934148637E-2</v>
      </c>
    </row>
    <row r="3115" spans="1:10" x14ac:dyDescent="0.25">
      <c r="A3115">
        <v>3109</v>
      </c>
      <c r="B3115">
        <v>21.2</v>
      </c>
      <c r="C3115">
        <v>1108.5999999999999</v>
      </c>
      <c r="D3115">
        <f>MOD(A3115-1+'Peaker Keys'!$B$7,'Peaker Keys'!$B$5)</f>
        <v>3132</v>
      </c>
      <c r="E3115">
        <f>INT(D3115/'Peaker Keys'!$B$6)+1</f>
        <v>131</v>
      </c>
      <c r="F3115">
        <f>MOD(D3115,'Peaker Keys'!$B$6)</f>
        <v>12</v>
      </c>
      <c r="G3115" t="str">
        <f>VLOOKUP(E3115,Clustering!$A$6:$B$370,2,FALSE)</f>
        <v>Summer</v>
      </c>
      <c r="H3115">
        <f>IF('Peaker Keys'!$B$29&gt;0,MAX(0,MIN('Peaker Keys'!$B$10,B3115/'Peaker Keys'!$B$29)),0)</f>
        <v>4.9858889934148637E-2</v>
      </c>
      <c r="I3115">
        <f>MAX(0,MIN('Peaker Keys'!$B$10,C3115/'Peaker Keys'!$B$30))</f>
        <v>9.2865771013749751E-3</v>
      </c>
      <c r="J3115">
        <f>IF('Peaker Keys'!$B$31=1,H3115,I3115)</f>
        <v>4.9858889934148637E-2</v>
      </c>
    </row>
    <row r="3116" spans="1:10" x14ac:dyDescent="0.25">
      <c r="A3116">
        <v>3110</v>
      </c>
      <c r="B3116">
        <v>21.2</v>
      </c>
      <c r="C3116">
        <v>1108.5999999999999</v>
      </c>
      <c r="D3116">
        <f>MOD(A3116-1+'Peaker Keys'!$B$7,'Peaker Keys'!$B$5)</f>
        <v>3133</v>
      </c>
      <c r="E3116">
        <f>INT(D3116/'Peaker Keys'!$B$6)+1</f>
        <v>131</v>
      </c>
      <c r="F3116">
        <f>MOD(D3116,'Peaker Keys'!$B$6)</f>
        <v>13</v>
      </c>
      <c r="G3116" t="str">
        <f>VLOOKUP(E3116,Clustering!$A$6:$B$370,2,FALSE)</f>
        <v>Summer</v>
      </c>
      <c r="H3116">
        <f>IF('Peaker Keys'!$B$29&gt;0,MAX(0,MIN('Peaker Keys'!$B$10,B3116/'Peaker Keys'!$B$29)),0)</f>
        <v>4.9858889934148637E-2</v>
      </c>
      <c r="I3116">
        <f>MAX(0,MIN('Peaker Keys'!$B$10,C3116/'Peaker Keys'!$B$30))</f>
        <v>9.2865771013749751E-3</v>
      </c>
      <c r="J3116">
        <f>IF('Peaker Keys'!$B$31=1,H3116,I3116)</f>
        <v>4.9858889934148637E-2</v>
      </c>
    </row>
    <row r="3117" spans="1:10" x14ac:dyDescent="0.25">
      <c r="A3117">
        <v>3111</v>
      </c>
      <c r="B3117">
        <v>21.2</v>
      </c>
      <c r="C3117">
        <v>1108.5999999999999</v>
      </c>
      <c r="D3117">
        <f>MOD(A3117-1+'Peaker Keys'!$B$7,'Peaker Keys'!$B$5)</f>
        <v>3134</v>
      </c>
      <c r="E3117">
        <f>INT(D3117/'Peaker Keys'!$B$6)+1</f>
        <v>131</v>
      </c>
      <c r="F3117">
        <f>MOD(D3117,'Peaker Keys'!$B$6)</f>
        <v>14</v>
      </c>
      <c r="G3117" t="str">
        <f>VLOOKUP(E3117,Clustering!$A$6:$B$370,2,FALSE)</f>
        <v>Summer</v>
      </c>
      <c r="H3117">
        <f>IF('Peaker Keys'!$B$29&gt;0,MAX(0,MIN('Peaker Keys'!$B$10,B3117/'Peaker Keys'!$B$29)),0)</f>
        <v>4.9858889934148637E-2</v>
      </c>
      <c r="I3117">
        <f>MAX(0,MIN('Peaker Keys'!$B$10,C3117/'Peaker Keys'!$B$30))</f>
        <v>9.2865771013749751E-3</v>
      </c>
      <c r="J3117">
        <f>IF('Peaker Keys'!$B$31=1,H3117,I3117)</f>
        <v>4.9858889934148637E-2</v>
      </c>
    </row>
    <row r="3118" spans="1:10" x14ac:dyDescent="0.25">
      <c r="A3118">
        <v>3112</v>
      </c>
      <c r="B3118">
        <v>166.9</v>
      </c>
      <c r="C3118">
        <v>1108.5999999999999</v>
      </c>
      <c r="D3118">
        <f>MOD(A3118-1+'Peaker Keys'!$B$7,'Peaker Keys'!$B$5)</f>
        <v>3135</v>
      </c>
      <c r="E3118">
        <f>INT(D3118/'Peaker Keys'!$B$6)+1</f>
        <v>131</v>
      </c>
      <c r="F3118">
        <f>MOD(D3118,'Peaker Keys'!$B$6)</f>
        <v>15</v>
      </c>
      <c r="G3118" t="str">
        <f>VLOOKUP(E3118,Clustering!$A$6:$B$370,2,FALSE)</f>
        <v>Summer</v>
      </c>
      <c r="H3118">
        <f>IF('Peaker Keys'!$B$29&gt;0,MAX(0,MIN('Peaker Keys'!$B$10,B3118/'Peaker Keys'!$B$29)),0)</f>
        <v>0.39252116650987773</v>
      </c>
      <c r="I3118">
        <f>MAX(0,MIN('Peaker Keys'!$B$10,C3118/'Peaker Keys'!$B$30))</f>
        <v>9.2865771013749751E-3</v>
      </c>
      <c r="J3118">
        <f>IF('Peaker Keys'!$B$31=1,H3118,I3118)</f>
        <v>0.39252116650987773</v>
      </c>
    </row>
    <row r="3119" spans="1:10" x14ac:dyDescent="0.25">
      <c r="A3119">
        <v>3113</v>
      </c>
      <c r="B3119">
        <v>225.4</v>
      </c>
      <c r="C3119">
        <v>1254.3</v>
      </c>
      <c r="D3119">
        <f>MOD(A3119-1+'Peaker Keys'!$B$7,'Peaker Keys'!$B$5)</f>
        <v>3136</v>
      </c>
      <c r="E3119">
        <f>INT(D3119/'Peaker Keys'!$B$6)+1</f>
        <v>131</v>
      </c>
      <c r="F3119">
        <f>MOD(D3119,'Peaker Keys'!$B$6)</f>
        <v>16</v>
      </c>
      <c r="G3119" t="str">
        <f>VLOOKUP(E3119,Clustering!$A$6:$B$370,2,FALSE)</f>
        <v>Summer</v>
      </c>
      <c r="H3119">
        <f>IF('Peaker Keys'!$B$29&gt;0,MAX(0,MIN('Peaker Keys'!$B$10,B3119/'Peaker Keys'!$B$29)),0)</f>
        <v>0.53010348071495772</v>
      </c>
      <c r="I3119">
        <f>MAX(0,MIN('Peaker Keys'!$B$10,C3119/'Peaker Keys'!$B$30))</f>
        <v>1.0507084302953844E-2</v>
      </c>
      <c r="J3119">
        <f>IF('Peaker Keys'!$B$31=1,H3119,I3119)</f>
        <v>0.53010348071495772</v>
      </c>
    </row>
    <row r="3120" spans="1:10" x14ac:dyDescent="0.25">
      <c r="A3120">
        <v>3114</v>
      </c>
      <c r="B3120">
        <v>225.4</v>
      </c>
      <c r="C3120">
        <v>1938.7</v>
      </c>
      <c r="D3120">
        <f>MOD(A3120-1+'Peaker Keys'!$B$7,'Peaker Keys'!$B$5)</f>
        <v>3137</v>
      </c>
      <c r="E3120">
        <f>INT(D3120/'Peaker Keys'!$B$6)+1</f>
        <v>131</v>
      </c>
      <c r="F3120">
        <f>MOD(D3120,'Peaker Keys'!$B$6)</f>
        <v>17</v>
      </c>
      <c r="G3120" t="str">
        <f>VLOOKUP(E3120,Clustering!$A$6:$B$370,2,FALSE)</f>
        <v>Summer</v>
      </c>
      <c r="H3120">
        <f>IF('Peaker Keys'!$B$29&gt;0,MAX(0,MIN('Peaker Keys'!$B$10,B3120/'Peaker Keys'!$B$29)),0)</f>
        <v>0.53010348071495772</v>
      </c>
      <c r="I3120">
        <f>MAX(0,MIN('Peaker Keys'!$B$10,C3120/'Peaker Keys'!$B$30))</f>
        <v>1.6240201178455409E-2</v>
      </c>
      <c r="J3120">
        <f>IF('Peaker Keys'!$B$31=1,H3120,I3120)</f>
        <v>0.53010348071495772</v>
      </c>
    </row>
    <row r="3121" spans="1:10" x14ac:dyDescent="0.25">
      <c r="A3121">
        <v>3115</v>
      </c>
      <c r="B3121">
        <v>225.4</v>
      </c>
      <c r="C3121">
        <v>4095.8</v>
      </c>
      <c r="D3121">
        <f>MOD(A3121-1+'Peaker Keys'!$B$7,'Peaker Keys'!$B$5)</f>
        <v>3138</v>
      </c>
      <c r="E3121">
        <f>INT(D3121/'Peaker Keys'!$B$6)+1</f>
        <v>131</v>
      </c>
      <c r="F3121">
        <f>MOD(D3121,'Peaker Keys'!$B$6)</f>
        <v>18</v>
      </c>
      <c r="G3121" t="str">
        <f>VLOOKUP(E3121,Clustering!$A$6:$B$370,2,FALSE)</f>
        <v>Summer</v>
      </c>
      <c r="H3121">
        <f>IF('Peaker Keys'!$B$29&gt;0,MAX(0,MIN('Peaker Keys'!$B$10,B3121/'Peaker Keys'!$B$29)),0)</f>
        <v>0.53010348071495772</v>
      </c>
      <c r="I3121">
        <f>MAX(0,MIN('Peaker Keys'!$B$10,C3121/'Peaker Keys'!$B$30))</f>
        <v>3.4309906631617919E-2</v>
      </c>
      <c r="J3121">
        <f>IF('Peaker Keys'!$B$31=1,H3121,I3121)</f>
        <v>0.53010348071495772</v>
      </c>
    </row>
    <row r="3122" spans="1:10" x14ac:dyDescent="0.25">
      <c r="A3122">
        <v>3116</v>
      </c>
      <c r="B3122">
        <v>225.4</v>
      </c>
      <c r="C3122">
        <v>5451.2</v>
      </c>
      <c r="D3122">
        <f>MOD(A3122-1+'Peaker Keys'!$B$7,'Peaker Keys'!$B$5)</f>
        <v>3139</v>
      </c>
      <c r="E3122">
        <f>INT(D3122/'Peaker Keys'!$B$6)+1</f>
        <v>131</v>
      </c>
      <c r="F3122">
        <f>MOD(D3122,'Peaker Keys'!$B$6)</f>
        <v>19</v>
      </c>
      <c r="G3122" t="str">
        <f>VLOOKUP(E3122,Clustering!$A$6:$B$370,2,FALSE)</f>
        <v>Summer</v>
      </c>
      <c r="H3122">
        <f>IF('Peaker Keys'!$B$29&gt;0,MAX(0,MIN('Peaker Keys'!$B$10,B3122/'Peaker Keys'!$B$29)),0)</f>
        <v>0.53010348071495772</v>
      </c>
      <c r="I3122">
        <f>MAX(0,MIN('Peaker Keys'!$B$10,C3122/'Peaker Keys'!$B$30))</f>
        <v>4.5663890578220519E-2</v>
      </c>
      <c r="J3122">
        <f>IF('Peaker Keys'!$B$31=1,H3122,I3122)</f>
        <v>0.53010348071495772</v>
      </c>
    </row>
    <row r="3123" spans="1:10" x14ac:dyDescent="0.25">
      <c r="A3123">
        <v>3117</v>
      </c>
      <c r="B3123">
        <v>225.4</v>
      </c>
      <c r="C3123">
        <v>4270</v>
      </c>
      <c r="D3123">
        <f>MOD(A3123-1+'Peaker Keys'!$B$7,'Peaker Keys'!$B$5)</f>
        <v>3140</v>
      </c>
      <c r="E3123">
        <f>INT(D3123/'Peaker Keys'!$B$6)+1</f>
        <v>131</v>
      </c>
      <c r="F3123">
        <f>MOD(D3123,'Peaker Keys'!$B$6)</f>
        <v>20</v>
      </c>
      <c r="G3123" t="str">
        <f>VLOOKUP(E3123,Clustering!$A$6:$B$370,2,FALSE)</f>
        <v>Summer</v>
      </c>
      <c r="H3123">
        <f>IF('Peaker Keys'!$B$29&gt;0,MAX(0,MIN('Peaker Keys'!$B$10,B3123/'Peaker Keys'!$B$29)),0)</f>
        <v>0.53010348071495772</v>
      </c>
      <c r="I3123">
        <f>MAX(0,MIN('Peaker Keys'!$B$10,C3123/'Peaker Keys'!$B$30))</f>
        <v>3.5769154088824778E-2</v>
      </c>
      <c r="J3123">
        <f>IF('Peaker Keys'!$B$31=1,H3123,I3123)</f>
        <v>0.53010348071495772</v>
      </c>
    </row>
    <row r="3124" spans="1:10" x14ac:dyDescent="0.25">
      <c r="A3124">
        <v>3118</v>
      </c>
      <c r="B3124">
        <v>0</v>
      </c>
      <c r="C3124">
        <v>2748.5</v>
      </c>
      <c r="D3124">
        <f>MOD(A3124-1+'Peaker Keys'!$B$7,'Peaker Keys'!$B$5)</f>
        <v>3141</v>
      </c>
      <c r="E3124">
        <f>INT(D3124/'Peaker Keys'!$B$6)+1</f>
        <v>131</v>
      </c>
      <c r="F3124">
        <f>MOD(D3124,'Peaker Keys'!$B$6)</f>
        <v>21</v>
      </c>
      <c r="G3124" t="str">
        <f>VLOOKUP(E3124,Clustering!$A$6:$B$370,2,FALSE)</f>
        <v>Summer</v>
      </c>
      <c r="H3124">
        <f>IF('Peaker Keys'!$B$29&gt;0,MAX(0,MIN('Peaker Keys'!$B$10,B3124/'Peaker Keys'!$B$29)),0)</f>
        <v>0</v>
      </c>
      <c r="I3124">
        <f>MAX(0,MIN('Peaker Keys'!$B$10,C3124/'Peaker Keys'!$B$30))</f>
        <v>2.3023775178720115E-2</v>
      </c>
      <c r="J3124">
        <f>IF('Peaker Keys'!$B$31=1,H3124,I3124)</f>
        <v>0</v>
      </c>
    </row>
    <row r="3125" spans="1:10" x14ac:dyDescent="0.25">
      <c r="A3125">
        <v>3119</v>
      </c>
      <c r="B3125">
        <v>0</v>
      </c>
      <c r="C3125">
        <v>683.1</v>
      </c>
      <c r="D3125">
        <f>MOD(A3125-1+'Peaker Keys'!$B$7,'Peaker Keys'!$B$5)</f>
        <v>3142</v>
      </c>
      <c r="E3125">
        <f>INT(D3125/'Peaker Keys'!$B$6)+1</f>
        <v>131</v>
      </c>
      <c r="F3125">
        <f>MOD(D3125,'Peaker Keys'!$B$6)</f>
        <v>22</v>
      </c>
      <c r="G3125" t="str">
        <f>VLOOKUP(E3125,Clustering!$A$6:$B$370,2,FALSE)</f>
        <v>Summer</v>
      </c>
      <c r="H3125">
        <f>IF('Peaker Keys'!$B$29&gt;0,MAX(0,MIN('Peaker Keys'!$B$10,B3125/'Peaker Keys'!$B$29)),0)</f>
        <v>0</v>
      </c>
      <c r="I3125">
        <f>MAX(0,MIN('Peaker Keys'!$B$10,C3125/'Peaker Keys'!$B$30))</f>
        <v>5.7222269691044976E-3</v>
      </c>
      <c r="J3125">
        <f>IF('Peaker Keys'!$B$31=1,H3125,I3125)</f>
        <v>0</v>
      </c>
    </row>
    <row r="3126" spans="1:10" x14ac:dyDescent="0.25">
      <c r="A3126">
        <v>3120</v>
      </c>
      <c r="B3126">
        <v>0</v>
      </c>
      <c r="C3126">
        <v>159.1</v>
      </c>
      <c r="D3126">
        <f>MOD(A3126-1+'Peaker Keys'!$B$7,'Peaker Keys'!$B$5)</f>
        <v>3143</v>
      </c>
      <c r="E3126">
        <f>INT(D3126/'Peaker Keys'!$B$6)+1</f>
        <v>131</v>
      </c>
      <c r="F3126">
        <f>MOD(D3126,'Peaker Keys'!$B$6)</f>
        <v>23</v>
      </c>
      <c r="G3126" t="str">
        <f>VLOOKUP(E3126,Clustering!$A$6:$B$370,2,FALSE)</f>
        <v>Summer</v>
      </c>
      <c r="H3126">
        <f>IF('Peaker Keys'!$B$29&gt;0,MAX(0,MIN('Peaker Keys'!$B$10,B3126/'Peaker Keys'!$B$29)),0)</f>
        <v>0</v>
      </c>
      <c r="I3126">
        <f>MAX(0,MIN('Peaker Keys'!$B$10,C3126/'Peaker Keys'!$B$30))</f>
        <v>1.3327570059793962E-3</v>
      </c>
      <c r="J3126">
        <f>IF('Peaker Keys'!$B$31=1,H3126,I3126)</f>
        <v>0</v>
      </c>
    </row>
    <row r="3127" spans="1:10" x14ac:dyDescent="0.25">
      <c r="A3127">
        <v>3121</v>
      </c>
      <c r="B3127">
        <v>0</v>
      </c>
      <c r="C3127">
        <v>159.1</v>
      </c>
      <c r="D3127">
        <f>MOD(A3127-1+'Peaker Keys'!$B$7,'Peaker Keys'!$B$5)</f>
        <v>3144</v>
      </c>
      <c r="E3127">
        <f>INT(D3127/'Peaker Keys'!$B$6)+1</f>
        <v>132</v>
      </c>
      <c r="F3127">
        <f>MOD(D3127,'Peaker Keys'!$B$6)</f>
        <v>0</v>
      </c>
      <c r="G3127" t="str">
        <f>VLOOKUP(E3127,Clustering!$A$6:$B$370,2,FALSE)</f>
        <v>Spring</v>
      </c>
      <c r="H3127">
        <f>IF('Peaker Keys'!$B$29&gt;0,MAX(0,MIN('Peaker Keys'!$B$10,B3127/'Peaker Keys'!$B$29)),0)</f>
        <v>0</v>
      </c>
      <c r="I3127">
        <f>MAX(0,MIN('Peaker Keys'!$B$10,C3127/'Peaker Keys'!$B$30))</f>
        <v>1.3327570059793962E-3</v>
      </c>
      <c r="J3127">
        <f>IF('Peaker Keys'!$B$31=1,H3127,I3127)</f>
        <v>0</v>
      </c>
    </row>
    <row r="3128" spans="1:10" x14ac:dyDescent="0.25">
      <c r="A3128">
        <v>3122</v>
      </c>
      <c r="B3128">
        <v>0</v>
      </c>
      <c r="C3128">
        <v>159.1</v>
      </c>
      <c r="D3128">
        <f>MOD(A3128-1+'Peaker Keys'!$B$7,'Peaker Keys'!$B$5)</f>
        <v>3145</v>
      </c>
      <c r="E3128">
        <f>INT(D3128/'Peaker Keys'!$B$6)+1</f>
        <v>132</v>
      </c>
      <c r="F3128">
        <f>MOD(D3128,'Peaker Keys'!$B$6)</f>
        <v>1</v>
      </c>
      <c r="G3128" t="str">
        <f>VLOOKUP(E3128,Clustering!$A$6:$B$370,2,FALSE)</f>
        <v>Spring</v>
      </c>
      <c r="H3128">
        <f>IF('Peaker Keys'!$B$29&gt;0,MAX(0,MIN('Peaker Keys'!$B$10,B3128/'Peaker Keys'!$B$29)),0)</f>
        <v>0</v>
      </c>
      <c r="I3128">
        <f>MAX(0,MIN('Peaker Keys'!$B$10,C3128/'Peaker Keys'!$B$30))</f>
        <v>1.3327570059793962E-3</v>
      </c>
      <c r="J3128">
        <f>IF('Peaker Keys'!$B$31=1,H3128,I3128)</f>
        <v>0</v>
      </c>
    </row>
    <row r="3129" spans="1:10" x14ac:dyDescent="0.25">
      <c r="A3129">
        <v>3123</v>
      </c>
      <c r="B3129">
        <v>0</v>
      </c>
      <c r="C3129">
        <v>157.5</v>
      </c>
      <c r="D3129">
        <f>MOD(A3129-1+'Peaker Keys'!$B$7,'Peaker Keys'!$B$5)</f>
        <v>3146</v>
      </c>
      <c r="E3129">
        <f>INT(D3129/'Peaker Keys'!$B$6)+1</f>
        <v>132</v>
      </c>
      <c r="F3129">
        <f>MOD(D3129,'Peaker Keys'!$B$6)</f>
        <v>2</v>
      </c>
      <c r="G3129" t="str">
        <f>VLOOKUP(E3129,Clustering!$A$6:$B$370,2,FALSE)</f>
        <v>Spring</v>
      </c>
      <c r="H3129">
        <f>IF('Peaker Keys'!$B$29&gt;0,MAX(0,MIN('Peaker Keys'!$B$10,B3129/'Peaker Keys'!$B$29)),0)</f>
        <v>0</v>
      </c>
      <c r="I3129">
        <f>MAX(0,MIN('Peaker Keys'!$B$10,C3129/'Peaker Keys'!$B$30))</f>
        <v>1.3193540442599304E-3</v>
      </c>
      <c r="J3129">
        <f>IF('Peaker Keys'!$B$31=1,H3129,I3129)</f>
        <v>0</v>
      </c>
    </row>
    <row r="3130" spans="1:10" x14ac:dyDescent="0.25">
      <c r="A3130">
        <v>3124</v>
      </c>
      <c r="B3130">
        <v>0</v>
      </c>
      <c r="C3130">
        <v>149.6</v>
      </c>
      <c r="D3130">
        <f>MOD(A3130-1+'Peaker Keys'!$B$7,'Peaker Keys'!$B$5)</f>
        <v>3147</v>
      </c>
      <c r="E3130">
        <f>INT(D3130/'Peaker Keys'!$B$6)+1</f>
        <v>132</v>
      </c>
      <c r="F3130">
        <f>MOD(D3130,'Peaker Keys'!$B$6)</f>
        <v>3</v>
      </c>
      <c r="G3130" t="str">
        <f>VLOOKUP(E3130,Clustering!$A$6:$B$370,2,FALSE)</f>
        <v>Spring</v>
      </c>
      <c r="H3130">
        <f>IF('Peaker Keys'!$B$29&gt;0,MAX(0,MIN('Peaker Keys'!$B$10,B3130/'Peaker Keys'!$B$29)),0)</f>
        <v>0</v>
      </c>
      <c r="I3130">
        <f>MAX(0,MIN('Peaker Keys'!$B$10,C3130/'Peaker Keys'!$B$30))</f>
        <v>1.2531769207700671E-3</v>
      </c>
      <c r="J3130">
        <f>IF('Peaker Keys'!$B$31=1,H3130,I3130)</f>
        <v>0</v>
      </c>
    </row>
    <row r="3131" spans="1:10" x14ac:dyDescent="0.25">
      <c r="A3131">
        <v>3125</v>
      </c>
      <c r="B3131">
        <v>0</v>
      </c>
      <c r="C3131">
        <v>157.5</v>
      </c>
      <c r="D3131">
        <f>MOD(A3131-1+'Peaker Keys'!$B$7,'Peaker Keys'!$B$5)</f>
        <v>3148</v>
      </c>
      <c r="E3131">
        <f>INT(D3131/'Peaker Keys'!$B$6)+1</f>
        <v>132</v>
      </c>
      <c r="F3131">
        <f>MOD(D3131,'Peaker Keys'!$B$6)</f>
        <v>4</v>
      </c>
      <c r="G3131" t="str">
        <f>VLOOKUP(E3131,Clustering!$A$6:$B$370,2,FALSE)</f>
        <v>Spring</v>
      </c>
      <c r="H3131">
        <f>IF('Peaker Keys'!$B$29&gt;0,MAX(0,MIN('Peaker Keys'!$B$10,B3131/'Peaker Keys'!$B$29)),0)</f>
        <v>0</v>
      </c>
      <c r="I3131">
        <f>MAX(0,MIN('Peaker Keys'!$B$10,C3131/'Peaker Keys'!$B$30))</f>
        <v>1.3193540442599304E-3</v>
      </c>
      <c r="J3131">
        <f>IF('Peaker Keys'!$B$31=1,H3131,I3131)</f>
        <v>0</v>
      </c>
    </row>
    <row r="3132" spans="1:10" x14ac:dyDescent="0.25">
      <c r="A3132">
        <v>3126</v>
      </c>
      <c r="B3132">
        <v>0</v>
      </c>
      <c r="C3132">
        <v>153.9</v>
      </c>
      <c r="D3132">
        <f>MOD(A3132-1+'Peaker Keys'!$B$7,'Peaker Keys'!$B$5)</f>
        <v>3149</v>
      </c>
      <c r="E3132">
        <f>INT(D3132/'Peaker Keys'!$B$6)+1</f>
        <v>132</v>
      </c>
      <c r="F3132">
        <f>MOD(D3132,'Peaker Keys'!$B$6)</f>
        <v>5</v>
      </c>
      <c r="G3132" t="str">
        <f>VLOOKUP(E3132,Clustering!$A$6:$B$370,2,FALSE)</f>
        <v>Spring</v>
      </c>
      <c r="H3132">
        <f>IF('Peaker Keys'!$B$29&gt;0,MAX(0,MIN('Peaker Keys'!$B$10,B3132/'Peaker Keys'!$B$29)),0)</f>
        <v>0</v>
      </c>
      <c r="I3132">
        <f>MAX(0,MIN('Peaker Keys'!$B$10,C3132/'Peaker Keys'!$B$30))</f>
        <v>1.289197380391132E-3</v>
      </c>
      <c r="J3132">
        <f>IF('Peaker Keys'!$B$31=1,H3132,I3132)</f>
        <v>0</v>
      </c>
    </row>
    <row r="3133" spans="1:10" x14ac:dyDescent="0.25">
      <c r="A3133">
        <v>3127</v>
      </c>
      <c r="B3133">
        <v>0</v>
      </c>
      <c r="C3133">
        <v>100.2</v>
      </c>
      <c r="D3133">
        <f>MOD(A3133-1+'Peaker Keys'!$B$7,'Peaker Keys'!$B$5)</f>
        <v>3150</v>
      </c>
      <c r="E3133">
        <f>INT(D3133/'Peaker Keys'!$B$6)+1</f>
        <v>132</v>
      </c>
      <c r="F3133">
        <f>MOD(D3133,'Peaker Keys'!$B$6)</f>
        <v>6</v>
      </c>
      <c r="G3133" t="str">
        <f>VLOOKUP(E3133,Clustering!$A$6:$B$370,2,FALSE)</f>
        <v>Spring</v>
      </c>
      <c r="H3133">
        <f>IF('Peaker Keys'!$B$29&gt;0,MAX(0,MIN('Peaker Keys'!$B$10,B3133/'Peaker Keys'!$B$29)),0)</f>
        <v>0</v>
      </c>
      <c r="I3133">
        <f>MAX(0,MIN('Peaker Keys'!$B$10,C3133/'Peaker Keys'!$B$30))</f>
        <v>8.393604776815557E-4</v>
      </c>
      <c r="J3133">
        <f>IF('Peaker Keys'!$B$31=1,H3133,I3133)</f>
        <v>0</v>
      </c>
    </row>
    <row r="3134" spans="1:10" x14ac:dyDescent="0.25">
      <c r="A3134">
        <v>3128</v>
      </c>
      <c r="B3134">
        <v>0</v>
      </c>
      <c r="C3134">
        <v>0</v>
      </c>
      <c r="D3134">
        <f>MOD(A3134-1+'Peaker Keys'!$B$7,'Peaker Keys'!$B$5)</f>
        <v>3151</v>
      </c>
      <c r="E3134">
        <f>INT(D3134/'Peaker Keys'!$B$6)+1</f>
        <v>132</v>
      </c>
      <c r="F3134">
        <f>MOD(D3134,'Peaker Keys'!$B$6)</f>
        <v>7</v>
      </c>
      <c r="G3134" t="str">
        <f>VLOOKUP(E3134,Clustering!$A$6:$B$370,2,FALSE)</f>
        <v>Spring</v>
      </c>
      <c r="H3134">
        <f>IF('Peaker Keys'!$B$29&gt;0,MAX(0,MIN('Peaker Keys'!$B$10,B3134/'Peaker Keys'!$B$29)),0)</f>
        <v>0</v>
      </c>
      <c r="I3134">
        <f>MAX(0,MIN('Peaker Keys'!$B$10,C3134/'Peaker Keys'!$B$30))</f>
        <v>0</v>
      </c>
      <c r="J3134">
        <f>IF('Peaker Keys'!$B$31=1,H3134,I3134)</f>
        <v>0</v>
      </c>
    </row>
    <row r="3135" spans="1:10" x14ac:dyDescent="0.25">
      <c r="A3135">
        <v>3129</v>
      </c>
      <c r="B3135">
        <v>0</v>
      </c>
      <c r="C3135">
        <v>0</v>
      </c>
      <c r="D3135">
        <f>MOD(A3135-1+'Peaker Keys'!$B$7,'Peaker Keys'!$B$5)</f>
        <v>3152</v>
      </c>
      <c r="E3135">
        <f>INT(D3135/'Peaker Keys'!$B$6)+1</f>
        <v>132</v>
      </c>
      <c r="F3135">
        <f>MOD(D3135,'Peaker Keys'!$B$6)</f>
        <v>8</v>
      </c>
      <c r="G3135" t="str">
        <f>VLOOKUP(E3135,Clustering!$A$6:$B$370,2,FALSE)</f>
        <v>Spring</v>
      </c>
      <c r="H3135">
        <f>IF('Peaker Keys'!$B$29&gt;0,MAX(0,MIN('Peaker Keys'!$B$10,B3135/'Peaker Keys'!$B$29)),0)</f>
        <v>0</v>
      </c>
      <c r="I3135">
        <f>MAX(0,MIN('Peaker Keys'!$B$10,C3135/'Peaker Keys'!$B$30))</f>
        <v>0</v>
      </c>
      <c r="J3135">
        <f>IF('Peaker Keys'!$B$31=1,H3135,I3135)</f>
        <v>0</v>
      </c>
    </row>
    <row r="3136" spans="1:10" x14ac:dyDescent="0.25">
      <c r="A3136">
        <v>3130</v>
      </c>
      <c r="B3136">
        <v>0</v>
      </c>
      <c r="C3136">
        <v>0</v>
      </c>
      <c r="D3136">
        <f>MOD(A3136-1+'Peaker Keys'!$B$7,'Peaker Keys'!$B$5)</f>
        <v>3153</v>
      </c>
      <c r="E3136">
        <f>INT(D3136/'Peaker Keys'!$B$6)+1</f>
        <v>132</v>
      </c>
      <c r="F3136">
        <f>MOD(D3136,'Peaker Keys'!$B$6)</f>
        <v>9</v>
      </c>
      <c r="G3136" t="str">
        <f>VLOOKUP(E3136,Clustering!$A$6:$B$370,2,FALSE)</f>
        <v>Spring</v>
      </c>
      <c r="H3136">
        <f>IF('Peaker Keys'!$B$29&gt;0,MAX(0,MIN('Peaker Keys'!$B$10,B3136/'Peaker Keys'!$B$29)),0)</f>
        <v>0</v>
      </c>
      <c r="I3136">
        <f>MAX(0,MIN('Peaker Keys'!$B$10,C3136/'Peaker Keys'!$B$30))</f>
        <v>0</v>
      </c>
      <c r="J3136">
        <f>IF('Peaker Keys'!$B$31=1,H3136,I3136)</f>
        <v>0</v>
      </c>
    </row>
    <row r="3137" spans="1:10" x14ac:dyDescent="0.25">
      <c r="A3137">
        <v>3131</v>
      </c>
      <c r="B3137">
        <v>0</v>
      </c>
      <c r="C3137">
        <v>0</v>
      </c>
      <c r="D3137">
        <f>MOD(A3137-1+'Peaker Keys'!$B$7,'Peaker Keys'!$B$5)</f>
        <v>3154</v>
      </c>
      <c r="E3137">
        <f>INT(D3137/'Peaker Keys'!$B$6)+1</f>
        <v>132</v>
      </c>
      <c r="F3137">
        <f>MOD(D3137,'Peaker Keys'!$B$6)</f>
        <v>10</v>
      </c>
      <c r="G3137" t="str">
        <f>VLOOKUP(E3137,Clustering!$A$6:$B$370,2,FALSE)</f>
        <v>Spring</v>
      </c>
      <c r="H3137">
        <f>IF('Peaker Keys'!$B$29&gt;0,MAX(0,MIN('Peaker Keys'!$B$10,B3137/'Peaker Keys'!$B$29)),0)</f>
        <v>0</v>
      </c>
      <c r="I3137">
        <f>MAX(0,MIN('Peaker Keys'!$B$10,C3137/'Peaker Keys'!$B$30))</f>
        <v>0</v>
      </c>
      <c r="J3137">
        <f>IF('Peaker Keys'!$B$31=1,H3137,I3137)</f>
        <v>0</v>
      </c>
    </row>
    <row r="3138" spans="1:10" x14ac:dyDescent="0.25">
      <c r="A3138">
        <v>3132</v>
      </c>
      <c r="B3138">
        <v>0</v>
      </c>
      <c r="C3138">
        <v>0</v>
      </c>
      <c r="D3138">
        <f>MOD(A3138-1+'Peaker Keys'!$B$7,'Peaker Keys'!$B$5)</f>
        <v>3155</v>
      </c>
      <c r="E3138">
        <f>INT(D3138/'Peaker Keys'!$B$6)+1</f>
        <v>132</v>
      </c>
      <c r="F3138">
        <f>MOD(D3138,'Peaker Keys'!$B$6)</f>
        <v>11</v>
      </c>
      <c r="G3138" t="str">
        <f>VLOOKUP(E3138,Clustering!$A$6:$B$370,2,FALSE)</f>
        <v>Spring</v>
      </c>
      <c r="H3138">
        <f>IF('Peaker Keys'!$B$29&gt;0,MAX(0,MIN('Peaker Keys'!$B$10,B3138/'Peaker Keys'!$B$29)),0)</f>
        <v>0</v>
      </c>
      <c r="I3138">
        <f>MAX(0,MIN('Peaker Keys'!$B$10,C3138/'Peaker Keys'!$B$30))</f>
        <v>0</v>
      </c>
      <c r="J3138">
        <f>IF('Peaker Keys'!$B$31=1,H3138,I3138)</f>
        <v>0</v>
      </c>
    </row>
    <row r="3139" spans="1:10" x14ac:dyDescent="0.25">
      <c r="A3139">
        <v>3133</v>
      </c>
      <c r="B3139">
        <v>0</v>
      </c>
      <c r="C3139">
        <v>0</v>
      </c>
      <c r="D3139">
        <f>MOD(A3139-1+'Peaker Keys'!$B$7,'Peaker Keys'!$B$5)</f>
        <v>3156</v>
      </c>
      <c r="E3139">
        <f>INT(D3139/'Peaker Keys'!$B$6)+1</f>
        <v>132</v>
      </c>
      <c r="F3139">
        <f>MOD(D3139,'Peaker Keys'!$B$6)</f>
        <v>12</v>
      </c>
      <c r="G3139" t="str">
        <f>VLOOKUP(E3139,Clustering!$A$6:$B$370,2,FALSE)</f>
        <v>Spring</v>
      </c>
      <c r="H3139">
        <f>IF('Peaker Keys'!$B$29&gt;0,MAX(0,MIN('Peaker Keys'!$B$10,B3139/'Peaker Keys'!$B$29)),0)</f>
        <v>0</v>
      </c>
      <c r="I3139">
        <f>MAX(0,MIN('Peaker Keys'!$B$10,C3139/'Peaker Keys'!$B$30))</f>
        <v>0</v>
      </c>
      <c r="J3139">
        <f>IF('Peaker Keys'!$B$31=1,H3139,I3139)</f>
        <v>0</v>
      </c>
    </row>
    <row r="3140" spans="1:10" x14ac:dyDescent="0.25">
      <c r="A3140">
        <v>3134</v>
      </c>
      <c r="B3140">
        <v>0</v>
      </c>
      <c r="C3140">
        <v>0</v>
      </c>
      <c r="D3140">
        <f>MOD(A3140-1+'Peaker Keys'!$B$7,'Peaker Keys'!$B$5)</f>
        <v>3157</v>
      </c>
      <c r="E3140">
        <f>INT(D3140/'Peaker Keys'!$B$6)+1</f>
        <v>132</v>
      </c>
      <c r="F3140">
        <f>MOD(D3140,'Peaker Keys'!$B$6)</f>
        <v>13</v>
      </c>
      <c r="G3140" t="str">
        <f>VLOOKUP(E3140,Clustering!$A$6:$B$370,2,FALSE)</f>
        <v>Spring</v>
      </c>
      <c r="H3140">
        <f>IF('Peaker Keys'!$B$29&gt;0,MAX(0,MIN('Peaker Keys'!$B$10,B3140/'Peaker Keys'!$B$29)),0)</f>
        <v>0</v>
      </c>
      <c r="I3140">
        <f>MAX(0,MIN('Peaker Keys'!$B$10,C3140/'Peaker Keys'!$B$30))</f>
        <v>0</v>
      </c>
      <c r="J3140">
        <f>IF('Peaker Keys'!$B$31=1,H3140,I3140)</f>
        <v>0</v>
      </c>
    </row>
    <row r="3141" spans="1:10" x14ac:dyDescent="0.25">
      <c r="A3141">
        <v>3135</v>
      </c>
      <c r="B3141">
        <v>0</v>
      </c>
      <c r="C3141">
        <v>0</v>
      </c>
      <c r="D3141">
        <f>MOD(A3141-1+'Peaker Keys'!$B$7,'Peaker Keys'!$B$5)</f>
        <v>3158</v>
      </c>
      <c r="E3141">
        <f>INT(D3141/'Peaker Keys'!$B$6)+1</f>
        <v>132</v>
      </c>
      <c r="F3141">
        <f>MOD(D3141,'Peaker Keys'!$B$6)</f>
        <v>14</v>
      </c>
      <c r="G3141" t="str">
        <f>VLOOKUP(E3141,Clustering!$A$6:$B$370,2,FALSE)</f>
        <v>Spring</v>
      </c>
      <c r="H3141">
        <f>IF('Peaker Keys'!$B$29&gt;0,MAX(0,MIN('Peaker Keys'!$B$10,B3141/'Peaker Keys'!$B$29)),0)</f>
        <v>0</v>
      </c>
      <c r="I3141">
        <f>MAX(0,MIN('Peaker Keys'!$B$10,C3141/'Peaker Keys'!$B$30))</f>
        <v>0</v>
      </c>
      <c r="J3141">
        <f>IF('Peaker Keys'!$B$31=1,H3141,I3141)</f>
        <v>0</v>
      </c>
    </row>
    <row r="3142" spans="1:10" x14ac:dyDescent="0.25">
      <c r="A3142">
        <v>3136</v>
      </c>
      <c r="B3142">
        <v>0</v>
      </c>
      <c r="C3142">
        <v>0</v>
      </c>
      <c r="D3142">
        <f>MOD(A3142-1+'Peaker Keys'!$B$7,'Peaker Keys'!$B$5)</f>
        <v>3159</v>
      </c>
      <c r="E3142">
        <f>INT(D3142/'Peaker Keys'!$B$6)+1</f>
        <v>132</v>
      </c>
      <c r="F3142">
        <f>MOD(D3142,'Peaker Keys'!$B$6)</f>
        <v>15</v>
      </c>
      <c r="G3142" t="str">
        <f>VLOOKUP(E3142,Clustering!$A$6:$B$370,2,FALSE)</f>
        <v>Spring</v>
      </c>
      <c r="H3142">
        <f>IF('Peaker Keys'!$B$29&gt;0,MAX(0,MIN('Peaker Keys'!$B$10,B3142/'Peaker Keys'!$B$29)),0)</f>
        <v>0</v>
      </c>
      <c r="I3142">
        <f>MAX(0,MIN('Peaker Keys'!$B$10,C3142/'Peaker Keys'!$B$30))</f>
        <v>0</v>
      </c>
      <c r="J3142">
        <f>IF('Peaker Keys'!$B$31=1,H3142,I3142)</f>
        <v>0</v>
      </c>
    </row>
    <row r="3143" spans="1:10" x14ac:dyDescent="0.25">
      <c r="A3143">
        <v>3137</v>
      </c>
      <c r="B3143">
        <v>0</v>
      </c>
      <c r="C3143">
        <v>0</v>
      </c>
      <c r="D3143">
        <f>MOD(A3143-1+'Peaker Keys'!$B$7,'Peaker Keys'!$B$5)</f>
        <v>3160</v>
      </c>
      <c r="E3143">
        <f>INT(D3143/'Peaker Keys'!$B$6)+1</f>
        <v>132</v>
      </c>
      <c r="F3143">
        <f>MOD(D3143,'Peaker Keys'!$B$6)</f>
        <v>16</v>
      </c>
      <c r="G3143" t="str">
        <f>VLOOKUP(E3143,Clustering!$A$6:$B$370,2,FALSE)</f>
        <v>Spring</v>
      </c>
      <c r="H3143">
        <f>IF('Peaker Keys'!$B$29&gt;0,MAX(0,MIN('Peaker Keys'!$B$10,B3143/'Peaker Keys'!$B$29)),0)</f>
        <v>0</v>
      </c>
      <c r="I3143">
        <f>MAX(0,MIN('Peaker Keys'!$B$10,C3143/'Peaker Keys'!$B$30))</f>
        <v>0</v>
      </c>
      <c r="J3143">
        <f>IF('Peaker Keys'!$B$31=1,H3143,I3143)</f>
        <v>0</v>
      </c>
    </row>
    <row r="3144" spans="1:10" x14ac:dyDescent="0.25">
      <c r="A3144">
        <v>3138</v>
      </c>
      <c r="B3144">
        <v>0</v>
      </c>
      <c r="C3144">
        <v>159.1</v>
      </c>
      <c r="D3144">
        <f>MOD(A3144-1+'Peaker Keys'!$B$7,'Peaker Keys'!$B$5)</f>
        <v>3161</v>
      </c>
      <c r="E3144">
        <f>INT(D3144/'Peaker Keys'!$B$6)+1</f>
        <v>132</v>
      </c>
      <c r="F3144">
        <f>MOD(D3144,'Peaker Keys'!$B$6)</f>
        <v>17</v>
      </c>
      <c r="G3144" t="str">
        <f>VLOOKUP(E3144,Clustering!$A$6:$B$370,2,FALSE)</f>
        <v>Spring</v>
      </c>
      <c r="H3144">
        <f>IF('Peaker Keys'!$B$29&gt;0,MAX(0,MIN('Peaker Keys'!$B$10,B3144/'Peaker Keys'!$B$29)),0)</f>
        <v>0</v>
      </c>
      <c r="I3144">
        <f>MAX(0,MIN('Peaker Keys'!$B$10,C3144/'Peaker Keys'!$B$30))</f>
        <v>1.3327570059793962E-3</v>
      </c>
      <c r="J3144">
        <f>IF('Peaker Keys'!$B$31=1,H3144,I3144)</f>
        <v>0</v>
      </c>
    </row>
    <row r="3145" spans="1:10" x14ac:dyDescent="0.25">
      <c r="A3145">
        <v>3139</v>
      </c>
      <c r="B3145">
        <v>0</v>
      </c>
      <c r="C3145">
        <v>1275</v>
      </c>
      <c r="D3145">
        <f>MOD(A3145-1+'Peaker Keys'!$B$7,'Peaker Keys'!$B$5)</f>
        <v>3162</v>
      </c>
      <c r="E3145">
        <f>INT(D3145/'Peaker Keys'!$B$6)+1</f>
        <v>132</v>
      </c>
      <c r="F3145">
        <f>MOD(D3145,'Peaker Keys'!$B$6)</f>
        <v>18</v>
      </c>
      <c r="G3145" t="str">
        <f>VLOOKUP(E3145,Clustering!$A$6:$B$370,2,FALSE)</f>
        <v>Spring</v>
      </c>
      <c r="H3145">
        <f>IF('Peaker Keys'!$B$29&gt;0,MAX(0,MIN('Peaker Keys'!$B$10,B3145/'Peaker Keys'!$B$29)),0)</f>
        <v>0</v>
      </c>
      <c r="I3145">
        <f>MAX(0,MIN('Peaker Keys'!$B$10,C3145/'Peaker Keys'!$B$30))</f>
        <v>1.0680485120199435E-2</v>
      </c>
      <c r="J3145">
        <f>IF('Peaker Keys'!$B$31=1,H3145,I3145)</f>
        <v>0</v>
      </c>
    </row>
    <row r="3146" spans="1:10" x14ac:dyDescent="0.25">
      <c r="A3146">
        <v>3140</v>
      </c>
      <c r="B3146">
        <v>0</v>
      </c>
      <c r="C3146">
        <v>2674</v>
      </c>
      <c r="D3146">
        <f>MOD(A3146-1+'Peaker Keys'!$B$7,'Peaker Keys'!$B$5)</f>
        <v>3163</v>
      </c>
      <c r="E3146">
        <f>INT(D3146/'Peaker Keys'!$B$6)+1</f>
        <v>132</v>
      </c>
      <c r="F3146">
        <f>MOD(D3146,'Peaker Keys'!$B$6)</f>
        <v>19</v>
      </c>
      <c r="G3146" t="str">
        <f>VLOOKUP(E3146,Clustering!$A$6:$B$370,2,FALSE)</f>
        <v>Spring</v>
      </c>
      <c r="H3146">
        <f>IF('Peaker Keys'!$B$29&gt;0,MAX(0,MIN('Peaker Keys'!$B$10,B3146/'Peaker Keys'!$B$29)),0)</f>
        <v>0</v>
      </c>
      <c r="I3146">
        <f>MAX(0,MIN('Peaker Keys'!$B$10,C3146/'Peaker Keys'!$B$30))</f>
        <v>2.2399699773657484E-2</v>
      </c>
      <c r="J3146">
        <f>IF('Peaker Keys'!$B$31=1,H3146,I3146)</f>
        <v>0</v>
      </c>
    </row>
    <row r="3147" spans="1:10" x14ac:dyDescent="0.25">
      <c r="A3147">
        <v>3141</v>
      </c>
      <c r="B3147">
        <v>0</v>
      </c>
      <c r="C3147">
        <v>2267.4</v>
      </c>
      <c r="D3147">
        <f>MOD(A3147-1+'Peaker Keys'!$B$7,'Peaker Keys'!$B$5)</f>
        <v>3164</v>
      </c>
      <c r="E3147">
        <f>INT(D3147/'Peaker Keys'!$B$6)+1</f>
        <v>132</v>
      </c>
      <c r="F3147">
        <f>MOD(D3147,'Peaker Keys'!$B$6)</f>
        <v>20</v>
      </c>
      <c r="G3147" t="str">
        <f>VLOOKUP(E3147,Clustering!$A$6:$B$370,2,FALSE)</f>
        <v>Spring</v>
      </c>
      <c r="H3147">
        <f>IF('Peaker Keys'!$B$29&gt;0,MAX(0,MIN('Peaker Keys'!$B$10,B3147/'Peaker Keys'!$B$29)),0)</f>
        <v>0</v>
      </c>
      <c r="I3147">
        <f>MAX(0,MIN('Peaker Keys'!$B$10,C3147/'Peaker Keys'!$B$30))</f>
        <v>1.8993672126698197E-2</v>
      </c>
      <c r="J3147">
        <f>IF('Peaker Keys'!$B$31=1,H3147,I3147)</f>
        <v>0</v>
      </c>
    </row>
    <row r="3148" spans="1:10" x14ac:dyDescent="0.25">
      <c r="A3148">
        <v>3142</v>
      </c>
      <c r="B3148">
        <v>0</v>
      </c>
      <c r="C3148">
        <v>2009.4</v>
      </c>
      <c r="D3148">
        <f>MOD(A3148-1+'Peaker Keys'!$B$7,'Peaker Keys'!$B$5)</f>
        <v>3165</v>
      </c>
      <c r="E3148">
        <f>INT(D3148/'Peaker Keys'!$B$6)+1</f>
        <v>132</v>
      </c>
      <c r="F3148">
        <f>MOD(D3148,'Peaker Keys'!$B$6)</f>
        <v>21</v>
      </c>
      <c r="G3148" t="str">
        <f>VLOOKUP(E3148,Clustering!$A$6:$B$370,2,FALSE)</f>
        <v>Spring</v>
      </c>
      <c r="H3148">
        <f>IF('Peaker Keys'!$B$29&gt;0,MAX(0,MIN('Peaker Keys'!$B$10,B3148/'Peaker Keys'!$B$29)),0)</f>
        <v>0</v>
      </c>
      <c r="I3148">
        <f>MAX(0,MIN('Peaker Keys'!$B$10,C3148/'Peaker Keys'!$B$30))</f>
        <v>1.6832444549434313E-2</v>
      </c>
      <c r="J3148">
        <f>IF('Peaker Keys'!$B$31=1,H3148,I3148)</f>
        <v>0</v>
      </c>
    </row>
    <row r="3149" spans="1:10" x14ac:dyDescent="0.25">
      <c r="A3149">
        <v>3143</v>
      </c>
      <c r="B3149">
        <v>0</v>
      </c>
      <c r="C3149">
        <v>1216.7</v>
      </c>
      <c r="D3149">
        <f>MOD(A3149-1+'Peaker Keys'!$B$7,'Peaker Keys'!$B$5)</f>
        <v>3166</v>
      </c>
      <c r="E3149">
        <f>INT(D3149/'Peaker Keys'!$B$6)+1</f>
        <v>132</v>
      </c>
      <c r="F3149">
        <f>MOD(D3149,'Peaker Keys'!$B$6)</f>
        <v>22</v>
      </c>
      <c r="G3149" t="str">
        <f>VLOOKUP(E3149,Clustering!$A$6:$B$370,2,FALSE)</f>
        <v>Spring</v>
      </c>
      <c r="H3149">
        <f>IF('Peaker Keys'!$B$29&gt;0,MAX(0,MIN('Peaker Keys'!$B$10,B3149/'Peaker Keys'!$B$29)),0)</f>
        <v>0</v>
      </c>
      <c r="I3149">
        <f>MAX(0,MIN('Peaker Keys'!$B$10,C3149/'Peaker Keys'!$B$30))</f>
        <v>1.0192114702546395E-2</v>
      </c>
      <c r="J3149">
        <f>IF('Peaker Keys'!$B$31=1,H3149,I3149)</f>
        <v>0</v>
      </c>
    </row>
    <row r="3150" spans="1:10" x14ac:dyDescent="0.25">
      <c r="A3150">
        <v>3144</v>
      </c>
      <c r="B3150">
        <v>0</v>
      </c>
      <c r="C3150">
        <v>463.4</v>
      </c>
      <c r="D3150">
        <f>MOD(A3150-1+'Peaker Keys'!$B$7,'Peaker Keys'!$B$5)</f>
        <v>3167</v>
      </c>
      <c r="E3150">
        <f>INT(D3150/'Peaker Keys'!$B$6)+1</f>
        <v>132</v>
      </c>
      <c r="F3150">
        <f>MOD(D3150,'Peaker Keys'!$B$6)</f>
        <v>23</v>
      </c>
      <c r="G3150" t="str">
        <f>VLOOKUP(E3150,Clustering!$A$6:$B$370,2,FALSE)</f>
        <v>Spring</v>
      </c>
      <c r="H3150">
        <f>IF('Peaker Keys'!$B$29&gt;0,MAX(0,MIN('Peaker Keys'!$B$10,B3150/'Peaker Keys'!$B$29)),0)</f>
        <v>0</v>
      </c>
      <c r="I3150">
        <f>MAX(0,MIN('Peaker Keys'!$B$10,C3150/'Peaker Keys'!$B$30))</f>
        <v>3.8818327880003282E-3</v>
      </c>
      <c r="J3150">
        <f>IF('Peaker Keys'!$B$31=1,H3150,I3150)</f>
        <v>0</v>
      </c>
    </row>
    <row r="3151" spans="1:10" x14ac:dyDescent="0.25">
      <c r="A3151">
        <v>3145</v>
      </c>
      <c r="B3151">
        <v>0</v>
      </c>
      <c r="C3151">
        <v>188.3</v>
      </c>
      <c r="D3151">
        <f>MOD(A3151-1+'Peaker Keys'!$B$7,'Peaker Keys'!$B$5)</f>
        <v>3168</v>
      </c>
      <c r="E3151">
        <f>INT(D3151/'Peaker Keys'!$B$6)+1</f>
        <v>133</v>
      </c>
      <c r="F3151">
        <f>MOD(D3151,'Peaker Keys'!$B$6)</f>
        <v>0</v>
      </c>
      <c r="G3151" t="str">
        <f>VLOOKUP(E3151,Clustering!$A$6:$B$370,2,FALSE)</f>
        <v>Summer</v>
      </c>
      <c r="H3151">
        <f>IF('Peaker Keys'!$B$29&gt;0,MAX(0,MIN('Peaker Keys'!$B$10,B3151/'Peaker Keys'!$B$29)),0)</f>
        <v>0</v>
      </c>
      <c r="I3151">
        <f>MAX(0,MIN('Peaker Keys'!$B$10,C3151/'Peaker Keys'!$B$30))</f>
        <v>1.57736105735965E-3</v>
      </c>
      <c r="J3151">
        <f>IF('Peaker Keys'!$B$31=1,H3151,I3151)</f>
        <v>0</v>
      </c>
    </row>
    <row r="3152" spans="1:10" x14ac:dyDescent="0.25">
      <c r="A3152">
        <v>3146</v>
      </c>
      <c r="B3152">
        <v>0</v>
      </c>
      <c r="C3152">
        <v>188.3</v>
      </c>
      <c r="D3152">
        <f>MOD(A3152-1+'Peaker Keys'!$B$7,'Peaker Keys'!$B$5)</f>
        <v>3169</v>
      </c>
      <c r="E3152">
        <f>INT(D3152/'Peaker Keys'!$B$6)+1</f>
        <v>133</v>
      </c>
      <c r="F3152">
        <f>MOD(D3152,'Peaker Keys'!$B$6)</f>
        <v>1</v>
      </c>
      <c r="G3152" t="str">
        <f>VLOOKUP(E3152,Clustering!$A$6:$B$370,2,FALSE)</f>
        <v>Summer</v>
      </c>
      <c r="H3152">
        <f>IF('Peaker Keys'!$B$29&gt;0,MAX(0,MIN('Peaker Keys'!$B$10,B3152/'Peaker Keys'!$B$29)),0)</f>
        <v>0</v>
      </c>
      <c r="I3152">
        <f>MAX(0,MIN('Peaker Keys'!$B$10,C3152/'Peaker Keys'!$B$30))</f>
        <v>1.57736105735965E-3</v>
      </c>
      <c r="J3152">
        <f>IF('Peaker Keys'!$B$31=1,H3152,I3152)</f>
        <v>0</v>
      </c>
    </row>
    <row r="3153" spans="1:10" x14ac:dyDescent="0.25">
      <c r="A3153">
        <v>3147</v>
      </c>
      <c r="B3153">
        <v>0</v>
      </c>
      <c r="C3153">
        <v>188.3</v>
      </c>
      <c r="D3153">
        <f>MOD(A3153-1+'Peaker Keys'!$B$7,'Peaker Keys'!$B$5)</f>
        <v>3170</v>
      </c>
      <c r="E3153">
        <f>INT(D3153/'Peaker Keys'!$B$6)+1</f>
        <v>133</v>
      </c>
      <c r="F3153">
        <f>MOD(D3153,'Peaker Keys'!$B$6)</f>
        <v>2</v>
      </c>
      <c r="G3153" t="str">
        <f>VLOOKUP(E3153,Clustering!$A$6:$B$370,2,FALSE)</f>
        <v>Summer</v>
      </c>
      <c r="H3153">
        <f>IF('Peaker Keys'!$B$29&gt;0,MAX(0,MIN('Peaker Keys'!$B$10,B3153/'Peaker Keys'!$B$29)),0)</f>
        <v>0</v>
      </c>
      <c r="I3153">
        <f>MAX(0,MIN('Peaker Keys'!$B$10,C3153/'Peaker Keys'!$B$30))</f>
        <v>1.57736105735965E-3</v>
      </c>
      <c r="J3153">
        <f>IF('Peaker Keys'!$B$31=1,H3153,I3153)</f>
        <v>0</v>
      </c>
    </row>
    <row r="3154" spans="1:10" x14ac:dyDescent="0.25">
      <c r="A3154">
        <v>3148</v>
      </c>
      <c r="B3154">
        <v>0</v>
      </c>
      <c r="C3154">
        <v>173.4</v>
      </c>
      <c r="D3154">
        <f>MOD(A3154-1+'Peaker Keys'!$B$7,'Peaker Keys'!$B$5)</f>
        <v>3171</v>
      </c>
      <c r="E3154">
        <f>INT(D3154/'Peaker Keys'!$B$6)+1</f>
        <v>133</v>
      </c>
      <c r="F3154">
        <f>MOD(D3154,'Peaker Keys'!$B$6)</f>
        <v>3</v>
      </c>
      <c r="G3154" t="str">
        <f>VLOOKUP(E3154,Clustering!$A$6:$B$370,2,FALSE)</f>
        <v>Summer</v>
      </c>
      <c r="H3154">
        <f>IF('Peaker Keys'!$B$29&gt;0,MAX(0,MIN('Peaker Keys'!$B$10,B3154/'Peaker Keys'!$B$29)),0)</f>
        <v>0</v>
      </c>
      <c r="I3154">
        <f>MAX(0,MIN('Peaker Keys'!$B$10,C3154/'Peaker Keys'!$B$30))</f>
        <v>1.4525459763471233E-3</v>
      </c>
      <c r="J3154">
        <f>IF('Peaker Keys'!$B$31=1,H3154,I3154)</f>
        <v>0</v>
      </c>
    </row>
    <row r="3155" spans="1:10" x14ac:dyDescent="0.25">
      <c r="A3155">
        <v>3149</v>
      </c>
      <c r="B3155">
        <v>0</v>
      </c>
      <c r="C3155">
        <v>143.69999999999999</v>
      </c>
      <c r="D3155">
        <f>MOD(A3155-1+'Peaker Keys'!$B$7,'Peaker Keys'!$B$5)</f>
        <v>3172</v>
      </c>
      <c r="E3155">
        <f>INT(D3155/'Peaker Keys'!$B$6)+1</f>
        <v>133</v>
      </c>
      <c r="F3155">
        <f>MOD(D3155,'Peaker Keys'!$B$6)</f>
        <v>4</v>
      </c>
      <c r="G3155" t="str">
        <f>VLOOKUP(E3155,Clustering!$A$6:$B$370,2,FALSE)</f>
        <v>Summer</v>
      </c>
      <c r="H3155">
        <f>IF('Peaker Keys'!$B$29&gt;0,MAX(0,MIN('Peaker Keys'!$B$10,B3155/'Peaker Keys'!$B$29)),0)</f>
        <v>0</v>
      </c>
      <c r="I3155">
        <f>MAX(0,MIN('Peaker Keys'!$B$10,C3155/'Peaker Keys'!$B$30))</f>
        <v>1.2037534994295363E-3</v>
      </c>
      <c r="J3155">
        <f>IF('Peaker Keys'!$B$31=1,H3155,I3155)</f>
        <v>0</v>
      </c>
    </row>
    <row r="3156" spans="1:10" x14ac:dyDescent="0.25">
      <c r="A3156">
        <v>3150</v>
      </c>
      <c r="B3156">
        <v>0</v>
      </c>
      <c r="C3156">
        <v>29.2</v>
      </c>
      <c r="D3156">
        <f>MOD(A3156-1+'Peaker Keys'!$B$7,'Peaker Keys'!$B$5)</f>
        <v>3173</v>
      </c>
      <c r="E3156">
        <f>INT(D3156/'Peaker Keys'!$B$6)+1</f>
        <v>133</v>
      </c>
      <c r="F3156">
        <f>MOD(D3156,'Peaker Keys'!$B$6)</f>
        <v>5</v>
      </c>
      <c r="G3156" t="str">
        <f>VLOOKUP(E3156,Clustering!$A$6:$B$370,2,FALSE)</f>
        <v>Summer</v>
      </c>
      <c r="H3156">
        <f>IF('Peaker Keys'!$B$29&gt;0,MAX(0,MIN('Peaker Keys'!$B$10,B3156/'Peaker Keys'!$B$29)),0)</f>
        <v>0</v>
      </c>
      <c r="I3156">
        <f>MAX(0,MIN('Peaker Keys'!$B$10,C3156/'Peaker Keys'!$B$30))</f>
        <v>2.4460405138025372E-4</v>
      </c>
      <c r="J3156">
        <f>IF('Peaker Keys'!$B$31=1,H3156,I3156)</f>
        <v>0</v>
      </c>
    </row>
    <row r="3157" spans="1:10" x14ac:dyDescent="0.25">
      <c r="A3157">
        <v>3151</v>
      </c>
      <c r="B3157">
        <v>0</v>
      </c>
      <c r="C3157">
        <v>29.2</v>
      </c>
      <c r="D3157">
        <f>MOD(A3157-1+'Peaker Keys'!$B$7,'Peaker Keys'!$B$5)</f>
        <v>3174</v>
      </c>
      <c r="E3157">
        <f>INT(D3157/'Peaker Keys'!$B$6)+1</f>
        <v>133</v>
      </c>
      <c r="F3157">
        <f>MOD(D3157,'Peaker Keys'!$B$6)</f>
        <v>6</v>
      </c>
      <c r="G3157" t="str">
        <f>VLOOKUP(E3157,Clustering!$A$6:$B$370,2,FALSE)</f>
        <v>Summer</v>
      </c>
      <c r="H3157">
        <f>IF('Peaker Keys'!$B$29&gt;0,MAX(0,MIN('Peaker Keys'!$B$10,B3157/'Peaker Keys'!$B$29)),0)</f>
        <v>0</v>
      </c>
      <c r="I3157">
        <f>MAX(0,MIN('Peaker Keys'!$B$10,C3157/'Peaker Keys'!$B$30))</f>
        <v>2.4460405138025372E-4</v>
      </c>
      <c r="J3157">
        <f>IF('Peaker Keys'!$B$31=1,H3157,I3157)</f>
        <v>0</v>
      </c>
    </row>
    <row r="3158" spans="1:10" x14ac:dyDescent="0.25">
      <c r="A3158">
        <v>3152</v>
      </c>
      <c r="B3158">
        <v>0</v>
      </c>
      <c r="C3158">
        <v>29.2</v>
      </c>
      <c r="D3158">
        <f>MOD(A3158-1+'Peaker Keys'!$B$7,'Peaker Keys'!$B$5)</f>
        <v>3175</v>
      </c>
      <c r="E3158">
        <f>INT(D3158/'Peaker Keys'!$B$6)+1</f>
        <v>133</v>
      </c>
      <c r="F3158">
        <f>MOD(D3158,'Peaker Keys'!$B$6)</f>
        <v>7</v>
      </c>
      <c r="G3158" t="str">
        <f>VLOOKUP(E3158,Clustering!$A$6:$B$370,2,FALSE)</f>
        <v>Summer</v>
      </c>
      <c r="H3158">
        <f>IF('Peaker Keys'!$B$29&gt;0,MAX(0,MIN('Peaker Keys'!$B$10,B3158/'Peaker Keys'!$B$29)),0)</f>
        <v>0</v>
      </c>
      <c r="I3158">
        <f>MAX(0,MIN('Peaker Keys'!$B$10,C3158/'Peaker Keys'!$B$30))</f>
        <v>2.4460405138025372E-4</v>
      </c>
      <c r="J3158">
        <f>IF('Peaker Keys'!$B$31=1,H3158,I3158)</f>
        <v>0</v>
      </c>
    </row>
    <row r="3159" spans="1:10" x14ac:dyDescent="0.25">
      <c r="A3159">
        <v>3153</v>
      </c>
      <c r="B3159">
        <v>0</v>
      </c>
      <c r="C3159">
        <v>29.2</v>
      </c>
      <c r="D3159">
        <f>MOD(A3159-1+'Peaker Keys'!$B$7,'Peaker Keys'!$B$5)</f>
        <v>3176</v>
      </c>
      <c r="E3159">
        <f>INT(D3159/'Peaker Keys'!$B$6)+1</f>
        <v>133</v>
      </c>
      <c r="F3159">
        <f>MOD(D3159,'Peaker Keys'!$B$6)</f>
        <v>8</v>
      </c>
      <c r="G3159" t="str">
        <f>VLOOKUP(E3159,Clustering!$A$6:$B$370,2,FALSE)</f>
        <v>Summer</v>
      </c>
      <c r="H3159">
        <f>IF('Peaker Keys'!$B$29&gt;0,MAX(0,MIN('Peaker Keys'!$B$10,B3159/'Peaker Keys'!$B$29)),0)</f>
        <v>0</v>
      </c>
      <c r="I3159">
        <f>MAX(0,MIN('Peaker Keys'!$B$10,C3159/'Peaker Keys'!$B$30))</f>
        <v>2.4460405138025372E-4</v>
      </c>
      <c r="J3159">
        <f>IF('Peaker Keys'!$B$31=1,H3159,I3159)</f>
        <v>0</v>
      </c>
    </row>
    <row r="3160" spans="1:10" x14ac:dyDescent="0.25">
      <c r="A3160">
        <v>3154</v>
      </c>
      <c r="B3160">
        <v>0</v>
      </c>
      <c r="C3160">
        <v>29.2</v>
      </c>
      <c r="D3160">
        <f>MOD(A3160-1+'Peaker Keys'!$B$7,'Peaker Keys'!$B$5)</f>
        <v>3177</v>
      </c>
      <c r="E3160">
        <f>INT(D3160/'Peaker Keys'!$B$6)+1</f>
        <v>133</v>
      </c>
      <c r="F3160">
        <f>MOD(D3160,'Peaker Keys'!$B$6)</f>
        <v>9</v>
      </c>
      <c r="G3160" t="str">
        <f>VLOOKUP(E3160,Clustering!$A$6:$B$370,2,FALSE)</f>
        <v>Summer</v>
      </c>
      <c r="H3160">
        <f>IF('Peaker Keys'!$B$29&gt;0,MAX(0,MIN('Peaker Keys'!$B$10,B3160/'Peaker Keys'!$B$29)),0)</f>
        <v>0</v>
      </c>
      <c r="I3160">
        <f>MAX(0,MIN('Peaker Keys'!$B$10,C3160/'Peaker Keys'!$B$30))</f>
        <v>2.4460405138025372E-4</v>
      </c>
      <c r="J3160">
        <f>IF('Peaker Keys'!$B$31=1,H3160,I3160)</f>
        <v>0</v>
      </c>
    </row>
    <row r="3161" spans="1:10" x14ac:dyDescent="0.25">
      <c r="A3161">
        <v>3155</v>
      </c>
      <c r="B3161">
        <v>0</v>
      </c>
      <c r="C3161">
        <v>29.2</v>
      </c>
      <c r="D3161">
        <f>MOD(A3161-1+'Peaker Keys'!$B$7,'Peaker Keys'!$B$5)</f>
        <v>3178</v>
      </c>
      <c r="E3161">
        <f>INT(D3161/'Peaker Keys'!$B$6)+1</f>
        <v>133</v>
      </c>
      <c r="F3161">
        <f>MOD(D3161,'Peaker Keys'!$B$6)</f>
        <v>10</v>
      </c>
      <c r="G3161" t="str">
        <f>VLOOKUP(E3161,Clustering!$A$6:$B$370,2,FALSE)</f>
        <v>Summer</v>
      </c>
      <c r="H3161">
        <f>IF('Peaker Keys'!$B$29&gt;0,MAX(0,MIN('Peaker Keys'!$B$10,B3161/'Peaker Keys'!$B$29)),0)</f>
        <v>0</v>
      </c>
      <c r="I3161">
        <f>MAX(0,MIN('Peaker Keys'!$B$10,C3161/'Peaker Keys'!$B$30))</f>
        <v>2.4460405138025372E-4</v>
      </c>
      <c r="J3161">
        <f>IF('Peaker Keys'!$B$31=1,H3161,I3161)</f>
        <v>0</v>
      </c>
    </row>
    <row r="3162" spans="1:10" x14ac:dyDescent="0.25">
      <c r="A3162">
        <v>3156</v>
      </c>
      <c r="B3162">
        <v>0</v>
      </c>
      <c r="C3162">
        <v>29.2</v>
      </c>
      <c r="D3162">
        <f>MOD(A3162-1+'Peaker Keys'!$B$7,'Peaker Keys'!$B$5)</f>
        <v>3179</v>
      </c>
      <c r="E3162">
        <f>INT(D3162/'Peaker Keys'!$B$6)+1</f>
        <v>133</v>
      </c>
      <c r="F3162">
        <f>MOD(D3162,'Peaker Keys'!$B$6)</f>
        <v>11</v>
      </c>
      <c r="G3162" t="str">
        <f>VLOOKUP(E3162,Clustering!$A$6:$B$370,2,FALSE)</f>
        <v>Summer</v>
      </c>
      <c r="H3162">
        <f>IF('Peaker Keys'!$B$29&gt;0,MAX(0,MIN('Peaker Keys'!$B$10,B3162/'Peaker Keys'!$B$29)),0)</f>
        <v>0</v>
      </c>
      <c r="I3162">
        <f>MAX(0,MIN('Peaker Keys'!$B$10,C3162/'Peaker Keys'!$B$30))</f>
        <v>2.4460405138025372E-4</v>
      </c>
      <c r="J3162">
        <f>IF('Peaker Keys'!$B$31=1,H3162,I3162)</f>
        <v>0</v>
      </c>
    </row>
    <row r="3163" spans="1:10" x14ac:dyDescent="0.25">
      <c r="A3163">
        <v>3157</v>
      </c>
      <c r="B3163">
        <v>0</v>
      </c>
      <c r="C3163">
        <v>29.2</v>
      </c>
      <c r="D3163">
        <f>MOD(A3163-1+'Peaker Keys'!$B$7,'Peaker Keys'!$B$5)</f>
        <v>3180</v>
      </c>
      <c r="E3163">
        <f>INT(D3163/'Peaker Keys'!$B$6)+1</f>
        <v>133</v>
      </c>
      <c r="F3163">
        <f>MOD(D3163,'Peaker Keys'!$B$6)</f>
        <v>12</v>
      </c>
      <c r="G3163" t="str">
        <f>VLOOKUP(E3163,Clustering!$A$6:$B$370,2,FALSE)</f>
        <v>Summer</v>
      </c>
      <c r="H3163">
        <f>IF('Peaker Keys'!$B$29&gt;0,MAX(0,MIN('Peaker Keys'!$B$10,B3163/'Peaker Keys'!$B$29)),0)</f>
        <v>0</v>
      </c>
      <c r="I3163">
        <f>MAX(0,MIN('Peaker Keys'!$B$10,C3163/'Peaker Keys'!$B$30))</f>
        <v>2.4460405138025372E-4</v>
      </c>
      <c r="J3163">
        <f>IF('Peaker Keys'!$B$31=1,H3163,I3163)</f>
        <v>0</v>
      </c>
    </row>
    <row r="3164" spans="1:10" x14ac:dyDescent="0.25">
      <c r="A3164">
        <v>3158</v>
      </c>
      <c r="B3164">
        <v>0</v>
      </c>
      <c r="C3164">
        <v>29.2</v>
      </c>
      <c r="D3164">
        <f>MOD(A3164-1+'Peaker Keys'!$B$7,'Peaker Keys'!$B$5)</f>
        <v>3181</v>
      </c>
      <c r="E3164">
        <f>INT(D3164/'Peaker Keys'!$B$6)+1</f>
        <v>133</v>
      </c>
      <c r="F3164">
        <f>MOD(D3164,'Peaker Keys'!$B$6)</f>
        <v>13</v>
      </c>
      <c r="G3164" t="str">
        <f>VLOOKUP(E3164,Clustering!$A$6:$B$370,2,FALSE)</f>
        <v>Summer</v>
      </c>
      <c r="H3164">
        <f>IF('Peaker Keys'!$B$29&gt;0,MAX(0,MIN('Peaker Keys'!$B$10,B3164/'Peaker Keys'!$B$29)),0)</f>
        <v>0</v>
      </c>
      <c r="I3164">
        <f>MAX(0,MIN('Peaker Keys'!$B$10,C3164/'Peaker Keys'!$B$30))</f>
        <v>2.4460405138025372E-4</v>
      </c>
      <c r="J3164">
        <f>IF('Peaker Keys'!$B$31=1,H3164,I3164)</f>
        <v>0</v>
      </c>
    </row>
    <row r="3165" spans="1:10" x14ac:dyDescent="0.25">
      <c r="A3165">
        <v>3159</v>
      </c>
      <c r="B3165">
        <v>0</v>
      </c>
      <c r="C3165">
        <v>29.2</v>
      </c>
      <c r="D3165">
        <f>MOD(A3165-1+'Peaker Keys'!$B$7,'Peaker Keys'!$B$5)</f>
        <v>3182</v>
      </c>
      <c r="E3165">
        <f>INT(D3165/'Peaker Keys'!$B$6)+1</f>
        <v>133</v>
      </c>
      <c r="F3165">
        <f>MOD(D3165,'Peaker Keys'!$B$6)</f>
        <v>14</v>
      </c>
      <c r="G3165" t="str">
        <f>VLOOKUP(E3165,Clustering!$A$6:$B$370,2,FALSE)</f>
        <v>Summer</v>
      </c>
      <c r="H3165">
        <f>IF('Peaker Keys'!$B$29&gt;0,MAX(0,MIN('Peaker Keys'!$B$10,B3165/'Peaker Keys'!$B$29)),0)</f>
        <v>0</v>
      </c>
      <c r="I3165">
        <f>MAX(0,MIN('Peaker Keys'!$B$10,C3165/'Peaker Keys'!$B$30))</f>
        <v>2.4460405138025372E-4</v>
      </c>
      <c r="J3165">
        <f>IF('Peaker Keys'!$B$31=1,H3165,I3165)</f>
        <v>0</v>
      </c>
    </row>
    <row r="3166" spans="1:10" x14ac:dyDescent="0.25">
      <c r="A3166">
        <v>3160</v>
      </c>
      <c r="B3166">
        <v>0</v>
      </c>
      <c r="C3166">
        <v>29.2</v>
      </c>
      <c r="D3166">
        <f>MOD(A3166-1+'Peaker Keys'!$B$7,'Peaker Keys'!$B$5)</f>
        <v>3183</v>
      </c>
      <c r="E3166">
        <f>INT(D3166/'Peaker Keys'!$B$6)+1</f>
        <v>133</v>
      </c>
      <c r="F3166">
        <f>MOD(D3166,'Peaker Keys'!$B$6)</f>
        <v>15</v>
      </c>
      <c r="G3166" t="str">
        <f>VLOOKUP(E3166,Clustering!$A$6:$B$370,2,FALSE)</f>
        <v>Summer</v>
      </c>
      <c r="H3166">
        <f>IF('Peaker Keys'!$B$29&gt;0,MAX(0,MIN('Peaker Keys'!$B$10,B3166/'Peaker Keys'!$B$29)),0)</f>
        <v>0</v>
      </c>
      <c r="I3166">
        <f>MAX(0,MIN('Peaker Keys'!$B$10,C3166/'Peaker Keys'!$B$30))</f>
        <v>2.4460405138025372E-4</v>
      </c>
      <c r="J3166">
        <f>IF('Peaker Keys'!$B$31=1,H3166,I3166)</f>
        <v>0</v>
      </c>
    </row>
    <row r="3167" spans="1:10" x14ac:dyDescent="0.25">
      <c r="A3167">
        <v>3161</v>
      </c>
      <c r="B3167">
        <v>0</v>
      </c>
      <c r="C3167">
        <v>29.2</v>
      </c>
      <c r="D3167">
        <f>MOD(A3167-1+'Peaker Keys'!$B$7,'Peaker Keys'!$B$5)</f>
        <v>3184</v>
      </c>
      <c r="E3167">
        <f>INT(D3167/'Peaker Keys'!$B$6)+1</f>
        <v>133</v>
      </c>
      <c r="F3167">
        <f>MOD(D3167,'Peaker Keys'!$B$6)</f>
        <v>16</v>
      </c>
      <c r="G3167" t="str">
        <f>VLOOKUP(E3167,Clustering!$A$6:$B$370,2,FALSE)</f>
        <v>Summer</v>
      </c>
      <c r="H3167">
        <f>IF('Peaker Keys'!$B$29&gt;0,MAX(0,MIN('Peaker Keys'!$B$10,B3167/'Peaker Keys'!$B$29)),0)</f>
        <v>0</v>
      </c>
      <c r="I3167">
        <f>MAX(0,MIN('Peaker Keys'!$B$10,C3167/'Peaker Keys'!$B$30))</f>
        <v>2.4460405138025372E-4</v>
      </c>
      <c r="J3167">
        <f>IF('Peaker Keys'!$B$31=1,H3167,I3167)</f>
        <v>0</v>
      </c>
    </row>
    <row r="3168" spans="1:10" x14ac:dyDescent="0.25">
      <c r="A3168">
        <v>3162</v>
      </c>
      <c r="B3168">
        <v>0</v>
      </c>
      <c r="C3168">
        <v>188.3</v>
      </c>
      <c r="D3168">
        <f>MOD(A3168-1+'Peaker Keys'!$B$7,'Peaker Keys'!$B$5)</f>
        <v>3185</v>
      </c>
      <c r="E3168">
        <f>INT(D3168/'Peaker Keys'!$B$6)+1</f>
        <v>133</v>
      </c>
      <c r="F3168">
        <f>MOD(D3168,'Peaker Keys'!$B$6)</f>
        <v>17</v>
      </c>
      <c r="G3168" t="str">
        <f>VLOOKUP(E3168,Clustering!$A$6:$B$370,2,FALSE)</f>
        <v>Summer</v>
      </c>
      <c r="H3168">
        <f>IF('Peaker Keys'!$B$29&gt;0,MAX(0,MIN('Peaker Keys'!$B$10,B3168/'Peaker Keys'!$B$29)),0)</f>
        <v>0</v>
      </c>
      <c r="I3168">
        <f>MAX(0,MIN('Peaker Keys'!$B$10,C3168/'Peaker Keys'!$B$30))</f>
        <v>1.57736105735965E-3</v>
      </c>
      <c r="J3168">
        <f>IF('Peaker Keys'!$B$31=1,H3168,I3168)</f>
        <v>0</v>
      </c>
    </row>
    <row r="3169" spans="1:10" x14ac:dyDescent="0.25">
      <c r="A3169">
        <v>3163</v>
      </c>
      <c r="B3169">
        <v>0</v>
      </c>
      <c r="C3169">
        <v>1190</v>
      </c>
      <c r="D3169">
        <f>MOD(A3169-1+'Peaker Keys'!$B$7,'Peaker Keys'!$B$5)</f>
        <v>3186</v>
      </c>
      <c r="E3169">
        <f>INT(D3169/'Peaker Keys'!$B$6)+1</f>
        <v>133</v>
      </c>
      <c r="F3169">
        <f>MOD(D3169,'Peaker Keys'!$B$6)</f>
        <v>18</v>
      </c>
      <c r="G3169" t="str">
        <f>VLOOKUP(E3169,Clustering!$A$6:$B$370,2,FALSE)</f>
        <v>Summer</v>
      </c>
      <c r="H3169">
        <f>IF('Peaker Keys'!$B$29&gt;0,MAX(0,MIN('Peaker Keys'!$B$10,B3169/'Peaker Keys'!$B$29)),0)</f>
        <v>0</v>
      </c>
      <c r="I3169">
        <f>MAX(0,MIN('Peaker Keys'!$B$10,C3169/'Peaker Keys'!$B$30))</f>
        <v>9.9684527788528061E-3</v>
      </c>
      <c r="J3169">
        <f>IF('Peaker Keys'!$B$31=1,H3169,I3169)</f>
        <v>0</v>
      </c>
    </row>
    <row r="3170" spans="1:10" x14ac:dyDescent="0.25">
      <c r="A3170">
        <v>3164</v>
      </c>
      <c r="B3170">
        <v>0</v>
      </c>
      <c r="C3170">
        <v>1513.3</v>
      </c>
      <c r="D3170">
        <f>MOD(A3170-1+'Peaker Keys'!$B$7,'Peaker Keys'!$B$5)</f>
        <v>3187</v>
      </c>
      <c r="E3170">
        <f>INT(D3170/'Peaker Keys'!$B$6)+1</f>
        <v>133</v>
      </c>
      <c r="F3170">
        <f>MOD(D3170,'Peaker Keys'!$B$6)</f>
        <v>19</v>
      </c>
      <c r="G3170" t="str">
        <f>VLOOKUP(E3170,Clustering!$A$6:$B$370,2,FALSE)</f>
        <v>Summer</v>
      </c>
      <c r="H3170">
        <f>IF('Peaker Keys'!$B$29&gt;0,MAX(0,MIN('Peaker Keys'!$B$10,B3170/'Peaker Keys'!$B$29)),0)</f>
        <v>0</v>
      </c>
      <c r="I3170">
        <f>MAX(0,MIN('Peaker Keys'!$B$10,C3170/'Peaker Keys'!$B$30))</f>
        <v>1.2676688731292397E-2</v>
      </c>
      <c r="J3170">
        <f>IF('Peaker Keys'!$B$31=1,H3170,I3170)</f>
        <v>0</v>
      </c>
    </row>
    <row r="3171" spans="1:10" x14ac:dyDescent="0.25">
      <c r="A3171">
        <v>3165</v>
      </c>
      <c r="B3171">
        <v>0</v>
      </c>
      <c r="C3171">
        <v>1322.8</v>
      </c>
      <c r="D3171">
        <f>MOD(A3171-1+'Peaker Keys'!$B$7,'Peaker Keys'!$B$5)</f>
        <v>3188</v>
      </c>
      <c r="E3171">
        <f>INT(D3171/'Peaker Keys'!$B$6)+1</f>
        <v>133</v>
      </c>
      <c r="F3171">
        <f>MOD(D3171,'Peaker Keys'!$B$6)</f>
        <v>20</v>
      </c>
      <c r="G3171" t="str">
        <f>VLOOKUP(E3171,Clustering!$A$6:$B$370,2,FALSE)</f>
        <v>Summer</v>
      </c>
      <c r="H3171">
        <f>IF('Peaker Keys'!$B$29&gt;0,MAX(0,MIN('Peaker Keys'!$B$10,B3171/'Peaker Keys'!$B$29)),0)</f>
        <v>0</v>
      </c>
      <c r="I3171">
        <f>MAX(0,MIN('Peaker Keys'!$B$10,C3171/'Peaker Keys'!$B$30))</f>
        <v>1.1080898601568481E-2</v>
      </c>
      <c r="J3171">
        <f>IF('Peaker Keys'!$B$31=1,H3171,I3171)</f>
        <v>0</v>
      </c>
    </row>
    <row r="3172" spans="1:10" x14ac:dyDescent="0.25">
      <c r="A3172">
        <v>3166</v>
      </c>
      <c r="B3172">
        <v>0</v>
      </c>
      <c r="C3172">
        <v>1694.1</v>
      </c>
      <c r="D3172">
        <f>MOD(A3172-1+'Peaker Keys'!$B$7,'Peaker Keys'!$B$5)</f>
        <v>3189</v>
      </c>
      <c r="E3172">
        <f>INT(D3172/'Peaker Keys'!$B$6)+1</f>
        <v>133</v>
      </c>
      <c r="F3172">
        <f>MOD(D3172,'Peaker Keys'!$B$6)</f>
        <v>21</v>
      </c>
      <c r="G3172" t="str">
        <f>VLOOKUP(E3172,Clustering!$A$6:$B$370,2,FALSE)</f>
        <v>Summer</v>
      </c>
      <c r="H3172">
        <f>IF('Peaker Keys'!$B$29&gt;0,MAX(0,MIN('Peaker Keys'!$B$10,B3172/'Peaker Keys'!$B$29)),0)</f>
        <v>0</v>
      </c>
      <c r="I3172">
        <f>MAX(0,MIN('Peaker Keys'!$B$10,C3172/'Peaker Keys'!$B$30))</f>
        <v>1.4191223405592049E-2</v>
      </c>
      <c r="J3172">
        <f>IF('Peaker Keys'!$B$31=1,H3172,I3172)</f>
        <v>0</v>
      </c>
    </row>
    <row r="3173" spans="1:10" x14ac:dyDescent="0.25">
      <c r="A3173">
        <v>3167</v>
      </c>
      <c r="B3173">
        <v>0</v>
      </c>
      <c r="C3173">
        <v>509.4</v>
      </c>
      <c r="D3173">
        <f>MOD(A3173-1+'Peaker Keys'!$B$7,'Peaker Keys'!$B$5)</f>
        <v>3190</v>
      </c>
      <c r="E3173">
        <f>INT(D3173/'Peaker Keys'!$B$6)+1</f>
        <v>133</v>
      </c>
      <c r="F3173">
        <f>MOD(D3173,'Peaker Keys'!$B$6)</f>
        <v>22</v>
      </c>
      <c r="G3173" t="str">
        <f>VLOOKUP(E3173,Clustering!$A$6:$B$370,2,FALSE)</f>
        <v>Summer</v>
      </c>
      <c r="H3173">
        <f>IF('Peaker Keys'!$B$29&gt;0,MAX(0,MIN('Peaker Keys'!$B$10,B3173/'Peaker Keys'!$B$29)),0)</f>
        <v>0</v>
      </c>
      <c r="I3173">
        <f>MAX(0,MIN('Peaker Keys'!$B$10,C3173/'Peaker Keys'!$B$30))</f>
        <v>4.2671679374349739E-3</v>
      </c>
      <c r="J3173">
        <f>IF('Peaker Keys'!$B$31=1,H3173,I3173)</f>
        <v>0</v>
      </c>
    </row>
    <row r="3174" spans="1:10" x14ac:dyDescent="0.25">
      <c r="A3174">
        <v>3168</v>
      </c>
      <c r="B3174">
        <v>0</v>
      </c>
      <c r="C3174">
        <v>363.4</v>
      </c>
      <c r="D3174">
        <f>MOD(A3174-1+'Peaker Keys'!$B$7,'Peaker Keys'!$B$5)</f>
        <v>3191</v>
      </c>
      <c r="E3174">
        <f>INT(D3174/'Peaker Keys'!$B$6)+1</f>
        <v>133</v>
      </c>
      <c r="F3174">
        <f>MOD(D3174,'Peaker Keys'!$B$6)</f>
        <v>23</v>
      </c>
      <c r="G3174" t="str">
        <f>VLOOKUP(E3174,Clustering!$A$6:$B$370,2,FALSE)</f>
        <v>Summer</v>
      </c>
      <c r="H3174">
        <f>IF('Peaker Keys'!$B$29&gt;0,MAX(0,MIN('Peaker Keys'!$B$10,B3174/'Peaker Keys'!$B$29)),0)</f>
        <v>0</v>
      </c>
      <c r="I3174">
        <f>MAX(0,MIN('Peaker Keys'!$B$10,C3174/'Peaker Keys'!$B$30))</f>
        <v>3.0441476805337054E-3</v>
      </c>
      <c r="J3174">
        <f>IF('Peaker Keys'!$B$31=1,H3174,I3174)</f>
        <v>0</v>
      </c>
    </row>
    <row r="3175" spans="1:10" x14ac:dyDescent="0.25">
      <c r="A3175">
        <v>3169</v>
      </c>
      <c r="B3175">
        <v>0</v>
      </c>
      <c r="C3175">
        <v>159.1</v>
      </c>
      <c r="D3175">
        <f>MOD(A3175-1+'Peaker Keys'!$B$7,'Peaker Keys'!$B$5)</f>
        <v>3192</v>
      </c>
      <c r="E3175">
        <f>INT(D3175/'Peaker Keys'!$B$6)+1</f>
        <v>134</v>
      </c>
      <c r="F3175">
        <f>MOD(D3175,'Peaker Keys'!$B$6)</f>
        <v>0</v>
      </c>
      <c r="G3175" t="str">
        <f>VLOOKUP(E3175,Clustering!$A$6:$B$370,2,FALSE)</f>
        <v>Summer</v>
      </c>
      <c r="H3175">
        <f>IF('Peaker Keys'!$B$29&gt;0,MAX(0,MIN('Peaker Keys'!$B$10,B3175/'Peaker Keys'!$B$29)),0)</f>
        <v>0</v>
      </c>
      <c r="I3175">
        <f>MAX(0,MIN('Peaker Keys'!$B$10,C3175/'Peaker Keys'!$B$30))</f>
        <v>1.3327570059793962E-3</v>
      </c>
      <c r="J3175">
        <f>IF('Peaker Keys'!$B$31=1,H3175,I3175)</f>
        <v>0</v>
      </c>
    </row>
    <row r="3176" spans="1:10" x14ac:dyDescent="0.25">
      <c r="A3176">
        <v>3170</v>
      </c>
      <c r="B3176">
        <v>0</v>
      </c>
      <c r="C3176">
        <v>159.1</v>
      </c>
      <c r="D3176">
        <f>MOD(A3176-1+'Peaker Keys'!$B$7,'Peaker Keys'!$B$5)</f>
        <v>3193</v>
      </c>
      <c r="E3176">
        <f>INT(D3176/'Peaker Keys'!$B$6)+1</f>
        <v>134</v>
      </c>
      <c r="F3176">
        <f>MOD(D3176,'Peaker Keys'!$B$6)</f>
        <v>1</v>
      </c>
      <c r="G3176" t="str">
        <f>VLOOKUP(E3176,Clustering!$A$6:$B$370,2,FALSE)</f>
        <v>Summer</v>
      </c>
      <c r="H3176">
        <f>IF('Peaker Keys'!$B$29&gt;0,MAX(0,MIN('Peaker Keys'!$B$10,B3176/'Peaker Keys'!$B$29)),0)</f>
        <v>0</v>
      </c>
      <c r="I3176">
        <f>MAX(0,MIN('Peaker Keys'!$B$10,C3176/'Peaker Keys'!$B$30))</f>
        <v>1.3327570059793962E-3</v>
      </c>
      <c r="J3176">
        <f>IF('Peaker Keys'!$B$31=1,H3176,I3176)</f>
        <v>0</v>
      </c>
    </row>
    <row r="3177" spans="1:10" x14ac:dyDescent="0.25">
      <c r="A3177">
        <v>3171</v>
      </c>
      <c r="B3177">
        <v>0</v>
      </c>
      <c r="C3177">
        <v>159.1</v>
      </c>
      <c r="D3177">
        <f>MOD(A3177-1+'Peaker Keys'!$B$7,'Peaker Keys'!$B$5)</f>
        <v>3194</v>
      </c>
      <c r="E3177">
        <f>INT(D3177/'Peaker Keys'!$B$6)+1</f>
        <v>134</v>
      </c>
      <c r="F3177">
        <f>MOD(D3177,'Peaker Keys'!$B$6)</f>
        <v>2</v>
      </c>
      <c r="G3177" t="str">
        <f>VLOOKUP(E3177,Clustering!$A$6:$B$370,2,FALSE)</f>
        <v>Summer</v>
      </c>
      <c r="H3177">
        <f>IF('Peaker Keys'!$B$29&gt;0,MAX(0,MIN('Peaker Keys'!$B$10,B3177/'Peaker Keys'!$B$29)),0)</f>
        <v>0</v>
      </c>
      <c r="I3177">
        <f>MAX(0,MIN('Peaker Keys'!$B$10,C3177/'Peaker Keys'!$B$30))</f>
        <v>1.3327570059793962E-3</v>
      </c>
      <c r="J3177">
        <f>IF('Peaker Keys'!$B$31=1,H3177,I3177)</f>
        <v>0</v>
      </c>
    </row>
    <row r="3178" spans="1:10" x14ac:dyDescent="0.25">
      <c r="A3178">
        <v>3172</v>
      </c>
      <c r="B3178">
        <v>0</v>
      </c>
      <c r="C3178">
        <v>159.1</v>
      </c>
      <c r="D3178">
        <f>MOD(A3178-1+'Peaker Keys'!$B$7,'Peaker Keys'!$B$5)</f>
        <v>3195</v>
      </c>
      <c r="E3178">
        <f>INT(D3178/'Peaker Keys'!$B$6)+1</f>
        <v>134</v>
      </c>
      <c r="F3178">
        <f>MOD(D3178,'Peaker Keys'!$B$6)</f>
        <v>3</v>
      </c>
      <c r="G3178" t="str">
        <f>VLOOKUP(E3178,Clustering!$A$6:$B$370,2,FALSE)</f>
        <v>Summer</v>
      </c>
      <c r="H3178">
        <f>IF('Peaker Keys'!$B$29&gt;0,MAX(0,MIN('Peaker Keys'!$B$10,B3178/'Peaker Keys'!$B$29)),0)</f>
        <v>0</v>
      </c>
      <c r="I3178">
        <f>MAX(0,MIN('Peaker Keys'!$B$10,C3178/'Peaker Keys'!$B$30))</f>
        <v>1.3327570059793962E-3</v>
      </c>
      <c r="J3178">
        <f>IF('Peaker Keys'!$B$31=1,H3178,I3178)</f>
        <v>0</v>
      </c>
    </row>
    <row r="3179" spans="1:10" x14ac:dyDescent="0.25">
      <c r="A3179">
        <v>3173</v>
      </c>
      <c r="B3179">
        <v>0</v>
      </c>
      <c r="C3179">
        <v>80.3</v>
      </c>
      <c r="D3179">
        <f>MOD(A3179-1+'Peaker Keys'!$B$7,'Peaker Keys'!$B$5)</f>
        <v>3196</v>
      </c>
      <c r="E3179">
        <f>INT(D3179/'Peaker Keys'!$B$6)+1</f>
        <v>134</v>
      </c>
      <c r="F3179">
        <f>MOD(D3179,'Peaker Keys'!$B$6)</f>
        <v>4</v>
      </c>
      <c r="G3179" t="str">
        <f>VLOOKUP(E3179,Clustering!$A$6:$B$370,2,FALSE)</f>
        <v>Summer</v>
      </c>
      <c r="H3179">
        <f>IF('Peaker Keys'!$B$29&gt;0,MAX(0,MIN('Peaker Keys'!$B$10,B3179/'Peaker Keys'!$B$29)),0)</f>
        <v>0</v>
      </c>
      <c r="I3179">
        <f>MAX(0,MIN('Peaker Keys'!$B$10,C3179/'Peaker Keys'!$B$30))</f>
        <v>6.7266114129569776E-4</v>
      </c>
      <c r="J3179">
        <f>IF('Peaker Keys'!$B$31=1,H3179,I3179)</f>
        <v>0</v>
      </c>
    </row>
    <row r="3180" spans="1:10" x14ac:dyDescent="0.25">
      <c r="A3180">
        <v>3174</v>
      </c>
      <c r="B3180">
        <v>0</v>
      </c>
      <c r="C3180">
        <v>0</v>
      </c>
      <c r="D3180">
        <f>MOD(A3180-1+'Peaker Keys'!$B$7,'Peaker Keys'!$B$5)</f>
        <v>3197</v>
      </c>
      <c r="E3180">
        <f>INT(D3180/'Peaker Keys'!$B$6)+1</f>
        <v>134</v>
      </c>
      <c r="F3180">
        <f>MOD(D3180,'Peaker Keys'!$B$6)</f>
        <v>5</v>
      </c>
      <c r="G3180" t="str">
        <f>VLOOKUP(E3180,Clustering!$A$6:$B$370,2,FALSE)</f>
        <v>Summer</v>
      </c>
      <c r="H3180">
        <f>IF('Peaker Keys'!$B$29&gt;0,MAX(0,MIN('Peaker Keys'!$B$10,B3180/'Peaker Keys'!$B$29)),0)</f>
        <v>0</v>
      </c>
      <c r="I3180">
        <f>MAX(0,MIN('Peaker Keys'!$B$10,C3180/'Peaker Keys'!$B$30))</f>
        <v>0</v>
      </c>
      <c r="J3180">
        <f>IF('Peaker Keys'!$B$31=1,H3180,I3180)</f>
        <v>0</v>
      </c>
    </row>
    <row r="3181" spans="1:10" x14ac:dyDescent="0.25">
      <c r="A3181">
        <v>3175</v>
      </c>
      <c r="B3181">
        <v>0</v>
      </c>
      <c r="C3181">
        <v>0</v>
      </c>
      <c r="D3181">
        <f>MOD(A3181-1+'Peaker Keys'!$B$7,'Peaker Keys'!$B$5)</f>
        <v>3198</v>
      </c>
      <c r="E3181">
        <f>INT(D3181/'Peaker Keys'!$B$6)+1</f>
        <v>134</v>
      </c>
      <c r="F3181">
        <f>MOD(D3181,'Peaker Keys'!$B$6)</f>
        <v>6</v>
      </c>
      <c r="G3181" t="str">
        <f>VLOOKUP(E3181,Clustering!$A$6:$B$370,2,FALSE)</f>
        <v>Summer</v>
      </c>
      <c r="H3181">
        <f>IF('Peaker Keys'!$B$29&gt;0,MAX(0,MIN('Peaker Keys'!$B$10,B3181/'Peaker Keys'!$B$29)),0)</f>
        <v>0</v>
      </c>
      <c r="I3181">
        <f>MAX(0,MIN('Peaker Keys'!$B$10,C3181/'Peaker Keys'!$B$30))</f>
        <v>0</v>
      </c>
      <c r="J3181">
        <f>IF('Peaker Keys'!$B$31=1,H3181,I3181)</f>
        <v>0</v>
      </c>
    </row>
    <row r="3182" spans="1:10" x14ac:dyDescent="0.25">
      <c r="A3182">
        <v>3176</v>
      </c>
      <c r="B3182">
        <v>0</v>
      </c>
      <c r="C3182">
        <v>0</v>
      </c>
      <c r="D3182">
        <f>MOD(A3182-1+'Peaker Keys'!$B$7,'Peaker Keys'!$B$5)</f>
        <v>3199</v>
      </c>
      <c r="E3182">
        <f>INT(D3182/'Peaker Keys'!$B$6)+1</f>
        <v>134</v>
      </c>
      <c r="F3182">
        <f>MOD(D3182,'Peaker Keys'!$B$6)</f>
        <v>7</v>
      </c>
      <c r="G3182" t="str">
        <f>VLOOKUP(E3182,Clustering!$A$6:$B$370,2,FALSE)</f>
        <v>Summer</v>
      </c>
      <c r="H3182">
        <f>IF('Peaker Keys'!$B$29&gt;0,MAX(0,MIN('Peaker Keys'!$B$10,B3182/'Peaker Keys'!$B$29)),0)</f>
        <v>0</v>
      </c>
      <c r="I3182">
        <f>MAX(0,MIN('Peaker Keys'!$B$10,C3182/'Peaker Keys'!$B$30))</f>
        <v>0</v>
      </c>
      <c r="J3182">
        <f>IF('Peaker Keys'!$B$31=1,H3182,I3182)</f>
        <v>0</v>
      </c>
    </row>
    <row r="3183" spans="1:10" x14ac:dyDescent="0.25">
      <c r="A3183">
        <v>3177</v>
      </c>
      <c r="B3183">
        <v>0</v>
      </c>
      <c r="C3183">
        <v>0</v>
      </c>
      <c r="D3183">
        <f>MOD(A3183-1+'Peaker Keys'!$B$7,'Peaker Keys'!$B$5)</f>
        <v>3200</v>
      </c>
      <c r="E3183">
        <f>INT(D3183/'Peaker Keys'!$B$6)+1</f>
        <v>134</v>
      </c>
      <c r="F3183">
        <f>MOD(D3183,'Peaker Keys'!$B$6)</f>
        <v>8</v>
      </c>
      <c r="G3183" t="str">
        <f>VLOOKUP(E3183,Clustering!$A$6:$B$370,2,FALSE)</f>
        <v>Summer</v>
      </c>
      <c r="H3183">
        <f>IF('Peaker Keys'!$B$29&gt;0,MAX(0,MIN('Peaker Keys'!$B$10,B3183/'Peaker Keys'!$B$29)),0)</f>
        <v>0</v>
      </c>
      <c r="I3183">
        <f>MAX(0,MIN('Peaker Keys'!$B$10,C3183/'Peaker Keys'!$B$30))</f>
        <v>0</v>
      </c>
      <c r="J3183">
        <f>IF('Peaker Keys'!$B$31=1,H3183,I3183)</f>
        <v>0</v>
      </c>
    </row>
    <row r="3184" spans="1:10" x14ac:dyDescent="0.25">
      <c r="A3184">
        <v>3178</v>
      </c>
      <c r="B3184">
        <v>0</v>
      </c>
      <c r="C3184">
        <v>0</v>
      </c>
      <c r="D3184">
        <f>MOD(A3184-1+'Peaker Keys'!$B$7,'Peaker Keys'!$B$5)</f>
        <v>3201</v>
      </c>
      <c r="E3184">
        <f>INT(D3184/'Peaker Keys'!$B$6)+1</f>
        <v>134</v>
      </c>
      <c r="F3184">
        <f>MOD(D3184,'Peaker Keys'!$B$6)</f>
        <v>9</v>
      </c>
      <c r="G3184" t="str">
        <f>VLOOKUP(E3184,Clustering!$A$6:$B$370,2,FALSE)</f>
        <v>Summer</v>
      </c>
      <c r="H3184">
        <f>IF('Peaker Keys'!$B$29&gt;0,MAX(0,MIN('Peaker Keys'!$B$10,B3184/'Peaker Keys'!$B$29)),0)</f>
        <v>0</v>
      </c>
      <c r="I3184">
        <f>MAX(0,MIN('Peaker Keys'!$B$10,C3184/'Peaker Keys'!$B$30))</f>
        <v>0</v>
      </c>
      <c r="J3184">
        <f>IF('Peaker Keys'!$B$31=1,H3184,I3184)</f>
        <v>0</v>
      </c>
    </row>
    <row r="3185" spans="1:10" x14ac:dyDescent="0.25">
      <c r="A3185">
        <v>3179</v>
      </c>
      <c r="B3185">
        <v>0</v>
      </c>
      <c r="C3185">
        <v>0</v>
      </c>
      <c r="D3185">
        <f>MOD(A3185-1+'Peaker Keys'!$B$7,'Peaker Keys'!$B$5)</f>
        <v>3202</v>
      </c>
      <c r="E3185">
        <f>INT(D3185/'Peaker Keys'!$B$6)+1</f>
        <v>134</v>
      </c>
      <c r="F3185">
        <f>MOD(D3185,'Peaker Keys'!$B$6)</f>
        <v>10</v>
      </c>
      <c r="G3185" t="str">
        <f>VLOOKUP(E3185,Clustering!$A$6:$B$370,2,FALSE)</f>
        <v>Summer</v>
      </c>
      <c r="H3185">
        <f>IF('Peaker Keys'!$B$29&gt;0,MAX(0,MIN('Peaker Keys'!$B$10,B3185/'Peaker Keys'!$B$29)),0)</f>
        <v>0</v>
      </c>
      <c r="I3185">
        <f>MAX(0,MIN('Peaker Keys'!$B$10,C3185/'Peaker Keys'!$B$30))</f>
        <v>0</v>
      </c>
      <c r="J3185">
        <f>IF('Peaker Keys'!$B$31=1,H3185,I3185)</f>
        <v>0</v>
      </c>
    </row>
    <row r="3186" spans="1:10" x14ac:dyDescent="0.25">
      <c r="A3186">
        <v>3180</v>
      </c>
      <c r="B3186">
        <v>0</v>
      </c>
      <c r="C3186">
        <v>0</v>
      </c>
      <c r="D3186">
        <f>MOD(A3186-1+'Peaker Keys'!$B$7,'Peaker Keys'!$B$5)</f>
        <v>3203</v>
      </c>
      <c r="E3186">
        <f>INT(D3186/'Peaker Keys'!$B$6)+1</f>
        <v>134</v>
      </c>
      <c r="F3186">
        <f>MOD(D3186,'Peaker Keys'!$B$6)</f>
        <v>11</v>
      </c>
      <c r="G3186" t="str">
        <f>VLOOKUP(E3186,Clustering!$A$6:$B$370,2,FALSE)</f>
        <v>Summer</v>
      </c>
      <c r="H3186">
        <f>IF('Peaker Keys'!$B$29&gt;0,MAX(0,MIN('Peaker Keys'!$B$10,B3186/'Peaker Keys'!$B$29)),0)</f>
        <v>0</v>
      </c>
      <c r="I3186">
        <f>MAX(0,MIN('Peaker Keys'!$B$10,C3186/'Peaker Keys'!$B$30))</f>
        <v>0</v>
      </c>
      <c r="J3186">
        <f>IF('Peaker Keys'!$B$31=1,H3186,I3186)</f>
        <v>0</v>
      </c>
    </row>
    <row r="3187" spans="1:10" x14ac:dyDescent="0.25">
      <c r="A3187">
        <v>3181</v>
      </c>
      <c r="B3187">
        <v>0</v>
      </c>
      <c r="C3187">
        <v>0</v>
      </c>
      <c r="D3187">
        <f>MOD(A3187-1+'Peaker Keys'!$B$7,'Peaker Keys'!$B$5)</f>
        <v>3204</v>
      </c>
      <c r="E3187">
        <f>INT(D3187/'Peaker Keys'!$B$6)+1</f>
        <v>134</v>
      </c>
      <c r="F3187">
        <f>MOD(D3187,'Peaker Keys'!$B$6)</f>
        <v>12</v>
      </c>
      <c r="G3187" t="str">
        <f>VLOOKUP(E3187,Clustering!$A$6:$B$370,2,FALSE)</f>
        <v>Summer</v>
      </c>
      <c r="H3187">
        <f>IF('Peaker Keys'!$B$29&gt;0,MAX(0,MIN('Peaker Keys'!$B$10,B3187/'Peaker Keys'!$B$29)),0)</f>
        <v>0</v>
      </c>
      <c r="I3187">
        <f>MAX(0,MIN('Peaker Keys'!$B$10,C3187/'Peaker Keys'!$B$30))</f>
        <v>0</v>
      </c>
      <c r="J3187">
        <f>IF('Peaker Keys'!$B$31=1,H3187,I3187)</f>
        <v>0</v>
      </c>
    </row>
    <row r="3188" spans="1:10" x14ac:dyDescent="0.25">
      <c r="A3188">
        <v>3182</v>
      </c>
      <c r="B3188">
        <v>0</v>
      </c>
      <c r="C3188">
        <v>0</v>
      </c>
      <c r="D3188">
        <f>MOD(A3188-1+'Peaker Keys'!$B$7,'Peaker Keys'!$B$5)</f>
        <v>3205</v>
      </c>
      <c r="E3188">
        <f>INT(D3188/'Peaker Keys'!$B$6)+1</f>
        <v>134</v>
      </c>
      <c r="F3188">
        <f>MOD(D3188,'Peaker Keys'!$B$6)</f>
        <v>13</v>
      </c>
      <c r="G3188" t="str">
        <f>VLOOKUP(E3188,Clustering!$A$6:$B$370,2,FALSE)</f>
        <v>Summer</v>
      </c>
      <c r="H3188">
        <f>IF('Peaker Keys'!$B$29&gt;0,MAX(0,MIN('Peaker Keys'!$B$10,B3188/'Peaker Keys'!$B$29)),0)</f>
        <v>0</v>
      </c>
      <c r="I3188">
        <f>MAX(0,MIN('Peaker Keys'!$B$10,C3188/'Peaker Keys'!$B$30))</f>
        <v>0</v>
      </c>
      <c r="J3188">
        <f>IF('Peaker Keys'!$B$31=1,H3188,I3188)</f>
        <v>0</v>
      </c>
    </row>
    <row r="3189" spans="1:10" x14ac:dyDescent="0.25">
      <c r="A3189">
        <v>3183</v>
      </c>
      <c r="B3189">
        <v>0</v>
      </c>
      <c r="C3189">
        <v>0</v>
      </c>
      <c r="D3189">
        <f>MOD(A3189-1+'Peaker Keys'!$B$7,'Peaker Keys'!$B$5)</f>
        <v>3206</v>
      </c>
      <c r="E3189">
        <f>INT(D3189/'Peaker Keys'!$B$6)+1</f>
        <v>134</v>
      </c>
      <c r="F3189">
        <f>MOD(D3189,'Peaker Keys'!$B$6)</f>
        <v>14</v>
      </c>
      <c r="G3189" t="str">
        <f>VLOOKUP(E3189,Clustering!$A$6:$B$370,2,FALSE)</f>
        <v>Summer</v>
      </c>
      <c r="H3189">
        <f>IF('Peaker Keys'!$B$29&gt;0,MAX(0,MIN('Peaker Keys'!$B$10,B3189/'Peaker Keys'!$B$29)),0)</f>
        <v>0</v>
      </c>
      <c r="I3189">
        <f>MAX(0,MIN('Peaker Keys'!$B$10,C3189/'Peaker Keys'!$B$30))</f>
        <v>0</v>
      </c>
      <c r="J3189">
        <f>IF('Peaker Keys'!$B$31=1,H3189,I3189)</f>
        <v>0</v>
      </c>
    </row>
    <row r="3190" spans="1:10" x14ac:dyDescent="0.25">
      <c r="A3190">
        <v>3184</v>
      </c>
      <c r="B3190">
        <v>0</v>
      </c>
      <c r="C3190">
        <v>0</v>
      </c>
      <c r="D3190">
        <f>MOD(A3190-1+'Peaker Keys'!$B$7,'Peaker Keys'!$B$5)</f>
        <v>3207</v>
      </c>
      <c r="E3190">
        <f>INT(D3190/'Peaker Keys'!$B$6)+1</f>
        <v>134</v>
      </c>
      <c r="F3190">
        <f>MOD(D3190,'Peaker Keys'!$B$6)</f>
        <v>15</v>
      </c>
      <c r="G3190" t="str">
        <f>VLOOKUP(E3190,Clustering!$A$6:$B$370,2,FALSE)</f>
        <v>Summer</v>
      </c>
      <c r="H3190">
        <f>IF('Peaker Keys'!$B$29&gt;0,MAX(0,MIN('Peaker Keys'!$B$10,B3190/'Peaker Keys'!$B$29)),0)</f>
        <v>0</v>
      </c>
      <c r="I3190">
        <f>MAX(0,MIN('Peaker Keys'!$B$10,C3190/'Peaker Keys'!$B$30))</f>
        <v>0</v>
      </c>
      <c r="J3190">
        <f>IF('Peaker Keys'!$B$31=1,H3190,I3190)</f>
        <v>0</v>
      </c>
    </row>
    <row r="3191" spans="1:10" x14ac:dyDescent="0.25">
      <c r="A3191">
        <v>3185</v>
      </c>
      <c r="B3191">
        <v>0</v>
      </c>
      <c r="C3191">
        <v>0</v>
      </c>
      <c r="D3191">
        <f>MOD(A3191-1+'Peaker Keys'!$B$7,'Peaker Keys'!$B$5)</f>
        <v>3208</v>
      </c>
      <c r="E3191">
        <f>INT(D3191/'Peaker Keys'!$B$6)+1</f>
        <v>134</v>
      </c>
      <c r="F3191">
        <f>MOD(D3191,'Peaker Keys'!$B$6)</f>
        <v>16</v>
      </c>
      <c r="G3191" t="str">
        <f>VLOOKUP(E3191,Clustering!$A$6:$B$370,2,FALSE)</f>
        <v>Summer</v>
      </c>
      <c r="H3191">
        <f>IF('Peaker Keys'!$B$29&gt;0,MAX(0,MIN('Peaker Keys'!$B$10,B3191/'Peaker Keys'!$B$29)),0)</f>
        <v>0</v>
      </c>
      <c r="I3191">
        <f>MAX(0,MIN('Peaker Keys'!$B$10,C3191/'Peaker Keys'!$B$30))</f>
        <v>0</v>
      </c>
      <c r="J3191">
        <f>IF('Peaker Keys'!$B$31=1,H3191,I3191)</f>
        <v>0</v>
      </c>
    </row>
    <row r="3192" spans="1:10" x14ac:dyDescent="0.25">
      <c r="A3192">
        <v>3186</v>
      </c>
      <c r="B3192">
        <v>0</v>
      </c>
      <c r="C3192">
        <v>122.7</v>
      </c>
      <c r="D3192">
        <f>MOD(A3192-1+'Peaker Keys'!$B$7,'Peaker Keys'!$B$5)</f>
        <v>3209</v>
      </c>
      <c r="E3192">
        <f>INT(D3192/'Peaker Keys'!$B$6)+1</f>
        <v>134</v>
      </c>
      <c r="F3192">
        <f>MOD(D3192,'Peaker Keys'!$B$6)</f>
        <v>17</v>
      </c>
      <c r="G3192" t="str">
        <f>VLOOKUP(E3192,Clustering!$A$6:$B$370,2,FALSE)</f>
        <v>Summer</v>
      </c>
      <c r="H3192">
        <f>IF('Peaker Keys'!$B$29&gt;0,MAX(0,MIN('Peaker Keys'!$B$10,B3192/'Peaker Keys'!$B$29)),0)</f>
        <v>0</v>
      </c>
      <c r="I3192">
        <f>MAX(0,MIN('Peaker Keys'!$B$10,C3192/'Peaker Keys'!$B$30))</f>
        <v>1.0278396268615458E-3</v>
      </c>
      <c r="J3192">
        <f>IF('Peaker Keys'!$B$31=1,H3192,I3192)</f>
        <v>0</v>
      </c>
    </row>
    <row r="3193" spans="1:10" x14ac:dyDescent="0.25">
      <c r="A3193">
        <v>3187</v>
      </c>
      <c r="B3193">
        <v>0</v>
      </c>
      <c r="C3193">
        <v>159.1</v>
      </c>
      <c r="D3193">
        <f>MOD(A3193-1+'Peaker Keys'!$B$7,'Peaker Keys'!$B$5)</f>
        <v>3210</v>
      </c>
      <c r="E3193">
        <f>INT(D3193/'Peaker Keys'!$B$6)+1</f>
        <v>134</v>
      </c>
      <c r="F3193">
        <f>MOD(D3193,'Peaker Keys'!$B$6)</f>
        <v>18</v>
      </c>
      <c r="G3193" t="str">
        <f>VLOOKUP(E3193,Clustering!$A$6:$B$370,2,FALSE)</f>
        <v>Summer</v>
      </c>
      <c r="H3193">
        <f>IF('Peaker Keys'!$B$29&gt;0,MAX(0,MIN('Peaker Keys'!$B$10,B3193/'Peaker Keys'!$B$29)),0)</f>
        <v>0</v>
      </c>
      <c r="I3193">
        <f>MAX(0,MIN('Peaker Keys'!$B$10,C3193/'Peaker Keys'!$B$30))</f>
        <v>1.3327570059793962E-3</v>
      </c>
      <c r="J3193">
        <f>IF('Peaker Keys'!$B$31=1,H3193,I3193)</f>
        <v>0</v>
      </c>
    </row>
    <row r="3194" spans="1:10" x14ac:dyDescent="0.25">
      <c r="A3194">
        <v>3188</v>
      </c>
      <c r="B3194">
        <v>0</v>
      </c>
      <c r="C3194">
        <v>641.79999999999995</v>
      </c>
      <c r="D3194">
        <f>MOD(A3194-1+'Peaker Keys'!$B$7,'Peaker Keys'!$B$5)</f>
        <v>3211</v>
      </c>
      <c r="E3194">
        <f>INT(D3194/'Peaker Keys'!$B$6)+1</f>
        <v>134</v>
      </c>
      <c r="F3194">
        <f>MOD(D3194,'Peaker Keys'!$B$6)</f>
        <v>19</v>
      </c>
      <c r="G3194" t="str">
        <f>VLOOKUP(E3194,Clustering!$A$6:$B$370,2,FALSE)</f>
        <v>Summer</v>
      </c>
      <c r="H3194">
        <f>IF('Peaker Keys'!$B$29&gt;0,MAX(0,MIN('Peaker Keys'!$B$10,B3194/'Peaker Keys'!$B$29)),0)</f>
        <v>0</v>
      </c>
      <c r="I3194">
        <f>MAX(0,MIN('Peaker Keys'!$B$10,C3194/'Peaker Keys'!$B$30))</f>
        <v>5.3762630197207823E-3</v>
      </c>
      <c r="J3194">
        <f>IF('Peaker Keys'!$B$31=1,H3194,I3194)</f>
        <v>0</v>
      </c>
    </row>
    <row r="3195" spans="1:10" x14ac:dyDescent="0.25">
      <c r="A3195">
        <v>3189</v>
      </c>
      <c r="B3195">
        <v>0</v>
      </c>
      <c r="C3195">
        <v>641.79999999999995</v>
      </c>
      <c r="D3195">
        <f>MOD(A3195-1+'Peaker Keys'!$B$7,'Peaker Keys'!$B$5)</f>
        <v>3212</v>
      </c>
      <c r="E3195">
        <f>INT(D3195/'Peaker Keys'!$B$6)+1</f>
        <v>134</v>
      </c>
      <c r="F3195">
        <f>MOD(D3195,'Peaker Keys'!$B$6)</f>
        <v>20</v>
      </c>
      <c r="G3195" t="str">
        <f>VLOOKUP(E3195,Clustering!$A$6:$B$370,2,FALSE)</f>
        <v>Summer</v>
      </c>
      <c r="H3195">
        <f>IF('Peaker Keys'!$B$29&gt;0,MAX(0,MIN('Peaker Keys'!$B$10,B3195/'Peaker Keys'!$B$29)),0)</f>
        <v>0</v>
      </c>
      <c r="I3195">
        <f>MAX(0,MIN('Peaker Keys'!$B$10,C3195/'Peaker Keys'!$B$30))</f>
        <v>5.3762630197207823E-3</v>
      </c>
      <c r="J3195">
        <f>IF('Peaker Keys'!$B$31=1,H3195,I3195)</f>
        <v>0</v>
      </c>
    </row>
    <row r="3196" spans="1:10" x14ac:dyDescent="0.25">
      <c r="A3196">
        <v>3190</v>
      </c>
      <c r="B3196">
        <v>0</v>
      </c>
      <c r="C3196">
        <v>648.9</v>
      </c>
      <c r="D3196">
        <f>MOD(A3196-1+'Peaker Keys'!$B$7,'Peaker Keys'!$B$5)</f>
        <v>3213</v>
      </c>
      <c r="E3196">
        <f>INT(D3196/'Peaker Keys'!$B$6)+1</f>
        <v>134</v>
      </c>
      <c r="F3196">
        <f>MOD(D3196,'Peaker Keys'!$B$6)</f>
        <v>21</v>
      </c>
      <c r="G3196" t="str">
        <f>VLOOKUP(E3196,Clustering!$A$6:$B$370,2,FALSE)</f>
        <v>Summer</v>
      </c>
      <c r="H3196">
        <f>IF('Peaker Keys'!$B$29&gt;0,MAX(0,MIN('Peaker Keys'!$B$10,B3196/'Peaker Keys'!$B$29)),0)</f>
        <v>0</v>
      </c>
      <c r="I3196">
        <f>MAX(0,MIN('Peaker Keys'!$B$10,C3196/'Peaker Keys'!$B$30))</f>
        <v>5.4357386623509127E-3</v>
      </c>
      <c r="J3196">
        <f>IF('Peaker Keys'!$B$31=1,H3196,I3196)</f>
        <v>0</v>
      </c>
    </row>
    <row r="3197" spans="1:10" x14ac:dyDescent="0.25">
      <c r="A3197">
        <v>3191</v>
      </c>
      <c r="B3197">
        <v>0</v>
      </c>
      <c r="C3197">
        <v>594</v>
      </c>
      <c r="D3197">
        <f>MOD(A3197-1+'Peaker Keys'!$B$7,'Peaker Keys'!$B$5)</f>
        <v>3214</v>
      </c>
      <c r="E3197">
        <f>INT(D3197/'Peaker Keys'!$B$6)+1</f>
        <v>134</v>
      </c>
      <c r="F3197">
        <f>MOD(D3197,'Peaker Keys'!$B$6)</f>
        <v>22</v>
      </c>
      <c r="G3197" t="str">
        <f>VLOOKUP(E3197,Clustering!$A$6:$B$370,2,FALSE)</f>
        <v>Summer</v>
      </c>
      <c r="H3197">
        <f>IF('Peaker Keys'!$B$29&gt;0,MAX(0,MIN('Peaker Keys'!$B$10,B3197/'Peaker Keys'!$B$29)),0)</f>
        <v>0</v>
      </c>
      <c r="I3197">
        <f>MAX(0,MIN('Peaker Keys'!$B$10,C3197/'Peaker Keys'!$B$30))</f>
        <v>4.9758495383517374E-3</v>
      </c>
      <c r="J3197">
        <f>IF('Peaker Keys'!$B$31=1,H3197,I3197)</f>
        <v>0</v>
      </c>
    </row>
    <row r="3198" spans="1:10" x14ac:dyDescent="0.25">
      <c r="A3198">
        <v>3192</v>
      </c>
      <c r="B3198">
        <v>0</v>
      </c>
      <c r="C3198">
        <v>159.1</v>
      </c>
      <c r="D3198">
        <f>MOD(A3198-1+'Peaker Keys'!$B$7,'Peaker Keys'!$B$5)</f>
        <v>3215</v>
      </c>
      <c r="E3198">
        <f>INT(D3198/'Peaker Keys'!$B$6)+1</f>
        <v>134</v>
      </c>
      <c r="F3198">
        <f>MOD(D3198,'Peaker Keys'!$B$6)</f>
        <v>23</v>
      </c>
      <c r="G3198" t="str">
        <f>VLOOKUP(E3198,Clustering!$A$6:$B$370,2,FALSE)</f>
        <v>Summer</v>
      </c>
      <c r="H3198">
        <f>IF('Peaker Keys'!$B$29&gt;0,MAX(0,MIN('Peaker Keys'!$B$10,B3198/'Peaker Keys'!$B$29)),0)</f>
        <v>0</v>
      </c>
      <c r="I3198">
        <f>MAX(0,MIN('Peaker Keys'!$B$10,C3198/'Peaker Keys'!$B$30))</f>
        <v>1.3327570059793962E-3</v>
      </c>
      <c r="J3198">
        <f>IF('Peaker Keys'!$B$31=1,H3198,I3198)</f>
        <v>0</v>
      </c>
    </row>
    <row r="3199" spans="1:10" x14ac:dyDescent="0.25">
      <c r="A3199">
        <v>3193</v>
      </c>
      <c r="B3199">
        <v>0</v>
      </c>
      <c r="C3199">
        <v>159.1</v>
      </c>
      <c r="D3199">
        <f>MOD(A3199-1+'Peaker Keys'!$B$7,'Peaker Keys'!$B$5)</f>
        <v>3216</v>
      </c>
      <c r="E3199">
        <f>INT(D3199/'Peaker Keys'!$B$6)+1</f>
        <v>135</v>
      </c>
      <c r="F3199">
        <f>MOD(D3199,'Peaker Keys'!$B$6)</f>
        <v>0</v>
      </c>
      <c r="G3199" t="str">
        <f>VLOOKUP(E3199,Clustering!$A$6:$B$370,2,FALSE)</f>
        <v>Spring</v>
      </c>
      <c r="H3199">
        <f>IF('Peaker Keys'!$B$29&gt;0,MAX(0,MIN('Peaker Keys'!$B$10,B3199/'Peaker Keys'!$B$29)),0)</f>
        <v>0</v>
      </c>
      <c r="I3199">
        <f>MAX(0,MIN('Peaker Keys'!$B$10,C3199/'Peaker Keys'!$B$30))</f>
        <v>1.3327570059793962E-3</v>
      </c>
      <c r="J3199">
        <f>IF('Peaker Keys'!$B$31=1,H3199,I3199)</f>
        <v>0</v>
      </c>
    </row>
    <row r="3200" spans="1:10" x14ac:dyDescent="0.25">
      <c r="A3200">
        <v>3194</v>
      </c>
      <c r="B3200">
        <v>0</v>
      </c>
      <c r="C3200">
        <v>159.1</v>
      </c>
      <c r="D3200">
        <f>MOD(A3200-1+'Peaker Keys'!$B$7,'Peaker Keys'!$B$5)</f>
        <v>3217</v>
      </c>
      <c r="E3200">
        <f>INT(D3200/'Peaker Keys'!$B$6)+1</f>
        <v>135</v>
      </c>
      <c r="F3200">
        <f>MOD(D3200,'Peaker Keys'!$B$6)</f>
        <v>1</v>
      </c>
      <c r="G3200" t="str">
        <f>VLOOKUP(E3200,Clustering!$A$6:$B$370,2,FALSE)</f>
        <v>Spring</v>
      </c>
      <c r="H3200">
        <f>IF('Peaker Keys'!$B$29&gt;0,MAX(0,MIN('Peaker Keys'!$B$10,B3200/'Peaker Keys'!$B$29)),0)</f>
        <v>0</v>
      </c>
      <c r="I3200">
        <f>MAX(0,MIN('Peaker Keys'!$B$10,C3200/'Peaker Keys'!$B$30))</f>
        <v>1.3327570059793962E-3</v>
      </c>
      <c r="J3200">
        <f>IF('Peaker Keys'!$B$31=1,H3200,I3200)</f>
        <v>0</v>
      </c>
    </row>
    <row r="3201" spans="1:10" x14ac:dyDescent="0.25">
      <c r="A3201">
        <v>3195</v>
      </c>
      <c r="B3201">
        <v>0</v>
      </c>
      <c r="C3201">
        <v>157.1</v>
      </c>
      <c r="D3201">
        <f>MOD(A3201-1+'Peaker Keys'!$B$7,'Peaker Keys'!$B$5)</f>
        <v>3218</v>
      </c>
      <c r="E3201">
        <f>INT(D3201/'Peaker Keys'!$B$6)+1</f>
        <v>135</v>
      </c>
      <c r="F3201">
        <f>MOD(D3201,'Peaker Keys'!$B$6)</f>
        <v>2</v>
      </c>
      <c r="G3201" t="str">
        <f>VLOOKUP(E3201,Clustering!$A$6:$B$370,2,FALSE)</f>
        <v>Spring</v>
      </c>
      <c r="H3201">
        <f>IF('Peaker Keys'!$B$29&gt;0,MAX(0,MIN('Peaker Keys'!$B$10,B3201/'Peaker Keys'!$B$29)),0)</f>
        <v>0</v>
      </c>
      <c r="I3201">
        <f>MAX(0,MIN('Peaker Keys'!$B$10,C3201/'Peaker Keys'!$B$30))</f>
        <v>1.3160033038300638E-3</v>
      </c>
      <c r="J3201">
        <f>IF('Peaker Keys'!$B$31=1,H3201,I3201)</f>
        <v>0</v>
      </c>
    </row>
    <row r="3202" spans="1:10" x14ac:dyDescent="0.25">
      <c r="A3202">
        <v>3196</v>
      </c>
      <c r="B3202">
        <v>0</v>
      </c>
      <c r="C3202">
        <v>109.1</v>
      </c>
      <c r="D3202">
        <f>MOD(A3202-1+'Peaker Keys'!$B$7,'Peaker Keys'!$B$5)</f>
        <v>3219</v>
      </c>
      <c r="E3202">
        <f>INT(D3202/'Peaker Keys'!$B$6)+1</f>
        <v>135</v>
      </c>
      <c r="F3202">
        <f>MOD(D3202,'Peaker Keys'!$B$6)</f>
        <v>3</v>
      </c>
      <c r="G3202" t="str">
        <f>VLOOKUP(E3202,Clustering!$A$6:$B$370,2,FALSE)</f>
        <v>Spring</v>
      </c>
      <c r="H3202">
        <f>IF('Peaker Keys'!$B$29&gt;0,MAX(0,MIN('Peaker Keys'!$B$10,B3202/'Peaker Keys'!$B$29)),0)</f>
        <v>0</v>
      </c>
      <c r="I3202">
        <f>MAX(0,MIN('Peaker Keys'!$B$10,C3202/'Peaker Keys'!$B$30))</f>
        <v>9.1391445224608503E-4</v>
      </c>
      <c r="J3202">
        <f>IF('Peaker Keys'!$B$31=1,H3202,I3202)</f>
        <v>0</v>
      </c>
    </row>
    <row r="3203" spans="1:10" x14ac:dyDescent="0.25">
      <c r="A3203">
        <v>3197</v>
      </c>
      <c r="B3203">
        <v>0</v>
      </c>
      <c r="C3203">
        <v>83.3</v>
      </c>
      <c r="D3203">
        <f>MOD(A3203-1+'Peaker Keys'!$B$7,'Peaker Keys'!$B$5)</f>
        <v>3220</v>
      </c>
      <c r="E3203">
        <f>INT(D3203/'Peaker Keys'!$B$6)+1</f>
        <v>135</v>
      </c>
      <c r="F3203">
        <f>MOD(D3203,'Peaker Keys'!$B$6)</f>
        <v>4</v>
      </c>
      <c r="G3203" t="str">
        <f>VLOOKUP(E3203,Clustering!$A$6:$B$370,2,FALSE)</f>
        <v>Spring</v>
      </c>
      <c r="H3203">
        <f>IF('Peaker Keys'!$B$29&gt;0,MAX(0,MIN('Peaker Keys'!$B$10,B3203/'Peaker Keys'!$B$29)),0)</f>
        <v>0</v>
      </c>
      <c r="I3203">
        <f>MAX(0,MIN('Peaker Keys'!$B$10,C3203/'Peaker Keys'!$B$30))</f>
        <v>6.9779169451969643E-4</v>
      </c>
      <c r="J3203">
        <f>IF('Peaker Keys'!$B$31=1,H3203,I3203)</f>
        <v>0</v>
      </c>
    </row>
    <row r="3204" spans="1:10" x14ac:dyDescent="0.25">
      <c r="A3204">
        <v>3198</v>
      </c>
      <c r="B3204">
        <v>0</v>
      </c>
      <c r="C3204">
        <v>0</v>
      </c>
      <c r="D3204">
        <f>MOD(A3204-1+'Peaker Keys'!$B$7,'Peaker Keys'!$B$5)</f>
        <v>3221</v>
      </c>
      <c r="E3204">
        <f>INT(D3204/'Peaker Keys'!$B$6)+1</f>
        <v>135</v>
      </c>
      <c r="F3204">
        <f>MOD(D3204,'Peaker Keys'!$B$6)</f>
        <v>5</v>
      </c>
      <c r="G3204" t="str">
        <f>VLOOKUP(E3204,Clustering!$A$6:$B$370,2,FALSE)</f>
        <v>Spring</v>
      </c>
      <c r="H3204">
        <f>IF('Peaker Keys'!$B$29&gt;0,MAX(0,MIN('Peaker Keys'!$B$10,B3204/'Peaker Keys'!$B$29)),0)</f>
        <v>0</v>
      </c>
      <c r="I3204">
        <f>MAX(0,MIN('Peaker Keys'!$B$10,C3204/'Peaker Keys'!$B$30))</f>
        <v>0</v>
      </c>
      <c r="J3204">
        <f>IF('Peaker Keys'!$B$31=1,H3204,I3204)</f>
        <v>0</v>
      </c>
    </row>
    <row r="3205" spans="1:10" x14ac:dyDescent="0.25">
      <c r="A3205">
        <v>3199</v>
      </c>
      <c r="B3205">
        <v>0</v>
      </c>
      <c r="C3205">
        <v>0</v>
      </c>
      <c r="D3205">
        <f>MOD(A3205-1+'Peaker Keys'!$B$7,'Peaker Keys'!$B$5)</f>
        <v>3222</v>
      </c>
      <c r="E3205">
        <f>INT(D3205/'Peaker Keys'!$B$6)+1</f>
        <v>135</v>
      </c>
      <c r="F3205">
        <f>MOD(D3205,'Peaker Keys'!$B$6)</f>
        <v>6</v>
      </c>
      <c r="G3205" t="str">
        <f>VLOOKUP(E3205,Clustering!$A$6:$B$370,2,FALSE)</f>
        <v>Spring</v>
      </c>
      <c r="H3205">
        <f>IF('Peaker Keys'!$B$29&gt;0,MAX(0,MIN('Peaker Keys'!$B$10,B3205/'Peaker Keys'!$B$29)),0)</f>
        <v>0</v>
      </c>
      <c r="I3205">
        <f>MAX(0,MIN('Peaker Keys'!$B$10,C3205/'Peaker Keys'!$B$30))</f>
        <v>0</v>
      </c>
      <c r="J3205">
        <f>IF('Peaker Keys'!$B$31=1,H3205,I3205)</f>
        <v>0</v>
      </c>
    </row>
    <row r="3206" spans="1:10" x14ac:dyDescent="0.25">
      <c r="A3206">
        <v>3200</v>
      </c>
      <c r="B3206">
        <v>0</v>
      </c>
      <c r="C3206">
        <v>0</v>
      </c>
      <c r="D3206">
        <f>MOD(A3206-1+'Peaker Keys'!$B$7,'Peaker Keys'!$B$5)</f>
        <v>3223</v>
      </c>
      <c r="E3206">
        <f>INT(D3206/'Peaker Keys'!$B$6)+1</f>
        <v>135</v>
      </c>
      <c r="F3206">
        <f>MOD(D3206,'Peaker Keys'!$B$6)</f>
        <v>7</v>
      </c>
      <c r="G3206" t="str">
        <f>VLOOKUP(E3206,Clustering!$A$6:$B$370,2,FALSE)</f>
        <v>Spring</v>
      </c>
      <c r="H3206">
        <f>IF('Peaker Keys'!$B$29&gt;0,MAX(0,MIN('Peaker Keys'!$B$10,B3206/'Peaker Keys'!$B$29)),0)</f>
        <v>0</v>
      </c>
      <c r="I3206">
        <f>MAX(0,MIN('Peaker Keys'!$B$10,C3206/'Peaker Keys'!$B$30))</f>
        <v>0</v>
      </c>
      <c r="J3206">
        <f>IF('Peaker Keys'!$B$31=1,H3206,I3206)</f>
        <v>0</v>
      </c>
    </row>
    <row r="3207" spans="1:10" x14ac:dyDescent="0.25">
      <c r="A3207">
        <v>3201</v>
      </c>
      <c r="B3207">
        <v>0</v>
      </c>
      <c r="C3207">
        <v>0</v>
      </c>
      <c r="D3207">
        <f>MOD(A3207-1+'Peaker Keys'!$B$7,'Peaker Keys'!$B$5)</f>
        <v>3224</v>
      </c>
      <c r="E3207">
        <f>INT(D3207/'Peaker Keys'!$B$6)+1</f>
        <v>135</v>
      </c>
      <c r="F3207">
        <f>MOD(D3207,'Peaker Keys'!$B$6)</f>
        <v>8</v>
      </c>
      <c r="G3207" t="str">
        <f>VLOOKUP(E3207,Clustering!$A$6:$B$370,2,FALSE)</f>
        <v>Spring</v>
      </c>
      <c r="H3207">
        <f>IF('Peaker Keys'!$B$29&gt;0,MAX(0,MIN('Peaker Keys'!$B$10,B3207/'Peaker Keys'!$B$29)),0)</f>
        <v>0</v>
      </c>
      <c r="I3207">
        <f>MAX(0,MIN('Peaker Keys'!$B$10,C3207/'Peaker Keys'!$B$30))</f>
        <v>0</v>
      </c>
      <c r="J3207">
        <f>IF('Peaker Keys'!$B$31=1,H3207,I3207)</f>
        <v>0</v>
      </c>
    </row>
    <row r="3208" spans="1:10" x14ac:dyDescent="0.25">
      <c r="A3208">
        <v>3202</v>
      </c>
      <c r="B3208">
        <v>0</v>
      </c>
      <c r="C3208">
        <v>0</v>
      </c>
      <c r="D3208">
        <f>MOD(A3208-1+'Peaker Keys'!$B$7,'Peaker Keys'!$B$5)</f>
        <v>3225</v>
      </c>
      <c r="E3208">
        <f>INT(D3208/'Peaker Keys'!$B$6)+1</f>
        <v>135</v>
      </c>
      <c r="F3208">
        <f>MOD(D3208,'Peaker Keys'!$B$6)</f>
        <v>9</v>
      </c>
      <c r="G3208" t="str">
        <f>VLOOKUP(E3208,Clustering!$A$6:$B$370,2,FALSE)</f>
        <v>Spring</v>
      </c>
      <c r="H3208">
        <f>IF('Peaker Keys'!$B$29&gt;0,MAX(0,MIN('Peaker Keys'!$B$10,B3208/'Peaker Keys'!$B$29)),0)</f>
        <v>0</v>
      </c>
      <c r="I3208">
        <f>MAX(0,MIN('Peaker Keys'!$B$10,C3208/'Peaker Keys'!$B$30))</f>
        <v>0</v>
      </c>
      <c r="J3208">
        <f>IF('Peaker Keys'!$B$31=1,H3208,I3208)</f>
        <v>0</v>
      </c>
    </row>
    <row r="3209" spans="1:10" x14ac:dyDescent="0.25">
      <c r="A3209">
        <v>3203</v>
      </c>
      <c r="B3209">
        <v>0</v>
      </c>
      <c r="C3209">
        <v>0</v>
      </c>
      <c r="D3209">
        <f>MOD(A3209-1+'Peaker Keys'!$B$7,'Peaker Keys'!$B$5)</f>
        <v>3226</v>
      </c>
      <c r="E3209">
        <f>INT(D3209/'Peaker Keys'!$B$6)+1</f>
        <v>135</v>
      </c>
      <c r="F3209">
        <f>MOD(D3209,'Peaker Keys'!$B$6)</f>
        <v>10</v>
      </c>
      <c r="G3209" t="str">
        <f>VLOOKUP(E3209,Clustering!$A$6:$B$370,2,FALSE)</f>
        <v>Spring</v>
      </c>
      <c r="H3209">
        <f>IF('Peaker Keys'!$B$29&gt;0,MAX(0,MIN('Peaker Keys'!$B$10,B3209/'Peaker Keys'!$B$29)),0)</f>
        <v>0</v>
      </c>
      <c r="I3209">
        <f>MAX(0,MIN('Peaker Keys'!$B$10,C3209/'Peaker Keys'!$B$30))</f>
        <v>0</v>
      </c>
      <c r="J3209">
        <f>IF('Peaker Keys'!$B$31=1,H3209,I3209)</f>
        <v>0</v>
      </c>
    </row>
    <row r="3210" spans="1:10" x14ac:dyDescent="0.25">
      <c r="A3210">
        <v>3204</v>
      </c>
      <c r="B3210">
        <v>0</v>
      </c>
      <c r="C3210">
        <v>0</v>
      </c>
      <c r="D3210">
        <f>MOD(A3210-1+'Peaker Keys'!$B$7,'Peaker Keys'!$B$5)</f>
        <v>3227</v>
      </c>
      <c r="E3210">
        <f>INT(D3210/'Peaker Keys'!$B$6)+1</f>
        <v>135</v>
      </c>
      <c r="F3210">
        <f>MOD(D3210,'Peaker Keys'!$B$6)</f>
        <v>11</v>
      </c>
      <c r="G3210" t="str">
        <f>VLOOKUP(E3210,Clustering!$A$6:$B$370,2,FALSE)</f>
        <v>Spring</v>
      </c>
      <c r="H3210">
        <f>IF('Peaker Keys'!$B$29&gt;0,MAX(0,MIN('Peaker Keys'!$B$10,B3210/'Peaker Keys'!$B$29)),0)</f>
        <v>0</v>
      </c>
      <c r="I3210">
        <f>MAX(0,MIN('Peaker Keys'!$B$10,C3210/'Peaker Keys'!$B$30))</f>
        <v>0</v>
      </c>
      <c r="J3210">
        <f>IF('Peaker Keys'!$B$31=1,H3210,I3210)</f>
        <v>0</v>
      </c>
    </row>
    <row r="3211" spans="1:10" x14ac:dyDescent="0.25">
      <c r="A3211">
        <v>3205</v>
      </c>
      <c r="B3211">
        <v>0</v>
      </c>
      <c r="C3211">
        <v>0</v>
      </c>
      <c r="D3211">
        <f>MOD(A3211-1+'Peaker Keys'!$B$7,'Peaker Keys'!$B$5)</f>
        <v>3228</v>
      </c>
      <c r="E3211">
        <f>INT(D3211/'Peaker Keys'!$B$6)+1</f>
        <v>135</v>
      </c>
      <c r="F3211">
        <f>MOD(D3211,'Peaker Keys'!$B$6)</f>
        <v>12</v>
      </c>
      <c r="G3211" t="str">
        <f>VLOOKUP(E3211,Clustering!$A$6:$B$370,2,FALSE)</f>
        <v>Spring</v>
      </c>
      <c r="H3211">
        <f>IF('Peaker Keys'!$B$29&gt;0,MAX(0,MIN('Peaker Keys'!$B$10,B3211/'Peaker Keys'!$B$29)),0)</f>
        <v>0</v>
      </c>
      <c r="I3211">
        <f>MAX(0,MIN('Peaker Keys'!$B$10,C3211/'Peaker Keys'!$B$30))</f>
        <v>0</v>
      </c>
      <c r="J3211">
        <f>IF('Peaker Keys'!$B$31=1,H3211,I3211)</f>
        <v>0</v>
      </c>
    </row>
    <row r="3212" spans="1:10" x14ac:dyDescent="0.25">
      <c r="A3212">
        <v>3206</v>
      </c>
      <c r="B3212">
        <v>0</v>
      </c>
      <c r="C3212">
        <v>0</v>
      </c>
      <c r="D3212">
        <f>MOD(A3212-1+'Peaker Keys'!$B$7,'Peaker Keys'!$B$5)</f>
        <v>3229</v>
      </c>
      <c r="E3212">
        <f>INT(D3212/'Peaker Keys'!$B$6)+1</f>
        <v>135</v>
      </c>
      <c r="F3212">
        <f>MOD(D3212,'Peaker Keys'!$B$6)</f>
        <v>13</v>
      </c>
      <c r="G3212" t="str">
        <f>VLOOKUP(E3212,Clustering!$A$6:$B$370,2,FALSE)</f>
        <v>Spring</v>
      </c>
      <c r="H3212">
        <f>IF('Peaker Keys'!$B$29&gt;0,MAX(0,MIN('Peaker Keys'!$B$10,B3212/'Peaker Keys'!$B$29)),0)</f>
        <v>0</v>
      </c>
      <c r="I3212">
        <f>MAX(0,MIN('Peaker Keys'!$B$10,C3212/'Peaker Keys'!$B$30))</f>
        <v>0</v>
      </c>
      <c r="J3212">
        <f>IF('Peaker Keys'!$B$31=1,H3212,I3212)</f>
        <v>0</v>
      </c>
    </row>
    <row r="3213" spans="1:10" x14ac:dyDescent="0.25">
      <c r="A3213">
        <v>3207</v>
      </c>
      <c r="B3213">
        <v>0</v>
      </c>
      <c r="C3213">
        <v>0</v>
      </c>
      <c r="D3213">
        <f>MOD(A3213-1+'Peaker Keys'!$B$7,'Peaker Keys'!$B$5)</f>
        <v>3230</v>
      </c>
      <c r="E3213">
        <f>INT(D3213/'Peaker Keys'!$B$6)+1</f>
        <v>135</v>
      </c>
      <c r="F3213">
        <f>MOD(D3213,'Peaker Keys'!$B$6)</f>
        <v>14</v>
      </c>
      <c r="G3213" t="str">
        <f>VLOOKUP(E3213,Clustering!$A$6:$B$370,2,FALSE)</f>
        <v>Spring</v>
      </c>
      <c r="H3213">
        <f>IF('Peaker Keys'!$B$29&gt;0,MAX(0,MIN('Peaker Keys'!$B$10,B3213/'Peaker Keys'!$B$29)),0)</f>
        <v>0</v>
      </c>
      <c r="I3213">
        <f>MAX(0,MIN('Peaker Keys'!$B$10,C3213/'Peaker Keys'!$B$30))</f>
        <v>0</v>
      </c>
      <c r="J3213">
        <f>IF('Peaker Keys'!$B$31=1,H3213,I3213)</f>
        <v>0</v>
      </c>
    </row>
    <row r="3214" spans="1:10" x14ac:dyDescent="0.25">
      <c r="A3214">
        <v>3208</v>
      </c>
      <c r="B3214">
        <v>0</v>
      </c>
      <c r="C3214">
        <v>0</v>
      </c>
      <c r="D3214">
        <f>MOD(A3214-1+'Peaker Keys'!$B$7,'Peaker Keys'!$B$5)</f>
        <v>3231</v>
      </c>
      <c r="E3214">
        <f>INT(D3214/'Peaker Keys'!$B$6)+1</f>
        <v>135</v>
      </c>
      <c r="F3214">
        <f>MOD(D3214,'Peaker Keys'!$B$6)</f>
        <v>15</v>
      </c>
      <c r="G3214" t="str">
        <f>VLOOKUP(E3214,Clustering!$A$6:$B$370,2,FALSE)</f>
        <v>Spring</v>
      </c>
      <c r="H3214">
        <f>IF('Peaker Keys'!$B$29&gt;0,MAX(0,MIN('Peaker Keys'!$B$10,B3214/'Peaker Keys'!$B$29)),0)</f>
        <v>0</v>
      </c>
      <c r="I3214">
        <f>MAX(0,MIN('Peaker Keys'!$B$10,C3214/'Peaker Keys'!$B$30))</f>
        <v>0</v>
      </c>
      <c r="J3214">
        <f>IF('Peaker Keys'!$B$31=1,H3214,I3214)</f>
        <v>0</v>
      </c>
    </row>
    <row r="3215" spans="1:10" x14ac:dyDescent="0.25">
      <c r="A3215">
        <v>3209</v>
      </c>
      <c r="B3215">
        <v>0</v>
      </c>
      <c r="C3215">
        <v>0</v>
      </c>
      <c r="D3215">
        <f>MOD(A3215-1+'Peaker Keys'!$B$7,'Peaker Keys'!$B$5)</f>
        <v>3232</v>
      </c>
      <c r="E3215">
        <f>INT(D3215/'Peaker Keys'!$B$6)+1</f>
        <v>135</v>
      </c>
      <c r="F3215">
        <f>MOD(D3215,'Peaker Keys'!$B$6)</f>
        <v>16</v>
      </c>
      <c r="G3215" t="str">
        <f>VLOOKUP(E3215,Clustering!$A$6:$B$370,2,FALSE)</f>
        <v>Spring</v>
      </c>
      <c r="H3215">
        <f>IF('Peaker Keys'!$B$29&gt;0,MAX(0,MIN('Peaker Keys'!$B$10,B3215/'Peaker Keys'!$B$29)),0)</f>
        <v>0</v>
      </c>
      <c r="I3215">
        <f>MAX(0,MIN('Peaker Keys'!$B$10,C3215/'Peaker Keys'!$B$30))</f>
        <v>0</v>
      </c>
      <c r="J3215">
        <f>IF('Peaker Keys'!$B$31=1,H3215,I3215)</f>
        <v>0</v>
      </c>
    </row>
    <row r="3216" spans="1:10" x14ac:dyDescent="0.25">
      <c r="A3216">
        <v>3210</v>
      </c>
      <c r="B3216">
        <v>0</v>
      </c>
      <c r="C3216">
        <v>159.1</v>
      </c>
      <c r="D3216">
        <f>MOD(A3216-1+'Peaker Keys'!$B$7,'Peaker Keys'!$B$5)</f>
        <v>3233</v>
      </c>
      <c r="E3216">
        <f>INT(D3216/'Peaker Keys'!$B$6)+1</f>
        <v>135</v>
      </c>
      <c r="F3216">
        <f>MOD(D3216,'Peaker Keys'!$B$6)</f>
        <v>17</v>
      </c>
      <c r="G3216" t="str">
        <f>VLOOKUP(E3216,Clustering!$A$6:$B$370,2,FALSE)</f>
        <v>Spring</v>
      </c>
      <c r="H3216">
        <f>IF('Peaker Keys'!$B$29&gt;0,MAX(0,MIN('Peaker Keys'!$B$10,B3216/'Peaker Keys'!$B$29)),0)</f>
        <v>0</v>
      </c>
      <c r="I3216">
        <f>MAX(0,MIN('Peaker Keys'!$B$10,C3216/'Peaker Keys'!$B$30))</f>
        <v>1.3327570059793962E-3</v>
      </c>
      <c r="J3216">
        <f>IF('Peaker Keys'!$B$31=1,H3216,I3216)</f>
        <v>0</v>
      </c>
    </row>
    <row r="3217" spans="1:10" x14ac:dyDescent="0.25">
      <c r="A3217">
        <v>3211</v>
      </c>
      <c r="B3217">
        <v>0</v>
      </c>
      <c r="C3217">
        <v>159.1</v>
      </c>
      <c r="D3217">
        <f>MOD(A3217-1+'Peaker Keys'!$B$7,'Peaker Keys'!$B$5)</f>
        <v>3234</v>
      </c>
      <c r="E3217">
        <f>INT(D3217/'Peaker Keys'!$B$6)+1</f>
        <v>135</v>
      </c>
      <c r="F3217">
        <f>MOD(D3217,'Peaker Keys'!$B$6)</f>
        <v>18</v>
      </c>
      <c r="G3217" t="str">
        <f>VLOOKUP(E3217,Clustering!$A$6:$B$370,2,FALSE)</f>
        <v>Spring</v>
      </c>
      <c r="H3217">
        <f>IF('Peaker Keys'!$B$29&gt;0,MAX(0,MIN('Peaker Keys'!$B$10,B3217/'Peaker Keys'!$B$29)),0)</f>
        <v>0</v>
      </c>
      <c r="I3217">
        <f>MAX(0,MIN('Peaker Keys'!$B$10,C3217/'Peaker Keys'!$B$30))</f>
        <v>1.3327570059793962E-3</v>
      </c>
      <c r="J3217">
        <f>IF('Peaker Keys'!$B$31=1,H3217,I3217)</f>
        <v>0</v>
      </c>
    </row>
    <row r="3218" spans="1:10" x14ac:dyDescent="0.25">
      <c r="A3218">
        <v>3212</v>
      </c>
      <c r="B3218">
        <v>0</v>
      </c>
      <c r="C3218">
        <v>1290.4000000000001</v>
      </c>
      <c r="D3218">
        <f>MOD(A3218-1+'Peaker Keys'!$B$7,'Peaker Keys'!$B$5)</f>
        <v>3235</v>
      </c>
      <c r="E3218">
        <f>INT(D3218/'Peaker Keys'!$B$6)+1</f>
        <v>135</v>
      </c>
      <c r="F3218">
        <f>MOD(D3218,'Peaker Keys'!$B$6)</f>
        <v>19</v>
      </c>
      <c r="G3218" t="str">
        <f>VLOOKUP(E3218,Clustering!$A$6:$B$370,2,FALSE)</f>
        <v>Spring</v>
      </c>
      <c r="H3218">
        <f>IF('Peaker Keys'!$B$29&gt;0,MAX(0,MIN('Peaker Keys'!$B$10,B3218/'Peaker Keys'!$B$29)),0)</f>
        <v>0</v>
      </c>
      <c r="I3218">
        <f>MAX(0,MIN('Peaker Keys'!$B$10,C3218/'Peaker Keys'!$B$30))</f>
        <v>1.0809488626749296E-2</v>
      </c>
      <c r="J3218">
        <f>IF('Peaker Keys'!$B$31=1,H3218,I3218)</f>
        <v>0</v>
      </c>
    </row>
    <row r="3219" spans="1:10" x14ac:dyDescent="0.25">
      <c r="A3219">
        <v>3213</v>
      </c>
      <c r="B3219">
        <v>0</v>
      </c>
      <c r="C3219">
        <v>1435.7</v>
      </c>
      <c r="D3219">
        <f>MOD(A3219-1+'Peaker Keys'!$B$7,'Peaker Keys'!$B$5)</f>
        <v>3236</v>
      </c>
      <c r="E3219">
        <f>INT(D3219/'Peaker Keys'!$B$6)+1</f>
        <v>135</v>
      </c>
      <c r="F3219">
        <f>MOD(D3219,'Peaker Keys'!$B$6)</f>
        <v>20</v>
      </c>
      <c r="G3219" t="str">
        <f>VLOOKUP(E3219,Clustering!$A$6:$B$370,2,FALSE)</f>
        <v>Spring</v>
      </c>
      <c r="H3219">
        <f>IF('Peaker Keys'!$B$29&gt;0,MAX(0,MIN('Peaker Keys'!$B$10,B3219/'Peaker Keys'!$B$29)),0)</f>
        <v>0</v>
      </c>
      <c r="I3219">
        <f>MAX(0,MIN('Peaker Keys'!$B$10,C3219/'Peaker Keys'!$B$30))</f>
        <v>1.2026645087898299E-2</v>
      </c>
      <c r="J3219">
        <f>IF('Peaker Keys'!$B$31=1,H3219,I3219)</f>
        <v>0</v>
      </c>
    </row>
    <row r="3220" spans="1:10" x14ac:dyDescent="0.25">
      <c r="A3220">
        <v>3214</v>
      </c>
      <c r="B3220">
        <v>0</v>
      </c>
      <c r="C3220">
        <v>1377.3</v>
      </c>
      <c r="D3220">
        <f>MOD(A3220-1+'Peaker Keys'!$B$7,'Peaker Keys'!$B$5)</f>
        <v>3237</v>
      </c>
      <c r="E3220">
        <f>INT(D3220/'Peaker Keys'!$B$6)+1</f>
        <v>135</v>
      </c>
      <c r="F3220">
        <f>MOD(D3220,'Peaker Keys'!$B$6)</f>
        <v>21</v>
      </c>
      <c r="G3220" t="str">
        <f>VLOOKUP(E3220,Clustering!$A$6:$B$370,2,FALSE)</f>
        <v>Spring</v>
      </c>
      <c r="H3220">
        <f>IF('Peaker Keys'!$B$29&gt;0,MAX(0,MIN('Peaker Keys'!$B$10,B3220/'Peaker Keys'!$B$29)),0)</f>
        <v>0</v>
      </c>
      <c r="I3220">
        <f>MAX(0,MIN('Peaker Keys'!$B$10,C3220/'Peaker Keys'!$B$30))</f>
        <v>1.1537436985137791E-2</v>
      </c>
      <c r="J3220">
        <f>IF('Peaker Keys'!$B$31=1,H3220,I3220)</f>
        <v>0</v>
      </c>
    </row>
    <row r="3221" spans="1:10" x14ac:dyDescent="0.25">
      <c r="A3221">
        <v>3215</v>
      </c>
      <c r="B3221">
        <v>0</v>
      </c>
      <c r="C3221">
        <v>1375.9</v>
      </c>
      <c r="D3221">
        <f>MOD(A3221-1+'Peaker Keys'!$B$7,'Peaker Keys'!$B$5)</f>
        <v>3238</v>
      </c>
      <c r="E3221">
        <f>INT(D3221/'Peaker Keys'!$B$6)+1</f>
        <v>135</v>
      </c>
      <c r="F3221">
        <f>MOD(D3221,'Peaker Keys'!$B$6)</f>
        <v>22</v>
      </c>
      <c r="G3221" t="str">
        <f>VLOOKUP(E3221,Clustering!$A$6:$B$370,2,FALSE)</f>
        <v>Spring</v>
      </c>
      <c r="H3221">
        <f>IF('Peaker Keys'!$B$29&gt;0,MAX(0,MIN('Peaker Keys'!$B$10,B3221/'Peaker Keys'!$B$29)),0)</f>
        <v>0</v>
      </c>
      <c r="I3221">
        <f>MAX(0,MIN('Peaker Keys'!$B$10,C3221/'Peaker Keys'!$B$30))</f>
        <v>1.1525709393633258E-2</v>
      </c>
      <c r="J3221">
        <f>IF('Peaker Keys'!$B$31=1,H3221,I3221)</f>
        <v>0</v>
      </c>
    </row>
    <row r="3222" spans="1:10" x14ac:dyDescent="0.25">
      <c r="A3222">
        <v>3216</v>
      </c>
      <c r="B3222">
        <v>0</v>
      </c>
      <c r="C3222">
        <v>1345.3</v>
      </c>
      <c r="D3222">
        <f>MOD(A3222-1+'Peaker Keys'!$B$7,'Peaker Keys'!$B$5)</f>
        <v>3239</v>
      </c>
      <c r="E3222">
        <f>INT(D3222/'Peaker Keys'!$B$6)+1</f>
        <v>135</v>
      </c>
      <c r="F3222">
        <f>MOD(D3222,'Peaker Keys'!$B$6)</f>
        <v>23</v>
      </c>
      <c r="G3222" t="str">
        <f>VLOOKUP(E3222,Clustering!$A$6:$B$370,2,FALSE)</f>
        <v>Spring</v>
      </c>
      <c r="H3222">
        <f>IF('Peaker Keys'!$B$29&gt;0,MAX(0,MIN('Peaker Keys'!$B$10,B3222/'Peaker Keys'!$B$29)),0)</f>
        <v>0</v>
      </c>
      <c r="I3222">
        <f>MAX(0,MIN('Peaker Keys'!$B$10,C3222/'Peaker Keys'!$B$30))</f>
        <v>1.1269377750748471E-2</v>
      </c>
      <c r="J3222">
        <f>IF('Peaker Keys'!$B$31=1,H3222,I3222)</f>
        <v>0</v>
      </c>
    </row>
    <row r="3223" spans="1:10" x14ac:dyDescent="0.25">
      <c r="A3223">
        <v>3217</v>
      </c>
      <c r="B3223">
        <v>0</v>
      </c>
      <c r="C3223">
        <v>1281.7</v>
      </c>
      <c r="D3223">
        <f>MOD(A3223-1+'Peaker Keys'!$B$7,'Peaker Keys'!$B$5)</f>
        <v>3240</v>
      </c>
      <c r="E3223">
        <f>INT(D3223/'Peaker Keys'!$B$6)+1</f>
        <v>136</v>
      </c>
      <c r="F3223">
        <f>MOD(D3223,'Peaker Keys'!$B$6)</f>
        <v>0</v>
      </c>
      <c r="G3223" t="str">
        <f>VLOOKUP(E3223,Clustering!$A$6:$B$370,2,FALSE)</f>
        <v>Summer</v>
      </c>
      <c r="H3223">
        <f>IF('Peaker Keys'!$B$29&gt;0,MAX(0,MIN('Peaker Keys'!$B$10,B3223/'Peaker Keys'!$B$29)),0)</f>
        <v>0</v>
      </c>
      <c r="I3223">
        <f>MAX(0,MIN('Peaker Keys'!$B$10,C3223/'Peaker Keys'!$B$30))</f>
        <v>1.0736610022399699E-2</v>
      </c>
      <c r="J3223">
        <f>IF('Peaker Keys'!$B$31=1,H3223,I3223)</f>
        <v>0</v>
      </c>
    </row>
    <row r="3224" spans="1:10" x14ac:dyDescent="0.25">
      <c r="A3224">
        <v>3218</v>
      </c>
      <c r="B3224">
        <v>0</v>
      </c>
      <c r="C3224">
        <v>1281.7</v>
      </c>
      <c r="D3224">
        <f>MOD(A3224-1+'Peaker Keys'!$B$7,'Peaker Keys'!$B$5)</f>
        <v>3241</v>
      </c>
      <c r="E3224">
        <f>INT(D3224/'Peaker Keys'!$B$6)+1</f>
        <v>136</v>
      </c>
      <c r="F3224">
        <f>MOD(D3224,'Peaker Keys'!$B$6)</f>
        <v>1</v>
      </c>
      <c r="G3224" t="str">
        <f>VLOOKUP(E3224,Clustering!$A$6:$B$370,2,FALSE)</f>
        <v>Summer</v>
      </c>
      <c r="H3224">
        <f>IF('Peaker Keys'!$B$29&gt;0,MAX(0,MIN('Peaker Keys'!$B$10,B3224/'Peaker Keys'!$B$29)),0)</f>
        <v>0</v>
      </c>
      <c r="I3224">
        <f>MAX(0,MIN('Peaker Keys'!$B$10,C3224/'Peaker Keys'!$B$30))</f>
        <v>1.0736610022399699E-2</v>
      </c>
      <c r="J3224">
        <f>IF('Peaker Keys'!$B$31=1,H3224,I3224)</f>
        <v>0</v>
      </c>
    </row>
    <row r="3225" spans="1:10" x14ac:dyDescent="0.25">
      <c r="A3225">
        <v>3219</v>
      </c>
      <c r="B3225">
        <v>0</v>
      </c>
      <c r="C3225">
        <v>1274.5999999999999</v>
      </c>
      <c r="D3225">
        <f>MOD(A3225-1+'Peaker Keys'!$B$7,'Peaker Keys'!$B$5)</f>
        <v>3242</v>
      </c>
      <c r="E3225">
        <f>INT(D3225/'Peaker Keys'!$B$6)+1</f>
        <v>136</v>
      </c>
      <c r="F3225">
        <f>MOD(D3225,'Peaker Keys'!$B$6)</f>
        <v>2</v>
      </c>
      <c r="G3225" t="str">
        <f>VLOOKUP(E3225,Clustering!$A$6:$B$370,2,FALSE)</f>
        <v>Summer</v>
      </c>
      <c r="H3225">
        <f>IF('Peaker Keys'!$B$29&gt;0,MAX(0,MIN('Peaker Keys'!$B$10,B3225/'Peaker Keys'!$B$29)),0)</f>
        <v>0</v>
      </c>
      <c r="I3225">
        <f>MAX(0,MIN('Peaker Keys'!$B$10,C3225/'Peaker Keys'!$B$30))</f>
        <v>1.0677134379769568E-2</v>
      </c>
      <c r="J3225">
        <f>IF('Peaker Keys'!$B$31=1,H3225,I3225)</f>
        <v>0</v>
      </c>
    </row>
    <row r="3226" spans="1:10" x14ac:dyDescent="0.25">
      <c r="A3226">
        <v>3220</v>
      </c>
      <c r="B3226">
        <v>0</v>
      </c>
      <c r="C3226">
        <v>1274.5999999999999</v>
      </c>
      <c r="D3226">
        <f>MOD(A3226-1+'Peaker Keys'!$B$7,'Peaker Keys'!$B$5)</f>
        <v>3243</v>
      </c>
      <c r="E3226">
        <f>INT(D3226/'Peaker Keys'!$B$6)+1</f>
        <v>136</v>
      </c>
      <c r="F3226">
        <f>MOD(D3226,'Peaker Keys'!$B$6)</f>
        <v>3</v>
      </c>
      <c r="G3226" t="str">
        <f>VLOOKUP(E3226,Clustering!$A$6:$B$370,2,FALSE)</f>
        <v>Summer</v>
      </c>
      <c r="H3226">
        <f>IF('Peaker Keys'!$B$29&gt;0,MAX(0,MIN('Peaker Keys'!$B$10,B3226/'Peaker Keys'!$B$29)),0)</f>
        <v>0</v>
      </c>
      <c r="I3226">
        <f>MAX(0,MIN('Peaker Keys'!$B$10,C3226/'Peaker Keys'!$B$30))</f>
        <v>1.0677134379769568E-2</v>
      </c>
      <c r="J3226">
        <f>IF('Peaker Keys'!$B$31=1,H3226,I3226)</f>
        <v>0</v>
      </c>
    </row>
    <row r="3227" spans="1:10" x14ac:dyDescent="0.25">
      <c r="A3227">
        <v>3221</v>
      </c>
      <c r="B3227">
        <v>0</v>
      </c>
      <c r="C3227">
        <v>1274.5999999999999</v>
      </c>
      <c r="D3227">
        <f>MOD(A3227-1+'Peaker Keys'!$B$7,'Peaker Keys'!$B$5)</f>
        <v>3244</v>
      </c>
      <c r="E3227">
        <f>INT(D3227/'Peaker Keys'!$B$6)+1</f>
        <v>136</v>
      </c>
      <c r="F3227">
        <f>MOD(D3227,'Peaker Keys'!$B$6)</f>
        <v>4</v>
      </c>
      <c r="G3227" t="str">
        <f>VLOOKUP(E3227,Clustering!$A$6:$B$370,2,FALSE)</f>
        <v>Summer</v>
      </c>
      <c r="H3227">
        <f>IF('Peaker Keys'!$B$29&gt;0,MAX(0,MIN('Peaker Keys'!$B$10,B3227/'Peaker Keys'!$B$29)),0)</f>
        <v>0</v>
      </c>
      <c r="I3227">
        <f>MAX(0,MIN('Peaker Keys'!$B$10,C3227/'Peaker Keys'!$B$30))</f>
        <v>1.0677134379769568E-2</v>
      </c>
      <c r="J3227">
        <f>IF('Peaker Keys'!$B$31=1,H3227,I3227)</f>
        <v>0</v>
      </c>
    </row>
    <row r="3228" spans="1:10" x14ac:dyDescent="0.25">
      <c r="A3228">
        <v>3222</v>
      </c>
      <c r="B3228">
        <v>0</v>
      </c>
      <c r="C3228">
        <v>1281.7</v>
      </c>
      <c r="D3228">
        <f>MOD(A3228-1+'Peaker Keys'!$B$7,'Peaker Keys'!$B$5)</f>
        <v>3245</v>
      </c>
      <c r="E3228">
        <f>INT(D3228/'Peaker Keys'!$B$6)+1</f>
        <v>136</v>
      </c>
      <c r="F3228">
        <f>MOD(D3228,'Peaker Keys'!$B$6)</f>
        <v>5</v>
      </c>
      <c r="G3228" t="str">
        <f>VLOOKUP(E3228,Clustering!$A$6:$B$370,2,FALSE)</f>
        <v>Summer</v>
      </c>
      <c r="H3228">
        <f>IF('Peaker Keys'!$B$29&gt;0,MAX(0,MIN('Peaker Keys'!$B$10,B3228/'Peaker Keys'!$B$29)),0)</f>
        <v>0</v>
      </c>
      <c r="I3228">
        <f>MAX(0,MIN('Peaker Keys'!$B$10,C3228/'Peaker Keys'!$B$30))</f>
        <v>1.0736610022399699E-2</v>
      </c>
      <c r="J3228">
        <f>IF('Peaker Keys'!$B$31=1,H3228,I3228)</f>
        <v>0</v>
      </c>
    </row>
    <row r="3229" spans="1:10" x14ac:dyDescent="0.25">
      <c r="A3229">
        <v>3223</v>
      </c>
      <c r="B3229">
        <v>0</v>
      </c>
      <c r="C3229">
        <v>1281.7</v>
      </c>
      <c r="D3229">
        <f>MOD(A3229-1+'Peaker Keys'!$B$7,'Peaker Keys'!$B$5)</f>
        <v>3246</v>
      </c>
      <c r="E3229">
        <f>INT(D3229/'Peaker Keys'!$B$6)+1</f>
        <v>136</v>
      </c>
      <c r="F3229">
        <f>MOD(D3229,'Peaker Keys'!$B$6)</f>
        <v>6</v>
      </c>
      <c r="G3229" t="str">
        <f>VLOOKUP(E3229,Clustering!$A$6:$B$370,2,FALSE)</f>
        <v>Summer</v>
      </c>
      <c r="H3229">
        <f>IF('Peaker Keys'!$B$29&gt;0,MAX(0,MIN('Peaker Keys'!$B$10,B3229/'Peaker Keys'!$B$29)),0)</f>
        <v>0</v>
      </c>
      <c r="I3229">
        <f>MAX(0,MIN('Peaker Keys'!$B$10,C3229/'Peaker Keys'!$B$30))</f>
        <v>1.0736610022399699E-2</v>
      </c>
      <c r="J3229">
        <f>IF('Peaker Keys'!$B$31=1,H3229,I3229)</f>
        <v>0</v>
      </c>
    </row>
    <row r="3230" spans="1:10" x14ac:dyDescent="0.25">
      <c r="A3230">
        <v>3224</v>
      </c>
      <c r="B3230">
        <v>0</v>
      </c>
      <c r="C3230">
        <v>1281.7</v>
      </c>
      <c r="D3230">
        <f>MOD(A3230-1+'Peaker Keys'!$B$7,'Peaker Keys'!$B$5)</f>
        <v>3247</v>
      </c>
      <c r="E3230">
        <f>INT(D3230/'Peaker Keys'!$B$6)+1</f>
        <v>136</v>
      </c>
      <c r="F3230">
        <f>MOD(D3230,'Peaker Keys'!$B$6)</f>
        <v>7</v>
      </c>
      <c r="G3230" t="str">
        <f>VLOOKUP(E3230,Clustering!$A$6:$B$370,2,FALSE)</f>
        <v>Summer</v>
      </c>
      <c r="H3230">
        <f>IF('Peaker Keys'!$B$29&gt;0,MAX(0,MIN('Peaker Keys'!$B$10,B3230/'Peaker Keys'!$B$29)),0)</f>
        <v>0</v>
      </c>
      <c r="I3230">
        <f>MAX(0,MIN('Peaker Keys'!$B$10,C3230/'Peaker Keys'!$B$30))</f>
        <v>1.0736610022399699E-2</v>
      </c>
      <c r="J3230">
        <f>IF('Peaker Keys'!$B$31=1,H3230,I3230)</f>
        <v>0</v>
      </c>
    </row>
    <row r="3231" spans="1:10" x14ac:dyDescent="0.25">
      <c r="A3231">
        <v>3225</v>
      </c>
      <c r="B3231">
        <v>0</v>
      </c>
      <c r="C3231">
        <v>1309.0999999999999</v>
      </c>
      <c r="D3231">
        <f>MOD(A3231-1+'Peaker Keys'!$B$7,'Peaker Keys'!$B$5)</f>
        <v>3248</v>
      </c>
      <c r="E3231">
        <f>INT(D3231/'Peaker Keys'!$B$6)+1</f>
        <v>136</v>
      </c>
      <c r="F3231">
        <f>MOD(D3231,'Peaker Keys'!$B$6)</f>
        <v>8</v>
      </c>
      <c r="G3231" t="str">
        <f>VLOOKUP(E3231,Clustering!$A$6:$B$370,2,FALSE)</f>
        <v>Summer</v>
      </c>
      <c r="H3231">
        <f>IF('Peaker Keys'!$B$29&gt;0,MAX(0,MIN('Peaker Keys'!$B$10,B3231/'Peaker Keys'!$B$29)),0)</f>
        <v>0</v>
      </c>
      <c r="I3231">
        <f>MAX(0,MIN('Peaker Keys'!$B$10,C3231/'Peaker Keys'!$B$30))</f>
        <v>1.0966135741845554E-2</v>
      </c>
      <c r="J3231">
        <f>IF('Peaker Keys'!$B$31=1,H3231,I3231)</f>
        <v>0</v>
      </c>
    </row>
    <row r="3232" spans="1:10" x14ac:dyDescent="0.25">
      <c r="A3232">
        <v>3226</v>
      </c>
      <c r="B3232">
        <v>0</v>
      </c>
      <c r="C3232">
        <v>1274.5999999999999</v>
      </c>
      <c r="D3232">
        <f>MOD(A3232-1+'Peaker Keys'!$B$7,'Peaker Keys'!$B$5)</f>
        <v>3249</v>
      </c>
      <c r="E3232">
        <f>INT(D3232/'Peaker Keys'!$B$6)+1</f>
        <v>136</v>
      </c>
      <c r="F3232">
        <f>MOD(D3232,'Peaker Keys'!$B$6)</f>
        <v>9</v>
      </c>
      <c r="G3232" t="str">
        <f>VLOOKUP(E3232,Clustering!$A$6:$B$370,2,FALSE)</f>
        <v>Summer</v>
      </c>
      <c r="H3232">
        <f>IF('Peaker Keys'!$B$29&gt;0,MAX(0,MIN('Peaker Keys'!$B$10,B3232/'Peaker Keys'!$B$29)),0)</f>
        <v>0</v>
      </c>
      <c r="I3232">
        <f>MAX(0,MIN('Peaker Keys'!$B$10,C3232/'Peaker Keys'!$B$30))</f>
        <v>1.0677134379769568E-2</v>
      </c>
      <c r="J3232">
        <f>IF('Peaker Keys'!$B$31=1,H3232,I3232)</f>
        <v>0</v>
      </c>
    </row>
    <row r="3233" spans="1:10" x14ac:dyDescent="0.25">
      <c r="A3233">
        <v>3227</v>
      </c>
      <c r="B3233">
        <v>0</v>
      </c>
      <c r="C3233">
        <v>1274.5999999999999</v>
      </c>
      <c r="D3233">
        <f>MOD(A3233-1+'Peaker Keys'!$B$7,'Peaker Keys'!$B$5)</f>
        <v>3250</v>
      </c>
      <c r="E3233">
        <f>INT(D3233/'Peaker Keys'!$B$6)+1</f>
        <v>136</v>
      </c>
      <c r="F3233">
        <f>MOD(D3233,'Peaker Keys'!$B$6)</f>
        <v>10</v>
      </c>
      <c r="G3233" t="str">
        <f>VLOOKUP(E3233,Clustering!$A$6:$B$370,2,FALSE)</f>
        <v>Summer</v>
      </c>
      <c r="H3233">
        <f>IF('Peaker Keys'!$B$29&gt;0,MAX(0,MIN('Peaker Keys'!$B$10,B3233/'Peaker Keys'!$B$29)),0)</f>
        <v>0</v>
      </c>
      <c r="I3233">
        <f>MAX(0,MIN('Peaker Keys'!$B$10,C3233/'Peaker Keys'!$B$30))</f>
        <v>1.0677134379769568E-2</v>
      </c>
      <c r="J3233">
        <f>IF('Peaker Keys'!$B$31=1,H3233,I3233)</f>
        <v>0</v>
      </c>
    </row>
    <row r="3234" spans="1:10" x14ac:dyDescent="0.25">
      <c r="A3234">
        <v>3228</v>
      </c>
      <c r="B3234">
        <v>0</v>
      </c>
      <c r="C3234">
        <v>1274.5999999999999</v>
      </c>
      <c r="D3234">
        <f>MOD(A3234-1+'Peaker Keys'!$B$7,'Peaker Keys'!$B$5)</f>
        <v>3251</v>
      </c>
      <c r="E3234">
        <f>INT(D3234/'Peaker Keys'!$B$6)+1</f>
        <v>136</v>
      </c>
      <c r="F3234">
        <f>MOD(D3234,'Peaker Keys'!$B$6)</f>
        <v>11</v>
      </c>
      <c r="G3234" t="str">
        <f>VLOOKUP(E3234,Clustering!$A$6:$B$370,2,FALSE)</f>
        <v>Summer</v>
      </c>
      <c r="H3234">
        <f>IF('Peaker Keys'!$B$29&gt;0,MAX(0,MIN('Peaker Keys'!$B$10,B3234/'Peaker Keys'!$B$29)),0)</f>
        <v>0</v>
      </c>
      <c r="I3234">
        <f>MAX(0,MIN('Peaker Keys'!$B$10,C3234/'Peaker Keys'!$B$30))</f>
        <v>1.0677134379769568E-2</v>
      </c>
      <c r="J3234">
        <f>IF('Peaker Keys'!$B$31=1,H3234,I3234)</f>
        <v>0</v>
      </c>
    </row>
    <row r="3235" spans="1:10" x14ac:dyDescent="0.25">
      <c r="A3235">
        <v>3229</v>
      </c>
      <c r="B3235">
        <v>0</v>
      </c>
      <c r="C3235">
        <v>1274.5999999999999</v>
      </c>
      <c r="D3235">
        <f>MOD(A3235-1+'Peaker Keys'!$B$7,'Peaker Keys'!$B$5)</f>
        <v>3252</v>
      </c>
      <c r="E3235">
        <f>INT(D3235/'Peaker Keys'!$B$6)+1</f>
        <v>136</v>
      </c>
      <c r="F3235">
        <f>MOD(D3235,'Peaker Keys'!$B$6)</f>
        <v>12</v>
      </c>
      <c r="G3235" t="str">
        <f>VLOOKUP(E3235,Clustering!$A$6:$B$370,2,FALSE)</f>
        <v>Summer</v>
      </c>
      <c r="H3235">
        <f>IF('Peaker Keys'!$B$29&gt;0,MAX(0,MIN('Peaker Keys'!$B$10,B3235/'Peaker Keys'!$B$29)),0)</f>
        <v>0</v>
      </c>
      <c r="I3235">
        <f>MAX(0,MIN('Peaker Keys'!$B$10,C3235/'Peaker Keys'!$B$30))</f>
        <v>1.0677134379769568E-2</v>
      </c>
      <c r="J3235">
        <f>IF('Peaker Keys'!$B$31=1,H3235,I3235)</f>
        <v>0</v>
      </c>
    </row>
    <row r="3236" spans="1:10" x14ac:dyDescent="0.25">
      <c r="A3236">
        <v>3230</v>
      </c>
      <c r="B3236">
        <v>0</v>
      </c>
      <c r="C3236">
        <v>1279.4000000000001</v>
      </c>
      <c r="D3236">
        <f>MOD(A3236-1+'Peaker Keys'!$B$7,'Peaker Keys'!$B$5)</f>
        <v>3253</v>
      </c>
      <c r="E3236">
        <f>INT(D3236/'Peaker Keys'!$B$6)+1</f>
        <v>136</v>
      </c>
      <c r="F3236">
        <f>MOD(D3236,'Peaker Keys'!$B$6)</f>
        <v>13</v>
      </c>
      <c r="G3236" t="str">
        <f>VLOOKUP(E3236,Clustering!$A$6:$B$370,2,FALSE)</f>
        <v>Summer</v>
      </c>
      <c r="H3236">
        <f>IF('Peaker Keys'!$B$29&gt;0,MAX(0,MIN('Peaker Keys'!$B$10,B3236/'Peaker Keys'!$B$29)),0)</f>
        <v>0</v>
      </c>
      <c r="I3236">
        <f>MAX(0,MIN('Peaker Keys'!$B$10,C3236/'Peaker Keys'!$B$30))</f>
        <v>1.0717343264927967E-2</v>
      </c>
      <c r="J3236">
        <f>IF('Peaker Keys'!$B$31=1,H3236,I3236)</f>
        <v>0</v>
      </c>
    </row>
    <row r="3237" spans="1:10" x14ac:dyDescent="0.25">
      <c r="A3237">
        <v>3231</v>
      </c>
      <c r="B3237">
        <v>0</v>
      </c>
      <c r="C3237">
        <v>1274.5999999999999</v>
      </c>
      <c r="D3237">
        <f>MOD(A3237-1+'Peaker Keys'!$B$7,'Peaker Keys'!$B$5)</f>
        <v>3254</v>
      </c>
      <c r="E3237">
        <f>INT(D3237/'Peaker Keys'!$B$6)+1</f>
        <v>136</v>
      </c>
      <c r="F3237">
        <f>MOD(D3237,'Peaker Keys'!$B$6)</f>
        <v>14</v>
      </c>
      <c r="G3237" t="str">
        <f>VLOOKUP(E3237,Clustering!$A$6:$B$370,2,FALSE)</f>
        <v>Summer</v>
      </c>
      <c r="H3237">
        <f>IF('Peaker Keys'!$B$29&gt;0,MAX(0,MIN('Peaker Keys'!$B$10,B3237/'Peaker Keys'!$B$29)),0)</f>
        <v>0</v>
      </c>
      <c r="I3237">
        <f>MAX(0,MIN('Peaker Keys'!$B$10,C3237/'Peaker Keys'!$B$30))</f>
        <v>1.0677134379769568E-2</v>
      </c>
      <c r="J3237">
        <f>IF('Peaker Keys'!$B$31=1,H3237,I3237)</f>
        <v>0</v>
      </c>
    </row>
    <row r="3238" spans="1:10" x14ac:dyDescent="0.25">
      <c r="A3238">
        <v>3232</v>
      </c>
      <c r="B3238">
        <v>21.2</v>
      </c>
      <c r="C3238">
        <v>1274.5999999999999</v>
      </c>
      <c r="D3238">
        <f>MOD(A3238-1+'Peaker Keys'!$B$7,'Peaker Keys'!$B$5)</f>
        <v>3255</v>
      </c>
      <c r="E3238">
        <f>INT(D3238/'Peaker Keys'!$B$6)+1</f>
        <v>136</v>
      </c>
      <c r="F3238">
        <f>MOD(D3238,'Peaker Keys'!$B$6)</f>
        <v>15</v>
      </c>
      <c r="G3238" t="str">
        <f>VLOOKUP(E3238,Clustering!$A$6:$B$370,2,FALSE)</f>
        <v>Summer</v>
      </c>
      <c r="H3238">
        <f>IF('Peaker Keys'!$B$29&gt;0,MAX(0,MIN('Peaker Keys'!$B$10,B3238/'Peaker Keys'!$B$29)),0)</f>
        <v>4.9858889934148637E-2</v>
      </c>
      <c r="I3238">
        <f>MAX(0,MIN('Peaker Keys'!$B$10,C3238/'Peaker Keys'!$B$30))</f>
        <v>1.0677134379769568E-2</v>
      </c>
      <c r="J3238">
        <f>IF('Peaker Keys'!$B$31=1,H3238,I3238)</f>
        <v>4.9858889934148637E-2</v>
      </c>
    </row>
    <row r="3239" spans="1:10" x14ac:dyDescent="0.25">
      <c r="A3239">
        <v>3233</v>
      </c>
      <c r="B3239">
        <v>225.4</v>
      </c>
      <c r="C3239">
        <v>1517.2</v>
      </c>
      <c r="D3239">
        <f>MOD(A3239-1+'Peaker Keys'!$B$7,'Peaker Keys'!$B$5)</f>
        <v>3256</v>
      </c>
      <c r="E3239">
        <f>INT(D3239/'Peaker Keys'!$B$6)+1</f>
        <v>136</v>
      </c>
      <c r="F3239">
        <f>MOD(D3239,'Peaker Keys'!$B$6)</f>
        <v>16</v>
      </c>
      <c r="G3239" t="str">
        <f>VLOOKUP(E3239,Clustering!$A$6:$B$370,2,FALSE)</f>
        <v>Summer</v>
      </c>
      <c r="H3239">
        <f>IF('Peaker Keys'!$B$29&gt;0,MAX(0,MIN('Peaker Keys'!$B$10,B3239/'Peaker Keys'!$B$29)),0)</f>
        <v>0.53010348071495772</v>
      </c>
      <c r="I3239">
        <f>MAX(0,MIN('Peaker Keys'!$B$10,C3239/'Peaker Keys'!$B$30))</f>
        <v>1.2709358450483595E-2</v>
      </c>
      <c r="J3239">
        <f>IF('Peaker Keys'!$B$31=1,H3239,I3239)</f>
        <v>0.53010348071495772</v>
      </c>
    </row>
    <row r="3240" spans="1:10" x14ac:dyDescent="0.25">
      <c r="A3240">
        <v>3234</v>
      </c>
      <c r="B3240">
        <v>225.4</v>
      </c>
      <c r="C3240">
        <v>2062.8000000000002</v>
      </c>
      <c r="D3240">
        <f>MOD(A3240-1+'Peaker Keys'!$B$7,'Peaker Keys'!$B$5)</f>
        <v>3257</v>
      </c>
      <c r="E3240">
        <f>INT(D3240/'Peaker Keys'!$B$6)+1</f>
        <v>136</v>
      </c>
      <c r="F3240">
        <f>MOD(D3240,'Peaker Keys'!$B$6)</f>
        <v>17</v>
      </c>
      <c r="G3240" t="str">
        <f>VLOOKUP(E3240,Clustering!$A$6:$B$370,2,FALSE)</f>
        <v>Summer</v>
      </c>
      <c r="H3240">
        <f>IF('Peaker Keys'!$B$29&gt;0,MAX(0,MIN('Peaker Keys'!$B$10,B3240/'Peaker Keys'!$B$29)),0)</f>
        <v>0.53010348071495772</v>
      </c>
      <c r="I3240">
        <f>MAX(0,MIN('Peaker Keys'!$B$10,C3240/'Peaker Keys'!$B$30))</f>
        <v>1.727976839682149E-2</v>
      </c>
      <c r="J3240">
        <f>IF('Peaker Keys'!$B$31=1,H3240,I3240)</f>
        <v>0.53010348071495772</v>
      </c>
    </row>
    <row r="3241" spans="1:10" x14ac:dyDescent="0.25">
      <c r="A3241">
        <v>3235</v>
      </c>
      <c r="B3241">
        <v>225.4</v>
      </c>
      <c r="C3241">
        <v>4393.7</v>
      </c>
      <c r="D3241">
        <f>MOD(A3241-1+'Peaker Keys'!$B$7,'Peaker Keys'!$B$5)</f>
        <v>3258</v>
      </c>
      <c r="E3241">
        <f>INT(D3241/'Peaker Keys'!$B$6)+1</f>
        <v>136</v>
      </c>
      <c r="F3241">
        <f>MOD(D3241,'Peaker Keys'!$B$6)</f>
        <v>18</v>
      </c>
      <c r="G3241" t="str">
        <f>VLOOKUP(E3241,Clustering!$A$6:$B$370,2,FALSE)</f>
        <v>Summer</v>
      </c>
      <c r="H3241">
        <f>IF('Peaker Keys'!$B$29&gt;0,MAX(0,MIN('Peaker Keys'!$B$10,B3241/'Peaker Keys'!$B$29)),0)</f>
        <v>0.53010348071495772</v>
      </c>
      <c r="I3241">
        <f>MAX(0,MIN('Peaker Keys'!$B$10,C3241/'Peaker Keys'!$B$30))</f>
        <v>3.6805370566760989E-2</v>
      </c>
      <c r="J3241">
        <f>IF('Peaker Keys'!$B$31=1,H3241,I3241)</f>
        <v>0.53010348071495772</v>
      </c>
    </row>
    <row r="3242" spans="1:10" x14ac:dyDescent="0.25">
      <c r="A3242">
        <v>3236</v>
      </c>
      <c r="B3242">
        <v>225.4</v>
      </c>
      <c r="C3242">
        <v>5307.5</v>
      </c>
      <c r="D3242">
        <f>MOD(A3242-1+'Peaker Keys'!$B$7,'Peaker Keys'!$B$5)</f>
        <v>3259</v>
      </c>
      <c r="E3242">
        <f>INT(D3242/'Peaker Keys'!$B$6)+1</f>
        <v>136</v>
      </c>
      <c r="F3242">
        <f>MOD(D3242,'Peaker Keys'!$B$6)</f>
        <v>19</v>
      </c>
      <c r="G3242" t="str">
        <f>VLOOKUP(E3242,Clustering!$A$6:$B$370,2,FALSE)</f>
        <v>Summer</v>
      </c>
      <c r="H3242">
        <f>IF('Peaker Keys'!$B$29&gt;0,MAX(0,MIN('Peaker Keys'!$B$10,B3242/'Peaker Keys'!$B$29)),0)</f>
        <v>0.53010348071495772</v>
      </c>
      <c r="I3242">
        <f>MAX(0,MIN('Peaker Keys'!$B$10,C3242/'Peaker Keys'!$B$30))</f>
        <v>4.4460137078790984E-2</v>
      </c>
      <c r="J3242">
        <f>IF('Peaker Keys'!$B$31=1,H3242,I3242)</f>
        <v>0.53010348071495772</v>
      </c>
    </row>
    <row r="3243" spans="1:10" x14ac:dyDescent="0.25">
      <c r="A3243">
        <v>3237</v>
      </c>
      <c r="B3243">
        <v>67.900000000000006</v>
      </c>
      <c r="C3243">
        <v>4464.2</v>
      </c>
      <c r="D3243">
        <f>MOD(A3243-1+'Peaker Keys'!$B$7,'Peaker Keys'!$B$5)</f>
        <v>3260</v>
      </c>
      <c r="E3243">
        <f>INT(D3243/'Peaker Keys'!$B$6)+1</f>
        <v>136</v>
      </c>
      <c r="F3243">
        <f>MOD(D3243,'Peaker Keys'!$B$6)</f>
        <v>20</v>
      </c>
      <c r="G3243" t="str">
        <f>VLOOKUP(E3243,Clustering!$A$6:$B$370,2,FALSE)</f>
        <v>Summer</v>
      </c>
      <c r="H3243">
        <f>IF('Peaker Keys'!$B$29&gt;0,MAX(0,MIN('Peaker Keys'!$B$10,B3243/'Peaker Keys'!$B$29)),0)</f>
        <v>0.15968955785512701</v>
      </c>
      <c r="I3243">
        <f>MAX(0,MIN('Peaker Keys'!$B$10,C3243/'Peaker Keys'!$B$30))</f>
        <v>3.7395938567524954E-2</v>
      </c>
      <c r="J3243">
        <f>IF('Peaker Keys'!$B$31=1,H3243,I3243)</f>
        <v>0.15968955785512701</v>
      </c>
    </row>
    <row r="3244" spans="1:10" x14ac:dyDescent="0.25">
      <c r="A3244">
        <v>3238</v>
      </c>
      <c r="B3244">
        <v>0</v>
      </c>
      <c r="C3244">
        <v>5904.9</v>
      </c>
      <c r="D3244">
        <f>MOD(A3244-1+'Peaker Keys'!$B$7,'Peaker Keys'!$B$5)</f>
        <v>3261</v>
      </c>
      <c r="E3244">
        <f>INT(D3244/'Peaker Keys'!$B$6)+1</f>
        <v>136</v>
      </c>
      <c r="F3244">
        <f>MOD(D3244,'Peaker Keys'!$B$6)</f>
        <v>21</v>
      </c>
      <c r="G3244" t="str">
        <f>VLOOKUP(E3244,Clustering!$A$6:$B$370,2,FALSE)</f>
        <v>Summer</v>
      </c>
      <c r="H3244">
        <f>IF('Peaker Keys'!$B$29&gt;0,MAX(0,MIN('Peaker Keys'!$B$10,B3244/'Peaker Keys'!$B$29)),0)</f>
        <v>0</v>
      </c>
      <c r="I3244">
        <f>MAX(0,MIN('Peaker Keys'!$B$10,C3244/'Peaker Keys'!$B$30))</f>
        <v>4.9464467910796582E-2</v>
      </c>
      <c r="J3244">
        <f>IF('Peaker Keys'!$B$31=1,H3244,I3244)</f>
        <v>0</v>
      </c>
    </row>
    <row r="3245" spans="1:10" x14ac:dyDescent="0.25">
      <c r="A3245">
        <v>3239</v>
      </c>
      <c r="B3245">
        <v>0</v>
      </c>
      <c r="C3245">
        <v>3528.1</v>
      </c>
      <c r="D3245">
        <f>MOD(A3245-1+'Peaker Keys'!$B$7,'Peaker Keys'!$B$5)</f>
        <v>3262</v>
      </c>
      <c r="E3245">
        <f>INT(D3245/'Peaker Keys'!$B$6)+1</f>
        <v>136</v>
      </c>
      <c r="F3245">
        <f>MOD(D3245,'Peaker Keys'!$B$6)</f>
        <v>22</v>
      </c>
      <c r="G3245" t="str">
        <f>VLOOKUP(E3245,Clustering!$A$6:$B$370,2,FALSE)</f>
        <v>Summer</v>
      </c>
      <c r="H3245">
        <f>IF('Peaker Keys'!$B$29&gt;0,MAX(0,MIN('Peaker Keys'!$B$10,B3245/'Peaker Keys'!$B$29)),0)</f>
        <v>0</v>
      </c>
      <c r="I3245">
        <f>MAX(0,MIN('Peaker Keys'!$B$10,C3245/'Peaker Keys'!$B$30))</f>
        <v>2.9554368276529904E-2</v>
      </c>
      <c r="J3245">
        <f>IF('Peaker Keys'!$B$31=1,H3245,I3245)</f>
        <v>0</v>
      </c>
    </row>
    <row r="3246" spans="1:10" x14ac:dyDescent="0.25">
      <c r="A3246">
        <v>3240</v>
      </c>
      <c r="B3246">
        <v>0</v>
      </c>
      <c r="C3246">
        <v>1328.3</v>
      </c>
      <c r="D3246">
        <f>MOD(A3246-1+'Peaker Keys'!$B$7,'Peaker Keys'!$B$5)</f>
        <v>3263</v>
      </c>
      <c r="E3246">
        <f>INT(D3246/'Peaker Keys'!$B$6)+1</f>
        <v>136</v>
      </c>
      <c r="F3246">
        <f>MOD(D3246,'Peaker Keys'!$B$6)</f>
        <v>23</v>
      </c>
      <c r="G3246" t="str">
        <f>VLOOKUP(E3246,Clustering!$A$6:$B$370,2,FALSE)</f>
        <v>Summer</v>
      </c>
      <c r="H3246">
        <f>IF('Peaker Keys'!$B$29&gt;0,MAX(0,MIN('Peaker Keys'!$B$10,B3246/'Peaker Keys'!$B$29)),0)</f>
        <v>0</v>
      </c>
      <c r="I3246">
        <f>MAX(0,MIN('Peaker Keys'!$B$10,C3246/'Peaker Keys'!$B$30))</f>
        <v>1.1126971282479145E-2</v>
      </c>
      <c r="J3246">
        <f>IF('Peaker Keys'!$B$31=1,H3246,I3246)</f>
        <v>0</v>
      </c>
    </row>
    <row r="3247" spans="1:10" x14ac:dyDescent="0.25">
      <c r="A3247">
        <v>3241</v>
      </c>
      <c r="B3247">
        <v>0</v>
      </c>
      <c r="C3247">
        <v>535.1</v>
      </c>
      <c r="D3247">
        <f>MOD(A3247-1+'Peaker Keys'!$B$7,'Peaker Keys'!$B$5)</f>
        <v>3264</v>
      </c>
      <c r="E3247">
        <f>INT(D3247/'Peaker Keys'!$B$6)+1</f>
        <v>137</v>
      </c>
      <c r="F3247">
        <f>MOD(D3247,'Peaker Keys'!$B$6)</f>
        <v>0</v>
      </c>
      <c r="G3247" t="str">
        <f>VLOOKUP(E3247,Clustering!$A$6:$B$370,2,FALSE)</f>
        <v>Spring</v>
      </c>
      <c r="H3247">
        <f>IF('Peaker Keys'!$B$29&gt;0,MAX(0,MIN('Peaker Keys'!$B$10,B3247/'Peaker Keys'!$B$29)),0)</f>
        <v>0</v>
      </c>
      <c r="I3247">
        <f>MAX(0,MIN('Peaker Keys'!$B$10,C3247/'Peaker Keys'!$B$30))</f>
        <v>4.4824530100538969E-3</v>
      </c>
      <c r="J3247">
        <f>IF('Peaker Keys'!$B$31=1,H3247,I3247)</f>
        <v>0</v>
      </c>
    </row>
    <row r="3248" spans="1:10" x14ac:dyDescent="0.25">
      <c r="A3248">
        <v>3242</v>
      </c>
      <c r="B3248">
        <v>0</v>
      </c>
      <c r="C3248">
        <v>535.1</v>
      </c>
      <c r="D3248">
        <f>MOD(A3248-1+'Peaker Keys'!$B$7,'Peaker Keys'!$B$5)</f>
        <v>3265</v>
      </c>
      <c r="E3248">
        <f>INT(D3248/'Peaker Keys'!$B$6)+1</f>
        <v>137</v>
      </c>
      <c r="F3248">
        <f>MOD(D3248,'Peaker Keys'!$B$6)</f>
        <v>1</v>
      </c>
      <c r="G3248" t="str">
        <f>VLOOKUP(E3248,Clustering!$A$6:$B$370,2,FALSE)</f>
        <v>Spring</v>
      </c>
      <c r="H3248">
        <f>IF('Peaker Keys'!$B$29&gt;0,MAX(0,MIN('Peaker Keys'!$B$10,B3248/'Peaker Keys'!$B$29)),0)</f>
        <v>0</v>
      </c>
      <c r="I3248">
        <f>MAX(0,MIN('Peaker Keys'!$B$10,C3248/'Peaker Keys'!$B$30))</f>
        <v>4.4824530100538969E-3</v>
      </c>
      <c r="J3248">
        <f>IF('Peaker Keys'!$B$31=1,H3248,I3248)</f>
        <v>0</v>
      </c>
    </row>
    <row r="3249" spans="1:10" x14ac:dyDescent="0.25">
      <c r="A3249">
        <v>3243</v>
      </c>
      <c r="B3249">
        <v>0</v>
      </c>
      <c r="C3249">
        <v>535.1</v>
      </c>
      <c r="D3249">
        <f>MOD(A3249-1+'Peaker Keys'!$B$7,'Peaker Keys'!$B$5)</f>
        <v>3266</v>
      </c>
      <c r="E3249">
        <f>INT(D3249/'Peaker Keys'!$B$6)+1</f>
        <v>137</v>
      </c>
      <c r="F3249">
        <f>MOD(D3249,'Peaker Keys'!$B$6)</f>
        <v>2</v>
      </c>
      <c r="G3249" t="str">
        <f>VLOOKUP(E3249,Clustering!$A$6:$B$370,2,FALSE)</f>
        <v>Spring</v>
      </c>
      <c r="H3249">
        <f>IF('Peaker Keys'!$B$29&gt;0,MAX(0,MIN('Peaker Keys'!$B$10,B3249/'Peaker Keys'!$B$29)),0)</f>
        <v>0</v>
      </c>
      <c r="I3249">
        <f>MAX(0,MIN('Peaker Keys'!$B$10,C3249/'Peaker Keys'!$B$30))</f>
        <v>4.4824530100538969E-3</v>
      </c>
      <c r="J3249">
        <f>IF('Peaker Keys'!$B$31=1,H3249,I3249)</f>
        <v>0</v>
      </c>
    </row>
    <row r="3250" spans="1:10" x14ac:dyDescent="0.25">
      <c r="A3250">
        <v>3244</v>
      </c>
      <c r="B3250">
        <v>0</v>
      </c>
      <c r="C3250">
        <v>535.1</v>
      </c>
      <c r="D3250">
        <f>MOD(A3250-1+'Peaker Keys'!$B$7,'Peaker Keys'!$B$5)</f>
        <v>3267</v>
      </c>
      <c r="E3250">
        <f>INT(D3250/'Peaker Keys'!$B$6)+1</f>
        <v>137</v>
      </c>
      <c r="F3250">
        <f>MOD(D3250,'Peaker Keys'!$B$6)</f>
        <v>3</v>
      </c>
      <c r="G3250" t="str">
        <f>VLOOKUP(E3250,Clustering!$A$6:$B$370,2,FALSE)</f>
        <v>Spring</v>
      </c>
      <c r="H3250">
        <f>IF('Peaker Keys'!$B$29&gt;0,MAX(0,MIN('Peaker Keys'!$B$10,B3250/'Peaker Keys'!$B$29)),0)</f>
        <v>0</v>
      </c>
      <c r="I3250">
        <f>MAX(0,MIN('Peaker Keys'!$B$10,C3250/'Peaker Keys'!$B$30))</f>
        <v>4.4824530100538969E-3</v>
      </c>
      <c r="J3250">
        <f>IF('Peaker Keys'!$B$31=1,H3250,I3250)</f>
        <v>0</v>
      </c>
    </row>
    <row r="3251" spans="1:10" x14ac:dyDescent="0.25">
      <c r="A3251">
        <v>3245</v>
      </c>
      <c r="B3251">
        <v>0</v>
      </c>
      <c r="C3251">
        <v>535.1</v>
      </c>
      <c r="D3251">
        <f>MOD(A3251-1+'Peaker Keys'!$B$7,'Peaker Keys'!$B$5)</f>
        <v>3268</v>
      </c>
      <c r="E3251">
        <f>INT(D3251/'Peaker Keys'!$B$6)+1</f>
        <v>137</v>
      </c>
      <c r="F3251">
        <f>MOD(D3251,'Peaker Keys'!$B$6)</f>
        <v>4</v>
      </c>
      <c r="G3251" t="str">
        <f>VLOOKUP(E3251,Clustering!$A$6:$B$370,2,FALSE)</f>
        <v>Spring</v>
      </c>
      <c r="H3251">
        <f>IF('Peaker Keys'!$B$29&gt;0,MAX(0,MIN('Peaker Keys'!$B$10,B3251/'Peaker Keys'!$B$29)),0)</f>
        <v>0</v>
      </c>
      <c r="I3251">
        <f>MAX(0,MIN('Peaker Keys'!$B$10,C3251/'Peaker Keys'!$B$30))</f>
        <v>4.4824530100538969E-3</v>
      </c>
      <c r="J3251">
        <f>IF('Peaker Keys'!$B$31=1,H3251,I3251)</f>
        <v>0</v>
      </c>
    </row>
    <row r="3252" spans="1:10" x14ac:dyDescent="0.25">
      <c r="A3252">
        <v>3246</v>
      </c>
      <c r="B3252">
        <v>0</v>
      </c>
      <c r="C3252">
        <v>535.1</v>
      </c>
      <c r="D3252">
        <f>MOD(A3252-1+'Peaker Keys'!$B$7,'Peaker Keys'!$B$5)</f>
        <v>3269</v>
      </c>
      <c r="E3252">
        <f>INT(D3252/'Peaker Keys'!$B$6)+1</f>
        <v>137</v>
      </c>
      <c r="F3252">
        <f>MOD(D3252,'Peaker Keys'!$B$6)</f>
        <v>5</v>
      </c>
      <c r="G3252" t="str">
        <f>VLOOKUP(E3252,Clustering!$A$6:$B$370,2,FALSE)</f>
        <v>Spring</v>
      </c>
      <c r="H3252">
        <f>IF('Peaker Keys'!$B$29&gt;0,MAX(0,MIN('Peaker Keys'!$B$10,B3252/'Peaker Keys'!$B$29)),0)</f>
        <v>0</v>
      </c>
      <c r="I3252">
        <f>MAX(0,MIN('Peaker Keys'!$B$10,C3252/'Peaker Keys'!$B$30))</f>
        <v>4.4824530100538969E-3</v>
      </c>
      <c r="J3252">
        <f>IF('Peaker Keys'!$B$31=1,H3252,I3252)</f>
        <v>0</v>
      </c>
    </row>
    <row r="3253" spans="1:10" x14ac:dyDescent="0.25">
      <c r="A3253">
        <v>3247</v>
      </c>
      <c r="B3253">
        <v>0</v>
      </c>
      <c r="C3253">
        <v>535.1</v>
      </c>
      <c r="D3253">
        <f>MOD(A3253-1+'Peaker Keys'!$B$7,'Peaker Keys'!$B$5)</f>
        <v>3270</v>
      </c>
      <c r="E3253">
        <f>INT(D3253/'Peaker Keys'!$B$6)+1</f>
        <v>137</v>
      </c>
      <c r="F3253">
        <f>MOD(D3253,'Peaker Keys'!$B$6)</f>
        <v>6</v>
      </c>
      <c r="G3253" t="str">
        <f>VLOOKUP(E3253,Clustering!$A$6:$B$370,2,FALSE)</f>
        <v>Spring</v>
      </c>
      <c r="H3253">
        <f>IF('Peaker Keys'!$B$29&gt;0,MAX(0,MIN('Peaker Keys'!$B$10,B3253/'Peaker Keys'!$B$29)),0)</f>
        <v>0</v>
      </c>
      <c r="I3253">
        <f>MAX(0,MIN('Peaker Keys'!$B$10,C3253/'Peaker Keys'!$B$30))</f>
        <v>4.4824530100538969E-3</v>
      </c>
      <c r="J3253">
        <f>IF('Peaker Keys'!$B$31=1,H3253,I3253)</f>
        <v>0</v>
      </c>
    </row>
    <row r="3254" spans="1:10" x14ac:dyDescent="0.25">
      <c r="A3254">
        <v>3248</v>
      </c>
      <c r="B3254">
        <v>0</v>
      </c>
      <c r="C3254">
        <v>535.1</v>
      </c>
      <c r="D3254">
        <f>MOD(A3254-1+'Peaker Keys'!$B$7,'Peaker Keys'!$B$5)</f>
        <v>3271</v>
      </c>
      <c r="E3254">
        <f>INT(D3254/'Peaker Keys'!$B$6)+1</f>
        <v>137</v>
      </c>
      <c r="F3254">
        <f>MOD(D3254,'Peaker Keys'!$B$6)</f>
        <v>7</v>
      </c>
      <c r="G3254" t="str">
        <f>VLOOKUP(E3254,Clustering!$A$6:$B$370,2,FALSE)</f>
        <v>Spring</v>
      </c>
      <c r="H3254">
        <f>IF('Peaker Keys'!$B$29&gt;0,MAX(0,MIN('Peaker Keys'!$B$10,B3254/'Peaker Keys'!$B$29)),0)</f>
        <v>0</v>
      </c>
      <c r="I3254">
        <f>MAX(0,MIN('Peaker Keys'!$B$10,C3254/'Peaker Keys'!$B$30))</f>
        <v>4.4824530100538969E-3</v>
      </c>
      <c r="J3254">
        <f>IF('Peaker Keys'!$B$31=1,H3254,I3254)</f>
        <v>0</v>
      </c>
    </row>
    <row r="3255" spans="1:10" x14ac:dyDescent="0.25">
      <c r="A3255">
        <v>3249</v>
      </c>
      <c r="B3255">
        <v>0</v>
      </c>
      <c r="C3255">
        <v>535.1</v>
      </c>
      <c r="D3255">
        <f>MOD(A3255-1+'Peaker Keys'!$B$7,'Peaker Keys'!$B$5)</f>
        <v>3272</v>
      </c>
      <c r="E3255">
        <f>INT(D3255/'Peaker Keys'!$B$6)+1</f>
        <v>137</v>
      </c>
      <c r="F3255">
        <f>MOD(D3255,'Peaker Keys'!$B$6)</f>
        <v>8</v>
      </c>
      <c r="G3255" t="str">
        <f>VLOOKUP(E3255,Clustering!$A$6:$B$370,2,FALSE)</f>
        <v>Spring</v>
      </c>
      <c r="H3255">
        <f>IF('Peaker Keys'!$B$29&gt;0,MAX(0,MIN('Peaker Keys'!$B$10,B3255/'Peaker Keys'!$B$29)),0)</f>
        <v>0</v>
      </c>
      <c r="I3255">
        <f>MAX(0,MIN('Peaker Keys'!$B$10,C3255/'Peaker Keys'!$B$30))</f>
        <v>4.4824530100538969E-3</v>
      </c>
      <c r="J3255">
        <f>IF('Peaker Keys'!$B$31=1,H3255,I3255)</f>
        <v>0</v>
      </c>
    </row>
    <row r="3256" spans="1:10" x14ac:dyDescent="0.25">
      <c r="A3256">
        <v>3250</v>
      </c>
      <c r="B3256">
        <v>0</v>
      </c>
      <c r="C3256">
        <v>535.1</v>
      </c>
      <c r="D3256">
        <f>MOD(A3256-1+'Peaker Keys'!$B$7,'Peaker Keys'!$B$5)</f>
        <v>3273</v>
      </c>
      <c r="E3256">
        <f>INT(D3256/'Peaker Keys'!$B$6)+1</f>
        <v>137</v>
      </c>
      <c r="F3256">
        <f>MOD(D3256,'Peaker Keys'!$B$6)</f>
        <v>9</v>
      </c>
      <c r="G3256" t="str">
        <f>VLOOKUP(E3256,Clustering!$A$6:$B$370,2,FALSE)</f>
        <v>Spring</v>
      </c>
      <c r="H3256">
        <f>IF('Peaker Keys'!$B$29&gt;0,MAX(0,MIN('Peaker Keys'!$B$10,B3256/'Peaker Keys'!$B$29)),0)</f>
        <v>0</v>
      </c>
      <c r="I3256">
        <f>MAX(0,MIN('Peaker Keys'!$B$10,C3256/'Peaker Keys'!$B$30))</f>
        <v>4.4824530100538969E-3</v>
      </c>
      <c r="J3256">
        <f>IF('Peaker Keys'!$B$31=1,H3256,I3256)</f>
        <v>0</v>
      </c>
    </row>
    <row r="3257" spans="1:10" x14ac:dyDescent="0.25">
      <c r="A3257">
        <v>3251</v>
      </c>
      <c r="B3257">
        <v>0</v>
      </c>
      <c r="C3257">
        <v>598.70000000000005</v>
      </c>
      <c r="D3257">
        <f>MOD(A3257-1+'Peaker Keys'!$B$7,'Peaker Keys'!$B$5)</f>
        <v>3274</v>
      </c>
      <c r="E3257">
        <f>INT(D3257/'Peaker Keys'!$B$6)+1</f>
        <v>137</v>
      </c>
      <c r="F3257">
        <f>MOD(D3257,'Peaker Keys'!$B$6)</f>
        <v>10</v>
      </c>
      <c r="G3257" t="str">
        <f>VLOOKUP(E3257,Clustering!$A$6:$B$370,2,FALSE)</f>
        <v>Spring</v>
      </c>
      <c r="H3257">
        <f>IF('Peaker Keys'!$B$29&gt;0,MAX(0,MIN('Peaker Keys'!$B$10,B3257/'Peaker Keys'!$B$29)),0)</f>
        <v>0</v>
      </c>
      <c r="I3257">
        <f>MAX(0,MIN('Peaker Keys'!$B$10,C3257/'Peaker Keys'!$B$30))</f>
        <v>5.0152207384026688E-3</v>
      </c>
      <c r="J3257">
        <f>IF('Peaker Keys'!$B$31=1,H3257,I3257)</f>
        <v>0</v>
      </c>
    </row>
    <row r="3258" spans="1:10" x14ac:dyDescent="0.25">
      <c r="A3258">
        <v>3252</v>
      </c>
      <c r="B3258">
        <v>0</v>
      </c>
      <c r="C3258">
        <v>598.70000000000005</v>
      </c>
      <c r="D3258">
        <f>MOD(A3258-1+'Peaker Keys'!$B$7,'Peaker Keys'!$B$5)</f>
        <v>3275</v>
      </c>
      <c r="E3258">
        <f>INT(D3258/'Peaker Keys'!$B$6)+1</f>
        <v>137</v>
      </c>
      <c r="F3258">
        <f>MOD(D3258,'Peaker Keys'!$B$6)</f>
        <v>11</v>
      </c>
      <c r="G3258" t="str">
        <f>VLOOKUP(E3258,Clustering!$A$6:$B$370,2,FALSE)</f>
        <v>Spring</v>
      </c>
      <c r="H3258">
        <f>IF('Peaker Keys'!$B$29&gt;0,MAX(0,MIN('Peaker Keys'!$B$10,B3258/'Peaker Keys'!$B$29)),0)</f>
        <v>0</v>
      </c>
      <c r="I3258">
        <f>MAX(0,MIN('Peaker Keys'!$B$10,C3258/'Peaker Keys'!$B$30))</f>
        <v>5.0152207384026688E-3</v>
      </c>
      <c r="J3258">
        <f>IF('Peaker Keys'!$B$31=1,H3258,I3258)</f>
        <v>0</v>
      </c>
    </row>
    <row r="3259" spans="1:10" x14ac:dyDescent="0.25">
      <c r="A3259">
        <v>3253</v>
      </c>
      <c r="B3259">
        <v>0</v>
      </c>
      <c r="C3259">
        <v>598.70000000000005</v>
      </c>
      <c r="D3259">
        <f>MOD(A3259-1+'Peaker Keys'!$B$7,'Peaker Keys'!$B$5)</f>
        <v>3276</v>
      </c>
      <c r="E3259">
        <f>INT(D3259/'Peaker Keys'!$B$6)+1</f>
        <v>137</v>
      </c>
      <c r="F3259">
        <f>MOD(D3259,'Peaker Keys'!$B$6)</f>
        <v>12</v>
      </c>
      <c r="G3259" t="str">
        <f>VLOOKUP(E3259,Clustering!$A$6:$B$370,2,FALSE)</f>
        <v>Spring</v>
      </c>
      <c r="H3259">
        <f>IF('Peaker Keys'!$B$29&gt;0,MAX(0,MIN('Peaker Keys'!$B$10,B3259/'Peaker Keys'!$B$29)),0)</f>
        <v>0</v>
      </c>
      <c r="I3259">
        <f>MAX(0,MIN('Peaker Keys'!$B$10,C3259/'Peaker Keys'!$B$30))</f>
        <v>5.0152207384026688E-3</v>
      </c>
      <c r="J3259">
        <f>IF('Peaker Keys'!$B$31=1,H3259,I3259)</f>
        <v>0</v>
      </c>
    </row>
    <row r="3260" spans="1:10" x14ac:dyDescent="0.25">
      <c r="A3260">
        <v>3254</v>
      </c>
      <c r="B3260">
        <v>0</v>
      </c>
      <c r="C3260">
        <v>598.70000000000005</v>
      </c>
      <c r="D3260">
        <f>MOD(A3260-1+'Peaker Keys'!$B$7,'Peaker Keys'!$B$5)</f>
        <v>3277</v>
      </c>
      <c r="E3260">
        <f>INT(D3260/'Peaker Keys'!$B$6)+1</f>
        <v>137</v>
      </c>
      <c r="F3260">
        <f>MOD(D3260,'Peaker Keys'!$B$6)</f>
        <v>13</v>
      </c>
      <c r="G3260" t="str">
        <f>VLOOKUP(E3260,Clustering!$A$6:$B$370,2,FALSE)</f>
        <v>Spring</v>
      </c>
      <c r="H3260">
        <f>IF('Peaker Keys'!$B$29&gt;0,MAX(0,MIN('Peaker Keys'!$B$10,B3260/'Peaker Keys'!$B$29)),0)</f>
        <v>0</v>
      </c>
      <c r="I3260">
        <f>MAX(0,MIN('Peaker Keys'!$B$10,C3260/'Peaker Keys'!$B$30))</f>
        <v>5.0152207384026688E-3</v>
      </c>
      <c r="J3260">
        <f>IF('Peaker Keys'!$B$31=1,H3260,I3260)</f>
        <v>0</v>
      </c>
    </row>
    <row r="3261" spans="1:10" x14ac:dyDescent="0.25">
      <c r="A3261">
        <v>3255</v>
      </c>
      <c r="B3261">
        <v>0</v>
      </c>
      <c r="C3261">
        <v>598.70000000000005</v>
      </c>
      <c r="D3261">
        <f>MOD(A3261-1+'Peaker Keys'!$B$7,'Peaker Keys'!$B$5)</f>
        <v>3278</v>
      </c>
      <c r="E3261">
        <f>INT(D3261/'Peaker Keys'!$B$6)+1</f>
        <v>137</v>
      </c>
      <c r="F3261">
        <f>MOD(D3261,'Peaker Keys'!$B$6)</f>
        <v>14</v>
      </c>
      <c r="G3261" t="str">
        <f>VLOOKUP(E3261,Clustering!$A$6:$B$370,2,FALSE)</f>
        <v>Spring</v>
      </c>
      <c r="H3261">
        <f>IF('Peaker Keys'!$B$29&gt;0,MAX(0,MIN('Peaker Keys'!$B$10,B3261/'Peaker Keys'!$B$29)),0)</f>
        <v>0</v>
      </c>
      <c r="I3261">
        <f>MAX(0,MIN('Peaker Keys'!$B$10,C3261/'Peaker Keys'!$B$30))</f>
        <v>5.0152207384026688E-3</v>
      </c>
      <c r="J3261">
        <f>IF('Peaker Keys'!$B$31=1,H3261,I3261)</f>
        <v>0</v>
      </c>
    </row>
    <row r="3262" spans="1:10" x14ac:dyDescent="0.25">
      <c r="A3262">
        <v>3256</v>
      </c>
      <c r="B3262">
        <v>0</v>
      </c>
      <c r="C3262">
        <v>598.70000000000005</v>
      </c>
      <c r="D3262">
        <f>MOD(A3262-1+'Peaker Keys'!$B$7,'Peaker Keys'!$B$5)</f>
        <v>3279</v>
      </c>
      <c r="E3262">
        <f>INT(D3262/'Peaker Keys'!$B$6)+1</f>
        <v>137</v>
      </c>
      <c r="F3262">
        <f>MOD(D3262,'Peaker Keys'!$B$6)</f>
        <v>15</v>
      </c>
      <c r="G3262" t="str">
        <f>VLOOKUP(E3262,Clustering!$A$6:$B$370,2,FALSE)</f>
        <v>Spring</v>
      </c>
      <c r="H3262">
        <f>IF('Peaker Keys'!$B$29&gt;0,MAX(0,MIN('Peaker Keys'!$B$10,B3262/'Peaker Keys'!$B$29)),0)</f>
        <v>0</v>
      </c>
      <c r="I3262">
        <f>MAX(0,MIN('Peaker Keys'!$B$10,C3262/'Peaker Keys'!$B$30))</f>
        <v>5.0152207384026688E-3</v>
      </c>
      <c r="J3262">
        <f>IF('Peaker Keys'!$B$31=1,H3262,I3262)</f>
        <v>0</v>
      </c>
    </row>
    <row r="3263" spans="1:10" x14ac:dyDescent="0.25">
      <c r="A3263">
        <v>3257</v>
      </c>
      <c r="B3263">
        <v>0</v>
      </c>
      <c r="C3263">
        <v>598.70000000000005</v>
      </c>
      <c r="D3263">
        <f>MOD(A3263-1+'Peaker Keys'!$B$7,'Peaker Keys'!$B$5)</f>
        <v>3280</v>
      </c>
      <c r="E3263">
        <f>INT(D3263/'Peaker Keys'!$B$6)+1</f>
        <v>137</v>
      </c>
      <c r="F3263">
        <f>MOD(D3263,'Peaker Keys'!$B$6)</f>
        <v>16</v>
      </c>
      <c r="G3263" t="str">
        <f>VLOOKUP(E3263,Clustering!$A$6:$B$370,2,FALSE)</f>
        <v>Spring</v>
      </c>
      <c r="H3263">
        <f>IF('Peaker Keys'!$B$29&gt;0,MAX(0,MIN('Peaker Keys'!$B$10,B3263/'Peaker Keys'!$B$29)),0)</f>
        <v>0</v>
      </c>
      <c r="I3263">
        <f>MAX(0,MIN('Peaker Keys'!$B$10,C3263/'Peaker Keys'!$B$30))</f>
        <v>5.0152207384026688E-3</v>
      </c>
      <c r="J3263">
        <f>IF('Peaker Keys'!$B$31=1,H3263,I3263)</f>
        <v>0</v>
      </c>
    </row>
    <row r="3264" spans="1:10" x14ac:dyDescent="0.25">
      <c r="A3264">
        <v>3258</v>
      </c>
      <c r="B3264">
        <v>0</v>
      </c>
      <c r="C3264">
        <v>598.70000000000005</v>
      </c>
      <c r="D3264">
        <f>MOD(A3264-1+'Peaker Keys'!$B$7,'Peaker Keys'!$B$5)</f>
        <v>3281</v>
      </c>
      <c r="E3264">
        <f>INT(D3264/'Peaker Keys'!$B$6)+1</f>
        <v>137</v>
      </c>
      <c r="F3264">
        <f>MOD(D3264,'Peaker Keys'!$B$6)</f>
        <v>17</v>
      </c>
      <c r="G3264" t="str">
        <f>VLOOKUP(E3264,Clustering!$A$6:$B$370,2,FALSE)</f>
        <v>Spring</v>
      </c>
      <c r="H3264">
        <f>IF('Peaker Keys'!$B$29&gt;0,MAX(0,MIN('Peaker Keys'!$B$10,B3264/'Peaker Keys'!$B$29)),0)</f>
        <v>0</v>
      </c>
      <c r="I3264">
        <f>MAX(0,MIN('Peaker Keys'!$B$10,C3264/'Peaker Keys'!$B$30))</f>
        <v>5.0152207384026688E-3</v>
      </c>
      <c r="J3264">
        <f>IF('Peaker Keys'!$B$31=1,H3264,I3264)</f>
        <v>0</v>
      </c>
    </row>
    <row r="3265" spans="1:10" x14ac:dyDescent="0.25">
      <c r="A3265">
        <v>3259</v>
      </c>
      <c r="B3265">
        <v>0</v>
      </c>
      <c r="C3265">
        <v>3899.2</v>
      </c>
      <c r="D3265">
        <f>MOD(A3265-1+'Peaker Keys'!$B$7,'Peaker Keys'!$B$5)</f>
        <v>3282</v>
      </c>
      <c r="E3265">
        <f>INT(D3265/'Peaker Keys'!$B$6)+1</f>
        <v>137</v>
      </c>
      <c r="F3265">
        <f>MOD(D3265,'Peaker Keys'!$B$6)</f>
        <v>18</v>
      </c>
      <c r="G3265" t="str">
        <f>VLOOKUP(E3265,Clustering!$A$6:$B$370,2,FALSE)</f>
        <v>Spring</v>
      </c>
      <c r="H3265">
        <f>IF('Peaker Keys'!$B$29&gt;0,MAX(0,MIN('Peaker Keys'!$B$10,B3265/'Peaker Keys'!$B$29)),0)</f>
        <v>0</v>
      </c>
      <c r="I3265">
        <f>MAX(0,MIN('Peaker Keys'!$B$10,C3265/'Peaker Keys'!$B$30))</f>
        <v>3.2663017710338541E-2</v>
      </c>
      <c r="J3265">
        <f>IF('Peaker Keys'!$B$31=1,H3265,I3265)</f>
        <v>0</v>
      </c>
    </row>
    <row r="3266" spans="1:10" x14ac:dyDescent="0.25">
      <c r="A3266">
        <v>3260</v>
      </c>
      <c r="B3266">
        <v>0</v>
      </c>
      <c r="C3266">
        <v>4703.3</v>
      </c>
      <c r="D3266">
        <f>MOD(A3266-1+'Peaker Keys'!$B$7,'Peaker Keys'!$B$5)</f>
        <v>3283</v>
      </c>
      <c r="E3266">
        <f>INT(D3266/'Peaker Keys'!$B$6)+1</f>
        <v>137</v>
      </c>
      <c r="F3266">
        <f>MOD(D3266,'Peaker Keys'!$B$6)</f>
        <v>19</v>
      </c>
      <c r="G3266" t="str">
        <f>VLOOKUP(E3266,Clustering!$A$6:$B$370,2,FALSE)</f>
        <v>Spring</v>
      </c>
      <c r="H3266">
        <f>IF('Peaker Keys'!$B$29&gt;0,MAX(0,MIN('Peaker Keys'!$B$10,B3266/'Peaker Keys'!$B$29)),0)</f>
        <v>0</v>
      </c>
      <c r="I3266">
        <f>MAX(0,MIN('Peaker Keys'!$B$10,C3266/'Peaker Keys'!$B$30))</f>
        <v>3.9398843659477656E-2</v>
      </c>
      <c r="J3266">
        <f>IF('Peaker Keys'!$B$31=1,H3266,I3266)</f>
        <v>0</v>
      </c>
    </row>
    <row r="3267" spans="1:10" x14ac:dyDescent="0.25">
      <c r="A3267">
        <v>3261</v>
      </c>
      <c r="B3267">
        <v>0</v>
      </c>
      <c r="C3267">
        <v>3962.6</v>
      </c>
      <c r="D3267">
        <f>MOD(A3267-1+'Peaker Keys'!$B$7,'Peaker Keys'!$B$5)</f>
        <v>3284</v>
      </c>
      <c r="E3267">
        <f>INT(D3267/'Peaker Keys'!$B$6)+1</f>
        <v>137</v>
      </c>
      <c r="F3267">
        <f>MOD(D3267,'Peaker Keys'!$B$6)</f>
        <v>20</v>
      </c>
      <c r="G3267" t="str">
        <f>VLOOKUP(E3267,Clustering!$A$6:$B$370,2,FALSE)</f>
        <v>Spring</v>
      </c>
      <c r="H3267">
        <f>IF('Peaker Keys'!$B$29&gt;0,MAX(0,MIN('Peaker Keys'!$B$10,B3267/'Peaker Keys'!$B$29)),0)</f>
        <v>0</v>
      </c>
      <c r="I3267">
        <f>MAX(0,MIN('Peaker Keys'!$B$10,C3267/'Peaker Keys'!$B$30))</f>
        <v>3.3194110068472379E-2</v>
      </c>
      <c r="J3267">
        <f>IF('Peaker Keys'!$B$31=1,H3267,I3267)</f>
        <v>0</v>
      </c>
    </row>
    <row r="3268" spans="1:10" x14ac:dyDescent="0.25">
      <c r="A3268">
        <v>3262</v>
      </c>
      <c r="B3268">
        <v>0</v>
      </c>
      <c r="C3268">
        <v>3968.4</v>
      </c>
      <c r="D3268">
        <f>MOD(A3268-1+'Peaker Keys'!$B$7,'Peaker Keys'!$B$5)</f>
        <v>3285</v>
      </c>
      <c r="E3268">
        <f>INT(D3268/'Peaker Keys'!$B$6)+1</f>
        <v>137</v>
      </c>
      <c r="F3268">
        <f>MOD(D3268,'Peaker Keys'!$B$6)</f>
        <v>21</v>
      </c>
      <c r="G3268" t="str">
        <f>VLOOKUP(E3268,Clustering!$A$6:$B$370,2,FALSE)</f>
        <v>Spring</v>
      </c>
      <c r="H3268">
        <f>IF('Peaker Keys'!$B$29&gt;0,MAX(0,MIN('Peaker Keys'!$B$10,B3268/'Peaker Keys'!$B$29)),0)</f>
        <v>0</v>
      </c>
      <c r="I3268">
        <f>MAX(0,MIN('Peaker Keys'!$B$10,C3268/'Peaker Keys'!$B$30))</f>
        <v>3.3242695804705444E-2</v>
      </c>
      <c r="J3268">
        <f>IF('Peaker Keys'!$B$31=1,H3268,I3268)</f>
        <v>0</v>
      </c>
    </row>
    <row r="3269" spans="1:10" x14ac:dyDescent="0.25">
      <c r="A3269">
        <v>3263</v>
      </c>
      <c r="B3269">
        <v>0</v>
      </c>
      <c r="C3269">
        <v>2333.6999999999998</v>
      </c>
      <c r="D3269">
        <f>MOD(A3269-1+'Peaker Keys'!$B$7,'Peaker Keys'!$B$5)</f>
        <v>3286</v>
      </c>
      <c r="E3269">
        <f>INT(D3269/'Peaker Keys'!$B$6)+1</f>
        <v>137</v>
      </c>
      <c r="F3269">
        <f>MOD(D3269,'Peaker Keys'!$B$6)</f>
        <v>22</v>
      </c>
      <c r="G3269" t="str">
        <f>VLOOKUP(E3269,Clustering!$A$6:$B$370,2,FALSE)</f>
        <v>Spring</v>
      </c>
      <c r="H3269">
        <f>IF('Peaker Keys'!$B$29&gt;0,MAX(0,MIN('Peaker Keys'!$B$10,B3269/'Peaker Keys'!$B$29)),0)</f>
        <v>0</v>
      </c>
      <c r="I3269">
        <f>MAX(0,MIN('Peaker Keys'!$B$10,C3269/'Peaker Keys'!$B$30))</f>
        <v>1.9549057352948564E-2</v>
      </c>
      <c r="J3269">
        <f>IF('Peaker Keys'!$B$31=1,H3269,I3269)</f>
        <v>0</v>
      </c>
    </row>
    <row r="3270" spans="1:10" x14ac:dyDescent="0.25">
      <c r="A3270">
        <v>3264</v>
      </c>
      <c r="B3270">
        <v>0</v>
      </c>
      <c r="C3270">
        <v>861.7</v>
      </c>
      <c r="D3270">
        <f>MOD(A3270-1+'Peaker Keys'!$B$7,'Peaker Keys'!$B$5)</f>
        <v>3287</v>
      </c>
      <c r="E3270">
        <f>INT(D3270/'Peaker Keys'!$B$6)+1</f>
        <v>137</v>
      </c>
      <c r="F3270">
        <f>MOD(D3270,'Peaker Keys'!$B$6)</f>
        <v>23</v>
      </c>
      <c r="G3270" t="str">
        <f>VLOOKUP(E3270,Clustering!$A$6:$B$370,2,FALSE)</f>
        <v>Spring</v>
      </c>
      <c r="H3270">
        <f>IF('Peaker Keys'!$B$29&gt;0,MAX(0,MIN('Peaker Keys'!$B$10,B3270/'Peaker Keys'!$B$29)),0)</f>
        <v>0</v>
      </c>
      <c r="I3270">
        <f>MAX(0,MIN('Peaker Keys'!$B$10,C3270/'Peaker Keys'!$B$30))</f>
        <v>7.2183325710398856E-3</v>
      </c>
      <c r="J3270">
        <f>IF('Peaker Keys'!$B$31=1,H3270,I3270)</f>
        <v>0</v>
      </c>
    </row>
    <row r="3271" spans="1:10" x14ac:dyDescent="0.25">
      <c r="A3271">
        <v>3265</v>
      </c>
      <c r="B3271">
        <v>0</v>
      </c>
      <c r="C3271">
        <v>471.3</v>
      </c>
      <c r="D3271">
        <f>MOD(A3271-1+'Peaker Keys'!$B$7,'Peaker Keys'!$B$5)</f>
        <v>3288</v>
      </c>
      <c r="E3271">
        <f>INT(D3271/'Peaker Keys'!$B$6)+1</f>
        <v>138</v>
      </c>
      <c r="F3271">
        <f>MOD(D3271,'Peaker Keys'!$B$6)</f>
        <v>0</v>
      </c>
      <c r="G3271" t="str">
        <f>VLOOKUP(E3271,Clustering!$A$6:$B$370,2,FALSE)</f>
        <v>Winter</v>
      </c>
      <c r="H3271">
        <f>IF('Peaker Keys'!$B$29&gt;0,MAX(0,MIN('Peaker Keys'!$B$10,B3271/'Peaker Keys'!$B$29)),0)</f>
        <v>0</v>
      </c>
      <c r="I3271">
        <f>MAX(0,MIN('Peaker Keys'!$B$10,C3271/'Peaker Keys'!$B$30))</f>
        <v>3.9480099114901912E-3</v>
      </c>
      <c r="J3271">
        <f>IF('Peaker Keys'!$B$31=1,H3271,I3271)</f>
        <v>0</v>
      </c>
    </row>
    <row r="3272" spans="1:10" x14ac:dyDescent="0.25">
      <c r="A3272">
        <v>3266</v>
      </c>
      <c r="B3272">
        <v>0</v>
      </c>
      <c r="C3272">
        <v>442.8</v>
      </c>
      <c r="D3272">
        <f>MOD(A3272-1+'Peaker Keys'!$B$7,'Peaker Keys'!$B$5)</f>
        <v>3289</v>
      </c>
      <c r="E3272">
        <f>INT(D3272/'Peaker Keys'!$B$6)+1</f>
        <v>138</v>
      </c>
      <c r="F3272">
        <f>MOD(D3272,'Peaker Keys'!$B$6)</f>
        <v>1</v>
      </c>
      <c r="G3272" t="str">
        <f>VLOOKUP(E3272,Clustering!$A$6:$B$370,2,FALSE)</f>
        <v>Winter</v>
      </c>
      <c r="H3272">
        <f>IF('Peaker Keys'!$B$29&gt;0,MAX(0,MIN('Peaker Keys'!$B$10,B3272/'Peaker Keys'!$B$29)),0)</f>
        <v>0</v>
      </c>
      <c r="I3272">
        <f>MAX(0,MIN('Peaker Keys'!$B$10,C3272/'Peaker Keys'!$B$30))</f>
        <v>3.7092696558622042E-3</v>
      </c>
      <c r="J3272">
        <f>IF('Peaker Keys'!$B$31=1,H3272,I3272)</f>
        <v>0</v>
      </c>
    </row>
    <row r="3273" spans="1:10" x14ac:dyDescent="0.25">
      <c r="A3273">
        <v>3267</v>
      </c>
      <c r="B3273">
        <v>0</v>
      </c>
      <c r="C3273">
        <v>435</v>
      </c>
      <c r="D3273">
        <f>MOD(A3273-1+'Peaker Keys'!$B$7,'Peaker Keys'!$B$5)</f>
        <v>3290</v>
      </c>
      <c r="E3273">
        <f>INT(D3273/'Peaker Keys'!$B$6)+1</f>
        <v>138</v>
      </c>
      <c r="F3273">
        <f>MOD(D3273,'Peaker Keys'!$B$6)</f>
        <v>2</v>
      </c>
      <c r="G3273" t="str">
        <f>VLOOKUP(E3273,Clustering!$A$6:$B$370,2,FALSE)</f>
        <v>Winter</v>
      </c>
      <c r="H3273">
        <f>IF('Peaker Keys'!$B$29&gt;0,MAX(0,MIN('Peaker Keys'!$B$10,B3273/'Peaker Keys'!$B$29)),0)</f>
        <v>0</v>
      </c>
      <c r="I3273">
        <f>MAX(0,MIN('Peaker Keys'!$B$10,C3273/'Peaker Keys'!$B$30))</f>
        <v>3.6439302174798073E-3</v>
      </c>
      <c r="J3273">
        <f>IF('Peaker Keys'!$B$31=1,H3273,I3273)</f>
        <v>0</v>
      </c>
    </row>
    <row r="3274" spans="1:10" x14ac:dyDescent="0.25">
      <c r="A3274">
        <v>3268</v>
      </c>
      <c r="B3274">
        <v>0</v>
      </c>
      <c r="C3274">
        <v>417.2</v>
      </c>
      <c r="D3274">
        <f>MOD(A3274-1+'Peaker Keys'!$B$7,'Peaker Keys'!$B$5)</f>
        <v>3291</v>
      </c>
      <c r="E3274">
        <f>INT(D3274/'Peaker Keys'!$B$6)+1</f>
        <v>138</v>
      </c>
      <c r="F3274">
        <f>MOD(D3274,'Peaker Keys'!$B$6)</f>
        <v>3</v>
      </c>
      <c r="G3274" t="str">
        <f>VLOOKUP(E3274,Clustering!$A$6:$B$370,2,FALSE)</f>
        <v>Winter</v>
      </c>
      <c r="H3274">
        <f>IF('Peaker Keys'!$B$29&gt;0,MAX(0,MIN('Peaker Keys'!$B$10,B3274/'Peaker Keys'!$B$29)),0)</f>
        <v>0</v>
      </c>
      <c r="I3274">
        <f>MAX(0,MIN('Peaker Keys'!$B$10,C3274/'Peaker Keys'!$B$30))</f>
        <v>3.4948222683507486E-3</v>
      </c>
      <c r="J3274">
        <f>IF('Peaker Keys'!$B$31=1,H3274,I3274)</f>
        <v>0</v>
      </c>
    </row>
    <row r="3275" spans="1:10" x14ac:dyDescent="0.25">
      <c r="A3275">
        <v>3269</v>
      </c>
      <c r="B3275">
        <v>0</v>
      </c>
      <c r="C3275">
        <v>429.7</v>
      </c>
      <c r="D3275">
        <f>MOD(A3275-1+'Peaker Keys'!$B$7,'Peaker Keys'!$B$5)</f>
        <v>3292</v>
      </c>
      <c r="E3275">
        <f>INT(D3275/'Peaker Keys'!$B$6)+1</f>
        <v>138</v>
      </c>
      <c r="F3275">
        <f>MOD(D3275,'Peaker Keys'!$B$6)</f>
        <v>4</v>
      </c>
      <c r="G3275" t="str">
        <f>VLOOKUP(E3275,Clustering!$A$6:$B$370,2,FALSE)</f>
        <v>Winter</v>
      </c>
      <c r="H3275">
        <f>IF('Peaker Keys'!$B$29&gt;0,MAX(0,MIN('Peaker Keys'!$B$10,B3275/'Peaker Keys'!$B$29)),0)</f>
        <v>0</v>
      </c>
      <c r="I3275">
        <f>MAX(0,MIN('Peaker Keys'!$B$10,C3275/'Peaker Keys'!$B$30))</f>
        <v>3.5995329067840766E-3</v>
      </c>
      <c r="J3275">
        <f>IF('Peaker Keys'!$B$31=1,H3275,I3275)</f>
        <v>0</v>
      </c>
    </row>
    <row r="3276" spans="1:10" x14ac:dyDescent="0.25">
      <c r="A3276">
        <v>3270</v>
      </c>
      <c r="B3276">
        <v>0</v>
      </c>
      <c r="C3276">
        <v>471.3</v>
      </c>
      <c r="D3276">
        <f>MOD(A3276-1+'Peaker Keys'!$B$7,'Peaker Keys'!$B$5)</f>
        <v>3293</v>
      </c>
      <c r="E3276">
        <f>INT(D3276/'Peaker Keys'!$B$6)+1</f>
        <v>138</v>
      </c>
      <c r="F3276">
        <f>MOD(D3276,'Peaker Keys'!$B$6)</f>
        <v>5</v>
      </c>
      <c r="G3276" t="str">
        <f>VLOOKUP(E3276,Clustering!$A$6:$B$370,2,FALSE)</f>
        <v>Winter</v>
      </c>
      <c r="H3276">
        <f>IF('Peaker Keys'!$B$29&gt;0,MAX(0,MIN('Peaker Keys'!$B$10,B3276/'Peaker Keys'!$B$29)),0)</f>
        <v>0</v>
      </c>
      <c r="I3276">
        <f>MAX(0,MIN('Peaker Keys'!$B$10,C3276/'Peaker Keys'!$B$30))</f>
        <v>3.9480099114901912E-3</v>
      </c>
      <c r="J3276">
        <f>IF('Peaker Keys'!$B$31=1,H3276,I3276)</f>
        <v>0</v>
      </c>
    </row>
    <row r="3277" spans="1:10" x14ac:dyDescent="0.25">
      <c r="A3277">
        <v>3271</v>
      </c>
      <c r="B3277">
        <v>0</v>
      </c>
      <c r="C3277">
        <v>407.6</v>
      </c>
      <c r="D3277">
        <f>MOD(A3277-1+'Peaker Keys'!$B$7,'Peaker Keys'!$B$5)</f>
        <v>3294</v>
      </c>
      <c r="E3277">
        <f>INT(D3277/'Peaker Keys'!$B$6)+1</f>
        <v>138</v>
      </c>
      <c r="F3277">
        <f>MOD(D3277,'Peaker Keys'!$B$6)</f>
        <v>6</v>
      </c>
      <c r="G3277" t="str">
        <f>VLOOKUP(E3277,Clustering!$A$6:$B$370,2,FALSE)</f>
        <v>Winter</v>
      </c>
      <c r="H3277">
        <f>IF('Peaker Keys'!$B$29&gt;0,MAX(0,MIN('Peaker Keys'!$B$10,B3277/'Peaker Keys'!$B$29)),0)</f>
        <v>0</v>
      </c>
      <c r="I3277">
        <f>MAX(0,MIN('Peaker Keys'!$B$10,C3277/'Peaker Keys'!$B$30))</f>
        <v>3.4144044980339533E-3</v>
      </c>
      <c r="J3277">
        <f>IF('Peaker Keys'!$B$31=1,H3277,I3277)</f>
        <v>0</v>
      </c>
    </row>
    <row r="3278" spans="1:10" x14ac:dyDescent="0.25">
      <c r="A3278">
        <v>3272</v>
      </c>
      <c r="B3278">
        <v>0</v>
      </c>
      <c r="C3278">
        <v>407.6</v>
      </c>
      <c r="D3278">
        <f>MOD(A3278-1+'Peaker Keys'!$B$7,'Peaker Keys'!$B$5)</f>
        <v>3295</v>
      </c>
      <c r="E3278">
        <f>INT(D3278/'Peaker Keys'!$B$6)+1</f>
        <v>138</v>
      </c>
      <c r="F3278">
        <f>MOD(D3278,'Peaker Keys'!$B$6)</f>
        <v>7</v>
      </c>
      <c r="G3278" t="str">
        <f>VLOOKUP(E3278,Clustering!$A$6:$B$370,2,FALSE)</f>
        <v>Winter</v>
      </c>
      <c r="H3278">
        <f>IF('Peaker Keys'!$B$29&gt;0,MAX(0,MIN('Peaker Keys'!$B$10,B3278/'Peaker Keys'!$B$29)),0)</f>
        <v>0</v>
      </c>
      <c r="I3278">
        <f>MAX(0,MIN('Peaker Keys'!$B$10,C3278/'Peaker Keys'!$B$30))</f>
        <v>3.4144044980339533E-3</v>
      </c>
      <c r="J3278">
        <f>IF('Peaker Keys'!$B$31=1,H3278,I3278)</f>
        <v>0</v>
      </c>
    </row>
    <row r="3279" spans="1:10" x14ac:dyDescent="0.25">
      <c r="A3279">
        <v>3273</v>
      </c>
      <c r="B3279">
        <v>0</v>
      </c>
      <c r="C3279">
        <v>408.2</v>
      </c>
      <c r="D3279">
        <f>MOD(A3279-1+'Peaker Keys'!$B$7,'Peaker Keys'!$B$5)</f>
        <v>3296</v>
      </c>
      <c r="E3279">
        <f>INT(D3279/'Peaker Keys'!$B$6)+1</f>
        <v>138</v>
      </c>
      <c r="F3279">
        <f>MOD(D3279,'Peaker Keys'!$B$6)</f>
        <v>8</v>
      </c>
      <c r="G3279" t="str">
        <f>VLOOKUP(E3279,Clustering!$A$6:$B$370,2,FALSE)</f>
        <v>Winter</v>
      </c>
      <c r="H3279">
        <f>IF('Peaker Keys'!$B$29&gt;0,MAX(0,MIN('Peaker Keys'!$B$10,B3279/'Peaker Keys'!$B$29)),0)</f>
        <v>0</v>
      </c>
      <c r="I3279">
        <f>MAX(0,MIN('Peaker Keys'!$B$10,C3279/'Peaker Keys'!$B$30))</f>
        <v>3.4194306086787526E-3</v>
      </c>
      <c r="J3279">
        <f>IF('Peaker Keys'!$B$31=1,H3279,I3279)</f>
        <v>0</v>
      </c>
    </row>
    <row r="3280" spans="1:10" x14ac:dyDescent="0.25">
      <c r="A3280">
        <v>3274</v>
      </c>
      <c r="B3280">
        <v>0</v>
      </c>
      <c r="C3280">
        <v>407.6</v>
      </c>
      <c r="D3280">
        <f>MOD(A3280-1+'Peaker Keys'!$B$7,'Peaker Keys'!$B$5)</f>
        <v>3297</v>
      </c>
      <c r="E3280">
        <f>INT(D3280/'Peaker Keys'!$B$6)+1</f>
        <v>138</v>
      </c>
      <c r="F3280">
        <f>MOD(D3280,'Peaker Keys'!$B$6)</f>
        <v>9</v>
      </c>
      <c r="G3280" t="str">
        <f>VLOOKUP(E3280,Clustering!$A$6:$B$370,2,FALSE)</f>
        <v>Winter</v>
      </c>
      <c r="H3280">
        <f>IF('Peaker Keys'!$B$29&gt;0,MAX(0,MIN('Peaker Keys'!$B$10,B3280/'Peaker Keys'!$B$29)),0)</f>
        <v>0</v>
      </c>
      <c r="I3280">
        <f>MAX(0,MIN('Peaker Keys'!$B$10,C3280/'Peaker Keys'!$B$30))</f>
        <v>3.4144044980339533E-3</v>
      </c>
      <c r="J3280">
        <f>IF('Peaker Keys'!$B$31=1,H3280,I3280)</f>
        <v>0</v>
      </c>
    </row>
    <row r="3281" spans="1:10" x14ac:dyDescent="0.25">
      <c r="A3281">
        <v>3275</v>
      </c>
      <c r="B3281">
        <v>0</v>
      </c>
      <c r="C3281">
        <v>407.6</v>
      </c>
      <c r="D3281">
        <f>MOD(A3281-1+'Peaker Keys'!$B$7,'Peaker Keys'!$B$5)</f>
        <v>3298</v>
      </c>
      <c r="E3281">
        <f>INT(D3281/'Peaker Keys'!$B$6)+1</f>
        <v>138</v>
      </c>
      <c r="F3281">
        <f>MOD(D3281,'Peaker Keys'!$B$6)</f>
        <v>10</v>
      </c>
      <c r="G3281" t="str">
        <f>VLOOKUP(E3281,Clustering!$A$6:$B$370,2,FALSE)</f>
        <v>Winter</v>
      </c>
      <c r="H3281">
        <f>IF('Peaker Keys'!$B$29&gt;0,MAX(0,MIN('Peaker Keys'!$B$10,B3281/'Peaker Keys'!$B$29)),0)</f>
        <v>0</v>
      </c>
      <c r="I3281">
        <f>MAX(0,MIN('Peaker Keys'!$B$10,C3281/'Peaker Keys'!$B$30))</f>
        <v>3.4144044980339533E-3</v>
      </c>
      <c r="J3281">
        <f>IF('Peaker Keys'!$B$31=1,H3281,I3281)</f>
        <v>0</v>
      </c>
    </row>
    <row r="3282" spans="1:10" x14ac:dyDescent="0.25">
      <c r="A3282">
        <v>3276</v>
      </c>
      <c r="B3282">
        <v>0</v>
      </c>
      <c r="C3282">
        <v>407.6</v>
      </c>
      <c r="D3282">
        <f>MOD(A3282-1+'Peaker Keys'!$B$7,'Peaker Keys'!$B$5)</f>
        <v>3299</v>
      </c>
      <c r="E3282">
        <f>INT(D3282/'Peaker Keys'!$B$6)+1</f>
        <v>138</v>
      </c>
      <c r="F3282">
        <f>MOD(D3282,'Peaker Keys'!$B$6)</f>
        <v>11</v>
      </c>
      <c r="G3282" t="str">
        <f>VLOOKUP(E3282,Clustering!$A$6:$B$370,2,FALSE)</f>
        <v>Winter</v>
      </c>
      <c r="H3282">
        <f>IF('Peaker Keys'!$B$29&gt;0,MAX(0,MIN('Peaker Keys'!$B$10,B3282/'Peaker Keys'!$B$29)),0)</f>
        <v>0</v>
      </c>
      <c r="I3282">
        <f>MAX(0,MIN('Peaker Keys'!$B$10,C3282/'Peaker Keys'!$B$30))</f>
        <v>3.4144044980339533E-3</v>
      </c>
      <c r="J3282">
        <f>IF('Peaker Keys'!$B$31=1,H3282,I3282)</f>
        <v>0</v>
      </c>
    </row>
    <row r="3283" spans="1:10" x14ac:dyDescent="0.25">
      <c r="A3283">
        <v>3277</v>
      </c>
      <c r="B3283">
        <v>0</v>
      </c>
      <c r="C3283">
        <v>407.6</v>
      </c>
      <c r="D3283">
        <f>MOD(A3283-1+'Peaker Keys'!$B$7,'Peaker Keys'!$B$5)</f>
        <v>3300</v>
      </c>
      <c r="E3283">
        <f>INT(D3283/'Peaker Keys'!$B$6)+1</f>
        <v>138</v>
      </c>
      <c r="F3283">
        <f>MOD(D3283,'Peaker Keys'!$B$6)</f>
        <v>12</v>
      </c>
      <c r="G3283" t="str">
        <f>VLOOKUP(E3283,Clustering!$A$6:$B$370,2,FALSE)</f>
        <v>Winter</v>
      </c>
      <c r="H3283">
        <f>IF('Peaker Keys'!$B$29&gt;0,MAX(0,MIN('Peaker Keys'!$B$10,B3283/'Peaker Keys'!$B$29)),0)</f>
        <v>0</v>
      </c>
      <c r="I3283">
        <f>MAX(0,MIN('Peaker Keys'!$B$10,C3283/'Peaker Keys'!$B$30))</f>
        <v>3.4144044980339533E-3</v>
      </c>
      <c r="J3283">
        <f>IF('Peaker Keys'!$B$31=1,H3283,I3283)</f>
        <v>0</v>
      </c>
    </row>
    <row r="3284" spans="1:10" x14ac:dyDescent="0.25">
      <c r="A3284">
        <v>3278</v>
      </c>
      <c r="B3284">
        <v>0</v>
      </c>
      <c r="C3284">
        <v>407.6</v>
      </c>
      <c r="D3284">
        <f>MOD(A3284-1+'Peaker Keys'!$B$7,'Peaker Keys'!$B$5)</f>
        <v>3301</v>
      </c>
      <c r="E3284">
        <f>INT(D3284/'Peaker Keys'!$B$6)+1</f>
        <v>138</v>
      </c>
      <c r="F3284">
        <f>MOD(D3284,'Peaker Keys'!$B$6)</f>
        <v>13</v>
      </c>
      <c r="G3284" t="str">
        <f>VLOOKUP(E3284,Clustering!$A$6:$B$370,2,FALSE)</f>
        <v>Winter</v>
      </c>
      <c r="H3284">
        <f>IF('Peaker Keys'!$B$29&gt;0,MAX(0,MIN('Peaker Keys'!$B$10,B3284/'Peaker Keys'!$B$29)),0)</f>
        <v>0</v>
      </c>
      <c r="I3284">
        <f>MAX(0,MIN('Peaker Keys'!$B$10,C3284/'Peaker Keys'!$B$30))</f>
        <v>3.4144044980339533E-3</v>
      </c>
      <c r="J3284">
        <f>IF('Peaker Keys'!$B$31=1,H3284,I3284)</f>
        <v>0</v>
      </c>
    </row>
    <row r="3285" spans="1:10" x14ac:dyDescent="0.25">
      <c r="A3285">
        <v>3279</v>
      </c>
      <c r="B3285">
        <v>0</v>
      </c>
      <c r="C3285">
        <v>407.6</v>
      </c>
      <c r="D3285">
        <f>MOD(A3285-1+'Peaker Keys'!$B$7,'Peaker Keys'!$B$5)</f>
        <v>3302</v>
      </c>
      <c r="E3285">
        <f>INT(D3285/'Peaker Keys'!$B$6)+1</f>
        <v>138</v>
      </c>
      <c r="F3285">
        <f>MOD(D3285,'Peaker Keys'!$B$6)</f>
        <v>14</v>
      </c>
      <c r="G3285" t="str">
        <f>VLOOKUP(E3285,Clustering!$A$6:$B$370,2,FALSE)</f>
        <v>Winter</v>
      </c>
      <c r="H3285">
        <f>IF('Peaker Keys'!$B$29&gt;0,MAX(0,MIN('Peaker Keys'!$B$10,B3285/'Peaker Keys'!$B$29)),0)</f>
        <v>0</v>
      </c>
      <c r="I3285">
        <f>MAX(0,MIN('Peaker Keys'!$B$10,C3285/'Peaker Keys'!$B$30))</f>
        <v>3.4144044980339533E-3</v>
      </c>
      <c r="J3285">
        <f>IF('Peaker Keys'!$B$31=1,H3285,I3285)</f>
        <v>0</v>
      </c>
    </row>
    <row r="3286" spans="1:10" x14ac:dyDescent="0.25">
      <c r="A3286">
        <v>3280</v>
      </c>
      <c r="B3286">
        <v>0</v>
      </c>
      <c r="C3286">
        <v>407.6</v>
      </c>
      <c r="D3286">
        <f>MOD(A3286-1+'Peaker Keys'!$B$7,'Peaker Keys'!$B$5)</f>
        <v>3303</v>
      </c>
      <c r="E3286">
        <f>INT(D3286/'Peaker Keys'!$B$6)+1</f>
        <v>138</v>
      </c>
      <c r="F3286">
        <f>MOD(D3286,'Peaker Keys'!$B$6)</f>
        <v>15</v>
      </c>
      <c r="G3286" t="str">
        <f>VLOOKUP(E3286,Clustering!$A$6:$B$370,2,FALSE)</f>
        <v>Winter</v>
      </c>
      <c r="H3286">
        <f>IF('Peaker Keys'!$B$29&gt;0,MAX(0,MIN('Peaker Keys'!$B$10,B3286/'Peaker Keys'!$B$29)),0)</f>
        <v>0</v>
      </c>
      <c r="I3286">
        <f>MAX(0,MIN('Peaker Keys'!$B$10,C3286/'Peaker Keys'!$B$30))</f>
        <v>3.4144044980339533E-3</v>
      </c>
      <c r="J3286">
        <f>IF('Peaker Keys'!$B$31=1,H3286,I3286)</f>
        <v>0</v>
      </c>
    </row>
    <row r="3287" spans="1:10" x14ac:dyDescent="0.25">
      <c r="A3287">
        <v>3281</v>
      </c>
      <c r="B3287">
        <v>0</v>
      </c>
      <c r="C3287">
        <v>412.4</v>
      </c>
      <c r="D3287">
        <f>MOD(A3287-1+'Peaker Keys'!$B$7,'Peaker Keys'!$B$5)</f>
        <v>3304</v>
      </c>
      <c r="E3287">
        <f>INT(D3287/'Peaker Keys'!$B$6)+1</f>
        <v>138</v>
      </c>
      <c r="F3287">
        <f>MOD(D3287,'Peaker Keys'!$B$6)</f>
        <v>16</v>
      </c>
      <c r="G3287" t="str">
        <f>VLOOKUP(E3287,Clustering!$A$6:$B$370,2,FALSE)</f>
        <v>Winter</v>
      </c>
      <c r="H3287">
        <f>IF('Peaker Keys'!$B$29&gt;0,MAX(0,MIN('Peaker Keys'!$B$10,B3287/'Peaker Keys'!$B$29)),0)</f>
        <v>0</v>
      </c>
      <c r="I3287">
        <f>MAX(0,MIN('Peaker Keys'!$B$10,C3287/'Peaker Keys'!$B$30))</f>
        <v>3.4546133831923507E-3</v>
      </c>
      <c r="J3287">
        <f>IF('Peaker Keys'!$B$31=1,H3287,I3287)</f>
        <v>0</v>
      </c>
    </row>
    <row r="3288" spans="1:10" x14ac:dyDescent="0.25">
      <c r="A3288">
        <v>3282</v>
      </c>
      <c r="B3288">
        <v>0</v>
      </c>
      <c r="C3288">
        <v>975.6</v>
      </c>
      <c r="D3288">
        <f>MOD(A3288-1+'Peaker Keys'!$B$7,'Peaker Keys'!$B$5)</f>
        <v>3305</v>
      </c>
      <c r="E3288">
        <f>INT(D3288/'Peaker Keys'!$B$6)+1</f>
        <v>138</v>
      </c>
      <c r="F3288">
        <f>MOD(D3288,'Peaker Keys'!$B$6)</f>
        <v>17</v>
      </c>
      <c r="G3288" t="str">
        <f>VLOOKUP(E3288,Clustering!$A$6:$B$370,2,FALSE)</f>
        <v>Winter</v>
      </c>
      <c r="H3288">
        <f>IF('Peaker Keys'!$B$29&gt;0,MAX(0,MIN('Peaker Keys'!$B$10,B3288/'Peaker Keys'!$B$29)),0)</f>
        <v>0</v>
      </c>
      <c r="I3288">
        <f>MAX(0,MIN('Peaker Keys'!$B$10,C3288/'Peaker Keys'!$B$30))</f>
        <v>8.1724559084443687E-3</v>
      </c>
      <c r="J3288">
        <f>IF('Peaker Keys'!$B$31=1,H3288,I3288)</f>
        <v>0</v>
      </c>
    </row>
    <row r="3289" spans="1:10" x14ac:dyDescent="0.25">
      <c r="A3289">
        <v>3283</v>
      </c>
      <c r="B3289">
        <v>0</v>
      </c>
      <c r="C3289">
        <v>4107.8</v>
      </c>
      <c r="D3289">
        <f>MOD(A3289-1+'Peaker Keys'!$B$7,'Peaker Keys'!$B$5)</f>
        <v>3306</v>
      </c>
      <c r="E3289">
        <f>INT(D3289/'Peaker Keys'!$B$6)+1</f>
        <v>138</v>
      </c>
      <c r="F3289">
        <f>MOD(D3289,'Peaker Keys'!$B$6)</f>
        <v>18</v>
      </c>
      <c r="G3289" t="str">
        <f>VLOOKUP(E3289,Clustering!$A$6:$B$370,2,FALSE)</f>
        <v>Winter</v>
      </c>
      <c r="H3289">
        <f>IF('Peaker Keys'!$B$29&gt;0,MAX(0,MIN('Peaker Keys'!$B$10,B3289/'Peaker Keys'!$B$29)),0)</f>
        <v>0</v>
      </c>
      <c r="I3289">
        <f>MAX(0,MIN('Peaker Keys'!$B$10,C3289/'Peaker Keys'!$B$30))</f>
        <v>3.4410428844513917E-2</v>
      </c>
      <c r="J3289">
        <f>IF('Peaker Keys'!$B$31=1,H3289,I3289)</f>
        <v>0</v>
      </c>
    </row>
    <row r="3290" spans="1:10" x14ac:dyDescent="0.25">
      <c r="A3290">
        <v>3284</v>
      </c>
      <c r="B3290">
        <v>0</v>
      </c>
      <c r="C3290">
        <v>4621.2</v>
      </c>
      <c r="D3290">
        <f>MOD(A3290-1+'Peaker Keys'!$B$7,'Peaker Keys'!$B$5)</f>
        <v>3307</v>
      </c>
      <c r="E3290">
        <f>INT(D3290/'Peaker Keys'!$B$6)+1</f>
        <v>138</v>
      </c>
      <c r="F3290">
        <f>MOD(D3290,'Peaker Keys'!$B$6)</f>
        <v>19</v>
      </c>
      <c r="G3290" t="str">
        <f>VLOOKUP(E3290,Clustering!$A$6:$B$370,2,FALSE)</f>
        <v>Winter</v>
      </c>
      <c r="H3290">
        <f>IF('Peaker Keys'!$B$29&gt;0,MAX(0,MIN('Peaker Keys'!$B$10,B3290/'Peaker Keys'!$B$29)),0)</f>
        <v>0</v>
      </c>
      <c r="I3290">
        <f>MAX(0,MIN('Peaker Keys'!$B$10,C3290/'Peaker Keys'!$B$30))</f>
        <v>3.8711104186247555E-2</v>
      </c>
      <c r="J3290">
        <f>IF('Peaker Keys'!$B$31=1,H3290,I3290)</f>
        <v>0</v>
      </c>
    </row>
    <row r="3291" spans="1:10" x14ac:dyDescent="0.25">
      <c r="A3291">
        <v>3285</v>
      </c>
      <c r="B3291">
        <v>0</v>
      </c>
      <c r="C3291">
        <v>4119.6000000000004</v>
      </c>
      <c r="D3291">
        <f>MOD(A3291-1+'Peaker Keys'!$B$7,'Peaker Keys'!$B$5)</f>
        <v>3308</v>
      </c>
      <c r="E3291">
        <f>INT(D3291/'Peaker Keys'!$B$6)+1</f>
        <v>138</v>
      </c>
      <c r="F3291">
        <f>MOD(D3291,'Peaker Keys'!$B$6)</f>
        <v>20</v>
      </c>
      <c r="G3291" t="str">
        <f>VLOOKUP(E3291,Clustering!$A$6:$B$370,2,FALSE)</f>
        <v>Winter</v>
      </c>
      <c r="H3291">
        <f>IF('Peaker Keys'!$B$29&gt;0,MAX(0,MIN('Peaker Keys'!$B$10,B3291/'Peaker Keys'!$B$29)),0)</f>
        <v>0</v>
      </c>
      <c r="I3291">
        <f>MAX(0,MIN('Peaker Keys'!$B$10,C3291/'Peaker Keys'!$B$30))</f>
        <v>3.450927568719498E-2</v>
      </c>
      <c r="J3291">
        <f>IF('Peaker Keys'!$B$31=1,H3291,I3291)</f>
        <v>0</v>
      </c>
    </row>
    <row r="3292" spans="1:10" x14ac:dyDescent="0.25">
      <c r="A3292">
        <v>3286</v>
      </c>
      <c r="B3292">
        <v>0</v>
      </c>
      <c r="C3292">
        <v>3327.9</v>
      </c>
      <c r="D3292">
        <f>MOD(A3292-1+'Peaker Keys'!$B$7,'Peaker Keys'!$B$5)</f>
        <v>3309</v>
      </c>
      <c r="E3292">
        <f>INT(D3292/'Peaker Keys'!$B$6)+1</f>
        <v>138</v>
      </c>
      <c r="F3292">
        <f>MOD(D3292,'Peaker Keys'!$B$6)</f>
        <v>21</v>
      </c>
      <c r="G3292" t="str">
        <f>VLOOKUP(E3292,Clustering!$A$6:$B$370,2,FALSE)</f>
        <v>Winter</v>
      </c>
      <c r="H3292">
        <f>IF('Peaker Keys'!$B$29&gt;0,MAX(0,MIN('Peaker Keys'!$B$10,B3292/'Peaker Keys'!$B$29)),0)</f>
        <v>0</v>
      </c>
      <c r="I3292">
        <f>MAX(0,MIN('Peaker Keys'!$B$10,C3292/'Peaker Keys'!$B$30))</f>
        <v>2.7877322691381729E-2</v>
      </c>
      <c r="J3292">
        <f>IF('Peaker Keys'!$B$31=1,H3292,I3292)</f>
        <v>0</v>
      </c>
    </row>
    <row r="3293" spans="1:10" x14ac:dyDescent="0.25">
      <c r="A3293">
        <v>3287</v>
      </c>
      <c r="B3293">
        <v>0</v>
      </c>
      <c r="C3293">
        <v>1250.5999999999999</v>
      </c>
      <c r="D3293">
        <f>MOD(A3293-1+'Peaker Keys'!$B$7,'Peaker Keys'!$B$5)</f>
        <v>3310</v>
      </c>
      <c r="E3293">
        <f>INT(D3293/'Peaker Keys'!$B$6)+1</f>
        <v>138</v>
      </c>
      <c r="F3293">
        <f>MOD(D3293,'Peaker Keys'!$B$6)</f>
        <v>22</v>
      </c>
      <c r="G3293" t="str">
        <f>VLOOKUP(E3293,Clustering!$A$6:$B$370,2,FALSE)</f>
        <v>Winter</v>
      </c>
      <c r="H3293">
        <f>IF('Peaker Keys'!$B$29&gt;0,MAX(0,MIN('Peaker Keys'!$B$10,B3293/'Peaker Keys'!$B$29)),0)</f>
        <v>0</v>
      </c>
      <c r="I3293">
        <f>MAX(0,MIN('Peaker Keys'!$B$10,C3293/'Peaker Keys'!$B$30))</f>
        <v>1.0476089953977578E-2</v>
      </c>
      <c r="J3293">
        <f>IF('Peaker Keys'!$B$31=1,H3293,I3293)</f>
        <v>0</v>
      </c>
    </row>
    <row r="3294" spans="1:10" x14ac:dyDescent="0.25">
      <c r="A3294">
        <v>3288</v>
      </c>
      <c r="B3294">
        <v>0</v>
      </c>
      <c r="C3294">
        <v>159.1</v>
      </c>
      <c r="D3294">
        <f>MOD(A3294-1+'Peaker Keys'!$B$7,'Peaker Keys'!$B$5)</f>
        <v>3311</v>
      </c>
      <c r="E3294">
        <f>INT(D3294/'Peaker Keys'!$B$6)+1</f>
        <v>138</v>
      </c>
      <c r="F3294">
        <f>MOD(D3294,'Peaker Keys'!$B$6)</f>
        <v>23</v>
      </c>
      <c r="G3294" t="str">
        <f>VLOOKUP(E3294,Clustering!$A$6:$B$370,2,FALSE)</f>
        <v>Winter</v>
      </c>
      <c r="H3294">
        <f>IF('Peaker Keys'!$B$29&gt;0,MAX(0,MIN('Peaker Keys'!$B$10,B3294/'Peaker Keys'!$B$29)),0)</f>
        <v>0</v>
      </c>
      <c r="I3294">
        <f>MAX(0,MIN('Peaker Keys'!$B$10,C3294/'Peaker Keys'!$B$30))</f>
        <v>1.3327570059793962E-3</v>
      </c>
      <c r="J3294">
        <f>IF('Peaker Keys'!$B$31=1,H3294,I3294)</f>
        <v>0</v>
      </c>
    </row>
    <row r="3295" spans="1:10" x14ac:dyDescent="0.25">
      <c r="A3295">
        <v>3289</v>
      </c>
      <c r="B3295">
        <v>0</v>
      </c>
      <c r="C3295">
        <v>159.1</v>
      </c>
      <c r="D3295">
        <f>MOD(A3295-1+'Peaker Keys'!$B$7,'Peaker Keys'!$B$5)</f>
        <v>3312</v>
      </c>
      <c r="E3295">
        <f>INT(D3295/'Peaker Keys'!$B$6)+1</f>
        <v>139</v>
      </c>
      <c r="F3295">
        <f>MOD(D3295,'Peaker Keys'!$B$6)</f>
        <v>0</v>
      </c>
      <c r="G3295" t="str">
        <f>VLOOKUP(E3295,Clustering!$A$6:$B$370,2,FALSE)</f>
        <v>Summer</v>
      </c>
      <c r="H3295">
        <f>IF('Peaker Keys'!$B$29&gt;0,MAX(0,MIN('Peaker Keys'!$B$10,B3295/'Peaker Keys'!$B$29)),0)</f>
        <v>0</v>
      </c>
      <c r="I3295">
        <f>MAX(0,MIN('Peaker Keys'!$B$10,C3295/'Peaker Keys'!$B$30))</f>
        <v>1.3327570059793962E-3</v>
      </c>
      <c r="J3295">
        <f>IF('Peaker Keys'!$B$31=1,H3295,I3295)</f>
        <v>0</v>
      </c>
    </row>
    <row r="3296" spans="1:10" x14ac:dyDescent="0.25">
      <c r="A3296">
        <v>3290</v>
      </c>
      <c r="B3296">
        <v>0</v>
      </c>
      <c r="C3296">
        <v>159.1</v>
      </c>
      <c r="D3296">
        <f>MOD(A3296-1+'Peaker Keys'!$B$7,'Peaker Keys'!$B$5)</f>
        <v>3313</v>
      </c>
      <c r="E3296">
        <f>INT(D3296/'Peaker Keys'!$B$6)+1</f>
        <v>139</v>
      </c>
      <c r="F3296">
        <f>MOD(D3296,'Peaker Keys'!$B$6)</f>
        <v>1</v>
      </c>
      <c r="G3296" t="str">
        <f>VLOOKUP(E3296,Clustering!$A$6:$B$370,2,FALSE)</f>
        <v>Summer</v>
      </c>
      <c r="H3296">
        <f>IF('Peaker Keys'!$B$29&gt;0,MAX(0,MIN('Peaker Keys'!$B$10,B3296/'Peaker Keys'!$B$29)),0)</f>
        <v>0</v>
      </c>
      <c r="I3296">
        <f>MAX(0,MIN('Peaker Keys'!$B$10,C3296/'Peaker Keys'!$B$30))</f>
        <v>1.3327570059793962E-3</v>
      </c>
      <c r="J3296">
        <f>IF('Peaker Keys'!$B$31=1,H3296,I3296)</f>
        <v>0</v>
      </c>
    </row>
    <row r="3297" spans="1:10" x14ac:dyDescent="0.25">
      <c r="A3297">
        <v>3291</v>
      </c>
      <c r="B3297">
        <v>0</v>
      </c>
      <c r="C3297">
        <v>159.1</v>
      </c>
      <c r="D3297">
        <f>MOD(A3297-1+'Peaker Keys'!$B$7,'Peaker Keys'!$B$5)</f>
        <v>3314</v>
      </c>
      <c r="E3297">
        <f>INT(D3297/'Peaker Keys'!$B$6)+1</f>
        <v>139</v>
      </c>
      <c r="F3297">
        <f>MOD(D3297,'Peaker Keys'!$B$6)</f>
        <v>2</v>
      </c>
      <c r="G3297" t="str">
        <f>VLOOKUP(E3297,Clustering!$A$6:$B$370,2,FALSE)</f>
        <v>Summer</v>
      </c>
      <c r="H3297">
        <f>IF('Peaker Keys'!$B$29&gt;0,MAX(0,MIN('Peaker Keys'!$B$10,B3297/'Peaker Keys'!$B$29)),0)</f>
        <v>0</v>
      </c>
      <c r="I3297">
        <f>MAX(0,MIN('Peaker Keys'!$B$10,C3297/'Peaker Keys'!$B$30))</f>
        <v>1.3327570059793962E-3</v>
      </c>
      <c r="J3297">
        <f>IF('Peaker Keys'!$B$31=1,H3297,I3297)</f>
        <v>0</v>
      </c>
    </row>
    <row r="3298" spans="1:10" x14ac:dyDescent="0.25">
      <c r="A3298">
        <v>3292</v>
      </c>
      <c r="B3298">
        <v>0</v>
      </c>
      <c r="C3298">
        <v>159.1</v>
      </c>
      <c r="D3298">
        <f>MOD(A3298-1+'Peaker Keys'!$B$7,'Peaker Keys'!$B$5)</f>
        <v>3315</v>
      </c>
      <c r="E3298">
        <f>INT(D3298/'Peaker Keys'!$B$6)+1</f>
        <v>139</v>
      </c>
      <c r="F3298">
        <f>MOD(D3298,'Peaker Keys'!$B$6)</f>
        <v>3</v>
      </c>
      <c r="G3298" t="str">
        <f>VLOOKUP(E3298,Clustering!$A$6:$B$370,2,FALSE)</f>
        <v>Summer</v>
      </c>
      <c r="H3298">
        <f>IF('Peaker Keys'!$B$29&gt;0,MAX(0,MIN('Peaker Keys'!$B$10,B3298/'Peaker Keys'!$B$29)),0)</f>
        <v>0</v>
      </c>
      <c r="I3298">
        <f>MAX(0,MIN('Peaker Keys'!$B$10,C3298/'Peaker Keys'!$B$30))</f>
        <v>1.3327570059793962E-3</v>
      </c>
      <c r="J3298">
        <f>IF('Peaker Keys'!$B$31=1,H3298,I3298)</f>
        <v>0</v>
      </c>
    </row>
    <row r="3299" spans="1:10" x14ac:dyDescent="0.25">
      <c r="A3299">
        <v>3293</v>
      </c>
      <c r="B3299">
        <v>0</v>
      </c>
      <c r="C3299">
        <v>158.6</v>
      </c>
      <c r="D3299">
        <f>MOD(A3299-1+'Peaker Keys'!$B$7,'Peaker Keys'!$B$5)</f>
        <v>3316</v>
      </c>
      <c r="E3299">
        <f>INT(D3299/'Peaker Keys'!$B$6)+1</f>
        <v>139</v>
      </c>
      <c r="F3299">
        <f>MOD(D3299,'Peaker Keys'!$B$6)</f>
        <v>4</v>
      </c>
      <c r="G3299" t="str">
        <f>VLOOKUP(E3299,Clustering!$A$6:$B$370,2,FALSE)</f>
        <v>Summer</v>
      </c>
      <c r="H3299">
        <f>IF('Peaker Keys'!$B$29&gt;0,MAX(0,MIN('Peaker Keys'!$B$10,B3299/'Peaker Keys'!$B$29)),0)</f>
        <v>0</v>
      </c>
      <c r="I3299">
        <f>MAX(0,MIN('Peaker Keys'!$B$10,C3299/'Peaker Keys'!$B$30))</f>
        <v>1.3285685804420631E-3</v>
      </c>
      <c r="J3299">
        <f>IF('Peaker Keys'!$B$31=1,H3299,I3299)</f>
        <v>0</v>
      </c>
    </row>
    <row r="3300" spans="1:10" x14ac:dyDescent="0.25">
      <c r="A3300">
        <v>3294</v>
      </c>
      <c r="B3300">
        <v>0</v>
      </c>
      <c r="C3300">
        <v>0</v>
      </c>
      <c r="D3300">
        <f>MOD(A3300-1+'Peaker Keys'!$B$7,'Peaker Keys'!$B$5)</f>
        <v>3317</v>
      </c>
      <c r="E3300">
        <f>INT(D3300/'Peaker Keys'!$B$6)+1</f>
        <v>139</v>
      </c>
      <c r="F3300">
        <f>MOD(D3300,'Peaker Keys'!$B$6)</f>
        <v>5</v>
      </c>
      <c r="G3300" t="str">
        <f>VLOOKUP(E3300,Clustering!$A$6:$B$370,2,FALSE)</f>
        <v>Summer</v>
      </c>
      <c r="H3300">
        <f>IF('Peaker Keys'!$B$29&gt;0,MAX(0,MIN('Peaker Keys'!$B$10,B3300/'Peaker Keys'!$B$29)),0)</f>
        <v>0</v>
      </c>
      <c r="I3300">
        <f>MAX(0,MIN('Peaker Keys'!$B$10,C3300/'Peaker Keys'!$B$30))</f>
        <v>0</v>
      </c>
      <c r="J3300">
        <f>IF('Peaker Keys'!$B$31=1,H3300,I3300)</f>
        <v>0</v>
      </c>
    </row>
    <row r="3301" spans="1:10" x14ac:dyDescent="0.25">
      <c r="A3301">
        <v>3295</v>
      </c>
      <c r="B3301">
        <v>0</v>
      </c>
      <c r="C3301">
        <v>0</v>
      </c>
      <c r="D3301">
        <f>MOD(A3301-1+'Peaker Keys'!$B$7,'Peaker Keys'!$B$5)</f>
        <v>3318</v>
      </c>
      <c r="E3301">
        <f>INT(D3301/'Peaker Keys'!$B$6)+1</f>
        <v>139</v>
      </c>
      <c r="F3301">
        <f>MOD(D3301,'Peaker Keys'!$B$6)</f>
        <v>6</v>
      </c>
      <c r="G3301" t="str">
        <f>VLOOKUP(E3301,Clustering!$A$6:$B$370,2,FALSE)</f>
        <v>Summer</v>
      </c>
      <c r="H3301">
        <f>IF('Peaker Keys'!$B$29&gt;0,MAX(0,MIN('Peaker Keys'!$B$10,B3301/'Peaker Keys'!$B$29)),0)</f>
        <v>0</v>
      </c>
      <c r="I3301">
        <f>MAX(0,MIN('Peaker Keys'!$B$10,C3301/'Peaker Keys'!$B$30))</f>
        <v>0</v>
      </c>
      <c r="J3301">
        <f>IF('Peaker Keys'!$B$31=1,H3301,I3301)</f>
        <v>0</v>
      </c>
    </row>
    <row r="3302" spans="1:10" x14ac:dyDescent="0.25">
      <c r="A3302">
        <v>3296</v>
      </c>
      <c r="B3302">
        <v>0</v>
      </c>
      <c r="C3302">
        <v>0</v>
      </c>
      <c r="D3302">
        <f>MOD(A3302-1+'Peaker Keys'!$B$7,'Peaker Keys'!$B$5)</f>
        <v>3319</v>
      </c>
      <c r="E3302">
        <f>INT(D3302/'Peaker Keys'!$B$6)+1</f>
        <v>139</v>
      </c>
      <c r="F3302">
        <f>MOD(D3302,'Peaker Keys'!$B$6)</f>
        <v>7</v>
      </c>
      <c r="G3302" t="str">
        <f>VLOOKUP(E3302,Clustering!$A$6:$B$370,2,FALSE)</f>
        <v>Summer</v>
      </c>
      <c r="H3302">
        <f>IF('Peaker Keys'!$B$29&gt;0,MAX(0,MIN('Peaker Keys'!$B$10,B3302/'Peaker Keys'!$B$29)),0)</f>
        <v>0</v>
      </c>
      <c r="I3302">
        <f>MAX(0,MIN('Peaker Keys'!$B$10,C3302/'Peaker Keys'!$B$30))</f>
        <v>0</v>
      </c>
      <c r="J3302">
        <f>IF('Peaker Keys'!$B$31=1,H3302,I3302)</f>
        <v>0</v>
      </c>
    </row>
    <row r="3303" spans="1:10" x14ac:dyDescent="0.25">
      <c r="A3303">
        <v>3297</v>
      </c>
      <c r="B3303">
        <v>0</v>
      </c>
      <c r="C3303">
        <v>0</v>
      </c>
      <c r="D3303">
        <f>MOD(A3303-1+'Peaker Keys'!$B$7,'Peaker Keys'!$B$5)</f>
        <v>3320</v>
      </c>
      <c r="E3303">
        <f>INT(D3303/'Peaker Keys'!$B$6)+1</f>
        <v>139</v>
      </c>
      <c r="F3303">
        <f>MOD(D3303,'Peaker Keys'!$B$6)</f>
        <v>8</v>
      </c>
      <c r="G3303" t="str">
        <f>VLOOKUP(E3303,Clustering!$A$6:$B$370,2,FALSE)</f>
        <v>Summer</v>
      </c>
      <c r="H3303">
        <f>IF('Peaker Keys'!$B$29&gt;0,MAX(0,MIN('Peaker Keys'!$B$10,B3303/'Peaker Keys'!$B$29)),0)</f>
        <v>0</v>
      </c>
      <c r="I3303">
        <f>MAX(0,MIN('Peaker Keys'!$B$10,C3303/'Peaker Keys'!$B$30))</f>
        <v>0</v>
      </c>
      <c r="J3303">
        <f>IF('Peaker Keys'!$B$31=1,H3303,I3303)</f>
        <v>0</v>
      </c>
    </row>
    <row r="3304" spans="1:10" x14ac:dyDescent="0.25">
      <c r="A3304">
        <v>3298</v>
      </c>
      <c r="B3304">
        <v>0</v>
      </c>
      <c r="C3304">
        <v>0</v>
      </c>
      <c r="D3304">
        <f>MOD(A3304-1+'Peaker Keys'!$B$7,'Peaker Keys'!$B$5)</f>
        <v>3321</v>
      </c>
      <c r="E3304">
        <f>INT(D3304/'Peaker Keys'!$B$6)+1</f>
        <v>139</v>
      </c>
      <c r="F3304">
        <f>MOD(D3304,'Peaker Keys'!$B$6)</f>
        <v>9</v>
      </c>
      <c r="G3304" t="str">
        <f>VLOOKUP(E3304,Clustering!$A$6:$B$370,2,FALSE)</f>
        <v>Summer</v>
      </c>
      <c r="H3304">
        <f>IF('Peaker Keys'!$B$29&gt;0,MAX(0,MIN('Peaker Keys'!$B$10,B3304/'Peaker Keys'!$B$29)),0)</f>
        <v>0</v>
      </c>
      <c r="I3304">
        <f>MAX(0,MIN('Peaker Keys'!$B$10,C3304/'Peaker Keys'!$B$30))</f>
        <v>0</v>
      </c>
      <c r="J3304">
        <f>IF('Peaker Keys'!$B$31=1,H3304,I3304)</f>
        <v>0</v>
      </c>
    </row>
    <row r="3305" spans="1:10" x14ac:dyDescent="0.25">
      <c r="A3305">
        <v>3299</v>
      </c>
      <c r="B3305">
        <v>0</v>
      </c>
      <c r="C3305">
        <v>0</v>
      </c>
      <c r="D3305">
        <f>MOD(A3305-1+'Peaker Keys'!$B$7,'Peaker Keys'!$B$5)</f>
        <v>3322</v>
      </c>
      <c r="E3305">
        <f>INT(D3305/'Peaker Keys'!$B$6)+1</f>
        <v>139</v>
      </c>
      <c r="F3305">
        <f>MOD(D3305,'Peaker Keys'!$B$6)</f>
        <v>10</v>
      </c>
      <c r="G3305" t="str">
        <f>VLOOKUP(E3305,Clustering!$A$6:$B$370,2,FALSE)</f>
        <v>Summer</v>
      </c>
      <c r="H3305">
        <f>IF('Peaker Keys'!$B$29&gt;0,MAX(0,MIN('Peaker Keys'!$B$10,B3305/'Peaker Keys'!$B$29)),0)</f>
        <v>0</v>
      </c>
      <c r="I3305">
        <f>MAX(0,MIN('Peaker Keys'!$B$10,C3305/'Peaker Keys'!$B$30))</f>
        <v>0</v>
      </c>
      <c r="J3305">
        <f>IF('Peaker Keys'!$B$31=1,H3305,I3305)</f>
        <v>0</v>
      </c>
    </row>
    <row r="3306" spans="1:10" x14ac:dyDescent="0.25">
      <c r="A3306">
        <v>3300</v>
      </c>
      <c r="B3306">
        <v>0</v>
      </c>
      <c r="C3306">
        <v>0</v>
      </c>
      <c r="D3306">
        <f>MOD(A3306-1+'Peaker Keys'!$B$7,'Peaker Keys'!$B$5)</f>
        <v>3323</v>
      </c>
      <c r="E3306">
        <f>INT(D3306/'Peaker Keys'!$B$6)+1</f>
        <v>139</v>
      </c>
      <c r="F3306">
        <f>MOD(D3306,'Peaker Keys'!$B$6)</f>
        <v>11</v>
      </c>
      <c r="G3306" t="str">
        <f>VLOOKUP(E3306,Clustering!$A$6:$B$370,2,FALSE)</f>
        <v>Summer</v>
      </c>
      <c r="H3306">
        <f>IF('Peaker Keys'!$B$29&gt;0,MAX(0,MIN('Peaker Keys'!$B$10,B3306/'Peaker Keys'!$B$29)),0)</f>
        <v>0</v>
      </c>
      <c r="I3306">
        <f>MAX(0,MIN('Peaker Keys'!$B$10,C3306/'Peaker Keys'!$B$30))</f>
        <v>0</v>
      </c>
      <c r="J3306">
        <f>IF('Peaker Keys'!$B$31=1,H3306,I3306)</f>
        <v>0</v>
      </c>
    </row>
    <row r="3307" spans="1:10" x14ac:dyDescent="0.25">
      <c r="A3307">
        <v>3301</v>
      </c>
      <c r="B3307">
        <v>0</v>
      </c>
      <c r="C3307">
        <v>0</v>
      </c>
      <c r="D3307">
        <f>MOD(A3307-1+'Peaker Keys'!$B$7,'Peaker Keys'!$B$5)</f>
        <v>3324</v>
      </c>
      <c r="E3307">
        <f>INT(D3307/'Peaker Keys'!$B$6)+1</f>
        <v>139</v>
      </c>
      <c r="F3307">
        <f>MOD(D3307,'Peaker Keys'!$B$6)</f>
        <v>12</v>
      </c>
      <c r="G3307" t="str">
        <f>VLOOKUP(E3307,Clustering!$A$6:$B$370,2,FALSE)</f>
        <v>Summer</v>
      </c>
      <c r="H3307">
        <f>IF('Peaker Keys'!$B$29&gt;0,MAX(0,MIN('Peaker Keys'!$B$10,B3307/'Peaker Keys'!$B$29)),0)</f>
        <v>0</v>
      </c>
      <c r="I3307">
        <f>MAX(0,MIN('Peaker Keys'!$B$10,C3307/'Peaker Keys'!$B$30))</f>
        <v>0</v>
      </c>
      <c r="J3307">
        <f>IF('Peaker Keys'!$B$31=1,H3307,I3307)</f>
        <v>0</v>
      </c>
    </row>
    <row r="3308" spans="1:10" x14ac:dyDescent="0.25">
      <c r="A3308">
        <v>3302</v>
      </c>
      <c r="B3308">
        <v>0</v>
      </c>
      <c r="C3308">
        <v>0</v>
      </c>
      <c r="D3308">
        <f>MOD(A3308-1+'Peaker Keys'!$B$7,'Peaker Keys'!$B$5)</f>
        <v>3325</v>
      </c>
      <c r="E3308">
        <f>INT(D3308/'Peaker Keys'!$B$6)+1</f>
        <v>139</v>
      </c>
      <c r="F3308">
        <f>MOD(D3308,'Peaker Keys'!$B$6)</f>
        <v>13</v>
      </c>
      <c r="G3308" t="str">
        <f>VLOOKUP(E3308,Clustering!$A$6:$B$370,2,FALSE)</f>
        <v>Summer</v>
      </c>
      <c r="H3308">
        <f>IF('Peaker Keys'!$B$29&gt;0,MAX(0,MIN('Peaker Keys'!$B$10,B3308/'Peaker Keys'!$B$29)),0)</f>
        <v>0</v>
      </c>
      <c r="I3308">
        <f>MAX(0,MIN('Peaker Keys'!$B$10,C3308/'Peaker Keys'!$B$30))</f>
        <v>0</v>
      </c>
      <c r="J3308">
        <f>IF('Peaker Keys'!$B$31=1,H3308,I3308)</f>
        <v>0</v>
      </c>
    </row>
    <row r="3309" spans="1:10" x14ac:dyDescent="0.25">
      <c r="A3309">
        <v>3303</v>
      </c>
      <c r="B3309">
        <v>0</v>
      </c>
      <c r="C3309">
        <v>0</v>
      </c>
      <c r="D3309">
        <f>MOD(A3309-1+'Peaker Keys'!$B$7,'Peaker Keys'!$B$5)</f>
        <v>3326</v>
      </c>
      <c r="E3309">
        <f>INT(D3309/'Peaker Keys'!$B$6)+1</f>
        <v>139</v>
      </c>
      <c r="F3309">
        <f>MOD(D3309,'Peaker Keys'!$B$6)</f>
        <v>14</v>
      </c>
      <c r="G3309" t="str">
        <f>VLOOKUP(E3309,Clustering!$A$6:$B$370,2,FALSE)</f>
        <v>Summer</v>
      </c>
      <c r="H3309">
        <f>IF('Peaker Keys'!$B$29&gt;0,MAX(0,MIN('Peaker Keys'!$B$10,B3309/'Peaker Keys'!$B$29)),0)</f>
        <v>0</v>
      </c>
      <c r="I3309">
        <f>MAX(0,MIN('Peaker Keys'!$B$10,C3309/'Peaker Keys'!$B$30))</f>
        <v>0</v>
      </c>
      <c r="J3309">
        <f>IF('Peaker Keys'!$B$31=1,H3309,I3309)</f>
        <v>0</v>
      </c>
    </row>
    <row r="3310" spans="1:10" x14ac:dyDescent="0.25">
      <c r="A3310">
        <v>3304</v>
      </c>
      <c r="B3310">
        <v>0</v>
      </c>
      <c r="C3310">
        <v>0</v>
      </c>
      <c r="D3310">
        <f>MOD(A3310-1+'Peaker Keys'!$B$7,'Peaker Keys'!$B$5)</f>
        <v>3327</v>
      </c>
      <c r="E3310">
        <f>INT(D3310/'Peaker Keys'!$B$6)+1</f>
        <v>139</v>
      </c>
      <c r="F3310">
        <f>MOD(D3310,'Peaker Keys'!$B$6)</f>
        <v>15</v>
      </c>
      <c r="G3310" t="str">
        <f>VLOOKUP(E3310,Clustering!$A$6:$B$370,2,FALSE)</f>
        <v>Summer</v>
      </c>
      <c r="H3310">
        <f>IF('Peaker Keys'!$B$29&gt;0,MAX(0,MIN('Peaker Keys'!$B$10,B3310/'Peaker Keys'!$B$29)),0)</f>
        <v>0</v>
      </c>
      <c r="I3310">
        <f>MAX(0,MIN('Peaker Keys'!$B$10,C3310/'Peaker Keys'!$B$30))</f>
        <v>0</v>
      </c>
      <c r="J3310">
        <f>IF('Peaker Keys'!$B$31=1,H3310,I3310)</f>
        <v>0</v>
      </c>
    </row>
    <row r="3311" spans="1:10" x14ac:dyDescent="0.25">
      <c r="A3311">
        <v>3305</v>
      </c>
      <c r="B3311">
        <v>0</v>
      </c>
      <c r="C3311">
        <v>0</v>
      </c>
      <c r="D3311">
        <f>MOD(A3311-1+'Peaker Keys'!$B$7,'Peaker Keys'!$B$5)</f>
        <v>3328</v>
      </c>
      <c r="E3311">
        <f>INT(D3311/'Peaker Keys'!$B$6)+1</f>
        <v>139</v>
      </c>
      <c r="F3311">
        <f>MOD(D3311,'Peaker Keys'!$B$6)</f>
        <v>16</v>
      </c>
      <c r="G3311" t="str">
        <f>VLOOKUP(E3311,Clustering!$A$6:$B$370,2,FALSE)</f>
        <v>Summer</v>
      </c>
      <c r="H3311">
        <f>IF('Peaker Keys'!$B$29&gt;0,MAX(0,MIN('Peaker Keys'!$B$10,B3311/'Peaker Keys'!$B$29)),0)</f>
        <v>0</v>
      </c>
      <c r="I3311">
        <f>MAX(0,MIN('Peaker Keys'!$B$10,C3311/'Peaker Keys'!$B$30))</f>
        <v>0</v>
      </c>
      <c r="J3311">
        <f>IF('Peaker Keys'!$B$31=1,H3311,I3311)</f>
        <v>0</v>
      </c>
    </row>
    <row r="3312" spans="1:10" x14ac:dyDescent="0.25">
      <c r="A3312">
        <v>3306</v>
      </c>
      <c r="B3312">
        <v>0</v>
      </c>
      <c r="C3312">
        <v>599.6</v>
      </c>
      <c r="D3312">
        <f>MOD(A3312-1+'Peaker Keys'!$B$7,'Peaker Keys'!$B$5)</f>
        <v>3329</v>
      </c>
      <c r="E3312">
        <f>INT(D3312/'Peaker Keys'!$B$6)+1</f>
        <v>139</v>
      </c>
      <c r="F3312">
        <f>MOD(D3312,'Peaker Keys'!$B$6)</f>
        <v>17</v>
      </c>
      <c r="G3312" t="str">
        <f>VLOOKUP(E3312,Clustering!$A$6:$B$370,2,FALSE)</f>
        <v>Summer</v>
      </c>
      <c r="H3312">
        <f>IF('Peaker Keys'!$B$29&gt;0,MAX(0,MIN('Peaker Keys'!$B$10,B3312/'Peaker Keys'!$B$29)),0)</f>
        <v>0</v>
      </c>
      <c r="I3312">
        <f>MAX(0,MIN('Peaker Keys'!$B$10,C3312/'Peaker Keys'!$B$30))</f>
        <v>5.022759904369868E-3</v>
      </c>
      <c r="J3312">
        <f>IF('Peaker Keys'!$B$31=1,H3312,I3312)</f>
        <v>0</v>
      </c>
    </row>
    <row r="3313" spans="1:10" x14ac:dyDescent="0.25">
      <c r="A3313">
        <v>3307</v>
      </c>
      <c r="B3313">
        <v>0</v>
      </c>
      <c r="C3313">
        <v>4636.8</v>
      </c>
      <c r="D3313">
        <f>MOD(A3313-1+'Peaker Keys'!$B$7,'Peaker Keys'!$B$5)</f>
        <v>3330</v>
      </c>
      <c r="E3313">
        <f>INT(D3313/'Peaker Keys'!$B$6)+1</f>
        <v>139</v>
      </c>
      <c r="F3313">
        <f>MOD(D3313,'Peaker Keys'!$B$6)</f>
        <v>18</v>
      </c>
      <c r="G3313" t="str">
        <f>VLOOKUP(E3313,Clustering!$A$6:$B$370,2,FALSE)</f>
        <v>Summer</v>
      </c>
      <c r="H3313">
        <f>IF('Peaker Keys'!$B$29&gt;0,MAX(0,MIN('Peaker Keys'!$B$10,B3313/'Peaker Keys'!$B$29)),0)</f>
        <v>0</v>
      </c>
      <c r="I3313">
        <f>MAX(0,MIN('Peaker Keys'!$B$10,C3313/'Peaker Keys'!$B$30))</f>
        <v>3.884178306301235E-2</v>
      </c>
      <c r="J3313">
        <f>IF('Peaker Keys'!$B$31=1,H3313,I3313)</f>
        <v>0</v>
      </c>
    </row>
    <row r="3314" spans="1:10" x14ac:dyDescent="0.25">
      <c r="A3314">
        <v>3308</v>
      </c>
      <c r="B3314">
        <v>0</v>
      </c>
      <c r="C3314">
        <v>3269.1</v>
      </c>
      <c r="D3314">
        <f>MOD(A3314-1+'Peaker Keys'!$B$7,'Peaker Keys'!$B$5)</f>
        <v>3331</v>
      </c>
      <c r="E3314">
        <f>INT(D3314/'Peaker Keys'!$B$6)+1</f>
        <v>139</v>
      </c>
      <c r="F3314">
        <f>MOD(D3314,'Peaker Keys'!$B$6)</f>
        <v>19</v>
      </c>
      <c r="G3314" t="str">
        <f>VLOOKUP(E3314,Clustering!$A$6:$B$370,2,FALSE)</f>
        <v>Summer</v>
      </c>
      <c r="H3314">
        <f>IF('Peaker Keys'!$B$29&gt;0,MAX(0,MIN('Peaker Keys'!$B$10,B3314/'Peaker Keys'!$B$29)),0)</f>
        <v>0</v>
      </c>
      <c r="I3314">
        <f>MAX(0,MIN('Peaker Keys'!$B$10,C3314/'Peaker Keys'!$B$30))</f>
        <v>2.7384763848191353E-2</v>
      </c>
      <c r="J3314">
        <f>IF('Peaker Keys'!$B$31=1,H3314,I3314)</f>
        <v>0</v>
      </c>
    </row>
    <row r="3315" spans="1:10" x14ac:dyDescent="0.25">
      <c r="A3315">
        <v>3309</v>
      </c>
      <c r="B3315">
        <v>0</v>
      </c>
      <c r="C3315">
        <v>2137.1</v>
      </c>
      <c r="D3315">
        <f>MOD(A3315-1+'Peaker Keys'!$B$7,'Peaker Keys'!$B$5)</f>
        <v>3332</v>
      </c>
      <c r="E3315">
        <f>INT(D3315/'Peaker Keys'!$B$6)+1</f>
        <v>139</v>
      </c>
      <c r="F3315">
        <f>MOD(D3315,'Peaker Keys'!$B$6)</f>
        <v>20</v>
      </c>
      <c r="G3315" t="str">
        <f>VLOOKUP(E3315,Clustering!$A$6:$B$370,2,FALSE)</f>
        <v>Summer</v>
      </c>
      <c r="H3315">
        <f>IF('Peaker Keys'!$B$29&gt;0,MAX(0,MIN('Peaker Keys'!$B$10,B3315/'Peaker Keys'!$B$29)),0)</f>
        <v>0</v>
      </c>
      <c r="I3315">
        <f>MAX(0,MIN('Peaker Keys'!$B$10,C3315/'Peaker Keys'!$B$30))</f>
        <v>1.7902168431669186E-2</v>
      </c>
      <c r="J3315">
        <f>IF('Peaker Keys'!$B$31=1,H3315,I3315)</f>
        <v>0</v>
      </c>
    </row>
    <row r="3316" spans="1:10" x14ac:dyDescent="0.25">
      <c r="A3316">
        <v>3310</v>
      </c>
      <c r="B3316">
        <v>0</v>
      </c>
      <c r="C3316">
        <v>940</v>
      </c>
      <c r="D3316">
        <f>MOD(A3316-1+'Peaker Keys'!$B$7,'Peaker Keys'!$B$5)</f>
        <v>3333</v>
      </c>
      <c r="E3316">
        <f>INT(D3316/'Peaker Keys'!$B$6)+1</f>
        <v>139</v>
      </c>
      <c r="F3316">
        <f>MOD(D3316,'Peaker Keys'!$B$6)</f>
        <v>21</v>
      </c>
      <c r="G3316" t="str">
        <f>VLOOKUP(E3316,Clustering!$A$6:$B$370,2,FALSE)</f>
        <v>Summer</v>
      </c>
      <c r="H3316">
        <f>IF('Peaker Keys'!$B$29&gt;0,MAX(0,MIN('Peaker Keys'!$B$10,B3316/'Peaker Keys'!$B$29)),0)</f>
        <v>0</v>
      </c>
      <c r="I3316">
        <f>MAX(0,MIN('Peaker Keys'!$B$10,C3316/'Peaker Keys'!$B$30))</f>
        <v>7.8742400101862505E-3</v>
      </c>
      <c r="J3316">
        <f>IF('Peaker Keys'!$B$31=1,H3316,I3316)</f>
        <v>0</v>
      </c>
    </row>
    <row r="3317" spans="1:10" x14ac:dyDescent="0.25">
      <c r="A3317">
        <v>3311</v>
      </c>
      <c r="B3317">
        <v>0</v>
      </c>
      <c r="C3317">
        <v>159.1</v>
      </c>
      <c r="D3317">
        <f>MOD(A3317-1+'Peaker Keys'!$B$7,'Peaker Keys'!$B$5)</f>
        <v>3334</v>
      </c>
      <c r="E3317">
        <f>INT(D3317/'Peaker Keys'!$B$6)+1</f>
        <v>139</v>
      </c>
      <c r="F3317">
        <f>MOD(D3317,'Peaker Keys'!$B$6)</f>
        <v>22</v>
      </c>
      <c r="G3317" t="str">
        <f>VLOOKUP(E3317,Clustering!$A$6:$B$370,2,FALSE)</f>
        <v>Summer</v>
      </c>
      <c r="H3317">
        <f>IF('Peaker Keys'!$B$29&gt;0,MAX(0,MIN('Peaker Keys'!$B$10,B3317/'Peaker Keys'!$B$29)),0)</f>
        <v>0</v>
      </c>
      <c r="I3317">
        <f>MAX(0,MIN('Peaker Keys'!$B$10,C3317/'Peaker Keys'!$B$30))</f>
        <v>1.3327570059793962E-3</v>
      </c>
      <c r="J3317">
        <f>IF('Peaker Keys'!$B$31=1,H3317,I3317)</f>
        <v>0</v>
      </c>
    </row>
    <row r="3318" spans="1:10" x14ac:dyDescent="0.25">
      <c r="A3318">
        <v>3312</v>
      </c>
      <c r="B3318">
        <v>0</v>
      </c>
      <c r="C3318">
        <v>159.1</v>
      </c>
      <c r="D3318">
        <f>MOD(A3318-1+'Peaker Keys'!$B$7,'Peaker Keys'!$B$5)</f>
        <v>3335</v>
      </c>
      <c r="E3318">
        <f>INT(D3318/'Peaker Keys'!$B$6)+1</f>
        <v>139</v>
      </c>
      <c r="F3318">
        <f>MOD(D3318,'Peaker Keys'!$B$6)</f>
        <v>23</v>
      </c>
      <c r="G3318" t="str">
        <f>VLOOKUP(E3318,Clustering!$A$6:$B$370,2,FALSE)</f>
        <v>Summer</v>
      </c>
      <c r="H3318">
        <f>IF('Peaker Keys'!$B$29&gt;0,MAX(0,MIN('Peaker Keys'!$B$10,B3318/'Peaker Keys'!$B$29)),0)</f>
        <v>0</v>
      </c>
      <c r="I3318">
        <f>MAX(0,MIN('Peaker Keys'!$B$10,C3318/'Peaker Keys'!$B$30))</f>
        <v>1.3327570059793962E-3</v>
      </c>
      <c r="J3318">
        <f>IF('Peaker Keys'!$B$31=1,H3318,I3318)</f>
        <v>0</v>
      </c>
    </row>
    <row r="3319" spans="1:10" x14ac:dyDescent="0.25">
      <c r="A3319">
        <v>3313</v>
      </c>
      <c r="B3319">
        <v>0</v>
      </c>
      <c r="C3319">
        <v>159.1</v>
      </c>
      <c r="D3319">
        <f>MOD(A3319-1+'Peaker Keys'!$B$7,'Peaker Keys'!$B$5)</f>
        <v>3336</v>
      </c>
      <c r="E3319">
        <f>INT(D3319/'Peaker Keys'!$B$6)+1</f>
        <v>140</v>
      </c>
      <c r="F3319">
        <f>MOD(D3319,'Peaker Keys'!$B$6)</f>
        <v>0</v>
      </c>
      <c r="G3319" t="str">
        <f>VLOOKUP(E3319,Clustering!$A$6:$B$370,2,FALSE)</f>
        <v>Summer</v>
      </c>
      <c r="H3319">
        <f>IF('Peaker Keys'!$B$29&gt;0,MAX(0,MIN('Peaker Keys'!$B$10,B3319/'Peaker Keys'!$B$29)),0)</f>
        <v>0</v>
      </c>
      <c r="I3319">
        <f>MAX(0,MIN('Peaker Keys'!$B$10,C3319/'Peaker Keys'!$B$30))</f>
        <v>1.3327570059793962E-3</v>
      </c>
      <c r="J3319">
        <f>IF('Peaker Keys'!$B$31=1,H3319,I3319)</f>
        <v>0</v>
      </c>
    </row>
    <row r="3320" spans="1:10" x14ac:dyDescent="0.25">
      <c r="A3320">
        <v>3314</v>
      </c>
      <c r="B3320">
        <v>0</v>
      </c>
      <c r="C3320">
        <v>159.1</v>
      </c>
      <c r="D3320">
        <f>MOD(A3320-1+'Peaker Keys'!$B$7,'Peaker Keys'!$B$5)</f>
        <v>3337</v>
      </c>
      <c r="E3320">
        <f>INT(D3320/'Peaker Keys'!$B$6)+1</f>
        <v>140</v>
      </c>
      <c r="F3320">
        <f>MOD(D3320,'Peaker Keys'!$B$6)</f>
        <v>1</v>
      </c>
      <c r="G3320" t="str">
        <f>VLOOKUP(E3320,Clustering!$A$6:$B$370,2,FALSE)</f>
        <v>Summer</v>
      </c>
      <c r="H3320">
        <f>IF('Peaker Keys'!$B$29&gt;0,MAX(0,MIN('Peaker Keys'!$B$10,B3320/'Peaker Keys'!$B$29)),0)</f>
        <v>0</v>
      </c>
      <c r="I3320">
        <f>MAX(0,MIN('Peaker Keys'!$B$10,C3320/'Peaker Keys'!$B$30))</f>
        <v>1.3327570059793962E-3</v>
      </c>
      <c r="J3320">
        <f>IF('Peaker Keys'!$B$31=1,H3320,I3320)</f>
        <v>0</v>
      </c>
    </row>
    <row r="3321" spans="1:10" x14ac:dyDescent="0.25">
      <c r="A3321">
        <v>3315</v>
      </c>
      <c r="B3321">
        <v>0</v>
      </c>
      <c r="C3321">
        <v>159.1</v>
      </c>
      <c r="D3321">
        <f>MOD(A3321-1+'Peaker Keys'!$B$7,'Peaker Keys'!$B$5)</f>
        <v>3338</v>
      </c>
      <c r="E3321">
        <f>INT(D3321/'Peaker Keys'!$B$6)+1</f>
        <v>140</v>
      </c>
      <c r="F3321">
        <f>MOD(D3321,'Peaker Keys'!$B$6)</f>
        <v>2</v>
      </c>
      <c r="G3321" t="str">
        <f>VLOOKUP(E3321,Clustering!$A$6:$B$370,2,FALSE)</f>
        <v>Summer</v>
      </c>
      <c r="H3321">
        <f>IF('Peaker Keys'!$B$29&gt;0,MAX(0,MIN('Peaker Keys'!$B$10,B3321/'Peaker Keys'!$B$29)),0)</f>
        <v>0</v>
      </c>
      <c r="I3321">
        <f>MAX(0,MIN('Peaker Keys'!$B$10,C3321/'Peaker Keys'!$B$30))</f>
        <v>1.3327570059793962E-3</v>
      </c>
      <c r="J3321">
        <f>IF('Peaker Keys'!$B$31=1,H3321,I3321)</f>
        <v>0</v>
      </c>
    </row>
    <row r="3322" spans="1:10" x14ac:dyDescent="0.25">
      <c r="A3322">
        <v>3316</v>
      </c>
      <c r="B3322">
        <v>0</v>
      </c>
      <c r="C3322">
        <v>159.1</v>
      </c>
      <c r="D3322">
        <f>MOD(A3322-1+'Peaker Keys'!$B$7,'Peaker Keys'!$B$5)</f>
        <v>3339</v>
      </c>
      <c r="E3322">
        <f>INT(D3322/'Peaker Keys'!$B$6)+1</f>
        <v>140</v>
      </c>
      <c r="F3322">
        <f>MOD(D3322,'Peaker Keys'!$B$6)</f>
        <v>3</v>
      </c>
      <c r="G3322" t="str">
        <f>VLOOKUP(E3322,Clustering!$A$6:$B$370,2,FALSE)</f>
        <v>Summer</v>
      </c>
      <c r="H3322">
        <f>IF('Peaker Keys'!$B$29&gt;0,MAX(0,MIN('Peaker Keys'!$B$10,B3322/'Peaker Keys'!$B$29)),0)</f>
        <v>0</v>
      </c>
      <c r="I3322">
        <f>MAX(0,MIN('Peaker Keys'!$B$10,C3322/'Peaker Keys'!$B$30))</f>
        <v>1.3327570059793962E-3</v>
      </c>
      <c r="J3322">
        <f>IF('Peaker Keys'!$B$31=1,H3322,I3322)</f>
        <v>0</v>
      </c>
    </row>
    <row r="3323" spans="1:10" x14ac:dyDescent="0.25">
      <c r="A3323">
        <v>3317</v>
      </c>
      <c r="B3323">
        <v>0</v>
      </c>
      <c r="C3323">
        <v>153.6</v>
      </c>
      <c r="D3323">
        <f>MOD(A3323-1+'Peaker Keys'!$B$7,'Peaker Keys'!$B$5)</f>
        <v>3340</v>
      </c>
      <c r="E3323">
        <f>INT(D3323/'Peaker Keys'!$B$6)+1</f>
        <v>140</v>
      </c>
      <c r="F3323">
        <f>MOD(D3323,'Peaker Keys'!$B$6)</f>
        <v>4</v>
      </c>
      <c r="G3323" t="str">
        <f>VLOOKUP(E3323,Clustering!$A$6:$B$370,2,FALSE)</f>
        <v>Summer</v>
      </c>
      <c r="H3323">
        <f>IF('Peaker Keys'!$B$29&gt;0,MAX(0,MIN('Peaker Keys'!$B$10,B3323/'Peaker Keys'!$B$29)),0)</f>
        <v>0</v>
      </c>
      <c r="I3323">
        <f>MAX(0,MIN('Peaker Keys'!$B$10,C3323/'Peaker Keys'!$B$30))</f>
        <v>1.2866843250687319E-3</v>
      </c>
      <c r="J3323">
        <f>IF('Peaker Keys'!$B$31=1,H3323,I3323)</f>
        <v>0</v>
      </c>
    </row>
    <row r="3324" spans="1:10" x14ac:dyDescent="0.25">
      <c r="A3324">
        <v>3318</v>
      </c>
      <c r="B3324">
        <v>0</v>
      </c>
      <c r="C3324">
        <v>0</v>
      </c>
      <c r="D3324">
        <f>MOD(A3324-1+'Peaker Keys'!$B$7,'Peaker Keys'!$B$5)</f>
        <v>3341</v>
      </c>
      <c r="E3324">
        <f>INT(D3324/'Peaker Keys'!$B$6)+1</f>
        <v>140</v>
      </c>
      <c r="F3324">
        <f>MOD(D3324,'Peaker Keys'!$B$6)</f>
        <v>5</v>
      </c>
      <c r="G3324" t="str">
        <f>VLOOKUP(E3324,Clustering!$A$6:$B$370,2,FALSE)</f>
        <v>Summer</v>
      </c>
      <c r="H3324">
        <f>IF('Peaker Keys'!$B$29&gt;0,MAX(0,MIN('Peaker Keys'!$B$10,B3324/'Peaker Keys'!$B$29)),0)</f>
        <v>0</v>
      </c>
      <c r="I3324">
        <f>MAX(0,MIN('Peaker Keys'!$B$10,C3324/'Peaker Keys'!$B$30))</f>
        <v>0</v>
      </c>
      <c r="J3324">
        <f>IF('Peaker Keys'!$B$31=1,H3324,I3324)</f>
        <v>0</v>
      </c>
    </row>
    <row r="3325" spans="1:10" x14ac:dyDescent="0.25">
      <c r="A3325">
        <v>3319</v>
      </c>
      <c r="B3325">
        <v>0</v>
      </c>
      <c r="C3325">
        <v>0</v>
      </c>
      <c r="D3325">
        <f>MOD(A3325-1+'Peaker Keys'!$B$7,'Peaker Keys'!$B$5)</f>
        <v>3342</v>
      </c>
      <c r="E3325">
        <f>INT(D3325/'Peaker Keys'!$B$6)+1</f>
        <v>140</v>
      </c>
      <c r="F3325">
        <f>MOD(D3325,'Peaker Keys'!$B$6)</f>
        <v>6</v>
      </c>
      <c r="G3325" t="str">
        <f>VLOOKUP(E3325,Clustering!$A$6:$B$370,2,FALSE)</f>
        <v>Summer</v>
      </c>
      <c r="H3325">
        <f>IF('Peaker Keys'!$B$29&gt;0,MAX(0,MIN('Peaker Keys'!$B$10,B3325/'Peaker Keys'!$B$29)),0)</f>
        <v>0</v>
      </c>
      <c r="I3325">
        <f>MAX(0,MIN('Peaker Keys'!$B$10,C3325/'Peaker Keys'!$B$30))</f>
        <v>0</v>
      </c>
      <c r="J3325">
        <f>IF('Peaker Keys'!$B$31=1,H3325,I3325)</f>
        <v>0</v>
      </c>
    </row>
    <row r="3326" spans="1:10" x14ac:dyDescent="0.25">
      <c r="A3326">
        <v>3320</v>
      </c>
      <c r="B3326">
        <v>0</v>
      </c>
      <c r="C3326">
        <v>0</v>
      </c>
      <c r="D3326">
        <f>MOD(A3326-1+'Peaker Keys'!$B$7,'Peaker Keys'!$B$5)</f>
        <v>3343</v>
      </c>
      <c r="E3326">
        <f>INT(D3326/'Peaker Keys'!$B$6)+1</f>
        <v>140</v>
      </c>
      <c r="F3326">
        <f>MOD(D3326,'Peaker Keys'!$B$6)</f>
        <v>7</v>
      </c>
      <c r="G3326" t="str">
        <f>VLOOKUP(E3326,Clustering!$A$6:$B$370,2,FALSE)</f>
        <v>Summer</v>
      </c>
      <c r="H3326">
        <f>IF('Peaker Keys'!$B$29&gt;0,MAX(0,MIN('Peaker Keys'!$B$10,B3326/'Peaker Keys'!$B$29)),0)</f>
        <v>0</v>
      </c>
      <c r="I3326">
        <f>MAX(0,MIN('Peaker Keys'!$B$10,C3326/'Peaker Keys'!$B$30))</f>
        <v>0</v>
      </c>
      <c r="J3326">
        <f>IF('Peaker Keys'!$B$31=1,H3326,I3326)</f>
        <v>0</v>
      </c>
    </row>
    <row r="3327" spans="1:10" x14ac:dyDescent="0.25">
      <c r="A3327">
        <v>3321</v>
      </c>
      <c r="B3327">
        <v>0</v>
      </c>
      <c r="C3327">
        <v>0</v>
      </c>
      <c r="D3327">
        <f>MOD(A3327-1+'Peaker Keys'!$B$7,'Peaker Keys'!$B$5)</f>
        <v>3344</v>
      </c>
      <c r="E3327">
        <f>INT(D3327/'Peaker Keys'!$B$6)+1</f>
        <v>140</v>
      </c>
      <c r="F3327">
        <f>MOD(D3327,'Peaker Keys'!$B$6)</f>
        <v>8</v>
      </c>
      <c r="G3327" t="str">
        <f>VLOOKUP(E3327,Clustering!$A$6:$B$370,2,FALSE)</f>
        <v>Summer</v>
      </c>
      <c r="H3327">
        <f>IF('Peaker Keys'!$B$29&gt;0,MAX(0,MIN('Peaker Keys'!$B$10,B3327/'Peaker Keys'!$B$29)),0)</f>
        <v>0</v>
      </c>
      <c r="I3327">
        <f>MAX(0,MIN('Peaker Keys'!$B$10,C3327/'Peaker Keys'!$B$30))</f>
        <v>0</v>
      </c>
      <c r="J3327">
        <f>IF('Peaker Keys'!$B$31=1,H3327,I3327)</f>
        <v>0</v>
      </c>
    </row>
    <row r="3328" spans="1:10" x14ac:dyDescent="0.25">
      <c r="A3328">
        <v>3322</v>
      </c>
      <c r="B3328">
        <v>0</v>
      </c>
      <c r="C3328">
        <v>0</v>
      </c>
      <c r="D3328">
        <f>MOD(A3328-1+'Peaker Keys'!$B$7,'Peaker Keys'!$B$5)</f>
        <v>3345</v>
      </c>
      <c r="E3328">
        <f>INT(D3328/'Peaker Keys'!$B$6)+1</f>
        <v>140</v>
      </c>
      <c r="F3328">
        <f>MOD(D3328,'Peaker Keys'!$B$6)</f>
        <v>9</v>
      </c>
      <c r="G3328" t="str">
        <f>VLOOKUP(E3328,Clustering!$A$6:$B$370,2,FALSE)</f>
        <v>Summer</v>
      </c>
      <c r="H3328">
        <f>IF('Peaker Keys'!$B$29&gt;0,MAX(0,MIN('Peaker Keys'!$B$10,B3328/'Peaker Keys'!$B$29)),0)</f>
        <v>0</v>
      </c>
      <c r="I3328">
        <f>MAX(0,MIN('Peaker Keys'!$B$10,C3328/'Peaker Keys'!$B$30))</f>
        <v>0</v>
      </c>
      <c r="J3328">
        <f>IF('Peaker Keys'!$B$31=1,H3328,I3328)</f>
        <v>0</v>
      </c>
    </row>
    <row r="3329" spans="1:10" x14ac:dyDescent="0.25">
      <c r="A3329">
        <v>3323</v>
      </c>
      <c r="B3329">
        <v>0</v>
      </c>
      <c r="C3329">
        <v>0</v>
      </c>
      <c r="D3329">
        <f>MOD(A3329-1+'Peaker Keys'!$B$7,'Peaker Keys'!$B$5)</f>
        <v>3346</v>
      </c>
      <c r="E3329">
        <f>INT(D3329/'Peaker Keys'!$B$6)+1</f>
        <v>140</v>
      </c>
      <c r="F3329">
        <f>MOD(D3329,'Peaker Keys'!$B$6)</f>
        <v>10</v>
      </c>
      <c r="G3329" t="str">
        <f>VLOOKUP(E3329,Clustering!$A$6:$B$370,2,FALSE)</f>
        <v>Summer</v>
      </c>
      <c r="H3329">
        <f>IF('Peaker Keys'!$B$29&gt;0,MAX(0,MIN('Peaker Keys'!$B$10,B3329/'Peaker Keys'!$B$29)),0)</f>
        <v>0</v>
      </c>
      <c r="I3329">
        <f>MAX(0,MIN('Peaker Keys'!$B$10,C3329/'Peaker Keys'!$B$30))</f>
        <v>0</v>
      </c>
      <c r="J3329">
        <f>IF('Peaker Keys'!$B$31=1,H3329,I3329)</f>
        <v>0</v>
      </c>
    </row>
    <row r="3330" spans="1:10" x14ac:dyDescent="0.25">
      <c r="A3330">
        <v>3324</v>
      </c>
      <c r="B3330">
        <v>0</v>
      </c>
      <c r="C3330">
        <v>0</v>
      </c>
      <c r="D3330">
        <f>MOD(A3330-1+'Peaker Keys'!$B$7,'Peaker Keys'!$B$5)</f>
        <v>3347</v>
      </c>
      <c r="E3330">
        <f>INT(D3330/'Peaker Keys'!$B$6)+1</f>
        <v>140</v>
      </c>
      <c r="F3330">
        <f>MOD(D3330,'Peaker Keys'!$B$6)</f>
        <v>11</v>
      </c>
      <c r="G3330" t="str">
        <f>VLOOKUP(E3330,Clustering!$A$6:$B$370,2,FALSE)</f>
        <v>Summer</v>
      </c>
      <c r="H3330">
        <f>IF('Peaker Keys'!$B$29&gt;0,MAX(0,MIN('Peaker Keys'!$B$10,B3330/'Peaker Keys'!$B$29)),0)</f>
        <v>0</v>
      </c>
      <c r="I3330">
        <f>MAX(0,MIN('Peaker Keys'!$B$10,C3330/'Peaker Keys'!$B$30))</f>
        <v>0</v>
      </c>
      <c r="J3330">
        <f>IF('Peaker Keys'!$B$31=1,H3330,I3330)</f>
        <v>0</v>
      </c>
    </row>
    <row r="3331" spans="1:10" x14ac:dyDescent="0.25">
      <c r="A3331">
        <v>3325</v>
      </c>
      <c r="B3331">
        <v>0</v>
      </c>
      <c r="C3331">
        <v>0</v>
      </c>
      <c r="D3331">
        <f>MOD(A3331-1+'Peaker Keys'!$B$7,'Peaker Keys'!$B$5)</f>
        <v>3348</v>
      </c>
      <c r="E3331">
        <f>INT(D3331/'Peaker Keys'!$B$6)+1</f>
        <v>140</v>
      </c>
      <c r="F3331">
        <f>MOD(D3331,'Peaker Keys'!$B$6)</f>
        <v>12</v>
      </c>
      <c r="G3331" t="str">
        <f>VLOOKUP(E3331,Clustering!$A$6:$B$370,2,FALSE)</f>
        <v>Summer</v>
      </c>
      <c r="H3331">
        <f>IF('Peaker Keys'!$B$29&gt;0,MAX(0,MIN('Peaker Keys'!$B$10,B3331/'Peaker Keys'!$B$29)),0)</f>
        <v>0</v>
      </c>
      <c r="I3331">
        <f>MAX(0,MIN('Peaker Keys'!$B$10,C3331/'Peaker Keys'!$B$30))</f>
        <v>0</v>
      </c>
      <c r="J3331">
        <f>IF('Peaker Keys'!$B$31=1,H3331,I3331)</f>
        <v>0</v>
      </c>
    </row>
    <row r="3332" spans="1:10" x14ac:dyDescent="0.25">
      <c r="A3332">
        <v>3326</v>
      </c>
      <c r="B3332">
        <v>0</v>
      </c>
      <c r="C3332">
        <v>0</v>
      </c>
      <c r="D3332">
        <f>MOD(A3332-1+'Peaker Keys'!$B$7,'Peaker Keys'!$B$5)</f>
        <v>3349</v>
      </c>
      <c r="E3332">
        <f>INT(D3332/'Peaker Keys'!$B$6)+1</f>
        <v>140</v>
      </c>
      <c r="F3332">
        <f>MOD(D3332,'Peaker Keys'!$B$6)</f>
        <v>13</v>
      </c>
      <c r="G3332" t="str">
        <f>VLOOKUP(E3332,Clustering!$A$6:$B$370,2,FALSE)</f>
        <v>Summer</v>
      </c>
      <c r="H3332">
        <f>IF('Peaker Keys'!$B$29&gt;0,MAX(0,MIN('Peaker Keys'!$B$10,B3332/'Peaker Keys'!$B$29)),0)</f>
        <v>0</v>
      </c>
      <c r="I3332">
        <f>MAX(0,MIN('Peaker Keys'!$B$10,C3332/'Peaker Keys'!$B$30))</f>
        <v>0</v>
      </c>
      <c r="J3332">
        <f>IF('Peaker Keys'!$B$31=1,H3332,I3332)</f>
        <v>0</v>
      </c>
    </row>
    <row r="3333" spans="1:10" x14ac:dyDescent="0.25">
      <c r="A3333">
        <v>3327</v>
      </c>
      <c r="B3333">
        <v>0</v>
      </c>
      <c r="C3333">
        <v>0</v>
      </c>
      <c r="D3333">
        <f>MOD(A3333-1+'Peaker Keys'!$B$7,'Peaker Keys'!$B$5)</f>
        <v>3350</v>
      </c>
      <c r="E3333">
        <f>INT(D3333/'Peaker Keys'!$B$6)+1</f>
        <v>140</v>
      </c>
      <c r="F3333">
        <f>MOD(D3333,'Peaker Keys'!$B$6)</f>
        <v>14</v>
      </c>
      <c r="G3333" t="str">
        <f>VLOOKUP(E3333,Clustering!$A$6:$B$370,2,FALSE)</f>
        <v>Summer</v>
      </c>
      <c r="H3333">
        <f>IF('Peaker Keys'!$B$29&gt;0,MAX(0,MIN('Peaker Keys'!$B$10,B3333/'Peaker Keys'!$B$29)),0)</f>
        <v>0</v>
      </c>
      <c r="I3333">
        <f>MAX(0,MIN('Peaker Keys'!$B$10,C3333/'Peaker Keys'!$B$30))</f>
        <v>0</v>
      </c>
      <c r="J3333">
        <f>IF('Peaker Keys'!$B$31=1,H3333,I3333)</f>
        <v>0</v>
      </c>
    </row>
    <row r="3334" spans="1:10" x14ac:dyDescent="0.25">
      <c r="A3334">
        <v>3328</v>
      </c>
      <c r="B3334">
        <v>0</v>
      </c>
      <c r="C3334">
        <v>0</v>
      </c>
      <c r="D3334">
        <f>MOD(A3334-1+'Peaker Keys'!$B$7,'Peaker Keys'!$B$5)</f>
        <v>3351</v>
      </c>
      <c r="E3334">
        <f>INT(D3334/'Peaker Keys'!$B$6)+1</f>
        <v>140</v>
      </c>
      <c r="F3334">
        <f>MOD(D3334,'Peaker Keys'!$B$6)</f>
        <v>15</v>
      </c>
      <c r="G3334" t="str">
        <f>VLOOKUP(E3334,Clustering!$A$6:$B$370,2,FALSE)</f>
        <v>Summer</v>
      </c>
      <c r="H3334">
        <f>IF('Peaker Keys'!$B$29&gt;0,MAX(0,MIN('Peaker Keys'!$B$10,B3334/'Peaker Keys'!$B$29)),0)</f>
        <v>0</v>
      </c>
      <c r="I3334">
        <f>MAX(0,MIN('Peaker Keys'!$B$10,C3334/'Peaker Keys'!$B$30))</f>
        <v>0</v>
      </c>
      <c r="J3334">
        <f>IF('Peaker Keys'!$B$31=1,H3334,I3334)</f>
        <v>0</v>
      </c>
    </row>
    <row r="3335" spans="1:10" x14ac:dyDescent="0.25">
      <c r="A3335">
        <v>3329</v>
      </c>
      <c r="B3335">
        <v>0</v>
      </c>
      <c r="C3335">
        <v>379.7</v>
      </c>
      <c r="D3335">
        <f>MOD(A3335-1+'Peaker Keys'!$B$7,'Peaker Keys'!$B$5)</f>
        <v>3352</v>
      </c>
      <c r="E3335">
        <f>INT(D3335/'Peaker Keys'!$B$6)+1</f>
        <v>140</v>
      </c>
      <c r="F3335">
        <f>MOD(D3335,'Peaker Keys'!$B$6)</f>
        <v>16</v>
      </c>
      <c r="G3335" t="str">
        <f>VLOOKUP(E3335,Clustering!$A$6:$B$370,2,FALSE)</f>
        <v>Summer</v>
      </c>
      <c r="H3335">
        <f>IF('Peaker Keys'!$B$29&gt;0,MAX(0,MIN('Peaker Keys'!$B$10,B3335/'Peaker Keys'!$B$29)),0)</f>
        <v>0</v>
      </c>
      <c r="I3335">
        <f>MAX(0,MIN('Peaker Keys'!$B$10,C3335/'Peaker Keys'!$B$30))</f>
        <v>3.1806903530507652E-3</v>
      </c>
      <c r="J3335">
        <f>IF('Peaker Keys'!$B$31=1,H3335,I3335)</f>
        <v>0</v>
      </c>
    </row>
    <row r="3336" spans="1:10" x14ac:dyDescent="0.25">
      <c r="A3336">
        <v>3330</v>
      </c>
      <c r="B3336">
        <v>0</v>
      </c>
      <c r="C3336">
        <v>589.9</v>
      </c>
      <c r="D3336">
        <f>MOD(A3336-1+'Peaker Keys'!$B$7,'Peaker Keys'!$B$5)</f>
        <v>3353</v>
      </c>
      <c r="E3336">
        <f>INT(D3336/'Peaker Keys'!$B$6)+1</f>
        <v>140</v>
      </c>
      <c r="F3336">
        <f>MOD(D3336,'Peaker Keys'!$B$6)</f>
        <v>17</v>
      </c>
      <c r="G3336" t="str">
        <f>VLOOKUP(E3336,Clustering!$A$6:$B$370,2,FALSE)</f>
        <v>Summer</v>
      </c>
      <c r="H3336">
        <f>IF('Peaker Keys'!$B$29&gt;0,MAX(0,MIN('Peaker Keys'!$B$10,B3336/'Peaker Keys'!$B$29)),0)</f>
        <v>0</v>
      </c>
      <c r="I3336">
        <f>MAX(0,MIN('Peaker Keys'!$B$10,C3336/'Peaker Keys'!$B$30))</f>
        <v>4.9415044489456057E-3</v>
      </c>
      <c r="J3336">
        <f>IF('Peaker Keys'!$B$31=1,H3336,I3336)</f>
        <v>0</v>
      </c>
    </row>
    <row r="3337" spans="1:10" x14ac:dyDescent="0.25">
      <c r="A3337">
        <v>3331</v>
      </c>
      <c r="B3337">
        <v>0</v>
      </c>
      <c r="C3337">
        <v>3622.5</v>
      </c>
      <c r="D3337">
        <f>MOD(A3337-1+'Peaker Keys'!$B$7,'Peaker Keys'!$B$5)</f>
        <v>3354</v>
      </c>
      <c r="E3337">
        <f>INT(D3337/'Peaker Keys'!$B$6)+1</f>
        <v>140</v>
      </c>
      <c r="F3337">
        <f>MOD(D3337,'Peaker Keys'!$B$6)</f>
        <v>18</v>
      </c>
      <c r="G3337" t="str">
        <f>VLOOKUP(E3337,Clustering!$A$6:$B$370,2,FALSE)</f>
        <v>Summer</v>
      </c>
      <c r="H3337">
        <f>IF('Peaker Keys'!$B$29&gt;0,MAX(0,MIN('Peaker Keys'!$B$10,B3337/'Peaker Keys'!$B$29)),0)</f>
        <v>0</v>
      </c>
      <c r="I3337">
        <f>MAX(0,MIN('Peaker Keys'!$B$10,C3337/'Peaker Keys'!$B$30))</f>
        <v>3.0345143017978395E-2</v>
      </c>
      <c r="J3337">
        <f>IF('Peaker Keys'!$B$31=1,H3337,I3337)</f>
        <v>0</v>
      </c>
    </row>
    <row r="3338" spans="1:10" x14ac:dyDescent="0.25">
      <c r="A3338">
        <v>3332</v>
      </c>
      <c r="B3338">
        <v>0</v>
      </c>
      <c r="C3338">
        <v>891.8</v>
      </c>
      <c r="D3338">
        <f>MOD(A3338-1+'Peaker Keys'!$B$7,'Peaker Keys'!$B$5)</f>
        <v>3355</v>
      </c>
      <c r="E3338">
        <f>INT(D3338/'Peaker Keys'!$B$6)+1</f>
        <v>140</v>
      </c>
      <c r="F3338">
        <f>MOD(D3338,'Peaker Keys'!$B$6)</f>
        <v>19</v>
      </c>
      <c r="G3338" t="str">
        <f>VLOOKUP(E3338,Clustering!$A$6:$B$370,2,FALSE)</f>
        <v>Summer</v>
      </c>
      <c r="H3338">
        <f>IF('Peaker Keys'!$B$29&gt;0,MAX(0,MIN('Peaker Keys'!$B$10,B3338/'Peaker Keys'!$B$29)),0)</f>
        <v>0</v>
      </c>
      <c r="I3338">
        <f>MAX(0,MIN('Peaker Keys'!$B$10,C3338/'Peaker Keys'!$B$30))</f>
        <v>7.4704757883873379E-3</v>
      </c>
      <c r="J3338">
        <f>IF('Peaker Keys'!$B$31=1,H3338,I3338)</f>
        <v>0</v>
      </c>
    </row>
    <row r="3339" spans="1:10" x14ac:dyDescent="0.25">
      <c r="A3339">
        <v>3333</v>
      </c>
      <c r="B3339">
        <v>0</v>
      </c>
      <c r="C3339">
        <v>859.9</v>
      </c>
      <c r="D3339">
        <f>MOD(A3339-1+'Peaker Keys'!$B$7,'Peaker Keys'!$B$5)</f>
        <v>3356</v>
      </c>
      <c r="E3339">
        <f>INT(D3339/'Peaker Keys'!$B$6)+1</f>
        <v>140</v>
      </c>
      <c r="F3339">
        <f>MOD(D3339,'Peaker Keys'!$B$6)</f>
        <v>20</v>
      </c>
      <c r="G3339" t="str">
        <f>VLOOKUP(E3339,Clustering!$A$6:$B$370,2,FALSE)</f>
        <v>Summer</v>
      </c>
      <c r="H3339">
        <f>IF('Peaker Keys'!$B$29&gt;0,MAX(0,MIN('Peaker Keys'!$B$10,B3339/'Peaker Keys'!$B$29)),0)</f>
        <v>0</v>
      </c>
      <c r="I3339">
        <f>MAX(0,MIN('Peaker Keys'!$B$10,C3339/'Peaker Keys'!$B$30))</f>
        <v>7.2032542391054855E-3</v>
      </c>
      <c r="J3339">
        <f>IF('Peaker Keys'!$B$31=1,H3339,I3339)</f>
        <v>0</v>
      </c>
    </row>
    <row r="3340" spans="1:10" x14ac:dyDescent="0.25">
      <c r="A3340">
        <v>3334</v>
      </c>
      <c r="B3340">
        <v>0</v>
      </c>
      <c r="C3340">
        <v>597.4</v>
      </c>
      <c r="D3340">
        <f>MOD(A3340-1+'Peaker Keys'!$B$7,'Peaker Keys'!$B$5)</f>
        <v>3357</v>
      </c>
      <c r="E3340">
        <f>INT(D3340/'Peaker Keys'!$B$6)+1</f>
        <v>140</v>
      </c>
      <c r="F3340">
        <f>MOD(D3340,'Peaker Keys'!$B$6)</f>
        <v>21</v>
      </c>
      <c r="G3340" t="str">
        <f>VLOOKUP(E3340,Clustering!$A$6:$B$370,2,FALSE)</f>
        <v>Summer</v>
      </c>
      <c r="H3340">
        <f>IF('Peaker Keys'!$B$29&gt;0,MAX(0,MIN('Peaker Keys'!$B$10,B3340/'Peaker Keys'!$B$29)),0)</f>
        <v>0</v>
      </c>
      <c r="I3340">
        <f>MAX(0,MIN('Peaker Keys'!$B$10,C3340/'Peaker Keys'!$B$30))</f>
        <v>5.004330832005602E-3</v>
      </c>
      <c r="J3340">
        <f>IF('Peaker Keys'!$B$31=1,H3340,I3340)</f>
        <v>0</v>
      </c>
    </row>
    <row r="3341" spans="1:10" x14ac:dyDescent="0.25">
      <c r="A3341">
        <v>3335</v>
      </c>
      <c r="B3341">
        <v>0</v>
      </c>
      <c r="C3341">
        <v>159.1</v>
      </c>
      <c r="D3341">
        <f>MOD(A3341-1+'Peaker Keys'!$B$7,'Peaker Keys'!$B$5)</f>
        <v>3358</v>
      </c>
      <c r="E3341">
        <f>INT(D3341/'Peaker Keys'!$B$6)+1</f>
        <v>140</v>
      </c>
      <c r="F3341">
        <f>MOD(D3341,'Peaker Keys'!$B$6)</f>
        <v>22</v>
      </c>
      <c r="G3341" t="str">
        <f>VLOOKUP(E3341,Clustering!$A$6:$B$370,2,FALSE)</f>
        <v>Summer</v>
      </c>
      <c r="H3341">
        <f>IF('Peaker Keys'!$B$29&gt;0,MAX(0,MIN('Peaker Keys'!$B$10,B3341/'Peaker Keys'!$B$29)),0)</f>
        <v>0</v>
      </c>
      <c r="I3341">
        <f>MAX(0,MIN('Peaker Keys'!$B$10,C3341/'Peaker Keys'!$B$30))</f>
        <v>1.3327570059793962E-3</v>
      </c>
      <c r="J3341">
        <f>IF('Peaker Keys'!$B$31=1,H3341,I3341)</f>
        <v>0</v>
      </c>
    </row>
    <row r="3342" spans="1:10" x14ac:dyDescent="0.25">
      <c r="A3342">
        <v>3336</v>
      </c>
      <c r="B3342">
        <v>0</v>
      </c>
      <c r="C3342">
        <v>159.1</v>
      </c>
      <c r="D3342">
        <f>MOD(A3342-1+'Peaker Keys'!$B$7,'Peaker Keys'!$B$5)</f>
        <v>3359</v>
      </c>
      <c r="E3342">
        <f>INT(D3342/'Peaker Keys'!$B$6)+1</f>
        <v>140</v>
      </c>
      <c r="F3342">
        <f>MOD(D3342,'Peaker Keys'!$B$6)</f>
        <v>23</v>
      </c>
      <c r="G3342" t="str">
        <f>VLOOKUP(E3342,Clustering!$A$6:$B$370,2,FALSE)</f>
        <v>Summer</v>
      </c>
      <c r="H3342">
        <f>IF('Peaker Keys'!$B$29&gt;0,MAX(0,MIN('Peaker Keys'!$B$10,B3342/'Peaker Keys'!$B$29)),0)</f>
        <v>0</v>
      </c>
      <c r="I3342">
        <f>MAX(0,MIN('Peaker Keys'!$B$10,C3342/'Peaker Keys'!$B$30))</f>
        <v>1.3327570059793962E-3</v>
      </c>
      <c r="J3342">
        <f>IF('Peaker Keys'!$B$31=1,H3342,I3342)</f>
        <v>0</v>
      </c>
    </row>
    <row r="3343" spans="1:10" x14ac:dyDescent="0.25">
      <c r="A3343">
        <v>3337</v>
      </c>
      <c r="B3343">
        <v>0</v>
      </c>
      <c r="C3343">
        <v>159.1</v>
      </c>
      <c r="D3343">
        <f>MOD(A3343-1+'Peaker Keys'!$B$7,'Peaker Keys'!$B$5)</f>
        <v>3360</v>
      </c>
      <c r="E3343">
        <f>INT(D3343/'Peaker Keys'!$B$6)+1</f>
        <v>141</v>
      </c>
      <c r="F3343">
        <f>MOD(D3343,'Peaker Keys'!$B$6)</f>
        <v>0</v>
      </c>
      <c r="G3343" t="str">
        <f>VLOOKUP(E3343,Clustering!$A$6:$B$370,2,FALSE)</f>
        <v>Summer</v>
      </c>
      <c r="H3343">
        <f>IF('Peaker Keys'!$B$29&gt;0,MAX(0,MIN('Peaker Keys'!$B$10,B3343/'Peaker Keys'!$B$29)),0)</f>
        <v>0</v>
      </c>
      <c r="I3343">
        <f>MAX(0,MIN('Peaker Keys'!$B$10,C3343/'Peaker Keys'!$B$30))</f>
        <v>1.3327570059793962E-3</v>
      </c>
      <c r="J3343">
        <f>IF('Peaker Keys'!$B$31=1,H3343,I3343)</f>
        <v>0</v>
      </c>
    </row>
    <row r="3344" spans="1:10" x14ac:dyDescent="0.25">
      <c r="A3344">
        <v>3338</v>
      </c>
      <c r="B3344">
        <v>0</v>
      </c>
      <c r="C3344">
        <v>159.1</v>
      </c>
      <c r="D3344">
        <f>MOD(A3344-1+'Peaker Keys'!$B$7,'Peaker Keys'!$B$5)</f>
        <v>3361</v>
      </c>
      <c r="E3344">
        <f>INT(D3344/'Peaker Keys'!$B$6)+1</f>
        <v>141</v>
      </c>
      <c r="F3344">
        <f>MOD(D3344,'Peaker Keys'!$B$6)</f>
        <v>1</v>
      </c>
      <c r="G3344" t="str">
        <f>VLOOKUP(E3344,Clustering!$A$6:$B$370,2,FALSE)</f>
        <v>Summer</v>
      </c>
      <c r="H3344">
        <f>IF('Peaker Keys'!$B$29&gt;0,MAX(0,MIN('Peaker Keys'!$B$10,B3344/'Peaker Keys'!$B$29)),0)</f>
        <v>0</v>
      </c>
      <c r="I3344">
        <f>MAX(0,MIN('Peaker Keys'!$B$10,C3344/'Peaker Keys'!$B$30))</f>
        <v>1.3327570059793962E-3</v>
      </c>
      <c r="J3344">
        <f>IF('Peaker Keys'!$B$31=1,H3344,I3344)</f>
        <v>0</v>
      </c>
    </row>
    <row r="3345" spans="1:10" x14ac:dyDescent="0.25">
      <c r="A3345">
        <v>3339</v>
      </c>
      <c r="B3345">
        <v>0</v>
      </c>
      <c r="C3345">
        <v>159.1</v>
      </c>
      <c r="D3345">
        <f>MOD(A3345-1+'Peaker Keys'!$B$7,'Peaker Keys'!$B$5)</f>
        <v>3362</v>
      </c>
      <c r="E3345">
        <f>INT(D3345/'Peaker Keys'!$B$6)+1</f>
        <v>141</v>
      </c>
      <c r="F3345">
        <f>MOD(D3345,'Peaker Keys'!$B$6)</f>
        <v>2</v>
      </c>
      <c r="G3345" t="str">
        <f>VLOOKUP(E3345,Clustering!$A$6:$B$370,2,FALSE)</f>
        <v>Summer</v>
      </c>
      <c r="H3345">
        <f>IF('Peaker Keys'!$B$29&gt;0,MAX(0,MIN('Peaker Keys'!$B$10,B3345/'Peaker Keys'!$B$29)),0)</f>
        <v>0</v>
      </c>
      <c r="I3345">
        <f>MAX(0,MIN('Peaker Keys'!$B$10,C3345/'Peaker Keys'!$B$30))</f>
        <v>1.3327570059793962E-3</v>
      </c>
      <c r="J3345">
        <f>IF('Peaker Keys'!$B$31=1,H3345,I3345)</f>
        <v>0</v>
      </c>
    </row>
    <row r="3346" spans="1:10" x14ac:dyDescent="0.25">
      <c r="A3346">
        <v>3340</v>
      </c>
      <c r="B3346">
        <v>0</v>
      </c>
      <c r="C3346">
        <v>159.1</v>
      </c>
      <c r="D3346">
        <f>MOD(A3346-1+'Peaker Keys'!$B$7,'Peaker Keys'!$B$5)</f>
        <v>3363</v>
      </c>
      <c r="E3346">
        <f>INT(D3346/'Peaker Keys'!$B$6)+1</f>
        <v>141</v>
      </c>
      <c r="F3346">
        <f>MOD(D3346,'Peaker Keys'!$B$6)</f>
        <v>3</v>
      </c>
      <c r="G3346" t="str">
        <f>VLOOKUP(E3346,Clustering!$A$6:$B$370,2,FALSE)</f>
        <v>Summer</v>
      </c>
      <c r="H3346">
        <f>IF('Peaker Keys'!$B$29&gt;0,MAX(0,MIN('Peaker Keys'!$B$10,B3346/'Peaker Keys'!$B$29)),0)</f>
        <v>0</v>
      </c>
      <c r="I3346">
        <f>MAX(0,MIN('Peaker Keys'!$B$10,C3346/'Peaker Keys'!$B$30))</f>
        <v>1.3327570059793962E-3</v>
      </c>
      <c r="J3346">
        <f>IF('Peaker Keys'!$B$31=1,H3346,I3346)</f>
        <v>0</v>
      </c>
    </row>
    <row r="3347" spans="1:10" x14ac:dyDescent="0.25">
      <c r="A3347">
        <v>3341</v>
      </c>
      <c r="B3347">
        <v>0</v>
      </c>
      <c r="C3347">
        <v>60.6</v>
      </c>
      <c r="D3347">
        <f>MOD(A3347-1+'Peaker Keys'!$B$7,'Peaker Keys'!$B$5)</f>
        <v>3364</v>
      </c>
      <c r="E3347">
        <f>INT(D3347/'Peaker Keys'!$B$6)+1</f>
        <v>141</v>
      </c>
      <c r="F3347">
        <f>MOD(D3347,'Peaker Keys'!$B$6)</f>
        <v>4</v>
      </c>
      <c r="G3347" t="str">
        <f>VLOOKUP(E3347,Clustering!$A$6:$B$370,2,FALSE)</f>
        <v>Summer</v>
      </c>
      <c r="H3347">
        <f>IF('Peaker Keys'!$B$29&gt;0,MAX(0,MIN('Peaker Keys'!$B$10,B3347/'Peaker Keys'!$B$29)),0)</f>
        <v>0</v>
      </c>
      <c r="I3347">
        <f>MAX(0,MIN('Peaker Keys'!$B$10,C3347/'Peaker Keys'!$B$30))</f>
        <v>5.0763717512477321E-4</v>
      </c>
      <c r="J3347">
        <f>IF('Peaker Keys'!$B$31=1,H3347,I3347)</f>
        <v>0</v>
      </c>
    </row>
    <row r="3348" spans="1:10" x14ac:dyDescent="0.25">
      <c r="A3348">
        <v>3342</v>
      </c>
      <c r="B3348">
        <v>0</v>
      </c>
      <c r="C3348">
        <v>0</v>
      </c>
      <c r="D3348">
        <f>MOD(A3348-1+'Peaker Keys'!$B$7,'Peaker Keys'!$B$5)</f>
        <v>3365</v>
      </c>
      <c r="E3348">
        <f>INT(D3348/'Peaker Keys'!$B$6)+1</f>
        <v>141</v>
      </c>
      <c r="F3348">
        <f>MOD(D3348,'Peaker Keys'!$B$6)</f>
        <v>5</v>
      </c>
      <c r="G3348" t="str">
        <f>VLOOKUP(E3348,Clustering!$A$6:$B$370,2,FALSE)</f>
        <v>Summer</v>
      </c>
      <c r="H3348">
        <f>IF('Peaker Keys'!$B$29&gt;0,MAX(0,MIN('Peaker Keys'!$B$10,B3348/'Peaker Keys'!$B$29)),0)</f>
        <v>0</v>
      </c>
      <c r="I3348">
        <f>MAX(0,MIN('Peaker Keys'!$B$10,C3348/'Peaker Keys'!$B$30))</f>
        <v>0</v>
      </c>
      <c r="J3348">
        <f>IF('Peaker Keys'!$B$31=1,H3348,I3348)</f>
        <v>0</v>
      </c>
    </row>
    <row r="3349" spans="1:10" x14ac:dyDescent="0.25">
      <c r="A3349">
        <v>3343</v>
      </c>
      <c r="B3349">
        <v>0</v>
      </c>
      <c r="C3349">
        <v>0</v>
      </c>
      <c r="D3349">
        <f>MOD(A3349-1+'Peaker Keys'!$B$7,'Peaker Keys'!$B$5)</f>
        <v>3366</v>
      </c>
      <c r="E3349">
        <f>INT(D3349/'Peaker Keys'!$B$6)+1</f>
        <v>141</v>
      </c>
      <c r="F3349">
        <f>MOD(D3349,'Peaker Keys'!$B$6)</f>
        <v>6</v>
      </c>
      <c r="G3349" t="str">
        <f>VLOOKUP(E3349,Clustering!$A$6:$B$370,2,FALSE)</f>
        <v>Summer</v>
      </c>
      <c r="H3349">
        <f>IF('Peaker Keys'!$B$29&gt;0,MAX(0,MIN('Peaker Keys'!$B$10,B3349/'Peaker Keys'!$B$29)),0)</f>
        <v>0</v>
      </c>
      <c r="I3349">
        <f>MAX(0,MIN('Peaker Keys'!$B$10,C3349/'Peaker Keys'!$B$30))</f>
        <v>0</v>
      </c>
      <c r="J3349">
        <f>IF('Peaker Keys'!$B$31=1,H3349,I3349)</f>
        <v>0</v>
      </c>
    </row>
    <row r="3350" spans="1:10" x14ac:dyDescent="0.25">
      <c r="A3350">
        <v>3344</v>
      </c>
      <c r="B3350">
        <v>0</v>
      </c>
      <c r="C3350">
        <v>0</v>
      </c>
      <c r="D3350">
        <f>MOD(A3350-1+'Peaker Keys'!$B$7,'Peaker Keys'!$B$5)</f>
        <v>3367</v>
      </c>
      <c r="E3350">
        <f>INT(D3350/'Peaker Keys'!$B$6)+1</f>
        <v>141</v>
      </c>
      <c r="F3350">
        <f>MOD(D3350,'Peaker Keys'!$B$6)</f>
        <v>7</v>
      </c>
      <c r="G3350" t="str">
        <f>VLOOKUP(E3350,Clustering!$A$6:$B$370,2,FALSE)</f>
        <v>Summer</v>
      </c>
      <c r="H3350">
        <f>IF('Peaker Keys'!$B$29&gt;0,MAX(0,MIN('Peaker Keys'!$B$10,B3350/'Peaker Keys'!$B$29)),0)</f>
        <v>0</v>
      </c>
      <c r="I3350">
        <f>MAX(0,MIN('Peaker Keys'!$B$10,C3350/'Peaker Keys'!$B$30))</f>
        <v>0</v>
      </c>
      <c r="J3350">
        <f>IF('Peaker Keys'!$B$31=1,H3350,I3350)</f>
        <v>0</v>
      </c>
    </row>
    <row r="3351" spans="1:10" x14ac:dyDescent="0.25">
      <c r="A3351">
        <v>3345</v>
      </c>
      <c r="B3351">
        <v>0</v>
      </c>
      <c r="C3351">
        <v>0</v>
      </c>
      <c r="D3351">
        <f>MOD(A3351-1+'Peaker Keys'!$B$7,'Peaker Keys'!$B$5)</f>
        <v>3368</v>
      </c>
      <c r="E3351">
        <f>INT(D3351/'Peaker Keys'!$B$6)+1</f>
        <v>141</v>
      </c>
      <c r="F3351">
        <f>MOD(D3351,'Peaker Keys'!$B$6)</f>
        <v>8</v>
      </c>
      <c r="G3351" t="str">
        <f>VLOOKUP(E3351,Clustering!$A$6:$B$370,2,FALSE)</f>
        <v>Summer</v>
      </c>
      <c r="H3351">
        <f>IF('Peaker Keys'!$B$29&gt;0,MAX(0,MIN('Peaker Keys'!$B$10,B3351/'Peaker Keys'!$B$29)),0)</f>
        <v>0</v>
      </c>
      <c r="I3351">
        <f>MAX(0,MIN('Peaker Keys'!$B$10,C3351/'Peaker Keys'!$B$30))</f>
        <v>0</v>
      </c>
      <c r="J3351">
        <f>IF('Peaker Keys'!$B$31=1,H3351,I3351)</f>
        <v>0</v>
      </c>
    </row>
    <row r="3352" spans="1:10" x14ac:dyDescent="0.25">
      <c r="A3352">
        <v>3346</v>
      </c>
      <c r="B3352">
        <v>0</v>
      </c>
      <c r="C3352">
        <v>0</v>
      </c>
      <c r="D3352">
        <f>MOD(A3352-1+'Peaker Keys'!$B$7,'Peaker Keys'!$B$5)</f>
        <v>3369</v>
      </c>
      <c r="E3352">
        <f>INT(D3352/'Peaker Keys'!$B$6)+1</f>
        <v>141</v>
      </c>
      <c r="F3352">
        <f>MOD(D3352,'Peaker Keys'!$B$6)</f>
        <v>9</v>
      </c>
      <c r="G3352" t="str">
        <f>VLOOKUP(E3352,Clustering!$A$6:$B$370,2,FALSE)</f>
        <v>Summer</v>
      </c>
      <c r="H3352">
        <f>IF('Peaker Keys'!$B$29&gt;0,MAX(0,MIN('Peaker Keys'!$B$10,B3352/'Peaker Keys'!$B$29)),0)</f>
        <v>0</v>
      </c>
      <c r="I3352">
        <f>MAX(0,MIN('Peaker Keys'!$B$10,C3352/'Peaker Keys'!$B$30))</f>
        <v>0</v>
      </c>
      <c r="J3352">
        <f>IF('Peaker Keys'!$B$31=1,H3352,I3352)</f>
        <v>0</v>
      </c>
    </row>
    <row r="3353" spans="1:10" x14ac:dyDescent="0.25">
      <c r="A3353">
        <v>3347</v>
      </c>
      <c r="B3353">
        <v>0</v>
      </c>
      <c r="C3353">
        <v>0</v>
      </c>
      <c r="D3353">
        <f>MOD(A3353-1+'Peaker Keys'!$B$7,'Peaker Keys'!$B$5)</f>
        <v>3370</v>
      </c>
      <c r="E3353">
        <f>INT(D3353/'Peaker Keys'!$B$6)+1</f>
        <v>141</v>
      </c>
      <c r="F3353">
        <f>MOD(D3353,'Peaker Keys'!$B$6)</f>
        <v>10</v>
      </c>
      <c r="G3353" t="str">
        <f>VLOOKUP(E3353,Clustering!$A$6:$B$370,2,FALSE)</f>
        <v>Summer</v>
      </c>
      <c r="H3353">
        <f>IF('Peaker Keys'!$B$29&gt;0,MAX(0,MIN('Peaker Keys'!$B$10,B3353/'Peaker Keys'!$B$29)),0)</f>
        <v>0</v>
      </c>
      <c r="I3353">
        <f>MAX(0,MIN('Peaker Keys'!$B$10,C3353/'Peaker Keys'!$B$30))</f>
        <v>0</v>
      </c>
      <c r="J3353">
        <f>IF('Peaker Keys'!$B$31=1,H3353,I3353)</f>
        <v>0</v>
      </c>
    </row>
    <row r="3354" spans="1:10" x14ac:dyDescent="0.25">
      <c r="A3354">
        <v>3348</v>
      </c>
      <c r="B3354">
        <v>0</v>
      </c>
      <c r="C3354">
        <v>0</v>
      </c>
      <c r="D3354">
        <f>MOD(A3354-1+'Peaker Keys'!$B$7,'Peaker Keys'!$B$5)</f>
        <v>3371</v>
      </c>
      <c r="E3354">
        <f>INT(D3354/'Peaker Keys'!$B$6)+1</f>
        <v>141</v>
      </c>
      <c r="F3354">
        <f>MOD(D3354,'Peaker Keys'!$B$6)</f>
        <v>11</v>
      </c>
      <c r="G3354" t="str">
        <f>VLOOKUP(E3354,Clustering!$A$6:$B$370,2,FALSE)</f>
        <v>Summer</v>
      </c>
      <c r="H3354">
        <f>IF('Peaker Keys'!$B$29&gt;0,MAX(0,MIN('Peaker Keys'!$B$10,B3354/'Peaker Keys'!$B$29)),0)</f>
        <v>0</v>
      </c>
      <c r="I3354">
        <f>MAX(0,MIN('Peaker Keys'!$B$10,C3354/'Peaker Keys'!$B$30))</f>
        <v>0</v>
      </c>
      <c r="J3354">
        <f>IF('Peaker Keys'!$B$31=1,H3354,I3354)</f>
        <v>0</v>
      </c>
    </row>
    <row r="3355" spans="1:10" x14ac:dyDescent="0.25">
      <c r="A3355">
        <v>3349</v>
      </c>
      <c r="B3355">
        <v>0</v>
      </c>
      <c r="C3355">
        <v>0</v>
      </c>
      <c r="D3355">
        <f>MOD(A3355-1+'Peaker Keys'!$B$7,'Peaker Keys'!$B$5)</f>
        <v>3372</v>
      </c>
      <c r="E3355">
        <f>INT(D3355/'Peaker Keys'!$B$6)+1</f>
        <v>141</v>
      </c>
      <c r="F3355">
        <f>MOD(D3355,'Peaker Keys'!$B$6)</f>
        <v>12</v>
      </c>
      <c r="G3355" t="str">
        <f>VLOOKUP(E3355,Clustering!$A$6:$B$370,2,FALSE)</f>
        <v>Summer</v>
      </c>
      <c r="H3355">
        <f>IF('Peaker Keys'!$B$29&gt;0,MAX(0,MIN('Peaker Keys'!$B$10,B3355/'Peaker Keys'!$B$29)),0)</f>
        <v>0</v>
      </c>
      <c r="I3355">
        <f>MAX(0,MIN('Peaker Keys'!$B$10,C3355/'Peaker Keys'!$B$30))</f>
        <v>0</v>
      </c>
      <c r="J3355">
        <f>IF('Peaker Keys'!$B$31=1,H3355,I3355)</f>
        <v>0</v>
      </c>
    </row>
    <row r="3356" spans="1:10" x14ac:dyDescent="0.25">
      <c r="A3356">
        <v>3350</v>
      </c>
      <c r="B3356">
        <v>0</v>
      </c>
      <c r="C3356">
        <v>0</v>
      </c>
      <c r="D3356">
        <f>MOD(A3356-1+'Peaker Keys'!$B$7,'Peaker Keys'!$B$5)</f>
        <v>3373</v>
      </c>
      <c r="E3356">
        <f>INT(D3356/'Peaker Keys'!$B$6)+1</f>
        <v>141</v>
      </c>
      <c r="F3356">
        <f>MOD(D3356,'Peaker Keys'!$B$6)</f>
        <v>13</v>
      </c>
      <c r="G3356" t="str">
        <f>VLOOKUP(E3356,Clustering!$A$6:$B$370,2,FALSE)</f>
        <v>Summer</v>
      </c>
      <c r="H3356">
        <f>IF('Peaker Keys'!$B$29&gt;0,MAX(0,MIN('Peaker Keys'!$B$10,B3356/'Peaker Keys'!$B$29)),0)</f>
        <v>0</v>
      </c>
      <c r="I3356">
        <f>MAX(0,MIN('Peaker Keys'!$B$10,C3356/'Peaker Keys'!$B$30))</f>
        <v>0</v>
      </c>
      <c r="J3356">
        <f>IF('Peaker Keys'!$B$31=1,H3356,I3356)</f>
        <v>0</v>
      </c>
    </row>
    <row r="3357" spans="1:10" x14ac:dyDescent="0.25">
      <c r="A3357">
        <v>3351</v>
      </c>
      <c r="B3357">
        <v>0</v>
      </c>
      <c r="C3357">
        <v>0</v>
      </c>
      <c r="D3357">
        <f>MOD(A3357-1+'Peaker Keys'!$B$7,'Peaker Keys'!$B$5)</f>
        <v>3374</v>
      </c>
      <c r="E3357">
        <f>INT(D3357/'Peaker Keys'!$B$6)+1</f>
        <v>141</v>
      </c>
      <c r="F3357">
        <f>MOD(D3357,'Peaker Keys'!$B$6)</f>
        <v>14</v>
      </c>
      <c r="G3357" t="str">
        <f>VLOOKUP(E3357,Clustering!$A$6:$B$370,2,FALSE)</f>
        <v>Summer</v>
      </c>
      <c r="H3357">
        <f>IF('Peaker Keys'!$B$29&gt;0,MAX(0,MIN('Peaker Keys'!$B$10,B3357/'Peaker Keys'!$B$29)),0)</f>
        <v>0</v>
      </c>
      <c r="I3357">
        <f>MAX(0,MIN('Peaker Keys'!$B$10,C3357/'Peaker Keys'!$B$30))</f>
        <v>0</v>
      </c>
      <c r="J3357">
        <f>IF('Peaker Keys'!$B$31=1,H3357,I3357)</f>
        <v>0</v>
      </c>
    </row>
    <row r="3358" spans="1:10" x14ac:dyDescent="0.25">
      <c r="A3358">
        <v>3352</v>
      </c>
      <c r="B3358">
        <v>0</v>
      </c>
      <c r="C3358">
        <v>0</v>
      </c>
      <c r="D3358">
        <f>MOD(A3358-1+'Peaker Keys'!$B$7,'Peaker Keys'!$B$5)</f>
        <v>3375</v>
      </c>
      <c r="E3358">
        <f>INT(D3358/'Peaker Keys'!$B$6)+1</f>
        <v>141</v>
      </c>
      <c r="F3358">
        <f>MOD(D3358,'Peaker Keys'!$B$6)</f>
        <v>15</v>
      </c>
      <c r="G3358" t="str">
        <f>VLOOKUP(E3358,Clustering!$A$6:$B$370,2,FALSE)</f>
        <v>Summer</v>
      </c>
      <c r="H3358">
        <f>IF('Peaker Keys'!$B$29&gt;0,MAX(0,MIN('Peaker Keys'!$B$10,B3358/'Peaker Keys'!$B$29)),0)</f>
        <v>0</v>
      </c>
      <c r="I3358">
        <f>MAX(0,MIN('Peaker Keys'!$B$10,C3358/'Peaker Keys'!$B$30))</f>
        <v>0</v>
      </c>
      <c r="J3358">
        <f>IF('Peaker Keys'!$B$31=1,H3358,I3358)</f>
        <v>0</v>
      </c>
    </row>
    <row r="3359" spans="1:10" x14ac:dyDescent="0.25">
      <c r="A3359">
        <v>3353</v>
      </c>
      <c r="B3359">
        <v>0</v>
      </c>
      <c r="C3359">
        <v>0</v>
      </c>
      <c r="D3359">
        <f>MOD(A3359-1+'Peaker Keys'!$B$7,'Peaker Keys'!$B$5)</f>
        <v>3376</v>
      </c>
      <c r="E3359">
        <f>INT(D3359/'Peaker Keys'!$B$6)+1</f>
        <v>141</v>
      </c>
      <c r="F3359">
        <f>MOD(D3359,'Peaker Keys'!$B$6)</f>
        <v>16</v>
      </c>
      <c r="G3359" t="str">
        <f>VLOOKUP(E3359,Clustering!$A$6:$B$370,2,FALSE)</f>
        <v>Summer</v>
      </c>
      <c r="H3359">
        <f>IF('Peaker Keys'!$B$29&gt;0,MAX(0,MIN('Peaker Keys'!$B$10,B3359/'Peaker Keys'!$B$29)),0)</f>
        <v>0</v>
      </c>
      <c r="I3359">
        <f>MAX(0,MIN('Peaker Keys'!$B$10,C3359/'Peaker Keys'!$B$30))</f>
        <v>0</v>
      </c>
      <c r="J3359">
        <f>IF('Peaker Keys'!$B$31=1,H3359,I3359)</f>
        <v>0</v>
      </c>
    </row>
    <row r="3360" spans="1:10" x14ac:dyDescent="0.25">
      <c r="A3360">
        <v>3354</v>
      </c>
      <c r="B3360">
        <v>0</v>
      </c>
      <c r="C3360">
        <v>159.1</v>
      </c>
      <c r="D3360">
        <f>MOD(A3360-1+'Peaker Keys'!$B$7,'Peaker Keys'!$B$5)</f>
        <v>3377</v>
      </c>
      <c r="E3360">
        <f>INT(D3360/'Peaker Keys'!$B$6)+1</f>
        <v>141</v>
      </c>
      <c r="F3360">
        <f>MOD(D3360,'Peaker Keys'!$B$6)</f>
        <v>17</v>
      </c>
      <c r="G3360" t="str">
        <f>VLOOKUP(E3360,Clustering!$A$6:$B$370,2,FALSE)</f>
        <v>Summer</v>
      </c>
      <c r="H3360">
        <f>IF('Peaker Keys'!$B$29&gt;0,MAX(0,MIN('Peaker Keys'!$B$10,B3360/'Peaker Keys'!$B$29)),0)</f>
        <v>0</v>
      </c>
      <c r="I3360">
        <f>MAX(0,MIN('Peaker Keys'!$B$10,C3360/'Peaker Keys'!$B$30))</f>
        <v>1.3327570059793962E-3</v>
      </c>
      <c r="J3360">
        <f>IF('Peaker Keys'!$B$31=1,H3360,I3360)</f>
        <v>0</v>
      </c>
    </row>
    <row r="3361" spans="1:10" x14ac:dyDescent="0.25">
      <c r="A3361">
        <v>3355</v>
      </c>
      <c r="B3361">
        <v>0</v>
      </c>
      <c r="C3361">
        <v>246.7</v>
      </c>
      <c r="D3361">
        <f>MOD(A3361-1+'Peaker Keys'!$B$7,'Peaker Keys'!$B$5)</f>
        <v>3378</v>
      </c>
      <c r="E3361">
        <f>INT(D3361/'Peaker Keys'!$B$6)+1</f>
        <v>141</v>
      </c>
      <c r="F3361">
        <f>MOD(D3361,'Peaker Keys'!$B$6)</f>
        <v>18</v>
      </c>
      <c r="G3361" t="str">
        <f>VLOOKUP(E3361,Clustering!$A$6:$B$370,2,FALSE)</f>
        <v>Summer</v>
      </c>
      <c r="H3361">
        <f>IF('Peaker Keys'!$B$29&gt;0,MAX(0,MIN('Peaker Keys'!$B$10,B3361/'Peaker Keys'!$B$29)),0)</f>
        <v>0</v>
      </c>
      <c r="I3361">
        <f>MAX(0,MIN('Peaker Keys'!$B$10,C3361/'Peaker Keys'!$B$30))</f>
        <v>2.0665691601201575E-3</v>
      </c>
      <c r="J3361">
        <f>IF('Peaker Keys'!$B$31=1,H3361,I3361)</f>
        <v>0</v>
      </c>
    </row>
    <row r="3362" spans="1:10" x14ac:dyDescent="0.25">
      <c r="A3362">
        <v>3356</v>
      </c>
      <c r="B3362">
        <v>0</v>
      </c>
      <c r="C3362">
        <v>276</v>
      </c>
      <c r="D3362">
        <f>MOD(A3362-1+'Peaker Keys'!$B$7,'Peaker Keys'!$B$5)</f>
        <v>3379</v>
      </c>
      <c r="E3362">
        <f>INT(D3362/'Peaker Keys'!$B$6)+1</f>
        <v>141</v>
      </c>
      <c r="F3362">
        <f>MOD(D3362,'Peaker Keys'!$B$6)</f>
        <v>19</v>
      </c>
      <c r="G3362" t="str">
        <f>VLOOKUP(E3362,Clustering!$A$6:$B$370,2,FALSE)</f>
        <v>Summer</v>
      </c>
      <c r="H3362">
        <f>IF('Peaker Keys'!$B$29&gt;0,MAX(0,MIN('Peaker Keys'!$B$10,B3362/'Peaker Keys'!$B$29)),0)</f>
        <v>0</v>
      </c>
      <c r="I3362">
        <f>MAX(0,MIN('Peaker Keys'!$B$10,C3362/'Peaker Keys'!$B$30))</f>
        <v>2.312010896607878E-3</v>
      </c>
      <c r="J3362">
        <f>IF('Peaker Keys'!$B$31=1,H3362,I3362)</f>
        <v>0</v>
      </c>
    </row>
    <row r="3363" spans="1:10" x14ac:dyDescent="0.25">
      <c r="A3363">
        <v>3357</v>
      </c>
      <c r="B3363">
        <v>0</v>
      </c>
      <c r="C3363">
        <v>276</v>
      </c>
      <c r="D3363">
        <f>MOD(A3363-1+'Peaker Keys'!$B$7,'Peaker Keys'!$B$5)</f>
        <v>3380</v>
      </c>
      <c r="E3363">
        <f>INT(D3363/'Peaker Keys'!$B$6)+1</f>
        <v>141</v>
      </c>
      <c r="F3363">
        <f>MOD(D3363,'Peaker Keys'!$B$6)</f>
        <v>20</v>
      </c>
      <c r="G3363" t="str">
        <f>VLOOKUP(E3363,Clustering!$A$6:$B$370,2,FALSE)</f>
        <v>Summer</v>
      </c>
      <c r="H3363">
        <f>IF('Peaker Keys'!$B$29&gt;0,MAX(0,MIN('Peaker Keys'!$B$10,B3363/'Peaker Keys'!$B$29)),0)</f>
        <v>0</v>
      </c>
      <c r="I3363">
        <f>MAX(0,MIN('Peaker Keys'!$B$10,C3363/'Peaker Keys'!$B$30))</f>
        <v>2.312010896607878E-3</v>
      </c>
      <c r="J3363">
        <f>IF('Peaker Keys'!$B$31=1,H3363,I3363)</f>
        <v>0</v>
      </c>
    </row>
    <row r="3364" spans="1:10" x14ac:dyDescent="0.25">
      <c r="A3364">
        <v>3358</v>
      </c>
      <c r="B3364">
        <v>0</v>
      </c>
      <c r="C3364">
        <v>1735.9</v>
      </c>
      <c r="D3364">
        <f>MOD(A3364-1+'Peaker Keys'!$B$7,'Peaker Keys'!$B$5)</f>
        <v>3381</v>
      </c>
      <c r="E3364">
        <f>INT(D3364/'Peaker Keys'!$B$6)+1</f>
        <v>141</v>
      </c>
      <c r="F3364">
        <f>MOD(D3364,'Peaker Keys'!$B$6)</f>
        <v>21</v>
      </c>
      <c r="G3364" t="str">
        <f>VLOOKUP(E3364,Clustering!$A$6:$B$370,2,FALSE)</f>
        <v>Summer</v>
      </c>
      <c r="H3364">
        <f>IF('Peaker Keys'!$B$29&gt;0,MAX(0,MIN('Peaker Keys'!$B$10,B3364/'Peaker Keys'!$B$29)),0)</f>
        <v>0</v>
      </c>
      <c r="I3364">
        <f>MAX(0,MIN('Peaker Keys'!$B$10,C3364/'Peaker Keys'!$B$30))</f>
        <v>1.4541375780513099E-2</v>
      </c>
      <c r="J3364">
        <f>IF('Peaker Keys'!$B$31=1,H3364,I3364)</f>
        <v>0</v>
      </c>
    </row>
    <row r="3365" spans="1:10" x14ac:dyDescent="0.25">
      <c r="A3365">
        <v>3359</v>
      </c>
      <c r="B3365">
        <v>0</v>
      </c>
      <c r="C3365">
        <v>849.4</v>
      </c>
      <c r="D3365">
        <f>MOD(A3365-1+'Peaker Keys'!$B$7,'Peaker Keys'!$B$5)</f>
        <v>3382</v>
      </c>
      <c r="E3365">
        <f>INT(D3365/'Peaker Keys'!$B$6)+1</f>
        <v>141</v>
      </c>
      <c r="F3365">
        <f>MOD(D3365,'Peaker Keys'!$B$6)</f>
        <v>22</v>
      </c>
      <c r="G3365" t="str">
        <f>VLOOKUP(E3365,Clustering!$A$6:$B$370,2,FALSE)</f>
        <v>Summer</v>
      </c>
      <c r="H3365">
        <f>IF('Peaker Keys'!$B$29&gt;0,MAX(0,MIN('Peaker Keys'!$B$10,B3365/'Peaker Keys'!$B$29)),0)</f>
        <v>0</v>
      </c>
      <c r="I3365">
        <f>MAX(0,MIN('Peaker Keys'!$B$10,C3365/'Peaker Keys'!$B$30))</f>
        <v>7.1152973028214906E-3</v>
      </c>
      <c r="J3365">
        <f>IF('Peaker Keys'!$B$31=1,H3365,I3365)</f>
        <v>0</v>
      </c>
    </row>
    <row r="3366" spans="1:10" x14ac:dyDescent="0.25">
      <c r="A3366">
        <v>3360</v>
      </c>
      <c r="B3366">
        <v>0</v>
      </c>
      <c r="C3366">
        <v>746.1</v>
      </c>
      <c r="D3366">
        <f>MOD(A3366-1+'Peaker Keys'!$B$7,'Peaker Keys'!$B$5)</f>
        <v>3383</v>
      </c>
      <c r="E3366">
        <f>INT(D3366/'Peaker Keys'!$B$6)+1</f>
        <v>141</v>
      </c>
      <c r="F3366">
        <f>MOD(D3366,'Peaker Keys'!$B$6)</f>
        <v>23</v>
      </c>
      <c r="G3366" t="str">
        <f>VLOOKUP(E3366,Clustering!$A$6:$B$370,2,FALSE)</f>
        <v>Summer</v>
      </c>
      <c r="H3366">
        <f>IF('Peaker Keys'!$B$29&gt;0,MAX(0,MIN('Peaker Keys'!$B$10,B3366/'Peaker Keys'!$B$29)),0)</f>
        <v>0</v>
      </c>
      <c r="I3366">
        <f>MAX(0,MIN('Peaker Keys'!$B$10,C3366/'Peaker Keys'!$B$30))</f>
        <v>6.2499685868084697E-3</v>
      </c>
      <c r="J3366">
        <f>IF('Peaker Keys'!$B$31=1,H3366,I3366)</f>
        <v>0</v>
      </c>
    </row>
    <row r="3367" spans="1:10" x14ac:dyDescent="0.25">
      <c r="A3367">
        <v>3361</v>
      </c>
      <c r="B3367">
        <v>0</v>
      </c>
      <c r="C3367">
        <v>159.1</v>
      </c>
      <c r="D3367">
        <f>MOD(A3367-1+'Peaker Keys'!$B$7,'Peaker Keys'!$B$5)</f>
        <v>3384</v>
      </c>
      <c r="E3367">
        <f>INT(D3367/'Peaker Keys'!$B$6)+1</f>
        <v>142</v>
      </c>
      <c r="F3367">
        <f>MOD(D3367,'Peaker Keys'!$B$6)</f>
        <v>0</v>
      </c>
      <c r="G3367" t="str">
        <f>VLOOKUP(E3367,Clustering!$A$6:$B$370,2,FALSE)</f>
        <v>Fall</v>
      </c>
      <c r="H3367">
        <f>IF('Peaker Keys'!$B$29&gt;0,MAX(0,MIN('Peaker Keys'!$B$10,B3367/'Peaker Keys'!$B$29)),0)</f>
        <v>0</v>
      </c>
      <c r="I3367">
        <f>MAX(0,MIN('Peaker Keys'!$B$10,C3367/'Peaker Keys'!$B$30))</f>
        <v>1.3327570059793962E-3</v>
      </c>
      <c r="J3367">
        <f>IF('Peaker Keys'!$B$31=1,H3367,I3367)</f>
        <v>0</v>
      </c>
    </row>
    <row r="3368" spans="1:10" x14ac:dyDescent="0.25">
      <c r="A3368">
        <v>3362</v>
      </c>
      <c r="B3368">
        <v>0</v>
      </c>
      <c r="C3368">
        <v>159.1</v>
      </c>
      <c r="D3368">
        <f>MOD(A3368-1+'Peaker Keys'!$B$7,'Peaker Keys'!$B$5)</f>
        <v>3385</v>
      </c>
      <c r="E3368">
        <f>INT(D3368/'Peaker Keys'!$B$6)+1</f>
        <v>142</v>
      </c>
      <c r="F3368">
        <f>MOD(D3368,'Peaker Keys'!$B$6)</f>
        <v>1</v>
      </c>
      <c r="G3368" t="str">
        <f>VLOOKUP(E3368,Clustering!$A$6:$B$370,2,FALSE)</f>
        <v>Fall</v>
      </c>
      <c r="H3368">
        <f>IF('Peaker Keys'!$B$29&gt;0,MAX(0,MIN('Peaker Keys'!$B$10,B3368/'Peaker Keys'!$B$29)),0)</f>
        <v>0</v>
      </c>
      <c r="I3368">
        <f>MAX(0,MIN('Peaker Keys'!$B$10,C3368/'Peaker Keys'!$B$30))</f>
        <v>1.3327570059793962E-3</v>
      </c>
      <c r="J3368">
        <f>IF('Peaker Keys'!$B$31=1,H3368,I3368)</f>
        <v>0</v>
      </c>
    </row>
    <row r="3369" spans="1:10" x14ac:dyDescent="0.25">
      <c r="A3369">
        <v>3363</v>
      </c>
      <c r="B3369">
        <v>0</v>
      </c>
      <c r="C3369">
        <v>159.1</v>
      </c>
      <c r="D3369">
        <f>MOD(A3369-1+'Peaker Keys'!$B$7,'Peaker Keys'!$B$5)</f>
        <v>3386</v>
      </c>
      <c r="E3369">
        <f>INT(D3369/'Peaker Keys'!$B$6)+1</f>
        <v>142</v>
      </c>
      <c r="F3369">
        <f>MOD(D3369,'Peaker Keys'!$B$6)</f>
        <v>2</v>
      </c>
      <c r="G3369" t="str">
        <f>VLOOKUP(E3369,Clustering!$A$6:$B$370,2,FALSE)</f>
        <v>Fall</v>
      </c>
      <c r="H3369">
        <f>IF('Peaker Keys'!$B$29&gt;0,MAX(0,MIN('Peaker Keys'!$B$10,B3369/'Peaker Keys'!$B$29)),0)</f>
        <v>0</v>
      </c>
      <c r="I3369">
        <f>MAX(0,MIN('Peaker Keys'!$B$10,C3369/'Peaker Keys'!$B$30))</f>
        <v>1.3327570059793962E-3</v>
      </c>
      <c r="J3369">
        <f>IF('Peaker Keys'!$B$31=1,H3369,I3369)</f>
        <v>0</v>
      </c>
    </row>
    <row r="3370" spans="1:10" x14ac:dyDescent="0.25">
      <c r="A3370">
        <v>3364</v>
      </c>
      <c r="B3370">
        <v>0</v>
      </c>
      <c r="C3370">
        <v>159.1</v>
      </c>
      <c r="D3370">
        <f>MOD(A3370-1+'Peaker Keys'!$B$7,'Peaker Keys'!$B$5)</f>
        <v>3387</v>
      </c>
      <c r="E3370">
        <f>INT(D3370/'Peaker Keys'!$B$6)+1</f>
        <v>142</v>
      </c>
      <c r="F3370">
        <f>MOD(D3370,'Peaker Keys'!$B$6)</f>
        <v>3</v>
      </c>
      <c r="G3370" t="str">
        <f>VLOOKUP(E3370,Clustering!$A$6:$B$370,2,FALSE)</f>
        <v>Fall</v>
      </c>
      <c r="H3370">
        <f>IF('Peaker Keys'!$B$29&gt;0,MAX(0,MIN('Peaker Keys'!$B$10,B3370/'Peaker Keys'!$B$29)),0)</f>
        <v>0</v>
      </c>
      <c r="I3370">
        <f>MAX(0,MIN('Peaker Keys'!$B$10,C3370/'Peaker Keys'!$B$30))</f>
        <v>1.3327570059793962E-3</v>
      </c>
      <c r="J3370">
        <f>IF('Peaker Keys'!$B$31=1,H3370,I3370)</f>
        <v>0</v>
      </c>
    </row>
    <row r="3371" spans="1:10" x14ac:dyDescent="0.25">
      <c r="A3371">
        <v>3365</v>
      </c>
      <c r="B3371">
        <v>0</v>
      </c>
      <c r="C3371">
        <v>100.2</v>
      </c>
      <c r="D3371">
        <f>MOD(A3371-1+'Peaker Keys'!$B$7,'Peaker Keys'!$B$5)</f>
        <v>3388</v>
      </c>
      <c r="E3371">
        <f>INT(D3371/'Peaker Keys'!$B$6)+1</f>
        <v>142</v>
      </c>
      <c r="F3371">
        <f>MOD(D3371,'Peaker Keys'!$B$6)</f>
        <v>4</v>
      </c>
      <c r="G3371" t="str">
        <f>VLOOKUP(E3371,Clustering!$A$6:$B$370,2,FALSE)</f>
        <v>Fall</v>
      </c>
      <c r="H3371">
        <f>IF('Peaker Keys'!$B$29&gt;0,MAX(0,MIN('Peaker Keys'!$B$10,B3371/'Peaker Keys'!$B$29)),0)</f>
        <v>0</v>
      </c>
      <c r="I3371">
        <f>MAX(0,MIN('Peaker Keys'!$B$10,C3371/'Peaker Keys'!$B$30))</f>
        <v>8.393604776815557E-4</v>
      </c>
      <c r="J3371">
        <f>IF('Peaker Keys'!$B$31=1,H3371,I3371)</f>
        <v>0</v>
      </c>
    </row>
    <row r="3372" spans="1:10" x14ac:dyDescent="0.25">
      <c r="A3372">
        <v>3366</v>
      </c>
      <c r="B3372">
        <v>0</v>
      </c>
      <c r="C3372">
        <v>0</v>
      </c>
      <c r="D3372">
        <f>MOD(A3372-1+'Peaker Keys'!$B$7,'Peaker Keys'!$B$5)</f>
        <v>3389</v>
      </c>
      <c r="E3372">
        <f>INT(D3372/'Peaker Keys'!$B$6)+1</f>
        <v>142</v>
      </c>
      <c r="F3372">
        <f>MOD(D3372,'Peaker Keys'!$B$6)</f>
        <v>5</v>
      </c>
      <c r="G3372" t="str">
        <f>VLOOKUP(E3372,Clustering!$A$6:$B$370,2,FALSE)</f>
        <v>Fall</v>
      </c>
      <c r="H3372">
        <f>IF('Peaker Keys'!$B$29&gt;0,MAX(0,MIN('Peaker Keys'!$B$10,B3372/'Peaker Keys'!$B$29)),0)</f>
        <v>0</v>
      </c>
      <c r="I3372">
        <f>MAX(0,MIN('Peaker Keys'!$B$10,C3372/'Peaker Keys'!$B$30))</f>
        <v>0</v>
      </c>
      <c r="J3372">
        <f>IF('Peaker Keys'!$B$31=1,H3372,I3372)</f>
        <v>0</v>
      </c>
    </row>
    <row r="3373" spans="1:10" x14ac:dyDescent="0.25">
      <c r="A3373">
        <v>3367</v>
      </c>
      <c r="B3373">
        <v>0</v>
      </c>
      <c r="C3373">
        <v>0</v>
      </c>
      <c r="D3373">
        <f>MOD(A3373-1+'Peaker Keys'!$B$7,'Peaker Keys'!$B$5)</f>
        <v>3390</v>
      </c>
      <c r="E3373">
        <f>INT(D3373/'Peaker Keys'!$B$6)+1</f>
        <v>142</v>
      </c>
      <c r="F3373">
        <f>MOD(D3373,'Peaker Keys'!$B$6)</f>
        <v>6</v>
      </c>
      <c r="G3373" t="str">
        <f>VLOOKUP(E3373,Clustering!$A$6:$B$370,2,FALSE)</f>
        <v>Fall</v>
      </c>
      <c r="H3373">
        <f>IF('Peaker Keys'!$B$29&gt;0,MAX(0,MIN('Peaker Keys'!$B$10,B3373/'Peaker Keys'!$B$29)),0)</f>
        <v>0</v>
      </c>
      <c r="I3373">
        <f>MAX(0,MIN('Peaker Keys'!$B$10,C3373/'Peaker Keys'!$B$30))</f>
        <v>0</v>
      </c>
      <c r="J3373">
        <f>IF('Peaker Keys'!$B$31=1,H3373,I3373)</f>
        <v>0</v>
      </c>
    </row>
    <row r="3374" spans="1:10" x14ac:dyDescent="0.25">
      <c r="A3374">
        <v>3368</v>
      </c>
      <c r="B3374">
        <v>0</v>
      </c>
      <c r="C3374">
        <v>0</v>
      </c>
      <c r="D3374">
        <f>MOD(A3374-1+'Peaker Keys'!$B$7,'Peaker Keys'!$B$5)</f>
        <v>3391</v>
      </c>
      <c r="E3374">
        <f>INT(D3374/'Peaker Keys'!$B$6)+1</f>
        <v>142</v>
      </c>
      <c r="F3374">
        <f>MOD(D3374,'Peaker Keys'!$B$6)</f>
        <v>7</v>
      </c>
      <c r="G3374" t="str">
        <f>VLOOKUP(E3374,Clustering!$A$6:$B$370,2,FALSE)</f>
        <v>Fall</v>
      </c>
      <c r="H3374">
        <f>IF('Peaker Keys'!$B$29&gt;0,MAX(0,MIN('Peaker Keys'!$B$10,B3374/'Peaker Keys'!$B$29)),0)</f>
        <v>0</v>
      </c>
      <c r="I3374">
        <f>MAX(0,MIN('Peaker Keys'!$B$10,C3374/'Peaker Keys'!$B$30))</f>
        <v>0</v>
      </c>
      <c r="J3374">
        <f>IF('Peaker Keys'!$B$31=1,H3374,I3374)</f>
        <v>0</v>
      </c>
    </row>
    <row r="3375" spans="1:10" x14ac:dyDescent="0.25">
      <c r="A3375">
        <v>3369</v>
      </c>
      <c r="B3375">
        <v>0</v>
      </c>
      <c r="C3375">
        <v>0</v>
      </c>
      <c r="D3375">
        <f>MOD(A3375-1+'Peaker Keys'!$B$7,'Peaker Keys'!$B$5)</f>
        <v>3392</v>
      </c>
      <c r="E3375">
        <f>INT(D3375/'Peaker Keys'!$B$6)+1</f>
        <v>142</v>
      </c>
      <c r="F3375">
        <f>MOD(D3375,'Peaker Keys'!$B$6)</f>
        <v>8</v>
      </c>
      <c r="G3375" t="str">
        <f>VLOOKUP(E3375,Clustering!$A$6:$B$370,2,FALSE)</f>
        <v>Fall</v>
      </c>
      <c r="H3375">
        <f>IF('Peaker Keys'!$B$29&gt;0,MAX(0,MIN('Peaker Keys'!$B$10,B3375/'Peaker Keys'!$B$29)),0)</f>
        <v>0</v>
      </c>
      <c r="I3375">
        <f>MAX(0,MIN('Peaker Keys'!$B$10,C3375/'Peaker Keys'!$B$30))</f>
        <v>0</v>
      </c>
      <c r="J3375">
        <f>IF('Peaker Keys'!$B$31=1,H3375,I3375)</f>
        <v>0</v>
      </c>
    </row>
    <row r="3376" spans="1:10" x14ac:dyDescent="0.25">
      <c r="A3376">
        <v>3370</v>
      </c>
      <c r="B3376">
        <v>0</v>
      </c>
      <c r="C3376">
        <v>0</v>
      </c>
      <c r="D3376">
        <f>MOD(A3376-1+'Peaker Keys'!$B$7,'Peaker Keys'!$B$5)</f>
        <v>3393</v>
      </c>
      <c r="E3376">
        <f>INT(D3376/'Peaker Keys'!$B$6)+1</f>
        <v>142</v>
      </c>
      <c r="F3376">
        <f>MOD(D3376,'Peaker Keys'!$B$6)</f>
        <v>9</v>
      </c>
      <c r="G3376" t="str">
        <f>VLOOKUP(E3376,Clustering!$A$6:$B$370,2,FALSE)</f>
        <v>Fall</v>
      </c>
      <c r="H3376">
        <f>IF('Peaker Keys'!$B$29&gt;0,MAX(0,MIN('Peaker Keys'!$B$10,B3376/'Peaker Keys'!$B$29)),0)</f>
        <v>0</v>
      </c>
      <c r="I3376">
        <f>MAX(0,MIN('Peaker Keys'!$B$10,C3376/'Peaker Keys'!$B$30))</f>
        <v>0</v>
      </c>
      <c r="J3376">
        <f>IF('Peaker Keys'!$B$31=1,H3376,I3376)</f>
        <v>0</v>
      </c>
    </row>
    <row r="3377" spans="1:10" x14ac:dyDescent="0.25">
      <c r="A3377">
        <v>3371</v>
      </c>
      <c r="B3377">
        <v>0</v>
      </c>
      <c r="C3377">
        <v>0</v>
      </c>
      <c r="D3377">
        <f>MOD(A3377-1+'Peaker Keys'!$B$7,'Peaker Keys'!$B$5)</f>
        <v>3394</v>
      </c>
      <c r="E3377">
        <f>INT(D3377/'Peaker Keys'!$B$6)+1</f>
        <v>142</v>
      </c>
      <c r="F3377">
        <f>MOD(D3377,'Peaker Keys'!$B$6)</f>
        <v>10</v>
      </c>
      <c r="G3377" t="str">
        <f>VLOOKUP(E3377,Clustering!$A$6:$B$370,2,FALSE)</f>
        <v>Fall</v>
      </c>
      <c r="H3377">
        <f>IF('Peaker Keys'!$B$29&gt;0,MAX(0,MIN('Peaker Keys'!$B$10,B3377/'Peaker Keys'!$B$29)),0)</f>
        <v>0</v>
      </c>
      <c r="I3377">
        <f>MAX(0,MIN('Peaker Keys'!$B$10,C3377/'Peaker Keys'!$B$30))</f>
        <v>0</v>
      </c>
      <c r="J3377">
        <f>IF('Peaker Keys'!$B$31=1,H3377,I3377)</f>
        <v>0</v>
      </c>
    </row>
    <row r="3378" spans="1:10" x14ac:dyDescent="0.25">
      <c r="A3378">
        <v>3372</v>
      </c>
      <c r="B3378">
        <v>0</v>
      </c>
      <c r="C3378">
        <v>0</v>
      </c>
      <c r="D3378">
        <f>MOD(A3378-1+'Peaker Keys'!$B$7,'Peaker Keys'!$B$5)</f>
        <v>3395</v>
      </c>
      <c r="E3378">
        <f>INT(D3378/'Peaker Keys'!$B$6)+1</f>
        <v>142</v>
      </c>
      <c r="F3378">
        <f>MOD(D3378,'Peaker Keys'!$B$6)</f>
        <v>11</v>
      </c>
      <c r="G3378" t="str">
        <f>VLOOKUP(E3378,Clustering!$A$6:$B$370,2,FALSE)</f>
        <v>Fall</v>
      </c>
      <c r="H3378">
        <f>IF('Peaker Keys'!$B$29&gt;0,MAX(0,MIN('Peaker Keys'!$B$10,B3378/'Peaker Keys'!$B$29)),0)</f>
        <v>0</v>
      </c>
      <c r="I3378">
        <f>MAX(0,MIN('Peaker Keys'!$B$10,C3378/'Peaker Keys'!$B$30))</f>
        <v>0</v>
      </c>
      <c r="J3378">
        <f>IF('Peaker Keys'!$B$31=1,H3378,I3378)</f>
        <v>0</v>
      </c>
    </row>
    <row r="3379" spans="1:10" x14ac:dyDescent="0.25">
      <c r="A3379">
        <v>3373</v>
      </c>
      <c r="B3379">
        <v>0</v>
      </c>
      <c r="C3379">
        <v>0</v>
      </c>
      <c r="D3379">
        <f>MOD(A3379-1+'Peaker Keys'!$B$7,'Peaker Keys'!$B$5)</f>
        <v>3396</v>
      </c>
      <c r="E3379">
        <f>INT(D3379/'Peaker Keys'!$B$6)+1</f>
        <v>142</v>
      </c>
      <c r="F3379">
        <f>MOD(D3379,'Peaker Keys'!$B$6)</f>
        <v>12</v>
      </c>
      <c r="G3379" t="str">
        <f>VLOOKUP(E3379,Clustering!$A$6:$B$370,2,FALSE)</f>
        <v>Fall</v>
      </c>
      <c r="H3379">
        <f>IF('Peaker Keys'!$B$29&gt;0,MAX(0,MIN('Peaker Keys'!$B$10,B3379/'Peaker Keys'!$B$29)),0)</f>
        <v>0</v>
      </c>
      <c r="I3379">
        <f>MAX(0,MIN('Peaker Keys'!$B$10,C3379/'Peaker Keys'!$B$30))</f>
        <v>0</v>
      </c>
      <c r="J3379">
        <f>IF('Peaker Keys'!$B$31=1,H3379,I3379)</f>
        <v>0</v>
      </c>
    </row>
    <row r="3380" spans="1:10" x14ac:dyDescent="0.25">
      <c r="A3380">
        <v>3374</v>
      </c>
      <c r="B3380">
        <v>0</v>
      </c>
      <c r="C3380">
        <v>0</v>
      </c>
      <c r="D3380">
        <f>MOD(A3380-1+'Peaker Keys'!$B$7,'Peaker Keys'!$B$5)</f>
        <v>3397</v>
      </c>
      <c r="E3380">
        <f>INT(D3380/'Peaker Keys'!$B$6)+1</f>
        <v>142</v>
      </c>
      <c r="F3380">
        <f>MOD(D3380,'Peaker Keys'!$B$6)</f>
        <v>13</v>
      </c>
      <c r="G3380" t="str">
        <f>VLOOKUP(E3380,Clustering!$A$6:$B$370,2,FALSE)</f>
        <v>Fall</v>
      </c>
      <c r="H3380">
        <f>IF('Peaker Keys'!$B$29&gt;0,MAX(0,MIN('Peaker Keys'!$B$10,B3380/'Peaker Keys'!$B$29)),0)</f>
        <v>0</v>
      </c>
      <c r="I3380">
        <f>MAX(0,MIN('Peaker Keys'!$B$10,C3380/'Peaker Keys'!$B$30))</f>
        <v>0</v>
      </c>
      <c r="J3380">
        <f>IF('Peaker Keys'!$B$31=1,H3380,I3380)</f>
        <v>0</v>
      </c>
    </row>
    <row r="3381" spans="1:10" x14ac:dyDescent="0.25">
      <c r="A3381">
        <v>3375</v>
      </c>
      <c r="B3381">
        <v>0</v>
      </c>
      <c r="C3381">
        <v>0</v>
      </c>
      <c r="D3381">
        <f>MOD(A3381-1+'Peaker Keys'!$B$7,'Peaker Keys'!$B$5)</f>
        <v>3398</v>
      </c>
      <c r="E3381">
        <f>INT(D3381/'Peaker Keys'!$B$6)+1</f>
        <v>142</v>
      </c>
      <c r="F3381">
        <f>MOD(D3381,'Peaker Keys'!$B$6)</f>
        <v>14</v>
      </c>
      <c r="G3381" t="str">
        <f>VLOOKUP(E3381,Clustering!$A$6:$B$370,2,FALSE)</f>
        <v>Fall</v>
      </c>
      <c r="H3381">
        <f>IF('Peaker Keys'!$B$29&gt;0,MAX(0,MIN('Peaker Keys'!$B$10,B3381/'Peaker Keys'!$B$29)),0)</f>
        <v>0</v>
      </c>
      <c r="I3381">
        <f>MAX(0,MIN('Peaker Keys'!$B$10,C3381/'Peaker Keys'!$B$30))</f>
        <v>0</v>
      </c>
      <c r="J3381">
        <f>IF('Peaker Keys'!$B$31=1,H3381,I3381)</f>
        <v>0</v>
      </c>
    </row>
    <row r="3382" spans="1:10" x14ac:dyDescent="0.25">
      <c r="A3382">
        <v>3376</v>
      </c>
      <c r="B3382">
        <v>0</v>
      </c>
      <c r="C3382">
        <v>0</v>
      </c>
      <c r="D3382">
        <f>MOD(A3382-1+'Peaker Keys'!$B$7,'Peaker Keys'!$B$5)</f>
        <v>3399</v>
      </c>
      <c r="E3382">
        <f>INT(D3382/'Peaker Keys'!$B$6)+1</f>
        <v>142</v>
      </c>
      <c r="F3382">
        <f>MOD(D3382,'Peaker Keys'!$B$6)</f>
        <v>15</v>
      </c>
      <c r="G3382" t="str">
        <f>VLOOKUP(E3382,Clustering!$A$6:$B$370,2,FALSE)</f>
        <v>Fall</v>
      </c>
      <c r="H3382">
        <f>IF('Peaker Keys'!$B$29&gt;0,MAX(0,MIN('Peaker Keys'!$B$10,B3382/'Peaker Keys'!$B$29)),0)</f>
        <v>0</v>
      </c>
      <c r="I3382">
        <f>MAX(0,MIN('Peaker Keys'!$B$10,C3382/'Peaker Keys'!$B$30))</f>
        <v>0</v>
      </c>
      <c r="J3382">
        <f>IF('Peaker Keys'!$B$31=1,H3382,I3382)</f>
        <v>0</v>
      </c>
    </row>
    <row r="3383" spans="1:10" x14ac:dyDescent="0.25">
      <c r="A3383">
        <v>3377</v>
      </c>
      <c r="B3383">
        <v>21.2</v>
      </c>
      <c r="C3383">
        <v>0</v>
      </c>
      <c r="D3383">
        <f>MOD(A3383-1+'Peaker Keys'!$B$7,'Peaker Keys'!$B$5)</f>
        <v>3400</v>
      </c>
      <c r="E3383">
        <f>INT(D3383/'Peaker Keys'!$B$6)+1</f>
        <v>142</v>
      </c>
      <c r="F3383">
        <f>MOD(D3383,'Peaker Keys'!$B$6)</f>
        <v>16</v>
      </c>
      <c r="G3383" t="str">
        <f>VLOOKUP(E3383,Clustering!$A$6:$B$370,2,FALSE)</f>
        <v>Fall</v>
      </c>
      <c r="H3383">
        <f>IF('Peaker Keys'!$B$29&gt;0,MAX(0,MIN('Peaker Keys'!$B$10,B3383/'Peaker Keys'!$B$29)),0)</f>
        <v>4.9858889934148637E-2</v>
      </c>
      <c r="I3383">
        <f>MAX(0,MIN('Peaker Keys'!$B$10,C3383/'Peaker Keys'!$B$30))</f>
        <v>0</v>
      </c>
      <c r="J3383">
        <f>IF('Peaker Keys'!$B$31=1,H3383,I3383)</f>
        <v>4.9858889934148637E-2</v>
      </c>
    </row>
    <row r="3384" spans="1:10" x14ac:dyDescent="0.25">
      <c r="A3384">
        <v>3378</v>
      </c>
      <c r="B3384">
        <v>225.4</v>
      </c>
      <c r="C3384">
        <v>622.6</v>
      </c>
      <c r="D3384">
        <f>MOD(A3384-1+'Peaker Keys'!$B$7,'Peaker Keys'!$B$5)</f>
        <v>3401</v>
      </c>
      <c r="E3384">
        <f>INT(D3384/'Peaker Keys'!$B$6)+1</f>
        <v>142</v>
      </c>
      <c r="F3384">
        <f>MOD(D3384,'Peaker Keys'!$B$6)</f>
        <v>17</v>
      </c>
      <c r="G3384" t="str">
        <f>VLOOKUP(E3384,Clustering!$A$6:$B$370,2,FALSE)</f>
        <v>Fall</v>
      </c>
      <c r="H3384">
        <f>IF('Peaker Keys'!$B$29&gt;0,MAX(0,MIN('Peaker Keys'!$B$10,B3384/'Peaker Keys'!$B$29)),0)</f>
        <v>0.53010348071495772</v>
      </c>
      <c r="I3384">
        <f>MAX(0,MIN('Peaker Keys'!$B$10,C3384/'Peaker Keys'!$B$30))</f>
        <v>5.2154274790871908E-3</v>
      </c>
      <c r="J3384">
        <f>IF('Peaker Keys'!$B$31=1,H3384,I3384)</f>
        <v>0.53010348071495772</v>
      </c>
    </row>
    <row r="3385" spans="1:10" x14ac:dyDescent="0.25">
      <c r="A3385">
        <v>3379</v>
      </c>
      <c r="B3385">
        <v>225.4</v>
      </c>
      <c r="C3385">
        <v>1242.9000000000001</v>
      </c>
      <c r="D3385">
        <f>MOD(A3385-1+'Peaker Keys'!$B$7,'Peaker Keys'!$B$5)</f>
        <v>3402</v>
      </c>
      <c r="E3385">
        <f>INT(D3385/'Peaker Keys'!$B$6)+1</f>
        <v>142</v>
      </c>
      <c r="F3385">
        <f>MOD(D3385,'Peaker Keys'!$B$6)</f>
        <v>18</v>
      </c>
      <c r="G3385" t="str">
        <f>VLOOKUP(E3385,Clustering!$A$6:$B$370,2,FALSE)</f>
        <v>Fall</v>
      </c>
      <c r="H3385">
        <f>IF('Peaker Keys'!$B$29&gt;0,MAX(0,MIN('Peaker Keys'!$B$10,B3385/'Peaker Keys'!$B$29)),0)</f>
        <v>0.53010348071495772</v>
      </c>
      <c r="I3385">
        <f>MAX(0,MIN('Peaker Keys'!$B$10,C3385/'Peaker Keys'!$B$30))</f>
        <v>1.041158820070265E-2</v>
      </c>
      <c r="J3385">
        <f>IF('Peaker Keys'!$B$31=1,H3385,I3385)</f>
        <v>0.53010348071495772</v>
      </c>
    </row>
    <row r="3386" spans="1:10" x14ac:dyDescent="0.25">
      <c r="A3386">
        <v>3380</v>
      </c>
      <c r="B3386">
        <v>225.4</v>
      </c>
      <c r="C3386">
        <v>2776.7</v>
      </c>
      <c r="D3386">
        <f>MOD(A3386-1+'Peaker Keys'!$B$7,'Peaker Keys'!$B$5)</f>
        <v>3403</v>
      </c>
      <c r="E3386">
        <f>INT(D3386/'Peaker Keys'!$B$6)+1</f>
        <v>142</v>
      </c>
      <c r="F3386">
        <f>MOD(D3386,'Peaker Keys'!$B$6)</f>
        <v>19</v>
      </c>
      <c r="G3386" t="str">
        <f>VLOOKUP(E3386,Clustering!$A$6:$B$370,2,FALSE)</f>
        <v>Fall</v>
      </c>
      <c r="H3386">
        <f>IF('Peaker Keys'!$B$29&gt;0,MAX(0,MIN('Peaker Keys'!$B$10,B3386/'Peaker Keys'!$B$29)),0)</f>
        <v>0.53010348071495772</v>
      </c>
      <c r="I3386">
        <f>MAX(0,MIN('Peaker Keys'!$B$10,C3386/'Peaker Keys'!$B$30))</f>
        <v>2.3260002379025702E-2</v>
      </c>
      <c r="J3386">
        <f>IF('Peaker Keys'!$B$31=1,H3386,I3386)</f>
        <v>0.53010348071495772</v>
      </c>
    </row>
    <row r="3387" spans="1:10" x14ac:dyDescent="0.25">
      <c r="A3387">
        <v>3381</v>
      </c>
      <c r="B3387">
        <v>225.4</v>
      </c>
      <c r="C3387">
        <v>2951.7</v>
      </c>
      <c r="D3387">
        <f>MOD(A3387-1+'Peaker Keys'!$B$7,'Peaker Keys'!$B$5)</f>
        <v>3404</v>
      </c>
      <c r="E3387">
        <f>INT(D3387/'Peaker Keys'!$B$6)+1</f>
        <v>142</v>
      </c>
      <c r="F3387">
        <f>MOD(D3387,'Peaker Keys'!$B$6)</f>
        <v>20</v>
      </c>
      <c r="G3387" t="str">
        <f>VLOOKUP(E3387,Clustering!$A$6:$B$370,2,FALSE)</f>
        <v>Fall</v>
      </c>
      <c r="H3387">
        <f>IF('Peaker Keys'!$B$29&gt;0,MAX(0,MIN('Peaker Keys'!$B$10,B3387/'Peaker Keys'!$B$29)),0)</f>
        <v>0.53010348071495772</v>
      </c>
      <c r="I3387">
        <f>MAX(0,MIN('Peaker Keys'!$B$10,C3387/'Peaker Keys'!$B$30))</f>
        <v>2.4725951317092293E-2</v>
      </c>
      <c r="J3387">
        <f>IF('Peaker Keys'!$B$31=1,H3387,I3387)</f>
        <v>0.53010348071495772</v>
      </c>
    </row>
    <row r="3388" spans="1:10" x14ac:dyDescent="0.25">
      <c r="A3388">
        <v>3382</v>
      </c>
      <c r="B3388">
        <v>225.4</v>
      </c>
      <c r="C3388">
        <v>3538.8</v>
      </c>
      <c r="D3388">
        <f>MOD(A3388-1+'Peaker Keys'!$B$7,'Peaker Keys'!$B$5)</f>
        <v>3405</v>
      </c>
      <c r="E3388">
        <f>INT(D3388/'Peaker Keys'!$B$6)+1</f>
        <v>142</v>
      </c>
      <c r="F3388">
        <f>MOD(D3388,'Peaker Keys'!$B$6)</f>
        <v>21</v>
      </c>
      <c r="G3388" t="str">
        <f>VLOOKUP(E3388,Clustering!$A$6:$B$370,2,FALSE)</f>
        <v>Fall</v>
      </c>
      <c r="H3388">
        <f>IF('Peaker Keys'!$B$29&gt;0,MAX(0,MIN('Peaker Keys'!$B$10,B3388/'Peaker Keys'!$B$29)),0)</f>
        <v>0.53010348071495772</v>
      </c>
      <c r="I3388">
        <f>MAX(0,MIN('Peaker Keys'!$B$10,C3388/'Peaker Keys'!$B$30))</f>
        <v>2.9644000583028834E-2</v>
      </c>
      <c r="J3388">
        <f>IF('Peaker Keys'!$B$31=1,H3388,I3388)</f>
        <v>0.53010348071495772</v>
      </c>
    </row>
    <row r="3389" spans="1:10" x14ac:dyDescent="0.25">
      <c r="A3389">
        <v>3383</v>
      </c>
      <c r="B3389">
        <v>225.4</v>
      </c>
      <c r="C3389">
        <v>2122</v>
      </c>
      <c r="D3389">
        <f>MOD(A3389-1+'Peaker Keys'!$B$7,'Peaker Keys'!$B$5)</f>
        <v>3406</v>
      </c>
      <c r="E3389">
        <f>INT(D3389/'Peaker Keys'!$B$6)+1</f>
        <v>142</v>
      </c>
      <c r="F3389">
        <f>MOD(D3389,'Peaker Keys'!$B$6)</f>
        <v>22</v>
      </c>
      <c r="G3389" t="str">
        <f>VLOOKUP(E3389,Clustering!$A$6:$B$370,2,FALSE)</f>
        <v>Fall</v>
      </c>
      <c r="H3389">
        <f>IF('Peaker Keys'!$B$29&gt;0,MAX(0,MIN('Peaker Keys'!$B$10,B3389/'Peaker Keys'!$B$29)),0)</f>
        <v>0.53010348071495772</v>
      </c>
      <c r="I3389">
        <f>MAX(0,MIN('Peaker Keys'!$B$10,C3389/'Peaker Keys'!$B$30))</f>
        <v>1.7775677980441728E-2</v>
      </c>
      <c r="J3389">
        <f>IF('Peaker Keys'!$B$31=1,H3389,I3389)</f>
        <v>0.53010348071495772</v>
      </c>
    </row>
    <row r="3390" spans="1:10" x14ac:dyDescent="0.25">
      <c r="A3390">
        <v>3384</v>
      </c>
      <c r="B3390">
        <v>225.4</v>
      </c>
      <c r="C3390">
        <v>2104.3000000000002</v>
      </c>
      <c r="D3390">
        <f>MOD(A3390-1+'Peaker Keys'!$B$7,'Peaker Keys'!$B$5)</f>
        <v>3407</v>
      </c>
      <c r="E3390">
        <f>INT(D3390/'Peaker Keys'!$B$6)+1</f>
        <v>142</v>
      </c>
      <c r="F3390">
        <f>MOD(D3390,'Peaker Keys'!$B$6)</f>
        <v>23</v>
      </c>
      <c r="G3390" t="str">
        <f>VLOOKUP(E3390,Clustering!$A$6:$B$370,2,FALSE)</f>
        <v>Fall</v>
      </c>
      <c r="H3390">
        <f>IF('Peaker Keys'!$B$29&gt;0,MAX(0,MIN('Peaker Keys'!$B$10,B3390/'Peaker Keys'!$B$29)),0)</f>
        <v>0.53010348071495772</v>
      </c>
      <c r="I3390">
        <f>MAX(0,MIN('Peaker Keys'!$B$10,C3390/'Peaker Keys'!$B$30))</f>
        <v>1.7627407716420136E-2</v>
      </c>
      <c r="J3390">
        <f>IF('Peaker Keys'!$B$31=1,H3390,I3390)</f>
        <v>0.53010348071495772</v>
      </c>
    </row>
    <row r="3391" spans="1:10" x14ac:dyDescent="0.25">
      <c r="A3391">
        <v>3385</v>
      </c>
      <c r="B3391">
        <v>225.4</v>
      </c>
      <c r="C3391">
        <v>1913.8</v>
      </c>
      <c r="D3391">
        <f>MOD(A3391-1+'Peaker Keys'!$B$7,'Peaker Keys'!$B$5)</f>
        <v>3408</v>
      </c>
      <c r="E3391">
        <f>INT(D3391/'Peaker Keys'!$B$6)+1</f>
        <v>143</v>
      </c>
      <c r="F3391">
        <f>MOD(D3391,'Peaker Keys'!$B$6)</f>
        <v>0</v>
      </c>
      <c r="G3391" t="str">
        <f>VLOOKUP(E3391,Clustering!$A$6:$B$370,2,FALSE)</f>
        <v>Spring</v>
      </c>
      <c r="H3391">
        <f>IF('Peaker Keys'!$B$29&gt;0,MAX(0,MIN('Peaker Keys'!$B$10,B3391/'Peaker Keys'!$B$29)),0)</f>
        <v>0.53010348071495772</v>
      </c>
      <c r="I3391">
        <f>MAX(0,MIN('Peaker Keys'!$B$10,C3391/'Peaker Keys'!$B$30))</f>
        <v>1.6031617586696217E-2</v>
      </c>
      <c r="J3391">
        <f>IF('Peaker Keys'!$B$31=1,H3391,I3391)</f>
        <v>0.53010348071495772</v>
      </c>
    </row>
    <row r="3392" spans="1:10" x14ac:dyDescent="0.25">
      <c r="A3392">
        <v>3386</v>
      </c>
      <c r="B3392">
        <v>225.4</v>
      </c>
      <c r="C3392">
        <v>1913.8</v>
      </c>
      <c r="D3392">
        <f>MOD(A3392-1+'Peaker Keys'!$B$7,'Peaker Keys'!$B$5)</f>
        <v>3409</v>
      </c>
      <c r="E3392">
        <f>INT(D3392/'Peaker Keys'!$B$6)+1</f>
        <v>143</v>
      </c>
      <c r="F3392">
        <f>MOD(D3392,'Peaker Keys'!$B$6)</f>
        <v>1</v>
      </c>
      <c r="G3392" t="str">
        <f>VLOOKUP(E3392,Clustering!$A$6:$B$370,2,FALSE)</f>
        <v>Spring</v>
      </c>
      <c r="H3392">
        <f>IF('Peaker Keys'!$B$29&gt;0,MAX(0,MIN('Peaker Keys'!$B$10,B3392/'Peaker Keys'!$B$29)),0)</f>
        <v>0.53010348071495772</v>
      </c>
      <c r="I3392">
        <f>MAX(0,MIN('Peaker Keys'!$B$10,C3392/'Peaker Keys'!$B$30))</f>
        <v>1.6031617586696217E-2</v>
      </c>
      <c r="J3392">
        <f>IF('Peaker Keys'!$B$31=1,H3392,I3392)</f>
        <v>0.53010348071495772</v>
      </c>
    </row>
    <row r="3393" spans="1:10" x14ac:dyDescent="0.25">
      <c r="A3393">
        <v>3387</v>
      </c>
      <c r="B3393">
        <v>225.4</v>
      </c>
      <c r="C3393">
        <v>1913.8</v>
      </c>
      <c r="D3393">
        <f>MOD(A3393-1+'Peaker Keys'!$B$7,'Peaker Keys'!$B$5)</f>
        <v>3410</v>
      </c>
      <c r="E3393">
        <f>INT(D3393/'Peaker Keys'!$B$6)+1</f>
        <v>143</v>
      </c>
      <c r="F3393">
        <f>MOD(D3393,'Peaker Keys'!$B$6)</f>
        <v>2</v>
      </c>
      <c r="G3393" t="str">
        <f>VLOOKUP(E3393,Clustering!$A$6:$B$370,2,FALSE)</f>
        <v>Spring</v>
      </c>
      <c r="H3393">
        <f>IF('Peaker Keys'!$B$29&gt;0,MAX(0,MIN('Peaker Keys'!$B$10,B3393/'Peaker Keys'!$B$29)),0)</f>
        <v>0.53010348071495772</v>
      </c>
      <c r="I3393">
        <f>MAX(0,MIN('Peaker Keys'!$B$10,C3393/'Peaker Keys'!$B$30))</f>
        <v>1.6031617586696217E-2</v>
      </c>
      <c r="J3393">
        <f>IF('Peaker Keys'!$B$31=1,H3393,I3393)</f>
        <v>0.53010348071495772</v>
      </c>
    </row>
    <row r="3394" spans="1:10" x14ac:dyDescent="0.25">
      <c r="A3394">
        <v>3388</v>
      </c>
      <c r="B3394">
        <v>225.4</v>
      </c>
      <c r="C3394">
        <v>1913.8</v>
      </c>
      <c r="D3394">
        <f>MOD(A3394-1+'Peaker Keys'!$B$7,'Peaker Keys'!$B$5)</f>
        <v>3411</v>
      </c>
      <c r="E3394">
        <f>INT(D3394/'Peaker Keys'!$B$6)+1</f>
        <v>143</v>
      </c>
      <c r="F3394">
        <f>MOD(D3394,'Peaker Keys'!$B$6)</f>
        <v>3</v>
      </c>
      <c r="G3394" t="str">
        <f>VLOOKUP(E3394,Clustering!$A$6:$B$370,2,FALSE)</f>
        <v>Spring</v>
      </c>
      <c r="H3394">
        <f>IF('Peaker Keys'!$B$29&gt;0,MAX(0,MIN('Peaker Keys'!$B$10,B3394/'Peaker Keys'!$B$29)),0)</f>
        <v>0.53010348071495772</v>
      </c>
      <c r="I3394">
        <f>MAX(0,MIN('Peaker Keys'!$B$10,C3394/'Peaker Keys'!$B$30))</f>
        <v>1.6031617586696217E-2</v>
      </c>
      <c r="J3394">
        <f>IF('Peaker Keys'!$B$31=1,H3394,I3394)</f>
        <v>0.53010348071495772</v>
      </c>
    </row>
    <row r="3395" spans="1:10" x14ac:dyDescent="0.25">
      <c r="A3395">
        <v>3389</v>
      </c>
      <c r="B3395">
        <v>225.4</v>
      </c>
      <c r="C3395">
        <v>1913.8</v>
      </c>
      <c r="D3395">
        <f>MOD(A3395-1+'Peaker Keys'!$B$7,'Peaker Keys'!$B$5)</f>
        <v>3412</v>
      </c>
      <c r="E3395">
        <f>INT(D3395/'Peaker Keys'!$B$6)+1</f>
        <v>143</v>
      </c>
      <c r="F3395">
        <f>MOD(D3395,'Peaker Keys'!$B$6)</f>
        <v>4</v>
      </c>
      <c r="G3395" t="str">
        <f>VLOOKUP(E3395,Clustering!$A$6:$B$370,2,FALSE)</f>
        <v>Spring</v>
      </c>
      <c r="H3395">
        <f>IF('Peaker Keys'!$B$29&gt;0,MAX(0,MIN('Peaker Keys'!$B$10,B3395/'Peaker Keys'!$B$29)),0)</f>
        <v>0.53010348071495772</v>
      </c>
      <c r="I3395">
        <f>MAX(0,MIN('Peaker Keys'!$B$10,C3395/'Peaker Keys'!$B$30))</f>
        <v>1.6031617586696217E-2</v>
      </c>
      <c r="J3395">
        <f>IF('Peaker Keys'!$B$31=1,H3395,I3395)</f>
        <v>0.53010348071495772</v>
      </c>
    </row>
    <row r="3396" spans="1:10" x14ac:dyDescent="0.25">
      <c r="A3396">
        <v>3390</v>
      </c>
      <c r="B3396">
        <v>225.4</v>
      </c>
      <c r="C3396">
        <v>1913.8</v>
      </c>
      <c r="D3396">
        <f>MOD(A3396-1+'Peaker Keys'!$B$7,'Peaker Keys'!$B$5)</f>
        <v>3413</v>
      </c>
      <c r="E3396">
        <f>INT(D3396/'Peaker Keys'!$B$6)+1</f>
        <v>143</v>
      </c>
      <c r="F3396">
        <f>MOD(D3396,'Peaker Keys'!$B$6)</f>
        <v>5</v>
      </c>
      <c r="G3396" t="str">
        <f>VLOOKUP(E3396,Clustering!$A$6:$B$370,2,FALSE)</f>
        <v>Spring</v>
      </c>
      <c r="H3396">
        <f>IF('Peaker Keys'!$B$29&gt;0,MAX(0,MIN('Peaker Keys'!$B$10,B3396/'Peaker Keys'!$B$29)),0)</f>
        <v>0.53010348071495772</v>
      </c>
      <c r="I3396">
        <f>MAX(0,MIN('Peaker Keys'!$B$10,C3396/'Peaker Keys'!$B$30))</f>
        <v>1.6031617586696217E-2</v>
      </c>
      <c r="J3396">
        <f>IF('Peaker Keys'!$B$31=1,H3396,I3396)</f>
        <v>0.53010348071495772</v>
      </c>
    </row>
    <row r="3397" spans="1:10" x14ac:dyDescent="0.25">
      <c r="A3397">
        <v>3391</v>
      </c>
      <c r="B3397">
        <v>225.4</v>
      </c>
      <c r="C3397">
        <v>1913.8</v>
      </c>
      <c r="D3397">
        <f>MOD(A3397-1+'Peaker Keys'!$B$7,'Peaker Keys'!$B$5)</f>
        <v>3414</v>
      </c>
      <c r="E3397">
        <f>INT(D3397/'Peaker Keys'!$B$6)+1</f>
        <v>143</v>
      </c>
      <c r="F3397">
        <f>MOD(D3397,'Peaker Keys'!$B$6)</f>
        <v>6</v>
      </c>
      <c r="G3397" t="str">
        <f>VLOOKUP(E3397,Clustering!$A$6:$B$370,2,FALSE)</f>
        <v>Spring</v>
      </c>
      <c r="H3397">
        <f>IF('Peaker Keys'!$B$29&gt;0,MAX(0,MIN('Peaker Keys'!$B$10,B3397/'Peaker Keys'!$B$29)),0)</f>
        <v>0.53010348071495772</v>
      </c>
      <c r="I3397">
        <f>MAX(0,MIN('Peaker Keys'!$B$10,C3397/'Peaker Keys'!$B$30))</f>
        <v>1.6031617586696217E-2</v>
      </c>
      <c r="J3397">
        <f>IF('Peaker Keys'!$B$31=1,H3397,I3397)</f>
        <v>0.53010348071495772</v>
      </c>
    </row>
    <row r="3398" spans="1:10" x14ac:dyDescent="0.25">
      <c r="A3398">
        <v>3392</v>
      </c>
      <c r="B3398">
        <v>225.4</v>
      </c>
      <c r="C3398">
        <v>1931</v>
      </c>
      <c r="D3398">
        <f>MOD(A3398-1+'Peaker Keys'!$B$7,'Peaker Keys'!$B$5)</f>
        <v>3415</v>
      </c>
      <c r="E3398">
        <f>INT(D3398/'Peaker Keys'!$B$6)+1</f>
        <v>143</v>
      </c>
      <c r="F3398">
        <f>MOD(D3398,'Peaker Keys'!$B$6)</f>
        <v>7</v>
      </c>
      <c r="G3398" t="str">
        <f>VLOOKUP(E3398,Clustering!$A$6:$B$370,2,FALSE)</f>
        <v>Spring</v>
      </c>
      <c r="H3398">
        <f>IF('Peaker Keys'!$B$29&gt;0,MAX(0,MIN('Peaker Keys'!$B$10,B3398/'Peaker Keys'!$B$29)),0)</f>
        <v>0.53010348071495772</v>
      </c>
      <c r="I3398">
        <f>MAX(0,MIN('Peaker Keys'!$B$10,C3398/'Peaker Keys'!$B$30))</f>
        <v>1.6175699425180479E-2</v>
      </c>
      <c r="J3398">
        <f>IF('Peaker Keys'!$B$31=1,H3398,I3398)</f>
        <v>0.53010348071495772</v>
      </c>
    </row>
    <row r="3399" spans="1:10" x14ac:dyDescent="0.25">
      <c r="A3399">
        <v>3393</v>
      </c>
      <c r="B3399">
        <v>225.4</v>
      </c>
      <c r="C3399">
        <v>1948.2</v>
      </c>
      <c r="D3399">
        <f>MOD(A3399-1+'Peaker Keys'!$B$7,'Peaker Keys'!$B$5)</f>
        <v>3416</v>
      </c>
      <c r="E3399">
        <f>INT(D3399/'Peaker Keys'!$B$6)+1</f>
        <v>143</v>
      </c>
      <c r="F3399">
        <f>MOD(D3399,'Peaker Keys'!$B$6)</f>
        <v>8</v>
      </c>
      <c r="G3399" t="str">
        <f>VLOOKUP(E3399,Clustering!$A$6:$B$370,2,FALSE)</f>
        <v>Spring</v>
      </c>
      <c r="H3399">
        <f>IF('Peaker Keys'!$B$29&gt;0,MAX(0,MIN('Peaker Keys'!$B$10,B3399/'Peaker Keys'!$B$29)),0)</f>
        <v>0.53010348071495772</v>
      </c>
      <c r="I3399">
        <f>MAX(0,MIN('Peaker Keys'!$B$10,C3399/'Peaker Keys'!$B$30))</f>
        <v>1.6319781263664738E-2</v>
      </c>
      <c r="J3399">
        <f>IF('Peaker Keys'!$B$31=1,H3399,I3399)</f>
        <v>0.53010348071495772</v>
      </c>
    </row>
    <row r="3400" spans="1:10" x14ac:dyDescent="0.25">
      <c r="A3400">
        <v>3394</v>
      </c>
      <c r="B3400">
        <v>225.4</v>
      </c>
      <c r="C3400">
        <v>1913.8</v>
      </c>
      <c r="D3400">
        <f>MOD(A3400-1+'Peaker Keys'!$B$7,'Peaker Keys'!$B$5)</f>
        <v>3417</v>
      </c>
      <c r="E3400">
        <f>INT(D3400/'Peaker Keys'!$B$6)+1</f>
        <v>143</v>
      </c>
      <c r="F3400">
        <f>MOD(D3400,'Peaker Keys'!$B$6)</f>
        <v>9</v>
      </c>
      <c r="G3400" t="str">
        <f>VLOOKUP(E3400,Clustering!$A$6:$B$370,2,FALSE)</f>
        <v>Spring</v>
      </c>
      <c r="H3400">
        <f>IF('Peaker Keys'!$B$29&gt;0,MAX(0,MIN('Peaker Keys'!$B$10,B3400/'Peaker Keys'!$B$29)),0)</f>
        <v>0.53010348071495772</v>
      </c>
      <c r="I3400">
        <f>MAX(0,MIN('Peaker Keys'!$B$10,C3400/'Peaker Keys'!$B$30))</f>
        <v>1.6031617586696217E-2</v>
      </c>
      <c r="J3400">
        <f>IF('Peaker Keys'!$B$31=1,H3400,I3400)</f>
        <v>0.53010348071495772</v>
      </c>
    </row>
    <row r="3401" spans="1:10" x14ac:dyDescent="0.25">
      <c r="A3401">
        <v>3395</v>
      </c>
      <c r="B3401">
        <v>225.4</v>
      </c>
      <c r="C3401">
        <v>1913.8</v>
      </c>
      <c r="D3401">
        <f>MOD(A3401-1+'Peaker Keys'!$B$7,'Peaker Keys'!$B$5)</f>
        <v>3418</v>
      </c>
      <c r="E3401">
        <f>INT(D3401/'Peaker Keys'!$B$6)+1</f>
        <v>143</v>
      </c>
      <c r="F3401">
        <f>MOD(D3401,'Peaker Keys'!$B$6)</f>
        <v>10</v>
      </c>
      <c r="G3401" t="str">
        <f>VLOOKUP(E3401,Clustering!$A$6:$B$370,2,FALSE)</f>
        <v>Spring</v>
      </c>
      <c r="H3401">
        <f>IF('Peaker Keys'!$B$29&gt;0,MAX(0,MIN('Peaker Keys'!$B$10,B3401/'Peaker Keys'!$B$29)),0)</f>
        <v>0.53010348071495772</v>
      </c>
      <c r="I3401">
        <f>MAX(0,MIN('Peaker Keys'!$B$10,C3401/'Peaker Keys'!$B$30))</f>
        <v>1.6031617586696217E-2</v>
      </c>
      <c r="J3401">
        <f>IF('Peaker Keys'!$B$31=1,H3401,I3401)</f>
        <v>0.53010348071495772</v>
      </c>
    </row>
    <row r="3402" spans="1:10" x14ac:dyDescent="0.25">
      <c r="A3402">
        <v>3396</v>
      </c>
      <c r="B3402">
        <v>225.4</v>
      </c>
      <c r="C3402">
        <v>1935.1</v>
      </c>
      <c r="D3402">
        <f>MOD(A3402-1+'Peaker Keys'!$B$7,'Peaker Keys'!$B$5)</f>
        <v>3419</v>
      </c>
      <c r="E3402">
        <f>INT(D3402/'Peaker Keys'!$B$6)+1</f>
        <v>143</v>
      </c>
      <c r="F3402">
        <f>MOD(D3402,'Peaker Keys'!$B$6)</f>
        <v>11</v>
      </c>
      <c r="G3402" t="str">
        <f>VLOOKUP(E3402,Clustering!$A$6:$B$370,2,FALSE)</f>
        <v>Spring</v>
      </c>
      <c r="H3402">
        <f>IF('Peaker Keys'!$B$29&gt;0,MAX(0,MIN('Peaker Keys'!$B$10,B3402/'Peaker Keys'!$B$29)),0)</f>
        <v>0.53010348071495772</v>
      </c>
      <c r="I3402">
        <f>MAX(0,MIN('Peaker Keys'!$B$10,C3402/'Peaker Keys'!$B$30))</f>
        <v>1.6210044514586609E-2</v>
      </c>
      <c r="J3402">
        <f>IF('Peaker Keys'!$B$31=1,H3402,I3402)</f>
        <v>0.53010348071495772</v>
      </c>
    </row>
    <row r="3403" spans="1:10" x14ac:dyDescent="0.25">
      <c r="A3403">
        <v>3397</v>
      </c>
      <c r="B3403">
        <v>225.4</v>
      </c>
      <c r="C3403">
        <v>1940.9</v>
      </c>
      <c r="D3403">
        <f>MOD(A3403-1+'Peaker Keys'!$B$7,'Peaker Keys'!$B$5)</f>
        <v>3420</v>
      </c>
      <c r="E3403">
        <f>INT(D3403/'Peaker Keys'!$B$6)+1</f>
        <v>143</v>
      </c>
      <c r="F3403">
        <f>MOD(D3403,'Peaker Keys'!$B$6)</f>
        <v>12</v>
      </c>
      <c r="G3403" t="str">
        <f>VLOOKUP(E3403,Clustering!$A$6:$B$370,2,FALSE)</f>
        <v>Spring</v>
      </c>
      <c r="H3403">
        <f>IF('Peaker Keys'!$B$29&gt;0,MAX(0,MIN('Peaker Keys'!$B$10,B3403/'Peaker Keys'!$B$29)),0)</f>
        <v>0.53010348071495772</v>
      </c>
      <c r="I3403">
        <f>MAX(0,MIN('Peaker Keys'!$B$10,C3403/'Peaker Keys'!$B$30))</f>
        <v>1.6258630250819674E-2</v>
      </c>
      <c r="J3403">
        <f>IF('Peaker Keys'!$B$31=1,H3403,I3403)</f>
        <v>0.53010348071495772</v>
      </c>
    </row>
    <row r="3404" spans="1:10" x14ac:dyDescent="0.25">
      <c r="A3404">
        <v>3398</v>
      </c>
      <c r="B3404">
        <v>225.4</v>
      </c>
      <c r="C3404">
        <v>1914.9</v>
      </c>
      <c r="D3404">
        <f>MOD(A3404-1+'Peaker Keys'!$B$7,'Peaker Keys'!$B$5)</f>
        <v>3421</v>
      </c>
      <c r="E3404">
        <f>INT(D3404/'Peaker Keys'!$B$6)+1</f>
        <v>143</v>
      </c>
      <c r="F3404">
        <f>MOD(D3404,'Peaker Keys'!$B$6)</f>
        <v>13</v>
      </c>
      <c r="G3404" t="str">
        <f>VLOOKUP(E3404,Clustering!$A$6:$B$370,2,FALSE)</f>
        <v>Spring</v>
      </c>
      <c r="H3404">
        <f>IF('Peaker Keys'!$B$29&gt;0,MAX(0,MIN('Peaker Keys'!$B$10,B3404/'Peaker Keys'!$B$29)),0)</f>
        <v>0.53010348071495772</v>
      </c>
      <c r="I3404">
        <f>MAX(0,MIN('Peaker Keys'!$B$10,C3404/'Peaker Keys'!$B$30))</f>
        <v>1.6040832122878355E-2</v>
      </c>
      <c r="J3404">
        <f>IF('Peaker Keys'!$B$31=1,H3404,I3404)</f>
        <v>0.53010348071495772</v>
      </c>
    </row>
    <row r="3405" spans="1:10" x14ac:dyDescent="0.25">
      <c r="A3405">
        <v>3399</v>
      </c>
      <c r="B3405">
        <v>225.4</v>
      </c>
      <c r="C3405">
        <v>1977.4</v>
      </c>
      <c r="D3405">
        <f>MOD(A3405-1+'Peaker Keys'!$B$7,'Peaker Keys'!$B$5)</f>
        <v>3422</v>
      </c>
      <c r="E3405">
        <f>INT(D3405/'Peaker Keys'!$B$6)+1</f>
        <v>143</v>
      </c>
      <c r="F3405">
        <f>MOD(D3405,'Peaker Keys'!$B$6)</f>
        <v>14</v>
      </c>
      <c r="G3405" t="str">
        <f>VLOOKUP(E3405,Clustering!$A$6:$B$370,2,FALSE)</f>
        <v>Spring</v>
      </c>
      <c r="H3405">
        <f>IF('Peaker Keys'!$B$29&gt;0,MAX(0,MIN('Peaker Keys'!$B$10,B3405/'Peaker Keys'!$B$29)),0)</f>
        <v>0.53010348071495772</v>
      </c>
      <c r="I3405">
        <f>MAX(0,MIN('Peaker Keys'!$B$10,C3405/'Peaker Keys'!$B$30))</f>
        <v>1.6564385315044991E-2</v>
      </c>
      <c r="J3405">
        <f>IF('Peaker Keys'!$B$31=1,H3405,I3405)</f>
        <v>0.53010348071495772</v>
      </c>
    </row>
    <row r="3406" spans="1:10" x14ac:dyDescent="0.25">
      <c r="A3406">
        <v>3400</v>
      </c>
      <c r="B3406">
        <v>225.4</v>
      </c>
      <c r="C3406">
        <v>1934.5</v>
      </c>
      <c r="D3406">
        <f>MOD(A3406-1+'Peaker Keys'!$B$7,'Peaker Keys'!$B$5)</f>
        <v>3423</v>
      </c>
      <c r="E3406">
        <f>INT(D3406/'Peaker Keys'!$B$6)+1</f>
        <v>143</v>
      </c>
      <c r="F3406">
        <f>MOD(D3406,'Peaker Keys'!$B$6)</f>
        <v>15</v>
      </c>
      <c r="G3406" t="str">
        <f>VLOOKUP(E3406,Clustering!$A$6:$B$370,2,FALSE)</f>
        <v>Spring</v>
      </c>
      <c r="H3406">
        <f>IF('Peaker Keys'!$B$29&gt;0,MAX(0,MIN('Peaker Keys'!$B$10,B3406/'Peaker Keys'!$B$29)),0)</f>
        <v>0.53010348071495772</v>
      </c>
      <c r="I3406">
        <f>MAX(0,MIN('Peaker Keys'!$B$10,C3406/'Peaker Keys'!$B$30))</f>
        <v>1.6205018403941809E-2</v>
      </c>
      <c r="J3406">
        <f>IF('Peaker Keys'!$B$31=1,H3406,I3406)</f>
        <v>0.53010348071495772</v>
      </c>
    </row>
    <row r="3407" spans="1:10" x14ac:dyDescent="0.25">
      <c r="A3407">
        <v>3401</v>
      </c>
      <c r="B3407">
        <v>225.4</v>
      </c>
      <c r="C3407">
        <v>2027.9</v>
      </c>
      <c r="D3407">
        <f>MOD(A3407-1+'Peaker Keys'!$B$7,'Peaker Keys'!$B$5)</f>
        <v>3424</v>
      </c>
      <c r="E3407">
        <f>INT(D3407/'Peaker Keys'!$B$6)+1</f>
        <v>143</v>
      </c>
      <c r="F3407">
        <f>MOD(D3407,'Peaker Keys'!$B$6)</f>
        <v>16</v>
      </c>
      <c r="G3407" t="str">
        <f>VLOOKUP(E3407,Clustering!$A$6:$B$370,2,FALSE)</f>
        <v>Spring</v>
      </c>
      <c r="H3407">
        <f>IF('Peaker Keys'!$B$29&gt;0,MAX(0,MIN('Peaker Keys'!$B$10,B3407/'Peaker Keys'!$B$29)),0)</f>
        <v>0.53010348071495772</v>
      </c>
      <c r="I3407">
        <f>MAX(0,MIN('Peaker Keys'!$B$10,C3407/'Peaker Keys'!$B$30))</f>
        <v>1.6987416294315636E-2</v>
      </c>
      <c r="J3407">
        <f>IF('Peaker Keys'!$B$31=1,H3407,I3407)</f>
        <v>0.53010348071495772</v>
      </c>
    </row>
    <row r="3408" spans="1:10" x14ac:dyDescent="0.25">
      <c r="A3408">
        <v>3402</v>
      </c>
      <c r="B3408">
        <v>225.4</v>
      </c>
      <c r="C3408">
        <v>2517.4</v>
      </c>
      <c r="D3408">
        <f>MOD(A3408-1+'Peaker Keys'!$B$7,'Peaker Keys'!$B$5)</f>
        <v>3425</v>
      </c>
      <c r="E3408">
        <f>INT(D3408/'Peaker Keys'!$B$6)+1</f>
        <v>143</v>
      </c>
      <c r="F3408">
        <f>MOD(D3408,'Peaker Keys'!$B$6)</f>
        <v>17</v>
      </c>
      <c r="G3408" t="str">
        <f>VLOOKUP(E3408,Clustering!$A$6:$B$370,2,FALSE)</f>
        <v>Spring</v>
      </c>
      <c r="H3408">
        <f>IF('Peaker Keys'!$B$29&gt;0,MAX(0,MIN('Peaker Keys'!$B$10,B3408/'Peaker Keys'!$B$29)),0)</f>
        <v>0.53010348071495772</v>
      </c>
      <c r="I3408">
        <f>MAX(0,MIN('Peaker Keys'!$B$10,C3408/'Peaker Keys'!$B$30))</f>
        <v>2.1087884895364752E-2</v>
      </c>
      <c r="J3408">
        <f>IF('Peaker Keys'!$B$31=1,H3408,I3408)</f>
        <v>0.53010348071495772</v>
      </c>
    </row>
    <row r="3409" spans="1:10" x14ac:dyDescent="0.25">
      <c r="A3409">
        <v>3403</v>
      </c>
      <c r="B3409">
        <v>225.4</v>
      </c>
      <c r="C3409">
        <v>11210.9</v>
      </c>
      <c r="D3409">
        <f>MOD(A3409-1+'Peaker Keys'!$B$7,'Peaker Keys'!$B$5)</f>
        <v>3426</v>
      </c>
      <c r="E3409">
        <f>INT(D3409/'Peaker Keys'!$B$6)+1</f>
        <v>143</v>
      </c>
      <c r="F3409">
        <f>MOD(D3409,'Peaker Keys'!$B$6)</f>
        <v>18</v>
      </c>
      <c r="G3409" t="str">
        <f>VLOOKUP(E3409,Clustering!$A$6:$B$370,2,FALSE)</f>
        <v>Spring</v>
      </c>
      <c r="H3409">
        <f>IF('Peaker Keys'!$B$29&gt;0,MAX(0,MIN('Peaker Keys'!$B$10,B3409/'Peaker Keys'!$B$29)),0)</f>
        <v>0.53010348071495772</v>
      </c>
      <c r="I3409">
        <f>MAX(0,MIN('Peaker Keys'!$B$10,C3409/'Peaker Keys'!$B$30))</f>
        <v>9.391203971297557E-2</v>
      </c>
      <c r="J3409">
        <f>IF('Peaker Keys'!$B$31=1,H3409,I3409)</f>
        <v>0.53010348071495772</v>
      </c>
    </row>
    <row r="3410" spans="1:10" x14ac:dyDescent="0.25">
      <c r="A3410">
        <v>3404</v>
      </c>
      <c r="B3410">
        <v>225.4</v>
      </c>
      <c r="C3410">
        <v>11715.1</v>
      </c>
      <c r="D3410">
        <f>MOD(A3410-1+'Peaker Keys'!$B$7,'Peaker Keys'!$B$5)</f>
        <v>3427</v>
      </c>
      <c r="E3410">
        <f>INT(D3410/'Peaker Keys'!$B$6)+1</f>
        <v>143</v>
      </c>
      <c r="F3410">
        <f>MOD(D3410,'Peaker Keys'!$B$6)</f>
        <v>19</v>
      </c>
      <c r="G3410" t="str">
        <f>VLOOKUP(E3410,Clustering!$A$6:$B$370,2,FALSE)</f>
        <v>Spring</v>
      </c>
      <c r="H3410">
        <f>IF('Peaker Keys'!$B$29&gt;0,MAX(0,MIN('Peaker Keys'!$B$10,B3410/'Peaker Keys'!$B$29)),0)</f>
        <v>0.53010348071495772</v>
      </c>
      <c r="I3410">
        <f>MAX(0,MIN('Peaker Keys'!$B$10,C3410/'Peaker Keys'!$B$30))</f>
        <v>9.8135648024822289E-2</v>
      </c>
      <c r="J3410">
        <f>IF('Peaker Keys'!$B$31=1,H3410,I3410)</f>
        <v>0.53010348071495772</v>
      </c>
    </row>
    <row r="3411" spans="1:10" x14ac:dyDescent="0.25">
      <c r="A3411">
        <v>3405</v>
      </c>
      <c r="B3411">
        <v>21.2</v>
      </c>
      <c r="C3411">
        <v>4595.5</v>
      </c>
      <c r="D3411">
        <f>MOD(A3411-1+'Peaker Keys'!$B$7,'Peaker Keys'!$B$5)</f>
        <v>3428</v>
      </c>
      <c r="E3411">
        <f>INT(D3411/'Peaker Keys'!$B$6)+1</f>
        <v>143</v>
      </c>
      <c r="F3411">
        <f>MOD(D3411,'Peaker Keys'!$B$6)</f>
        <v>20</v>
      </c>
      <c r="G3411" t="str">
        <f>VLOOKUP(E3411,Clustering!$A$6:$B$370,2,FALSE)</f>
        <v>Spring</v>
      </c>
      <c r="H3411">
        <f>IF('Peaker Keys'!$B$29&gt;0,MAX(0,MIN('Peaker Keys'!$B$10,B3411/'Peaker Keys'!$B$29)),0)</f>
        <v>4.9858889934148637E-2</v>
      </c>
      <c r="I3411">
        <f>MAX(0,MIN('Peaker Keys'!$B$10,C3411/'Peaker Keys'!$B$30))</f>
        <v>3.8495819113628635E-2</v>
      </c>
      <c r="J3411">
        <f>IF('Peaker Keys'!$B$31=1,H3411,I3411)</f>
        <v>4.9858889934148637E-2</v>
      </c>
    </row>
    <row r="3412" spans="1:10" x14ac:dyDescent="0.25">
      <c r="A3412">
        <v>3406</v>
      </c>
      <c r="B3412">
        <v>0</v>
      </c>
      <c r="C3412">
        <v>5162.8</v>
      </c>
      <c r="D3412">
        <f>MOD(A3412-1+'Peaker Keys'!$B$7,'Peaker Keys'!$B$5)</f>
        <v>3429</v>
      </c>
      <c r="E3412">
        <f>INT(D3412/'Peaker Keys'!$B$6)+1</f>
        <v>143</v>
      </c>
      <c r="F3412">
        <f>MOD(D3412,'Peaker Keys'!$B$6)</f>
        <v>21</v>
      </c>
      <c r="G3412" t="str">
        <f>VLOOKUP(E3412,Clustering!$A$6:$B$370,2,FALSE)</f>
        <v>Spring</v>
      </c>
      <c r="H3412">
        <f>IF('Peaker Keys'!$B$29&gt;0,MAX(0,MIN('Peaker Keys'!$B$10,B3412/'Peaker Keys'!$B$29)),0)</f>
        <v>0</v>
      </c>
      <c r="I3412">
        <f>MAX(0,MIN('Peaker Keys'!$B$10,C3412/'Peaker Keys'!$B$30))</f>
        <v>4.3248006728286784E-2</v>
      </c>
      <c r="J3412">
        <f>IF('Peaker Keys'!$B$31=1,H3412,I3412)</f>
        <v>0</v>
      </c>
    </row>
    <row r="3413" spans="1:10" x14ac:dyDescent="0.25">
      <c r="A3413">
        <v>3407</v>
      </c>
      <c r="B3413">
        <v>0</v>
      </c>
      <c r="C3413">
        <v>1545</v>
      </c>
      <c r="D3413">
        <f>MOD(A3413-1+'Peaker Keys'!$B$7,'Peaker Keys'!$B$5)</f>
        <v>3430</v>
      </c>
      <c r="E3413">
        <f>INT(D3413/'Peaker Keys'!$B$6)+1</f>
        <v>143</v>
      </c>
      <c r="F3413">
        <f>MOD(D3413,'Peaker Keys'!$B$6)</f>
        <v>22</v>
      </c>
      <c r="G3413" t="str">
        <f>VLOOKUP(E3413,Clustering!$A$6:$B$370,2,FALSE)</f>
        <v>Spring</v>
      </c>
      <c r="H3413">
        <f>IF('Peaker Keys'!$B$29&gt;0,MAX(0,MIN('Peaker Keys'!$B$10,B3413/'Peaker Keys'!$B$29)),0)</f>
        <v>0</v>
      </c>
      <c r="I3413">
        <f>MAX(0,MIN('Peaker Keys'!$B$10,C3413/'Peaker Keys'!$B$30))</f>
        <v>1.2942234910359316E-2</v>
      </c>
      <c r="J3413">
        <f>IF('Peaker Keys'!$B$31=1,H3413,I3413)</f>
        <v>0</v>
      </c>
    </row>
    <row r="3414" spans="1:10" x14ac:dyDescent="0.25">
      <c r="A3414">
        <v>3408</v>
      </c>
      <c r="B3414">
        <v>0</v>
      </c>
      <c r="C3414">
        <v>1396.6</v>
      </c>
      <c r="D3414">
        <f>MOD(A3414-1+'Peaker Keys'!$B$7,'Peaker Keys'!$B$5)</f>
        <v>3431</v>
      </c>
      <c r="E3414">
        <f>INT(D3414/'Peaker Keys'!$B$6)+1</f>
        <v>143</v>
      </c>
      <c r="F3414">
        <f>MOD(D3414,'Peaker Keys'!$B$6)</f>
        <v>23</v>
      </c>
      <c r="G3414" t="str">
        <f>VLOOKUP(E3414,Clustering!$A$6:$B$370,2,FALSE)</f>
        <v>Spring</v>
      </c>
      <c r="H3414">
        <f>IF('Peaker Keys'!$B$29&gt;0,MAX(0,MIN('Peaker Keys'!$B$10,B3414/'Peaker Keys'!$B$29)),0)</f>
        <v>0</v>
      </c>
      <c r="I3414">
        <f>MAX(0,MIN('Peaker Keys'!$B$10,C3414/'Peaker Keys'!$B$30))</f>
        <v>1.1699110210878848E-2</v>
      </c>
      <c r="J3414">
        <f>IF('Peaker Keys'!$B$31=1,H3414,I3414)</f>
        <v>0</v>
      </c>
    </row>
    <row r="3415" spans="1:10" x14ac:dyDescent="0.25">
      <c r="A3415">
        <v>3409</v>
      </c>
      <c r="B3415">
        <v>0</v>
      </c>
      <c r="C3415">
        <v>1332.9</v>
      </c>
      <c r="D3415">
        <f>MOD(A3415-1+'Peaker Keys'!$B$7,'Peaker Keys'!$B$5)</f>
        <v>3432</v>
      </c>
      <c r="E3415">
        <f>INT(D3415/'Peaker Keys'!$B$6)+1</f>
        <v>144</v>
      </c>
      <c r="F3415">
        <f>MOD(D3415,'Peaker Keys'!$B$6)</f>
        <v>0</v>
      </c>
      <c r="G3415" t="str">
        <f>VLOOKUP(E3415,Clustering!$A$6:$B$370,2,FALSE)</f>
        <v>Summer</v>
      </c>
      <c r="H3415">
        <f>IF('Peaker Keys'!$B$29&gt;0,MAX(0,MIN('Peaker Keys'!$B$10,B3415/'Peaker Keys'!$B$29)),0)</f>
        <v>0</v>
      </c>
      <c r="I3415">
        <f>MAX(0,MIN('Peaker Keys'!$B$10,C3415/'Peaker Keys'!$B$30))</f>
        <v>1.116550479742261E-2</v>
      </c>
      <c r="J3415">
        <f>IF('Peaker Keys'!$B$31=1,H3415,I3415)</f>
        <v>0</v>
      </c>
    </row>
    <row r="3416" spans="1:10" x14ac:dyDescent="0.25">
      <c r="A3416">
        <v>3410</v>
      </c>
      <c r="B3416">
        <v>0</v>
      </c>
      <c r="C3416">
        <v>1332.9</v>
      </c>
      <c r="D3416">
        <f>MOD(A3416-1+'Peaker Keys'!$B$7,'Peaker Keys'!$B$5)</f>
        <v>3433</v>
      </c>
      <c r="E3416">
        <f>INT(D3416/'Peaker Keys'!$B$6)+1</f>
        <v>144</v>
      </c>
      <c r="F3416">
        <f>MOD(D3416,'Peaker Keys'!$B$6)</f>
        <v>1</v>
      </c>
      <c r="G3416" t="str">
        <f>VLOOKUP(E3416,Clustering!$A$6:$B$370,2,FALSE)</f>
        <v>Summer</v>
      </c>
      <c r="H3416">
        <f>IF('Peaker Keys'!$B$29&gt;0,MAX(0,MIN('Peaker Keys'!$B$10,B3416/'Peaker Keys'!$B$29)),0)</f>
        <v>0</v>
      </c>
      <c r="I3416">
        <f>MAX(0,MIN('Peaker Keys'!$B$10,C3416/'Peaker Keys'!$B$30))</f>
        <v>1.116550479742261E-2</v>
      </c>
      <c r="J3416">
        <f>IF('Peaker Keys'!$B$31=1,H3416,I3416)</f>
        <v>0</v>
      </c>
    </row>
    <row r="3417" spans="1:10" x14ac:dyDescent="0.25">
      <c r="A3417">
        <v>3411</v>
      </c>
      <c r="B3417">
        <v>0</v>
      </c>
      <c r="C3417">
        <v>1332.9</v>
      </c>
      <c r="D3417">
        <f>MOD(A3417-1+'Peaker Keys'!$B$7,'Peaker Keys'!$B$5)</f>
        <v>3434</v>
      </c>
      <c r="E3417">
        <f>INT(D3417/'Peaker Keys'!$B$6)+1</f>
        <v>144</v>
      </c>
      <c r="F3417">
        <f>MOD(D3417,'Peaker Keys'!$B$6)</f>
        <v>2</v>
      </c>
      <c r="G3417" t="str">
        <f>VLOOKUP(E3417,Clustering!$A$6:$B$370,2,FALSE)</f>
        <v>Summer</v>
      </c>
      <c r="H3417">
        <f>IF('Peaker Keys'!$B$29&gt;0,MAX(0,MIN('Peaker Keys'!$B$10,B3417/'Peaker Keys'!$B$29)),0)</f>
        <v>0</v>
      </c>
      <c r="I3417">
        <f>MAX(0,MIN('Peaker Keys'!$B$10,C3417/'Peaker Keys'!$B$30))</f>
        <v>1.116550479742261E-2</v>
      </c>
      <c r="J3417">
        <f>IF('Peaker Keys'!$B$31=1,H3417,I3417)</f>
        <v>0</v>
      </c>
    </row>
    <row r="3418" spans="1:10" x14ac:dyDescent="0.25">
      <c r="A3418">
        <v>3412</v>
      </c>
      <c r="B3418">
        <v>0</v>
      </c>
      <c r="C3418">
        <v>1332.9</v>
      </c>
      <c r="D3418">
        <f>MOD(A3418-1+'Peaker Keys'!$B$7,'Peaker Keys'!$B$5)</f>
        <v>3435</v>
      </c>
      <c r="E3418">
        <f>INT(D3418/'Peaker Keys'!$B$6)+1</f>
        <v>144</v>
      </c>
      <c r="F3418">
        <f>MOD(D3418,'Peaker Keys'!$B$6)</f>
        <v>3</v>
      </c>
      <c r="G3418" t="str">
        <f>VLOOKUP(E3418,Clustering!$A$6:$B$370,2,FALSE)</f>
        <v>Summer</v>
      </c>
      <c r="H3418">
        <f>IF('Peaker Keys'!$B$29&gt;0,MAX(0,MIN('Peaker Keys'!$B$10,B3418/'Peaker Keys'!$B$29)),0)</f>
        <v>0</v>
      </c>
      <c r="I3418">
        <f>MAX(0,MIN('Peaker Keys'!$B$10,C3418/'Peaker Keys'!$B$30))</f>
        <v>1.116550479742261E-2</v>
      </c>
      <c r="J3418">
        <f>IF('Peaker Keys'!$B$31=1,H3418,I3418)</f>
        <v>0</v>
      </c>
    </row>
    <row r="3419" spans="1:10" x14ac:dyDescent="0.25">
      <c r="A3419">
        <v>3413</v>
      </c>
      <c r="B3419">
        <v>0</v>
      </c>
      <c r="C3419">
        <v>1332.9</v>
      </c>
      <c r="D3419">
        <f>MOD(A3419-1+'Peaker Keys'!$B$7,'Peaker Keys'!$B$5)</f>
        <v>3436</v>
      </c>
      <c r="E3419">
        <f>INT(D3419/'Peaker Keys'!$B$6)+1</f>
        <v>144</v>
      </c>
      <c r="F3419">
        <f>MOD(D3419,'Peaker Keys'!$B$6)</f>
        <v>4</v>
      </c>
      <c r="G3419" t="str">
        <f>VLOOKUP(E3419,Clustering!$A$6:$B$370,2,FALSE)</f>
        <v>Summer</v>
      </c>
      <c r="H3419">
        <f>IF('Peaker Keys'!$B$29&gt;0,MAX(0,MIN('Peaker Keys'!$B$10,B3419/'Peaker Keys'!$B$29)),0)</f>
        <v>0</v>
      </c>
      <c r="I3419">
        <f>MAX(0,MIN('Peaker Keys'!$B$10,C3419/'Peaker Keys'!$B$30))</f>
        <v>1.116550479742261E-2</v>
      </c>
      <c r="J3419">
        <f>IF('Peaker Keys'!$B$31=1,H3419,I3419)</f>
        <v>0</v>
      </c>
    </row>
    <row r="3420" spans="1:10" x14ac:dyDescent="0.25">
      <c r="A3420">
        <v>3414</v>
      </c>
      <c r="B3420">
        <v>0</v>
      </c>
      <c r="C3420">
        <v>1332.9</v>
      </c>
      <c r="D3420">
        <f>MOD(A3420-1+'Peaker Keys'!$B$7,'Peaker Keys'!$B$5)</f>
        <v>3437</v>
      </c>
      <c r="E3420">
        <f>INT(D3420/'Peaker Keys'!$B$6)+1</f>
        <v>144</v>
      </c>
      <c r="F3420">
        <f>MOD(D3420,'Peaker Keys'!$B$6)</f>
        <v>5</v>
      </c>
      <c r="G3420" t="str">
        <f>VLOOKUP(E3420,Clustering!$A$6:$B$370,2,FALSE)</f>
        <v>Summer</v>
      </c>
      <c r="H3420">
        <f>IF('Peaker Keys'!$B$29&gt;0,MAX(0,MIN('Peaker Keys'!$B$10,B3420/'Peaker Keys'!$B$29)),0)</f>
        <v>0</v>
      </c>
      <c r="I3420">
        <f>MAX(0,MIN('Peaker Keys'!$B$10,C3420/'Peaker Keys'!$B$30))</f>
        <v>1.116550479742261E-2</v>
      </c>
      <c r="J3420">
        <f>IF('Peaker Keys'!$B$31=1,H3420,I3420)</f>
        <v>0</v>
      </c>
    </row>
    <row r="3421" spans="1:10" x14ac:dyDescent="0.25">
      <c r="A3421">
        <v>3415</v>
      </c>
      <c r="B3421">
        <v>0</v>
      </c>
      <c r="C3421">
        <v>1332.9</v>
      </c>
      <c r="D3421">
        <f>MOD(A3421-1+'Peaker Keys'!$B$7,'Peaker Keys'!$B$5)</f>
        <v>3438</v>
      </c>
      <c r="E3421">
        <f>INT(D3421/'Peaker Keys'!$B$6)+1</f>
        <v>144</v>
      </c>
      <c r="F3421">
        <f>MOD(D3421,'Peaker Keys'!$B$6)</f>
        <v>6</v>
      </c>
      <c r="G3421" t="str">
        <f>VLOOKUP(E3421,Clustering!$A$6:$B$370,2,FALSE)</f>
        <v>Summer</v>
      </c>
      <c r="H3421">
        <f>IF('Peaker Keys'!$B$29&gt;0,MAX(0,MIN('Peaker Keys'!$B$10,B3421/'Peaker Keys'!$B$29)),0)</f>
        <v>0</v>
      </c>
      <c r="I3421">
        <f>MAX(0,MIN('Peaker Keys'!$B$10,C3421/'Peaker Keys'!$B$30))</f>
        <v>1.116550479742261E-2</v>
      </c>
      <c r="J3421">
        <f>IF('Peaker Keys'!$B$31=1,H3421,I3421)</f>
        <v>0</v>
      </c>
    </row>
    <row r="3422" spans="1:10" x14ac:dyDescent="0.25">
      <c r="A3422">
        <v>3416</v>
      </c>
      <c r="B3422">
        <v>0</v>
      </c>
      <c r="C3422">
        <v>1332.9</v>
      </c>
      <c r="D3422">
        <f>MOD(A3422-1+'Peaker Keys'!$B$7,'Peaker Keys'!$B$5)</f>
        <v>3439</v>
      </c>
      <c r="E3422">
        <f>INT(D3422/'Peaker Keys'!$B$6)+1</f>
        <v>144</v>
      </c>
      <c r="F3422">
        <f>MOD(D3422,'Peaker Keys'!$B$6)</f>
        <v>7</v>
      </c>
      <c r="G3422" t="str">
        <f>VLOOKUP(E3422,Clustering!$A$6:$B$370,2,FALSE)</f>
        <v>Summer</v>
      </c>
      <c r="H3422">
        <f>IF('Peaker Keys'!$B$29&gt;0,MAX(0,MIN('Peaker Keys'!$B$10,B3422/'Peaker Keys'!$B$29)),0)</f>
        <v>0</v>
      </c>
      <c r="I3422">
        <f>MAX(0,MIN('Peaker Keys'!$B$10,C3422/'Peaker Keys'!$B$30))</f>
        <v>1.116550479742261E-2</v>
      </c>
      <c r="J3422">
        <f>IF('Peaker Keys'!$B$31=1,H3422,I3422)</f>
        <v>0</v>
      </c>
    </row>
    <row r="3423" spans="1:10" x14ac:dyDescent="0.25">
      <c r="A3423">
        <v>3417</v>
      </c>
      <c r="B3423">
        <v>0</v>
      </c>
      <c r="C3423">
        <v>1332.9</v>
      </c>
      <c r="D3423">
        <f>MOD(A3423-1+'Peaker Keys'!$B$7,'Peaker Keys'!$B$5)</f>
        <v>3440</v>
      </c>
      <c r="E3423">
        <f>INT(D3423/'Peaker Keys'!$B$6)+1</f>
        <v>144</v>
      </c>
      <c r="F3423">
        <f>MOD(D3423,'Peaker Keys'!$B$6)</f>
        <v>8</v>
      </c>
      <c r="G3423" t="str">
        <f>VLOOKUP(E3423,Clustering!$A$6:$B$370,2,FALSE)</f>
        <v>Summer</v>
      </c>
      <c r="H3423">
        <f>IF('Peaker Keys'!$B$29&gt;0,MAX(0,MIN('Peaker Keys'!$B$10,B3423/'Peaker Keys'!$B$29)),0)</f>
        <v>0</v>
      </c>
      <c r="I3423">
        <f>MAX(0,MIN('Peaker Keys'!$B$10,C3423/'Peaker Keys'!$B$30))</f>
        <v>1.116550479742261E-2</v>
      </c>
      <c r="J3423">
        <f>IF('Peaker Keys'!$B$31=1,H3423,I3423)</f>
        <v>0</v>
      </c>
    </row>
    <row r="3424" spans="1:10" x14ac:dyDescent="0.25">
      <c r="A3424">
        <v>3418</v>
      </c>
      <c r="B3424">
        <v>0</v>
      </c>
      <c r="C3424">
        <v>1332.9</v>
      </c>
      <c r="D3424">
        <f>MOD(A3424-1+'Peaker Keys'!$B$7,'Peaker Keys'!$B$5)</f>
        <v>3441</v>
      </c>
      <c r="E3424">
        <f>INT(D3424/'Peaker Keys'!$B$6)+1</f>
        <v>144</v>
      </c>
      <c r="F3424">
        <f>MOD(D3424,'Peaker Keys'!$B$6)</f>
        <v>9</v>
      </c>
      <c r="G3424" t="str">
        <f>VLOOKUP(E3424,Clustering!$A$6:$B$370,2,FALSE)</f>
        <v>Summer</v>
      </c>
      <c r="H3424">
        <f>IF('Peaker Keys'!$B$29&gt;0,MAX(0,MIN('Peaker Keys'!$B$10,B3424/'Peaker Keys'!$B$29)),0)</f>
        <v>0</v>
      </c>
      <c r="I3424">
        <f>MAX(0,MIN('Peaker Keys'!$B$10,C3424/'Peaker Keys'!$B$30))</f>
        <v>1.116550479742261E-2</v>
      </c>
      <c r="J3424">
        <f>IF('Peaker Keys'!$B$31=1,H3424,I3424)</f>
        <v>0</v>
      </c>
    </row>
    <row r="3425" spans="1:10" x14ac:dyDescent="0.25">
      <c r="A3425">
        <v>3419</v>
      </c>
      <c r="B3425">
        <v>0</v>
      </c>
      <c r="C3425">
        <v>1337.7</v>
      </c>
      <c r="D3425">
        <f>MOD(A3425-1+'Peaker Keys'!$B$7,'Peaker Keys'!$B$5)</f>
        <v>3442</v>
      </c>
      <c r="E3425">
        <f>INT(D3425/'Peaker Keys'!$B$6)+1</f>
        <v>144</v>
      </c>
      <c r="F3425">
        <f>MOD(D3425,'Peaker Keys'!$B$6)</f>
        <v>10</v>
      </c>
      <c r="G3425" t="str">
        <f>VLOOKUP(E3425,Clustering!$A$6:$B$370,2,FALSE)</f>
        <v>Summer</v>
      </c>
      <c r="H3425">
        <f>IF('Peaker Keys'!$B$29&gt;0,MAX(0,MIN('Peaker Keys'!$B$10,B3425/'Peaker Keys'!$B$29)),0)</f>
        <v>0</v>
      </c>
      <c r="I3425">
        <f>MAX(0,MIN('Peaker Keys'!$B$10,C3425/'Peaker Keys'!$B$30))</f>
        <v>1.1205713682581008E-2</v>
      </c>
      <c r="J3425">
        <f>IF('Peaker Keys'!$B$31=1,H3425,I3425)</f>
        <v>0</v>
      </c>
    </row>
    <row r="3426" spans="1:10" x14ac:dyDescent="0.25">
      <c r="A3426">
        <v>3420</v>
      </c>
      <c r="B3426">
        <v>0</v>
      </c>
      <c r="C3426">
        <v>1337.7</v>
      </c>
      <c r="D3426">
        <f>MOD(A3426-1+'Peaker Keys'!$B$7,'Peaker Keys'!$B$5)</f>
        <v>3443</v>
      </c>
      <c r="E3426">
        <f>INT(D3426/'Peaker Keys'!$B$6)+1</f>
        <v>144</v>
      </c>
      <c r="F3426">
        <f>MOD(D3426,'Peaker Keys'!$B$6)</f>
        <v>11</v>
      </c>
      <c r="G3426" t="str">
        <f>VLOOKUP(E3426,Clustering!$A$6:$B$370,2,FALSE)</f>
        <v>Summer</v>
      </c>
      <c r="H3426">
        <f>IF('Peaker Keys'!$B$29&gt;0,MAX(0,MIN('Peaker Keys'!$B$10,B3426/'Peaker Keys'!$B$29)),0)</f>
        <v>0</v>
      </c>
      <c r="I3426">
        <f>MAX(0,MIN('Peaker Keys'!$B$10,C3426/'Peaker Keys'!$B$30))</f>
        <v>1.1205713682581008E-2</v>
      </c>
      <c r="J3426">
        <f>IF('Peaker Keys'!$B$31=1,H3426,I3426)</f>
        <v>0</v>
      </c>
    </row>
    <row r="3427" spans="1:10" x14ac:dyDescent="0.25">
      <c r="A3427">
        <v>3421</v>
      </c>
      <c r="B3427">
        <v>0</v>
      </c>
      <c r="C3427">
        <v>1332.9</v>
      </c>
      <c r="D3427">
        <f>MOD(A3427-1+'Peaker Keys'!$B$7,'Peaker Keys'!$B$5)</f>
        <v>3444</v>
      </c>
      <c r="E3427">
        <f>INT(D3427/'Peaker Keys'!$B$6)+1</f>
        <v>144</v>
      </c>
      <c r="F3427">
        <f>MOD(D3427,'Peaker Keys'!$B$6)</f>
        <v>12</v>
      </c>
      <c r="G3427" t="str">
        <f>VLOOKUP(E3427,Clustering!$A$6:$B$370,2,FALSE)</f>
        <v>Summer</v>
      </c>
      <c r="H3427">
        <f>IF('Peaker Keys'!$B$29&gt;0,MAX(0,MIN('Peaker Keys'!$B$10,B3427/'Peaker Keys'!$B$29)),0)</f>
        <v>0</v>
      </c>
      <c r="I3427">
        <f>MAX(0,MIN('Peaker Keys'!$B$10,C3427/'Peaker Keys'!$B$30))</f>
        <v>1.116550479742261E-2</v>
      </c>
      <c r="J3427">
        <f>IF('Peaker Keys'!$B$31=1,H3427,I3427)</f>
        <v>0</v>
      </c>
    </row>
    <row r="3428" spans="1:10" x14ac:dyDescent="0.25">
      <c r="A3428">
        <v>3422</v>
      </c>
      <c r="B3428">
        <v>0</v>
      </c>
      <c r="C3428">
        <v>1332.9</v>
      </c>
      <c r="D3428">
        <f>MOD(A3428-1+'Peaker Keys'!$B$7,'Peaker Keys'!$B$5)</f>
        <v>3445</v>
      </c>
      <c r="E3428">
        <f>INT(D3428/'Peaker Keys'!$B$6)+1</f>
        <v>144</v>
      </c>
      <c r="F3428">
        <f>MOD(D3428,'Peaker Keys'!$B$6)</f>
        <v>13</v>
      </c>
      <c r="G3428" t="str">
        <f>VLOOKUP(E3428,Clustering!$A$6:$B$370,2,FALSE)</f>
        <v>Summer</v>
      </c>
      <c r="H3428">
        <f>IF('Peaker Keys'!$B$29&gt;0,MAX(0,MIN('Peaker Keys'!$B$10,B3428/'Peaker Keys'!$B$29)),0)</f>
        <v>0</v>
      </c>
      <c r="I3428">
        <f>MAX(0,MIN('Peaker Keys'!$B$10,C3428/'Peaker Keys'!$B$30))</f>
        <v>1.116550479742261E-2</v>
      </c>
      <c r="J3428">
        <f>IF('Peaker Keys'!$B$31=1,H3428,I3428)</f>
        <v>0</v>
      </c>
    </row>
    <row r="3429" spans="1:10" x14ac:dyDescent="0.25">
      <c r="A3429">
        <v>3423</v>
      </c>
      <c r="B3429">
        <v>0</v>
      </c>
      <c r="C3429">
        <v>1332.9</v>
      </c>
      <c r="D3429">
        <f>MOD(A3429-1+'Peaker Keys'!$B$7,'Peaker Keys'!$B$5)</f>
        <v>3446</v>
      </c>
      <c r="E3429">
        <f>INT(D3429/'Peaker Keys'!$B$6)+1</f>
        <v>144</v>
      </c>
      <c r="F3429">
        <f>MOD(D3429,'Peaker Keys'!$B$6)</f>
        <v>14</v>
      </c>
      <c r="G3429" t="str">
        <f>VLOOKUP(E3429,Clustering!$A$6:$B$370,2,FALSE)</f>
        <v>Summer</v>
      </c>
      <c r="H3429">
        <f>IF('Peaker Keys'!$B$29&gt;0,MAX(0,MIN('Peaker Keys'!$B$10,B3429/'Peaker Keys'!$B$29)),0)</f>
        <v>0</v>
      </c>
      <c r="I3429">
        <f>MAX(0,MIN('Peaker Keys'!$B$10,C3429/'Peaker Keys'!$B$30))</f>
        <v>1.116550479742261E-2</v>
      </c>
      <c r="J3429">
        <f>IF('Peaker Keys'!$B$31=1,H3429,I3429)</f>
        <v>0</v>
      </c>
    </row>
    <row r="3430" spans="1:10" x14ac:dyDescent="0.25">
      <c r="A3430">
        <v>3424</v>
      </c>
      <c r="B3430">
        <v>0</v>
      </c>
      <c r="C3430">
        <v>1591.4</v>
      </c>
      <c r="D3430">
        <f>MOD(A3430-1+'Peaker Keys'!$B$7,'Peaker Keys'!$B$5)</f>
        <v>3447</v>
      </c>
      <c r="E3430">
        <f>INT(D3430/'Peaker Keys'!$B$6)+1</f>
        <v>144</v>
      </c>
      <c r="F3430">
        <f>MOD(D3430,'Peaker Keys'!$B$6)</f>
        <v>15</v>
      </c>
      <c r="G3430" t="str">
        <f>VLOOKUP(E3430,Clustering!$A$6:$B$370,2,FALSE)</f>
        <v>Summer</v>
      </c>
      <c r="H3430">
        <f>IF('Peaker Keys'!$B$29&gt;0,MAX(0,MIN('Peaker Keys'!$B$10,B3430/'Peaker Keys'!$B$29)),0)</f>
        <v>0</v>
      </c>
      <c r="I3430">
        <f>MAX(0,MIN('Peaker Keys'!$B$10,C3430/'Peaker Keys'!$B$30))</f>
        <v>1.3330920800223829E-2</v>
      </c>
      <c r="J3430">
        <f>IF('Peaker Keys'!$B$31=1,H3430,I3430)</f>
        <v>0</v>
      </c>
    </row>
    <row r="3431" spans="1:10" x14ac:dyDescent="0.25">
      <c r="A3431">
        <v>3425</v>
      </c>
      <c r="B3431">
        <v>0</v>
      </c>
      <c r="C3431">
        <v>1869.4</v>
      </c>
      <c r="D3431">
        <f>MOD(A3431-1+'Peaker Keys'!$B$7,'Peaker Keys'!$B$5)</f>
        <v>3448</v>
      </c>
      <c r="E3431">
        <f>INT(D3431/'Peaker Keys'!$B$6)+1</f>
        <v>144</v>
      </c>
      <c r="F3431">
        <f>MOD(D3431,'Peaker Keys'!$B$6)</f>
        <v>16</v>
      </c>
      <c r="G3431" t="str">
        <f>VLOOKUP(E3431,Clustering!$A$6:$B$370,2,FALSE)</f>
        <v>Summer</v>
      </c>
      <c r="H3431">
        <f>IF('Peaker Keys'!$B$29&gt;0,MAX(0,MIN('Peaker Keys'!$B$10,B3431/'Peaker Keys'!$B$29)),0)</f>
        <v>0</v>
      </c>
      <c r="I3431">
        <f>MAX(0,MIN('Peaker Keys'!$B$10,C3431/'Peaker Keys'!$B$30))</f>
        <v>1.5659685398981039E-2</v>
      </c>
      <c r="J3431">
        <f>IF('Peaker Keys'!$B$31=1,H3431,I3431)</f>
        <v>0</v>
      </c>
    </row>
    <row r="3432" spans="1:10" x14ac:dyDescent="0.25">
      <c r="A3432">
        <v>3426</v>
      </c>
      <c r="B3432">
        <v>0</v>
      </c>
      <c r="C3432">
        <v>1898.6</v>
      </c>
      <c r="D3432">
        <f>MOD(A3432-1+'Peaker Keys'!$B$7,'Peaker Keys'!$B$5)</f>
        <v>3449</v>
      </c>
      <c r="E3432">
        <f>INT(D3432/'Peaker Keys'!$B$6)+1</f>
        <v>144</v>
      </c>
      <c r="F3432">
        <f>MOD(D3432,'Peaker Keys'!$B$6)</f>
        <v>17</v>
      </c>
      <c r="G3432" t="str">
        <f>VLOOKUP(E3432,Clustering!$A$6:$B$370,2,FALSE)</f>
        <v>Summer</v>
      </c>
      <c r="H3432">
        <f>IF('Peaker Keys'!$B$29&gt;0,MAX(0,MIN('Peaker Keys'!$B$10,B3432/'Peaker Keys'!$B$29)),0)</f>
        <v>0</v>
      </c>
      <c r="I3432">
        <f>MAX(0,MIN('Peaker Keys'!$B$10,C3432/'Peaker Keys'!$B$30))</f>
        <v>1.5904289450361292E-2</v>
      </c>
      <c r="J3432">
        <f>IF('Peaker Keys'!$B$31=1,H3432,I3432)</f>
        <v>0</v>
      </c>
    </row>
    <row r="3433" spans="1:10" x14ac:dyDescent="0.25">
      <c r="A3433">
        <v>3427</v>
      </c>
      <c r="B3433">
        <v>0</v>
      </c>
      <c r="C3433">
        <v>2249.4</v>
      </c>
      <c r="D3433">
        <f>MOD(A3433-1+'Peaker Keys'!$B$7,'Peaker Keys'!$B$5)</f>
        <v>3450</v>
      </c>
      <c r="E3433">
        <f>INT(D3433/'Peaker Keys'!$B$6)+1</f>
        <v>144</v>
      </c>
      <c r="F3433">
        <f>MOD(D3433,'Peaker Keys'!$B$6)</f>
        <v>18</v>
      </c>
      <c r="G3433" t="str">
        <f>VLOOKUP(E3433,Clustering!$A$6:$B$370,2,FALSE)</f>
        <v>Summer</v>
      </c>
      <c r="H3433">
        <f>IF('Peaker Keys'!$B$29&gt;0,MAX(0,MIN('Peaker Keys'!$B$10,B3433/'Peaker Keys'!$B$29)),0)</f>
        <v>0</v>
      </c>
      <c r="I3433">
        <f>MAX(0,MIN('Peaker Keys'!$B$10,C3433/'Peaker Keys'!$B$30))</f>
        <v>1.8842888807354206E-2</v>
      </c>
      <c r="J3433">
        <f>IF('Peaker Keys'!$B$31=1,H3433,I3433)</f>
        <v>0</v>
      </c>
    </row>
    <row r="3434" spans="1:10" x14ac:dyDescent="0.25">
      <c r="A3434">
        <v>3428</v>
      </c>
      <c r="B3434">
        <v>0</v>
      </c>
      <c r="C3434">
        <v>2886.7</v>
      </c>
      <c r="D3434">
        <f>MOD(A3434-1+'Peaker Keys'!$B$7,'Peaker Keys'!$B$5)</f>
        <v>3451</v>
      </c>
      <c r="E3434">
        <f>INT(D3434/'Peaker Keys'!$B$6)+1</f>
        <v>144</v>
      </c>
      <c r="F3434">
        <f>MOD(D3434,'Peaker Keys'!$B$6)</f>
        <v>19</v>
      </c>
      <c r="G3434" t="str">
        <f>VLOOKUP(E3434,Clustering!$A$6:$B$370,2,FALSE)</f>
        <v>Summer</v>
      </c>
      <c r="H3434">
        <f>IF('Peaker Keys'!$B$29&gt;0,MAX(0,MIN('Peaker Keys'!$B$10,B3434/'Peaker Keys'!$B$29)),0)</f>
        <v>0</v>
      </c>
      <c r="I3434">
        <f>MAX(0,MIN('Peaker Keys'!$B$10,C3434/'Peaker Keys'!$B$30))</f>
        <v>2.4181455997238987E-2</v>
      </c>
      <c r="J3434">
        <f>IF('Peaker Keys'!$B$31=1,H3434,I3434)</f>
        <v>0</v>
      </c>
    </row>
    <row r="3435" spans="1:10" x14ac:dyDescent="0.25">
      <c r="A3435">
        <v>3429</v>
      </c>
      <c r="B3435">
        <v>0</v>
      </c>
      <c r="C3435">
        <v>2086.4</v>
      </c>
      <c r="D3435">
        <f>MOD(A3435-1+'Peaker Keys'!$B$7,'Peaker Keys'!$B$5)</f>
        <v>3452</v>
      </c>
      <c r="E3435">
        <f>INT(D3435/'Peaker Keys'!$B$6)+1</f>
        <v>144</v>
      </c>
      <c r="F3435">
        <f>MOD(D3435,'Peaker Keys'!$B$6)</f>
        <v>20</v>
      </c>
      <c r="G3435" t="str">
        <f>VLOOKUP(E3435,Clustering!$A$6:$B$370,2,FALSE)</f>
        <v>Summer</v>
      </c>
      <c r="H3435">
        <f>IF('Peaker Keys'!$B$29&gt;0,MAX(0,MIN('Peaker Keys'!$B$10,B3435/'Peaker Keys'!$B$29)),0)</f>
        <v>0</v>
      </c>
      <c r="I3435">
        <f>MAX(0,MIN('Peaker Keys'!$B$10,C3435/'Peaker Keys'!$B$30))</f>
        <v>1.747746208218361E-2</v>
      </c>
      <c r="J3435">
        <f>IF('Peaker Keys'!$B$31=1,H3435,I3435)</f>
        <v>0</v>
      </c>
    </row>
    <row r="3436" spans="1:10" x14ac:dyDescent="0.25">
      <c r="A3436">
        <v>3430</v>
      </c>
      <c r="B3436">
        <v>0</v>
      </c>
      <c r="C3436">
        <v>3568</v>
      </c>
      <c r="D3436">
        <f>MOD(A3436-1+'Peaker Keys'!$B$7,'Peaker Keys'!$B$5)</f>
        <v>3453</v>
      </c>
      <c r="E3436">
        <f>INT(D3436/'Peaker Keys'!$B$6)+1</f>
        <v>144</v>
      </c>
      <c r="F3436">
        <f>MOD(D3436,'Peaker Keys'!$B$6)</f>
        <v>21</v>
      </c>
      <c r="G3436" t="str">
        <f>VLOOKUP(E3436,Clustering!$A$6:$B$370,2,FALSE)</f>
        <v>Summer</v>
      </c>
      <c r="H3436">
        <f>IF('Peaker Keys'!$B$29&gt;0,MAX(0,MIN('Peaker Keys'!$B$10,B3436/'Peaker Keys'!$B$29)),0)</f>
        <v>0</v>
      </c>
      <c r="I3436">
        <f>MAX(0,MIN('Peaker Keys'!$B$10,C3436/'Peaker Keys'!$B$30))</f>
        <v>2.9888604634409087E-2</v>
      </c>
      <c r="J3436">
        <f>IF('Peaker Keys'!$B$31=1,H3436,I3436)</f>
        <v>0</v>
      </c>
    </row>
    <row r="3437" spans="1:10" x14ac:dyDescent="0.25">
      <c r="A3437">
        <v>3431</v>
      </c>
      <c r="B3437">
        <v>0</v>
      </c>
      <c r="C3437">
        <v>1791.2</v>
      </c>
      <c r="D3437">
        <f>MOD(A3437-1+'Peaker Keys'!$B$7,'Peaker Keys'!$B$5)</f>
        <v>3454</v>
      </c>
      <c r="E3437">
        <f>INT(D3437/'Peaker Keys'!$B$6)+1</f>
        <v>144</v>
      </c>
      <c r="F3437">
        <f>MOD(D3437,'Peaker Keys'!$B$6)</f>
        <v>22</v>
      </c>
      <c r="G3437" t="str">
        <f>VLOOKUP(E3437,Clustering!$A$6:$B$370,2,FALSE)</f>
        <v>Summer</v>
      </c>
      <c r="H3437">
        <f>IF('Peaker Keys'!$B$29&gt;0,MAX(0,MIN('Peaker Keys'!$B$10,B3437/'Peaker Keys'!$B$29)),0)</f>
        <v>0</v>
      </c>
      <c r="I3437">
        <f>MAX(0,MIN('Peaker Keys'!$B$10,C3437/'Peaker Keys'!$B$30))</f>
        <v>1.500461564494214E-2</v>
      </c>
      <c r="J3437">
        <f>IF('Peaker Keys'!$B$31=1,H3437,I3437)</f>
        <v>0</v>
      </c>
    </row>
    <row r="3438" spans="1:10" x14ac:dyDescent="0.25">
      <c r="A3438">
        <v>3432</v>
      </c>
      <c r="B3438">
        <v>0</v>
      </c>
      <c r="C3438">
        <v>1058.3</v>
      </c>
      <c r="D3438">
        <f>MOD(A3438-1+'Peaker Keys'!$B$7,'Peaker Keys'!$B$5)</f>
        <v>3455</v>
      </c>
      <c r="E3438">
        <f>INT(D3438/'Peaker Keys'!$B$6)+1</f>
        <v>144</v>
      </c>
      <c r="F3438">
        <f>MOD(D3438,'Peaker Keys'!$B$6)</f>
        <v>23</v>
      </c>
      <c r="G3438" t="str">
        <f>VLOOKUP(E3438,Clustering!$A$6:$B$370,2,FALSE)</f>
        <v>Summer</v>
      </c>
      <c r="H3438">
        <f>IF('Peaker Keys'!$B$29&gt;0,MAX(0,MIN('Peaker Keys'!$B$10,B3438/'Peaker Keys'!$B$29)),0)</f>
        <v>0</v>
      </c>
      <c r="I3438">
        <f>MAX(0,MIN('Peaker Keys'!$B$10,C3438/'Peaker Keys'!$B$30))</f>
        <v>8.8652214923192647E-3</v>
      </c>
      <c r="J3438">
        <f>IF('Peaker Keys'!$B$31=1,H3438,I3438)</f>
        <v>0</v>
      </c>
    </row>
    <row r="3439" spans="1:10" x14ac:dyDescent="0.25">
      <c r="A3439">
        <v>3433</v>
      </c>
      <c r="B3439">
        <v>0</v>
      </c>
      <c r="C3439">
        <v>471.3</v>
      </c>
      <c r="D3439">
        <f>MOD(A3439-1+'Peaker Keys'!$B$7,'Peaker Keys'!$B$5)</f>
        <v>3456</v>
      </c>
      <c r="E3439">
        <f>INT(D3439/'Peaker Keys'!$B$6)+1</f>
        <v>145</v>
      </c>
      <c r="F3439">
        <f>MOD(D3439,'Peaker Keys'!$B$6)</f>
        <v>0</v>
      </c>
      <c r="G3439" t="str">
        <f>VLOOKUP(E3439,Clustering!$A$6:$B$370,2,FALSE)</f>
        <v>Summer</v>
      </c>
      <c r="H3439">
        <f>IF('Peaker Keys'!$B$29&gt;0,MAX(0,MIN('Peaker Keys'!$B$10,B3439/'Peaker Keys'!$B$29)),0)</f>
        <v>0</v>
      </c>
      <c r="I3439">
        <f>MAX(0,MIN('Peaker Keys'!$B$10,C3439/'Peaker Keys'!$B$30))</f>
        <v>3.9480099114901912E-3</v>
      </c>
      <c r="J3439">
        <f>IF('Peaker Keys'!$B$31=1,H3439,I3439)</f>
        <v>0</v>
      </c>
    </row>
    <row r="3440" spans="1:10" x14ac:dyDescent="0.25">
      <c r="A3440">
        <v>3434</v>
      </c>
      <c r="B3440">
        <v>0</v>
      </c>
      <c r="C3440">
        <v>471.3</v>
      </c>
      <c r="D3440">
        <f>MOD(A3440-1+'Peaker Keys'!$B$7,'Peaker Keys'!$B$5)</f>
        <v>3457</v>
      </c>
      <c r="E3440">
        <f>INT(D3440/'Peaker Keys'!$B$6)+1</f>
        <v>145</v>
      </c>
      <c r="F3440">
        <f>MOD(D3440,'Peaker Keys'!$B$6)</f>
        <v>1</v>
      </c>
      <c r="G3440" t="str">
        <f>VLOOKUP(E3440,Clustering!$A$6:$B$370,2,FALSE)</f>
        <v>Summer</v>
      </c>
      <c r="H3440">
        <f>IF('Peaker Keys'!$B$29&gt;0,MAX(0,MIN('Peaker Keys'!$B$10,B3440/'Peaker Keys'!$B$29)),0)</f>
        <v>0</v>
      </c>
      <c r="I3440">
        <f>MAX(0,MIN('Peaker Keys'!$B$10,C3440/'Peaker Keys'!$B$30))</f>
        <v>3.9480099114901912E-3</v>
      </c>
      <c r="J3440">
        <f>IF('Peaker Keys'!$B$31=1,H3440,I3440)</f>
        <v>0</v>
      </c>
    </row>
    <row r="3441" spans="1:10" x14ac:dyDescent="0.25">
      <c r="A3441">
        <v>3435</v>
      </c>
      <c r="B3441">
        <v>0</v>
      </c>
      <c r="C3441">
        <v>451.8</v>
      </c>
      <c r="D3441">
        <f>MOD(A3441-1+'Peaker Keys'!$B$7,'Peaker Keys'!$B$5)</f>
        <v>3458</v>
      </c>
      <c r="E3441">
        <f>INT(D3441/'Peaker Keys'!$B$6)+1</f>
        <v>145</v>
      </c>
      <c r="F3441">
        <f>MOD(D3441,'Peaker Keys'!$B$6)</f>
        <v>2</v>
      </c>
      <c r="G3441" t="str">
        <f>VLOOKUP(E3441,Clustering!$A$6:$B$370,2,FALSE)</f>
        <v>Summer</v>
      </c>
      <c r="H3441">
        <f>IF('Peaker Keys'!$B$29&gt;0,MAX(0,MIN('Peaker Keys'!$B$10,B3441/'Peaker Keys'!$B$29)),0)</f>
        <v>0</v>
      </c>
      <c r="I3441">
        <f>MAX(0,MIN('Peaker Keys'!$B$10,C3441/'Peaker Keys'!$B$30))</f>
        <v>3.7846613155342003E-3</v>
      </c>
      <c r="J3441">
        <f>IF('Peaker Keys'!$B$31=1,H3441,I3441)</f>
        <v>0</v>
      </c>
    </row>
    <row r="3442" spans="1:10" x14ac:dyDescent="0.25">
      <c r="A3442">
        <v>3436</v>
      </c>
      <c r="B3442">
        <v>0</v>
      </c>
      <c r="C3442">
        <v>417.5</v>
      </c>
      <c r="D3442">
        <f>MOD(A3442-1+'Peaker Keys'!$B$7,'Peaker Keys'!$B$5)</f>
        <v>3459</v>
      </c>
      <c r="E3442">
        <f>INT(D3442/'Peaker Keys'!$B$6)+1</f>
        <v>145</v>
      </c>
      <c r="F3442">
        <f>MOD(D3442,'Peaker Keys'!$B$6)</f>
        <v>3</v>
      </c>
      <c r="G3442" t="str">
        <f>VLOOKUP(E3442,Clustering!$A$6:$B$370,2,FALSE)</f>
        <v>Summer</v>
      </c>
      <c r="H3442">
        <f>IF('Peaker Keys'!$B$29&gt;0,MAX(0,MIN('Peaker Keys'!$B$10,B3442/'Peaker Keys'!$B$29)),0)</f>
        <v>0</v>
      </c>
      <c r="I3442">
        <f>MAX(0,MIN('Peaker Keys'!$B$10,C3442/'Peaker Keys'!$B$30))</f>
        <v>3.4973353236731485E-3</v>
      </c>
      <c r="J3442">
        <f>IF('Peaker Keys'!$B$31=1,H3442,I3442)</f>
        <v>0</v>
      </c>
    </row>
    <row r="3443" spans="1:10" x14ac:dyDescent="0.25">
      <c r="A3443">
        <v>3437</v>
      </c>
      <c r="B3443">
        <v>0</v>
      </c>
      <c r="C3443">
        <v>407.6</v>
      </c>
      <c r="D3443">
        <f>MOD(A3443-1+'Peaker Keys'!$B$7,'Peaker Keys'!$B$5)</f>
        <v>3460</v>
      </c>
      <c r="E3443">
        <f>INT(D3443/'Peaker Keys'!$B$6)+1</f>
        <v>145</v>
      </c>
      <c r="F3443">
        <f>MOD(D3443,'Peaker Keys'!$B$6)</f>
        <v>4</v>
      </c>
      <c r="G3443" t="str">
        <f>VLOOKUP(E3443,Clustering!$A$6:$B$370,2,FALSE)</f>
        <v>Summer</v>
      </c>
      <c r="H3443">
        <f>IF('Peaker Keys'!$B$29&gt;0,MAX(0,MIN('Peaker Keys'!$B$10,B3443/'Peaker Keys'!$B$29)),0)</f>
        <v>0</v>
      </c>
      <c r="I3443">
        <f>MAX(0,MIN('Peaker Keys'!$B$10,C3443/'Peaker Keys'!$B$30))</f>
        <v>3.4144044980339533E-3</v>
      </c>
      <c r="J3443">
        <f>IF('Peaker Keys'!$B$31=1,H3443,I3443)</f>
        <v>0</v>
      </c>
    </row>
    <row r="3444" spans="1:10" x14ac:dyDescent="0.25">
      <c r="A3444">
        <v>3438</v>
      </c>
      <c r="B3444">
        <v>0</v>
      </c>
      <c r="C3444">
        <v>407.6</v>
      </c>
      <c r="D3444">
        <f>MOD(A3444-1+'Peaker Keys'!$B$7,'Peaker Keys'!$B$5)</f>
        <v>3461</v>
      </c>
      <c r="E3444">
        <f>INT(D3444/'Peaker Keys'!$B$6)+1</f>
        <v>145</v>
      </c>
      <c r="F3444">
        <f>MOD(D3444,'Peaker Keys'!$B$6)</f>
        <v>5</v>
      </c>
      <c r="G3444" t="str">
        <f>VLOOKUP(E3444,Clustering!$A$6:$B$370,2,FALSE)</f>
        <v>Summer</v>
      </c>
      <c r="H3444">
        <f>IF('Peaker Keys'!$B$29&gt;0,MAX(0,MIN('Peaker Keys'!$B$10,B3444/'Peaker Keys'!$B$29)),0)</f>
        <v>0</v>
      </c>
      <c r="I3444">
        <f>MAX(0,MIN('Peaker Keys'!$B$10,C3444/'Peaker Keys'!$B$30))</f>
        <v>3.4144044980339533E-3</v>
      </c>
      <c r="J3444">
        <f>IF('Peaker Keys'!$B$31=1,H3444,I3444)</f>
        <v>0</v>
      </c>
    </row>
    <row r="3445" spans="1:10" x14ac:dyDescent="0.25">
      <c r="A3445">
        <v>3439</v>
      </c>
      <c r="B3445">
        <v>0</v>
      </c>
      <c r="C3445">
        <v>407.6</v>
      </c>
      <c r="D3445">
        <f>MOD(A3445-1+'Peaker Keys'!$B$7,'Peaker Keys'!$B$5)</f>
        <v>3462</v>
      </c>
      <c r="E3445">
        <f>INT(D3445/'Peaker Keys'!$B$6)+1</f>
        <v>145</v>
      </c>
      <c r="F3445">
        <f>MOD(D3445,'Peaker Keys'!$B$6)</f>
        <v>6</v>
      </c>
      <c r="G3445" t="str">
        <f>VLOOKUP(E3445,Clustering!$A$6:$B$370,2,FALSE)</f>
        <v>Summer</v>
      </c>
      <c r="H3445">
        <f>IF('Peaker Keys'!$B$29&gt;0,MAX(0,MIN('Peaker Keys'!$B$10,B3445/'Peaker Keys'!$B$29)),0)</f>
        <v>0</v>
      </c>
      <c r="I3445">
        <f>MAX(0,MIN('Peaker Keys'!$B$10,C3445/'Peaker Keys'!$B$30))</f>
        <v>3.4144044980339533E-3</v>
      </c>
      <c r="J3445">
        <f>IF('Peaker Keys'!$B$31=1,H3445,I3445)</f>
        <v>0</v>
      </c>
    </row>
    <row r="3446" spans="1:10" x14ac:dyDescent="0.25">
      <c r="A3446">
        <v>3440</v>
      </c>
      <c r="B3446">
        <v>0</v>
      </c>
      <c r="C3446">
        <v>407.6</v>
      </c>
      <c r="D3446">
        <f>MOD(A3446-1+'Peaker Keys'!$B$7,'Peaker Keys'!$B$5)</f>
        <v>3463</v>
      </c>
      <c r="E3446">
        <f>INT(D3446/'Peaker Keys'!$B$6)+1</f>
        <v>145</v>
      </c>
      <c r="F3446">
        <f>MOD(D3446,'Peaker Keys'!$B$6)</f>
        <v>7</v>
      </c>
      <c r="G3446" t="str">
        <f>VLOOKUP(E3446,Clustering!$A$6:$B$370,2,FALSE)</f>
        <v>Summer</v>
      </c>
      <c r="H3446">
        <f>IF('Peaker Keys'!$B$29&gt;0,MAX(0,MIN('Peaker Keys'!$B$10,B3446/'Peaker Keys'!$B$29)),0)</f>
        <v>0</v>
      </c>
      <c r="I3446">
        <f>MAX(0,MIN('Peaker Keys'!$B$10,C3446/'Peaker Keys'!$B$30))</f>
        <v>3.4144044980339533E-3</v>
      </c>
      <c r="J3446">
        <f>IF('Peaker Keys'!$B$31=1,H3446,I3446)</f>
        <v>0</v>
      </c>
    </row>
    <row r="3447" spans="1:10" x14ac:dyDescent="0.25">
      <c r="A3447">
        <v>3441</v>
      </c>
      <c r="B3447">
        <v>0</v>
      </c>
      <c r="C3447">
        <v>407.6</v>
      </c>
      <c r="D3447">
        <f>MOD(A3447-1+'Peaker Keys'!$B$7,'Peaker Keys'!$B$5)</f>
        <v>3464</v>
      </c>
      <c r="E3447">
        <f>INT(D3447/'Peaker Keys'!$B$6)+1</f>
        <v>145</v>
      </c>
      <c r="F3447">
        <f>MOD(D3447,'Peaker Keys'!$B$6)</f>
        <v>8</v>
      </c>
      <c r="G3447" t="str">
        <f>VLOOKUP(E3447,Clustering!$A$6:$B$370,2,FALSE)</f>
        <v>Summer</v>
      </c>
      <c r="H3447">
        <f>IF('Peaker Keys'!$B$29&gt;0,MAX(0,MIN('Peaker Keys'!$B$10,B3447/'Peaker Keys'!$B$29)),0)</f>
        <v>0</v>
      </c>
      <c r="I3447">
        <f>MAX(0,MIN('Peaker Keys'!$B$10,C3447/'Peaker Keys'!$B$30))</f>
        <v>3.4144044980339533E-3</v>
      </c>
      <c r="J3447">
        <f>IF('Peaker Keys'!$B$31=1,H3447,I3447)</f>
        <v>0</v>
      </c>
    </row>
    <row r="3448" spans="1:10" x14ac:dyDescent="0.25">
      <c r="A3448">
        <v>3442</v>
      </c>
      <c r="B3448">
        <v>0</v>
      </c>
      <c r="C3448">
        <v>407.6</v>
      </c>
      <c r="D3448">
        <f>MOD(A3448-1+'Peaker Keys'!$B$7,'Peaker Keys'!$B$5)</f>
        <v>3465</v>
      </c>
      <c r="E3448">
        <f>INT(D3448/'Peaker Keys'!$B$6)+1</f>
        <v>145</v>
      </c>
      <c r="F3448">
        <f>MOD(D3448,'Peaker Keys'!$B$6)</f>
        <v>9</v>
      </c>
      <c r="G3448" t="str">
        <f>VLOOKUP(E3448,Clustering!$A$6:$B$370,2,FALSE)</f>
        <v>Summer</v>
      </c>
      <c r="H3448">
        <f>IF('Peaker Keys'!$B$29&gt;0,MAX(0,MIN('Peaker Keys'!$B$10,B3448/'Peaker Keys'!$B$29)),0)</f>
        <v>0</v>
      </c>
      <c r="I3448">
        <f>MAX(0,MIN('Peaker Keys'!$B$10,C3448/'Peaker Keys'!$B$30))</f>
        <v>3.4144044980339533E-3</v>
      </c>
      <c r="J3448">
        <f>IF('Peaker Keys'!$B$31=1,H3448,I3448)</f>
        <v>0</v>
      </c>
    </row>
    <row r="3449" spans="1:10" x14ac:dyDescent="0.25">
      <c r="A3449">
        <v>3443</v>
      </c>
      <c r="B3449">
        <v>0</v>
      </c>
      <c r="C3449">
        <v>407.6</v>
      </c>
      <c r="D3449">
        <f>MOD(A3449-1+'Peaker Keys'!$B$7,'Peaker Keys'!$B$5)</f>
        <v>3466</v>
      </c>
      <c r="E3449">
        <f>INT(D3449/'Peaker Keys'!$B$6)+1</f>
        <v>145</v>
      </c>
      <c r="F3449">
        <f>MOD(D3449,'Peaker Keys'!$B$6)</f>
        <v>10</v>
      </c>
      <c r="G3449" t="str">
        <f>VLOOKUP(E3449,Clustering!$A$6:$B$370,2,FALSE)</f>
        <v>Summer</v>
      </c>
      <c r="H3449">
        <f>IF('Peaker Keys'!$B$29&gt;0,MAX(0,MIN('Peaker Keys'!$B$10,B3449/'Peaker Keys'!$B$29)),0)</f>
        <v>0</v>
      </c>
      <c r="I3449">
        <f>MAX(0,MIN('Peaker Keys'!$B$10,C3449/'Peaker Keys'!$B$30))</f>
        <v>3.4144044980339533E-3</v>
      </c>
      <c r="J3449">
        <f>IF('Peaker Keys'!$B$31=1,H3449,I3449)</f>
        <v>0</v>
      </c>
    </row>
    <row r="3450" spans="1:10" x14ac:dyDescent="0.25">
      <c r="A3450">
        <v>3444</v>
      </c>
      <c r="B3450">
        <v>0</v>
      </c>
      <c r="C3450">
        <v>407.6</v>
      </c>
      <c r="D3450">
        <f>MOD(A3450-1+'Peaker Keys'!$B$7,'Peaker Keys'!$B$5)</f>
        <v>3467</v>
      </c>
      <c r="E3450">
        <f>INT(D3450/'Peaker Keys'!$B$6)+1</f>
        <v>145</v>
      </c>
      <c r="F3450">
        <f>MOD(D3450,'Peaker Keys'!$B$6)</f>
        <v>11</v>
      </c>
      <c r="G3450" t="str">
        <f>VLOOKUP(E3450,Clustering!$A$6:$B$370,2,FALSE)</f>
        <v>Summer</v>
      </c>
      <c r="H3450">
        <f>IF('Peaker Keys'!$B$29&gt;0,MAX(0,MIN('Peaker Keys'!$B$10,B3450/'Peaker Keys'!$B$29)),0)</f>
        <v>0</v>
      </c>
      <c r="I3450">
        <f>MAX(0,MIN('Peaker Keys'!$B$10,C3450/'Peaker Keys'!$B$30))</f>
        <v>3.4144044980339533E-3</v>
      </c>
      <c r="J3450">
        <f>IF('Peaker Keys'!$B$31=1,H3450,I3450)</f>
        <v>0</v>
      </c>
    </row>
    <row r="3451" spans="1:10" x14ac:dyDescent="0.25">
      <c r="A3451">
        <v>3445</v>
      </c>
      <c r="B3451">
        <v>0</v>
      </c>
      <c r="C3451">
        <v>407.6</v>
      </c>
      <c r="D3451">
        <f>MOD(A3451-1+'Peaker Keys'!$B$7,'Peaker Keys'!$B$5)</f>
        <v>3468</v>
      </c>
      <c r="E3451">
        <f>INT(D3451/'Peaker Keys'!$B$6)+1</f>
        <v>145</v>
      </c>
      <c r="F3451">
        <f>MOD(D3451,'Peaker Keys'!$B$6)</f>
        <v>12</v>
      </c>
      <c r="G3451" t="str">
        <f>VLOOKUP(E3451,Clustering!$A$6:$B$370,2,FALSE)</f>
        <v>Summer</v>
      </c>
      <c r="H3451">
        <f>IF('Peaker Keys'!$B$29&gt;0,MAX(0,MIN('Peaker Keys'!$B$10,B3451/'Peaker Keys'!$B$29)),0)</f>
        <v>0</v>
      </c>
      <c r="I3451">
        <f>MAX(0,MIN('Peaker Keys'!$B$10,C3451/'Peaker Keys'!$B$30))</f>
        <v>3.4144044980339533E-3</v>
      </c>
      <c r="J3451">
        <f>IF('Peaker Keys'!$B$31=1,H3451,I3451)</f>
        <v>0</v>
      </c>
    </row>
    <row r="3452" spans="1:10" x14ac:dyDescent="0.25">
      <c r="A3452">
        <v>3446</v>
      </c>
      <c r="B3452">
        <v>0</v>
      </c>
      <c r="C3452">
        <v>407.6</v>
      </c>
      <c r="D3452">
        <f>MOD(A3452-1+'Peaker Keys'!$B$7,'Peaker Keys'!$B$5)</f>
        <v>3469</v>
      </c>
      <c r="E3452">
        <f>INT(D3452/'Peaker Keys'!$B$6)+1</f>
        <v>145</v>
      </c>
      <c r="F3452">
        <f>MOD(D3452,'Peaker Keys'!$B$6)</f>
        <v>13</v>
      </c>
      <c r="G3452" t="str">
        <f>VLOOKUP(E3452,Clustering!$A$6:$B$370,2,FALSE)</f>
        <v>Summer</v>
      </c>
      <c r="H3452">
        <f>IF('Peaker Keys'!$B$29&gt;0,MAX(0,MIN('Peaker Keys'!$B$10,B3452/'Peaker Keys'!$B$29)),0)</f>
        <v>0</v>
      </c>
      <c r="I3452">
        <f>MAX(0,MIN('Peaker Keys'!$B$10,C3452/'Peaker Keys'!$B$30))</f>
        <v>3.4144044980339533E-3</v>
      </c>
      <c r="J3452">
        <f>IF('Peaker Keys'!$B$31=1,H3452,I3452)</f>
        <v>0</v>
      </c>
    </row>
    <row r="3453" spans="1:10" x14ac:dyDescent="0.25">
      <c r="A3453">
        <v>3447</v>
      </c>
      <c r="B3453">
        <v>0</v>
      </c>
      <c r="C3453">
        <v>436.8</v>
      </c>
      <c r="D3453">
        <f>MOD(A3453-1+'Peaker Keys'!$B$7,'Peaker Keys'!$B$5)</f>
        <v>3470</v>
      </c>
      <c r="E3453">
        <f>INT(D3453/'Peaker Keys'!$B$6)+1</f>
        <v>145</v>
      </c>
      <c r="F3453">
        <f>MOD(D3453,'Peaker Keys'!$B$6)</f>
        <v>14</v>
      </c>
      <c r="G3453" t="str">
        <f>VLOOKUP(E3453,Clustering!$A$6:$B$370,2,FALSE)</f>
        <v>Summer</v>
      </c>
      <c r="H3453">
        <f>IF('Peaker Keys'!$B$29&gt;0,MAX(0,MIN('Peaker Keys'!$B$10,B3453/'Peaker Keys'!$B$29)),0)</f>
        <v>0</v>
      </c>
      <c r="I3453">
        <f>MAX(0,MIN('Peaker Keys'!$B$10,C3453/'Peaker Keys'!$B$30))</f>
        <v>3.6590085494142069E-3</v>
      </c>
      <c r="J3453">
        <f>IF('Peaker Keys'!$B$31=1,H3453,I3453)</f>
        <v>0</v>
      </c>
    </row>
    <row r="3454" spans="1:10" x14ac:dyDescent="0.25">
      <c r="A3454">
        <v>3448</v>
      </c>
      <c r="B3454">
        <v>0</v>
      </c>
      <c r="C3454">
        <v>651.1</v>
      </c>
      <c r="D3454">
        <f>MOD(A3454-1+'Peaker Keys'!$B$7,'Peaker Keys'!$B$5)</f>
        <v>3471</v>
      </c>
      <c r="E3454">
        <f>INT(D3454/'Peaker Keys'!$B$6)+1</f>
        <v>145</v>
      </c>
      <c r="F3454">
        <f>MOD(D3454,'Peaker Keys'!$B$6)</f>
        <v>15</v>
      </c>
      <c r="G3454" t="str">
        <f>VLOOKUP(E3454,Clustering!$A$6:$B$370,2,FALSE)</f>
        <v>Summer</v>
      </c>
      <c r="H3454">
        <f>IF('Peaker Keys'!$B$29&gt;0,MAX(0,MIN('Peaker Keys'!$B$10,B3454/'Peaker Keys'!$B$29)),0)</f>
        <v>0</v>
      </c>
      <c r="I3454">
        <f>MAX(0,MIN('Peaker Keys'!$B$10,C3454/'Peaker Keys'!$B$30))</f>
        <v>5.4541677347151787E-3</v>
      </c>
      <c r="J3454">
        <f>IF('Peaker Keys'!$B$31=1,H3454,I3454)</f>
        <v>0</v>
      </c>
    </row>
    <row r="3455" spans="1:10" x14ac:dyDescent="0.25">
      <c r="A3455">
        <v>3449</v>
      </c>
      <c r="B3455">
        <v>0</v>
      </c>
      <c r="C3455">
        <v>860.8</v>
      </c>
      <c r="D3455">
        <f>MOD(A3455-1+'Peaker Keys'!$B$7,'Peaker Keys'!$B$5)</f>
        <v>3472</v>
      </c>
      <c r="E3455">
        <f>INT(D3455/'Peaker Keys'!$B$6)+1</f>
        <v>145</v>
      </c>
      <c r="F3455">
        <f>MOD(D3455,'Peaker Keys'!$B$6)</f>
        <v>16</v>
      </c>
      <c r="G3455" t="str">
        <f>VLOOKUP(E3455,Clustering!$A$6:$B$370,2,FALSE)</f>
        <v>Summer</v>
      </c>
      <c r="H3455">
        <f>IF('Peaker Keys'!$B$29&gt;0,MAX(0,MIN('Peaker Keys'!$B$10,B3455/'Peaker Keys'!$B$29)),0)</f>
        <v>0</v>
      </c>
      <c r="I3455">
        <f>MAX(0,MIN('Peaker Keys'!$B$10,C3455/'Peaker Keys'!$B$30))</f>
        <v>7.2107934050726855E-3</v>
      </c>
      <c r="J3455">
        <f>IF('Peaker Keys'!$B$31=1,H3455,I3455)</f>
        <v>0</v>
      </c>
    </row>
    <row r="3456" spans="1:10" x14ac:dyDescent="0.25">
      <c r="A3456">
        <v>3450</v>
      </c>
      <c r="B3456">
        <v>0</v>
      </c>
      <c r="C3456">
        <v>1181.9000000000001</v>
      </c>
      <c r="D3456">
        <f>MOD(A3456-1+'Peaker Keys'!$B$7,'Peaker Keys'!$B$5)</f>
        <v>3473</v>
      </c>
      <c r="E3456">
        <f>INT(D3456/'Peaker Keys'!$B$6)+1</f>
        <v>145</v>
      </c>
      <c r="F3456">
        <f>MOD(D3456,'Peaker Keys'!$B$6)</f>
        <v>17</v>
      </c>
      <c r="G3456" t="str">
        <f>VLOOKUP(E3456,Clustering!$A$6:$B$370,2,FALSE)</f>
        <v>Summer</v>
      </c>
      <c r="H3456">
        <f>IF('Peaker Keys'!$B$29&gt;0,MAX(0,MIN('Peaker Keys'!$B$10,B3456/'Peaker Keys'!$B$29)),0)</f>
        <v>0</v>
      </c>
      <c r="I3456">
        <f>MAX(0,MIN('Peaker Keys'!$B$10,C3456/'Peaker Keys'!$B$30))</f>
        <v>9.9006002851480101E-3</v>
      </c>
      <c r="J3456">
        <f>IF('Peaker Keys'!$B$31=1,H3456,I3456)</f>
        <v>0</v>
      </c>
    </row>
    <row r="3457" spans="1:10" x14ac:dyDescent="0.25">
      <c r="A3457">
        <v>3451</v>
      </c>
      <c r="B3457">
        <v>0</v>
      </c>
      <c r="C3457">
        <v>1563.8</v>
      </c>
      <c r="D3457">
        <f>MOD(A3457-1+'Peaker Keys'!$B$7,'Peaker Keys'!$B$5)</f>
        <v>3474</v>
      </c>
      <c r="E3457">
        <f>INT(D3457/'Peaker Keys'!$B$6)+1</f>
        <v>145</v>
      </c>
      <c r="F3457">
        <f>MOD(D3457,'Peaker Keys'!$B$6)</f>
        <v>18</v>
      </c>
      <c r="G3457" t="str">
        <f>VLOOKUP(E3457,Clustering!$A$6:$B$370,2,FALSE)</f>
        <v>Summer</v>
      </c>
      <c r="H3457">
        <f>IF('Peaker Keys'!$B$29&gt;0,MAX(0,MIN('Peaker Keys'!$B$10,B3457/'Peaker Keys'!$B$29)),0)</f>
        <v>0</v>
      </c>
      <c r="I3457">
        <f>MAX(0,MIN('Peaker Keys'!$B$10,C3457/'Peaker Keys'!$B$30))</f>
        <v>1.309971971056304E-2</v>
      </c>
      <c r="J3457">
        <f>IF('Peaker Keys'!$B$31=1,H3457,I3457)</f>
        <v>0</v>
      </c>
    </row>
    <row r="3458" spans="1:10" x14ac:dyDescent="0.25">
      <c r="A3458">
        <v>3452</v>
      </c>
      <c r="B3458">
        <v>0</v>
      </c>
      <c r="C3458">
        <v>2359.3000000000002</v>
      </c>
      <c r="D3458">
        <f>MOD(A3458-1+'Peaker Keys'!$B$7,'Peaker Keys'!$B$5)</f>
        <v>3475</v>
      </c>
      <c r="E3458">
        <f>INT(D3458/'Peaker Keys'!$B$6)+1</f>
        <v>145</v>
      </c>
      <c r="F3458">
        <f>MOD(D3458,'Peaker Keys'!$B$6)</f>
        <v>19</v>
      </c>
      <c r="G3458" t="str">
        <f>VLOOKUP(E3458,Clustering!$A$6:$B$370,2,FALSE)</f>
        <v>Summer</v>
      </c>
      <c r="H3458">
        <f>IF('Peaker Keys'!$B$29&gt;0,MAX(0,MIN('Peaker Keys'!$B$10,B3458/'Peaker Keys'!$B$29)),0)</f>
        <v>0</v>
      </c>
      <c r="I3458">
        <f>MAX(0,MIN('Peaker Keys'!$B$10,C3458/'Peaker Keys'!$B$30))</f>
        <v>1.9763504740460024E-2</v>
      </c>
      <c r="J3458">
        <f>IF('Peaker Keys'!$B$31=1,H3458,I3458)</f>
        <v>0</v>
      </c>
    </row>
    <row r="3459" spans="1:10" x14ac:dyDescent="0.25">
      <c r="A3459">
        <v>3453</v>
      </c>
      <c r="B3459">
        <v>0</v>
      </c>
      <c r="C3459">
        <v>2184.3000000000002</v>
      </c>
      <c r="D3459">
        <f>MOD(A3459-1+'Peaker Keys'!$B$7,'Peaker Keys'!$B$5)</f>
        <v>3476</v>
      </c>
      <c r="E3459">
        <f>INT(D3459/'Peaker Keys'!$B$6)+1</f>
        <v>145</v>
      </c>
      <c r="F3459">
        <f>MOD(D3459,'Peaker Keys'!$B$6)</f>
        <v>20</v>
      </c>
      <c r="G3459" t="str">
        <f>VLOOKUP(E3459,Clustering!$A$6:$B$370,2,FALSE)</f>
        <v>Summer</v>
      </c>
      <c r="H3459">
        <f>IF('Peaker Keys'!$B$29&gt;0,MAX(0,MIN('Peaker Keys'!$B$10,B3459/'Peaker Keys'!$B$29)),0)</f>
        <v>0</v>
      </c>
      <c r="I3459">
        <f>MAX(0,MIN('Peaker Keys'!$B$10,C3459/'Peaker Keys'!$B$30))</f>
        <v>1.8297555802393433E-2</v>
      </c>
      <c r="J3459">
        <f>IF('Peaker Keys'!$B$31=1,H3459,I3459)</f>
        <v>0</v>
      </c>
    </row>
    <row r="3460" spans="1:10" x14ac:dyDescent="0.25">
      <c r="A3460">
        <v>3454</v>
      </c>
      <c r="B3460">
        <v>0</v>
      </c>
      <c r="C3460">
        <v>3246.7</v>
      </c>
      <c r="D3460">
        <f>MOD(A3460-1+'Peaker Keys'!$B$7,'Peaker Keys'!$B$5)</f>
        <v>3477</v>
      </c>
      <c r="E3460">
        <f>INT(D3460/'Peaker Keys'!$B$6)+1</f>
        <v>145</v>
      </c>
      <c r="F3460">
        <f>MOD(D3460,'Peaker Keys'!$B$6)</f>
        <v>21</v>
      </c>
      <c r="G3460" t="str">
        <f>VLOOKUP(E3460,Clustering!$A$6:$B$370,2,FALSE)</f>
        <v>Summer</v>
      </c>
      <c r="H3460">
        <f>IF('Peaker Keys'!$B$29&gt;0,MAX(0,MIN('Peaker Keys'!$B$10,B3460/'Peaker Keys'!$B$29)),0)</f>
        <v>0</v>
      </c>
      <c r="I3460">
        <f>MAX(0,MIN('Peaker Keys'!$B$10,C3460/'Peaker Keys'!$B$30))</f>
        <v>2.7197122384118828E-2</v>
      </c>
      <c r="J3460">
        <f>IF('Peaker Keys'!$B$31=1,H3460,I3460)</f>
        <v>0</v>
      </c>
    </row>
    <row r="3461" spans="1:10" x14ac:dyDescent="0.25">
      <c r="A3461">
        <v>3455</v>
      </c>
      <c r="B3461">
        <v>0</v>
      </c>
      <c r="C3461">
        <v>1001.1</v>
      </c>
      <c r="D3461">
        <f>MOD(A3461-1+'Peaker Keys'!$B$7,'Peaker Keys'!$B$5)</f>
        <v>3478</v>
      </c>
      <c r="E3461">
        <f>INT(D3461/'Peaker Keys'!$B$6)+1</f>
        <v>145</v>
      </c>
      <c r="F3461">
        <f>MOD(D3461,'Peaker Keys'!$B$6)</f>
        <v>22</v>
      </c>
      <c r="G3461" t="str">
        <f>VLOOKUP(E3461,Clustering!$A$6:$B$370,2,FALSE)</f>
        <v>Summer</v>
      </c>
      <c r="H3461">
        <f>IF('Peaker Keys'!$B$29&gt;0,MAX(0,MIN('Peaker Keys'!$B$10,B3461/'Peaker Keys'!$B$29)),0)</f>
        <v>0</v>
      </c>
      <c r="I3461">
        <f>MAX(0,MIN('Peaker Keys'!$B$10,C3461/'Peaker Keys'!$B$30))</f>
        <v>8.3860656108483578E-3</v>
      </c>
      <c r="J3461">
        <f>IF('Peaker Keys'!$B$31=1,H3461,I3461)</f>
        <v>0</v>
      </c>
    </row>
    <row r="3462" spans="1:10" x14ac:dyDescent="0.25">
      <c r="A3462">
        <v>3456</v>
      </c>
      <c r="B3462">
        <v>0</v>
      </c>
      <c r="C3462">
        <v>471.3</v>
      </c>
      <c r="D3462">
        <f>MOD(A3462-1+'Peaker Keys'!$B$7,'Peaker Keys'!$B$5)</f>
        <v>3479</v>
      </c>
      <c r="E3462">
        <f>INT(D3462/'Peaker Keys'!$B$6)+1</f>
        <v>145</v>
      </c>
      <c r="F3462">
        <f>MOD(D3462,'Peaker Keys'!$B$6)</f>
        <v>23</v>
      </c>
      <c r="G3462" t="str">
        <f>VLOOKUP(E3462,Clustering!$A$6:$B$370,2,FALSE)</f>
        <v>Summer</v>
      </c>
      <c r="H3462">
        <f>IF('Peaker Keys'!$B$29&gt;0,MAX(0,MIN('Peaker Keys'!$B$10,B3462/'Peaker Keys'!$B$29)),0)</f>
        <v>0</v>
      </c>
      <c r="I3462">
        <f>MAX(0,MIN('Peaker Keys'!$B$10,C3462/'Peaker Keys'!$B$30))</f>
        <v>3.9480099114901912E-3</v>
      </c>
      <c r="J3462">
        <f>IF('Peaker Keys'!$B$31=1,H3462,I3462)</f>
        <v>0</v>
      </c>
    </row>
    <row r="3463" spans="1:10" x14ac:dyDescent="0.25">
      <c r="A3463">
        <v>3457</v>
      </c>
      <c r="B3463">
        <v>0</v>
      </c>
      <c r="C3463">
        <v>471.3</v>
      </c>
      <c r="D3463">
        <f>MOD(A3463-1+'Peaker Keys'!$B$7,'Peaker Keys'!$B$5)</f>
        <v>3480</v>
      </c>
      <c r="E3463">
        <f>INT(D3463/'Peaker Keys'!$B$6)+1</f>
        <v>146</v>
      </c>
      <c r="F3463">
        <f>MOD(D3463,'Peaker Keys'!$B$6)</f>
        <v>0</v>
      </c>
      <c r="G3463" t="str">
        <f>VLOOKUP(E3463,Clustering!$A$6:$B$370,2,FALSE)</f>
        <v>Summer</v>
      </c>
      <c r="H3463">
        <f>IF('Peaker Keys'!$B$29&gt;0,MAX(0,MIN('Peaker Keys'!$B$10,B3463/'Peaker Keys'!$B$29)),0)</f>
        <v>0</v>
      </c>
      <c r="I3463">
        <f>MAX(0,MIN('Peaker Keys'!$B$10,C3463/'Peaker Keys'!$B$30))</f>
        <v>3.9480099114901912E-3</v>
      </c>
      <c r="J3463">
        <f>IF('Peaker Keys'!$B$31=1,H3463,I3463)</f>
        <v>0</v>
      </c>
    </row>
    <row r="3464" spans="1:10" x14ac:dyDescent="0.25">
      <c r="A3464">
        <v>3458</v>
      </c>
      <c r="B3464">
        <v>0</v>
      </c>
      <c r="C3464">
        <v>412.4</v>
      </c>
      <c r="D3464">
        <f>MOD(A3464-1+'Peaker Keys'!$B$7,'Peaker Keys'!$B$5)</f>
        <v>3481</v>
      </c>
      <c r="E3464">
        <f>INT(D3464/'Peaker Keys'!$B$6)+1</f>
        <v>146</v>
      </c>
      <c r="F3464">
        <f>MOD(D3464,'Peaker Keys'!$B$6)</f>
        <v>1</v>
      </c>
      <c r="G3464" t="str">
        <f>VLOOKUP(E3464,Clustering!$A$6:$B$370,2,FALSE)</f>
        <v>Summer</v>
      </c>
      <c r="H3464">
        <f>IF('Peaker Keys'!$B$29&gt;0,MAX(0,MIN('Peaker Keys'!$B$10,B3464/'Peaker Keys'!$B$29)),0)</f>
        <v>0</v>
      </c>
      <c r="I3464">
        <f>MAX(0,MIN('Peaker Keys'!$B$10,C3464/'Peaker Keys'!$B$30))</f>
        <v>3.4546133831923507E-3</v>
      </c>
      <c r="J3464">
        <f>IF('Peaker Keys'!$B$31=1,H3464,I3464)</f>
        <v>0</v>
      </c>
    </row>
    <row r="3465" spans="1:10" x14ac:dyDescent="0.25">
      <c r="A3465">
        <v>3459</v>
      </c>
      <c r="B3465">
        <v>0</v>
      </c>
      <c r="C3465">
        <v>407.6</v>
      </c>
      <c r="D3465">
        <f>MOD(A3465-1+'Peaker Keys'!$B$7,'Peaker Keys'!$B$5)</f>
        <v>3482</v>
      </c>
      <c r="E3465">
        <f>INT(D3465/'Peaker Keys'!$B$6)+1</f>
        <v>146</v>
      </c>
      <c r="F3465">
        <f>MOD(D3465,'Peaker Keys'!$B$6)</f>
        <v>2</v>
      </c>
      <c r="G3465" t="str">
        <f>VLOOKUP(E3465,Clustering!$A$6:$B$370,2,FALSE)</f>
        <v>Summer</v>
      </c>
      <c r="H3465">
        <f>IF('Peaker Keys'!$B$29&gt;0,MAX(0,MIN('Peaker Keys'!$B$10,B3465/'Peaker Keys'!$B$29)),0)</f>
        <v>0</v>
      </c>
      <c r="I3465">
        <f>MAX(0,MIN('Peaker Keys'!$B$10,C3465/'Peaker Keys'!$B$30))</f>
        <v>3.4144044980339533E-3</v>
      </c>
      <c r="J3465">
        <f>IF('Peaker Keys'!$B$31=1,H3465,I3465)</f>
        <v>0</v>
      </c>
    </row>
    <row r="3466" spans="1:10" x14ac:dyDescent="0.25">
      <c r="A3466">
        <v>3460</v>
      </c>
      <c r="B3466">
        <v>0</v>
      </c>
      <c r="C3466">
        <v>407.6</v>
      </c>
      <c r="D3466">
        <f>MOD(A3466-1+'Peaker Keys'!$B$7,'Peaker Keys'!$B$5)</f>
        <v>3483</v>
      </c>
      <c r="E3466">
        <f>INT(D3466/'Peaker Keys'!$B$6)+1</f>
        <v>146</v>
      </c>
      <c r="F3466">
        <f>MOD(D3466,'Peaker Keys'!$B$6)</f>
        <v>3</v>
      </c>
      <c r="G3466" t="str">
        <f>VLOOKUP(E3466,Clustering!$A$6:$B$370,2,FALSE)</f>
        <v>Summer</v>
      </c>
      <c r="H3466">
        <f>IF('Peaker Keys'!$B$29&gt;0,MAX(0,MIN('Peaker Keys'!$B$10,B3466/'Peaker Keys'!$B$29)),0)</f>
        <v>0</v>
      </c>
      <c r="I3466">
        <f>MAX(0,MIN('Peaker Keys'!$B$10,C3466/'Peaker Keys'!$B$30))</f>
        <v>3.4144044980339533E-3</v>
      </c>
      <c r="J3466">
        <f>IF('Peaker Keys'!$B$31=1,H3466,I3466)</f>
        <v>0</v>
      </c>
    </row>
    <row r="3467" spans="1:10" x14ac:dyDescent="0.25">
      <c r="A3467">
        <v>3461</v>
      </c>
      <c r="B3467">
        <v>0</v>
      </c>
      <c r="C3467">
        <v>407.6</v>
      </c>
      <c r="D3467">
        <f>MOD(A3467-1+'Peaker Keys'!$B$7,'Peaker Keys'!$B$5)</f>
        <v>3484</v>
      </c>
      <c r="E3467">
        <f>INT(D3467/'Peaker Keys'!$B$6)+1</f>
        <v>146</v>
      </c>
      <c r="F3467">
        <f>MOD(D3467,'Peaker Keys'!$B$6)</f>
        <v>4</v>
      </c>
      <c r="G3467" t="str">
        <f>VLOOKUP(E3467,Clustering!$A$6:$B$370,2,FALSE)</f>
        <v>Summer</v>
      </c>
      <c r="H3467">
        <f>IF('Peaker Keys'!$B$29&gt;0,MAX(0,MIN('Peaker Keys'!$B$10,B3467/'Peaker Keys'!$B$29)),0)</f>
        <v>0</v>
      </c>
      <c r="I3467">
        <f>MAX(0,MIN('Peaker Keys'!$B$10,C3467/'Peaker Keys'!$B$30))</f>
        <v>3.4144044980339533E-3</v>
      </c>
      <c r="J3467">
        <f>IF('Peaker Keys'!$B$31=1,H3467,I3467)</f>
        <v>0</v>
      </c>
    </row>
    <row r="3468" spans="1:10" x14ac:dyDescent="0.25">
      <c r="A3468">
        <v>3462</v>
      </c>
      <c r="B3468">
        <v>0</v>
      </c>
      <c r="C3468">
        <v>407.6</v>
      </c>
      <c r="D3468">
        <f>MOD(A3468-1+'Peaker Keys'!$B$7,'Peaker Keys'!$B$5)</f>
        <v>3485</v>
      </c>
      <c r="E3468">
        <f>INT(D3468/'Peaker Keys'!$B$6)+1</f>
        <v>146</v>
      </c>
      <c r="F3468">
        <f>MOD(D3468,'Peaker Keys'!$B$6)</f>
        <v>5</v>
      </c>
      <c r="G3468" t="str">
        <f>VLOOKUP(E3468,Clustering!$A$6:$B$370,2,FALSE)</f>
        <v>Summer</v>
      </c>
      <c r="H3468">
        <f>IF('Peaker Keys'!$B$29&gt;0,MAX(0,MIN('Peaker Keys'!$B$10,B3468/'Peaker Keys'!$B$29)),0)</f>
        <v>0</v>
      </c>
      <c r="I3468">
        <f>MAX(0,MIN('Peaker Keys'!$B$10,C3468/'Peaker Keys'!$B$30))</f>
        <v>3.4144044980339533E-3</v>
      </c>
      <c r="J3468">
        <f>IF('Peaker Keys'!$B$31=1,H3468,I3468)</f>
        <v>0</v>
      </c>
    </row>
    <row r="3469" spans="1:10" x14ac:dyDescent="0.25">
      <c r="A3469">
        <v>3463</v>
      </c>
      <c r="B3469">
        <v>0</v>
      </c>
      <c r="C3469">
        <v>407.6</v>
      </c>
      <c r="D3469">
        <f>MOD(A3469-1+'Peaker Keys'!$B$7,'Peaker Keys'!$B$5)</f>
        <v>3486</v>
      </c>
      <c r="E3469">
        <f>INT(D3469/'Peaker Keys'!$B$6)+1</f>
        <v>146</v>
      </c>
      <c r="F3469">
        <f>MOD(D3469,'Peaker Keys'!$B$6)</f>
        <v>6</v>
      </c>
      <c r="G3469" t="str">
        <f>VLOOKUP(E3469,Clustering!$A$6:$B$370,2,FALSE)</f>
        <v>Summer</v>
      </c>
      <c r="H3469">
        <f>IF('Peaker Keys'!$B$29&gt;0,MAX(0,MIN('Peaker Keys'!$B$10,B3469/'Peaker Keys'!$B$29)),0)</f>
        <v>0</v>
      </c>
      <c r="I3469">
        <f>MAX(0,MIN('Peaker Keys'!$B$10,C3469/'Peaker Keys'!$B$30))</f>
        <v>3.4144044980339533E-3</v>
      </c>
      <c r="J3469">
        <f>IF('Peaker Keys'!$B$31=1,H3469,I3469)</f>
        <v>0</v>
      </c>
    </row>
    <row r="3470" spans="1:10" x14ac:dyDescent="0.25">
      <c r="A3470">
        <v>3464</v>
      </c>
      <c r="B3470">
        <v>0</v>
      </c>
      <c r="C3470">
        <v>407.6</v>
      </c>
      <c r="D3470">
        <f>MOD(A3470-1+'Peaker Keys'!$B$7,'Peaker Keys'!$B$5)</f>
        <v>3487</v>
      </c>
      <c r="E3470">
        <f>INT(D3470/'Peaker Keys'!$B$6)+1</f>
        <v>146</v>
      </c>
      <c r="F3470">
        <f>MOD(D3470,'Peaker Keys'!$B$6)</f>
        <v>7</v>
      </c>
      <c r="G3470" t="str">
        <f>VLOOKUP(E3470,Clustering!$A$6:$B$370,2,FALSE)</f>
        <v>Summer</v>
      </c>
      <c r="H3470">
        <f>IF('Peaker Keys'!$B$29&gt;0,MAX(0,MIN('Peaker Keys'!$B$10,B3470/'Peaker Keys'!$B$29)),0)</f>
        <v>0</v>
      </c>
      <c r="I3470">
        <f>MAX(0,MIN('Peaker Keys'!$B$10,C3470/'Peaker Keys'!$B$30))</f>
        <v>3.4144044980339533E-3</v>
      </c>
      <c r="J3470">
        <f>IF('Peaker Keys'!$B$31=1,H3470,I3470)</f>
        <v>0</v>
      </c>
    </row>
    <row r="3471" spans="1:10" x14ac:dyDescent="0.25">
      <c r="A3471">
        <v>3465</v>
      </c>
      <c r="B3471">
        <v>0</v>
      </c>
      <c r="C3471">
        <v>407.6</v>
      </c>
      <c r="D3471">
        <f>MOD(A3471-1+'Peaker Keys'!$B$7,'Peaker Keys'!$B$5)</f>
        <v>3488</v>
      </c>
      <c r="E3471">
        <f>INT(D3471/'Peaker Keys'!$B$6)+1</f>
        <v>146</v>
      </c>
      <c r="F3471">
        <f>MOD(D3471,'Peaker Keys'!$B$6)</f>
        <v>8</v>
      </c>
      <c r="G3471" t="str">
        <f>VLOOKUP(E3471,Clustering!$A$6:$B$370,2,FALSE)</f>
        <v>Summer</v>
      </c>
      <c r="H3471">
        <f>IF('Peaker Keys'!$B$29&gt;0,MAX(0,MIN('Peaker Keys'!$B$10,B3471/'Peaker Keys'!$B$29)),0)</f>
        <v>0</v>
      </c>
      <c r="I3471">
        <f>MAX(0,MIN('Peaker Keys'!$B$10,C3471/'Peaker Keys'!$B$30))</f>
        <v>3.4144044980339533E-3</v>
      </c>
      <c r="J3471">
        <f>IF('Peaker Keys'!$B$31=1,H3471,I3471)</f>
        <v>0</v>
      </c>
    </row>
    <row r="3472" spans="1:10" x14ac:dyDescent="0.25">
      <c r="A3472">
        <v>3466</v>
      </c>
      <c r="B3472">
        <v>0</v>
      </c>
      <c r="C3472">
        <v>407.6</v>
      </c>
      <c r="D3472">
        <f>MOD(A3472-1+'Peaker Keys'!$B$7,'Peaker Keys'!$B$5)</f>
        <v>3489</v>
      </c>
      <c r="E3472">
        <f>INT(D3472/'Peaker Keys'!$B$6)+1</f>
        <v>146</v>
      </c>
      <c r="F3472">
        <f>MOD(D3472,'Peaker Keys'!$B$6)</f>
        <v>9</v>
      </c>
      <c r="G3472" t="str">
        <f>VLOOKUP(E3472,Clustering!$A$6:$B$370,2,FALSE)</f>
        <v>Summer</v>
      </c>
      <c r="H3472">
        <f>IF('Peaker Keys'!$B$29&gt;0,MAX(0,MIN('Peaker Keys'!$B$10,B3472/'Peaker Keys'!$B$29)),0)</f>
        <v>0</v>
      </c>
      <c r="I3472">
        <f>MAX(0,MIN('Peaker Keys'!$B$10,C3472/'Peaker Keys'!$B$30))</f>
        <v>3.4144044980339533E-3</v>
      </c>
      <c r="J3472">
        <f>IF('Peaker Keys'!$B$31=1,H3472,I3472)</f>
        <v>0</v>
      </c>
    </row>
    <row r="3473" spans="1:10" x14ac:dyDescent="0.25">
      <c r="A3473">
        <v>3467</v>
      </c>
      <c r="B3473">
        <v>0</v>
      </c>
      <c r="C3473">
        <v>471.3</v>
      </c>
      <c r="D3473">
        <f>MOD(A3473-1+'Peaker Keys'!$B$7,'Peaker Keys'!$B$5)</f>
        <v>3490</v>
      </c>
      <c r="E3473">
        <f>INT(D3473/'Peaker Keys'!$B$6)+1</f>
        <v>146</v>
      </c>
      <c r="F3473">
        <f>MOD(D3473,'Peaker Keys'!$B$6)</f>
        <v>10</v>
      </c>
      <c r="G3473" t="str">
        <f>VLOOKUP(E3473,Clustering!$A$6:$B$370,2,FALSE)</f>
        <v>Summer</v>
      </c>
      <c r="H3473">
        <f>IF('Peaker Keys'!$B$29&gt;0,MAX(0,MIN('Peaker Keys'!$B$10,B3473/'Peaker Keys'!$B$29)),0)</f>
        <v>0</v>
      </c>
      <c r="I3473">
        <f>MAX(0,MIN('Peaker Keys'!$B$10,C3473/'Peaker Keys'!$B$30))</f>
        <v>3.9480099114901912E-3</v>
      </c>
      <c r="J3473">
        <f>IF('Peaker Keys'!$B$31=1,H3473,I3473)</f>
        <v>0</v>
      </c>
    </row>
    <row r="3474" spans="1:10" x14ac:dyDescent="0.25">
      <c r="A3474">
        <v>3468</v>
      </c>
      <c r="B3474">
        <v>0</v>
      </c>
      <c r="C3474">
        <v>471.3</v>
      </c>
      <c r="D3474">
        <f>MOD(A3474-1+'Peaker Keys'!$B$7,'Peaker Keys'!$B$5)</f>
        <v>3491</v>
      </c>
      <c r="E3474">
        <f>INT(D3474/'Peaker Keys'!$B$6)+1</f>
        <v>146</v>
      </c>
      <c r="F3474">
        <f>MOD(D3474,'Peaker Keys'!$B$6)</f>
        <v>11</v>
      </c>
      <c r="G3474" t="str">
        <f>VLOOKUP(E3474,Clustering!$A$6:$B$370,2,FALSE)</f>
        <v>Summer</v>
      </c>
      <c r="H3474">
        <f>IF('Peaker Keys'!$B$29&gt;0,MAX(0,MIN('Peaker Keys'!$B$10,B3474/'Peaker Keys'!$B$29)),0)</f>
        <v>0</v>
      </c>
      <c r="I3474">
        <f>MAX(0,MIN('Peaker Keys'!$B$10,C3474/'Peaker Keys'!$B$30))</f>
        <v>3.9480099114901912E-3</v>
      </c>
      <c r="J3474">
        <f>IF('Peaker Keys'!$B$31=1,H3474,I3474)</f>
        <v>0</v>
      </c>
    </row>
    <row r="3475" spans="1:10" x14ac:dyDescent="0.25">
      <c r="A3475">
        <v>3469</v>
      </c>
      <c r="B3475">
        <v>0</v>
      </c>
      <c r="C3475">
        <v>410.5</v>
      </c>
      <c r="D3475">
        <f>MOD(A3475-1+'Peaker Keys'!$B$7,'Peaker Keys'!$B$5)</f>
        <v>3492</v>
      </c>
      <c r="E3475">
        <f>INT(D3475/'Peaker Keys'!$B$6)+1</f>
        <v>146</v>
      </c>
      <c r="F3475">
        <f>MOD(D3475,'Peaker Keys'!$B$6)</f>
        <v>12</v>
      </c>
      <c r="G3475" t="str">
        <f>VLOOKUP(E3475,Clustering!$A$6:$B$370,2,FALSE)</f>
        <v>Summer</v>
      </c>
      <c r="H3475">
        <f>IF('Peaker Keys'!$B$29&gt;0,MAX(0,MIN('Peaker Keys'!$B$10,B3475/'Peaker Keys'!$B$29)),0)</f>
        <v>0</v>
      </c>
      <c r="I3475">
        <f>MAX(0,MIN('Peaker Keys'!$B$10,C3475/'Peaker Keys'!$B$30))</f>
        <v>3.438697366150485E-3</v>
      </c>
      <c r="J3475">
        <f>IF('Peaker Keys'!$B$31=1,H3475,I3475)</f>
        <v>0</v>
      </c>
    </row>
    <row r="3476" spans="1:10" x14ac:dyDescent="0.25">
      <c r="A3476">
        <v>3470</v>
      </c>
      <c r="B3476">
        <v>166.9</v>
      </c>
      <c r="C3476">
        <v>537.79999999999995</v>
      </c>
      <c r="D3476">
        <f>MOD(A3476-1+'Peaker Keys'!$B$7,'Peaker Keys'!$B$5)</f>
        <v>3493</v>
      </c>
      <c r="E3476">
        <f>INT(D3476/'Peaker Keys'!$B$6)+1</f>
        <v>146</v>
      </c>
      <c r="F3476">
        <f>MOD(D3476,'Peaker Keys'!$B$6)</f>
        <v>13</v>
      </c>
      <c r="G3476" t="str">
        <f>VLOOKUP(E3476,Clustering!$A$6:$B$370,2,FALSE)</f>
        <v>Summer</v>
      </c>
      <c r="H3476">
        <f>IF('Peaker Keys'!$B$29&gt;0,MAX(0,MIN('Peaker Keys'!$B$10,B3476/'Peaker Keys'!$B$29)),0)</f>
        <v>0.39252116650987773</v>
      </c>
      <c r="I3476">
        <f>MAX(0,MIN('Peaker Keys'!$B$10,C3476/'Peaker Keys'!$B$30))</f>
        <v>4.5050705079554953E-3</v>
      </c>
      <c r="J3476">
        <f>IF('Peaker Keys'!$B$31=1,H3476,I3476)</f>
        <v>0.39252116650987773</v>
      </c>
    </row>
    <row r="3477" spans="1:10" x14ac:dyDescent="0.25">
      <c r="A3477">
        <v>3471</v>
      </c>
      <c r="B3477">
        <v>225.4</v>
      </c>
      <c r="C3477">
        <v>1001.9</v>
      </c>
      <c r="D3477">
        <f>MOD(A3477-1+'Peaker Keys'!$B$7,'Peaker Keys'!$B$5)</f>
        <v>3494</v>
      </c>
      <c r="E3477">
        <f>INT(D3477/'Peaker Keys'!$B$6)+1</f>
        <v>146</v>
      </c>
      <c r="F3477">
        <f>MOD(D3477,'Peaker Keys'!$B$6)</f>
        <v>14</v>
      </c>
      <c r="G3477" t="str">
        <f>VLOOKUP(E3477,Clustering!$A$6:$B$370,2,FALSE)</f>
        <v>Summer</v>
      </c>
      <c r="H3477">
        <f>IF('Peaker Keys'!$B$29&gt;0,MAX(0,MIN('Peaker Keys'!$B$10,B3477/'Peaker Keys'!$B$29)),0)</f>
        <v>0.53010348071495772</v>
      </c>
      <c r="I3477">
        <f>MAX(0,MIN('Peaker Keys'!$B$10,C3477/'Peaker Keys'!$B$30))</f>
        <v>8.3927670917080897E-3</v>
      </c>
      <c r="J3477">
        <f>IF('Peaker Keys'!$B$31=1,H3477,I3477)</f>
        <v>0.53010348071495772</v>
      </c>
    </row>
    <row r="3478" spans="1:10" x14ac:dyDescent="0.25">
      <c r="A3478">
        <v>3472</v>
      </c>
      <c r="B3478">
        <v>225.4</v>
      </c>
      <c r="C3478">
        <v>1360.9</v>
      </c>
      <c r="D3478">
        <f>MOD(A3478-1+'Peaker Keys'!$B$7,'Peaker Keys'!$B$5)</f>
        <v>3495</v>
      </c>
      <c r="E3478">
        <f>INT(D3478/'Peaker Keys'!$B$6)+1</f>
        <v>146</v>
      </c>
      <c r="F3478">
        <f>MOD(D3478,'Peaker Keys'!$B$6)</f>
        <v>15</v>
      </c>
      <c r="G3478" t="str">
        <f>VLOOKUP(E3478,Clustering!$A$6:$B$370,2,FALSE)</f>
        <v>Summer</v>
      </c>
      <c r="H3478">
        <f>IF('Peaker Keys'!$B$29&gt;0,MAX(0,MIN('Peaker Keys'!$B$10,B3478/'Peaker Keys'!$B$29)),0)</f>
        <v>0.53010348071495772</v>
      </c>
      <c r="I3478">
        <f>MAX(0,MIN('Peaker Keys'!$B$10,C3478/'Peaker Keys'!$B$30))</f>
        <v>1.1400056627513266E-2</v>
      </c>
      <c r="J3478">
        <f>IF('Peaker Keys'!$B$31=1,H3478,I3478)</f>
        <v>0.53010348071495772</v>
      </c>
    </row>
    <row r="3479" spans="1:10" x14ac:dyDescent="0.25">
      <c r="A3479">
        <v>3473</v>
      </c>
      <c r="B3479">
        <v>225.4</v>
      </c>
      <c r="C3479">
        <v>2217.1999999999998</v>
      </c>
      <c r="D3479">
        <f>MOD(A3479-1+'Peaker Keys'!$B$7,'Peaker Keys'!$B$5)</f>
        <v>3496</v>
      </c>
      <c r="E3479">
        <f>INT(D3479/'Peaker Keys'!$B$6)+1</f>
        <v>146</v>
      </c>
      <c r="F3479">
        <f>MOD(D3479,'Peaker Keys'!$B$6)</f>
        <v>16</v>
      </c>
      <c r="G3479" t="str">
        <f>VLOOKUP(E3479,Clustering!$A$6:$B$370,2,FALSE)</f>
        <v>Summer</v>
      </c>
      <c r="H3479">
        <f>IF('Peaker Keys'!$B$29&gt;0,MAX(0,MIN('Peaker Keys'!$B$10,B3479/'Peaker Keys'!$B$29)),0)</f>
        <v>0.53010348071495772</v>
      </c>
      <c r="I3479">
        <f>MAX(0,MIN('Peaker Keys'!$B$10,C3479/'Peaker Keys'!$B$30))</f>
        <v>1.857315420274995E-2</v>
      </c>
      <c r="J3479">
        <f>IF('Peaker Keys'!$B$31=1,H3479,I3479)</f>
        <v>0.53010348071495772</v>
      </c>
    </row>
    <row r="3480" spans="1:10" x14ac:dyDescent="0.25">
      <c r="A3480">
        <v>3474</v>
      </c>
      <c r="B3480">
        <v>225.4</v>
      </c>
      <c r="C3480">
        <v>4017.8</v>
      </c>
      <c r="D3480">
        <f>MOD(A3480-1+'Peaker Keys'!$B$7,'Peaker Keys'!$B$5)</f>
        <v>3497</v>
      </c>
      <c r="E3480">
        <f>INT(D3480/'Peaker Keys'!$B$6)+1</f>
        <v>146</v>
      </c>
      <c r="F3480">
        <f>MOD(D3480,'Peaker Keys'!$B$6)</f>
        <v>17</v>
      </c>
      <c r="G3480" t="str">
        <f>VLOOKUP(E3480,Clustering!$A$6:$B$370,2,FALSE)</f>
        <v>Summer</v>
      </c>
      <c r="H3480">
        <f>IF('Peaker Keys'!$B$29&gt;0,MAX(0,MIN('Peaker Keys'!$B$10,B3480/'Peaker Keys'!$B$29)),0)</f>
        <v>0.53010348071495772</v>
      </c>
      <c r="I3480">
        <f>MAX(0,MIN('Peaker Keys'!$B$10,C3480/'Peaker Keys'!$B$30))</f>
        <v>3.3656512247793959E-2</v>
      </c>
      <c r="J3480">
        <f>IF('Peaker Keys'!$B$31=1,H3480,I3480)</f>
        <v>0.53010348071495772</v>
      </c>
    </row>
    <row r="3481" spans="1:10" x14ac:dyDescent="0.25">
      <c r="A3481">
        <v>3475</v>
      </c>
      <c r="B3481">
        <v>225.4</v>
      </c>
      <c r="C3481">
        <v>10613.7</v>
      </c>
      <c r="D3481">
        <f>MOD(A3481-1+'Peaker Keys'!$B$7,'Peaker Keys'!$B$5)</f>
        <v>3498</v>
      </c>
      <c r="E3481">
        <f>INT(D3481/'Peaker Keys'!$B$6)+1</f>
        <v>146</v>
      </c>
      <c r="F3481">
        <f>MOD(D3481,'Peaker Keys'!$B$6)</f>
        <v>18</v>
      </c>
      <c r="G3481" t="str">
        <f>VLOOKUP(E3481,Clustering!$A$6:$B$370,2,FALSE)</f>
        <v>Summer</v>
      </c>
      <c r="H3481">
        <f>IF('Peaker Keys'!$B$29&gt;0,MAX(0,MIN('Peaker Keys'!$B$10,B3481/'Peaker Keys'!$B$29)),0)</f>
        <v>0.53010348071495772</v>
      </c>
      <c r="I3481">
        <f>MAX(0,MIN('Peaker Keys'!$B$10,C3481/'Peaker Keys'!$B$30))</f>
        <v>8.8909384251184914E-2</v>
      </c>
      <c r="J3481">
        <f>IF('Peaker Keys'!$B$31=1,H3481,I3481)</f>
        <v>0.53010348071495772</v>
      </c>
    </row>
    <row r="3482" spans="1:10" x14ac:dyDescent="0.25">
      <c r="A3482">
        <v>3476</v>
      </c>
      <c r="B3482">
        <v>225.4</v>
      </c>
      <c r="C3482">
        <v>10310.5</v>
      </c>
      <c r="D3482">
        <f>MOD(A3482-1+'Peaker Keys'!$B$7,'Peaker Keys'!$B$5)</f>
        <v>3499</v>
      </c>
      <c r="E3482">
        <f>INT(D3482/'Peaker Keys'!$B$6)+1</f>
        <v>146</v>
      </c>
      <c r="F3482">
        <f>MOD(D3482,'Peaker Keys'!$B$6)</f>
        <v>19</v>
      </c>
      <c r="G3482" t="str">
        <f>VLOOKUP(E3482,Clustering!$A$6:$B$370,2,FALSE)</f>
        <v>Summer</v>
      </c>
      <c r="H3482">
        <f>IF('Peaker Keys'!$B$29&gt;0,MAX(0,MIN('Peaker Keys'!$B$10,B3482/'Peaker Keys'!$B$29)),0)</f>
        <v>0.53010348071495772</v>
      </c>
      <c r="I3482">
        <f>MAX(0,MIN('Peaker Keys'!$B$10,C3482/'Peaker Keys'!$B$30))</f>
        <v>8.6369523005346102E-2</v>
      </c>
      <c r="J3482">
        <f>IF('Peaker Keys'!$B$31=1,H3482,I3482)</f>
        <v>0.53010348071495772</v>
      </c>
    </row>
    <row r="3483" spans="1:10" x14ac:dyDescent="0.25">
      <c r="A3483">
        <v>3477</v>
      </c>
      <c r="B3483">
        <v>225.4</v>
      </c>
      <c r="C3483">
        <v>5363.1</v>
      </c>
      <c r="D3483">
        <f>MOD(A3483-1+'Peaker Keys'!$B$7,'Peaker Keys'!$B$5)</f>
        <v>3500</v>
      </c>
      <c r="E3483">
        <f>INT(D3483/'Peaker Keys'!$B$6)+1</f>
        <v>146</v>
      </c>
      <c r="F3483">
        <f>MOD(D3483,'Peaker Keys'!$B$6)</f>
        <v>20</v>
      </c>
      <c r="G3483" t="str">
        <f>VLOOKUP(E3483,Clustering!$A$6:$B$370,2,FALSE)</f>
        <v>Summer</v>
      </c>
      <c r="H3483">
        <f>IF('Peaker Keys'!$B$29&gt;0,MAX(0,MIN('Peaker Keys'!$B$10,B3483/'Peaker Keys'!$B$29)),0)</f>
        <v>0.53010348071495772</v>
      </c>
      <c r="I3483">
        <f>MAX(0,MIN('Peaker Keys'!$B$10,C3483/'Peaker Keys'!$B$30))</f>
        <v>4.4925889998542426E-2</v>
      </c>
      <c r="J3483">
        <f>IF('Peaker Keys'!$B$31=1,H3483,I3483)</f>
        <v>0.53010348071495772</v>
      </c>
    </row>
    <row r="3484" spans="1:10" x14ac:dyDescent="0.25">
      <c r="A3484">
        <v>3478</v>
      </c>
      <c r="B3484">
        <v>225.4</v>
      </c>
      <c r="C3484">
        <v>5723.8</v>
      </c>
      <c r="D3484">
        <f>MOD(A3484-1+'Peaker Keys'!$B$7,'Peaker Keys'!$B$5)</f>
        <v>3501</v>
      </c>
      <c r="E3484">
        <f>INT(D3484/'Peaker Keys'!$B$6)+1</f>
        <v>146</v>
      </c>
      <c r="F3484">
        <f>MOD(D3484,'Peaker Keys'!$B$6)</f>
        <v>21</v>
      </c>
      <c r="G3484" t="str">
        <f>VLOOKUP(E3484,Clustering!$A$6:$B$370,2,FALSE)</f>
        <v>Summer</v>
      </c>
      <c r="H3484">
        <f>IF('Peaker Keys'!$B$29&gt;0,MAX(0,MIN('Peaker Keys'!$B$10,B3484/'Peaker Keys'!$B$29)),0)</f>
        <v>0.53010348071495772</v>
      </c>
      <c r="I3484">
        <f>MAX(0,MIN('Peaker Keys'!$B$10,C3484/'Peaker Keys'!$B$30))</f>
        <v>4.7947420181174531E-2</v>
      </c>
      <c r="J3484">
        <f>IF('Peaker Keys'!$B$31=1,H3484,I3484)</f>
        <v>0.53010348071495772</v>
      </c>
    </row>
    <row r="3485" spans="1:10" x14ac:dyDescent="0.25">
      <c r="A3485">
        <v>3479</v>
      </c>
      <c r="B3485">
        <v>225.4</v>
      </c>
      <c r="C3485">
        <v>3443.8</v>
      </c>
      <c r="D3485">
        <f>MOD(A3485-1+'Peaker Keys'!$B$7,'Peaker Keys'!$B$5)</f>
        <v>3502</v>
      </c>
      <c r="E3485">
        <f>INT(D3485/'Peaker Keys'!$B$6)+1</f>
        <v>146</v>
      </c>
      <c r="F3485">
        <f>MOD(D3485,'Peaker Keys'!$B$6)</f>
        <v>22</v>
      </c>
      <c r="G3485" t="str">
        <f>VLOOKUP(E3485,Clustering!$A$6:$B$370,2,FALSE)</f>
        <v>Summer</v>
      </c>
      <c r="H3485">
        <f>IF('Peaker Keys'!$B$29&gt;0,MAX(0,MIN('Peaker Keys'!$B$10,B3485/'Peaker Keys'!$B$29)),0)</f>
        <v>0.53010348071495772</v>
      </c>
      <c r="I3485">
        <f>MAX(0,MIN('Peaker Keys'!$B$10,C3485/'Peaker Keys'!$B$30))</f>
        <v>2.8848199730935543E-2</v>
      </c>
      <c r="J3485">
        <f>IF('Peaker Keys'!$B$31=1,H3485,I3485)</f>
        <v>0.53010348071495772</v>
      </c>
    </row>
    <row r="3486" spans="1:10" x14ac:dyDescent="0.25">
      <c r="A3486">
        <v>3480</v>
      </c>
      <c r="B3486">
        <v>225.4</v>
      </c>
      <c r="C3486">
        <v>1856.9</v>
      </c>
      <c r="D3486">
        <f>MOD(A3486-1+'Peaker Keys'!$B$7,'Peaker Keys'!$B$5)</f>
        <v>3503</v>
      </c>
      <c r="E3486">
        <f>INT(D3486/'Peaker Keys'!$B$6)+1</f>
        <v>146</v>
      </c>
      <c r="F3486">
        <f>MOD(D3486,'Peaker Keys'!$B$6)</f>
        <v>23</v>
      </c>
      <c r="G3486" t="str">
        <f>VLOOKUP(E3486,Clustering!$A$6:$B$370,2,FALSE)</f>
        <v>Summer</v>
      </c>
      <c r="H3486">
        <f>IF('Peaker Keys'!$B$29&gt;0,MAX(0,MIN('Peaker Keys'!$B$10,B3486/'Peaker Keys'!$B$29)),0)</f>
        <v>0.53010348071495772</v>
      </c>
      <c r="I3486">
        <f>MAX(0,MIN('Peaker Keys'!$B$10,C3486/'Peaker Keys'!$B$30))</f>
        <v>1.5554974760547713E-2</v>
      </c>
      <c r="J3486">
        <f>IF('Peaker Keys'!$B$31=1,H3486,I3486)</f>
        <v>0.53010348071495772</v>
      </c>
    </row>
    <row r="3487" spans="1:10" x14ac:dyDescent="0.25">
      <c r="A3487">
        <v>3481</v>
      </c>
      <c r="B3487">
        <v>225.4</v>
      </c>
      <c r="C3487">
        <v>1723.5</v>
      </c>
      <c r="D3487">
        <f>MOD(A3487-1+'Peaker Keys'!$B$7,'Peaker Keys'!$B$5)</f>
        <v>3504</v>
      </c>
      <c r="E3487">
        <f>INT(D3487/'Peaker Keys'!$B$6)+1</f>
        <v>147</v>
      </c>
      <c r="F3487">
        <f>MOD(D3487,'Peaker Keys'!$B$6)</f>
        <v>0</v>
      </c>
      <c r="G3487" t="str">
        <f>VLOOKUP(E3487,Clustering!$A$6:$B$370,2,FALSE)</f>
        <v>Summer</v>
      </c>
      <c r="H3487">
        <f>IF('Peaker Keys'!$B$29&gt;0,MAX(0,MIN('Peaker Keys'!$B$10,B3487/'Peaker Keys'!$B$29)),0)</f>
        <v>0.53010348071495772</v>
      </c>
      <c r="I3487">
        <f>MAX(0,MIN('Peaker Keys'!$B$10,C3487/'Peaker Keys'!$B$30))</f>
        <v>1.4437502827187237E-2</v>
      </c>
      <c r="J3487">
        <f>IF('Peaker Keys'!$B$31=1,H3487,I3487)</f>
        <v>0.53010348071495772</v>
      </c>
    </row>
    <row r="3488" spans="1:10" x14ac:dyDescent="0.25">
      <c r="A3488">
        <v>3482</v>
      </c>
      <c r="B3488">
        <v>225.4</v>
      </c>
      <c r="C3488">
        <v>1672.5</v>
      </c>
      <c r="D3488">
        <f>MOD(A3488-1+'Peaker Keys'!$B$7,'Peaker Keys'!$B$5)</f>
        <v>3505</v>
      </c>
      <c r="E3488">
        <f>INT(D3488/'Peaker Keys'!$B$6)+1</f>
        <v>147</v>
      </c>
      <c r="F3488">
        <f>MOD(D3488,'Peaker Keys'!$B$6)</f>
        <v>1</v>
      </c>
      <c r="G3488" t="str">
        <f>VLOOKUP(E3488,Clustering!$A$6:$B$370,2,FALSE)</f>
        <v>Summer</v>
      </c>
      <c r="H3488">
        <f>IF('Peaker Keys'!$B$29&gt;0,MAX(0,MIN('Peaker Keys'!$B$10,B3488/'Peaker Keys'!$B$29)),0)</f>
        <v>0.53010348071495772</v>
      </c>
      <c r="I3488">
        <f>MAX(0,MIN('Peaker Keys'!$B$10,C3488/'Peaker Keys'!$B$30))</f>
        <v>1.401028342237926E-2</v>
      </c>
      <c r="J3488">
        <f>IF('Peaker Keys'!$B$31=1,H3488,I3488)</f>
        <v>0.53010348071495772</v>
      </c>
    </row>
    <row r="3489" spans="1:10" x14ac:dyDescent="0.25">
      <c r="A3489">
        <v>3483</v>
      </c>
      <c r="B3489">
        <v>225.4</v>
      </c>
      <c r="C3489">
        <v>1672.5</v>
      </c>
      <c r="D3489">
        <f>MOD(A3489-1+'Peaker Keys'!$B$7,'Peaker Keys'!$B$5)</f>
        <v>3506</v>
      </c>
      <c r="E3489">
        <f>INT(D3489/'Peaker Keys'!$B$6)+1</f>
        <v>147</v>
      </c>
      <c r="F3489">
        <f>MOD(D3489,'Peaker Keys'!$B$6)</f>
        <v>2</v>
      </c>
      <c r="G3489" t="str">
        <f>VLOOKUP(E3489,Clustering!$A$6:$B$370,2,FALSE)</f>
        <v>Summer</v>
      </c>
      <c r="H3489">
        <f>IF('Peaker Keys'!$B$29&gt;0,MAX(0,MIN('Peaker Keys'!$B$10,B3489/'Peaker Keys'!$B$29)),0)</f>
        <v>0.53010348071495772</v>
      </c>
      <c r="I3489">
        <f>MAX(0,MIN('Peaker Keys'!$B$10,C3489/'Peaker Keys'!$B$30))</f>
        <v>1.401028342237926E-2</v>
      </c>
      <c r="J3489">
        <f>IF('Peaker Keys'!$B$31=1,H3489,I3489)</f>
        <v>0.53010348071495772</v>
      </c>
    </row>
    <row r="3490" spans="1:10" x14ac:dyDescent="0.25">
      <c r="A3490">
        <v>3484</v>
      </c>
      <c r="B3490">
        <v>225.4</v>
      </c>
      <c r="C3490">
        <v>1672.5</v>
      </c>
      <c r="D3490">
        <f>MOD(A3490-1+'Peaker Keys'!$B$7,'Peaker Keys'!$B$5)</f>
        <v>3507</v>
      </c>
      <c r="E3490">
        <f>INT(D3490/'Peaker Keys'!$B$6)+1</f>
        <v>147</v>
      </c>
      <c r="F3490">
        <f>MOD(D3490,'Peaker Keys'!$B$6)</f>
        <v>3</v>
      </c>
      <c r="G3490" t="str">
        <f>VLOOKUP(E3490,Clustering!$A$6:$B$370,2,FALSE)</f>
        <v>Summer</v>
      </c>
      <c r="H3490">
        <f>IF('Peaker Keys'!$B$29&gt;0,MAX(0,MIN('Peaker Keys'!$B$10,B3490/'Peaker Keys'!$B$29)),0)</f>
        <v>0.53010348071495772</v>
      </c>
      <c r="I3490">
        <f>MAX(0,MIN('Peaker Keys'!$B$10,C3490/'Peaker Keys'!$B$30))</f>
        <v>1.401028342237926E-2</v>
      </c>
      <c r="J3490">
        <f>IF('Peaker Keys'!$B$31=1,H3490,I3490)</f>
        <v>0.53010348071495772</v>
      </c>
    </row>
    <row r="3491" spans="1:10" x14ac:dyDescent="0.25">
      <c r="A3491">
        <v>3485</v>
      </c>
      <c r="B3491">
        <v>225.4</v>
      </c>
      <c r="C3491">
        <v>1672.5</v>
      </c>
      <c r="D3491">
        <f>MOD(A3491-1+'Peaker Keys'!$B$7,'Peaker Keys'!$B$5)</f>
        <v>3508</v>
      </c>
      <c r="E3491">
        <f>INT(D3491/'Peaker Keys'!$B$6)+1</f>
        <v>147</v>
      </c>
      <c r="F3491">
        <f>MOD(D3491,'Peaker Keys'!$B$6)</f>
        <v>4</v>
      </c>
      <c r="G3491" t="str">
        <f>VLOOKUP(E3491,Clustering!$A$6:$B$370,2,FALSE)</f>
        <v>Summer</v>
      </c>
      <c r="H3491">
        <f>IF('Peaker Keys'!$B$29&gt;0,MAX(0,MIN('Peaker Keys'!$B$10,B3491/'Peaker Keys'!$B$29)),0)</f>
        <v>0.53010348071495772</v>
      </c>
      <c r="I3491">
        <f>MAX(0,MIN('Peaker Keys'!$B$10,C3491/'Peaker Keys'!$B$30))</f>
        <v>1.401028342237926E-2</v>
      </c>
      <c r="J3491">
        <f>IF('Peaker Keys'!$B$31=1,H3491,I3491)</f>
        <v>0.53010348071495772</v>
      </c>
    </row>
    <row r="3492" spans="1:10" x14ac:dyDescent="0.25">
      <c r="A3492">
        <v>3486</v>
      </c>
      <c r="B3492">
        <v>225.4</v>
      </c>
      <c r="C3492">
        <v>1672.5</v>
      </c>
      <c r="D3492">
        <f>MOD(A3492-1+'Peaker Keys'!$B$7,'Peaker Keys'!$B$5)</f>
        <v>3509</v>
      </c>
      <c r="E3492">
        <f>INT(D3492/'Peaker Keys'!$B$6)+1</f>
        <v>147</v>
      </c>
      <c r="F3492">
        <f>MOD(D3492,'Peaker Keys'!$B$6)</f>
        <v>5</v>
      </c>
      <c r="G3492" t="str">
        <f>VLOOKUP(E3492,Clustering!$A$6:$B$370,2,FALSE)</f>
        <v>Summer</v>
      </c>
      <c r="H3492">
        <f>IF('Peaker Keys'!$B$29&gt;0,MAX(0,MIN('Peaker Keys'!$B$10,B3492/'Peaker Keys'!$B$29)),0)</f>
        <v>0.53010348071495772</v>
      </c>
      <c r="I3492">
        <f>MAX(0,MIN('Peaker Keys'!$B$10,C3492/'Peaker Keys'!$B$30))</f>
        <v>1.401028342237926E-2</v>
      </c>
      <c r="J3492">
        <f>IF('Peaker Keys'!$B$31=1,H3492,I3492)</f>
        <v>0.53010348071495772</v>
      </c>
    </row>
    <row r="3493" spans="1:10" x14ac:dyDescent="0.25">
      <c r="A3493">
        <v>3487</v>
      </c>
      <c r="B3493">
        <v>225.4</v>
      </c>
      <c r="C3493">
        <v>1672.5</v>
      </c>
      <c r="D3493">
        <f>MOD(A3493-1+'Peaker Keys'!$B$7,'Peaker Keys'!$B$5)</f>
        <v>3510</v>
      </c>
      <c r="E3493">
        <f>INT(D3493/'Peaker Keys'!$B$6)+1</f>
        <v>147</v>
      </c>
      <c r="F3493">
        <f>MOD(D3493,'Peaker Keys'!$B$6)</f>
        <v>6</v>
      </c>
      <c r="G3493" t="str">
        <f>VLOOKUP(E3493,Clustering!$A$6:$B$370,2,FALSE)</f>
        <v>Summer</v>
      </c>
      <c r="H3493">
        <f>IF('Peaker Keys'!$B$29&gt;0,MAX(0,MIN('Peaker Keys'!$B$10,B3493/'Peaker Keys'!$B$29)),0)</f>
        <v>0.53010348071495772</v>
      </c>
      <c r="I3493">
        <f>MAX(0,MIN('Peaker Keys'!$B$10,C3493/'Peaker Keys'!$B$30))</f>
        <v>1.401028342237926E-2</v>
      </c>
      <c r="J3493">
        <f>IF('Peaker Keys'!$B$31=1,H3493,I3493)</f>
        <v>0.53010348071495772</v>
      </c>
    </row>
    <row r="3494" spans="1:10" x14ac:dyDescent="0.25">
      <c r="A3494">
        <v>3488</v>
      </c>
      <c r="B3494">
        <v>225.4</v>
      </c>
      <c r="C3494">
        <v>1672.5</v>
      </c>
      <c r="D3494">
        <f>MOD(A3494-1+'Peaker Keys'!$B$7,'Peaker Keys'!$B$5)</f>
        <v>3511</v>
      </c>
      <c r="E3494">
        <f>INT(D3494/'Peaker Keys'!$B$6)+1</f>
        <v>147</v>
      </c>
      <c r="F3494">
        <f>MOD(D3494,'Peaker Keys'!$B$6)</f>
        <v>7</v>
      </c>
      <c r="G3494" t="str">
        <f>VLOOKUP(E3494,Clustering!$A$6:$B$370,2,FALSE)</f>
        <v>Summer</v>
      </c>
      <c r="H3494">
        <f>IF('Peaker Keys'!$B$29&gt;0,MAX(0,MIN('Peaker Keys'!$B$10,B3494/'Peaker Keys'!$B$29)),0)</f>
        <v>0.53010348071495772</v>
      </c>
      <c r="I3494">
        <f>MAX(0,MIN('Peaker Keys'!$B$10,C3494/'Peaker Keys'!$B$30))</f>
        <v>1.401028342237926E-2</v>
      </c>
      <c r="J3494">
        <f>IF('Peaker Keys'!$B$31=1,H3494,I3494)</f>
        <v>0.53010348071495772</v>
      </c>
    </row>
    <row r="3495" spans="1:10" x14ac:dyDescent="0.25">
      <c r="A3495">
        <v>3489</v>
      </c>
      <c r="B3495">
        <v>225.4</v>
      </c>
      <c r="C3495">
        <v>1672.5</v>
      </c>
      <c r="D3495">
        <f>MOD(A3495-1+'Peaker Keys'!$B$7,'Peaker Keys'!$B$5)</f>
        <v>3512</v>
      </c>
      <c r="E3495">
        <f>INT(D3495/'Peaker Keys'!$B$6)+1</f>
        <v>147</v>
      </c>
      <c r="F3495">
        <f>MOD(D3495,'Peaker Keys'!$B$6)</f>
        <v>8</v>
      </c>
      <c r="G3495" t="str">
        <f>VLOOKUP(E3495,Clustering!$A$6:$B$370,2,FALSE)</f>
        <v>Summer</v>
      </c>
      <c r="H3495">
        <f>IF('Peaker Keys'!$B$29&gt;0,MAX(0,MIN('Peaker Keys'!$B$10,B3495/'Peaker Keys'!$B$29)),0)</f>
        <v>0.53010348071495772</v>
      </c>
      <c r="I3495">
        <f>MAX(0,MIN('Peaker Keys'!$B$10,C3495/'Peaker Keys'!$B$30))</f>
        <v>1.401028342237926E-2</v>
      </c>
      <c r="J3495">
        <f>IF('Peaker Keys'!$B$31=1,H3495,I3495)</f>
        <v>0.53010348071495772</v>
      </c>
    </row>
    <row r="3496" spans="1:10" x14ac:dyDescent="0.25">
      <c r="A3496">
        <v>3490</v>
      </c>
      <c r="B3496">
        <v>225.4</v>
      </c>
      <c r="C3496">
        <v>1672.5</v>
      </c>
      <c r="D3496">
        <f>MOD(A3496-1+'Peaker Keys'!$B$7,'Peaker Keys'!$B$5)</f>
        <v>3513</v>
      </c>
      <c r="E3496">
        <f>INT(D3496/'Peaker Keys'!$B$6)+1</f>
        <v>147</v>
      </c>
      <c r="F3496">
        <f>MOD(D3496,'Peaker Keys'!$B$6)</f>
        <v>9</v>
      </c>
      <c r="G3496" t="str">
        <f>VLOOKUP(E3496,Clustering!$A$6:$B$370,2,FALSE)</f>
        <v>Summer</v>
      </c>
      <c r="H3496">
        <f>IF('Peaker Keys'!$B$29&gt;0,MAX(0,MIN('Peaker Keys'!$B$10,B3496/'Peaker Keys'!$B$29)),0)</f>
        <v>0.53010348071495772</v>
      </c>
      <c r="I3496">
        <f>MAX(0,MIN('Peaker Keys'!$B$10,C3496/'Peaker Keys'!$B$30))</f>
        <v>1.401028342237926E-2</v>
      </c>
      <c r="J3496">
        <f>IF('Peaker Keys'!$B$31=1,H3496,I3496)</f>
        <v>0.53010348071495772</v>
      </c>
    </row>
    <row r="3497" spans="1:10" x14ac:dyDescent="0.25">
      <c r="A3497">
        <v>3491</v>
      </c>
      <c r="B3497">
        <v>225.4</v>
      </c>
      <c r="C3497">
        <v>1726.6</v>
      </c>
      <c r="D3497">
        <f>MOD(A3497-1+'Peaker Keys'!$B$7,'Peaker Keys'!$B$5)</f>
        <v>3514</v>
      </c>
      <c r="E3497">
        <f>INT(D3497/'Peaker Keys'!$B$6)+1</f>
        <v>147</v>
      </c>
      <c r="F3497">
        <f>MOD(D3497,'Peaker Keys'!$B$6)</f>
        <v>10</v>
      </c>
      <c r="G3497" t="str">
        <f>VLOOKUP(E3497,Clustering!$A$6:$B$370,2,FALSE)</f>
        <v>Summer</v>
      </c>
      <c r="H3497">
        <f>IF('Peaker Keys'!$B$29&gt;0,MAX(0,MIN('Peaker Keys'!$B$10,B3497/'Peaker Keys'!$B$29)),0)</f>
        <v>0.53010348071495772</v>
      </c>
      <c r="I3497">
        <f>MAX(0,MIN('Peaker Keys'!$B$10,C3497/'Peaker Keys'!$B$30))</f>
        <v>1.4463471065518702E-2</v>
      </c>
      <c r="J3497">
        <f>IF('Peaker Keys'!$B$31=1,H3497,I3497)</f>
        <v>0.53010348071495772</v>
      </c>
    </row>
    <row r="3498" spans="1:10" x14ac:dyDescent="0.25">
      <c r="A3498">
        <v>3492</v>
      </c>
      <c r="B3498">
        <v>336.7</v>
      </c>
      <c r="C3498">
        <v>1701.7</v>
      </c>
      <c r="D3498">
        <f>MOD(A3498-1+'Peaker Keys'!$B$7,'Peaker Keys'!$B$5)</f>
        <v>3515</v>
      </c>
      <c r="E3498">
        <f>INT(D3498/'Peaker Keys'!$B$6)+1</f>
        <v>147</v>
      </c>
      <c r="F3498">
        <f>MOD(D3498,'Peaker Keys'!$B$6)</f>
        <v>11</v>
      </c>
      <c r="G3498" t="str">
        <f>VLOOKUP(E3498,Clustering!$A$6:$B$370,2,FALSE)</f>
        <v>Summer</v>
      </c>
      <c r="H3498">
        <f>IF('Peaker Keys'!$B$29&gt;0,MAX(0,MIN('Peaker Keys'!$B$10,B3498/'Peaker Keys'!$B$29)),0)</f>
        <v>0.79186265286923796</v>
      </c>
      <c r="I3498">
        <f>MAX(0,MIN('Peaker Keys'!$B$10,C3498/'Peaker Keys'!$B$30))</f>
        <v>1.4254887473759513E-2</v>
      </c>
      <c r="J3498">
        <f>IF('Peaker Keys'!$B$31=1,H3498,I3498)</f>
        <v>0.79186265286923796</v>
      </c>
    </row>
    <row r="3499" spans="1:10" x14ac:dyDescent="0.25">
      <c r="A3499">
        <v>3493</v>
      </c>
      <c r="B3499">
        <v>336.7</v>
      </c>
      <c r="C3499">
        <v>1888.8</v>
      </c>
      <c r="D3499">
        <f>MOD(A3499-1+'Peaker Keys'!$B$7,'Peaker Keys'!$B$5)</f>
        <v>3516</v>
      </c>
      <c r="E3499">
        <f>INT(D3499/'Peaker Keys'!$B$6)+1</f>
        <v>147</v>
      </c>
      <c r="F3499">
        <f>MOD(D3499,'Peaker Keys'!$B$6)</f>
        <v>12</v>
      </c>
      <c r="G3499" t="str">
        <f>VLOOKUP(E3499,Clustering!$A$6:$B$370,2,FALSE)</f>
        <v>Summer</v>
      </c>
      <c r="H3499">
        <f>IF('Peaker Keys'!$B$29&gt;0,MAX(0,MIN('Peaker Keys'!$B$10,B3499/'Peaker Keys'!$B$29)),0)</f>
        <v>0.79186265286923796</v>
      </c>
      <c r="I3499">
        <f>MAX(0,MIN('Peaker Keys'!$B$10,C3499/'Peaker Keys'!$B$30))</f>
        <v>1.5822196309829565E-2</v>
      </c>
      <c r="J3499">
        <f>IF('Peaker Keys'!$B$31=1,H3499,I3499)</f>
        <v>0.79186265286923796</v>
      </c>
    </row>
    <row r="3500" spans="1:10" x14ac:dyDescent="0.25">
      <c r="A3500">
        <v>3494</v>
      </c>
      <c r="B3500">
        <v>336.7</v>
      </c>
      <c r="C3500">
        <v>2170.1999999999998</v>
      </c>
      <c r="D3500">
        <f>MOD(A3500-1+'Peaker Keys'!$B$7,'Peaker Keys'!$B$5)</f>
        <v>3517</v>
      </c>
      <c r="E3500">
        <f>INT(D3500/'Peaker Keys'!$B$6)+1</f>
        <v>147</v>
      </c>
      <c r="F3500">
        <f>MOD(D3500,'Peaker Keys'!$B$6)</f>
        <v>13</v>
      </c>
      <c r="G3500" t="str">
        <f>VLOOKUP(E3500,Clustering!$A$6:$B$370,2,FALSE)</f>
        <v>Summer</v>
      </c>
      <c r="H3500">
        <f>IF('Peaker Keys'!$B$29&gt;0,MAX(0,MIN('Peaker Keys'!$B$10,B3500/'Peaker Keys'!$B$29)),0)</f>
        <v>0.79186265286923796</v>
      </c>
      <c r="I3500">
        <f>MAX(0,MIN('Peaker Keys'!$B$10,C3500/'Peaker Keys'!$B$30))</f>
        <v>1.8179442202240638E-2</v>
      </c>
      <c r="J3500">
        <f>IF('Peaker Keys'!$B$31=1,H3500,I3500)</f>
        <v>0.79186265286923796</v>
      </c>
    </row>
    <row r="3501" spans="1:10" x14ac:dyDescent="0.25">
      <c r="A3501">
        <v>3495</v>
      </c>
      <c r="B3501">
        <v>336.7</v>
      </c>
      <c r="C3501">
        <v>2325.1</v>
      </c>
      <c r="D3501">
        <f>MOD(A3501-1+'Peaker Keys'!$B$7,'Peaker Keys'!$B$5)</f>
        <v>3518</v>
      </c>
      <c r="E3501">
        <f>INT(D3501/'Peaker Keys'!$B$6)+1</f>
        <v>147</v>
      </c>
      <c r="F3501">
        <f>MOD(D3501,'Peaker Keys'!$B$6)</f>
        <v>14</v>
      </c>
      <c r="G3501" t="str">
        <f>VLOOKUP(E3501,Clustering!$A$6:$B$370,2,FALSE)</f>
        <v>Summer</v>
      </c>
      <c r="H3501">
        <f>IF('Peaker Keys'!$B$29&gt;0,MAX(0,MIN('Peaker Keys'!$B$10,B3501/'Peaker Keys'!$B$29)),0)</f>
        <v>0.79186265286923796</v>
      </c>
      <c r="I3501">
        <f>MAX(0,MIN('Peaker Keys'!$B$10,C3501/'Peaker Keys'!$B$30))</f>
        <v>1.9477016433706435E-2</v>
      </c>
      <c r="J3501">
        <f>IF('Peaker Keys'!$B$31=1,H3501,I3501)</f>
        <v>0.79186265286923796</v>
      </c>
    </row>
    <row r="3502" spans="1:10" x14ac:dyDescent="0.25">
      <c r="A3502">
        <v>3496</v>
      </c>
      <c r="B3502">
        <v>336.7</v>
      </c>
      <c r="C3502">
        <v>2657.1</v>
      </c>
      <c r="D3502">
        <f>MOD(A3502-1+'Peaker Keys'!$B$7,'Peaker Keys'!$B$5)</f>
        <v>3519</v>
      </c>
      <c r="E3502">
        <f>INT(D3502/'Peaker Keys'!$B$6)+1</f>
        <v>147</v>
      </c>
      <c r="F3502">
        <f>MOD(D3502,'Peaker Keys'!$B$6)</f>
        <v>15</v>
      </c>
      <c r="G3502" t="str">
        <f>VLOOKUP(E3502,Clustering!$A$6:$B$370,2,FALSE)</f>
        <v>Summer</v>
      </c>
      <c r="H3502">
        <f>IF('Peaker Keys'!$B$29&gt;0,MAX(0,MIN('Peaker Keys'!$B$10,B3502/'Peaker Keys'!$B$29)),0)</f>
        <v>0.79186265286923796</v>
      </c>
      <c r="I3502">
        <f>MAX(0,MIN('Peaker Keys'!$B$10,C3502/'Peaker Keys'!$B$30))</f>
        <v>2.2258130990495624E-2</v>
      </c>
      <c r="J3502">
        <f>IF('Peaker Keys'!$B$31=1,H3502,I3502)</f>
        <v>0.79186265286923796</v>
      </c>
    </row>
    <row r="3503" spans="1:10" x14ac:dyDescent="0.25">
      <c r="A3503">
        <v>3497</v>
      </c>
      <c r="B3503">
        <v>375.7</v>
      </c>
      <c r="C3503">
        <v>4146.3999999999996</v>
      </c>
      <c r="D3503">
        <f>MOD(A3503-1+'Peaker Keys'!$B$7,'Peaker Keys'!$B$5)</f>
        <v>3520</v>
      </c>
      <c r="E3503">
        <f>INT(D3503/'Peaker Keys'!$B$6)+1</f>
        <v>147</v>
      </c>
      <c r="F3503">
        <f>MOD(D3503,'Peaker Keys'!$B$6)</f>
        <v>16</v>
      </c>
      <c r="G3503" t="str">
        <f>VLOOKUP(E3503,Clustering!$A$6:$B$370,2,FALSE)</f>
        <v>Summer</v>
      </c>
      <c r="H3503">
        <f>IF('Peaker Keys'!$B$29&gt;0,MAX(0,MIN('Peaker Keys'!$B$10,B3503/'Peaker Keys'!$B$29)),0)</f>
        <v>0.88358419567262469</v>
      </c>
      <c r="I3503">
        <f>MAX(0,MIN('Peaker Keys'!$B$10,C3503/'Peaker Keys'!$B$30))</f>
        <v>3.4733775295996028E-2</v>
      </c>
      <c r="J3503">
        <f>IF('Peaker Keys'!$B$31=1,H3503,I3503)</f>
        <v>0.88358419567262469</v>
      </c>
    </row>
    <row r="3504" spans="1:10" x14ac:dyDescent="0.25">
      <c r="A3504">
        <v>3498</v>
      </c>
      <c r="B3504">
        <v>375.7</v>
      </c>
      <c r="C3504">
        <v>10471.6</v>
      </c>
      <c r="D3504">
        <f>MOD(A3504-1+'Peaker Keys'!$B$7,'Peaker Keys'!$B$5)</f>
        <v>3521</v>
      </c>
      <c r="E3504">
        <f>INT(D3504/'Peaker Keys'!$B$6)+1</f>
        <v>147</v>
      </c>
      <c r="F3504">
        <f>MOD(D3504,'Peaker Keys'!$B$6)</f>
        <v>17</v>
      </c>
      <c r="G3504" t="str">
        <f>VLOOKUP(E3504,Clustering!$A$6:$B$370,2,FALSE)</f>
        <v>Summer</v>
      </c>
      <c r="H3504">
        <f>IF('Peaker Keys'!$B$29&gt;0,MAX(0,MIN('Peaker Keys'!$B$10,B3504/'Peaker Keys'!$B$29)),0)</f>
        <v>0.88358419567262469</v>
      </c>
      <c r="I3504">
        <f>MAX(0,MIN('Peaker Keys'!$B$10,C3504/'Peaker Keys'!$B$30))</f>
        <v>8.7719033713474837E-2</v>
      </c>
      <c r="J3504">
        <f>IF('Peaker Keys'!$B$31=1,H3504,I3504)</f>
        <v>0.88358419567262469</v>
      </c>
    </row>
    <row r="3505" spans="1:10" x14ac:dyDescent="0.25">
      <c r="A3505">
        <v>3499</v>
      </c>
      <c r="B3505">
        <v>225.4</v>
      </c>
      <c r="C3505">
        <v>17721</v>
      </c>
      <c r="D3505">
        <f>MOD(A3505-1+'Peaker Keys'!$B$7,'Peaker Keys'!$B$5)</f>
        <v>3522</v>
      </c>
      <c r="E3505">
        <f>INT(D3505/'Peaker Keys'!$B$6)+1</f>
        <v>147</v>
      </c>
      <c r="F3505">
        <f>MOD(D3505,'Peaker Keys'!$B$6)</f>
        <v>18</v>
      </c>
      <c r="G3505" t="str">
        <f>VLOOKUP(E3505,Clustering!$A$6:$B$370,2,FALSE)</f>
        <v>Summer</v>
      </c>
      <c r="H3505">
        <f>IF('Peaker Keys'!$B$29&gt;0,MAX(0,MIN('Peaker Keys'!$B$10,B3505/'Peaker Keys'!$B$29)),0)</f>
        <v>0.53010348071495772</v>
      </c>
      <c r="I3505">
        <f>MAX(0,MIN('Peaker Keys'!$B$10,C3505/'Peaker Keys'!$B$30))</f>
        <v>0.14844617789416015</v>
      </c>
      <c r="J3505">
        <f>IF('Peaker Keys'!$B$31=1,H3505,I3505)</f>
        <v>0.53010348071495772</v>
      </c>
    </row>
    <row r="3506" spans="1:10" x14ac:dyDescent="0.25">
      <c r="A3506">
        <v>3500</v>
      </c>
      <c r="B3506">
        <v>225.4</v>
      </c>
      <c r="C3506">
        <v>10827.2</v>
      </c>
      <c r="D3506">
        <f>MOD(A3506-1+'Peaker Keys'!$B$7,'Peaker Keys'!$B$5)</f>
        <v>3523</v>
      </c>
      <c r="E3506">
        <f>INT(D3506/'Peaker Keys'!$B$6)+1</f>
        <v>147</v>
      </c>
      <c r="F3506">
        <f>MOD(D3506,'Peaker Keys'!$B$6)</f>
        <v>19</v>
      </c>
      <c r="G3506" t="str">
        <f>VLOOKUP(E3506,Clustering!$A$6:$B$370,2,FALSE)</f>
        <v>Summer</v>
      </c>
      <c r="H3506">
        <f>IF('Peaker Keys'!$B$29&gt;0,MAX(0,MIN('Peaker Keys'!$B$10,B3506/'Peaker Keys'!$B$29)),0)</f>
        <v>0.53010348071495772</v>
      </c>
      <c r="I3506">
        <f>MAX(0,MIN('Peaker Keys'!$B$10,C3506/'Peaker Keys'!$B$30))</f>
        <v>9.0697841955626149E-2</v>
      </c>
      <c r="J3506">
        <f>IF('Peaker Keys'!$B$31=1,H3506,I3506)</f>
        <v>0.53010348071495772</v>
      </c>
    </row>
    <row r="3507" spans="1:10" x14ac:dyDescent="0.25">
      <c r="A3507">
        <v>3501</v>
      </c>
      <c r="B3507">
        <v>225.4</v>
      </c>
      <c r="C3507">
        <v>3517.3</v>
      </c>
      <c r="D3507">
        <f>MOD(A3507-1+'Peaker Keys'!$B$7,'Peaker Keys'!$B$5)</f>
        <v>3524</v>
      </c>
      <c r="E3507">
        <f>INT(D3507/'Peaker Keys'!$B$6)+1</f>
        <v>147</v>
      </c>
      <c r="F3507">
        <f>MOD(D3507,'Peaker Keys'!$B$6)</f>
        <v>20</v>
      </c>
      <c r="G3507" t="str">
        <f>VLOOKUP(E3507,Clustering!$A$6:$B$370,2,FALSE)</f>
        <v>Summer</v>
      </c>
      <c r="H3507">
        <f>IF('Peaker Keys'!$B$29&gt;0,MAX(0,MIN('Peaker Keys'!$B$10,B3507/'Peaker Keys'!$B$29)),0)</f>
        <v>0.53010348071495772</v>
      </c>
      <c r="I3507">
        <f>MAX(0,MIN('Peaker Keys'!$B$10,C3507/'Peaker Keys'!$B$30))</f>
        <v>2.9463898284923511E-2</v>
      </c>
      <c r="J3507">
        <f>IF('Peaker Keys'!$B$31=1,H3507,I3507)</f>
        <v>0.53010348071495772</v>
      </c>
    </row>
    <row r="3508" spans="1:10" x14ac:dyDescent="0.25">
      <c r="A3508">
        <v>3502</v>
      </c>
      <c r="B3508">
        <v>0</v>
      </c>
      <c r="C3508">
        <v>2567.5</v>
      </c>
      <c r="D3508">
        <f>MOD(A3508-1+'Peaker Keys'!$B$7,'Peaker Keys'!$B$5)</f>
        <v>3525</v>
      </c>
      <c r="E3508">
        <f>INT(D3508/'Peaker Keys'!$B$6)+1</f>
        <v>147</v>
      </c>
      <c r="F3508">
        <f>MOD(D3508,'Peaker Keys'!$B$6)</f>
        <v>21</v>
      </c>
      <c r="G3508" t="str">
        <f>VLOOKUP(E3508,Clustering!$A$6:$B$370,2,FALSE)</f>
        <v>Summer</v>
      </c>
      <c r="H3508">
        <f>IF('Peaker Keys'!$B$29&gt;0,MAX(0,MIN('Peaker Keys'!$B$10,B3508/'Peaker Keys'!$B$29)),0)</f>
        <v>0</v>
      </c>
      <c r="I3508">
        <f>MAX(0,MIN('Peaker Keys'!$B$10,C3508/'Peaker Keys'!$B$30))</f>
        <v>2.1507565134205531E-2</v>
      </c>
      <c r="J3508">
        <f>IF('Peaker Keys'!$B$31=1,H3508,I3508)</f>
        <v>0</v>
      </c>
    </row>
    <row r="3509" spans="1:10" x14ac:dyDescent="0.25">
      <c r="A3509">
        <v>3503</v>
      </c>
      <c r="B3509">
        <v>0</v>
      </c>
      <c r="C3509">
        <v>2015.9</v>
      </c>
      <c r="D3509">
        <f>MOD(A3509-1+'Peaker Keys'!$B$7,'Peaker Keys'!$B$5)</f>
        <v>3526</v>
      </c>
      <c r="E3509">
        <f>INT(D3509/'Peaker Keys'!$B$6)+1</f>
        <v>147</v>
      </c>
      <c r="F3509">
        <f>MOD(D3509,'Peaker Keys'!$B$6)</f>
        <v>22</v>
      </c>
      <c r="G3509" t="str">
        <f>VLOOKUP(E3509,Clustering!$A$6:$B$370,2,FALSE)</f>
        <v>Summer</v>
      </c>
      <c r="H3509">
        <f>IF('Peaker Keys'!$B$29&gt;0,MAX(0,MIN('Peaker Keys'!$B$10,B3509/'Peaker Keys'!$B$29)),0)</f>
        <v>0</v>
      </c>
      <c r="I3509">
        <f>MAX(0,MIN('Peaker Keys'!$B$10,C3509/'Peaker Keys'!$B$30))</f>
        <v>1.6886894081419641E-2</v>
      </c>
      <c r="J3509">
        <f>IF('Peaker Keys'!$B$31=1,H3509,I3509)</f>
        <v>0</v>
      </c>
    </row>
    <row r="3510" spans="1:10" x14ac:dyDescent="0.25">
      <c r="A3510">
        <v>3504</v>
      </c>
      <c r="B3510">
        <v>0</v>
      </c>
      <c r="C3510">
        <v>500.5</v>
      </c>
      <c r="D3510">
        <f>MOD(A3510-1+'Peaker Keys'!$B$7,'Peaker Keys'!$B$5)</f>
        <v>3527</v>
      </c>
      <c r="E3510">
        <f>INT(D3510/'Peaker Keys'!$B$6)+1</f>
        <v>147</v>
      </c>
      <c r="F3510">
        <f>MOD(D3510,'Peaker Keys'!$B$6)</f>
        <v>23</v>
      </c>
      <c r="G3510" t="str">
        <f>VLOOKUP(E3510,Clustering!$A$6:$B$370,2,FALSE)</f>
        <v>Summer</v>
      </c>
      <c r="H3510">
        <f>IF('Peaker Keys'!$B$29&gt;0,MAX(0,MIN('Peaker Keys'!$B$10,B3510/'Peaker Keys'!$B$29)),0)</f>
        <v>0</v>
      </c>
      <c r="I3510">
        <f>MAX(0,MIN('Peaker Keys'!$B$10,C3510/'Peaker Keys'!$B$30))</f>
        <v>4.1926139628704453E-3</v>
      </c>
      <c r="J3510">
        <f>IF('Peaker Keys'!$B$31=1,H3510,I3510)</f>
        <v>0</v>
      </c>
    </row>
    <row r="3511" spans="1:10" x14ac:dyDescent="0.25">
      <c r="A3511">
        <v>3505</v>
      </c>
      <c r="B3511">
        <v>0</v>
      </c>
      <c r="C3511">
        <v>471.3</v>
      </c>
      <c r="D3511">
        <f>MOD(A3511-1+'Peaker Keys'!$B$7,'Peaker Keys'!$B$5)</f>
        <v>3528</v>
      </c>
      <c r="E3511">
        <f>INT(D3511/'Peaker Keys'!$B$6)+1</f>
        <v>148</v>
      </c>
      <c r="F3511">
        <f>MOD(D3511,'Peaker Keys'!$B$6)</f>
        <v>0</v>
      </c>
      <c r="G3511" t="str">
        <f>VLOOKUP(E3511,Clustering!$A$6:$B$370,2,FALSE)</f>
        <v>Winter</v>
      </c>
      <c r="H3511">
        <f>IF('Peaker Keys'!$B$29&gt;0,MAX(0,MIN('Peaker Keys'!$B$10,B3511/'Peaker Keys'!$B$29)),0)</f>
        <v>0</v>
      </c>
      <c r="I3511">
        <f>MAX(0,MIN('Peaker Keys'!$B$10,C3511/'Peaker Keys'!$B$30))</f>
        <v>3.9480099114901912E-3</v>
      </c>
      <c r="J3511">
        <f>IF('Peaker Keys'!$B$31=1,H3511,I3511)</f>
        <v>0</v>
      </c>
    </row>
    <row r="3512" spans="1:10" x14ac:dyDescent="0.25">
      <c r="A3512">
        <v>3506</v>
      </c>
      <c r="B3512">
        <v>0</v>
      </c>
      <c r="C3512">
        <v>471.3</v>
      </c>
      <c r="D3512">
        <f>MOD(A3512-1+'Peaker Keys'!$B$7,'Peaker Keys'!$B$5)</f>
        <v>3529</v>
      </c>
      <c r="E3512">
        <f>INT(D3512/'Peaker Keys'!$B$6)+1</f>
        <v>148</v>
      </c>
      <c r="F3512">
        <f>MOD(D3512,'Peaker Keys'!$B$6)</f>
        <v>1</v>
      </c>
      <c r="G3512" t="str">
        <f>VLOOKUP(E3512,Clustering!$A$6:$B$370,2,FALSE)</f>
        <v>Winter</v>
      </c>
      <c r="H3512">
        <f>IF('Peaker Keys'!$B$29&gt;0,MAX(0,MIN('Peaker Keys'!$B$10,B3512/'Peaker Keys'!$B$29)),0)</f>
        <v>0</v>
      </c>
      <c r="I3512">
        <f>MAX(0,MIN('Peaker Keys'!$B$10,C3512/'Peaker Keys'!$B$30))</f>
        <v>3.9480099114901912E-3</v>
      </c>
      <c r="J3512">
        <f>IF('Peaker Keys'!$B$31=1,H3512,I3512)</f>
        <v>0</v>
      </c>
    </row>
    <row r="3513" spans="1:10" x14ac:dyDescent="0.25">
      <c r="A3513">
        <v>3507</v>
      </c>
      <c r="B3513">
        <v>0</v>
      </c>
      <c r="C3513">
        <v>471.3</v>
      </c>
      <c r="D3513">
        <f>MOD(A3513-1+'Peaker Keys'!$B$7,'Peaker Keys'!$B$5)</f>
        <v>3530</v>
      </c>
      <c r="E3513">
        <f>INT(D3513/'Peaker Keys'!$B$6)+1</f>
        <v>148</v>
      </c>
      <c r="F3513">
        <f>MOD(D3513,'Peaker Keys'!$B$6)</f>
        <v>2</v>
      </c>
      <c r="G3513" t="str">
        <f>VLOOKUP(E3513,Clustering!$A$6:$B$370,2,FALSE)</f>
        <v>Winter</v>
      </c>
      <c r="H3513">
        <f>IF('Peaker Keys'!$B$29&gt;0,MAX(0,MIN('Peaker Keys'!$B$10,B3513/'Peaker Keys'!$B$29)),0)</f>
        <v>0</v>
      </c>
      <c r="I3513">
        <f>MAX(0,MIN('Peaker Keys'!$B$10,C3513/'Peaker Keys'!$B$30))</f>
        <v>3.9480099114901912E-3</v>
      </c>
      <c r="J3513">
        <f>IF('Peaker Keys'!$B$31=1,H3513,I3513)</f>
        <v>0</v>
      </c>
    </row>
    <row r="3514" spans="1:10" x14ac:dyDescent="0.25">
      <c r="A3514">
        <v>3508</v>
      </c>
      <c r="B3514">
        <v>0</v>
      </c>
      <c r="C3514">
        <v>471.3</v>
      </c>
      <c r="D3514">
        <f>MOD(A3514-1+'Peaker Keys'!$B$7,'Peaker Keys'!$B$5)</f>
        <v>3531</v>
      </c>
      <c r="E3514">
        <f>INT(D3514/'Peaker Keys'!$B$6)+1</f>
        <v>148</v>
      </c>
      <c r="F3514">
        <f>MOD(D3514,'Peaker Keys'!$B$6)</f>
        <v>3</v>
      </c>
      <c r="G3514" t="str">
        <f>VLOOKUP(E3514,Clustering!$A$6:$B$370,2,FALSE)</f>
        <v>Winter</v>
      </c>
      <c r="H3514">
        <f>IF('Peaker Keys'!$B$29&gt;0,MAX(0,MIN('Peaker Keys'!$B$10,B3514/'Peaker Keys'!$B$29)),0)</f>
        <v>0</v>
      </c>
      <c r="I3514">
        <f>MAX(0,MIN('Peaker Keys'!$B$10,C3514/'Peaker Keys'!$B$30))</f>
        <v>3.9480099114901912E-3</v>
      </c>
      <c r="J3514">
        <f>IF('Peaker Keys'!$B$31=1,H3514,I3514)</f>
        <v>0</v>
      </c>
    </row>
    <row r="3515" spans="1:10" x14ac:dyDescent="0.25">
      <c r="A3515">
        <v>3509</v>
      </c>
      <c r="B3515">
        <v>0</v>
      </c>
      <c r="C3515">
        <v>471.3</v>
      </c>
      <c r="D3515">
        <f>MOD(A3515-1+'Peaker Keys'!$B$7,'Peaker Keys'!$B$5)</f>
        <v>3532</v>
      </c>
      <c r="E3515">
        <f>INT(D3515/'Peaker Keys'!$B$6)+1</f>
        <v>148</v>
      </c>
      <c r="F3515">
        <f>MOD(D3515,'Peaker Keys'!$B$6)</f>
        <v>4</v>
      </c>
      <c r="G3515" t="str">
        <f>VLOOKUP(E3515,Clustering!$A$6:$B$370,2,FALSE)</f>
        <v>Winter</v>
      </c>
      <c r="H3515">
        <f>IF('Peaker Keys'!$B$29&gt;0,MAX(0,MIN('Peaker Keys'!$B$10,B3515/'Peaker Keys'!$B$29)),0)</f>
        <v>0</v>
      </c>
      <c r="I3515">
        <f>MAX(0,MIN('Peaker Keys'!$B$10,C3515/'Peaker Keys'!$B$30))</f>
        <v>3.9480099114901912E-3</v>
      </c>
      <c r="J3515">
        <f>IF('Peaker Keys'!$B$31=1,H3515,I3515)</f>
        <v>0</v>
      </c>
    </row>
    <row r="3516" spans="1:10" x14ac:dyDescent="0.25">
      <c r="A3516">
        <v>3510</v>
      </c>
      <c r="B3516">
        <v>0</v>
      </c>
      <c r="C3516">
        <v>363.8</v>
      </c>
      <c r="D3516">
        <f>MOD(A3516-1+'Peaker Keys'!$B$7,'Peaker Keys'!$B$5)</f>
        <v>3533</v>
      </c>
      <c r="E3516">
        <f>INT(D3516/'Peaker Keys'!$B$6)+1</f>
        <v>148</v>
      </c>
      <c r="F3516">
        <f>MOD(D3516,'Peaker Keys'!$B$6)</f>
        <v>5</v>
      </c>
      <c r="G3516" t="str">
        <f>VLOOKUP(E3516,Clustering!$A$6:$B$370,2,FALSE)</f>
        <v>Winter</v>
      </c>
      <c r="H3516">
        <f>IF('Peaker Keys'!$B$29&gt;0,MAX(0,MIN('Peaker Keys'!$B$10,B3516/'Peaker Keys'!$B$29)),0)</f>
        <v>0</v>
      </c>
      <c r="I3516">
        <f>MAX(0,MIN('Peaker Keys'!$B$10,C3516/'Peaker Keys'!$B$30))</f>
        <v>3.0474984209635722E-3</v>
      </c>
      <c r="J3516">
        <f>IF('Peaker Keys'!$B$31=1,H3516,I3516)</f>
        <v>0</v>
      </c>
    </row>
    <row r="3517" spans="1:10" x14ac:dyDescent="0.25">
      <c r="A3517">
        <v>3511</v>
      </c>
      <c r="B3517">
        <v>0</v>
      </c>
      <c r="C3517">
        <v>363.8</v>
      </c>
      <c r="D3517">
        <f>MOD(A3517-1+'Peaker Keys'!$B$7,'Peaker Keys'!$B$5)</f>
        <v>3534</v>
      </c>
      <c r="E3517">
        <f>INT(D3517/'Peaker Keys'!$B$6)+1</f>
        <v>148</v>
      </c>
      <c r="F3517">
        <f>MOD(D3517,'Peaker Keys'!$B$6)</f>
        <v>6</v>
      </c>
      <c r="G3517" t="str">
        <f>VLOOKUP(E3517,Clustering!$A$6:$B$370,2,FALSE)</f>
        <v>Winter</v>
      </c>
      <c r="H3517">
        <f>IF('Peaker Keys'!$B$29&gt;0,MAX(0,MIN('Peaker Keys'!$B$10,B3517/'Peaker Keys'!$B$29)),0)</f>
        <v>0</v>
      </c>
      <c r="I3517">
        <f>MAX(0,MIN('Peaker Keys'!$B$10,C3517/'Peaker Keys'!$B$30))</f>
        <v>3.0474984209635722E-3</v>
      </c>
      <c r="J3517">
        <f>IF('Peaker Keys'!$B$31=1,H3517,I3517)</f>
        <v>0</v>
      </c>
    </row>
    <row r="3518" spans="1:10" x14ac:dyDescent="0.25">
      <c r="A3518">
        <v>3512</v>
      </c>
      <c r="B3518">
        <v>0</v>
      </c>
      <c r="C3518">
        <v>363.8</v>
      </c>
      <c r="D3518">
        <f>MOD(A3518-1+'Peaker Keys'!$B$7,'Peaker Keys'!$B$5)</f>
        <v>3535</v>
      </c>
      <c r="E3518">
        <f>INT(D3518/'Peaker Keys'!$B$6)+1</f>
        <v>148</v>
      </c>
      <c r="F3518">
        <f>MOD(D3518,'Peaker Keys'!$B$6)</f>
        <v>7</v>
      </c>
      <c r="G3518" t="str">
        <f>VLOOKUP(E3518,Clustering!$A$6:$B$370,2,FALSE)</f>
        <v>Winter</v>
      </c>
      <c r="H3518">
        <f>IF('Peaker Keys'!$B$29&gt;0,MAX(0,MIN('Peaker Keys'!$B$10,B3518/'Peaker Keys'!$B$29)),0)</f>
        <v>0</v>
      </c>
      <c r="I3518">
        <f>MAX(0,MIN('Peaker Keys'!$B$10,C3518/'Peaker Keys'!$B$30))</f>
        <v>3.0474984209635722E-3</v>
      </c>
      <c r="J3518">
        <f>IF('Peaker Keys'!$B$31=1,H3518,I3518)</f>
        <v>0</v>
      </c>
    </row>
    <row r="3519" spans="1:10" x14ac:dyDescent="0.25">
      <c r="A3519">
        <v>3513</v>
      </c>
      <c r="B3519">
        <v>0</v>
      </c>
      <c r="C3519">
        <v>363.8</v>
      </c>
      <c r="D3519">
        <f>MOD(A3519-1+'Peaker Keys'!$B$7,'Peaker Keys'!$B$5)</f>
        <v>3536</v>
      </c>
      <c r="E3519">
        <f>INT(D3519/'Peaker Keys'!$B$6)+1</f>
        <v>148</v>
      </c>
      <c r="F3519">
        <f>MOD(D3519,'Peaker Keys'!$B$6)</f>
        <v>8</v>
      </c>
      <c r="G3519" t="str">
        <f>VLOOKUP(E3519,Clustering!$A$6:$B$370,2,FALSE)</f>
        <v>Winter</v>
      </c>
      <c r="H3519">
        <f>IF('Peaker Keys'!$B$29&gt;0,MAX(0,MIN('Peaker Keys'!$B$10,B3519/'Peaker Keys'!$B$29)),0)</f>
        <v>0</v>
      </c>
      <c r="I3519">
        <f>MAX(0,MIN('Peaker Keys'!$B$10,C3519/'Peaker Keys'!$B$30))</f>
        <v>3.0474984209635722E-3</v>
      </c>
      <c r="J3519">
        <f>IF('Peaker Keys'!$B$31=1,H3519,I3519)</f>
        <v>0</v>
      </c>
    </row>
    <row r="3520" spans="1:10" x14ac:dyDescent="0.25">
      <c r="A3520">
        <v>3514</v>
      </c>
      <c r="B3520">
        <v>0</v>
      </c>
      <c r="C3520">
        <v>363.8</v>
      </c>
      <c r="D3520">
        <f>MOD(A3520-1+'Peaker Keys'!$B$7,'Peaker Keys'!$B$5)</f>
        <v>3537</v>
      </c>
      <c r="E3520">
        <f>INT(D3520/'Peaker Keys'!$B$6)+1</f>
        <v>148</v>
      </c>
      <c r="F3520">
        <f>MOD(D3520,'Peaker Keys'!$B$6)</f>
        <v>9</v>
      </c>
      <c r="G3520" t="str">
        <f>VLOOKUP(E3520,Clustering!$A$6:$B$370,2,FALSE)</f>
        <v>Winter</v>
      </c>
      <c r="H3520">
        <f>IF('Peaker Keys'!$B$29&gt;0,MAX(0,MIN('Peaker Keys'!$B$10,B3520/'Peaker Keys'!$B$29)),0)</f>
        <v>0</v>
      </c>
      <c r="I3520">
        <f>MAX(0,MIN('Peaker Keys'!$B$10,C3520/'Peaker Keys'!$B$30))</f>
        <v>3.0474984209635722E-3</v>
      </c>
      <c r="J3520">
        <f>IF('Peaker Keys'!$B$31=1,H3520,I3520)</f>
        <v>0</v>
      </c>
    </row>
    <row r="3521" spans="1:10" x14ac:dyDescent="0.25">
      <c r="A3521">
        <v>3515</v>
      </c>
      <c r="B3521">
        <v>0</v>
      </c>
      <c r="C3521">
        <v>363.8</v>
      </c>
      <c r="D3521">
        <f>MOD(A3521-1+'Peaker Keys'!$B$7,'Peaker Keys'!$B$5)</f>
        <v>3538</v>
      </c>
      <c r="E3521">
        <f>INT(D3521/'Peaker Keys'!$B$6)+1</f>
        <v>148</v>
      </c>
      <c r="F3521">
        <f>MOD(D3521,'Peaker Keys'!$B$6)</f>
        <v>10</v>
      </c>
      <c r="G3521" t="str">
        <f>VLOOKUP(E3521,Clustering!$A$6:$B$370,2,FALSE)</f>
        <v>Winter</v>
      </c>
      <c r="H3521">
        <f>IF('Peaker Keys'!$B$29&gt;0,MAX(0,MIN('Peaker Keys'!$B$10,B3521/'Peaker Keys'!$B$29)),0)</f>
        <v>0</v>
      </c>
      <c r="I3521">
        <f>MAX(0,MIN('Peaker Keys'!$B$10,C3521/'Peaker Keys'!$B$30))</f>
        <v>3.0474984209635722E-3</v>
      </c>
      <c r="J3521">
        <f>IF('Peaker Keys'!$B$31=1,H3521,I3521)</f>
        <v>0</v>
      </c>
    </row>
    <row r="3522" spans="1:10" x14ac:dyDescent="0.25">
      <c r="A3522">
        <v>3516</v>
      </c>
      <c r="B3522">
        <v>0</v>
      </c>
      <c r="C3522">
        <v>363.8</v>
      </c>
      <c r="D3522">
        <f>MOD(A3522-1+'Peaker Keys'!$B$7,'Peaker Keys'!$B$5)</f>
        <v>3539</v>
      </c>
      <c r="E3522">
        <f>INT(D3522/'Peaker Keys'!$B$6)+1</f>
        <v>148</v>
      </c>
      <c r="F3522">
        <f>MOD(D3522,'Peaker Keys'!$B$6)</f>
        <v>11</v>
      </c>
      <c r="G3522" t="str">
        <f>VLOOKUP(E3522,Clustering!$A$6:$B$370,2,FALSE)</f>
        <v>Winter</v>
      </c>
      <c r="H3522">
        <f>IF('Peaker Keys'!$B$29&gt;0,MAX(0,MIN('Peaker Keys'!$B$10,B3522/'Peaker Keys'!$B$29)),0)</f>
        <v>0</v>
      </c>
      <c r="I3522">
        <f>MAX(0,MIN('Peaker Keys'!$B$10,C3522/'Peaker Keys'!$B$30))</f>
        <v>3.0474984209635722E-3</v>
      </c>
      <c r="J3522">
        <f>IF('Peaker Keys'!$B$31=1,H3522,I3522)</f>
        <v>0</v>
      </c>
    </row>
    <row r="3523" spans="1:10" x14ac:dyDescent="0.25">
      <c r="A3523">
        <v>3517</v>
      </c>
      <c r="B3523">
        <v>0</v>
      </c>
      <c r="C3523">
        <v>363.8</v>
      </c>
      <c r="D3523">
        <f>MOD(A3523-1+'Peaker Keys'!$B$7,'Peaker Keys'!$B$5)</f>
        <v>3540</v>
      </c>
      <c r="E3523">
        <f>INT(D3523/'Peaker Keys'!$B$6)+1</f>
        <v>148</v>
      </c>
      <c r="F3523">
        <f>MOD(D3523,'Peaker Keys'!$B$6)</f>
        <v>12</v>
      </c>
      <c r="G3523" t="str">
        <f>VLOOKUP(E3523,Clustering!$A$6:$B$370,2,FALSE)</f>
        <v>Winter</v>
      </c>
      <c r="H3523">
        <f>IF('Peaker Keys'!$B$29&gt;0,MAX(0,MIN('Peaker Keys'!$B$10,B3523/'Peaker Keys'!$B$29)),0)</f>
        <v>0</v>
      </c>
      <c r="I3523">
        <f>MAX(0,MIN('Peaker Keys'!$B$10,C3523/'Peaker Keys'!$B$30))</f>
        <v>3.0474984209635722E-3</v>
      </c>
      <c r="J3523">
        <f>IF('Peaker Keys'!$B$31=1,H3523,I3523)</f>
        <v>0</v>
      </c>
    </row>
    <row r="3524" spans="1:10" x14ac:dyDescent="0.25">
      <c r="A3524">
        <v>3518</v>
      </c>
      <c r="B3524">
        <v>0</v>
      </c>
      <c r="C3524">
        <v>471.3</v>
      </c>
      <c r="D3524">
        <f>MOD(A3524-1+'Peaker Keys'!$B$7,'Peaker Keys'!$B$5)</f>
        <v>3541</v>
      </c>
      <c r="E3524">
        <f>INT(D3524/'Peaker Keys'!$B$6)+1</f>
        <v>148</v>
      </c>
      <c r="F3524">
        <f>MOD(D3524,'Peaker Keys'!$B$6)</f>
        <v>13</v>
      </c>
      <c r="G3524" t="str">
        <f>VLOOKUP(E3524,Clustering!$A$6:$B$370,2,FALSE)</f>
        <v>Winter</v>
      </c>
      <c r="H3524">
        <f>IF('Peaker Keys'!$B$29&gt;0,MAX(0,MIN('Peaker Keys'!$B$10,B3524/'Peaker Keys'!$B$29)),0)</f>
        <v>0</v>
      </c>
      <c r="I3524">
        <f>MAX(0,MIN('Peaker Keys'!$B$10,C3524/'Peaker Keys'!$B$30))</f>
        <v>3.9480099114901912E-3</v>
      </c>
      <c r="J3524">
        <f>IF('Peaker Keys'!$B$31=1,H3524,I3524)</f>
        <v>0</v>
      </c>
    </row>
    <row r="3525" spans="1:10" x14ac:dyDescent="0.25">
      <c r="A3525">
        <v>3519</v>
      </c>
      <c r="B3525">
        <v>0</v>
      </c>
      <c r="C3525">
        <v>471.3</v>
      </c>
      <c r="D3525">
        <f>MOD(A3525-1+'Peaker Keys'!$B$7,'Peaker Keys'!$B$5)</f>
        <v>3542</v>
      </c>
      <c r="E3525">
        <f>INT(D3525/'Peaker Keys'!$B$6)+1</f>
        <v>148</v>
      </c>
      <c r="F3525">
        <f>MOD(D3525,'Peaker Keys'!$B$6)</f>
        <v>14</v>
      </c>
      <c r="G3525" t="str">
        <f>VLOOKUP(E3525,Clustering!$A$6:$B$370,2,FALSE)</f>
        <v>Winter</v>
      </c>
      <c r="H3525">
        <f>IF('Peaker Keys'!$B$29&gt;0,MAX(0,MIN('Peaker Keys'!$B$10,B3525/'Peaker Keys'!$B$29)),0)</f>
        <v>0</v>
      </c>
      <c r="I3525">
        <f>MAX(0,MIN('Peaker Keys'!$B$10,C3525/'Peaker Keys'!$B$30))</f>
        <v>3.9480099114901912E-3</v>
      </c>
      <c r="J3525">
        <f>IF('Peaker Keys'!$B$31=1,H3525,I3525)</f>
        <v>0</v>
      </c>
    </row>
    <row r="3526" spans="1:10" x14ac:dyDescent="0.25">
      <c r="A3526">
        <v>3520</v>
      </c>
      <c r="B3526">
        <v>0</v>
      </c>
      <c r="C3526">
        <v>646.29999999999995</v>
      </c>
      <c r="D3526">
        <f>MOD(A3526-1+'Peaker Keys'!$B$7,'Peaker Keys'!$B$5)</f>
        <v>3543</v>
      </c>
      <c r="E3526">
        <f>INT(D3526/'Peaker Keys'!$B$6)+1</f>
        <v>148</v>
      </c>
      <c r="F3526">
        <f>MOD(D3526,'Peaker Keys'!$B$6)</f>
        <v>15</v>
      </c>
      <c r="G3526" t="str">
        <f>VLOOKUP(E3526,Clustering!$A$6:$B$370,2,FALSE)</f>
        <v>Winter</v>
      </c>
      <c r="H3526">
        <f>IF('Peaker Keys'!$B$29&gt;0,MAX(0,MIN('Peaker Keys'!$B$10,B3526/'Peaker Keys'!$B$29)),0)</f>
        <v>0</v>
      </c>
      <c r="I3526">
        <f>MAX(0,MIN('Peaker Keys'!$B$10,C3526/'Peaker Keys'!$B$30))</f>
        <v>5.4139588495567799E-3</v>
      </c>
      <c r="J3526">
        <f>IF('Peaker Keys'!$B$31=1,H3526,I3526)</f>
        <v>0</v>
      </c>
    </row>
    <row r="3527" spans="1:10" x14ac:dyDescent="0.25">
      <c r="A3527">
        <v>3521</v>
      </c>
      <c r="B3527">
        <v>0</v>
      </c>
      <c r="C3527">
        <v>746.6</v>
      </c>
      <c r="D3527">
        <f>MOD(A3527-1+'Peaker Keys'!$B$7,'Peaker Keys'!$B$5)</f>
        <v>3544</v>
      </c>
      <c r="E3527">
        <f>INT(D3527/'Peaker Keys'!$B$6)+1</f>
        <v>148</v>
      </c>
      <c r="F3527">
        <f>MOD(D3527,'Peaker Keys'!$B$6)</f>
        <v>16</v>
      </c>
      <c r="G3527" t="str">
        <f>VLOOKUP(E3527,Clustering!$A$6:$B$370,2,FALSE)</f>
        <v>Winter</v>
      </c>
      <c r="H3527">
        <f>IF('Peaker Keys'!$B$29&gt;0,MAX(0,MIN('Peaker Keys'!$B$10,B3527/'Peaker Keys'!$B$29)),0)</f>
        <v>0</v>
      </c>
      <c r="I3527">
        <f>MAX(0,MIN('Peaker Keys'!$B$10,C3527/'Peaker Keys'!$B$30))</f>
        <v>6.254157012345803E-3</v>
      </c>
      <c r="J3527">
        <f>IF('Peaker Keys'!$B$31=1,H3527,I3527)</f>
        <v>0</v>
      </c>
    </row>
    <row r="3528" spans="1:10" x14ac:dyDescent="0.25">
      <c r="A3528">
        <v>3522</v>
      </c>
      <c r="B3528">
        <v>0</v>
      </c>
      <c r="C3528">
        <v>912</v>
      </c>
      <c r="D3528">
        <f>MOD(A3528-1+'Peaker Keys'!$B$7,'Peaker Keys'!$B$5)</f>
        <v>3545</v>
      </c>
      <c r="E3528">
        <f>INT(D3528/'Peaker Keys'!$B$6)+1</f>
        <v>148</v>
      </c>
      <c r="F3528">
        <f>MOD(D3528,'Peaker Keys'!$B$6)</f>
        <v>17</v>
      </c>
      <c r="G3528" t="str">
        <f>VLOOKUP(E3528,Clustering!$A$6:$B$370,2,FALSE)</f>
        <v>Winter</v>
      </c>
      <c r="H3528">
        <f>IF('Peaker Keys'!$B$29&gt;0,MAX(0,MIN('Peaker Keys'!$B$10,B3528/'Peaker Keys'!$B$29)),0)</f>
        <v>0</v>
      </c>
      <c r="I3528">
        <f>MAX(0,MIN('Peaker Keys'!$B$10,C3528/'Peaker Keys'!$B$30))</f>
        <v>7.6396881800955959E-3</v>
      </c>
      <c r="J3528">
        <f>IF('Peaker Keys'!$B$31=1,H3528,I3528)</f>
        <v>0</v>
      </c>
    </row>
    <row r="3529" spans="1:10" x14ac:dyDescent="0.25">
      <c r="A3529">
        <v>3523</v>
      </c>
      <c r="B3529">
        <v>0</v>
      </c>
      <c r="C3529">
        <v>5959.5</v>
      </c>
      <c r="D3529">
        <f>MOD(A3529-1+'Peaker Keys'!$B$7,'Peaker Keys'!$B$5)</f>
        <v>3546</v>
      </c>
      <c r="E3529">
        <f>INT(D3529/'Peaker Keys'!$B$6)+1</f>
        <v>148</v>
      </c>
      <c r="F3529">
        <f>MOD(D3529,'Peaker Keys'!$B$6)</f>
        <v>18</v>
      </c>
      <c r="G3529" t="str">
        <f>VLOOKUP(E3529,Clustering!$A$6:$B$370,2,FALSE)</f>
        <v>Winter</v>
      </c>
      <c r="H3529">
        <f>IF('Peaker Keys'!$B$29&gt;0,MAX(0,MIN('Peaker Keys'!$B$10,B3529/'Peaker Keys'!$B$29)),0)</f>
        <v>0</v>
      </c>
      <c r="I3529">
        <f>MAX(0,MIN('Peaker Keys'!$B$10,C3529/'Peaker Keys'!$B$30))</f>
        <v>4.9921843979473364E-2</v>
      </c>
      <c r="J3529">
        <f>IF('Peaker Keys'!$B$31=1,H3529,I3529)</f>
        <v>0</v>
      </c>
    </row>
    <row r="3530" spans="1:10" x14ac:dyDescent="0.25">
      <c r="A3530">
        <v>3524</v>
      </c>
      <c r="B3530">
        <v>0</v>
      </c>
      <c r="C3530">
        <v>1234.4000000000001</v>
      </c>
      <c r="D3530">
        <f>MOD(A3530-1+'Peaker Keys'!$B$7,'Peaker Keys'!$B$5)</f>
        <v>3547</v>
      </c>
      <c r="E3530">
        <f>INT(D3530/'Peaker Keys'!$B$6)+1</f>
        <v>148</v>
      </c>
      <c r="F3530">
        <f>MOD(D3530,'Peaker Keys'!$B$6)</f>
        <v>19</v>
      </c>
      <c r="G3530" t="str">
        <f>VLOOKUP(E3530,Clustering!$A$6:$B$370,2,FALSE)</f>
        <v>Winter</v>
      </c>
      <c r="H3530">
        <f>IF('Peaker Keys'!$B$29&gt;0,MAX(0,MIN('Peaker Keys'!$B$10,B3530/'Peaker Keys'!$B$29)),0)</f>
        <v>0</v>
      </c>
      <c r="I3530">
        <f>MAX(0,MIN('Peaker Keys'!$B$10,C3530/'Peaker Keys'!$B$30))</f>
        <v>1.0340384966567988E-2</v>
      </c>
      <c r="J3530">
        <f>IF('Peaker Keys'!$B$31=1,H3530,I3530)</f>
        <v>0</v>
      </c>
    </row>
    <row r="3531" spans="1:10" x14ac:dyDescent="0.25">
      <c r="A3531">
        <v>3525</v>
      </c>
      <c r="B3531">
        <v>0</v>
      </c>
      <c r="C3531">
        <v>1176.0999999999999</v>
      </c>
      <c r="D3531">
        <f>MOD(A3531-1+'Peaker Keys'!$B$7,'Peaker Keys'!$B$5)</f>
        <v>3548</v>
      </c>
      <c r="E3531">
        <f>INT(D3531/'Peaker Keys'!$B$6)+1</f>
        <v>148</v>
      </c>
      <c r="F3531">
        <f>MOD(D3531,'Peaker Keys'!$B$6)</f>
        <v>20</v>
      </c>
      <c r="G3531" t="str">
        <f>VLOOKUP(E3531,Clustering!$A$6:$B$370,2,FALSE)</f>
        <v>Winter</v>
      </c>
      <c r="H3531">
        <f>IF('Peaker Keys'!$B$29&gt;0,MAX(0,MIN('Peaker Keys'!$B$10,B3531/'Peaker Keys'!$B$29)),0)</f>
        <v>0</v>
      </c>
      <c r="I3531">
        <f>MAX(0,MIN('Peaker Keys'!$B$10,C3531/'Peaker Keys'!$B$30))</f>
        <v>9.8520145489149457E-3</v>
      </c>
      <c r="J3531">
        <f>IF('Peaker Keys'!$B$31=1,H3531,I3531)</f>
        <v>0</v>
      </c>
    </row>
    <row r="3532" spans="1:10" x14ac:dyDescent="0.25">
      <c r="A3532">
        <v>3526</v>
      </c>
      <c r="B3532">
        <v>0</v>
      </c>
      <c r="C3532">
        <v>1125.2</v>
      </c>
      <c r="D3532">
        <f>MOD(A3532-1+'Peaker Keys'!$B$7,'Peaker Keys'!$B$5)</f>
        <v>3549</v>
      </c>
      <c r="E3532">
        <f>INT(D3532/'Peaker Keys'!$B$6)+1</f>
        <v>148</v>
      </c>
      <c r="F3532">
        <f>MOD(D3532,'Peaker Keys'!$B$6)</f>
        <v>21</v>
      </c>
      <c r="G3532" t="str">
        <f>VLOOKUP(E3532,Clustering!$A$6:$B$370,2,FALSE)</f>
        <v>Winter</v>
      </c>
      <c r="H3532">
        <f>IF('Peaker Keys'!$B$29&gt;0,MAX(0,MIN('Peaker Keys'!$B$10,B3532/'Peaker Keys'!$B$29)),0)</f>
        <v>0</v>
      </c>
      <c r="I3532">
        <f>MAX(0,MIN('Peaker Keys'!$B$10,C3532/'Peaker Keys'!$B$30))</f>
        <v>9.4256328292144347E-3</v>
      </c>
      <c r="J3532">
        <f>IF('Peaker Keys'!$B$31=1,H3532,I3532)</f>
        <v>0</v>
      </c>
    </row>
    <row r="3533" spans="1:10" x14ac:dyDescent="0.25">
      <c r="A3533">
        <v>3527</v>
      </c>
      <c r="B3533">
        <v>0</v>
      </c>
      <c r="C3533">
        <v>1257.5999999999999</v>
      </c>
      <c r="D3533">
        <f>MOD(A3533-1+'Peaker Keys'!$B$7,'Peaker Keys'!$B$5)</f>
        <v>3550</v>
      </c>
      <c r="E3533">
        <f>INT(D3533/'Peaker Keys'!$B$6)+1</f>
        <v>148</v>
      </c>
      <c r="F3533">
        <f>MOD(D3533,'Peaker Keys'!$B$6)</f>
        <v>22</v>
      </c>
      <c r="G3533" t="str">
        <f>VLOOKUP(E3533,Clustering!$A$6:$B$370,2,FALSE)</f>
        <v>Winter</v>
      </c>
      <c r="H3533">
        <f>IF('Peaker Keys'!$B$29&gt;0,MAX(0,MIN('Peaker Keys'!$B$10,B3533/'Peaker Keys'!$B$29)),0)</f>
        <v>0</v>
      </c>
      <c r="I3533">
        <f>MAX(0,MIN('Peaker Keys'!$B$10,C3533/'Peaker Keys'!$B$30))</f>
        <v>1.0534727911500242E-2</v>
      </c>
      <c r="J3533">
        <f>IF('Peaker Keys'!$B$31=1,H3533,I3533)</f>
        <v>0</v>
      </c>
    </row>
    <row r="3534" spans="1:10" x14ac:dyDescent="0.25">
      <c r="A3534">
        <v>3528</v>
      </c>
      <c r="B3534">
        <v>0</v>
      </c>
      <c r="C3534">
        <v>1430</v>
      </c>
      <c r="D3534">
        <f>MOD(A3534-1+'Peaker Keys'!$B$7,'Peaker Keys'!$B$5)</f>
        <v>3551</v>
      </c>
      <c r="E3534">
        <f>INT(D3534/'Peaker Keys'!$B$6)+1</f>
        <v>148</v>
      </c>
      <c r="F3534">
        <f>MOD(D3534,'Peaker Keys'!$B$6)</f>
        <v>23</v>
      </c>
      <c r="G3534" t="str">
        <f>VLOOKUP(E3534,Clustering!$A$6:$B$370,2,FALSE)</f>
        <v>Winter</v>
      </c>
      <c r="H3534">
        <f>IF('Peaker Keys'!$B$29&gt;0,MAX(0,MIN('Peaker Keys'!$B$10,B3534/'Peaker Keys'!$B$29)),0)</f>
        <v>0</v>
      </c>
      <c r="I3534">
        <f>MAX(0,MIN('Peaker Keys'!$B$10,C3534/'Peaker Keys'!$B$30))</f>
        <v>1.19788970367727E-2</v>
      </c>
      <c r="J3534">
        <f>IF('Peaker Keys'!$B$31=1,H3534,I3534)</f>
        <v>0</v>
      </c>
    </row>
    <row r="3535" spans="1:10" x14ac:dyDescent="0.25">
      <c r="A3535">
        <v>3529</v>
      </c>
      <c r="B3535">
        <v>0</v>
      </c>
      <c r="C3535">
        <v>453.5</v>
      </c>
      <c r="D3535">
        <f>MOD(A3535-1+'Peaker Keys'!$B$7,'Peaker Keys'!$B$5)</f>
        <v>3552</v>
      </c>
      <c r="E3535">
        <f>INT(D3535/'Peaker Keys'!$B$6)+1</f>
        <v>149</v>
      </c>
      <c r="F3535">
        <f>MOD(D3535,'Peaker Keys'!$B$6)</f>
        <v>0</v>
      </c>
      <c r="G3535" t="str">
        <f>VLOOKUP(E3535,Clustering!$A$6:$B$370,2,FALSE)</f>
        <v>Summer</v>
      </c>
      <c r="H3535">
        <f>IF('Peaker Keys'!$B$29&gt;0,MAX(0,MIN('Peaker Keys'!$B$10,B3535/'Peaker Keys'!$B$29)),0)</f>
        <v>0</v>
      </c>
      <c r="I3535">
        <f>MAX(0,MIN('Peaker Keys'!$B$10,C3535/'Peaker Keys'!$B$30))</f>
        <v>3.7989019623611326E-3</v>
      </c>
      <c r="J3535">
        <f>IF('Peaker Keys'!$B$31=1,H3535,I3535)</f>
        <v>0</v>
      </c>
    </row>
    <row r="3536" spans="1:10" x14ac:dyDescent="0.25">
      <c r="A3536">
        <v>3530</v>
      </c>
      <c r="B3536">
        <v>0</v>
      </c>
      <c r="C3536">
        <v>453.5</v>
      </c>
      <c r="D3536">
        <f>MOD(A3536-1+'Peaker Keys'!$B$7,'Peaker Keys'!$B$5)</f>
        <v>3553</v>
      </c>
      <c r="E3536">
        <f>INT(D3536/'Peaker Keys'!$B$6)+1</f>
        <v>149</v>
      </c>
      <c r="F3536">
        <f>MOD(D3536,'Peaker Keys'!$B$6)</f>
        <v>1</v>
      </c>
      <c r="G3536" t="str">
        <f>VLOOKUP(E3536,Clustering!$A$6:$B$370,2,FALSE)</f>
        <v>Summer</v>
      </c>
      <c r="H3536">
        <f>IF('Peaker Keys'!$B$29&gt;0,MAX(0,MIN('Peaker Keys'!$B$10,B3536/'Peaker Keys'!$B$29)),0)</f>
        <v>0</v>
      </c>
      <c r="I3536">
        <f>MAX(0,MIN('Peaker Keys'!$B$10,C3536/'Peaker Keys'!$B$30))</f>
        <v>3.7989019623611326E-3</v>
      </c>
      <c r="J3536">
        <f>IF('Peaker Keys'!$B$31=1,H3536,I3536)</f>
        <v>0</v>
      </c>
    </row>
    <row r="3537" spans="1:10" x14ac:dyDescent="0.25">
      <c r="A3537">
        <v>3531</v>
      </c>
      <c r="B3537">
        <v>0</v>
      </c>
      <c r="C3537">
        <v>453.5</v>
      </c>
      <c r="D3537">
        <f>MOD(A3537-1+'Peaker Keys'!$B$7,'Peaker Keys'!$B$5)</f>
        <v>3554</v>
      </c>
      <c r="E3537">
        <f>INT(D3537/'Peaker Keys'!$B$6)+1</f>
        <v>149</v>
      </c>
      <c r="F3537">
        <f>MOD(D3537,'Peaker Keys'!$B$6)</f>
        <v>2</v>
      </c>
      <c r="G3537" t="str">
        <f>VLOOKUP(E3537,Clustering!$A$6:$B$370,2,FALSE)</f>
        <v>Summer</v>
      </c>
      <c r="H3537">
        <f>IF('Peaker Keys'!$B$29&gt;0,MAX(0,MIN('Peaker Keys'!$B$10,B3537/'Peaker Keys'!$B$29)),0)</f>
        <v>0</v>
      </c>
      <c r="I3537">
        <f>MAX(0,MIN('Peaker Keys'!$B$10,C3537/'Peaker Keys'!$B$30))</f>
        <v>3.7989019623611326E-3</v>
      </c>
      <c r="J3537">
        <f>IF('Peaker Keys'!$B$31=1,H3537,I3537)</f>
        <v>0</v>
      </c>
    </row>
    <row r="3538" spans="1:10" x14ac:dyDescent="0.25">
      <c r="A3538">
        <v>3532</v>
      </c>
      <c r="B3538">
        <v>0</v>
      </c>
      <c r="C3538">
        <v>453.5</v>
      </c>
      <c r="D3538">
        <f>MOD(A3538-1+'Peaker Keys'!$B$7,'Peaker Keys'!$B$5)</f>
        <v>3555</v>
      </c>
      <c r="E3538">
        <f>INT(D3538/'Peaker Keys'!$B$6)+1</f>
        <v>149</v>
      </c>
      <c r="F3538">
        <f>MOD(D3538,'Peaker Keys'!$B$6)</f>
        <v>3</v>
      </c>
      <c r="G3538" t="str">
        <f>VLOOKUP(E3538,Clustering!$A$6:$B$370,2,FALSE)</f>
        <v>Summer</v>
      </c>
      <c r="H3538">
        <f>IF('Peaker Keys'!$B$29&gt;0,MAX(0,MIN('Peaker Keys'!$B$10,B3538/'Peaker Keys'!$B$29)),0)</f>
        <v>0</v>
      </c>
      <c r="I3538">
        <f>MAX(0,MIN('Peaker Keys'!$B$10,C3538/'Peaker Keys'!$B$30))</f>
        <v>3.7989019623611326E-3</v>
      </c>
      <c r="J3538">
        <f>IF('Peaker Keys'!$B$31=1,H3538,I3538)</f>
        <v>0</v>
      </c>
    </row>
    <row r="3539" spans="1:10" x14ac:dyDescent="0.25">
      <c r="A3539">
        <v>3533</v>
      </c>
      <c r="B3539">
        <v>0</v>
      </c>
      <c r="C3539">
        <v>453.5</v>
      </c>
      <c r="D3539">
        <f>MOD(A3539-1+'Peaker Keys'!$B$7,'Peaker Keys'!$B$5)</f>
        <v>3556</v>
      </c>
      <c r="E3539">
        <f>INT(D3539/'Peaker Keys'!$B$6)+1</f>
        <v>149</v>
      </c>
      <c r="F3539">
        <f>MOD(D3539,'Peaker Keys'!$B$6)</f>
        <v>4</v>
      </c>
      <c r="G3539" t="str">
        <f>VLOOKUP(E3539,Clustering!$A$6:$B$370,2,FALSE)</f>
        <v>Summer</v>
      </c>
      <c r="H3539">
        <f>IF('Peaker Keys'!$B$29&gt;0,MAX(0,MIN('Peaker Keys'!$B$10,B3539/'Peaker Keys'!$B$29)),0)</f>
        <v>0</v>
      </c>
      <c r="I3539">
        <f>MAX(0,MIN('Peaker Keys'!$B$10,C3539/'Peaker Keys'!$B$30))</f>
        <v>3.7989019623611326E-3</v>
      </c>
      <c r="J3539">
        <f>IF('Peaker Keys'!$B$31=1,H3539,I3539)</f>
        <v>0</v>
      </c>
    </row>
    <row r="3540" spans="1:10" x14ac:dyDescent="0.25">
      <c r="A3540">
        <v>3534</v>
      </c>
      <c r="B3540">
        <v>0</v>
      </c>
      <c r="C3540">
        <v>407.6</v>
      </c>
      <c r="D3540">
        <f>MOD(A3540-1+'Peaker Keys'!$B$7,'Peaker Keys'!$B$5)</f>
        <v>3557</v>
      </c>
      <c r="E3540">
        <f>INT(D3540/'Peaker Keys'!$B$6)+1</f>
        <v>149</v>
      </c>
      <c r="F3540">
        <f>MOD(D3540,'Peaker Keys'!$B$6)</f>
        <v>5</v>
      </c>
      <c r="G3540" t="str">
        <f>VLOOKUP(E3540,Clustering!$A$6:$B$370,2,FALSE)</f>
        <v>Summer</v>
      </c>
      <c r="H3540">
        <f>IF('Peaker Keys'!$B$29&gt;0,MAX(0,MIN('Peaker Keys'!$B$10,B3540/'Peaker Keys'!$B$29)),0)</f>
        <v>0</v>
      </c>
      <c r="I3540">
        <f>MAX(0,MIN('Peaker Keys'!$B$10,C3540/'Peaker Keys'!$B$30))</f>
        <v>3.4144044980339533E-3</v>
      </c>
      <c r="J3540">
        <f>IF('Peaker Keys'!$B$31=1,H3540,I3540)</f>
        <v>0</v>
      </c>
    </row>
    <row r="3541" spans="1:10" x14ac:dyDescent="0.25">
      <c r="A3541">
        <v>3535</v>
      </c>
      <c r="B3541">
        <v>0</v>
      </c>
      <c r="C3541">
        <v>413.6</v>
      </c>
      <c r="D3541">
        <f>MOD(A3541-1+'Peaker Keys'!$B$7,'Peaker Keys'!$B$5)</f>
        <v>3558</v>
      </c>
      <c r="E3541">
        <f>INT(D3541/'Peaker Keys'!$B$6)+1</f>
        <v>149</v>
      </c>
      <c r="F3541">
        <f>MOD(D3541,'Peaker Keys'!$B$6)</f>
        <v>6</v>
      </c>
      <c r="G3541" t="str">
        <f>VLOOKUP(E3541,Clustering!$A$6:$B$370,2,FALSE)</f>
        <v>Summer</v>
      </c>
      <c r="H3541">
        <f>IF('Peaker Keys'!$B$29&gt;0,MAX(0,MIN('Peaker Keys'!$B$10,B3541/'Peaker Keys'!$B$29)),0)</f>
        <v>0</v>
      </c>
      <c r="I3541">
        <f>MAX(0,MIN('Peaker Keys'!$B$10,C3541/'Peaker Keys'!$B$30))</f>
        <v>3.4646656044819506E-3</v>
      </c>
      <c r="J3541">
        <f>IF('Peaker Keys'!$B$31=1,H3541,I3541)</f>
        <v>0</v>
      </c>
    </row>
    <row r="3542" spans="1:10" x14ac:dyDescent="0.25">
      <c r="A3542">
        <v>3536</v>
      </c>
      <c r="B3542">
        <v>0</v>
      </c>
      <c r="C3542">
        <v>403.9</v>
      </c>
      <c r="D3542">
        <f>MOD(A3542-1+'Peaker Keys'!$B$7,'Peaker Keys'!$B$5)</f>
        <v>3559</v>
      </c>
      <c r="E3542">
        <f>INT(D3542/'Peaker Keys'!$B$6)+1</f>
        <v>149</v>
      </c>
      <c r="F3542">
        <f>MOD(D3542,'Peaker Keys'!$B$6)</f>
        <v>7</v>
      </c>
      <c r="G3542" t="str">
        <f>VLOOKUP(E3542,Clustering!$A$6:$B$370,2,FALSE)</f>
        <v>Summer</v>
      </c>
      <c r="H3542">
        <f>IF('Peaker Keys'!$B$29&gt;0,MAX(0,MIN('Peaker Keys'!$B$10,B3542/'Peaker Keys'!$B$29)),0)</f>
        <v>0</v>
      </c>
      <c r="I3542">
        <f>MAX(0,MIN('Peaker Keys'!$B$10,C3542/'Peaker Keys'!$B$30))</f>
        <v>3.3834101490576875E-3</v>
      </c>
      <c r="J3542">
        <f>IF('Peaker Keys'!$B$31=1,H3542,I3542)</f>
        <v>0</v>
      </c>
    </row>
    <row r="3543" spans="1:10" x14ac:dyDescent="0.25">
      <c r="A3543">
        <v>3537</v>
      </c>
      <c r="B3543">
        <v>0</v>
      </c>
      <c r="C3543">
        <v>389.9</v>
      </c>
      <c r="D3543">
        <f>MOD(A3543-1+'Peaker Keys'!$B$7,'Peaker Keys'!$B$5)</f>
        <v>3560</v>
      </c>
      <c r="E3543">
        <f>INT(D3543/'Peaker Keys'!$B$6)+1</f>
        <v>149</v>
      </c>
      <c r="F3543">
        <f>MOD(D3543,'Peaker Keys'!$B$6)</f>
        <v>8</v>
      </c>
      <c r="G3543" t="str">
        <f>VLOOKUP(E3543,Clustering!$A$6:$B$370,2,FALSE)</f>
        <v>Summer</v>
      </c>
      <c r="H3543">
        <f>IF('Peaker Keys'!$B$29&gt;0,MAX(0,MIN('Peaker Keys'!$B$10,B3543/'Peaker Keys'!$B$29)),0)</f>
        <v>0</v>
      </c>
      <c r="I3543">
        <f>MAX(0,MIN('Peaker Keys'!$B$10,C3543/'Peaker Keys'!$B$30))</f>
        <v>3.2661342340123607E-3</v>
      </c>
      <c r="J3543">
        <f>IF('Peaker Keys'!$B$31=1,H3543,I3543)</f>
        <v>0</v>
      </c>
    </row>
    <row r="3544" spans="1:10" x14ac:dyDescent="0.25">
      <c r="A3544">
        <v>3538</v>
      </c>
      <c r="B3544">
        <v>0</v>
      </c>
      <c r="C3544">
        <v>389.9</v>
      </c>
      <c r="D3544">
        <f>MOD(A3544-1+'Peaker Keys'!$B$7,'Peaker Keys'!$B$5)</f>
        <v>3561</v>
      </c>
      <c r="E3544">
        <f>INT(D3544/'Peaker Keys'!$B$6)+1</f>
        <v>149</v>
      </c>
      <c r="F3544">
        <f>MOD(D3544,'Peaker Keys'!$B$6)</f>
        <v>9</v>
      </c>
      <c r="G3544" t="str">
        <f>VLOOKUP(E3544,Clustering!$A$6:$B$370,2,FALSE)</f>
        <v>Summer</v>
      </c>
      <c r="H3544">
        <f>IF('Peaker Keys'!$B$29&gt;0,MAX(0,MIN('Peaker Keys'!$B$10,B3544/'Peaker Keys'!$B$29)),0)</f>
        <v>0</v>
      </c>
      <c r="I3544">
        <f>MAX(0,MIN('Peaker Keys'!$B$10,C3544/'Peaker Keys'!$B$30))</f>
        <v>3.2661342340123607E-3</v>
      </c>
      <c r="J3544">
        <f>IF('Peaker Keys'!$B$31=1,H3544,I3544)</f>
        <v>0</v>
      </c>
    </row>
    <row r="3545" spans="1:10" x14ac:dyDescent="0.25">
      <c r="A3545">
        <v>3539</v>
      </c>
      <c r="B3545">
        <v>0</v>
      </c>
      <c r="C3545">
        <v>389.9</v>
      </c>
      <c r="D3545">
        <f>MOD(A3545-1+'Peaker Keys'!$B$7,'Peaker Keys'!$B$5)</f>
        <v>3562</v>
      </c>
      <c r="E3545">
        <f>INT(D3545/'Peaker Keys'!$B$6)+1</f>
        <v>149</v>
      </c>
      <c r="F3545">
        <f>MOD(D3545,'Peaker Keys'!$B$6)</f>
        <v>10</v>
      </c>
      <c r="G3545" t="str">
        <f>VLOOKUP(E3545,Clustering!$A$6:$B$370,2,FALSE)</f>
        <v>Summer</v>
      </c>
      <c r="H3545">
        <f>IF('Peaker Keys'!$B$29&gt;0,MAX(0,MIN('Peaker Keys'!$B$10,B3545/'Peaker Keys'!$B$29)),0)</f>
        <v>0</v>
      </c>
      <c r="I3545">
        <f>MAX(0,MIN('Peaker Keys'!$B$10,C3545/'Peaker Keys'!$B$30))</f>
        <v>3.2661342340123607E-3</v>
      </c>
      <c r="J3545">
        <f>IF('Peaker Keys'!$B$31=1,H3545,I3545)</f>
        <v>0</v>
      </c>
    </row>
    <row r="3546" spans="1:10" x14ac:dyDescent="0.25">
      <c r="A3546">
        <v>3540</v>
      </c>
      <c r="B3546">
        <v>0</v>
      </c>
      <c r="C3546">
        <v>389.9</v>
      </c>
      <c r="D3546">
        <f>MOD(A3546-1+'Peaker Keys'!$B$7,'Peaker Keys'!$B$5)</f>
        <v>3563</v>
      </c>
      <c r="E3546">
        <f>INT(D3546/'Peaker Keys'!$B$6)+1</f>
        <v>149</v>
      </c>
      <c r="F3546">
        <f>MOD(D3546,'Peaker Keys'!$B$6)</f>
        <v>11</v>
      </c>
      <c r="G3546" t="str">
        <f>VLOOKUP(E3546,Clustering!$A$6:$B$370,2,FALSE)</f>
        <v>Summer</v>
      </c>
      <c r="H3546">
        <f>IF('Peaker Keys'!$B$29&gt;0,MAX(0,MIN('Peaker Keys'!$B$10,B3546/'Peaker Keys'!$B$29)),0)</f>
        <v>0</v>
      </c>
      <c r="I3546">
        <f>MAX(0,MIN('Peaker Keys'!$B$10,C3546/'Peaker Keys'!$B$30))</f>
        <v>3.2661342340123607E-3</v>
      </c>
      <c r="J3546">
        <f>IF('Peaker Keys'!$B$31=1,H3546,I3546)</f>
        <v>0</v>
      </c>
    </row>
    <row r="3547" spans="1:10" x14ac:dyDescent="0.25">
      <c r="A3547">
        <v>3541</v>
      </c>
      <c r="B3547">
        <v>0</v>
      </c>
      <c r="C3547">
        <v>389.9</v>
      </c>
      <c r="D3547">
        <f>MOD(A3547-1+'Peaker Keys'!$B$7,'Peaker Keys'!$B$5)</f>
        <v>3564</v>
      </c>
      <c r="E3547">
        <f>INT(D3547/'Peaker Keys'!$B$6)+1</f>
        <v>149</v>
      </c>
      <c r="F3547">
        <f>MOD(D3547,'Peaker Keys'!$B$6)</f>
        <v>12</v>
      </c>
      <c r="G3547" t="str">
        <f>VLOOKUP(E3547,Clustering!$A$6:$B$370,2,FALSE)</f>
        <v>Summer</v>
      </c>
      <c r="H3547">
        <f>IF('Peaker Keys'!$B$29&gt;0,MAX(0,MIN('Peaker Keys'!$B$10,B3547/'Peaker Keys'!$B$29)),0)</f>
        <v>0</v>
      </c>
      <c r="I3547">
        <f>MAX(0,MIN('Peaker Keys'!$B$10,C3547/'Peaker Keys'!$B$30))</f>
        <v>3.2661342340123607E-3</v>
      </c>
      <c r="J3547">
        <f>IF('Peaker Keys'!$B$31=1,H3547,I3547)</f>
        <v>0</v>
      </c>
    </row>
    <row r="3548" spans="1:10" x14ac:dyDescent="0.25">
      <c r="A3548">
        <v>3542</v>
      </c>
      <c r="B3548">
        <v>0</v>
      </c>
      <c r="C3548">
        <v>389.9</v>
      </c>
      <c r="D3548">
        <f>MOD(A3548-1+'Peaker Keys'!$B$7,'Peaker Keys'!$B$5)</f>
        <v>3565</v>
      </c>
      <c r="E3548">
        <f>INT(D3548/'Peaker Keys'!$B$6)+1</f>
        <v>149</v>
      </c>
      <c r="F3548">
        <f>MOD(D3548,'Peaker Keys'!$B$6)</f>
        <v>13</v>
      </c>
      <c r="G3548" t="str">
        <f>VLOOKUP(E3548,Clustering!$A$6:$B$370,2,FALSE)</f>
        <v>Summer</v>
      </c>
      <c r="H3548">
        <f>IF('Peaker Keys'!$B$29&gt;0,MAX(0,MIN('Peaker Keys'!$B$10,B3548/'Peaker Keys'!$B$29)),0)</f>
        <v>0</v>
      </c>
      <c r="I3548">
        <f>MAX(0,MIN('Peaker Keys'!$B$10,C3548/'Peaker Keys'!$B$30))</f>
        <v>3.2661342340123607E-3</v>
      </c>
      <c r="J3548">
        <f>IF('Peaker Keys'!$B$31=1,H3548,I3548)</f>
        <v>0</v>
      </c>
    </row>
    <row r="3549" spans="1:10" x14ac:dyDescent="0.25">
      <c r="A3549">
        <v>3543</v>
      </c>
      <c r="B3549">
        <v>0</v>
      </c>
      <c r="C3549">
        <v>389.9</v>
      </c>
      <c r="D3549">
        <f>MOD(A3549-1+'Peaker Keys'!$B$7,'Peaker Keys'!$B$5)</f>
        <v>3566</v>
      </c>
      <c r="E3549">
        <f>INT(D3549/'Peaker Keys'!$B$6)+1</f>
        <v>149</v>
      </c>
      <c r="F3549">
        <f>MOD(D3549,'Peaker Keys'!$B$6)</f>
        <v>14</v>
      </c>
      <c r="G3549" t="str">
        <f>VLOOKUP(E3549,Clustering!$A$6:$B$370,2,FALSE)</f>
        <v>Summer</v>
      </c>
      <c r="H3549">
        <f>IF('Peaker Keys'!$B$29&gt;0,MAX(0,MIN('Peaker Keys'!$B$10,B3549/'Peaker Keys'!$B$29)),0)</f>
        <v>0</v>
      </c>
      <c r="I3549">
        <f>MAX(0,MIN('Peaker Keys'!$B$10,C3549/'Peaker Keys'!$B$30))</f>
        <v>3.2661342340123607E-3</v>
      </c>
      <c r="J3549">
        <f>IF('Peaker Keys'!$B$31=1,H3549,I3549)</f>
        <v>0</v>
      </c>
    </row>
    <row r="3550" spans="1:10" x14ac:dyDescent="0.25">
      <c r="A3550">
        <v>3544</v>
      </c>
      <c r="B3550">
        <v>0</v>
      </c>
      <c r="C3550">
        <v>417</v>
      </c>
      <c r="D3550">
        <f>MOD(A3550-1+'Peaker Keys'!$B$7,'Peaker Keys'!$B$5)</f>
        <v>3567</v>
      </c>
      <c r="E3550">
        <f>INT(D3550/'Peaker Keys'!$B$6)+1</f>
        <v>149</v>
      </c>
      <c r="F3550">
        <f>MOD(D3550,'Peaker Keys'!$B$6)</f>
        <v>15</v>
      </c>
      <c r="G3550" t="str">
        <f>VLOOKUP(E3550,Clustering!$A$6:$B$370,2,FALSE)</f>
        <v>Summer</v>
      </c>
      <c r="H3550">
        <f>IF('Peaker Keys'!$B$29&gt;0,MAX(0,MIN('Peaker Keys'!$B$10,B3550/'Peaker Keys'!$B$29)),0)</f>
        <v>0</v>
      </c>
      <c r="I3550">
        <f>MAX(0,MIN('Peaker Keys'!$B$10,C3550/'Peaker Keys'!$B$30))</f>
        <v>3.4931468981358152E-3</v>
      </c>
      <c r="J3550">
        <f>IF('Peaker Keys'!$B$31=1,H3550,I3550)</f>
        <v>0</v>
      </c>
    </row>
    <row r="3551" spans="1:10" x14ac:dyDescent="0.25">
      <c r="A3551">
        <v>3545</v>
      </c>
      <c r="B3551">
        <v>0</v>
      </c>
      <c r="C3551">
        <v>657.7</v>
      </c>
      <c r="D3551">
        <f>MOD(A3551-1+'Peaker Keys'!$B$7,'Peaker Keys'!$B$5)</f>
        <v>3568</v>
      </c>
      <c r="E3551">
        <f>INT(D3551/'Peaker Keys'!$B$6)+1</f>
        <v>149</v>
      </c>
      <c r="F3551">
        <f>MOD(D3551,'Peaker Keys'!$B$6)</f>
        <v>16</v>
      </c>
      <c r="G3551" t="str">
        <f>VLOOKUP(E3551,Clustering!$A$6:$B$370,2,FALSE)</f>
        <v>Summer</v>
      </c>
      <c r="H3551">
        <f>IF('Peaker Keys'!$B$29&gt;0,MAX(0,MIN('Peaker Keys'!$B$10,B3551/'Peaker Keys'!$B$29)),0)</f>
        <v>0</v>
      </c>
      <c r="I3551">
        <f>MAX(0,MIN('Peaker Keys'!$B$10,C3551/'Peaker Keys'!$B$30))</f>
        <v>5.5094549518079758E-3</v>
      </c>
      <c r="J3551">
        <f>IF('Peaker Keys'!$B$31=1,H3551,I3551)</f>
        <v>0</v>
      </c>
    </row>
    <row r="3552" spans="1:10" x14ac:dyDescent="0.25">
      <c r="A3552">
        <v>3546</v>
      </c>
      <c r="B3552">
        <v>0</v>
      </c>
      <c r="C3552">
        <v>686.1</v>
      </c>
      <c r="D3552">
        <f>MOD(A3552-1+'Peaker Keys'!$B$7,'Peaker Keys'!$B$5)</f>
        <v>3569</v>
      </c>
      <c r="E3552">
        <f>INT(D3552/'Peaker Keys'!$B$6)+1</f>
        <v>149</v>
      </c>
      <c r="F3552">
        <f>MOD(D3552,'Peaker Keys'!$B$6)</f>
        <v>17</v>
      </c>
      <c r="G3552" t="str">
        <f>VLOOKUP(E3552,Clustering!$A$6:$B$370,2,FALSE)</f>
        <v>Summer</v>
      </c>
      <c r="H3552">
        <f>IF('Peaker Keys'!$B$29&gt;0,MAX(0,MIN('Peaker Keys'!$B$10,B3552/'Peaker Keys'!$B$29)),0)</f>
        <v>0</v>
      </c>
      <c r="I3552">
        <f>MAX(0,MIN('Peaker Keys'!$B$10,C3552/'Peaker Keys'!$B$30))</f>
        <v>5.7473575223284962E-3</v>
      </c>
      <c r="J3552">
        <f>IF('Peaker Keys'!$B$31=1,H3552,I3552)</f>
        <v>0</v>
      </c>
    </row>
    <row r="3553" spans="1:10" x14ac:dyDescent="0.25">
      <c r="A3553">
        <v>3547</v>
      </c>
      <c r="B3553">
        <v>0</v>
      </c>
      <c r="C3553">
        <v>559</v>
      </c>
      <c r="D3553">
        <f>MOD(A3553-1+'Peaker Keys'!$B$7,'Peaker Keys'!$B$5)</f>
        <v>3570</v>
      </c>
      <c r="E3553">
        <f>INT(D3553/'Peaker Keys'!$B$6)+1</f>
        <v>149</v>
      </c>
      <c r="F3553">
        <f>MOD(D3553,'Peaker Keys'!$B$6)</f>
        <v>18</v>
      </c>
      <c r="G3553" t="str">
        <f>VLOOKUP(E3553,Clustering!$A$6:$B$370,2,FALSE)</f>
        <v>Summer</v>
      </c>
      <c r="H3553">
        <f>IF('Peaker Keys'!$B$29&gt;0,MAX(0,MIN('Peaker Keys'!$B$10,B3553/'Peaker Keys'!$B$29)),0)</f>
        <v>0</v>
      </c>
      <c r="I3553">
        <f>MAX(0,MIN('Peaker Keys'!$B$10,C3553/'Peaker Keys'!$B$30))</f>
        <v>4.682659750738419E-3</v>
      </c>
      <c r="J3553">
        <f>IF('Peaker Keys'!$B$31=1,H3553,I3553)</f>
        <v>0</v>
      </c>
    </row>
    <row r="3554" spans="1:10" x14ac:dyDescent="0.25">
      <c r="A3554">
        <v>3548</v>
      </c>
      <c r="B3554">
        <v>0</v>
      </c>
      <c r="C3554">
        <v>1105.9000000000001</v>
      </c>
      <c r="D3554">
        <f>MOD(A3554-1+'Peaker Keys'!$B$7,'Peaker Keys'!$B$5)</f>
        <v>3571</v>
      </c>
      <c r="E3554">
        <f>INT(D3554/'Peaker Keys'!$B$6)+1</f>
        <v>149</v>
      </c>
      <c r="F3554">
        <f>MOD(D3554,'Peaker Keys'!$B$6)</f>
        <v>19</v>
      </c>
      <c r="G3554" t="str">
        <f>VLOOKUP(E3554,Clustering!$A$6:$B$370,2,FALSE)</f>
        <v>Summer</v>
      </c>
      <c r="H3554">
        <f>IF('Peaker Keys'!$B$29&gt;0,MAX(0,MIN('Peaker Keys'!$B$10,B3554/'Peaker Keys'!$B$29)),0)</f>
        <v>0</v>
      </c>
      <c r="I3554">
        <f>MAX(0,MIN('Peaker Keys'!$B$10,C3554/'Peaker Keys'!$B$30))</f>
        <v>9.2639596034733776E-3</v>
      </c>
      <c r="J3554">
        <f>IF('Peaker Keys'!$B$31=1,H3554,I3554)</f>
        <v>0</v>
      </c>
    </row>
    <row r="3555" spans="1:10" x14ac:dyDescent="0.25">
      <c r="A3555">
        <v>3549</v>
      </c>
      <c r="B3555">
        <v>0</v>
      </c>
      <c r="C3555">
        <v>999</v>
      </c>
      <c r="D3555">
        <f>MOD(A3555-1+'Peaker Keys'!$B$7,'Peaker Keys'!$B$5)</f>
        <v>3572</v>
      </c>
      <c r="E3555">
        <f>INT(D3555/'Peaker Keys'!$B$6)+1</f>
        <v>149</v>
      </c>
      <c r="F3555">
        <f>MOD(D3555,'Peaker Keys'!$B$6)</f>
        <v>20</v>
      </c>
      <c r="G3555" t="str">
        <f>VLOOKUP(E3555,Clustering!$A$6:$B$370,2,FALSE)</f>
        <v>Summer</v>
      </c>
      <c r="H3555">
        <f>IF('Peaker Keys'!$B$29&gt;0,MAX(0,MIN('Peaker Keys'!$B$10,B3555/'Peaker Keys'!$B$29)),0)</f>
        <v>0</v>
      </c>
      <c r="I3555">
        <f>MAX(0,MIN('Peaker Keys'!$B$10,C3555/'Peaker Keys'!$B$30))</f>
        <v>8.3684742235915575E-3</v>
      </c>
      <c r="J3555">
        <f>IF('Peaker Keys'!$B$31=1,H3555,I3555)</f>
        <v>0</v>
      </c>
    </row>
    <row r="3556" spans="1:10" x14ac:dyDescent="0.25">
      <c r="A3556">
        <v>3550</v>
      </c>
      <c r="B3556">
        <v>0</v>
      </c>
      <c r="C3556">
        <v>909.6</v>
      </c>
      <c r="D3556">
        <f>MOD(A3556-1+'Peaker Keys'!$B$7,'Peaker Keys'!$B$5)</f>
        <v>3573</v>
      </c>
      <c r="E3556">
        <f>INT(D3556/'Peaker Keys'!$B$6)+1</f>
        <v>149</v>
      </c>
      <c r="F3556">
        <f>MOD(D3556,'Peaker Keys'!$B$6)</f>
        <v>21</v>
      </c>
      <c r="G3556" t="str">
        <f>VLOOKUP(E3556,Clustering!$A$6:$B$370,2,FALSE)</f>
        <v>Summer</v>
      </c>
      <c r="H3556">
        <f>IF('Peaker Keys'!$B$29&gt;0,MAX(0,MIN('Peaker Keys'!$B$10,B3556/'Peaker Keys'!$B$29)),0)</f>
        <v>0</v>
      </c>
      <c r="I3556">
        <f>MAX(0,MIN('Peaker Keys'!$B$10,C3556/'Peaker Keys'!$B$30))</f>
        <v>7.6195837375163979E-3</v>
      </c>
      <c r="J3556">
        <f>IF('Peaker Keys'!$B$31=1,H3556,I3556)</f>
        <v>0</v>
      </c>
    </row>
    <row r="3557" spans="1:10" x14ac:dyDescent="0.25">
      <c r="A3557">
        <v>3551</v>
      </c>
      <c r="B3557">
        <v>0</v>
      </c>
      <c r="C3557">
        <v>500.5</v>
      </c>
      <c r="D3557">
        <f>MOD(A3557-1+'Peaker Keys'!$B$7,'Peaker Keys'!$B$5)</f>
        <v>3574</v>
      </c>
      <c r="E3557">
        <f>INT(D3557/'Peaker Keys'!$B$6)+1</f>
        <v>149</v>
      </c>
      <c r="F3557">
        <f>MOD(D3557,'Peaker Keys'!$B$6)</f>
        <v>22</v>
      </c>
      <c r="G3557" t="str">
        <f>VLOOKUP(E3557,Clustering!$A$6:$B$370,2,FALSE)</f>
        <v>Summer</v>
      </c>
      <c r="H3557">
        <f>IF('Peaker Keys'!$B$29&gt;0,MAX(0,MIN('Peaker Keys'!$B$10,B3557/'Peaker Keys'!$B$29)),0)</f>
        <v>0</v>
      </c>
      <c r="I3557">
        <f>MAX(0,MIN('Peaker Keys'!$B$10,C3557/'Peaker Keys'!$B$30))</f>
        <v>4.1926139628704453E-3</v>
      </c>
      <c r="J3557">
        <f>IF('Peaker Keys'!$B$31=1,H3557,I3557)</f>
        <v>0</v>
      </c>
    </row>
    <row r="3558" spans="1:10" x14ac:dyDescent="0.25">
      <c r="A3558">
        <v>3552</v>
      </c>
      <c r="B3558">
        <v>0</v>
      </c>
      <c r="C3558">
        <v>500.5</v>
      </c>
      <c r="D3558">
        <f>MOD(A3558-1+'Peaker Keys'!$B$7,'Peaker Keys'!$B$5)</f>
        <v>3575</v>
      </c>
      <c r="E3558">
        <f>INT(D3558/'Peaker Keys'!$B$6)+1</f>
        <v>149</v>
      </c>
      <c r="F3558">
        <f>MOD(D3558,'Peaker Keys'!$B$6)</f>
        <v>23</v>
      </c>
      <c r="G3558" t="str">
        <f>VLOOKUP(E3558,Clustering!$A$6:$B$370,2,FALSE)</f>
        <v>Summer</v>
      </c>
      <c r="H3558">
        <f>IF('Peaker Keys'!$B$29&gt;0,MAX(0,MIN('Peaker Keys'!$B$10,B3558/'Peaker Keys'!$B$29)),0)</f>
        <v>0</v>
      </c>
      <c r="I3558">
        <f>MAX(0,MIN('Peaker Keys'!$B$10,C3558/'Peaker Keys'!$B$30))</f>
        <v>4.1926139628704453E-3</v>
      </c>
      <c r="J3558">
        <f>IF('Peaker Keys'!$B$31=1,H3558,I3558)</f>
        <v>0</v>
      </c>
    </row>
    <row r="3559" spans="1:10" x14ac:dyDescent="0.25">
      <c r="A3559">
        <v>3553</v>
      </c>
      <c r="B3559">
        <v>0</v>
      </c>
      <c r="C3559">
        <v>500.5</v>
      </c>
      <c r="D3559">
        <f>MOD(A3559-1+'Peaker Keys'!$B$7,'Peaker Keys'!$B$5)</f>
        <v>3576</v>
      </c>
      <c r="E3559">
        <f>INT(D3559/'Peaker Keys'!$B$6)+1</f>
        <v>150</v>
      </c>
      <c r="F3559">
        <f>MOD(D3559,'Peaker Keys'!$B$6)</f>
        <v>0</v>
      </c>
      <c r="G3559" t="str">
        <f>VLOOKUP(E3559,Clustering!$A$6:$B$370,2,FALSE)</f>
        <v>Winter</v>
      </c>
      <c r="H3559">
        <f>IF('Peaker Keys'!$B$29&gt;0,MAX(0,MIN('Peaker Keys'!$B$10,B3559/'Peaker Keys'!$B$29)),0)</f>
        <v>0</v>
      </c>
      <c r="I3559">
        <f>MAX(0,MIN('Peaker Keys'!$B$10,C3559/'Peaker Keys'!$B$30))</f>
        <v>4.1926139628704453E-3</v>
      </c>
      <c r="J3559">
        <f>IF('Peaker Keys'!$B$31=1,H3559,I3559)</f>
        <v>0</v>
      </c>
    </row>
    <row r="3560" spans="1:10" x14ac:dyDescent="0.25">
      <c r="A3560">
        <v>3554</v>
      </c>
      <c r="B3560">
        <v>0</v>
      </c>
      <c r="C3560">
        <v>500.5</v>
      </c>
      <c r="D3560">
        <f>MOD(A3560-1+'Peaker Keys'!$B$7,'Peaker Keys'!$B$5)</f>
        <v>3577</v>
      </c>
      <c r="E3560">
        <f>INT(D3560/'Peaker Keys'!$B$6)+1</f>
        <v>150</v>
      </c>
      <c r="F3560">
        <f>MOD(D3560,'Peaker Keys'!$B$6)</f>
        <v>1</v>
      </c>
      <c r="G3560" t="str">
        <f>VLOOKUP(E3560,Clustering!$A$6:$B$370,2,FALSE)</f>
        <v>Winter</v>
      </c>
      <c r="H3560">
        <f>IF('Peaker Keys'!$B$29&gt;0,MAX(0,MIN('Peaker Keys'!$B$10,B3560/'Peaker Keys'!$B$29)),0)</f>
        <v>0</v>
      </c>
      <c r="I3560">
        <f>MAX(0,MIN('Peaker Keys'!$B$10,C3560/'Peaker Keys'!$B$30))</f>
        <v>4.1926139628704453E-3</v>
      </c>
      <c r="J3560">
        <f>IF('Peaker Keys'!$B$31=1,H3560,I3560)</f>
        <v>0</v>
      </c>
    </row>
    <row r="3561" spans="1:10" x14ac:dyDescent="0.25">
      <c r="A3561">
        <v>3555</v>
      </c>
      <c r="B3561">
        <v>0</v>
      </c>
      <c r="C3561">
        <v>500.5</v>
      </c>
      <c r="D3561">
        <f>MOD(A3561-1+'Peaker Keys'!$B$7,'Peaker Keys'!$B$5)</f>
        <v>3578</v>
      </c>
      <c r="E3561">
        <f>INT(D3561/'Peaker Keys'!$B$6)+1</f>
        <v>150</v>
      </c>
      <c r="F3561">
        <f>MOD(D3561,'Peaker Keys'!$B$6)</f>
        <v>2</v>
      </c>
      <c r="G3561" t="str">
        <f>VLOOKUP(E3561,Clustering!$A$6:$B$370,2,FALSE)</f>
        <v>Winter</v>
      </c>
      <c r="H3561">
        <f>IF('Peaker Keys'!$B$29&gt;0,MAX(0,MIN('Peaker Keys'!$B$10,B3561/'Peaker Keys'!$B$29)),0)</f>
        <v>0</v>
      </c>
      <c r="I3561">
        <f>MAX(0,MIN('Peaker Keys'!$B$10,C3561/'Peaker Keys'!$B$30))</f>
        <v>4.1926139628704453E-3</v>
      </c>
      <c r="J3561">
        <f>IF('Peaker Keys'!$B$31=1,H3561,I3561)</f>
        <v>0</v>
      </c>
    </row>
    <row r="3562" spans="1:10" x14ac:dyDescent="0.25">
      <c r="A3562">
        <v>3556</v>
      </c>
      <c r="B3562">
        <v>0</v>
      </c>
      <c r="C3562">
        <v>500.5</v>
      </c>
      <c r="D3562">
        <f>MOD(A3562-1+'Peaker Keys'!$B$7,'Peaker Keys'!$B$5)</f>
        <v>3579</v>
      </c>
      <c r="E3562">
        <f>INT(D3562/'Peaker Keys'!$B$6)+1</f>
        <v>150</v>
      </c>
      <c r="F3562">
        <f>MOD(D3562,'Peaker Keys'!$B$6)</f>
        <v>3</v>
      </c>
      <c r="G3562" t="str">
        <f>VLOOKUP(E3562,Clustering!$A$6:$B$370,2,FALSE)</f>
        <v>Winter</v>
      </c>
      <c r="H3562">
        <f>IF('Peaker Keys'!$B$29&gt;0,MAX(0,MIN('Peaker Keys'!$B$10,B3562/'Peaker Keys'!$B$29)),0)</f>
        <v>0</v>
      </c>
      <c r="I3562">
        <f>MAX(0,MIN('Peaker Keys'!$B$10,C3562/'Peaker Keys'!$B$30))</f>
        <v>4.1926139628704453E-3</v>
      </c>
      <c r="J3562">
        <f>IF('Peaker Keys'!$B$31=1,H3562,I3562)</f>
        <v>0</v>
      </c>
    </row>
    <row r="3563" spans="1:10" x14ac:dyDescent="0.25">
      <c r="A3563">
        <v>3557</v>
      </c>
      <c r="B3563">
        <v>0</v>
      </c>
      <c r="C3563">
        <v>500.5</v>
      </c>
      <c r="D3563">
        <f>MOD(A3563-1+'Peaker Keys'!$B$7,'Peaker Keys'!$B$5)</f>
        <v>3580</v>
      </c>
      <c r="E3563">
        <f>INT(D3563/'Peaker Keys'!$B$6)+1</f>
        <v>150</v>
      </c>
      <c r="F3563">
        <f>MOD(D3563,'Peaker Keys'!$B$6)</f>
        <v>4</v>
      </c>
      <c r="G3563" t="str">
        <f>VLOOKUP(E3563,Clustering!$A$6:$B$370,2,FALSE)</f>
        <v>Winter</v>
      </c>
      <c r="H3563">
        <f>IF('Peaker Keys'!$B$29&gt;0,MAX(0,MIN('Peaker Keys'!$B$10,B3563/'Peaker Keys'!$B$29)),0)</f>
        <v>0</v>
      </c>
      <c r="I3563">
        <f>MAX(0,MIN('Peaker Keys'!$B$10,C3563/'Peaker Keys'!$B$30))</f>
        <v>4.1926139628704453E-3</v>
      </c>
      <c r="J3563">
        <f>IF('Peaker Keys'!$B$31=1,H3563,I3563)</f>
        <v>0</v>
      </c>
    </row>
    <row r="3564" spans="1:10" x14ac:dyDescent="0.25">
      <c r="A3564">
        <v>3558</v>
      </c>
      <c r="B3564">
        <v>0</v>
      </c>
      <c r="C3564">
        <v>441.7</v>
      </c>
      <c r="D3564">
        <f>MOD(A3564-1+'Peaker Keys'!$B$7,'Peaker Keys'!$B$5)</f>
        <v>3581</v>
      </c>
      <c r="E3564">
        <f>INT(D3564/'Peaker Keys'!$B$6)+1</f>
        <v>150</v>
      </c>
      <c r="F3564">
        <f>MOD(D3564,'Peaker Keys'!$B$6)</f>
        <v>5</v>
      </c>
      <c r="G3564" t="str">
        <f>VLOOKUP(E3564,Clustering!$A$6:$B$370,2,FALSE)</f>
        <v>Winter</v>
      </c>
      <c r="H3564">
        <f>IF('Peaker Keys'!$B$29&gt;0,MAX(0,MIN('Peaker Keys'!$B$10,B3564/'Peaker Keys'!$B$29)),0)</f>
        <v>0</v>
      </c>
      <c r="I3564">
        <f>MAX(0,MIN('Peaker Keys'!$B$10,C3564/'Peaker Keys'!$B$30))</f>
        <v>3.7000551196800708E-3</v>
      </c>
      <c r="J3564">
        <f>IF('Peaker Keys'!$B$31=1,H3564,I3564)</f>
        <v>0</v>
      </c>
    </row>
    <row r="3565" spans="1:10" x14ac:dyDescent="0.25">
      <c r="A3565">
        <v>3559</v>
      </c>
      <c r="B3565">
        <v>0</v>
      </c>
      <c r="C3565">
        <v>436.9</v>
      </c>
      <c r="D3565">
        <f>MOD(A3565-1+'Peaker Keys'!$B$7,'Peaker Keys'!$B$5)</f>
        <v>3582</v>
      </c>
      <c r="E3565">
        <f>INT(D3565/'Peaker Keys'!$B$6)+1</f>
        <v>150</v>
      </c>
      <c r="F3565">
        <f>MOD(D3565,'Peaker Keys'!$B$6)</f>
        <v>6</v>
      </c>
      <c r="G3565" t="str">
        <f>VLOOKUP(E3565,Clustering!$A$6:$B$370,2,FALSE)</f>
        <v>Winter</v>
      </c>
      <c r="H3565">
        <f>IF('Peaker Keys'!$B$29&gt;0,MAX(0,MIN('Peaker Keys'!$B$10,B3565/'Peaker Keys'!$B$29)),0)</f>
        <v>0</v>
      </c>
      <c r="I3565">
        <f>MAX(0,MIN('Peaker Keys'!$B$10,C3565/'Peaker Keys'!$B$30))</f>
        <v>3.6598462345216729E-3</v>
      </c>
      <c r="J3565">
        <f>IF('Peaker Keys'!$B$31=1,H3565,I3565)</f>
        <v>0</v>
      </c>
    </row>
    <row r="3566" spans="1:10" x14ac:dyDescent="0.25">
      <c r="A3566">
        <v>3560</v>
      </c>
      <c r="B3566">
        <v>0</v>
      </c>
      <c r="C3566">
        <v>436.9</v>
      </c>
      <c r="D3566">
        <f>MOD(A3566-1+'Peaker Keys'!$B$7,'Peaker Keys'!$B$5)</f>
        <v>3583</v>
      </c>
      <c r="E3566">
        <f>INT(D3566/'Peaker Keys'!$B$6)+1</f>
        <v>150</v>
      </c>
      <c r="F3566">
        <f>MOD(D3566,'Peaker Keys'!$B$6)</f>
        <v>7</v>
      </c>
      <c r="G3566" t="str">
        <f>VLOOKUP(E3566,Clustering!$A$6:$B$370,2,FALSE)</f>
        <v>Winter</v>
      </c>
      <c r="H3566">
        <f>IF('Peaker Keys'!$B$29&gt;0,MAX(0,MIN('Peaker Keys'!$B$10,B3566/'Peaker Keys'!$B$29)),0)</f>
        <v>0</v>
      </c>
      <c r="I3566">
        <f>MAX(0,MIN('Peaker Keys'!$B$10,C3566/'Peaker Keys'!$B$30))</f>
        <v>3.6598462345216729E-3</v>
      </c>
      <c r="J3566">
        <f>IF('Peaker Keys'!$B$31=1,H3566,I3566)</f>
        <v>0</v>
      </c>
    </row>
    <row r="3567" spans="1:10" x14ac:dyDescent="0.25">
      <c r="A3567">
        <v>3561</v>
      </c>
      <c r="B3567">
        <v>0</v>
      </c>
      <c r="C3567">
        <v>436.9</v>
      </c>
      <c r="D3567">
        <f>MOD(A3567-1+'Peaker Keys'!$B$7,'Peaker Keys'!$B$5)</f>
        <v>3584</v>
      </c>
      <c r="E3567">
        <f>INT(D3567/'Peaker Keys'!$B$6)+1</f>
        <v>150</v>
      </c>
      <c r="F3567">
        <f>MOD(D3567,'Peaker Keys'!$B$6)</f>
        <v>8</v>
      </c>
      <c r="G3567" t="str">
        <f>VLOOKUP(E3567,Clustering!$A$6:$B$370,2,FALSE)</f>
        <v>Winter</v>
      </c>
      <c r="H3567">
        <f>IF('Peaker Keys'!$B$29&gt;0,MAX(0,MIN('Peaker Keys'!$B$10,B3567/'Peaker Keys'!$B$29)),0)</f>
        <v>0</v>
      </c>
      <c r="I3567">
        <f>MAX(0,MIN('Peaker Keys'!$B$10,C3567/'Peaker Keys'!$B$30))</f>
        <v>3.6598462345216729E-3</v>
      </c>
      <c r="J3567">
        <f>IF('Peaker Keys'!$B$31=1,H3567,I3567)</f>
        <v>0</v>
      </c>
    </row>
    <row r="3568" spans="1:10" x14ac:dyDescent="0.25">
      <c r="A3568">
        <v>3562</v>
      </c>
      <c r="B3568">
        <v>0</v>
      </c>
      <c r="C3568">
        <v>436.9</v>
      </c>
      <c r="D3568">
        <f>MOD(A3568-1+'Peaker Keys'!$B$7,'Peaker Keys'!$B$5)</f>
        <v>3585</v>
      </c>
      <c r="E3568">
        <f>INT(D3568/'Peaker Keys'!$B$6)+1</f>
        <v>150</v>
      </c>
      <c r="F3568">
        <f>MOD(D3568,'Peaker Keys'!$B$6)</f>
        <v>9</v>
      </c>
      <c r="G3568" t="str">
        <f>VLOOKUP(E3568,Clustering!$A$6:$B$370,2,FALSE)</f>
        <v>Winter</v>
      </c>
      <c r="H3568">
        <f>IF('Peaker Keys'!$B$29&gt;0,MAX(0,MIN('Peaker Keys'!$B$10,B3568/'Peaker Keys'!$B$29)),0)</f>
        <v>0</v>
      </c>
      <c r="I3568">
        <f>MAX(0,MIN('Peaker Keys'!$B$10,C3568/'Peaker Keys'!$B$30))</f>
        <v>3.6598462345216729E-3</v>
      </c>
      <c r="J3568">
        <f>IF('Peaker Keys'!$B$31=1,H3568,I3568)</f>
        <v>0</v>
      </c>
    </row>
    <row r="3569" spans="1:10" x14ac:dyDescent="0.25">
      <c r="A3569">
        <v>3563</v>
      </c>
      <c r="B3569">
        <v>0</v>
      </c>
      <c r="C3569">
        <v>436.9</v>
      </c>
      <c r="D3569">
        <f>MOD(A3569-1+'Peaker Keys'!$B$7,'Peaker Keys'!$B$5)</f>
        <v>3586</v>
      </c>
      <c r="E3569">
        <f>INT(D3569/'Peaker Keys'!$B$6)+1</f>
        <v>150</v>
      </c>
      <c r="F3569">
        <f>MOD(D3569,'Peaker Keys'!$B$6)</f>
        <v>10</v>
      </c>
      <c r="G3569" t="str">
        <f>VLOOKUP(E3569,Clustering!$A$6:$B$370,2,FALSE)</f>
        <v>Winter</v>
      </c>
      <c r="H3569">
        <f>IF('Peaker Keys'!$B$29&gt;0,MAX(0,MIN('Peaker Keys'!$B$10,B3569/'Peaker Keys'!$B$29)),0)</f>
        <v>0</v>
      </c>
      <c r="I3569">
        <f>MAX(0,MIN('Peaker Keys'!$B$10,C3569/'Peaker Keys'!$B$30))</f>
        <v>3.6598462345216729E-3</v>
      </c>
      <c r="J3569">
        <f>IF('Peaker Keys'!$B$31=1,H3569,I3569)</f>
        <v>0</v>
      </c>
    </row>
    <row r="3570" spans="1:10" x14ac:dyDescent="0.25">
      <c r="A3570">
        <v>3564</v>
      </c>
      <c r="B3570">
        <v>0</v>
      </c>
      <c r="C3570">
        <v>436.9</v>
      </c>
      <c r="D3570">
        <f>MOD(A3570-1+'Peaker Keys'!$B$7,'Peaker Keys'!$B$5)</f>
        <v>3587</v>
      </c>
      <c r="E3570">
        <f>INT(D3570/'Peaker Keys'!$B$6)+1</f>
        <v>150</v>
      </c>
      <c r="F3570">
        <f>MOD(D3570,'Peaker Keys'!$B$6)</f>
        <v>11</v>
      </c>
      <c r="G3570" t="str">
        <f>VLOOKUP(E3570,Clustering!$A$6:$B$370,2,FALSE)</f>
        <v>Winter</v>
      </c>
      <c r="H3570">
        <f>IF('Peaker Keys'!$B$29&gt;0,MAX(0,MIN('Peaker Keys'!$B$10,B3570/'Peaker Keys'!$B$29)),0)</f>
        <v>0</v>
      </c>
      <c r="I3570">
        <f>MAX(0,MIN('Peaker Keys'!$B$10,C3570/'Peaker Keys'!$B$30))</f>
        <v>3.6598462345216729E-3</v>
      </c>
      <c r="J3570">
        <f>IF('Peaker Keys'!$B$31=1,H3570,I3570)</f>
        <v>0</v>
      </c>
    </row>
    <row r="3571" spans="1:10" x14ac:dyDescent="0.25">
      <c r="A3571">
        <v>3565</v>
      </c>
      <c r="B3571">
        <v>0</v>
      </c>
      <c r="C3571">
        <v>500.5</v>
      </c>
      <c r="D3571">
        <f>MOD(A3571-1+'Peaker Keys'!$B$7,'Peaker Keys'!$B$5)</f>
        <v>3588</v>
      </c>
      <c r="E3571">
        <f>INT(D3571/'Peaker Keys'!$B$6)+1</f>
        <v>150</v>
      </c>
      <c r="F3571">
        <f>MOD(D3571,'Peaker Keys'!$B$6)</f>
        <v>12</v>
      </c>
      <c r="G3571" t="str">
        <f>VLOOKUP(E3571,Clustering!$A$6:$B$370,2,FALSE)</f>
        <v>Winter</v>
      </c>
      <c r="H3571">
        <f>IF('Peaker Keys'!$B$29&gt;0,MAX(0,MIN('Peaker Keys'!$B$10,B3571/'Peaker Keys'!$B$29)),0)</f>
        <v>0</v>
      </c>
      <c r="I3571">
        <f>MAX(0,MIN('Peaker Keys'!$B$10,C3571/'Peaker Keys'!$B$30))</f>
        <v>4.1926139628704453E-3</v>
      </c>
      <c r="J3571">
        <f>IF('Peaker Keys'!$B$31=1,H3571,I3571)</f>
        <v>0</v>
      </c>
    </row>
    <row r="3572" spans="1:10" x14ac:dyDescent="0.25">
      <c r="A3572">
        <v>3566</v>
      </c>
      <c r="B3572">
        <v>0</v>
      </c>
      <c r="C3572">
        <v>500.5</v>
      </c>
      <c r="D3572">
        <f>MOD(A3572-1+'Peaker Keys'!$B$7,'Peaker Keys'!$B$5)</f>
        <v>3589</v>
      </c>
      <c r="E3572">
        <f>INT(D3572/'Peaker Keys'!$B$6)+1</f>
        <v>150</v>
      </c>
      <c r="F3572">
        <f>MOD(D3572,'Peaker Keys'!$B$6)</f>
        <v>13</v>
      </c>
      <c r="G3572" t="str">
        <f>VLOOKUP(E3572,Clustering!$A$6:$B$370,2,FALSE)</f>
        <v>Winter</v>
      </c>
      <c r="H3572">
        <f>IF('Peaker Keys'!$B$29&gt;0,MAX(0,MIN('Peaker Keys'!$B$10,B3572/'Peaker Keys'!$B$29)),0)</f>
        <v>0</v>
      </c>
      <c r="I3572">
        <f>MAX(0,MIN('Peaker Keys'!$B$10,C3572/'Peaker Keys'!$B$30))</f>
        <v>4.1926139628704453E-3</v>
      </c>
      <c r="J3572">
        <f>IF('Peaker Keys'!$B$31=1,H3572,I3572)</f>
        <v>0</v>
      </c>
    </row>
    <row r="3573" spans="1:10" x14ac:dyDescent="0.25">
      <c r="A3573">
        <v>3567</v>
      </c>
      <c r="B3573">
        <v>0</v>
      </c>
      <c r="C3573">
        <v>559</v>
      </c>
      <c r="D3573">
        <f>MOD(A3573-1+'Peaker Keys'!$B$7,'Peaker Keys'!$B$5)</f>
        <v>3590</v>
      </c>
      <c r="E3573">
        <f>INT(D3573/'Peaker Keys'!$B$6)+1</f>
        <v>150</v>
      </c>
      <c r="F3573">
        <f>MOD(D3573,'Peaker Keys'!$B$6)</f>
        <v>14</v>
      </c>
      <c r="G3573" t="str">
        <f>VLOOKUP(E3573,Clustering!$A$6:$B$370,2,FALSE)</f>
        <v>Winter</v>
      </c>
      <c r="H3573">
        <f>IF('Peaker Keys'!$B$29&gt;0,MAX(0,MIN('Peaker Keys'!$B$10,B3573/'Peaker Keys'!$B$29)),0)</f>
        <v>0</v>
      </c>
      <c r="I3573">
        <f>MAX(0,MIN('Peaker Keys'!$B$10,C3573/'Peaker Keys'!$B$30))</f>
        <v>4.682659750738419E-3</v>
      </c>
      <c r="J3573">
        <f>IF('Peaker Keys'!$B$31=1,H3573,I3573)</f>
        <v>0</v>
      </c>
    </row>
    <row r="3574" spans="1:10" x14ac:dyDescent="0.25">
      <c r="A3574">
        <v>3568</v>
      </c>
      <c r="B3574">
        <v>0</v>
      </c>
      <c r="C3574">
        <v>1080.2</v>
      </c>
      <c r="D3574">
        <f>MOD(A3574-1+'Peaker Keys'!$B$7,'Peaker Keys'!$B$5)</f>
        <v>3591</v>
      </c>
      <c r="E3574">
        <f>INT(D3574/'Peaker Keys'!$B$6)+1</f>
        <v>150</v>
      </c>
      <c r="F3574">
        <f>MOD(D3574,'Peaker Keys'!$B$6)</f>
        <v>15</v>
      </c>
      <c r="G3574" t="str">
        <f>VLOOKUP(E3574,Clustering!$A$6:$B$370,2,FALSE)</f>
        <v>Winter</v>
      </c>
      <c r="H3574">
        <f>IF('Peaker Keys'!$B$29&gt;0,MAX(0,MIN('Peaker Keys'!$B$10,B3574/'Peaker Keys'!$B$29)),0)</f>
        <v>0</v>
      </c>
      <c r="I3574">
        <f>MAX(0,MIN('Peaker Keys'!$B$10,C3574/'Peaker Keys'!$B$30))</f>
        <v>9.0486745308544555E-3</v>
      </c>
      <c r="J3574">
        <f>IF('Peaker Keys'!$B$31=1,H3574,I3574)</f>
        <v>0</v>
      </c>
    </row>
    <row r="3575" spans="1:10" x14ac:dyDescent="0.25">
      <c r="A3575">
        <v>3569</v>
      </c>
      <c r="B3575">
        <v>0</v>
      </c>
      <c r="C3575">
        <v>1522.7</v>
      </c>
      <c r="D3575">
        <f>MOD(A3575-1+'Peaker Keys'!$B$7,'Peaker Keys'!$B$5)</f>
        <v>3592</v>
      </c>
      <c r="E3575">
        <f>INT(D3575/'Peaker Keys'!$B$6)+1</f>
        <v>150</v>
      </c>
      <c r="F3575">
        <f>MOD(D3575,'Peaker Keys'!$B$6)</f>
        <v>16</v>
      </c>
      <c r="G3575" t="str">
        <f>VLOOKUP(E3575,Clustering!$A$6:$B$370,2,FALSE)</f>
        <v>Winter</v>
      </c>
      <c r="H3575">
        <f>IF('Peaker Keys'!$B$29&gt;0,MAX(0,MIN('Peaker Keys'!$B$10,B3575/'Peaker Keys'!$B$29)),0)</f>
        <v>0</v>
      </c>
      <c r="I3575">
        <f>MAX(0,MIN('Peaker Keys'!$B$10,C3575/'Peaker Keys'!$B$30))</f>
        <v>1.2755431131394259E-2</v>
      </c>
      <c r="J3575">
        <f>IF('Peaker Keys'!$B$31=1,H3575,I3575)</f>
        <v>0</v>
      </c>
    </row>
    <row r="3576" spans="1:10" x14ac:dyDescent="0.25">
      <c r="A3576">
        <v>3570</v>
      </c>
      <c r="B3576">
        <v>0</v>
      </c>
      <c r="C3576">
        <v>2238.8000000000002</v>
      </c>
      <c r="D3576">
        <f>MOD(A3576-1+'Peaker Keys'!$B$7,'Peaker Keys'!$B$5)</f>
        <v>3593</v>
      </c>
      <c r="E3576">
        <f>INT(D3576/'Peaker Keys'!$B$6)+1</f>
        <v>150</v>
      </c>
      <c r="F3576">
        <f>MOD(D3576,'Peaker Keys'!$B$6)</f>
        <v>17</v>
      </c>
      <c r="G3576" t="str">
        <f>VLOOKUP(E3576,Clustering!$A$6:$B$370,2,FALSE)</f>
        <v>Winter</v>
      </c>
      <c r="H3576">
        <f>IF('Peaker Keys'!$B$29&gt;0,MAX(0,MIN('Peaker Keys'!$B$10,B3576/'Peaker Keys'!$B$29)),0)</f>
        <v>0</v>
      </c>
      <c r="I3576">
        <f>MAX(0,MIN('Peaker Keys'!$B$10,C3576/'Peaker Keys'!$B$30))</f>
        <v>1.8754094185962744E-2</v>
      </c>
      <c r="J3576">
        <f>IF('Peaker Keys'!$B$31=1,H3576,I3576)</f>
        <v>0</v>
      </c>
    </row>
    <row r="3577" spans="1:10" x14ac:dyDescent="0.25">
      <c r="A3577">
        <v>3571</v>
      </c>
      <c r="B3577">
        <v>0</v>
      </c>
      <c r="C3577">
        <v>8750.2000000000007</v>
      </c>
      <c r="D3577">
        <f>MOD(A3577-1+'Peaker Keys'!$B$7,'Peaker Keys'!$B$5)</f>
        <v>3594</v>
      </c>
      <c r="E3577">
        <f>INT(D3577/'Peaker Keys'!$B$6)+1</f>
        <v>150</v>
      </c>
      <c r="F3577">
        <f>MOD(D3577,'Peaker Keys'!$B$6)</f>
        <v>18</v>
      </c>
      <c r="G3577" t="str">
        <f>VLOOKUP(E3577,Clustering!$A$6:$B$370,2,FALSE)</f>
        <v>Winter</v>
      </c>
      <c r="H3577">
        <f>IF('Peaker Keys'!$B$29&gt;0,MAX(0,MIN('Peaker Keys'!$B$10,B3577/'Peaker Keys'!$B$29)),0)</f>
        <v>0</v>
      </c>
      <c r="I3577">
        <f>MAX(0,MIN('Peaker Keys'!$B$10,C3577/'Peaker Keys'!$B$30))</f>
        <v>7.3299122273544404E-2</v>
      </c>
      <c r="J3577">
        <f>IF('Peaker Keys'!$B$31=1,H3577,I3577)</f>
        <v>0</v>
      </c>
    </row>
    <row r="3578" spans="1:10" x14ac:dyDescent="0.25">
      <c r="A3578">
        <v>3572</v>
      </c>
      <c r="B3578">
        <v>0</v>
      </c>
      <c r="C3578">
        <v>9549.1</v>
      </c>
      <c r="D3578">
        <f>MOD(A3578-1+'Peaker Keys'!$B$7,'Peaker Keys'!$B$5)</f>
        <v>3595</v>
      </c>
      <c r="E3578">
        <f>INT(D3578/'Peaker Keys'!$B$6)+1</f>
        <v>150</v>
      </c>
      <c r="F3578">
        <f>MOD(D3578,'Peaker Keys'!$B$6)</f>
        <v>19</v>
      </c>
      <c r="G3578" t="str">
        <f>VLOOKUP(E3578,Clustering!$A$6:$B$370,2,FALSE)</f>
        <v>Winter</v>
      </c>
      <c r="H3578">
        <f>IF('Peaker Keys'!$B$29&gt;0,MAX(0,MIN('Peaker Keys'!$B$10,B3578/'Peaker Keys'!$B$29)),0)</f>
        <v>0</v>
      </c>
      <c r="I3578">
        <f>MAX(0,MIN('Peaker Keys'!$B$10,C3578/'Peaker Keys'!$B$30))</f>
        <v>7.9991388597095245E-2</v>
      </c>
      <c r="J3578">
        <f>IF('Peaker Keys'!$B$31=1,H3578,I3578)</f>
        <v>0</v>
      </c>
    </row>
    <row r="3579" spans="1:10" x14ac:dyDescent="0.25">
      <c r="A3579">
        <v>3573</v>
      </c>
      <c r="B3579">
        <v>0</v>
      </c>
      <c r="C3579">
        <v>4314.8</v>
      </c>
      <c r="D3579">
        <f>MOD(A3579-1+'Peaker Keys'!$B$7,'Peaker Keys'!$B$5)</f>
        <v>3596</v>
      </c>
      <c r="E3579">
        <f>INT(D3579/'Peaker Keys'!$B$6)+1</f>
        <v>150</v>
      </c>
      <c r="F3579">
        <f>MOD(D3579,'Peaker Keys'!$B$6)</f>
        <v>20</v>
      </c>
      <c r="G3579" t="str">
        <f>VLOOKUP(E3579,Clustering!$A$6:$B$370,2,FALSE)</f>
        <v>Winter</v>
      </c>
      <c r="H3579">
        <f>IF('Peaker Keys'!$B$29&gt;0,MAX(0,MIN('Peaker Keys'!$B$10,B3579/'Peaker Keys'!$B$29)),0)</f>
        <v>0</v>
      </c>
      <c r="I3579">
        <f>MAX(0,MIN('Peaker Keys'!$B$10,C3579/'Peaker Keys'!$B$30))</f>
        <v>3.6144437016969823E-2</v>
      </c>
      <c r="J3579">
        <f>IF('Peaker Keys'!$B$31=1,H3579,I3579)</f>
        <v>0</v>
      </c>
    </row>
    <row r="3580" spans="1:10" x14ac:dyDescent="0.25">
      <c r="A3580">
        <v>3574</v>
      </c>
      <c r="B3580">
        <v>0</v>
      </c>
      <c r="C3580">
        <v>3892.2</v>
      </c>
      <c r="D3580">
        <f>MOD(A3580-1+'Peaker Keys'!$B$7,'Peaker Keys'!$B$5)</f>
        <v>3597</v>
      </c>
      <c r="E3580">
        <f>INT(D3580/'Peaker Keys'!$B$6)+1</f>
        <v>150</v>
      </c>
      <c r="F3580">
        <f>MOD(D3580,'Peaker Keys'!$B$6)</f>
        <v>21</v>
      </c>
      <c r="G3580" t="str">
        <f>VLOOKUP(E3580,Clustering!$A$6:$B$370,2,FALSE)</f>
        <v>Winter</v>
      </c>
      <c r="H3580">
        <f>IF('Peaker Keys'!$B$29&gt;0,MAX(0,MIN('Peaker Keys'!$B$10,B3580/'Peaker Keys'!$B$29)),0)</f>
        <v>0</v>
      </c>
      <c r="I3580">
        <f>MAX(0,MIN('Peaker Keys'!$B$10,C3580/'Peaker Keys'!$B$30))</f>
        <v>3.2604379752815875E-2</v>
      </c>
      <c r="J3580">
        <f>IF('Peaker Keys'!$B$31=1,H3580,I3580)</f>
        <v>0</v>
      </c>
    </row>
    <row r="3581" spans="1:10" x14ac:dyDescent="0.25">
      <c r="A3581">
        <v>3575</v>
      </c>
      <c r="B3581">
        <v>0</v>
      </c>
      <c r="C3581">
        <v>2345.6</v>
      </c>
      <c r="D3581">
        <f>MOD(A3581-1+'Peaker Keys'!$B$7,'Peaker Keys'!$B$5)</f>
        <v>3598</v>
      </c>
      <c r="E3581">
        <f>INT(D3581/'Peaker Keys'!$B$6)+1</f>
        <v>150</v>
      </c>
      <c r="F3581">
        <f>MOD(D3581,'Peaker Keys'!$B$6)</f>
        <v>22</v>
      </c>
      <c r="G3581" t="str">
        <f>VLOOKUP(E3581,Clustering!$A$6:$B$370,2,FALSE)</f>
        <v>Winter</v>
      </c>
      <c r="H3581">
        <f>IF('Peaker Keys'!$B$29&gt;0,MAX(0,MIN('Peaker Keys'!$B$10,B3581/'Peaker Keys'!$B$29)),0)</f>
        <v>0</v>
      </c>
      <c r="I3581">
        <f>MAX(0,MIN('Peaker Keys'!$B$10,C3581/'Peaker Keys'!$B$30))</f>
        <v>1.9648741880737095E-2</v>
      </c>
      <c r="J3581">
        <f>IF('Peaker Keys'!$B$31=1,H3581,I3581)</f>
        <v>0</v>
      </c>
    </row>
    <row r="3582" spans="1:10" x14ac:dyDescent="0.25">
      <c r="A3582">
        <v>3576</v>
      </c>
      <c r="B3582">
        <v>0</v>
      </c>
      <c r="C3582">
        <v>1048</v>
      </c>
      <c r="D3582">
        <f>MOD(A3582-1+'Peaker Keys'!$B$7,'Peaker Keys'!$B$5)</f>
        <v>3599</v>
      </c>
      <c r="E3582">
        <f>INT(D3582/'Peaker Keys'!$B$6)+1</f>
        <v>150</v>
      </c>
      <c r="F3582">
        <f>MOD(D3582,'Peaker Keys'!$B$6)</f>
        <v>23</v>
      </c>
      <c r="G3582" t="str">
        <f>VLOOKUP(E3582,Clustering!$A$6:$B$370,2,FALSE)</f>
        <v>Winter</v>
      </c>
      <c r="H3582">
        <f>IF('Peaker Keys'!$B$29&gt;0,MAX(0,MIN('Peaker Keys'!$B$10,B3582/'Peaker Keys'!$B$29)),0)</f>
        <v>0</v>
      </c>
      <c r="I3582">
        <f>MAX(0,MIN('Peaker Keys'!$B$10,C3582/'Peaker Keys'!$B$30))</f>
        <v>8.7789399262502028E-3</v>
      </c>
      <c r="J3582">
        <f>IF('Peaker Keys'!$B$31=1,H3582,I3582)</f>
        <v>0</v>
      </c>
    </row>
    <row r="3583" spans="1:10" x14ac:dyDescent="0.25">
      <c r="A3583">
        <v>3577</v>
      </c>
      <c r="B3583">
        <v>0</v>
      </c>
      <c r="C3583">
        <v>1048</v>
      </c>
      <c r="D3583">
        <f>MOD(A3583-1+'Peaker Keys'!$B$7,'Peaker Keys'!$B$5)</f>
        <v>3600</v>
      </c>
      <c r="E3583">
        <f>INT(D3583/'Peaker Keys'!$B$6)+1</f>
        <v>151</v>
      </c>
      <c r="F3583">
        <f>MOD(D3583,'Peaker Keys'!$B$6)</f>
        <v>0</v>
      </c>
      <c r="G3583" t="str">
        <f>VLOOKUP(E3583,Clustering!$A$6:$B$370,2,FALSE)</f>
        <v>Spring</v>
      </c>
      <c r="H3583">
        <f>IF('Peaker Keys'!$B$29&gt;0,MAX(0,MIN('Peaker Keys'!$B$10,B3583/'Peaker Keys'!$B$29)),0)</f>
        <v>0</v>
      </c>
      <c r="I3583">
        <f>MAX(0,MIN('Peaker Keys'!$B$10,C3583/'Peaker Keys'!$B$30))</f>
        <v>8.7789399262502028E-3</v>
      </c>
      <c r="J3583">
        <f>IF('Peaker Keys'!$B$31=1,H3583,I3583)</f>
        <v>0</v>
      </c>
    </row>
    <row r="3584" spans="1:10" x14ac:dyDescent="0.25">
      <c r="A3584">
        <v>3578</v>
      </c>
      <c r="B3584">
        <v>0</v>
      </c>
      <c r="C3584">
        <v>1048</v>
      </c>
      <c r="D3584">
        <f>MOD(A3584-1+'Peaker Keys'!$B$7,'Peaker Keys'!$B$5)</f>
        <v>3601</v>
      </c>
      <c r="E3584">
        <f>INT(D3584/'Peaker Keys'!$B$6)+1</f>
        <v>151</v>
      </c>
      <c r="F3584">
        <f>MOD(D3584,'Peaker Keys'!$B$6)</f>
        <v>1</v>
      </c>
      <c r="G3584" t="str">
        <f>VLOOKUP(E3584,Clustering!$A$6:$B$370,2,FALSE)</f>
        <v>Spring</v>
      </c>
      <c r="H3584">
        <f>IF('Peaker Keys'!$B$29&gt;0,MAX(0,MIN('Peaker Keys'!$B$10,B3584/'Peaker Keys'!$B$29)),0)</f>
        <v>0</v>
      </c>
      <c r="I3584">
        <f>MAX(0,MIN('Peaker Keys'!$B$10,C3584/'Peaker Keys'!$B$30))</f>
        <v>8.7789399262502028E-3</v>
      </c>
      <c r="J3584">
        <f>IF('Peaker Keys'!$B$31=1,H3584,I3584)</f>
        <v>0</v>
      </c>
    </row>
    <row r="3585" spans="1:10" x14ac:dyDescent="0.25">
      <c r="A3585">
        <v>3579</v>
      </c>
      <c r="B3585">
        <v>0</v>
      </c>
      <c r="C3585">
        <v>1048</v>
      </c>
      <c r="D3585">
        <f>MOD(A3585-1+'Peaker Keys'!$B$7,'Peaker Keys'!$B$5)</f>
        <v>3602</v>
      </c>
      <c r="E3585">
        <f>INT(D3585/'Peaker Keys'!$B$6)+1</f>
        <v>151</v>
      </c>
      <c r="F3585">
        <f>MOD(D3585,'Peaker Keys'!$B$6)</f>
        <v>2</v>
      </c>
      <c r="G3585" t="str">
        <f>VLOOKUP(E3585,Clustering!$A$6:$B$370,2,FALSE)</f>
        <v>Spring</v>
      </c>
      <c r="H3585">
        <f>IF('Peaker Keys'!$B$29&gt;0,MAX(0,MIN('Peaker Keys'!$B$10,B3585/'Peaker Keys'!$B$29)),0)</f>
        <v>0</v>
      </c>
      <c r="I3585">
        <f>MAX(0,MIN('Peaker Keys'!$B$10,C3585/'Peaker Keys'!$B$30))</f>
        <v>8.7789399262502028E-3</v>
      </c>
      <c r="J3585">
        <f>IF('Peaker Keys'!$B$31=1,H3585,I3585)</f>
        <v>0</v>
      </c>
    </row>
    <row r="3586" spans="1:10" x14ac:dyDescent="0.25">
      <c r="A3586">
        <v>3580</v>
      </c>
      <c r="B3586">
        <v>0</v>
      </c>
      <c r="C3586">
        <v>1017.1</v>
      </c>
      <c r="D3586">
        <f>MOD(A3586-1+'Peaker Keys'!$B$7,'Peaker Keys'!$B$5)</f>
        <v>3603</v>
      </c>
      <c r="E3586">
        <f>INT(D3586/'Peaker Keys'!$B$6)+1</f>
        <v>151</v>
      </c>
      <c r="F3586">
        <f>MOD(D3586,'Peaker Keys'!$B$6)</f>
        <v>3</v>
      </c>
      <c r="G3586" t="str">
        <f>VLOOKUP(E3586,Clustering!$A$6:$B$370,2,FALSE)</f>
        <v>Spring</v>
      </c>
      <c r="H3586">
        <f>IF('Peaker Keys'!$B$29&gt;0,MAX(0,MIN('Peaker Keys'!$B$10,B3586/'Peaker Keys'!$B$29)),0)</f>
        <v>0</v>
      </c>
      <c r="I3586">
        <f>MAX(0,MIN('Peaker Keys'!$B$10,C3586/'Peaker Keys'!$B$30))</f>
        <v>8.5200952280430169E-3</v>
      </c>
      <c r="J3586">
        <f>IF('Peaker Keys'!$B$31=1,H3586,I3586)</f>
        <v>0</v>
      </c>
    </row>
    <row r="3587" spans="1:10" x14ac:dyDescent="0.25">
      <c r="A3587">
        <v>3581</v>
      </c>
      <c r="B3587">
        <v>0</v>
      </c>
      <c r="C3587">
        <v>984.3</v>
      </c>
      <c r="D3587">
        <f>MOD(A3587-1+'Peaker Keys'!$B$7,'Peaker Keys'!$B$5)</f>
        <v>3604</v>
      </c>
      <c r="E3587">
        <f>INT(D3587/'Peaker Keys'!$B$6)+1</f>
        <v>151</v>
      </c>
      <c r="F3587">
        <f>MOD(D3587,'Peaker Keys'!$B$6)</f>
        <v>4</v>
      </c>
      <c r="G3587" t="str">
        <f>VLOOKUP(E3587,Clustering!$A$6:$B$370,2,FALSE)</f>
        <v>Spring</v>
      </c>
      <c r="H3587">
        <f>IF('Peaker Keys'!$B$29&gt;0,MAX(0,MIN('Peaker Keys'!$B$10,B3587/'Peaker Keys'!$B$29)),0)</f>
        <v>0</v>
      </c>
      <c r="I3587">
        <f>MAX(0,MIN('Peaker Keys'!$B$10,C3587/'Peaker Keys'!$B$30))</f>
        <v>8.2453345127939635E-3</v>
      </c>
      <c r="J3587">
        <f>IF('Peaker Keys'!$B$31=1,H3587,I3587)</f>
        <v>0</v>
      </c>
    </row>
    <row r="3588" spans="1:10" x14ac:dyDescent="0.25">
      <c r="A3588">
        <v>3582</v>
      </c>
      <c r="B3588">
        <v>0</v>
      </c>
      <c r="C3588">
        <v>984.3</v>
      </c>
      <c r="D3588">
        <f>MOD(A3588-1+'Peaker Keys'!$B$7,'Peaker Keys'!$B$5)</f>
        <v>3605</v>
      </c>
      <c r="E3588">
        <f>INT(D3588/'Peaker Keys'!$B$6)+1</f>
        <v>151</v>
      </c>
      <c r="F3588">
        <f>MOD(D3588,'Peaker Keys'!$B$6)</f>
        <v>5</v>
      </c>
      <c r="G3588" t="str">
        <f>VLOOKUP(E3588,Clustering!$A$6:$B$370,2,FALSE)</f>
        <v>Spring</v>
      </c>
      <c r="H3588">
        <f>IF('Peaker Keys'!$B$29&gt;0,MAX(0,MIN('Peaker Keys'!$B$10,B3588/'Peaker Keys'!$B$29)),0)</f>
        <v>0</v>
      </c>
      <c r="I3588">
        <f>MAX(0,MIN('Peaker Keys'!$B$10,C3588/'Peaker Keys'!$B$30))</f>
        <v>8.2453345127939635E-3</v>
      </c>
      <c r="J3588">
        <f>IF('Peaker Keys'!$B$31=1,H3588,I3588)</f>
        <v>0</v>
      </c>
    </row>
    <row r="3589" spans="1:10" x14ac:dyDescent="0.25">
      <c r="A3589">
        <v>3583</v>
      </c>
      <c r="B3589">
        <v>0</v>
      </c>
      <c r="C3589">
        <v>984.3</v>
      </c>
      <c r="D3589">
        <f>MOD(A3589-1+'Peaker Keys'!$B$7,'Peaker Keys'!$B$5)</f>
        <v>3606</v>
      </c>
      <c r="E3589">
        <f>INT(D3589/'Peaker Keys'!$B$6)+1</f>
        <v>151</v>
      </c>
      <c r="F3589">
        <f>MOD(D3589,'Peaker Keys'!$B$6)</f>
        <v>6</v>
      </c>
      <c r="G3589" t="str">
        <f>VLOOKUP(E3589,Clustering!$A$6:$B$370,2,FALSE)</f>
        <v>Spring</v>
      </c>
      <c r="H3589">
        <f>IF('Peaker Keys'!$B$29&gt;0,MAX(0,MIN('Peaker Keys'!$B$10,B3589/'Peaker Keys'!$B$29)),0)</f>
        <v>0</v>
      </c>
      <c r="I3589">
        <f>MAX(0,MIN('Peaker Keys'!$B$10,C3589/'Peaker Keys'!$B$30))</f>
        <v>8.2453345127939635E-3</v>
      </c>
      <c r="J3589">
        <f>IF('Peaker Keys'!$B$31=1,H3589,I3589)</f>
        <v>0</v>
      </c>
    </row>
    <row r="3590" spans="1:10" x14ac:dyDescent="0.25">
      <c r="A3590">
        <v>3584</v>
      </c>
      <c r="B3590">
        <v>0</v>
      </c>
      <c r="C3590">
        <v>984.3</v>
      </c>
      <c r="D3590">
        <f>MOD(A3590-1+'Peaker Keys'!$B$7,'Peaker Keys'!$B$5)</f>
        <v>3607</v>
      </c>
      <c r="E3590">
        <f>INT(D3590/'Peaker Keys'!$B$6)+1</f>
        <v>151</v>
      </c>
      <c r="F3590">
        <f>MOD(D3590,'Peaker Keys'!$B$6)</f>
        <v>7</v>
      </c>
      <c r="G3590" t="str">
        <f>VLOOKUP(E3590,Clustering!$A$6:$B$370,2,FALSE)</f>
        <v>Spring</v>
      </c>
      <c r="H3590">
        <f>IF('Peaker Keys'!$B$29&gt;0,MAX(0,MIN('Peaker Keys'!$B$10,B3590/'Peaker Keys'!$B$29)),0)</f>
        <v>0</v>
      </c>
      <c r="I3590">
        <f>MAX(0,MIN('Peaker Keys'!$B$10,C3590/'Peaker Keys'!$B$30))</f>
        <v>8.2453345127939635E-3</v>
      </c>
      <c r="J3590">
        <f>IF('Peaker Keys'!$B$31=1,H3590,I3590)</f>
        <v>0</v>
      </c>
    </row>
    <row r="3591" spans="1:10" x14ac:dyDescent="0.25">
      <c r="A3591">
        <v>3585</v>
      </c>
      <c r="B3591">
        <v>0</v>
      </c>
      <c r="C3591">
        <v>984.3</v>
      </c>
      <c r="D3591">
        <f>MOD(A3591-1+'Peaker Keys'!$B$7,'Peaker Keys'!$B$5)</f>
        <v>3608</v>
      </c>
      <c r="E3591">
        <f>INT(D3591/'Peaker Keys'!$B$6)+1</f>
        <v>151</v>
      </c>
      <c r="F3591">
        <f>MOD(D3591,'Peaker Keys'!$B$6)</f>
        <v>8</v>
      </c>
      <c r="G3591" t="str">
        <f>VLOOKUP(E3591,Clustering!$A$6:$B$370,2,FALSE)</f>
        <v>Spring</v>
      </c>
      <c r="H3591">
        <f>IF('Peaker Keys'!$B$29&gt;0,MAX(0,MIN('Peaker Keys'!$B$10,B3591/'Peaker Keys'!$B$29)),0)</f>
        <v>0</v>
      </c>
      <c r="I3591">
        <f>MAX(0,MIN('Peaker Keys'!$B$10,C3591/'Peaker Keys'!$B$30))</f>
        <v>8.2453345127939635E-3</v>
      </c>
      <c r="J3591">
        <f>IF('Peaker Keys'!$B$31=1,H3591,I3591)</f>
        <v>0</v>
      </c>
    </row>
    <row r="3592" spans="1:10" x14ac:dyDescent="0.25">
      <c r="A3592">
        <v>3586</v>
      </c>
      <c r="B3592">
        <v>0</v>
      </c>
      <c r="C3592">
        <v>984.3</v>
      </c>
      <c r="D3592">
        <f>MOD(A3592-1+'Peaker Keys'!$B$7,'Peaker Keys'!$B$5)</f>
        <v>3609</v>
      </c>
      <c r="E3592">
        <f>INT(D3592/'Peaker Keys'!$B$6)+1</f>
        <v>151</v>
      </c>
      <c r="F3592">
        <f>MOD(D3592,'Peaker Keys'!$B$6)</f>
        <v>9</v>
      </c>
      <c r="G3592" t="str">
        <f>VLOOKUP(E3592,Clustering!$A$6:$B$370,2,FALSE)</f>
        <v>Spring</v>
      </c>
      <c r="H3592">
        <f>IF('Peaker Keys'!$B$29&gt;0,MAX(0,MIN('Peaker Keys'!$B$10,B3592/'Peaker Keys'!$B$29)),0)</f>
        <v>0</v>
      </c>
      <c r="I3592">
        <f>MAX(0,MIN('Peaker Keys'!$B$10,C3592/'Peaker Keys'!$B$30))</f>
        <v>8.2453345127939635E-3</v>
      </c>
      <c r="J3592">
        <f>IF('Peaker Keys'!$B$31=1,H3592,I3592)</f>
        <v>0</v>
      </c>
    </row>
    <row r="3593" spans="1:10" x14ac:dyDescent="0.25">
      <c r="A3593">
        <v>3587</v>
      </c>
      <c r="B3593">
        <v>0</v>
      </c>
      <c r="C3593">
        <v>984.3</v>
      </c>
      <c r="D3593">
        <f>MOD(A3593-1+'Peaker Keys'!$B$7,'Peaker Keys'!$B$5)</f>
        <v>3610</v>
      </c>
      <c r="E3593">
        <f>INT(D3593/'Peaker Keys'!$B$6)+1</f>
        <v>151</v>
      </c>
      <c r="F3593">
        <f>MOD(D3593,'Peaker Keys'!$B$6)</f>
        <v>10</v>
      </c>
      <c r="G3593" t="str">
        <f>VLOOKUP(E3593,Clustering!$A$6:$B$370,2,FALSE)</f>
        <v>Spring</v>
      </c>
      <c r="H3593">
        <f>IF('Peaker Keys'!$B$29&gt;0,MAX(0,MIN('Peaker Keys'!$B$10,B3593/'Peaker Keys'!$B$29)),0)</f>
        <v>0</v>
      </c>
      <c r="I3593">
        <f>MAX(0,MIN('Peaker Keys'!$B$10,C3593/'Peaker Keys'!$B$30))</f>
        <v>8.2453345127939635E-3</v>
      </c>
      <c r="J3593">
        <f>IF('Peaker Keys'!$B$31=1,H3593,I3593)</f>
        <v>0</v>
      </c>
    </row>
    <row r="3594" spans="1:10" x14ac:dyDescent="0.25">
      <c r="A3594">
        <v>3588</v>
      </c>
      <c r="B3594">
        <v>0</v>
      </c>
      <c r="C3594">
        <v>989.1</v>
      </c>
      <c r="D3594">
        <f>MOD(A3594-1+'Peaker Keys'!$B$7,'Peaker Keys'!$B$5)</f>
        <v>3611</v>
      </c>
      <c r="E3594">
        <f>INT(D3594/'Peaker Keys'!$B$6)+1</f>
        <v>151</v>
      </c>
      <c r="F3594">
        <f>MOD(D3594,'Peaker Keys'!$B$6)</f>
        <v>11</v>
      </c>
      <c r="G3594" t="str">
        <f>VLOOKUP(E3594,Clustering!$A$6:$B$370,2,FALSE)</f>
        <v>Spring</v>
      </c>
      <c r="H3594">
        <f>IF('Peaker Keys'!$B$29&gt;0,MAX(0,MIN('Peaker Keys'!$B$10,B3594/'Peaker Keys'!$B$29)),0)</f>
        <v>0</v>
      </c>
      <c r="I3594">
        <f>MAX(0,MIN('Peaker Keys'!$B$10,C3594/'Peaker Keys'!$B$30))</f>
        <v>8.2855433979523632E-3</v>
      </c>
      <c r="J3594">
        <f>IF('Peaker Keys'!$B$31=1,H3594,I3594)</f>
        <v>0</v>
      </c>
    </row>
    <row r="3595" spans="1:10" x14ac:dyDescent="0.25">
      <c r="A3595">
        <v>3589</v>
      </c>
      <c r="B3595">
        <v>0</v>
      </c>
      <c r="C3595">
        <v>1048</v>
      </c>
      <c r="D3595">
        <f>MOD(A3595-1+'Peaker Keys'!$B$7,'Peaker Keys'!$B$5)</f>
        <v>3612</v>
      </c>
      <c r="E3595">
        <f>INT(D3595/'Peaker Keys'!$B$6)+1</f>
        <v>151</v>
      </c>
      <c r="F3595">
        <f>MOD(D3595,'Peaker Keys'!$B$6)</f>
        <v>12</v>
      </c>
      <c r="G3595" t="str">
        <f>VLOOKUP(E3595,Clustering!$A$6:$B$370,2,FALSE)</f>
        <v>Spring</v>
      </c>
      <c r="H3595">
        <f>IF('Peaker Keys'!$B$29&gt;0,MAX(0,MIN('Peaker Keys'!$B$10,B3595/'Peaker Keys'!$B$29)),0)</f>
        <v>0</v>
      </c>
      <c r="I3595">
        <f>MAX(0,MIN('Peaker Keys'!$B$10,C3595/'Peaker Keys'!$B$30))</f>
        <v>8.7789399262502028E-3</v>
      </c>
      <c r="J3595">
        <f>IF('Peaker Keys'!$B$31=1,H3595,I3595)</f>
        <v>0</v>
      </c>
    </row>
    <row r="3596" spans="1:10" x14ac:dyDescent="0.25">
      <c r="A3596">
        <v>3590</v>
      </c>
      <c r="B3596">
        <v>0</v>
      </c>
      <c r="C3596">
        <v>2341.3000000000002</v>
      </c>
      <c r="D3596">
        <f>MOD(A3596-1+'Peaker Keys'!$B$7,'Peaker Keys'!$B$5)</f>
        <v>3613</v>
      </c>
      <c r="E3596">
        <f>INT(D3596/'Peaker Keys'!$B$6)+1</f>
        <v>151</v>
      </c>
      <c r="F3596">
        <f>MOD(D3596,'Peaker Keys'!$B$6)</f>
        <v>13</v>
      </c>
      <c r="G3596" t="str">
        <f>VLOOKUP(E3596,Clustering!$A$6:$B$370,2,FALSE)</f>
        <v>Spring</v>
      </c>
      <c r="H3596">
        <f>IF('Peaker Keys'!$B$29&gt;0,MAX(0,MIN('Peaker Keys'!$B$10,B3596/'Peaker Keys'!$B$29)),0)</f>
        <v>0</v>
      </c>
      <c r="I3596">
        <f>MAX(0,MIN('Peaker Keys'!$B$10,C3596/'Peaker Keys'!$B$30))</f>
        <v>1.9612721421116031E-2</v>
      </c>
      <c r="J3596">
        <f>IF('Peaker Keys'!$B$31=1,H3596,I3596)</f>
        <v>0</v>
      </c>
    </row>
    <row r="3597" spans="1:10" x14ac:dyDescent="0.25">
      <c r="A3597">
        <v>3591</v>
      </c>
      <c r="B3597">
        <v>0</v>
      </c>
      <c r="C3597">
        <v>3170.4</v>
      </c>
      <c r="D3597">
        <f>MOD(A3597-1+'Peaker Keys'!$B$7,'Peaker Keys'!$B$5)</f>
        <v>3614</v>
      </c>
      <c r="E3597">
        <f>INT(D3597/'Peaker Keys'!$B$6)+1</f>
        <v>151</v>
      </c>
      <c r="F3597">
        <f>MOD(D3597,'Peaker Keys'!$B$6)</f>
        <v>14</v>
      </c>
      <c r="G3597" t="str">
        <f>VLOOKUP(E3597,Clustering!$A$6:$B$370,2,FALSE)</f>
        <v>Spring</v>
      </c>
      <c r="H3597">
        <f>IF('Peaker Keys'!$B$29&gt;0,MAX(0,MIN('Peaker Keys'!$B$10,B3597/'Peaker Keys'!$B$29)),0)</f>
        <v>0</v>
      </c>
      <c r="I3597">
        <f>MAX(0,MIN('Peaker Keys'!$B$10,C3597/'Peaker Keys'!$B$30))</f>
        <v>2.6557968647121798E-2</v>
      </c>
      <c r="J3597">
        <f>IF('Peaker Keys'!$B$31=1,H3597,I3597)</f>
        <v>0</v>
      </c>
    </row>
    <row r="3598" spans="1:10" x14ac:dyDescent="0.25">
      <c r="A3598">
        <v>3592</v>
      </c>
      <c r="B3598">
        <v>0</v>
      </c>
      <c r="C3598">
        <v>3724.5</v>
      </c>
      <c r="D3598">
        <f>MOD(A3598-1+'Peaker Keys'!$B$7,'Peaker Keys'!$B$5)</f>
        <v>3615</v>
      </c>
      <c r="E3598">
        <f>INT(D3598/'Peaker Keys'!$B$6)+1</f>
        <v>151</v>
      </c>
      <c r="F3598">
        <f>MOD(D3598,'Peaker Keys'!$B$6)</f>
        <v>15</v>
      </c>
      <c r="G3598" t="str">
        <f>VLOOKUP(E3598,Clustering!$A$6:$B$370,2,FALSE)</f>
        <v>Spring</v>
      </c>
      <c r="H3598">
        <f>IF('Peaker Keys'!$B$29&gt;0,MAX(0,MIN('Peaker Keys'!$B$10,B3598/'Peaker Keys'!$B$29)),0)</f>
        <v>0</v>
      </c>
      <c r="I3598">
        <f>MAX(0,MIN('Peaker Keys'!$B$10,C3598/'Peaker Keys'!$B$30))</f>
        <v>3.1199581827594351E-2</v>
      </c>
      <c r="J3598">
        <f>IF('Peaker Keys'!$B$31=1,H3598,I3598)</f>
        <v>0</v>
      </c>
    </row>
    <row r="3599" spans="1:10" x14ac:dyDescent="0.25">
      <c r="A3599">
        <v>3593</v>
      </c>
      <c r="B3599">
        <v>166.9</v>
      </c>
      <c r="C3599">
        <v>3803.6</v>
      </c>
      <c r="D3599">
        <f>MOD(A3599-1+'Peaker Keys'!$B$7,'Peaker Keys'!$B$5)</f>
        <v>3616</v>
      </c>
      <c r="E3599">
        <f>INT(D3599/'Peaker Keys'!$B$6)+1</f>
        <v>151</v>
      </c>
      <c r="F3599">
        <f>MOD(D3599,'Peaker Keys'!$B$6)</f>
        <v>16</v>
      </c>
      <c r="G3599" t="str">
        <f>VLOOKUP(E3599,Clustering!$A$6:$B$370,2,FALSE)</f>
        <v>Spring</v>
      </c>
      <c r="H3599">
        <f>IF('Peaker Keys'!$B$29&gt;0,MAX(0,MIN('Peaker Keys'!$B$10,B3599/'Peaker Keys'!$B$29)),0)</f>
        <v>0.39252116650987773</v>
      </c>
      <c r="I3599">
        <f>MAX(0,MIN('Peaker Keys'!$B$10,C3599/'Peaker Keys'!$B$30))</f>
        <v>3.1862190747600445E-2</v>
      </c>
      <c r="J3599">
        <f>IF('Peaker Keys'!$B$31=1,H3599,I3599)</f>
        <v>0.39252116650987773</v>
      </c>
    </row>
    <row r="3600" spans="1:10" x14ac:dyDescent="0.25">
      <c r="A3600">
        <v>3594</v>
      </c>
      <c r="B3600">
        <v>225.4</v>
      </c>
      <c r="C3600">
        <v>7520.1</v>
      </c>
      <c r="D3600">
        <f>MOD(A3600-1+'Peaker Keys'!$B$7,'Peaker Keys'!$B$5)</f>
        <v>3617</v>
      </c>
      <c r="E3600">
        <f>INT(D3600/'Peaker Keys'!$B$6)+1</f>
        <v>151</v>
      </c>
      <c r="F3600">
        <f>MOD(D3600,'Peaker Keys'!$B$6)</f>
        <v>17</v>
      </c>
      <c r="G3600" t="str">
        <f>VLOOKUP(E3600,Clustering!$A$6:$B$370,2,FALSE)</f>
        <v>Spring</v>
      </c>
      <c r="H3600">
        <f>IF('Peaker Keys'!$B$29&gt;0,MAX(0,MIN('Peaker Keys'!$B$10,B3600/'Peaker Keys'!$B$29)),0)</f>
        <v>0.53010348071495772</v>
      </c>
      <c r="I3600">
        <f>MAX(0,MIN('Peaker Keys'!$B$10,C3600/'Peaker Keys'!$B$30))</f>
        <v>6.2994757766597478E-2</v>
      </c>
      <c r="J3600">
        <f>IF('Peaker Keys'!$B$31=1,H3600,I3600)</f>
        <v>0.53010348071495772</v>
      </c>
    </row>
    <row r="3601" spans="1:10" x14ac:dyDescent="0.25">
      <c r="A3601">
        <v>3595</v>
      </c>
      <c r="B3601">
        <v>225.4</v>
      </c>
      <c r="C3601">
        <v>14231.1</v>
      </c>
      <c r="D3601">
        <f>MOD(A3601-1+'Peaker Keys'!$B$7,'Peaker Keys'!$B$5)</f>
        <v>3618</v>
      </c>
      <c r="E3601">
        <f>INT(D3601/'Peaker Keys'!$B$6)+1</f>
        <v>151</v>
      </c>
      <c r="F3601">
        <f>MOD(D3601,'Peaker Keys'!$B$6)</f>
        <v>18</v>
      </c>
      <c r="G3601" t="str">
        <f>VLOOKUP(E3601,Clustering!$A$6:$B$370,2,FALSE)</f>
        <v>Spring</v>
      </c>
      <c r="H3601">
        <f>IF('Peaker Keys'!$B$29&gt;0,MAX(0,MIN('Peaker Keys'!$B$10,B3601/'Peaker Keys'!$B$29)),0)</f>
        <v>0.53010348071495772</v>
      </c>
      <c r="I3601">
        <f>MAX(0,MIN('Peaker Keys'!$B$10,C3601/'Peaker Keys'!$B$30))</f>
        <v>0.1192118053286825</v>
      </c>
      <c r="J3601">
        <f>IF('Peaker Keys'!$B$31=1,H3601,I3601)</f>
        <v>0.53010348071495772</v>
      </c>
    </row>
    <row r="3602" spans="1:10" x14ac:dyDescent="0.25">
      <c r="A3602">
        <v>3596</v>
      </c>
      <c r="B3602">
        <v>225.4</v>
      </c>
      <c r="C3602">
        <v>14324</v>
      </c>
      <c r="D3602">
        <f>MOD(A3602-1+'Peaker Keys'!$B$7,'Peaker Keys'!$B$5)</f>
        <v>3619</v>
      </c>
      <c r="E3602">
        <f>INT(D3602/'Peaker Keys'!$B$6)+1</f>
        <v>151</v>
      </c>
      <c r="F3602">
        <f>MOD(D3602,'Peaker Keys'!$B$6)</f>
        <v>19</v>
      </c>
      <c r="G3602" t="str">
        <f>VLOOKUP(E3602,Clustering!$A$6:$B$370,2,FALSE)</f>
        <v>Spring</v>
      </c>
      <c r="H3602">
        <f>IF('Peaker Keys'!$B$29&gt;0,MAX(0,MIN('Peaker Keys'!$B$10,B3602/'Peaker Keys'!$B$29)),0)</f>
        <v>0.53010348071495772</v>
      </c>
      <c r="I3602">
        <f>MAX(0,MIN('Peaker Keys'!$B$10,C3602/'Peaker Keys'!$B$30))</f>
        <v>0.11999001479351899</v>
      </c>
      <c r="J3602">
        <f>IF('Peaker Keys'!$B$31=1,H3602,I3602)</f>
        <v>0.53010348071495772</v>
      </c>
    </row>
    <row r="3603" spans="1:10" x14ac:dyDescent="0.25">
      <c r="A3603">
        <v>3597</v>
      </c>
      <c r="B3603">
        <v>225.4</v>
      </c>
      <c r="C3603">
        <v>6352.8</v>
      </c>
      <c r="D3603">
        <f>MOD(A3603-1+'Peaker Keys'!$B$7,'Peaker Keys'!$B$5)</f>
        <v>3620</v>
      </c>
      <c r="E3603">
        <f>INT(D3603/'Peaker Keys'!$B$6)+1</f>
        <v>151</v>
      </c>
      <c r="F3603">
        <f>MOD(D3603,'Peaker Keys'!$B$6)</f>
        <v>20</v>
      </c>
      <c r="G3603" t="str">
        <f>VLOOKUP(E3603,Clustering!$A$6:$B$370,2,FALSE)</f>
        <v>Spring</v>
      </c>
      <c r="H3603">
        <f>IF('Peaker Keys'!$B$29&gt;0,MAX(0,MIN('Peaker Keys'!$B$10,B3603/'Peaker Keys'!$B$29)),0)</f>
        <v>0.53010348071495772</v>
      </c>
      <c r="I3603">
        <f>MAX(0,MIN('Peaker Keys'!$B$10,C3603/'Peaker Keys'!$B$30))</f>
        <v>5.3216459507139588E-2</v>
      </c>
      <c r="J3603">
        <f>IF('Peaker Keys'!$B$31=1,H3603,I3603)</f>
        <v>0.53010348071495772</v>
      </c>
    </row>
    <row r="3604" spans="1:10" x14ac:dyDescent="0.25">
      <c r="A3604">
        <v>3598</v>
      </c>
      <c r="B3604">
        <v>225.4</v>
      </c>
      <c r="C3604">
        <v>6613.2</v>
      </c>
      <c r="D3604">
        <f>MOD(A3604-1+'Peaker Keys'!$B$7,'Peaker Keys'!$B$5)</f>
        <v>3621</v>
      </c>
      <c r="E3604">
        <f>INT(D3604/'Peaker Keys'!$B$6)+1</f>
        <v>151</v>
      </c>
      <c r="F3604">
        <f>MOD(D3604,'Peaker Keys'!$B$6)</f>
        <v>21</v>
      </c>
      <c r="G3604" t="str">
        <f>VLOOKUP(E3604,Clustering!$A$6:$B$370,2,FALSE)</f>
        <v>Spring</v>
      </c>
      <c r="H3604">
        <f>IF('Peaker Keys'!$B$29&gt;0,MAX(0,MIN('Peaker Keys'!$B$10,B3604/'Peaker Keys'!$B$29)),0)</f>
        <v>0.53010348071495772</v>
      </c>
      <c r="I3604">
        <f>MAX(0,MIN('Peaker Keys'!$B$10,C3604/'Peaker Keys'!$B$30))</f>
        <v>5.5397791526982668E-2</v>
      </c>
      <c r="J3604">
        <f>IF('Peaker Keys'!$B$31=1,H3604,I3604)</f>
        <v>0.53010348071495772</v>
      </c>
    </row>
    <row r="3605" spans="1:10" x14ac:dyDescent="0.25">
      <c r="A3605">
        <v>3599</v>
      </c>
      <c r="B3605">
        <v>225.4</v>
      </c>
      <c r="C3605">
        <v>2585.6</v>
      </c>
      <c r="D3605">
        <f>MOD(A3605-1+'Peaker Keys'!$B$7,'Peaker Keys'!$B$5)</f>
        <v>3622</v>
      </c>
      <c r="E3605">
        <f>INT(D3605/'Peaker Keys'!$B$6)+1</f>
        <v>151</v>
      </c>
      <c r="F3605">
        <f>MOD(D3605,'Peaker Keys'!$B$6)</f>
        <v>22</v>
      </c>
      <c r="G3605" t="str">
        <f>VLOOKUP(E3605,Clustering!$A$6:$B$370,2,FALSE)</f>
        <v>Spring</v>
      </c>
      <c r="H3605">
        <f>IF('Peaker Keys'!$B$29&gt;0,MAX(0,MIN('Peaker Keys'!$B$10,B3605/'Peaker Keys'!$B$29)),0)</f>
        <v>0.53010348071495772</v>
      </c>
      <c r="I3605">
        <f>MAX(0,MIN('Peaker Keys'!$B$10,C3605/'Peaker Keys'!$B$30))</f>
        <v>2.1659186138656989E-2</v>
      </c>
      <c r="J3605">
        <f>IF('Peaker Keys'!$B$31=1,H3605,I3605)</f>
        <v>0.53010348071495772</v>
      </c>
    </row>
    <row r="3606" spans="1:10" x14ac:dyDescent="0.25">
      <c r="A3606">
        <v>3600</v>
      </c>
      <c r="B3606">
        <v>225.4</v>
      </c>
      <c r="C3606">
        <v>1296.5</v>
      </c>
      <c r="D3606">
        <f>MOD(A3606-1+'Peaker Keys'!$B$7,'Peaker Keys'!$B$5)</f>
        <v>3623</v>
      </c>
      <c r="E3606">
        <f>INT(D3606/'Peaker Keys'!$B$6)+1</f>
        <v>151</v>
      </c>
      <c r="F3606">
        <f>MOD(D3606,'Peaker Keys'!$B$6)</f>
        <v>23</v>
      </c>
      <c r="G3606" t="str">
        <f>VLOOKUP(E3606,Clustering!$A$6:$B$370,2,FALSE)</f>
        <v>Spring</v>
      </c>
      <c r="H3606">
        <f>IF('Peaker Keys'!$B$29&gt;0,MAX(0,MIN('Peaker Keys'!$B$10,B3606/'Peaker Keys'!$B$29)),0)</f>
        <v>0.53010348071495772</v>
      </c>
      <c r="I3606">
        <f>MAX(0,MIN('Peaker Keys'!$B$10,C3606/'Peaker Keys'!$B$30))</f>
        <v>1.0860587418304759E-2</v>
      </c>
      <c r="J3606">
        <f>IF('Peaker Keys'!$B$31=1,H3606,I3606)</f>
        <v>0.53010348071495772</v>
      </c>
    </row>
    <row r="3607" spans="1:10" x14ac:dyDescent="0.25">
      <c r="A3607">
        <v>3601</v>
      </c>
      <c r="B3607">
        <v>225.4</v>
      </c>
      <c r="C3607">
        <v>1237.5999999999999</v>
      </c>
      <c r="D3607">
        <f>MOD(A3607-1+'Peaker Keys'!$B$7,'Peaker Keys'!$B$5)</f>
        <v>3624</v>
      </c>
      <c r="E3607">
        <f>INT(D3607/'Peaker Keys'!$B$6)+1</f>
        <v>152</v>
      </c>
      <c r="F3607">
        <f>MOD(D3607,'Peaker Keys'!$B$6)</f>
        <v>0</v>
      </c>
      <c r="G3607" t="str">
        <f>VLOOKUP(E3607,Clustering!$A$6:$B$370,2,FALSE)</f>
        <v>Summer Peak</v>
      </c>
      <c r="H3607">
        <f>IF('Peaker Keys'!$B$29&gt;0,MAX(0,MIN('Peaker Keys'!$B$10,B3607/'Peaker Keys'!$B$29)),0)</f>
        <v>0.53010348071495772</v>
      </c>
      <c r="I3607">
        <f>MAX(0,MIN('Peaker Keys'!$B$10,C3607/'Peaker Keys'!$B$30))</f>
        <v>1.0367190890006917E-2</v>
      </c>
      <c r="J3607">
        <f>IF('Peaker Keys'!$B$31=1,H3607,I3607)</f>
        <v>0.53010348071495772</v>
      </c>
    </row>
    <row r="3608" spans="1:10" x14ac:dyDescent="0.25">
      <c r="A3608">
        <v>3602</v>
      </c>
      <c r="B3608">
        <v>225.4</v>
      </c>
      <c r="C3608">
        <v>1232.8</v>
      </c>
      <c r="D3608">
        <f>MOD(A3608-1+'Peaker Keys'!$B$7,'Peaker Keys'!$B$5)</f>
        <v>3625</v>
      </c>
      <c r="E3608">
        <f>INT(D3608/'Peaker Keys'!$B$6)+1</f>
        <v>152</v>
      </c>
      <c r="F3608">
        <f>MOD(D3608,'Peaker Keys'!$B$6)</f>
        <v>1</v>
      </c>
      <c r="G3608" t="str">
        <f>VLOOKUP(E3608,Clustering!$A$6:$B$370,2,FALSE)</f>
        <v>Summer Peak</v>
      </c>
      <c r="H3608">
        <f>IF('Peaker Keys'!$B$29&gt;0,MAX(0,MIN('Peaker Keys'!$B$10,B3608/'Peaker Keys'!$B$29)),0)</f>
        <v>0.53010348071495772</v>
      </c>
      <c r="I3608">
        <f>MAX(0,MIN('Peaker Keys'!$B$10,C3608/'Peaker Keys'!$B$30))</f>
        <v>1.0326982004848521E-2</v>
      </c>
      <c r="J3608">
        <f>IF('Peaker Keys'!$B$31=1,H3608,I3608)</f>
        <v>0.53010348071495772</v>
      </c>
    </row>
    <row r="3609" spans="1:10" x14ac:dyDescent="0.25">
      <c r="A3609">
        <v>3603</v>
      </c>
      <c r="B3609">
        <v>225.4</v>
      </c>
      <c r="C3609">
        <v>1232.8</v>
      </c>
      <c r="D3609">
        <f>MOD(A3609-1+'Peaker Keys'!$B$7,'Peaker Keys'!$B$5)</f>
        <v>3626</v>
      </c>
      <c r="E3609">
        <f>INT(D3609/'Peaker Keys'!$B$6)+1</f>
        <v>152</v>
      </c>
      <c r="F3609">
        <f>MOD(D3609,'Peaker Keys'!$B$6)</f>
        <v>2</v>
      </c>
      <c r="G3609" t="str">
        <f>VLOOKUP(E3609,Clustering!$A$6:$B$370,2,FALSE)</f>
        <v>Summer Peak</v>
      </c>
      <c r="H3609">
        <f>IF('Peaker Keys'!$B$29&gt;0,MAX(0,MIN('Peaker Keys'!$B$10,B3609/'Peaker Keys'!$B$29)),0)</f>
        <v>0.53010348071495772</v>
      </c>
      <c r="I3609">
        <f>MAX(0,MIN('Peaker Keys'!$B$10,C3609/'Peaker Keys'!$B$30))</f>
        <v>1.0326982004848521E-2</v>
      </c>
      <c r="J3609">
        <f>IF('Peaker Keys'!$B$31=1,H3609,I3609)</f>
        <v>0.53010348071495772</v>
      </c>
    </row>
    <row r="3610" spans="1:10" x14ac:dyDescent="0.25">
      <c r="A3610">
        <v>3604</v>
      </c>
      <c r="B3610">
        <v>225.4</v>
      </c>
      <c r="C3610">
        <v>1232.8</v>
      </c>
      <c r="D3610">
        <f>MOD(A3610-1+'Peaker Keys'!$B$7,'Peaker Keys'!$B$5)</f>
        <v>3627</v>
      </c>
      <c r="E3610">
        <f>INT(D3610/'Peaker Keys'!$B$6)+1</f>
        <v>152</v>
      </c>
      <c r="F3610">
        <f>MOD(D3610,'Peaker Keys'!$B$6)</f>
        <v>3</v>
      </c>
      <c r="G3610" t="str">
        <f>VLOOKUP(E3610,Clustering!$A$6:$B$370,2,FALSE)</f>
        <v>Summer Peak</v>
      </c>
      <c r="H3610">
        <f>IF('Peaker Keys'!$B$29&gt;0,MAX(0,MIN('Peaker Keys'!$B$10,B3610/'Peaker Keys'!$B$29)),0)</f>
        <v>0.53010348071495772</v>
      </c>
      <c r="I3610">
        <f>MAX(0,MIN('Peaker Keys'!$B$10,C3610/'Peaker Keys'!$B$30))</f>
        <v>1.0326982004848521E-2</v>
      </c>
      <c r="J3610">
        <f>IF('Peaker Keys'!$B$31=1,H3610,I3610)</f>
        <v>0.53010348071495772</v>
      </c>
    </row>
    <row r="3611" spans="1:10" x14ac:dyDescent="0.25">
      <c r="A3611">
        <v>3605</v>
      </c>
      <c r="B3611">
        <v>225.4</v>
      </c>
      <c r="C3611">
        <v>1232.8</v>
      </c>
      <c r="D3611">
        <f>MOD(A3611-1+'Peaker Keys'!$B$7,'Peaker Keys'!$B$5)</f>
        <v>3628</v>
      </c>
      <c r="E3611">
        <f>INT(D3611/'Peaker Keys'!$B$6)+1</f>
        <v>152</v>
      </c>
      <c r="F3611">
        <f>MOD(D3611,'Peaker Keys'!$B$6)</f>
        <v>4</v>
      </c>
      <c r="G3611" t="str">
        <f>VLOOKUP(E3611,Clustering!$A$6:$B$370,2,FALSE)</f>
        <v>Summer Peak</v>
      </c>
      <c r="H3611">
        <f>IF('Peaker Keys'!$B$29&gt;0,MAX(0,MIN('Peaker Keys'!$B$10,B3611/'Peaker Keys'!$B$29)),0)</f>
        <v>0.53010348071495772</v>
      </c>
      <c r="I3611">
        <f>MAX(0,MIN('Peaker Keys'!$B$10,C3611/'Peaker Keys'!$B$30))</f>
        <v>1.0326982004848521E-2</v>
      </c>
      <c r="J3611">
        <f>IF('Peaker Keys'!$B$31=1,H3611,I3611)</f>
        <v>0.53010348071495772</v>
      </c>
    </row>
    <row r="3612" spans="1:10" x14ac:dyDescent="0.25">
      <c r="A3612">
        <v>3606</v>
      </c>
      <c r="B3612">
        <v>225.4</v>
      </c>
      <c r="C3612">
        <v>1232.8</v>
      </c>
      <c r="D3612">
        <f>MOD(A3612-1+'Peaker Keys'!$B$7,'Peaker Keys'!$B$5)</f>
        <v>3629</v>
      </c>
      <c r="E3612">
        <f>INT(D3612/'Peaker Keys'!$B$6)+1</f>
        <v>152</v>
      </c>
      <c r="F3612">
        <f>MOD(D3612,'Peaker Keys'!$B$6)</f>
        <v>5</v>
      </c>
      <c r="G3612" t="str">
        <f>VLOOKUP(E3612,Clustering!$A$6:$B$370,2,FALSE)</f>
        <v>Summer Peak</v>
      </c>
      <c r="H3612">
        <f>IF('Peaker Keys'!$B$29&gt;0,MAX(0,MIN('Peaker Keys'!$B$10,B3612/'Peaker Keys'!$B$29)),0)</f>
        <v>0.53010348071495772</v>
      </c>
      <c r="I3612">
        <f>MAX(0,MIN('Peaker Keys'!$B$10,C3612/'Peaker Keys'!$B$30))</f>
        <v>1.0326982004848521E-2</v>
      </c>
      <c r="J3612">
        <f>IF('Peaker Keys'!$B$31=1,H3612,I3612)</f>
        <v>0.53010348071495772</v>
      </c>
    </row>
    <row r="3613" spans="1:10" x14ac:dyDescent="0.25">
      <c r="A3613">
        <v>3607</v>
      </c>
      <c r="B3613">
        <v>225.4</v>
      </c>
      <c r="C3613">
        <v>1232.8</v>
      </c>
      <c r="D3613">
        <f>MOD(A3613-1+'Peaker Keys'!$B$7,'Peaker Keys'!$B$5)</f>
        <v>3630</v>
      </c>
      <c r="E3613">
        <f>INT(D3613/'Peaker Keys'!$B$6)+1</f>
        <v>152</v>
      </c>
      <c r="F3613">
        <f>MOD(D3613,'Peaker Keys'!$B$6)</f>
        <v>6</v>
      </c>
      <c r="G3613" t="str">
        <f>VLOOKUP(E3613,Clustering!$A$6:$B$370,2,FALSE)</f>
        <v>Summer Peak</v>
      </c>
      <c r="H3613">
        <f>IF('Peaker Keys'!$B$29&gt;0,MAX(0,MIN('Peaker Keys'!$B$10,B3613/'Peaker Keys'!$B$29)),0)</f>
        <v>0.53010348071495772</v>
      </c>
      <c r="I3613">
        <f>MAX(0,MIN('Peaker Keys'!$B$10,C3613/'Peaker Keys'!$B$30))</f>
        <v>1.0326982004848521E-2</v>
      </c>
      <c r="J3613">
        <f>IF('Peaker Keys'!$B$31=1,H3613,I3613)</f>
        <v>0.53010348071495772</v>
      </c>
    </row>
    <row r="3614" spans="1:10" x14ac:dyDescent="0.25">
      <c r="A3614">
        <v>3608</v>
      </c>
      <c r="B3614">
        <v>225.4</v>
      </c>
      <c r="C3614">
        <v>1272.8</v>
      </c>
      <c r="D3614">
        <f>MOD(A3614-1+'Peaker Keys'!$B$7,'Peaker Keys'!$B$5)</f>
        <v>3631</v>
      </c>
      <c r="E3614">
        <f>INT(D3614/'Peaker Keys'!$B$6)+1</f>
        <v>152</v>
      </c>
      <c r="F3614">
        <f>MOD(D3614,'Peaker Keys'!$B$6)</f>
        <v>7</v>
      </c>
      <c r="G3614" t="str">
        <f>VLOOKUP(E3614,Clustering!$A$6:$B$370,2,FALSE)</f>
        <v>Summer Peak</v>
      </c>
      <c r="H3614">
        <f>IF('Peaker Keys'!$B$29&gt;0,MAX(0,MIN('Peaker Keys'!$B$10,B3614/'Peaker Keys'!$B$29)),0)</f>
        <v>0.53010348071495772</v>
      </c>
      <c r="I3614">
        <f>MAX(0,MIN('Peaker Keys'!$B$10,C3614/'Peaker Keys'!$B$30))</f>
        <v>1.0662056047835169E-2</v>
      </c>
      <c r="J3614">
        <f>IF('Peaker Keys'!$B$31=1,H3614,I3614)</f>
        <v>0.53010348071495772</v>
      </c>
    </row>
    <row r="3615" spans="1:10" x14ac:dyDescent="0.25">
      <c r="A3615">
        <v>3609</v>
      </c>
      <c r="B3615">
        <v>225.4</v>
      </c>
      <c r="C3615">
        <v>1237.5999999999999</v>
      </c>
      <c r="D3615">
        <f>MOD(A3615-1+'Peaker Keys'!$B$7,'Peaker Keys'!$B$5)</f>
        <v>3632</v>
      </c>
      <c r="E3615">
        <f>INT(D3615/'Peaker Keys'!$B$6)+1</f>
        <v>152</v>
      </c>
      <c r="F3615">
        <f>MOD(D3615,'Peaker Keys'!$B$6)</f>
        <v>8</v>
      </c>
      <c r="G3615" t="str">
        <f>VLOOKUP(E3615,Clustering!$A$6:$B$370,2,FALSE)</f>
        <v>Summer Peak</v>
      </c>
      <c r="H3615">
        <f>IF('Peaker Keys'!$B$29&gt;0,MAX(0,MIN('Peaker Keys'!$B$10,B3615/'Peaker Keys'!$B$29)),0)</f>
        <v>0.53010348071495772</v>
      </c>
      <c r="I3615">
        <f>MAX(0,MIN('Peaker Keys'!$B$10,C3615/'Peaker Keys'!$B$30))</f>
        <v>1.0367190890006917E-2</v>
      </c>
      <c r="J3615">
        <f>IF('Peaker Keys'!$B$31=1,H3615,I3615)</f>
        <v>0.53010348071495772</v>
      </c>
    </row>
    <row r="3616" spans="1:10" x14ac:dyDescent="0.25">
      <c r="A3616">
        <v>3610</v>
      </c>
      <c r="B3616">
        <v>225.4</v>
      </c>
      <c r="C3616">
        <v>1285.5999999999999</v>
      </c>
      <c r="D3616">
        <f>MOD(A3616-1+'Peaker Keys'!$B$7,'Peaker Keys'!$B$5)</f>
        <v>3633</v>
      </c>
      <c r="E3616">
        <f>INT(D3616/'Peaker Keys'!$B$6)+1</f>
        <v>152</v>
      </c>
      <c r="F3616">
        <f>MOD(D3616,'Peaker Keys'!$B$6)</f>
        <v>9</v>
      </c>
      <c r="G3616" t="str">
        <f>VLOOKUP(E3616,Clustering!$A$6:$B$370,2,FALSE)</f>
        <v>Summer Peak</v>
      </c>
      <c r="H3616">
        <f>IF('Peaker Keys'!$B$29&gt;0,MAX(0,MIN('Peaker Keys'!$B$10,B3616/'Peaker Keys'!$B$29)),0)</f>
        <v>0.53010348071495772</v>
      </c>
      <c r="I3616">
        <f>MAX(0,MIN('Peaker Keys'!$B$10,C3616/'Peaker Keys'!$B$30))</f>
        <v>1.0769279741590896E-2</v>
      </c>
      <c r="J3616">
        <f>IF('Peaker Keys'!$B$31=1,H3616,I3616)</f>
        <v>0.53010348071495772</v>
      </c>
    </row>
    <row r="3617" spans="1:10" x14ac:dyDescent="0.25">
      <c r="A3617">
        <v>3611</v>
      </c>
      <c r="B3617">
        <v>225.4</v>
      </c>
      <c r="C3617">
        <v>1232.8</v>
      </c>
      <c r="D3617">
        <f>MOD(A3617-1+'Peaker Keys'!$B$7,'Peaker Keys'!$B$5)</f>
        <v>3634</v>
      </c>
      <c r="E3617">
        <f>INT(D3617/'Peaker Keys'!$B$6)+1</f>
        <v>152</v>
      </c>
      <c r="F3617">
        <f>MOD(D3617,'Peaker Keys'!$B$6)</f>
        <v>10</v>
      </c>
      <c r="G3617" t="str">
        <f>VLOOKUP(E3617,Clustering!$A$6:$B$370,2,FALSE)</f>
        <v>Summer Peak</v>
      </c>
      <c r="H3617">
        <f>IF('Peaker Keys'!$B$29&gt;0,MAX(0,MIN('Peaker Keys'!$B$10,B3617/'Peaker Keys'!$B$29)),0)</f>
        <v>0.53010348071495772</v>
      </c>
      <c r="I3617">
        <f>MAX(0,MIN('Peaker Keys'!$B$10,C3617/'Peaker Keys'!$B$30))</f>
        <v>1.0326982004848521E-2</v>
      </c>
      <c r="J3617">
        <f>IF('Peaker Keys'!$B$31=1,H3617,I3617)</f>
        <v>0.53010348071495772</v>
      </c>
    </row>
    <row r="3618" spans="1:10" x14ac:dyDescent="0.25">
      <c r="A3618">
        <v>3612</v>
      </c>
      <c r="B3618">
        <v>225.4</v>
      </c>
      <c r="C3618">
        <v>1237.5999999999999</v>
      </c>
      <c r="D3618">
        <f>MOD(A3618-1+'Peaker Keys'!$B$7,'Peaker Keys'!$B$5)</f>
        <v>3635</v>
      </c>
      <c r="E3618">
        <f>INT(D3618/'Peaker Keys'!$B$6)+1</f>
        <v>152</v>
      </c>
      <c r="F3618">
        <f>MOD(D3618,'Peaker Keys'!$B$6)</f>
        <v>11</v>
      </c>
      <c r="G3618" t="str">
        <f>VLOOKUP(E3618,Clustering!$A$6:$B$370,2,FALSE)</f>
        <v>Summer Peak</v>
      </c>
      <c r="H3618">
        <f>IF('Peaker Keys'!$B$29&gt;0,MAX(0,MIN('Peaker Keys'!$B$10,B3618/'Peaker Keys'!$B$29)),0)</f>
        <v>0.53010348071495772</v>
      </c>
      <c r="I3618">
        <f>MAX(0,MIN('Peaker Keys'!$B$10,C3618/'Peaker Keys'!$B$30))</f>
        <v>1.0367190890006917E-2</v>
      </c>
      <c r="J3618">
        <f>IF('Peaker Keys'!$B$31=1,H3618,I3618)</f>
        <v>0.53010348071495772</v>
      </c>
    </row>
    <row r="3619" spans="1:10" x14ac:dyDescent="0.25">
      <c r="A3619">
        <v>3613</v>
      </c>
      <c r="B3619">
        <v>225.4</v>
      </c>
      <c r="C3619">
        <v>1232.8</v>
      </c>
      <c r="D3619">
        <f>MOD(A3619-1+'Peaker Keys'!$B$7,'Peaker Keys'!$B$5)</f>
        <v>3636</v>
      </c>
      <c r="E3619">
        <f>INT(D3619/'Peaker Keys'!$B$6)+1</f>
        <v>152</v>
      </c>
      <c r="F3619">
        <f>MOD(D3619,'Peaker Keys'!$B$6)</f>
        <v>12</v>
      </c>
      <c r="G3619" t="str">
        <f>VLOOKUP(E3619,Clustering!$A$6:$B$370,2,FALSE)</f>
        <v>Summer Peak</v>
      </c>
      <c r="H3619">
        <f>IF('Peaker Keys'!$B$29&gt;0,MAX(0,MIN('Peaker Keys'!$B$10,B3619/'Peaker Keys'!$B$29)),0)</f>
        <v>0.53010348071495772</v>
      </c>
      <c r="I3619">
        <f>MAX(0,MIN('Peaker Keys'!$B$10,C3619/'Peaker Keys'!$B$30))</f>
        <v>1.0326982004848521E-2</v>
      </c>
      <c r="J3619">
        <f>IF('Peaker Keys'!$B$31=1,H3619,I3619)</f>
        <v>0.53010348071495772</v>
      </c>
    </row>
    <row r="3620" spans="1:10" x14ac:dyDescent="0.25">
      <c r="A3620">
        <v>3614</v>
      </c>
      <c r="B3620">
        <v>225.4</v>
      </c>
      <c r="C3620">
        <v>1232.8</v>
      </c>
      <c r="D3620">
        <f>MOD(A3620-1+'Peaker Keys'!$B$7,'Peaker Keys'!$B$5)</f>
        <v>3637</v>
      </c>
      <c r="E3620">
        <f>INT(D3620/'Peaker Keys'!$B$6)+1</f>
        <v>152</v>
      </c>
      <c r="F3620">
        <f>MOD(D3620,'Peaker Keys'!$B$6)</f>
        <v>13</v>
      </c>
      <c r="G3620" t="str">
        <f>VLOOKUP(E3620,Clustering!$A$6:$B$370,2,FALSE)</f>
        <v>Summer Peak</v>
      </c>
      <c r="H3620">
        <f>IF('Peaker Keys'!$B$29&gt;0,MAX(0,MIN('Peaker Keys'!$B$10,B3620/'Peaker Keys'!$B$29)),0)</f>
        <v>0.53010348071495772</v>
      </c>
      <c r="I3620">
        <f>MAX(0,MIN('Peaker Keys'!$B$10,C3620/'Peaker Keys'!$B$30))</f>
        <v>1.0326982004848521E-2</v>
      </c>
      <c r="J3620">
        <f>IF('Peaker Keys'!$B$31=1,H3620,I3620)</f>
        <v>0.53010348071495772</v>
      </c>
    </row>
    <row r="3621" spans="1:10" x14ac:dyDescent="0.25">
      <c r="A3621">
        <v>3615</v>
      </c>
      <c r="B3621">
        <v>225.4</v>
      </c>
      <c r="C3621">
        <v>1329.5</v>
      </c>
      <c r="D3621">
        <f>MOD(A3621-1+'Peaker Keys'!$B$7,'Peaker Keys'!$B$5)</f>
        <v>3638</v>
      </c>
      <c r="E3621">
        <f>INT(D3621/'Peaker Keys'!$B$6)+1</f>
        <v>152</v>
      </c>
      <c r="F3621">
        <f>MOD(D3621,'Peaker Keys'!$B$6)</f>
        <v>14</v>
      </c>
      <c r="G3621" t="str">
        <f>VLOOKUP(E3621,Clustering!$A$6:$B$370,2,FALSE)</f>
        <v>Summer Peak</v>
      </c>
      <c r="H3621">
        <f>IF('Peaker Keys'!$B$29&gt;0,MAX(0,MIN('Peaker Keys'!$B$10,B3621/'Peaker Keys'!$B$29)),0)</f>
        <v>0.53010348071495772</v>
      </c>
      <c r="I3621">
        <f>MAX(0,MIN('Peaker Keys'!$B$10,C3621/'Peaker Keys'!$B$30))</f>
        <v>1.1137023503768745E-2</v>
      </c>
      <c r="J3621">
        <f>IF('Peaker Keys'!$B$31=1,H3621,I3621)</f>
        <v>0.53010348071495772</v>
      </c>
    </row>
    <row r="3622" spans="1:10" x14ac:dyDescent="0.25">
      <c r="A3622">
        <v>3616</v>
      </c>
      <c r="B3622">
        <v>225.4</v>
      </c>
      <c r="C3622">
        <v>1504.6</v>
      </c>
      <c r="D3622">
        <f>MOD(A3622-1+'Peaker Keys'!$B$7,'Peaker Keys'!$B$5)</f>
        <v>3639</v>
      </c>
      <c r="E3622">
        <f>INT(D3622/'Peaker Keys'!$B$6)+1</f>
        <v>152</v>
      </c>
      <c r="F3622">
        <f>MOD(D3622,'Peaker Keys'!$B$6)</f>
        <v>15</v>
      </c>
      <c r="G3622" t="str">
        <f>VLOOKUP(E3622,Clustering!$A$6:$B$370,2,FALSE)</f>
        <v>Summer Peak</v>
      </c>
      <c r="H3622">
        <f>IF('Peaker Keys'!$B$29&gt;0,MAX(0,MIN('Peaker Keys'!$B$10,B3622/'Peaker Keys'!$B$29)),0)</f>
        <v>0.53010348071495772</v>
      </c>
      <c r="I3622">
        <f>MAX(0,MIN('Peaker Keys'!$B$10,C3622/'Peaker Keys'!$B$30))</f>
        <v>1.26038101269428E-2</v>
      </c>
      <c r="J3622">
        <f>IF('Peaker Keys'!$B$31=1,H3622,I3622)</f>
        <v>0.53010348071495772</v>
      </c>
    </row>
    <row r="3623" spans="1:10" x14ac:dyDescent="0.25">
      <c r="A3623">
        <v>3617</v>
      </c>
      <c r="B3623">
        <v>225.4</v>
      </c>
      <c r="C3623">
        <v>1728.6</v>
      </c>
      <c r="D3623">
        <f>MOD(A3623-1+'Peaker Keys'!$B$7,'Peaker Keys'!$B$5)</f>
        <v>3640</v>
      </c>
      <c r="E3623">
        <f>INT(D3623/'Peaker Keys'!$B$6)+1</f>
        <v>152</v>
      </c>
      <c r="F3623">
        <f>MOD(D3623,'Peaker Keys'!$B$6)</f>
        <v>16</v>
      </c>
      <c r="G3623" t="str">
        <f>VLOOKUP(E3623,Clustering!$A$6:$B$370,2,FALSE)</f>
        <v>Summer Peak</v>
      </c>
      <c r="H3623">
        <f>IF('Peaker Keys'!$B$29&gt;0,MAX(0,MIN('Peaker Keys'!$B$10,B3623/'Peaker Keys'!$B$29)),0)</f>
        <v>0.53010348071495772</v>
      </c>
      <c r="I3623">
        <f>MAX(0,MIN('Peaker Keys'!$B$10,C3623/'Peaker Keys'!$B$30))</f>
        <v>1.4480224767668033E-2</v>
      </c>
      <c r="J3623">
        <f>IF('Peaker Keys'!$B$31=1,H3623,I3623)</f>
        <v>0.53010348071495772</v>
      </c>
    </row>
    <row r="3624" spans="1:10" x14ac:dyDescent="0.25">
      <c r="A3624">
        <v>3618</v>
      </c>
      <c r="B3624">
        <v>225.4</v>
      </c>
      <c r="C3624">
        <v>2468</v>
      </c>
      <c r="D3624">
        <f>MOD(A3624-1+'Peaker Keys'!$B$7,'Peaker Keys'!$B$5)</f>
        <v>3641</v>
      </c>
      <c r="E3624">
        <f>INT(D3624/'Peaker Keys'!$B$6)+1</f>
        <v>152</v>
      </c>
      <c r="F3624">
        <f>MOD(D3624,'Peaker Keys'!$B$6)</f>
        <v>17</v>
      </c>
      <c r="G3624" t="str">
        <f>VLOOKUP(E3624,Clustering!$A$6:$B$370,2,FALSE)</f>
        <v>Summer Peak</v>
      </c>
      <c r="H3624">
        <f>IF('Peaker Keys'!$B$29&gt;0,MAX(0,MIN('Peaker Keys'!$B$10,B3624/'Peaker Keys'!$B$29)),0)</f>
        <v>0.53010348071495772</v>
      </c>
      <c r="I3624">
        <f>MAX(0,MIN('Peaker Keys'!$B$10,C3624/'Peaker Keys'!$B$30))</f>
        <v>2.0674068452276241E-2</v>
      </c>
      <c r="J3624">
        <f>IF('Peaker Keys'!$B$31=1,H3624,I3624)</f>
        <v>0.53010348071495772</v>
      </c>
    </row>
    <row r="3625" spans="1:10" x14ac:dyDescent="0.25">
      <c r="A3625">
        <v>3619</v>
      </c>
      <c r="B3625">
        <v>225.4</v>
      </c>
      <c r="C3625">
        <v>7043.1</v>
      </c>
      <c r="D3625">
        <f>MOD(A3625-1+'Peaker Keys'!$B$7,'Peaker Keys'!$B$5)</f>
        <v>3642</v>
      </c>
      <c r="E3625">
        <f>INT(D3625/'Peaker Keys'!$B$6)+1</f>
        <v>152</v>
      </c>
      <c r="F3625">
        <f>MOD(D3625,'Peaker Keys'!$B$6)</f>
        <v>18</v>
      </c>
      <c r="G3625" t="str">
        <f>VLOOKUP(E3625,Clustering!$A$6:$B$370,2,FALSE)</f>
        <v>Summer Peak</v>
      </c>
      <c r="H3625">
        <f>IF('Peaker Keys'!$B$29&gt;0,MAX(0,MIN('Peaker Keys'!$B$10,B3625/'Peaker Keys'!$B$29)),0)</f>
        <v>0.53010348071495772</v>
      </c>
      <c r="I3625">
        <f>MAX(0,MIN('Peaker Keys'!$B$10,C3625/'Peaker Keys'!$B$30))</f>
        <v>5.8998999803981683E-2</v>
      </c>
      <c r="J3625">
        <f>IF('Peaker Keys'!$B$31=1,H3625,I3625)</f>
        <v>0.53010348071495772</v>
      </c>
    </row>
    <row r="3626" spans="1:10" x14ac:dyDescent="0.25">
      <c r="A3626">
        <v>3620</v>
      </c>
      <c r="B3626">
        <v>225.4</v>
      </c>
      <c r="C3626">
        <v>3303.9</v>
      </c>
      <c r="D3626">
        <f>MOD(A3626-1+'Peaker Keys'!$B$7,'Peaker Keys'!$B$5)</f>
        <v>3643</v>
      </c>
      <c r="E3626">
        <f>INT(D3626/'Peaker Keys'!$B$6)+1</f>
        <v>152</v>
      </c>
      <c r="F3626">
        <f>MOD(D3626,'Peaker Keys'!$B$6)</f>
        <v>19</v>
      </c>
      <c r="G3626" t="str">
        <f>VLOOKUP(E3626,Clustering!$A$6:$B$370,2,FALSE)</f>
        <v>Summer Peak</v>
      </c>
      <c r="H3626">
        <f>IF('Peaker Keys'!$B$29&gt;0,MAX(0,MIN('Peaker Keys'!$B$10,B3626/'Peaker Keys'!$B$29)),0)</f>
        <v>0.53010348071495772</v>
      </c>
      <c r="I3626">
        <f>MAX(0,MIN('Peaker Keys'!$B$10,C3626/'Peaker Keys'!$B$30))</f>
        <v>2.767627826558974E-2</v>
      </c>
      <c r="J3626">
        <f>IF('Peaker Keys'!$B$31=1,H3626,I3626)</f>
        <v>0.53010348071495772</v>
      </c>
    </row>
    <row r="3627" spans="1:10" x14ac:dyDescent="0.25">
      <c r="A3627">
        <v>3621</v>
      </c>
      <c r="B3627">
        <v>225.4</v>
      </c>
      <c r="C3627">
        <v>2368.1999999999998</v>
      </c>
      <c r="D3627">
        <f>MOD(A3627-1+'Peaker Keys'!$B$7,'Peaker Keys'!$B$5)</f>
        <v>3644</v>
      </c>
      <c r="E3627">
        <f>INT(D3627/'Peaker Keys'!$B$6)+1</f>
        <v>152</v>
      </c>
      <c r="F3627">
        <f>MOD(D3627,'Peaker Keys'!$B$6)</f>
        <v>20</v>
      </c>
      <c r="G3627" t="str">
        <f>VLOOKUP(E3627,Clustering!$A$6:$B$370,2,FALSE)</f>
        <v>Summer Peak</v>
      </c>
      <c r="H3627">
        <f>IF('Peaker Keys'!$B$29&gt;0,MAX(0,MIN('Peaker Keys'!$B$10,B3627/'Peaker Keys'!$B$29)),0)</f>
        <v>0.53010348071495772</v>
      </c>
      <c r="I3627">
        <f>MAX(0,MIN('Peaker Keys'!$B$10,C3627/'Peaker Keys'!$B$30))</f>
        <v>1.9838058715024549E-2</v>
      </c>
      <c r="J3627">
        <f>IF('Peaker Keys'!$B$31=1,H3627,I3627)</f>
        <v>0.53010348071495772</v>
      </c>
    </row>
    <row r="3628" spans="1:10" x14ac:dyDescent="0.25">
      <c r="A3628">
        <v>3622</v>
      </c>
      <c r="B3628">
        <v>0</v>
      </c>
      <c r="C3628">
        <v>2303.5</v>
      </c>
      <c r="D3628">
        <f>MOD(A3628-1+'Peaker Keys'!$B$7,'Peaker Keys'!$B$5)</f>
        <v>3645</v>
      </c>
      <c r="E3628">
        <f>INT(D3628/'Peaker Keys'!$B$6)+1</f>
        <v>152</v>
      </c>
      <c r="F3628">
        <f>MOD(D3628,'Peaker Keys'!$B$6)</f>
        <v>21</v>
      </c>
      <c r="G3628" t="str">
        <f>VLOOKUP(E3628,Clustering!$A$6:$B$370,2,FALSE)</f>
        <v>Summer Peak</v>
      </c>
      <c r="H3628">
        <f>IF('Peaker Keys'!$B$29&gt;0,MAX(0,MIN('Peaker Keys'!$B$10,B3628/'Peaker Keys'!$B$29)),0)</f>
        <v>0</v>
      </c>
      <c r="I3628">
        <f>MAX(0,MIN('Peaker Keys'!$B$10,C3628/'Peaker Keys'!$B$30))</f>
        <v>1.9296076450493648E-2</v>
      </c>
      <c r="J3628">
        <f>IF('Peaker Keys'!$B$31=1,H3628,I3628)</f>
        <v>0</v>
      </c>
    </row>
    <row r="3629" spans="1:10" x14ac:dyDescent="0.25">
      <c r="A3629">
        <v>3623</v>
      </c>
      <c r="B3629">
        <v>0</v>
      </c>
      <c r="C3629">
        <v>705</v>
      </c>
      <c r="D3629">
        <f>MOD(A3629-1+'Peaker Keys'!$B$7,'Peaker Keys'!$B$5)</f>
        <v>3646</v>
      </c>
      <c r="E3629">
        <f>INT(D3629/'Peaker Keys'!$B$6)+1</f>
        <v>152</v>
      </c>
      <c r="F3629">
        <f>MOD(D3629,'Peaker Keys'!$B$6)</f>
        <v>22</v>
      </c>
      <c r="G3629" t="str">
        <f>VLOOKUP(E3629,Clustering!$A$6:$B$370,2,FALSE)</f>
        <v>Summer Peak</v>
      </c>
      <c r="H3629">
        <f>IF('Peaker Keys'!$B$29&gt;0,MAX(0,MIN('Peaker Keys'!$B$10,B3629/'Peaker Keys'!$B$29)),0)</f>
        <v>0</v>
      </c>
      <c r="I3629">
        <f>MAX(0,MIN('Peaker Keys'!$B$10,C3629/'Peaker Keys'!$B$30))</f>
        <v>5.9056800076396883E-3</v>
      </c>
      <c r="J3629">
        <f>IF('Peaker Keys'!$B$31=1,H3629,I3629)</f>
        <v>0</v>
      </c>
    </row>
    <row r="3630" spans="1:10" x14ac:dyDescent="0.25">
      <c r="A3630">
        <v>3624</v>
      </c>
      <c r="B3630">
        <v>0</v>
      </c>
      <c r="C3630">
        <v>471.3</v>
      </c>
      <c r="D3630">
        <f>MOD(A3630-1+'Peaker Keys'!$B$7,'Peaker Keys'!$B$5)</f>
        <v>3647</v>
      </c>
      <c r="E3630">
        <f>INT(D3630/'Peaker Keys'!$B$6)+1</f>
        <v>152</v>
      </c>
      <c r="F3630">
        <f>MOD(D3630,'Peaker Keys'!$B$6)</f>
        <v>23</v>
      </c>
      <c r="G3630" t="str">
        <f>VLOOKUP(E3630,Clustering!$A$6:$B$370,2,FALSE)</f>
        <v>Summer Peak</v>
      </c>
      <c r="H3630">
        <f>IF('Peaker Keys'!$B$29&gt;0,MAX(0,MIN('Peaker Keys'!$B$10,B3630/'Peaker Keys'!$B$29)),0)</f>
        <v>0</v>
      </c>
      <c r="I3630">
        <f>MAX(0,MIN('Peaker Keys'!$B$10,C3630/'Peaker Keys'!$B$30))</f>
        <v>3.9480099114901912E-3</v>
      </c>
      <c r="J3630">
        <f>IF('Peaker Keys'!$B$31=1,H3630,I3630)</f>
        <v>0</v>
      </c>
    </row>
    <row r="3631" spans="1:10" x14ac:dyDescent="0.25">
      <c r="A3631">
        <v>3625</v>
      </c>
      <c r="B3631">
        <v>0</v>
      </c>
      <c r="C3631">
        <v>471.3</v>
      </c>
      <c r="D3631">
        <f>MOD(A3631-1+'Peaker Keys'!$B$7,'Peaker Keys'!$B$5)</f>
        <v>3648</v>
      </c>
      <c r="E3631">
        <f>INT(D3631/'Peaker Keys'!$B$6)+1</f>
        <v>153</v>
      </c>
      <c r="F3631">
        <f>MOD(D3631,'Peaker Keys'!$B$6)</f>
        <v>0</v>
      </c>
      <c r="G3631" t="str">
        <f>VLOOKUP(E3631,Clustering!$A$6:$B$370,2,FALSE)</f>
        <v>Summer Peak</v>
      </c>
      <c r="H3631">
        <f>IF('Peaker Keys'!$B$29&gt;0,MAX(0,MIN('Peaker Keys'!$B$10,B3631/'Peaker Keys'!$B$29)),0)</f>
        <v>0</v>
      </c>
      <c r="I3631">
        <f>MAX(0,MIN('Peaker Keys'!$B$10,C3631/'Peaker Keys'!$B$30))</f>
        <v>3.9480099114901912E-3</v>
      </c>
      <c r="J3631">
        <f>IF('Peaker Keys'!$B$31=1,H3631,I3631)</f>
        <v>0</v>
      </c>
    </row>
    <row r="3632" spans="1:10" x14ac:dyDescent="0.25">
      <c r="A3632">
        <v>3626</v>
      </c>
      <c r="B3632">
        <v>0</v>
      </c>
      <c r="C3632">
        <v>471.3</v>
      </c>
      <c r="D3632">
        <f>MOD(A3632-1+'Peaker Keys'!$B$7,'Peaker Keys'!$B$5)</f>
        <v>3649</v>
      </c>
      <c r="E3632">
        <f>INT(D3632/'Peaker Keys'!$B$6)+1</f>
        <v>153</v>
      </c>
      <c r="F3632">
        <f>MOD(D3632,'Peaker Keys'!$B$6)</f>
        <v>1</v>
      </c>
      <c r="G3632" t="str">
        <f>VLOOKUP(E3632,Clustering!$A$6:$B$370,2,FALSE)</f>
        <v>Summer Peak</v>
      </c>
      <c r="H3632">
        <f>IF('Peaker Keys'!$B$29&gt;0,MAX(0,MIN('Peaker Keys'!$B$10,B3632/'Peaker Keys'!$B$29)),0)</f>
        <v>0</v>
      </c>
      <c r="I3632">
        <f>MAX(0,MIN('Peaker Keys'!$B$10,C3632/'Peaker Keys'!$B$30))</f>
        <v>3.9480099114901912E-3</v>
      </c>
      <c r="J3632">
        <f>IF('Peaker Keys'!$B$31=1,H3632,I3632)</f>
        <v>0</v>
      </c>
    </row>
    <row r="3633" spans="1:10" x14ac:dyDescent="0.25">
      <c r="A3633">
        <v>3627</v>
      </c>
      <c r="B3633">
        <v>0</v>
      </c>
      <c r="C3633">
        <v>471.3</v>
      </c>
      <c r="D3633">
        <f>MOD(A3633-1+'Peaker Keys'!$B$7,'Peaker Keys'!$B$5)</f>
        <v>3650</v>
      </c>
      <c r="E3633">
        <f>INT(D3633/'Peaker Keys'!$B$6)+1</f>
        <v>153</v>
      </c>
      <c r="F3633">
        <f>MOD(D3633,'Peaker Keys'!$B$6)</f>
        <v>2</v>
      </c>
      <c r="G3633" t="str">
        <f>VLOOKUP(E3633,Clustering!$A$6:$B$370,2,FALSE)</f>
        <v>Summer Peak</v>
      </c>
      <c r="H3633">
        <f>IF('Peaker Keys'!$B$29&gt;0,MAX(0,MIN('Peaker Keys'!$B$10,B3633/'Peaker Keys'!$B$29)),0)</f>
        <v>0</v>
      </c>
      <c r="I3633">
        <f>MAX(0,MIN('Peaker Keys'!$B$10,C3633/'Peaker Keys'!$B$30))</f>
        <v>3.9480099114901912E-3</v>
      </c>
      <c r="J3633">
        <f>IF('Peaker Keys'!$B$31=1,H3633,I3633)</f>
        <v>0</v>
      </c>
    </row>
    <row r="3634" spans="1:10" x14ac:dyDescent="0.25">
      <c r="A3634">
        <v>3628</v>
      </c>
      <c r="B3634">
        <v>0</v>
      </c>
      <c r="C3634">
        <v>471.3</v>
      </c>
      <c r="D3634">
        <f>MOD(A3634-1+'Peaker Keys'!$B$7,'Peaker Keys'!$B$5)</f>
        <v>3651</v>
      </c>
      <c r="E3634">
        <f>INT(D3634/'Peaker Keys'!$B$6)+1</f>
        <v>153</v>
      </c>
      <c r="F3634">
        <f>MOD(D3634,'Peaker Keys'!$B$6)</f>
        <v>3</v>
      </c>
      <c r="G3634" t="str">
        <f>VLOOKUP(E3634,Clustering!$A$6:$B$370,2,FALSE)</f>
        <v>Summer Peak</v>
      </c>
      <c r="H3634">
        <f>IF('Peaker Keys'!$B$29&gt;0,MAX(0,MIN('Peaker Keys'!$B$10,B3634/'Peaker Keys'!$B$29)),0)</f>
        <v>0</v>
      </c>
      <c r="I3634">
        <f>MAX(0,MIN('Peaker Keys'!$B$10,C3634/'Peaker Keys'!$B$30))</f>
        <v>3.9480099114901912E-3</v>
      </c>
      <c r="J3634">
        <f>IF('Peaker Keys'!$B$31=1,H3634,I3634)</f>
        <v>0</v>
      </c>
    </row>
    <row r="3635" spans="1:10" x14ac:dyDescent="0.25">
      <c r="A3635">
        <v>3629</v>
      </c>
      <c r="B3635">
        <v>0</v>
      </c>
      <c r="C3635">
        <v>471.3</v>
      </c>
      <c r="D3635">
        <f>MOD(A3635-1+'Peaker Keys'!$B$7,'Peaker Keys'!$B$5)</f>
        <v>3652</v>
      </c>
      <c r="E3635">
        <f>INT(D3635/'Peaker Keys'!$B$6)+1</f>
        <v>153</v>
      </c>
      <c r="F3635">
        <f>MOD(D3635,'Peaker Keys'!$B$6)</f>
        <v>4</v>
      </c>
      <c r="G3635" t="str">
        <f>VLOOKUP(E3635,Clustering!$A$6:$B$370,2,FALSE)</f>
        <v>Summer Peak</v>
      </c>
      <c r="H3635">
        <f>IF('Peaker Keys'!$B$29&gt;0,MAX(0,MIN('Peaker Keys'!$B$10,B3635/'Peaker Keys'!$B$29)),0)</f>
        <v>0</v>
      </c>
      <c r="I3635">
        <f>MAX(0,MIN('Peaker Keys'!$B$10,C3635/'Peaker Keys'!$B$30))</f>
        <v>3.9480099114901912E-3</v>
      </c>
      <c r="J3635">
        <f>IF('Peaker Keys'!$B$31=1,H3635,I3635)</f>
        <v>0</v>
      </c>
    </row>
    <row r="3636" spans="1:10" x14ac:dyDescent="0.25">
      <c r="A3636">
        <v>3630</v>
      </c>
      <c r="B3636">
        <v>0</v>
      </c>
      <c r="C3636">
        <v>363.8</v>
      </c>
      <c r="D3636">
        <f>MOD(A3636-1+'Peaker Keys'!$B$7,'Peaker Keys'!$B$5)</f>
        <v>3653</v>
      </c>
      <c r="E3636">
        <f>INT(D3636/'Peaker Keys'!$B$6)+1</f>
        <v>153</v>
      </c>
      <c r="F3636">
        <f>MOD(D3636,'Peaker Keys'!$B$6)</f>
        <v>5</v>
      </c>
      <c r="G3636" t="str">
        <f>VLOOKUP(E3636,Clustering!$A$6:$B$370,2,FALSE)</f>
        <v>Summer Peak</v>
      </c>
      <c r="H3636">
        <f>IF('Peaker Keys'!$B$29&gt;0,MAX(0,MIN('Peaker Keys'!$B$10,B3636/'Peaker Keys'!$B$29)),0)</f>
        <v>0</v>
      </c>
      <c r="I3636">
        <f>MAX(0,MIN('Peaker Keys'!$B$10,C3636/'Peaker Keys'!$B$30))</f>
        <v>3.0474984209635722E-3</v>
      </c>
      <c r="J3636">
        <f>IF('Peaker Keys'!$B$31=1,H3636,I3636)</f>
        <v>0</v>
      </c>
    </row>
    <row r="3637" spans="1:10" x14ac:dyDescent="0.25">
      <c r="A3637">
        <v>3631</v>
      </c>
      <c r="B3637">
        <v>0</v>
      </c>
      <c r="C3637">
        <v>363.8</v>
      </c>
      <c r="D3637">
        <f>MOD(A3637-1+'Peaker Keys'!$B$7,'Peaker Keys'!$B$5)</f>
        <v>3654</v>
      </c>
      <c r="E3637">
        <f>INT(D3637/'Peaker Keys'!$B$6)+1</f>
        <v>153</v>
      </c>
      <c r="F3637">
        <f>MOD(D3637,'Peaker Keys'!$B$6)</f>
        <v>6</v>
      </c>
      <c r="G3637" t="str">
        <f>VLOOKUP(E3637,Clustering!$A$6:$B$370,2,FALSE)</f>
        <v>Summer Peak</v>
      </c>
      <c r="H3637">
        <f>IF('Peaker Keys'!$B$29&gt;0,MAX(0,MIN('Peaker Keys'!$B$10,B3637/'Peaker Keys'!$B$29)),0)</f>
        <v>0</v>
      </c>
      <c r="I3637">
        <f>MAX(0,MIN('Peaker Keys'!$B$10,C3637/'Peaker Keys'!$B$30))</f>
        <v>3.0474984209635722E-3</v>
      </c>
      <c r="J3637">
        <f>IF('Peaker Keys'!$B$31=1,H3637,I3637)</f>
        <v>0</v>
      </c>
    </row>
    <row r="3638" spans="1:10" x14ac:dyDescent="0.25">
      <c r="A3638">
        <v>3632</v>
      </c>
      <c r="B3638">
        <v>0</v>
      </c>
      <c r="C3638">
        <v>363.8</v>
      </c>
      <c r="D3638">
        <f>MOD(A3638-1+'Peaker Keys'!$B$7,'Peaker Keys'!$B$5)</f>
        <v>3655</v>
      </c>
      <c r="E3638">
        <f>INT(D3638/'Peaker Keys'!$B$6)+1</f>
        <v>153</v>
      </c>
      <c r="F3638">
        <f>MOD(D3638,'Peaker Keys'!$B$6)</f>
        <v>7</v>
      </c>
      <c r="G3638" t="str">
        <f>VLOOKUP(E3638,Clustering!$A$6:$B$370,2,FALSE)</f>
        <v>Summer Peak</v>
      </c>
      <c r="H3638">
        <f>IF('Peaker Keys'!$B$29&gt;0,MAX(0,MIN('Peaker Keys'!$B$10,B3638/'Peaker Keys'!$B$29)),0)</f>
        <v>0</v>
      </c>
      <c r="I3638">
        <f>MAX(0,MIN('Peaker Keys'!$B$10,C3638/'Peaker Keys'!$B$30))</f>
        <v>3.0474984209635722E-3</v>
      </c>
      <c r="J3638">
        <f>IF('Peaker Keys'!$B$31=1,H3638,I3638)</f>
        <v>0</v>
      </c>
    </row>
    <row r="3639" spans="1:10" x14ac:dyDescent="0.25">
      <c r="A3639">
        <v>3633</v>
      </c>
      <c r="B3639">
        <v>0</v>
      </c>
      <c r="C3639">
        <v>363.8</v>
      </c>
      <c r="D3639">
        <f>MOD(A3639-1+'Peaker Keys'!$B$7,'Peaker Keys'!$B$5)</f>
        <v>3656</v>
      </c>
      <c r="E3639">
        <f>INT(D3639/'Peaker Keys'!$B$6)+1</f>
        <v>153</v>
      </c>
      <c r="F3639">
        <f>MOD(D3639,'Peaker Keys'!$B$6)</f>
        <v>8</v>
      </c>
      <c r="G3639" t="str">
        <f>VLOOKUP(E3639,Clustering!$A$6:$B$370,2,FALSE)</f>
        <v>Summer Peak</v>
      </c>
      <c r="H3639">
        <f>IF('Peaker Keys'!$B$29&gt;0,MAX(0,MIN('Peaker Keys'!$B$10,B3639/'Peaker Keys'!$B$29)),0)</f>
        <v>0</v>
      </c>
      <c r="I3639">
        <f>MAX(0,MIN('Peaker Keys'!$B$10,C3639/'Peaker Keys'!$B$30))</f>
        <v>3.0474984209635722E-3</v>
      </c>
      <c r="J3639">
        <f>IF('Peaker Keys'!$B$31=1,H3639,I3639)</f>
        <v>0</v>
      </c>
    </row>
    <row r="3640" spans="1:10" x14ac:dyDescent="0.25">
      <c r="A3640">
        <v>3634</v>
      </c>
      <c r="B3640">
        <v>0</v>
      </c>
      <c r="C3640">
        <v>363.8</v>
      </c>
      <c r="D3640">
        <f>MOD(A3640-1+'Peaker Keys'!$B$7,'Peaker Keys'!$B$5)</f>
        <v>3657</v>
      </c>
      <c r="E3640">
        <f>INT(D3640/'Peaker Keys'!$B$6)+1</f>
        <v>153</v>
      </c>
      <c r="F3640">
        <f>MOD(D3640,'Peaker Keys'!$B$6)</f>
        <v>9</v>
      </c>
      <c r="G3640" t="str">
        <f>VLOOKUP(E3640,Clustering!$A$6:$B$370,2,FALSE)</f>
        <v>Summer Peak</v>
      </c>
      <c r="H3640">
        <f>IF('Peaker Keys'!$B$29&gt;0,MAX(0,MIN('Peaker Keys'!$B$10,B3640/'Peaker Keys'!$B$29)),0)</f>
        <v>0</v>
      </c>
      <c r="I3640">
        <f>MAX(0,MIN('Peaker Keys'!$B$10,C3640/'Peaker Keys'!$B$30))</f>
        <v>3.0474984209635722E-3</v>
      </c>
      <c r="J3640">
        <f>IF('Peaker Keys'!$B$31=1,H3640,I3640)</f>
        <v>0</v>
      </c>
    </row>
    <row r="3641" spans="1:10" x14ac:dyDescent="0.25">
      <c r="A3641">
        <v>3635</v>
      </c>
      <c r="B3641">
        <v>0</v>
      </c>
      <c r="C3641">
        <v>363.8</v>
      </c>
      <c r="D3641">
        <f>MOD(A3641-1+'Peaker Keys'!$B$7,'Peaker Keys'!$B$5)</f>
        <v>3658</v>
      </c>
      <c r="E3641">
        <f>INT(D3641/'Peaker Keys'!$B$6)+1</f>
        <v>153</v>
      </c>
      <c r="F3641">
        <f>MOD(D3641,'Peaker Keys'!$B$6)</f>
        <v>10</v>
      </c>
      <c r="G3641" t="str">
        <f>VLOOKUP(E3641,Clustering!$A$6:$B$370,2,FALSE)</f>
        <v>Summer Peak</v>
      </c>
      <c r="H3641">
        <f>IF('Peaker Keys'!$B$29&gt;0,MAX(0,MIN('Peaker Keys'!$B$10,B3641/'Peaker Keys'!$B$29)),0)</f>
        <v>0</v>
      </c>
      <c r="I3641">
        <f>MAX(0,MIN('Peaker Keys'!$B$10,C3641/'Peaker Keys'!$B$30))</f>
        <v>3.0474984209635722E-3</v>
      </c>
      <c r="J3641">
        <f>IF('Peaker Keys'!$B$31=1,H3641,I3641)</f>
        <v>0</v>
      </c>
    </row>
    <row r="3642" spans="1:10" x14ac:dyDescent="0.25">
      <c r="A3642">
        <v>3636</v>
      </c>
      <c r="B3642">
        <v>0</v>
      </c>
      <c r="C3642">
        <v>560.1</v>
      </c>
      <c r="D3642">
        <f>MOD(A3642-1+'Peaker Keys'!$B$7,'Peaker Keys'!$B$5)</f>
        <v>3659</v>
      </c>
      <c r="E3642">
        <f>INT(D3642/'Peaker Keys'!$B$6)+1</f>
        <v>153</v>
      </c>
      <c r="F3642">
        <f>MOD(D3642,'Peaker Keys'!$B$6)</f>
        <v>11</v>
      </c>
      <c r="G3642" t="str">
        <f>VLOOKUP(E3642,Clustering!$A$6:$B$370,2,FALSE)</f>
        <v>Summer Peak</v>
      </c>
      <c r="H3642">
        <f>IF('Peaker Keys'!$B$29&gt;0,MAX(0,MIN('Peaker Keys'!$B$10,B3642/'Peaker Keys'!$B$29)),0)</f>
        <v>0</v>
      </c>
      <c r="I3642">
        <f>MAX(0,MIN('Peaker Keys'!$B$10,C3642/'Peaker Keys'!$B$30))</f>
        <v>4.6918742869205519E-3</v>
      </c>
      <c r="J3642">
        <f>IF('Peaker Keys'!$B$31=1,H3642,I3642)</f>
        <v>0</v>
      </c>
    </row>
    <row r="3643" spans="1:10" x14ac:dyDescent="0.25">
      <c r="A3643">
        <v>3637</v>
      </c>
      <c r="B3643">
        <v>0</v>
      </c>
      <c r="C3643">
        <v>571.9</v>
      </c>
      <c r="D3643">
        <f>MOD(A3643-1+'Peaker Keys'!$B$7,'Peaker Keys'!$B$5)</f>
        <v>3660</v>
      </c>
      <c r="E3643">
        <f>INT(D3643/'Peaker Keys'!$B$6)+1</f>
        <v>153</v>
      </c>
      <c r="F3643">
        <f>MOD(D3643,'Peaker Keys'!$B$6)</f>
        <v>12</v>
      </c>
      <c r="G3643" t="str">
        <f>VLOOKUP(E3643,Clustering!$A$6:$B$370,2,FALSE)</f>
        <v>Summer Peak</v>
      </c>
      <c r="H3643">
        <f>IF('Peaker Keys'!$B$29&gt;0,MAX(0,MIN('Peaker Keys'!$B$10,B3643/'Peaker Keys'!$B$29)),0)</f>
        <v>0</v>
      </c>
      <c r="I3643">
        <f>MAX(0,MIN('Peaker Keys'!$B$10,C3643/'Peaker Keys'!$B$30))</f>
        <v>4.7907211296016137E-3</v>
      </c>
      <c r="J3643">
        <f>IF('Peaker Keys'!$B$31=1,H3643,I3643)</f>
        <v>0</v>
      </c>
    </row>
    <row r="3644" spans="1:10" x14ac:dyDescent="0.25">
      <c r="A3644">
        <v>3638</v>
      </c>
      <c r="B3644">
        <v>0</v>
      </c>
      <c r="C3644">
        <v>620.5</v>
      </c>
      <c r="D3644">
        <f>MOD(A3644-1+'Peaker Keys'!$B$7,'Peaker Keys'!$B$5)</f>
        <v>3661</v>
      </c>
      <c r="E3644">
        <f>INT(D3644/'Peaker Keys'!$B$6)+1</f>
        <v>153</v>
      </c>
      <c r="F3644">
        <f>MOD(D3644,'Peaker Keys'!$B$6)</f>
        <v>13</v>
      </c>
      <c r="G3644" t="str">
        <f>VLOOKUP(E3644,Clustering!$A$6:$B$370,2,FALSE)</f>
        <v>Summer Peak</v>
      </c>
      <c r="H3644">
        <f>IF('Peaker Keys'!$B$29&gt;0,MAX(0,MIN('Peaker Keys'!$B$10,B3644/'Peaker Keys'!$B$29)),0)</f>
        <v>0</v>
      </c>
      <c r="I3644">
        <f>MAX(0,MIN('Peaker Keys'!$B$10,C3644/'Peaker Keys'!$B$30))</f>
        <v>5.1978360918303922E-3</v>
      </c>
      <c r="J3644">
        <f>IF('Peaker Keys'!$B$31=1,H3644,I3644)</f>
        <v>0</v>
      </c>
    </row>
    <row r="3645" spans="1:10" x14ac:dyDescent="0.25">
      <c r="A3645">
        <v>3639</v>
      </c>
      <c r="B3645">
        <v>0</v>
      </c>
      <c r="C3645">
        <v>679.4</v>
      </c>
      <c r="D3645">
        <f>MOD(A3645-1+'Peaker Keys'!$B$7,'Peaker Keys'!$B$5)</f>
        <v>3662</v>
      </c>
      <c r="E3645">
        <f>INT(D3645/'Peaker Keys'!$B$6)+1</f>
        <v>153</v>
      </c>
      <c r="F3645">
        <f>MOD(D3645,'Peaker Keys'!$B$6)</f>
        <v>14</v>
      </c>
      <c r="G3645" t="str">
        <f>VLOOKUP(E3645,Clustering!$A$6:$B$370,2,FALSE)</f>
        <v>Summer Peak</v>
      </c>
      <c r="H3645">
        <f>IF('Peaker Keys'!$B$29&gt;0,MAX(0,MIN('Peaker Keys'!$B$10,B3645/'Peaker Keys'!$B$29)),0)</f>
        <v>0</v>
      </c>
      <c r="I3645">
        <f>MAX(0,MIN('Peaker Keys'!$B$10,C3645/'Peaker Keys'!$B$30))</f>
        <v>5.6912326201282327E-3</v>
      </c>
      <c r="J3645">
        <f>IF('Peaker Keys'!$B$31=1,H3645,I3645)</f>
        <v>0</v>
      </c>
    </row>
    <row r="3646" spans="1:10" x14ac:dyDescent="0.25">
      <c r="A3646">
        <v>3640</v>
      </c>
      <c r="B3646">
        <v>0</v>
      </c>
      <c r="C3646">
        <v>679.4</v>
      </c>
      <c r="D3646">
        <f>MOD(A3646-1+'Peaker Keys'!$B$7,'Peaker Keys'!$B$5)</f>
        <v>3663</v>
      </c>
      <c r="E3646">
        <f>INT(D3646/'Peaker Keys'!$B$6)+1</f>
        <v>153</v>
      </c>
      <c r="F3646">
        <f>MOD(D3646,'Peaker Keys'!$B$6)</f>
        <v>15</v>
      </c>
      <c r="G3646" t="str">
        <f>VLOOKUP(E3646,Clustering!$A$6:$B$370,2,FALSE)</f>
        <v>Summer Peak</v>
      </c>
      <c r="H3646">
        <f>IF('Peaker Keys'!$B$29&gt;0,MAX(0,MIN('Peaker Keys'!$B$10,B3646/'Peaker Keys'!$B$29)),0)</f>
        <v>0</v>
      </c>
      <c r="I3646">
        <f>MAX(0,MIN('Peaker Keys'!$B$10,C3646/'Peaker Keys'!$B$30))</f>
        <v>5.6912326201282327E-3</v>
      </c>
      <c r="J3646">
        <f>IF('Peaker Keys'!$B$31=1,H3646,I3646)</f>
        <v>0</v>
      </c>
    </row>
    <row r="3647" spans="1:10" x14ac:dyDescent="0.25">
      <c r="A3647">
        <v>3641</v>
      </c>
      <c r="B3647">
        <v>0</v>
      </c>
      <c r="C3647">
        <v>679.4</v>
      </c>
      <c r="D3647">
        <f>MOD(A3647-1+'Peaker Keys'!$B$7,'Peaker Keys'!$B$5)</f>
        <v>3664</v>
      </c>
      <c r="E3647">
        <f>INT(D3647/'Peaker Keys'!$B$6)+1</f>
        <v>153</v>
      </c>
      <c r="F3647">
        <f>MOD(D3647,'Peaker Keys'!$B$6)</f>
        <v>16</v>
      </c>
      <c r="G3647" t="str">
        <f>VLOOKUP(E3647,Clustering!$A$6:$B$370,2,FALSE)</f>
        <v>Summer Peak</v>
      </c>
      <c r="H3647">
        <f>IF('Peaker Keys'!$B$29&gt;0,MAX(0,MIN('Peaker Keys'!$B$10,B3647/'Peaker Keys'!$B$29)),0)</f>
        <v>0</v>
      </c>
      <c r="I3647">
        <f>MAX(0,MIN('Peaker Keys'!$B$10,C3647/'Peaker Keys'!$B$30))</f>
        <v>5.6912326201282327E-3</v>
      </c>
      <c r="J3647">
        <f>IF('Peaker Keys'!$B$31=1,H3647,I3647)</f>
        <v>0</v>
      </c>
    </row>
    <row r="3648" spans="1:10" x14ac:dyDescent="0.25">
      <c r="A3648">
        <v>3642</v>
      </c>
      <c r="B3648">
        <v>0</v>
      </c>
      <c r="C3648">
        <v>1189.4000000000001</v>
      </c>
      <c r="D3648">
        <f>MOD(A3648-1+'Peaker Keys'!$B$7,'Peaker Keys'!$B$5)</f>
        <v>3665</v>
      </c>
      <c r="E3648">
        <f>INT(D3648/'Peaker Keys'!$B$6)+1</f>
        <v>153</v>
      </c>
      <c r="F3648">
        <f>MOD(D3648,'Peaker Keys'!$B$6)</f>
        <v>17</v>
      </c>
      <c r="G3648" t="str">
        <f>VLOOKUP(E3648,Clustering!$A$6:$B$370,2,FALSE)</f>
        <v>Summer Peak</v>
      </c>
      <c r="H3648">
        <f>IF('Peaker Keys'!$B$29&gt;0,MAX(0,MIN('Peaker Keys'!$B$10,B3648/'Peaker Keys'!$B$29)),0)</f>
        <v>0</v>
      </c>
      <c r="I3648">
        <f>MAX(0,MIN('Peaker Keys'!$B$10,C3648/'Peaker Keys'!$B$30))</f>
        <v>9.9634266682080072E-3</v>
      </c>
      <c r="J3648">
        <f>IF('Peaker Keys'!$B$31=1,H3648,I3648)</f>
        <v>0</v>
      </c>
    </row>
    <row r="3649" spans="1:10" x14ac:dyDescent="0.25">
      <c r="A3649">
        <v>3643</v>
      </c>
      <c r="B3649">
        <v>0</v>
      </c>
      <c r="C3649">
        <v>3519.2</v>
      </c>
      <c r="D3649">
        <f>MOD(A3649-1+'Peaker Keys'!$B$7,'Peaker Keys'!$B$5)</f>
        <v>3666</v>
      </c>
      <c r="E3649">
        <f>INT(D3649/'Peaker Keys'!$B$6)+1</f>
        <v>153</v>
      </c>
      <c r="F3649">
        <f>MOD(D3649,'Peaker Keys'!$B$6)</f>
        <v>18</v>
      </c>
      <c r="G3649" t="str">
        <f>VLOOKUP(E3649,Clustering!$A$6:$B$370,2,FALSE)</f>
        <v>Summer Peak</v>
      </c>
      <c r="H3649">
        <f>IF('Peaker Keys'!$B$29&gt;0,MAX(0,MIN('Peaker Keys'!$B$10,B3649/'Peaker Keys'!$B$29)),0)</f>
        <v>0</v>
      </c>
      <c r="I3649">
        <f>MAX(0,MIN('Peaker Keys'!$B$10,C3649/'Peaker Keys'!$B$30))</f>
        <v>2.9479814301965373E-2</v>
      </c>
      <c r="J3649">
        <f>IF('Peaker Keys'!$B$31=1,H3649,I3649)</f>
        <v>0</v>
      </c>
    </row>
    <row r="3650" spans="1:10" x14ac:dyDescent="0.25">
      <c r="A3650">
        <v>3644</v>
      </c>
      <c r="B3650">
        <v>0</v>
      </c>
      <c r="C3650">
        <v>3638.3</v>
      </c>
      <c r="D3650">
        <f>MOD(A3650-1+'Peaker Keys'!$B$7,'Peaker Keys'!$B$5)</f>
        <v>3667</v>
      </c>
      <c r="E3650">
        <f>INT(D3650/'Peaker Keys'!$B$6)+1</f>
        <v>153</v>
      </c>
      <c r="F3650">
        <f>MOD(D3650,'Peaker Keys'!$B$6)</f>
        <v>19</v>
      </c>
      <c r="G3650" t="str">
        <f>VLOOKUP(E3650,Clustering!$A$6:$B$370,2,FALSE)</f>
        <v>Summer Peak</v>
      </c>
      <c r="H3650">
        <f>IF('Peaker Keys'!$B$29&gt;0,MAX(0,MIN('Peaker Keys'!$B$10,B3650/'Peaker Keys'!$B$29)),0)</f>
        <v>0</v>
      </c>
      <c r="I3650">
        <f>MAX(0,MIN('Peaker Keys'!$B$10,C3650/'Peaker Keys'!$B$30))</f>
        <v>3.0477497264958124E-2</v>
      </c>
      <c r="J3650">
        <f>IF('Peaker Keys'!$B$31=1,H3650,I3650)</f>
        <v>0</v>
      </c>
    </row>
    <row r="3651" spans="1:10" x14ac:dyDescent="0.25">
      <c r="A3651">
        <v>3645</v>
      </c>
      <c r="B3651">
        <v>0</v>
      </c>
      <c r="C3651">
        <v>2891.8</v>
      </c>
      <c r="D3651">
        <f>MOD(A3651-1+'Peaker Keys'!$B$7,'Peaker Keys'!$B$5)</f>
        <v>3668</v>
      </c>
      <c r="E3651">
        <f>INT(D3651/'Peaker Keys'!$B$6)+1</f>
        <v>153</v>
      </c>
      <c r="F3651">
        <f>MOD(D3651,'Peaker Keys'!$B$6)</f>
        <v>20</v>
      </c>
      <c r="G3651" t="str">
        <f>VLOOKUP(E3651,Clustering!$A$6:$B$370,2,FALSE)</f>
        <v>Summer Peak</v>
      </c>
      <c r="H3651">
        <f>IF('Peaker Keys'!$B$29&gt;0,MAX(0,MIN('Peaker Keys'!$B$10,B3651/'Peaker Keys'!$B$29)),0)</f>
        <v>0</v>
      </c>
      <c r="I3651">
        <f>MAX(0,MIN('Peaker Keys'!$B$10,C3651/'Peaker Keys'!$B$30))</f>
        <v>2.4224177937719787E-2</v>
      </c>
      <c r="J3651">
        <f>IF('Peaker Keys'!$B$31=1,H3651,I3651)</f>
        <v>0</v>
      </c>
    </row>
    <row r="3652" spans="1:10" x14ac:dyDescent="0.25">
      <c r="A3652">
        <v>3646</v>
      </c>
      <c r="B3652">
        <v>0</v>
      </c>
      <c r="C3652">
        <v>5131.8</v>
      </c>
      <c r="D3652">
        <f>MOD(A3652-1+'Peaker Keys'!$B$7,'Peaker Keys'!$B$5)</f>
        <v>3669</v>
      </c>
      <c r="E3652">
        <f>INT(D3652/'Peaker Keys'!$B$6)+1</f>
        <v>153</v>
      </c>
      <c r="F3652">
        <f>MOD(D3652,'Peaker Keys'!$B$6)</f>
        <v>21</v>
      </c>
      <c r="G3652" t="str">
        <f>VLOOKUP(E3652,Clustering!$A$6:$B$370,2,FALSE)</f>
        <v>Summer Peak</v>
      </c>
      <c r="H3652">
        <f>IF('Peaker Keys'!$B$29&gt;0,MAX(0,MIN('Peaker Keys'!$B$10,B3652/'Peaker Keys'!$B$29)),0)</f>
        <v>0</v>
      </c>
      <c r="I3652">
        <f>MAX(0,MIN('Peaker Keys'!$B$10,C3652/'Peaker Keys'!$B$30))</f>
        <v>4.2988324344972129E-2</v>
      </c>
      <c r="J3652">
        <f>IF('Peaker Keys'!$B$31=1,H3652,I3652)</f>
        <v>0</v>
      </c>
    </row>
    <row r="3653" spans="1:10" x14ac:dyDescent="0.25">
      <c r="A3653">
        <v>3647</v>
      </c>
      <c r="B3653">
        <v>0</v>
      </c>
      <c r="C3653">
        <v>1371.4</v>
      </c>
      <c r="D3653">
        <f>MOD(A3653-1+'Peaker Keys'!$B$7,'Peaker Keys'!$B$5)</f>
        <v>3670</v>
      </c>
      <c r="E3653">
        <f>INT(D3653/'Peaker Keys'!$B$6)+1</f>
        <v>153</v>
      </c>
      <c r="F3653">
        <f>MOD(D3653,'Peaker Keys'!$B$6)</f>
        <v>22</v>
      </c>
      <c r="G3653" t="str">
        <f>VLOOKUP(E3653,Clustering!$A$6:$B$370,2,FALSE)</f>
        <v>Summer Peak</v>
      </c>
      <c r="H3653">
        <f>IF('Peaker Keys'!$B$29&gt;0,MAX(0,MIN('Peaker Keys'!$B$10,B3653/'Peaker Keys'!$B$29)),0)</f>
        <v>0</v>
      </c>
      <c r="I3653">
        <f>MAX(0,MIN('Peaker Keys'!$B$10,C3653/'Peaker Keys'!$B$30))</f>
        <v>1.1488013563797261E-2</v>
      </c>
      <c r="J3653">
        <f>IF('Peaker Keys'!$B$31=1,H3653,I3653)</f>
        <v>0</v>
      </c>
    </row>
    <row r="3654" spans="1:10" x14ac:dyDescent="0.25">
      <c r="A3654">
        <v>3648</v>
      </c>
      <c r="B3654">
        <v>0</v>
      </c>
      <c r="C3654">
        <v>471.3</v>
      </c>
      <c r="D3654">
        <f>MOD(A3654-1+'Peaker Keys'!$B$7,'Peaker Keys'!$B$5)</f>
        <v>3671</v>
      </c>
      <c r="E3654">
        <f>INT(D3654/'Peaker Keys'!$B$6)+1</f>
        <v>153</v>
      </c>
      <c r="F3654">
        <f>MOD(D3654,'Peaker Keys'!$B$6)</f>
        <v>23</v>
      </c>
      <c r="G3654" t="str">
        <f>VLOOKUP(E3654,Clustering!$A$6:$B$370,2,FALSE)</f>
        <v>Summer Peak</v>
      </c>
      <c r="H3654">
        <f>IF('Peaker Keys'!$B$29&gt;0,MAX(0,MIN('Peaker Keys'!$B$10,B3654/'Peaker Keys'!$B$29)),0)</f>
        <v>0</v>
      </c>
      <c r="I3654">
        <f>MAX(0,MIN('Peaker Keys'!$B$10,C3654/'Peaker Keys'!$B$30))</f>
        <v>3.9480099114901912E-3</v>
      </c>
      <c r="J3654">
        <f>IF('Peaker Keys'!$B$31=1,H3654,I3654)</f>
        <v>0</v>
      </c>
    </row>
    <row r="3655" spans="1:10" x14ac:dyDescent="0.25">
      <c r="A3655">
        <v>3649</v>
      </c>
      <c r="B3655">
        <v>0</v>
      </c>
      <c r="C3655">
        <v>471.3</v>
      </c>
      <c r="D3655">
        <f>MOD(A3655-1+'Peaker Keys'!$B$7,'Peaker Keys'!$B$5)</f>
        <v>3672</v>
      </c>
      <c r="E3655">
        <f>INT(D3655/'Peaker Keys'!$B$6)+1</f>
        <v>154</v>
      </c>
      <c r="F3655">
        <f>MOD(D3655,'Peaker Keys'!$B$6)</f>
        <v>0</v>
      </c>
      <c r="G3655" t="str">
        <f>VLOOKUP(E3655,Clustering!$A$6:$B$370,2,FALSE)</f>
        <v>Summer</v>
      </c>
      <c r="H3655">
        <f>IF('Peaker Keys'!$B$29&gt;0,MAX(0,MIN('Peaker Keys'!$B$10,B3655/'Peaker Keys'!$B$29)),0)</f>
        <v>0</v>
      </c>
      <c r="I3655">
        <f>MAX(0,MIN('Peaker Keys'!$B$10,C3655/'Peaker Keys'!$B$30))</f>
        <v>3.9480099114901912E-3</v>
      </c>
      <c r="J3655">
        <f>IF('Peaker Keys'!$B$31=1,H3655,I3655)</f>
        <v>0</v>
      </c>
    </row>
    <row r="3656" spans="1:10" x14ac:dyDescent="0.25">
      <c r="A3656">
        <v>3650</v>
      </c>
      <c r="B3656">
        <v>0</v>
      </c>
      <c r="C3656">
        <v>471.3</v>
      </c>
      <c r="D3656">
        <f>MOD(A3656-1+'Peaker Keys'!$B$7,'Peaker Keys'!$B$5)</f>
        <v>3673</v>
      </c>
      <c r="E3656">
        <f>INT(D3656/'Peaker Keys'!$B$6)+1</f>
        <v>154</v>
      </c>
      <c r="F3656">
        <f>MOD(D3656,'Peaker Keys'!$B$6)</f>
        <v>1</v>
      </c>
      <c r="G3656" t="str">
        <f>VLOOKUP(E3656,Clustering!$A$6:$B$370,2,FALSE)</f>
        <v>Summer</v>
      </c>
      <c r="H3656">
        <f>IF('Peaker Keys'!$B$29&gt;0,MAX(0,MIN('Peaker Keys'!$B$10,B3656/'Peaker Keys'!$B$29)),0)</f>
        <v>0</v>
      </c>
      <c r="I3656">
        <f>MAX(0,MIN('Peaker Keys'!$B$10,C3656/'Peaker Keys'!$B$30))</f>
        <v>3.9480099114901912E-3</v>
      </c>
      <c r="J3656">
        <f>IF('Peaker Keys'!$B$31=1,H3656,I3656)</f>
        <v>0</v>
      </c>
    </row>
    <row r="3657" spans="1:10" x14ac:dyDescent="0.25">
      <c r="A3657">
        <v>3651</v>
      </c>
      <c r="B3657">
        <v>0</v>
      </c>
      <c r="C3657">
        <v>471.3</v>
      </c>
      <c r="D3657">
        <f>MOD(A3657-1+'Peaker Keys'!$B$7,'Peaker Keys'!$B$5)</f>
        <v>3674</v>
      </c>
      <c r="E3657">
        <f>INT(D3657/'Peaker Keys'!$B$6)+1</f>
        <v>154</v>
      </c>
      <c r="F3657">
        <f>MOD(D3657,'Peaker Keys'!$B$6)</f>
        <v>2</v>
      </c>
      <c r="G3657" t="str">
        <f>VLOOKUP(E3657,Clustering!$A$6:$B$370,2,FALSE)</f>
        <v>Summer</v>
      </c>
      <c r="H3657">
        <f>IF('Peaker Keys'!$B$29&gt;0,MAX(0,MIN('Peaker Keys'!$B$10,B3657/'Peaker Keys'!$B$29)),0)</f>
        <v>0</v>
      </c>
      <c r="I3657">
        <f>MAX(0,MIN('Peaker Keys'!$B$10,C3657/'Peaker Keys'!$B$30))</f>
        <v>3.9480099114901912E-3</v>
      </c>
      <c r="J3657">
        <f>IF('Peaker Keys'!$B$31=1,H3657,I3657)</f>
        <v>0</v>
      </c>
    </row>
    <row r="3658" spans="1:10" x14ac:dyDescent="0.25">
      <c r="A3658">
        <v>3652</v>
      </c>
      <c r="B3658">
        <v>0</v>
      </c>
      <c r="C3658">
        <v>471.3</v>
      </c>
      <c r="D3658">
        <f>MOD(A3658-1+'Peaker Keys'!$B$7,'Peaker Keys'!$B$5)</f>
        <v>3675</v>
      </c>
      <c r="E3658">
        <f>INT(D3658/'Peaker Keys'!$B$6)+1</f>
        <v>154</v>
      </c>
      <c r="F3658">
        <f>MOD(D3658,'Peaker Keys'!$B$6)</f>
        <v>3</v>
      </c>
      <c r="G3658" t="str">
        <f>VLOOKUP(E3658,Clustering!$A$6:$B$370,2,FALSE)</f>
        <v>Summer</v>
      </c>
      <c r="H3658">
        <f>IF('Peaker Keys'!$B$29&gt;0,MAX(0,MIN('Peaker Keys'!$B$10,B3658/'Peaker Keys'!$B$29)),0)</f>
        <v>0</v>
      </c>
      <c r="I3658">
        <f>MAX(0,MIN('Peaker Keys'!$B$10,C3658/'Peaker Keys'!$B$30))</f>
        <v>3.9480099114901912E-3</v>
      </c>
      <c r="J3658">
        <f>IF('Peaker Keys'!$B$31=1,H3658,I3658)</f>
        <v>0</v>
      </c>
    </row>
    <row r="3659" spans="1:10" x14ac:dyDescent="0.25">
      <c r="A3659">
        <v>3653</v>
      </c>
      <c r="B3659">
        <v>0</v>
      </c>
      <c r="C3659">
        <v>471.3</v>
      </c>
      <c r="D3659">
        <f>MOD(A3659-1+'Peaker Keys'!$B$7,'Peaker Keys'!$B$5)</f>
        <v>3676</v>
      </c>
      <c r="E3659">
        <f>INT(D3659/'Peaker Keys'!$B$6)+1</f>
        <v>154</v>
      </c>
      <c r="F3659">
        <f>MOD(D3659,'Peaker Keys'!$B$6)</f>
        <v>4</v>
      </c>
      <c r="G3659" t="str">
        <f>VLOOKUP(E3659,Clustering!$A$6:$B$370,2,FALSE)</f>
        <v>Summer</v>
      </c>
      <c r="H3659">
        <f>IF('Peaker Keys'!$B$29&gt;0,MAX(0,MIN('Peaker Keys'!$B$10,B3659/'Peaker Keys'!$B$29)),0)</f>
        <v>0</v>
      </c>
      <c r="I3659">
        <f>MAX(0,MIN('Peaker Keys'!$B$10,C3659/'Peaker Keys'!$B$30))</f>
        <v>3.9480099114901912E-3</v>
      </c>
      <c r="J3659">
        <f>IF('Peaker Keys'!$B$31=1,H3659,I3659)</f>
        <v>0</v>
      </c>
    </row>
    <row r="3660" spans="1:10" x14ac:dyDescent="0.25">
      <c r="A3660">
        <v>3654</v>
      </c>
      <c r="B3660">
        <v>0</v>
      </c>
      <c r="C3660">
        <v>363.8</v>
      </c>
      <c r="D3660">
        <f>MOD(A3660-1+'Peaker Keys'!$B$7,'Peaker Keys'!$B$5)</f>
        <v>3677</v>
      </c>
      <c r="E3660">
        <f>INT(D3660/'Peaker Keys'!$B$6)+1</f>
        <v>154</v>
      </c>
      <c r="F3660">
        <f>MOD(D3660,'Peaker Keys'!$B$6)</f>
        <v>5</v>
      </c>
      <c r="G3660" t="str">
        <f>VLOOKUP(E3660,Clustering!$A$6:$B$370,2,FALSE)</f>
        <v>Summer</v>
      </c>
      <c r="H3660">
        <f>IF('Peaker Keys'!$B$29&gt;0,MAX(0,MIN('Peaker Keys'!$B$10,B3660/'Peaker Keys'!$B$29)),0)</f>
        <v>0</v>
      </c>
      <c r="I3660">
        <f>MAX(0,MIN('Peaker Keys'!$B$10,C3660/'Peaker Keys'!$B$30))</f>
        <v>3.0474984209635722E-3</v>
      </c>
      <c r="J3660">
        <f>IF('Peaker Keys'!$B$31=1,H3660,I3660)</f>
        <v>0</v>
      </c>
    </row>
    <row r="3661" spans="1:10" x14ac:dyDescent="0.25">
      <c r="A3661">
        <v>3655</v>
      </c>
      <c r="B3661">
        <v>0</v>
      </c>
      <c r="C3661">
        <v>363.8</v>
      </c>
      <c r="D3661">
        <f>MOD(A3661-1+'Peaker Keys'!$B$7,'Peaker Keys'!$B$5)</f>
        <v>3678</v>
      </c>
      <c r="E3661">
        <f>INT(D3661/'Peaker Keys'!$B$6)+1</f>
        <v>154</v>
      </c>
      <c r="F3661">
        <f>MOD(D3661,'Peaker Keys'!$B$6)</f>
        <v>6</v>
      </c>
      <c r="G3661" t="str">
        <f>VLOOKUP(E3661,Clustering!$A$6:$B$370,2,FALSE)</f>
        <v>Summer</v>
      </c>
      <c r="H3661">
        <f>IF('Peaker Keys'!$B$29&gt;0,MAX(0,MIN('Peaker Keys'!$B$10,B3661/'Peaker Keys'!$B$29)),0)</f>
        <v>0</v>
      </c>
      <c r="I3661">
        <f>MAX(0,MIN('Peaker Keys'!$B$10,C3661/'Peaker Keys'!$B$30))</f>
        <v>3.0474984209635722E-3</v>
      </c>
      <c r="J3661">
        <f>IF('Peaker Keys'!$B$31=1,H3661,I3661)</f>
        <v>0</v>
      </c>
    </row>
    <row r="3662" spans="1:10" x14ac:dyDescent="0.25">
      <c r="A3662">
        <v>3656</v>
      </c>
      <c r="B3662">
        <v>0</v>
      </c>
      <c r="C3662">
        <v>363.8</v>
      </c>
      <c r="D3662">
        <f>MOD(A3662-1+'Peaker Keys'!$B$7,'Peaker Keys'!$B$5)</f>
        <v>3679</v>
      </c>
      <c r="E3662">
        <f>INT(D3662/'Peaker Keys'!$B$6)+1</f>
        <v>154</v>
      </c>
      <c r="F3662">
        <f>MOD(D3662,'Peaker Keys'!$B$6)</f>
        <v>7</v>
      </c>
      <c r="G3662" t="str">
        <f>VLOOKUP(E3662,Clustering!$A$6:$B$370,2,FALSE)</f>
        <v>Summer</v>
      </c>
      <c r="H3662">
        <f>IF('Peaker Keys'!$B$29&gt;0,MAX(0,MIN('Peaker Keys'!$B$10,B3662/'Peaker Keys'!$B$29)),0)</f>
        <v>0</v>
      </c>
      <c r="I3662">
        <f>MAX(0,MIN('Peaker Keys'!$B$10,C3662/'Peaker Keys'!$B$30))</f>
        <v>3.0474984209635722E-3</v>
      </c>
      <c r="J3662">
        <f>IF('Peaker Keys'!$B$31=1,H3662,I3662)</f>
        <v>0</v>
      </c>
    </row>
    <row r="3663" spans="1:10" x14ac:dyDescent="0.25">
      <c r="A3663">
        <v>3657</v>
      </c>
      <c r="B3663">
        <v>0</v>
      </c>
      <c r="C3663">
        <v>363.8</v>
      </c>
      <c r="D3663">
        <f>MOD(A3663-1+'Peaker Keys'!$B$7,'Peaker Keys'!$B$5)</f>
        <v>3680</v>
      </c>
      <c r="E3663">
        <f>INT(D3663/'Peaker Keys'!$B$6)+1</f>
        <v>154</v>
      </c>
      <c r="F3663">
        <f>MOD(D3663,'Peaker Keys'!$B$6)</f>
        <v>8</v>
      </c>
      <c r="G3663" t="str">
        <f>VLOOKUP(E3663,Clustering!$A$6:$B$370,2,FALSE)</f>
        <v>Summer</v>
      </c>
      <c r="H3663">
        <f>IF('Peaker Keys'!$B$29&gt;0,MAX(0,MIN('Peaker Keys'!$B$10,B3663/'Peaker Keys'!$B$29)),0)</f>
        <v>0</v>
      </c>
      <c r="I3663">
        <f>MAX(0,MIN('Peaker Keys'!$B$10,C3663/'Peaker Keys'!$B$30))</f>
        <v>3.0474984209635722E-3</v>
      </c>
      <c r="J3663">
        <f>IF('Peaker Keys'!$B$31=1,H3663,I3663)</f>
        <v>0</v>
      </c>
    </row>
    <row r="3664" spans="1:10" x14ac:dyDescent="0.25">
      <c r="A3664">
        <v>3658</v>
      </c>
      <c r="B3664">
        <v>0</v>
      </c>
      <c r="C3664">
        <v>363.8</v>
      </c>
      <c r="D3664">
        <f>MOD(A3664-1+'Peaker Keys'!$B$7,'Peaker Keys'!$B$5)</f>
        <v>3681</v>
      </c>
      <c r="E3664">
        <f>INT(D3664/'Peaker Keys'!$B$6)+1</f>
        <v>154</v>
      </c>
      <c r="F3664">
        <f>MOD(D3664,'Peaker Keys'!$B$6)</f>
        <v>9</v>
      </c>
      <c r="G3664" t="str">
        <f>VLOOKUP(E3664,Clustering!$A$6:$B$370,2,FALSE)</f>
        <v>Summer</v>
      </c>
      <c r="H3664">
        <f>IF('Peaker Keys'!$B$29&gt;0,MAX(0,MIN('Peaker Keys'!$B$10,B3664/'Peaker Keys'!$B$29)),0)</f>
        <v>0</v>
      </c>
      <c r="I3664">
        <f>MAX(0,MIN('Peaker Keys'!$B$10,C3664/'Peaker Keys'!$B$30))</f>
        <v>3.0474984209635722E-3</v>
      </c>
      <c r="J3664">
        <f>IF('Peaker Keys'!$B$31=1,H3664,I3664)</f>
        <v>0</v>
      </c>
    </row>
    <row r="3665" spans="1:10" x14ac:dyDescent="0.25">
      <c r="A3665">
        <v>3659</v>
      </c>
      <c r="B3665">
        <v>0</v>
      </c>
      <c r="C3665">
        <v>363.8</v>
      </c>
      <c r="D3665">
        <f>MOD(A3665-1+'Peaker Keys'!$B$7,'Peaker Keys'!$B$5)</f>
        <v>3682</v>
      </c>
      <c r="E3665">
        <f>INT(D3665/'Peaker Keys'!$B$6)+1</f>
        <v>154</v>
      </c>
      <c r="F3665">
        <f>MOD(D3665,'Peaker Keys'!$B$6)</f>
        <v>10</v>
      </c>
      <c r="G3665" t="str">
        <f>VLOOKUP(E3665,Clustering!$A$6:$B$370,2,FALSE)</f>
        <v>Summer</v>
      </c>
      <c r="H3665">
        <f>IF('Peaker Keys'!$B$29&gt;0,MAX(0,MIN('Peaker Keys'!$B$10,B3665/'Peaker Keys'!$B$29)),0)</f>
        <v>0</v>
      </c>
      <c r="I3665">
        <f>MAX(0,MIN('Peaker Keys'!$B$10,C3665/'Peaker Keys'!$B$30))</f>
        <v>3.0474984209635722E-3</v>
      </c>
      <c r="J3665">
        <f>IF('Peaker Keys'!$B$31=1,H3665,I3665)</f>
        <v>0</v>
      </c>
    </row>
    <row r="3666" spans="1:10" x14ac:dyDescent="0.25">
      <c r="A3666">
        <v>3660</v>
      </c>
      <c r="B3666">
        <v>0</v>
      </c>
      <c r="C3666">
        <v>560.1</v>
      </c>
      <c r="D3666">
        <f>MOD(A3666-1+'Peaker Keys'!$B$7,'Peaker Keys'!$B$5)</f>
        <v>3683</v>
      </c>
      <c r="E3666">
        <f>INT(D3666/'Peaker Keys'!$B$6)+1</f>
        <v>154</v>
      </c>
      <c r="F3666">
        <f>MOD(D3666,'Peaker Keys'!$B$6)</f>
        <v>11</v>
      </c>
      <c r="G3666" t="str">
        <f>VLOOKUP(E3666,Clustering!$A$6:$B$370,2,FALSE)</f>
        <v>Summer</v>
      </c>
      <c r="H3666">
        <f>IF('Peaker Keys'!$B$29&gt;0,MAX(0,MIN('Peaker Keys'!$B$10,B3666/'Peaker Keys'!$B$29)),0)</f>
        <v>0</v>
      </c>
      <c r="I3666">
        <f>MAX(0,MIN('Peaker Keys'!$B$10,C3666/'Peaker Keys'!$B$30))</f>
        <v>4.6918742869205519E-3</v>
      </c>
      <c r="J3666">
        <f>IF('Peaker Keys'!$B$31=1,H3666,I3666)</f>
        <v>0</v>
      </c>
    </row>
    <row r="3667" spans="1:10" x14ac:dyDescent="0.25">
      <c r="A3667">
        <v>3661</v>
      </c>
      <c r="B3667">
        <v>0</v>
      </c>
      <c r="C3667">
        <v>560.1</v>
      </c>
      <c r="D3667">
        <f>MOD(A3667-1+'Peaker Keys'!$B$7,'Peaker Keys'!$B$5)</f>
        <v>3684</v>
      </c>
      <c r="E3667">
        <f>INT(D3667/'Peaker Keys'!$B$6)+1</f>
        <v>154</v>
      </c>
      <c r="F3667">
        <f>MOD(D3667,'Peaker Keys'!$B$6)</f>
        <v>12</v>
      </c>
      <c r="G3667" t="str">
        <f>VLOOKUP(E3667,Clustering!$A$6:$B$370,2,FALSE)</f>
        <v>Summer</v>
      </c>
      <c r="H3667">
        <f>IF('Peaker Keys'!$B$29&gt;0,MAX(0,MIN('Peaker Keys'!$B$10,B3667/'Peaker Keys'!$B$29)),0)</f>
        <v>0</v>
      </c>
      <c r="I3667">
        <f>MAX(0,MIN('Peaker Keys'!$B$10,C3667/'Peaker Keys'!$B$30))</f>
        <v>4.6918742869205519E-3</v>
      </c>
      <c r="J3667">
        <f>IF('Peaker Keys'!$B$31=1,H3667,I3667)</f>
        <v>0</v>
      </c>
    </row>
    <row r="3668" spans="1:10" x14ac:dyDescent="0.25">
      <c r="A3668">
        <v>3662</v>
      </c>
      <c r="B3668">
        <v>0</v>
      </c>
      <c r="C3668">
        <v>679.4</v>
      </c>
      <c r="D3668">
        <f>MOD(A3668-1+'Peaker Keys'!$B$7,'Peaker Keys'!$B$5)</f>
        <v>3685</v>
      </c>
      <c r="E3668">
        <f>INT(D3668/'Peaker Keys'!$B$6)+1</f>
        <v>154</v>
      </c>
      <c r="F3668">
        <f>MOD(D3668,'Peaker Keys'!$B$6)</f>
        <v>13</v>
      </c>
      <c r="G3668" t="str">
        <f>VLOOKUP(E3668,Clustering!$A$6:$B$370,2,FALSE)</f>
        <v>Summer</v>
      </c>
      <c r="H3668">
        <f>IF('Peaker Keys'!$B$29&gt;0,MAX(0,MIN('Peaker Keys'!$B$10,B3668/'Peaker Keys'!$B$29)),0)</f>
        <v>0</v>
      </c>
      <c r="I3668">
        <f>MAX(0,MIN('Peaker Keys'!$B$10,C3668/'Peaker Keys'!$B$30))</f>
        <v>5.6912326201282327E-3</v>
      </c>
      <c r="J3668">
        <f>IF('Peaker Keys'!$B$31=1,H3668,I3668)</f>
        <v>0</v>
      </c>
    </row>
    <row r="3669" spans="1:10" x14ac:dyDescent="0.25">
      <c r="A3669">
        <v>3663</v>
      </c>
      <c r="B3669">
        <v>0</v>
      </c>
      <c r="C3669">
        <v>648.6</v>
      </c>
      <c r="D3669">
        <f>MOD(A3669-1+'Peaker Keys'!$B$7,'Peaker Keys'!$B$5)</f>
        <v>3686</v>
      </c>
      <c r="E3669">
        <f>INT(D3669/'Peaker Keys'!$B$6)+1</f>
        <v>154</v>
      </c>
      <c r="F3669">
        <f>MOD(D3669,'Peaker Keys'!$B$6)</f>
        <v>14</v>
      </c>
      <c r="G3669" t="str">
        <f>VLOOKUP(E3669,Clustering!$A$6:$B$370,2,FALSE)</f>
        <v>Summer</v>
      </c>
      <c r="H3669">
        <f>IF('Peaker Keys'!$B$29&gt;0,MAX(0,MIN('Peaker Keys'!$B$10,B3669/'Peaker Keys'!$B$29)),0)</f>
        <v>0</v>
      </c>
      <c r="I3669">
        <f>MAX(0,MIN('Peaker Keys'!$B$10,C3669/'Peaker Keys'!$B$30))</f>
        <v>5.4332256070285133E-3</v>
      </c>
      <c r="J3669">
        <f>IF('Peaker Keys'!$B$31=1,H3669,I3669)</f>
        <v>0</v>
      </c>
    </row>
    <row r="3670" spans="1:10" x14ac:dyDescent="0.25">
      <c r="A3670">
        <v>3664</v>
      </c>
      <c r="B3670">
        <v>0</v>
      </c>
      <c r="C3670">
        <v>679.4</v>
      </c>
      <c r="D3670">
        <f>MOD(A3670-1+'Peaker Keys'!$B$7,'Peaker Keys'!$B$5)</f>
        <v>3687</v>
      </c>
      <c r="E3670">
        <f>INT(D3670/'Peaker Keys'!$B$6)+1</f>
        <v>154</v>
      </c>
      <c r="F3670">
        <f>MOD(D3670,'Peaker Keys'!$B$6)</f>
        <v>15</v>
      </c>
      <c r="G3670" t="str">
        <f>VLOOKUP(E3670,Clustering!$A$6:$B$370,2,FALSE)</f>
        <v>Summer</v>
      </c>
      <c r="H3670">
        <f>IF('Peaker Keys'!$B$29&gt;0,MAX(0,MIN('Peaker Keys'!$B$10,B3670/'Peaker Keys'!$B$29)),0)</f>
        <v>0</v>
      </c>
      <c r="I3670">
        <f>MAX(0,MIN('Peaker Keys'!$B$10,C3670/'Peaker Keys'!$B$30))</f>
        <v>5.6912326201282327E-3</v>
      </c>
      <c r="J3670">
        <f>IF('Peaker Keys'!$B$31=1,H3670,I3670)</f>
        <v>0</v>
      </c>
    </row>
    <row r="3671" spans="1:10" x14ac:dyDescent="0.25">
      <c r="A3671">
        <v>3665</v>
      </c>
      <c r="B3671">
        <v>0</v>
      </c>
      <c r="C3671">
        <v>679.4</v>
      </c>
      <c r="D3671">
        <f>MOD(A3671-1+'Peaker Keys'!$B$7,'Peaker Keys'!$B$5)</f>
        <v>3688</v>
      </c>
      <c r="E3671">
        <f>INT(D3671/'Peaker Keys'!$B$6)+1</f>
        <v>154</v>
      </c>
      <c r="F3671">
        <f>MOD(D3671,'Peaker Keys'!$B$6)</f>
        <v>16</v>
      </c>
      <c r="G3671" t="str">
        <f>VLOOKUP(E3671,Clustering!$A$6:$B$370,2,FALSE)</f>
        <v>Summer</v>
      </c>
      <c r="H3671">
        <f>IF('Peaker Keys'!$B$29&gt;0,MAX(0,MIN('Peaker Keys'!$B$10,B3671/'Peaker Keys'!$B$29)),0)</f>
        <v>0</v>
      </c>
      <c r="I3671">
        <f>MAX(0,MIN('Peaker Keys'!$B$10,C3671/'Peaker Keys'!$B$30))</f>
        <v>5.6912326201282327E-3</v>
      </c>
      <c r="J3671">
        <f>IF('Peaker Keys'!$B$31=1,H3671,I3671)</f>
        <v>0</v>
      </c>
    </row>
    <row r="3672" spans="1:10" x14ac:dyDescent="0.25">
      <c r="A3672">
        <v>3666</v>
      </c>
      <c r="B3672">
        <v>0</v>
      </c>
      <c r="C3672">
        <v>708.6</v>
      </c>
      <c r="D3672">
        <f>MOD(A3672-1+'Peaker Keys'!$B$7,'Peaker Keys'!$B$5)</f>
        <v>3689</v>
      </c>
      <c r="E3672">
        <f>INT(D3672/'Peaker Keys'!$B$6)+1</f>
        <v>154</v>
      </c>
      <c r="F3672">
        <f>MOD(D3672,'Peaker Keys'!$B$6)</f>
        <v>17</v>
      </c>
      <c r="G3672" t="str">
        <f>VLOOKUP(E3672,Clustering!$A$6:$B$370,2,FALSE)</f>
        <v>Summer</v>
      </c>
      <c r="H3672">
        <f>IF('Peaker Keys'!$B$29&gt;0,MAX(0,MIN('Peaker Keys'!$B$10,B3672/'Peaker Keys'!$B$29)),0)</f>
        <v>0</v>
      </c>
      <c r="I3672">
        <f>MAX(0,MIN('Peaker Keys'!$B$10,C3672/'Peaker Keys'!$B$30))</f>
        <v>5.9358366715084867E-3</v>
      </c>
      <c r="J3672">
        <f>IF('Peaker Keys'!$B$31=1,H3672,I3672)</f>
        <v>0</v>
      </c>
    </row>
    <row r="3673" spans="1:10" x14ac:dyDescent="0.25">
      <c r="A3673">
        <v>3667</v>
      </c>
      <c r="B3673">
        <v>0</v>
      </c>
      <c r="C3673">
        <v>1618.7</v>
      </c>
      <c r="D3673">
        <f>MOD(A3673-1+'Peaker Keys'!$B$7,'Peaker Keys'!$B$5)</f>
        <v>3690</v>
      </c>
      <c r="E3673">
        <f>INT(D3673/'Peaker Keys'!$B$6)+1</f>
        <v>154</v>
      </c>
      <c r="F3673">
        <f>MOD(D3673,'Peaker Keys'!$B$6)</f>
        <v>18</v>
      </c>
      <c r="G3673" t="str">
        <f>VLOOKUP(E3673,Clustering!$A$6:$B$370,2,FALSE)</f>
        <v>Summer</v>
      </c>
      <c r="H3673">
        <f>IF('Peaker Keys'!$B$29&gt;0,MAX(0,MIN('Peaker Keys'!$B$10,B3673/'Peaker Keys'!$B$29)),0)</f>
        <v>0</v>
      </c>
      <c r="I3673">
        <f>MAX(0,MIN('Peaker Keys'!$B$10,C3673/'Peaker Keys'!$B$30))</f>
        <v>1.3559608834562217E-2</v>
      </c>
      <c r="J3673">
        <f>IF('Peaker Keys'!$B$31=1,H3673,I3673)</f>
        <v>0</v>
      </c>
    </row>
    <row r="3674" spans="1:10" x14ac:dyDescent="0.25">
      <c r="A3674">
        <v>3668</v>
      </c>
      <c r="B3674">
        <v>0</v>
      </c>
      <c r="C3674">
        <v>2841.9</v>
      </c>
      <c r="D3674">
        <f>MOD(A3674-1+'Peaker Keys'!$B$7,'Peaker Keys'!$B$5)</f>
        <v>3691</v>
      </c>
      <c r="E3674">
        <f>INT(D3674/'Peaker Keys'!$B$6)+1</f>
        <v>154</v>
      </c>
      <c r="F3674">
        <f>MOD(D3674,'Peaker Keys'!$B$6)</f>
        <v>19</v>
      </c>
      <c r="G3674" t="str">
        <f>VLOOKUP(E3674,Clustering!$A$6:$B$370,2,FALSE)</f>
        <v>Summer</v>
      </c>
      <c r="H3674">
        <f>IF('Peaker Keys'!$B$29&gt;0,MAX(0,MIN('Peaker Keys'!$B$10,B3674/'Peaker Keys'!$B$29)),0)</f>
        <v>0</v>
      </c>
      <c r="I3674">
        <f>MAX(0,MIN('Peaker Keys'!$B$10,C3674/'Peaker Keys'!$B$30))</f>
        <v>2.3806173069093942E-2</v>
      </c>
      <c r="J3674">
        <f>IF('Peaker Keys'!$B$31=1,H3674,I3674)</f>
        <v>0</v>
      </c>
    </row>
    <row r="3675" spans="1:10" x14ac:dyDescent="0.25">
      <c r="A3675">
        <v>3669</v>
      </c>
      <c r="B3675">
        <v>0</v>
      </c>
      <c r="C3675">
        <v>2816.1</v>
      </c>
      <c r="D3675">
        <f>MOD(A3675-1+'Peaker Keys'!$B$7,'Peaker Keys'!$B$5)</f>
        <v>3692</v>
      </c>
      <c r="E3675">
        <f>INT(D3675/'Peaker Keys'!$B$6)+1</f>
        <v>154</v>
      </c>
      <c r="F3675">
        <f>MOD(D3675,'Peaker Keys'!$B$6)</f>
        <v>20</v>
      </c>
      <c r="G3675" t="str">
        <f>VLOOKUP(E3675,Clustering!$A$6:$B$370,2,FALSE)</f>
        <v>Summer</v>
      </c>
      <c r="H3675">
        <f>IF('Peaker Keys'!$B$29&gt;0,MAX(0,MIN('Peaker Keys'!$B$10,B3675/'Peaker Keys'!$B$29)),0)</f>
        <v>0</v>
      </c>
      <c r="I3675">
        <f>MAX(0,MIN('Peaker Keys'!$B$10,C3675/'Peaker Keys'!$B$30))</f>
        <v>2.3590050311367551E-2</v>
      </c>
      <c r="J3675">
        <f>IF('Peaker Keys'!$B$31=1,H3675,I3675)</f>
        <v>0</v>
      </c>
    </row>
    <row r="3676" spans="1:10" x14ac:dyDescent="0.25">
      <c r="A3676">
        <v>3670</v>
      </c>
      <c r="B3676">
        <v>0</v>
      </c>
      <c r="C3676">
        <v>4086.1</v>
      </c>
      <c r="D3676">
        <f>MOD(A3676-1+'Peaker Keys'!$B$7,'Peaker Keys'!$B$5)</f>
        <v>3693</v>
      </c>
      <c r="E3676">
        <f>INT(D3676/'Peaker Keys'!$B$6)+1</f>
        <v>154</v>
      </c>
      <c r="F3676">
        <f>MOD(D3676,'Peaker Keys'!$B$6)</f>
        <v>21</v>
      </c>
      <c r="G3676" t="str">
        <f>VLOOKUP(E3676,Clustering!$A$6:$B$370,2,FALSE)</f>
        <v>Summer</v>
      </c>
      <c r="H3676">
        <f>IF('Peaker Keys'!$B$29&gt;0,MAX(0,MIN('Peaker Keys'!$B$10,B3676/'Peaker Keys'!$B$29)),0)</f>
        <v>0</v>
      </c>
      <c r="I3676">
        <f>MAX(0,MIN('Peaker Keys'!$B$10,C3676/'Peaker Keys'!$B$30))</f>
        <v>3.4228651176193656E-2</v>
      </c>
      <c r="J3676">
        <f>IF('Peaker Keys'!$B$31=1,H3676,I3676)</f>
        <v>0</v>
      </c>
    </row>
    <row r="3677" spans="1:10" x14ac:dyDescent="0.25">
      <c r="A3677">
        <v>3671</v>
      </c>
      <c r="B3677">
        <v>0</v>
      </c>
      <c r="C3677">
        <v>159.1</v>
      </c>
      <c r="D3677">
        <f>MOD(A3677-1+'Peaker Keys'!$B$7,'Peaker Keys'!$B$5)</f>
        <v>3694</v>
      </c>
      <c r="E3677">
        <f>INT(D3677/'Peaker Keys'!$B$6)+1</f>
        <v>154</v>
      </c>
      <c r="F3677">
        <f>MOD(D3677,'Peaker Keys'!$B$6)</f>
        <v>22</v>
      </c>
      <c r="G3677" t="str">
        <f>VLOOKUP(E3677,Clustering!$A$6:$B$370,2,FALSE)</f>
        <v>Summer</v>
      </c>
      <c r="H3677">
        <f>IF('Peaker Keys'!$B$29&gt;0,MAX(0,MIN('Peaker Keys'!$B$10,B3677/'Peaker Keys'!$B$29)),0)</f>
        <v>0</v>
      </c>
      <c r="I3677">
        <f>MAX(0,MIN('Peaker Keys'!$B$10,C3677/'Peaker Keys'!$B$30))</f>
        <v>1.3327570059793962E-3</v>
      </c>
      <c r="J3677">
        <f>IF('Peaker Keys'!$B$31=1,H3677,I3677)</f>
        <v>0</v>
      </c>
    </row>
    <row r="3678" spans="1:10" x14ac:dyDescent="0.25">
      <c r="A3678">
        <v>3672</v>
      </c>
      <c r="B3678">
        <v>0</v>
      </c>
      <c r="C3678">
        <v>159.1</v>
      </c>
      <c r="D3678">
        <f>MOD(A3678-1+'Peaker Keys'!$B$7,'Peaker Keys'!$B$5)</f>
        <v>3695</v>
      </c>
      <c r="E3678">
        <f>INT(D3678/'Peaker Keys'!$B$6)+1</f>
        <v>154</v>
      </c>
      <c r="F3678">
        <f>MOD(D3678,'Peaker Keys'!$B$6)</f>
        <v>23</v>
      </c>
      <c r="G3678" t="str">
        <f>VLOOKUP(E3678,Clustering!$A$6:$B$370,2,FALSE)</f>
        <v>Summer</v>
      </c>
      <c r="H3678">
        <f>IF('Peaker Keys'!$B$29&gt;0,MAX(0,MIN('Peaker Keys'!$B$10,B3678/'Peaker Keys'!$B$29)),0)</f>
        <v>0</v>
      </c>
      <c r="I3678">
        <f>MAX(0,MIN('Peaker Keys'!$B$10,C3678/'Peaker Keys'!$B$30))</f>
        <v>1.3327570059793962E-3</v>
      </c>
      <c r="J3678">
        <f>IF('Peaker Keys'!$B$31=1,H3678,I3678)</f>
        <v>0</v>
      </c>
    </row>
    <row r="3679" spans="1:10" x14ac:dyDescent="0.25">
      <c r="A3679">
        <v>3673</v>
      </c>
      <c r="B3679">
        <v>0</v>
      </c>
      <c r="C3679">
        <v>159.1</v>
      </c>
      <c r="D3679">
        <f>MOD(A3679-1+'Peaker Keys'!$B$7,'Peaker Keys'!$B$5)</f>
        <v>3696</v>
      </c>
      <c r="E3679">
        <f>INT(D3679/'Peaker Keys'!$B$6)+1</f>
        <v>155</v>
      </c>
      <c r="F3679">
        <f>MOD(D3679,'Peaker Keys'!$B$6)</f>
        <v>0</v>
      </c>
      <c r="G3679" t="str">
        <f>VLOOKUP(E3679,Clustering!$A$6:$B$370,2,FALSE)</f>
        <v>Summer Peak</v>
      </c>
      <c r="H3679">
        <f>IF('Peaker Keys'!$B$29&gt;0,MAX(0,MIN('Peaker Keys'!$B$10,B3679/'Peaker Keys'!$B$29)),0)</f>
        <v>0</v>
      </c>
      <c r="I3679">
        <f>MAX(0,MIN('Peaker Keys'!$B$10,C3679/'Peaker Keys'!$B$30))</f>
        <v>1.3327570059793962E-3</v>
      </c>
      <c r="J3679">
        <f>IF('Peaker Keys'!$B$31=1,H3679,I3679)</f>
        <v>0</v>
      </c>
    </row>
    <row r="3680" spans="1:10" x14ac:dyDescent="0.25">
      <c r="A3680">
        <v>3674</v>
      </c>
      <c r="B3680">
        <v>0</v>
      </c>
      <c r="C3680">
        <v>95.5</v>
      </c>
      <c r="D3680">
        <f>MOD(A3680-1+'Peaker Keys'!$B$7,'Peaker Keys'!$B$5)</f>
        <v>3697</v>
      </c>
      <c r="E3680">
        <f>INT(D3680/'Peaker Keys'!$B$6)+1</f>
        <v>155</v>
      </c>
      <c r="F3680">
        <f>MOD(D3680,'Peaker Keys'!$B$6)</f>
        <v>1</v>
      </c>
      <c r="G3680" t="str">
        <f>VLOOKUP(E3680,Clustering!$A$6:$B$370,2,FALSE)</f>
        <v>Summer Peak</v>
      </c>
      <c r="H3680">
        <f>IF('Peaker Keys'!$B$29&gt;0,MAX(0,MIN('Peaker Keys'!$B$10,B3680/'Peaker Keys'!$B$29)),0)</f>
        <v>0</v>
      </c>
      <c r="I3680">
        <f>MAX(0,MIN('Peaker Keys'!$B$10,C3680/'Peaker Keys'!$B$30))</f>
        <v>7.9998927763062441E-4</v>
      </c>
      <c r="J3680">
        <f>IF('Peaker Keys'!$B$31=1,H3680,I3680)</f>
        <v>0</v>
      </c>
    </row>
    <row r="3681" spans="1:10" x14ac:dyDescent="0.25">
      <c r="A3681">
        <v>3675</v>
      </c>
      <c r="B3681">
        <v>0</v>
      </c>
      <c r="C3681">
        <v>95.5</v>
      </c>
      <c r="D3681">
        <f>MOD(A3681-1+'Peaker Keys'!$B$7,'Peaker Keys'!$B$5)</f>
        <v>3698</v>
      </c>
      <c r="E3681">
        <f>INT(D3681/'Peaker Keys'!$B$6)+1</f>
        <v>155</v>
      </c>
      <c r="F3681">
        <f>MOD(D3681,'Peaker Keys'!$B$6)</f>
        <v>2</v>
      </c>
      <c r="G3681" t="str">
        <f>VLOOKUP(E3681,Clustering!$A$6:$B$370,2,FALSE)</f>
        <v>Summer Peak</v>
      </c>
      <c r="H3681">
        <f>IF('Peaker Keys'!$B$29&gt;0,MAX(0,MIN('Peaker Keys'!$B$10,B3681/'Peaker Keys'!$B$29)),0)</f>
        <v>0</v>
      </c>
      <c r="I3681">
        <f>MAX(0,MIN('Peaker Keys'!$B$10,C3681/'Peaker Keys'!$B$30))</f>
        <v>7.9998927763062441E-4</v>
      </c>
      <c r="J3681">
        <f>IF('Peaker Keys'!$B$31=1,H3681,I3681)</f>
        <v>0</v>
      </c>
    </row>
    <row r="3682" spans="1:10" x14ac:dyDescent="0.25">
      <c r="A3682">
        <v>3676</v>
      </c>
      <c r="B3682">
        <v>0</v>
      </c>
      <c r="C3682">
        <v>95.5</v>
      </c>
      <c r="D3682">
        <f>MOD(A3682-1+'Peaker Keys'!$B$7,'Peaker Keys'!$B$5)</f>
        <v>3699</v>
      </c>
      <c r="E3682">
        <f>INT(D3682/'Peaker Keys'!$B$6)+1</f>
        <v>155</v>
      </c>
      <c r="F3682">
        <f>MOD(D3682,'Peaker Keys'!$B$6)</f>
        <v>3</v>
      </c>
      <c r="G3682" t="str">
        <f>VLOOKUP(E3682,Clustering!$A$6:$B$370,2,FALSE)</f>
        <v>Summer Peak</v>
      </c>
      <c r="H3682">
        <f>IF('Peaker Keys'!$B$29&gt;0,MAX(0,MIN('Peaker Keys'!$B$10,B3682/'Peaker Keys'!$B$29)),0)</f>
        <v>0</v>
      </c>
      <c r="I3682">
        <f>MAX(0,MIN('Peaker Keys'!$B$10,C3682/'Peaker Keys'!$B$30))</f>
        <v>7.9998927763062441E-4</v>
      </c>
      <c r="J3682">
        <f>IF('Peaker Keys'!$B$31=1,H3682,I3682)</f>
        <v>0</v>
      </c>
    </row>
    <row r="3683" spans="1:10" x14ac:dyDescent="0.25">
      <c r="A3683">
        <v>3677</v>
      </c>
      <c r="B3683">
        <v>0</v>
      </c>
      <c r="C3683">
        <v>95.5</v>
      </c>
      <c r="D3683">
        <f>MOD(A3683-1+'Peaker Keys'!$B$7,'Peaker Keys'!$B$5)</f>
        <v>3700</v>
      </c>
      <c r="E3683">
        <f>INT(D3683/'Peaker Keys'!$B$6)+1</f>
        <v>155</v>
      </c>
      <c r="F3683">
        <f>MOD(D3683,'Peaker Keys'!$B$6)</f>
        <v>4</v>
      </c>
      <c r="G3683" t="str">
        <f>VLOOKUP(E3683,Clustering!$A$6:$B$370,2,FALSE)</f>
        <v>Summer Peak</v>
      </c>
      <c r="H3683">
        <f>IF('Peaker Keys'!$B$29&gt;0,MAX(0,MIN('Peaker Keys'!$B$10,B3683/'Peaker Keys'!$B$29)),0)</f>
        <v>0</v>
      </c>
      <c r="I3683">
        <f>MAX(0,MIN('Peaker Keys'!$B$10,C3683/'Peaker Keys'!$B$30))</f>
        <v>7.9998927763062441E-4</v>
      </c>
      <c r="J3683">
        <f>IF('Peaker Keys'!$B$31=1,H3683,I3683)</f>
        <v>0</v>
      </c>
    </row>
    <row r="3684" spans="1:10" x14ac:dyDescent="0.25">
      <c r="A3684">
        <v>3678</v>
      </c>
      <c r="B3684">
        <v>0</v>
      </c>
      <c r="C3684">
        <v>95.5</v>
      </c>
      <c r="D3684">
        <f>MOD(A3684-1+'Peaker Keys'!$B$7,'Peaker Keys'!$B$5)</f>
        <v>3701</v>
      </c>
      <c r="E3684">
        <f>INT(D3684/'Peaker Keys'!$B$6)+1</f>
        <v>155</v>
      </c>
      <c r="F3684">
        <f>MOD(D3684,'Peaker Keys'!$B$6)</f>
        <v>5</v>
      </c>
      <c r="G3684" t="str">
        <f>VLOOKUP(E3684,Clustering!$A$6:$B$370,2,FALSE)</f>
        <v>Summer Peak</v>
      </c>
      <c r="H3684">
        <f>IF('Peaker Keys'!$B$29&gt;0,MAX(0,MIN('Peaker Keys'!$B$10,B3684/'Peaker Keys'!$B$29)),0)</f>
        <v>0</v>
      </c>
      <c r="I3684">
        <f>MAX(0,MIN('Peaker Keys'!$B$10,C3684/'Peaker Keys'!$B$30))</f>
        <v>7.9998927763062441E-4</v>
      </c>
      <c r="J3684">
        <f>IF('Peaker Keys'!$B$31=1,H3684,I3684)</f>
        <v>0</v>
      </c>
    </row>
    <row r="3685" spans="1:10" x14ac:dyDescent="0.25">
      <c r="A3685">
        <v>3679</v>
      </c>
      <c r="B3685">
        <v>0</v>
      </c>
      <c r="C3685">
        <v>95.5</v>
      </c>
      <c r="D3685">
        <f>MOD(A3685-1+'Peaker Keys'!$B$7,'Peaker Keys'!$B$5)</f>
        <v>3702</v>
      </c>
      <c r="E3685">
        <f>INT(D3685/'Peaker Keys'!$B$6)+1</f>
        <v>155</v>
      </c>
      <c r="F3685">
        <f>MOD(D3685,'Peaker Keys'!$B$6)</f>
        <v>6</v>
      </c>
      <c r="G3685" t="str">
        <f>VLOOKUP(E3685,Clustering!$A$6:$B$370,2,FALSE)</f>
        <v>Summer Peak</v>
      </c>
      <c r="H3685">
        <f>IF('Peaker Keys'!$B$29&gt;0,MAX(0,MIN('Peaker Keys'!$B$10,B3685/'Peaker Keys'!$B$29)),0)</f>
        <v>0</v>
      </c>
      <c r="I3685">
        <f>MAX(0,MIN('Peaker Keys'!$B$10,C3685/'Peaker Keys'!$B$30))</f>
        <v>7.9998927763062441E-4</v>
      </c>
      <c r="J3685">
        <f>IF('Peaker Keys'!$B$31=1,H3685,I3685)</f>
        <v>0</v>
      </c>
    </row>
    <row r="3686" spans="1:10" x14ac:dyDescent="0.25">
      <c r="A3686">
        <v>3680</v>
      </c>
      <c r="B3686">
        <v>0</v>
      </c>
      <c r="C3686">
        <v>95.5</v>
      </c>
      <c r="D3686">
        <f>MOD(A3686-1+'Peaker Keys'!$B$7,'Peaker Keys'!$B$5)</f>
        <v>3703</v>
      </c>
      <c r="E3686">
        <f>INT(D3686/'Peaker Keys'!$B$6)+1</f>
        <v>155</v>
      </c>
      <c r="F3686">
        <f>MOD(D3686,'Peaker Keys'!$B$6)</f>
        <v>7</v>
      </c>
      <c r="G3686" t="str">
        <f>VLOOKUP(E3686,Clustering!$A$6:$B$370,2,FALSE)</f>
        <v>Summer Peak</v>
      </c>
      <c r="H3686">
        <f>IF('Peaker Keys'!$B$29&gt;0,MAX(0,MIN('Peaker Keys'!$B$10,B3686/'Peaker Keys'!$B$29)),0)</f>
        <v>0</v>
      </c>
      <c r="I3686">
        <f>MAX(0,MIN('Peaker Keys'!$B$10,C3686/'Peaker Keys'!$B$30))</f>
        <v>7.9998927763062441E-4</v>
      </c>
      <c r="J3686">
        <f>IF('Peaker Keys'!$B$31=1,H3686,I3686)</f>
        <v>0</v>
      </c>
    </row>
    <row r="3687" spans="1:10" x14ac:dyDescent="0.25">
      <c r="A3687">
        <v>3681</v>
      </c>
      <c r="B3687">
        <v>0</v>
      </c>
      <c r="C3687">
        <v>100.2</v>
      </c>
      <c r="D3687">
        <f>MOD(A3687-1+'Peaker Keys'!$B$7,'Peaker Keys'!$B$5)</f>
        <v>3704</v>
      </c>
      <c r="E3687">
        <f>INT(D3687/'Peaker Keys'!$B$6)+1</f>
        <v>155</v>
      </c>
      <c r="F3687">
        <f>MOD(D3687,'Peaker Keys'!$B$6)</f>
        <v>8</v>
      </c>
      <c r="G3687" t="str">
        <f>VLOOKUP(E3687,Clustering!$A$6:$B$370,2,FALSE)</f>
        <v>Summer Peak</v>
      </c>
      <c r="H3687">
        <f>IF('Peaker Keys'!$B$29&gt;0,MAX(0,MIN('Peaker Keys'!$B$10,B3687/'Peaker Keys'!$B$29)),0)</f>
        <v>0</v>
      </c>
      <c r="I3687">
        <f>MAX(0,MIN('Peaker Keys'!$B$10,C3687/'Peaker Keys'!$B$30))</f>
        <v>8.393604776815557E-4</v>
      </c>
      <c r="J3687">
        <f>IF('Peaker Keys'!$B$31=1,H3687,I3687)</f>
        <v>0</v>
      </c>
    </row>
    <row r="3688" spans="1:10" x14ac:dyDescent="0.25">
      <c r="A3688">
        <v>3682</v>
      </c>
      <c r="B3688">
        <v>0</v>
      </c>
      <c r="C3688">
        <v>129.9</v>
      </c>
      <c r="D3688">
        <f>MOD(A3688-1+'Peaker Keys'!$B$7,'Peaker Keys'!$B$5)</f>
        <v>3705</v>
      </c>
      <c r="E3688">
        <f>INT(D3688/'Peaker Keys'!$B$6)+1</f>
        <v>155</v>
      </c>
      <c r="F3688">
        <f>MOD(D3688,'Peaker Keys'!$B$6)</f>
        <v>9</v>
      </c>
      <c r="G3688" t="str">
        <f>VLOOKUP(E3688,Clustering!$A$6:$B$370,2,FALSE)</f>
        <v>Summer Peak</v>
      </c>
      <c r="H3688">
        <f>IF('Peaker Keys'!$B$29&gt;0,MAX(0,MIN('Peaker Keys'!$B$10,B3688/'Peaker Keys'!$B$29)),0)</f>
        <v>0</v>
      </c>
      <c r="I3688">
        <f>MAX(0,MIN('Peaker Keys'!$B$10,C3688/'Peaker Keys'!$B$30))</f>
        <v>1.0881529545991426E-3</v>
      </c>
      <c r="J3688">
        <f>IF('Peaker Keys'!$B$31=1,H3688,I3688)</f>
        <v>0</v>
      </c>
    </row>
    <row r="3689" spans="1:10" x14ac:dyDescent="0.25">
      <c r="A3689">
        <v>3683</v>
      </c>
      <c r="B3689">
        <v>0</v>
      </c>
      <c r="C3689">
        <v>129.9</v>
      </c>
      <c r="D3689">
        <f>MOD(A3689-1+'Peaker Keys'!$B$7,'Peaker Keys'!$B$5)</f>
        <v>3706</v>
      </c>
      <c r="E3689">
        <f>INT(D3689/'Peaker Keys'!$B$6)+1</f>
        <v>155</v>
      </c>
      <c r="F3689">
        <f>MOD(D3689,'Peaker Keys'!$B$6)</f>
        <v>10</v>
      </c>
      <c r="G3689" t="str">
        <f>VLOOKUP(E3689,Clustering!$A$6:$B$370,2,FALSE)</f>
        <v>Summer Peak</v>
      </c>
      <c r="H3689">
        <f>IF('Peaker Keys'!$B$29&gt;0,MAX(0,MIN('Peaker Keys'!$B$10,B3689/'Peaker Keys'!$B$29)),0)</f>
        <v>0</v>
      </c>
      <c r="I3689">
        <f>MAX(0,MIN('Peaker Keys'!$B$10,C3689/'Peaker Keys'!$B$30))</f>
        <v>1.0881529545991426E-3</v>
      </c>
      <c r="J3689">
        <f>IF('Peaker Keys'!$B$31=1,H3689,I3689)</f>
        <v>0</v>
      </c>
    </row>
    <row r="3690" spans="1:10" x14ac:dyDescent="0.25">
      <c r="A3690">
        <v>3684</v>
      </c>
      <c r="B3690">
        <v>0</v>
      </c>
      <c r="C3690">
        <v>95.5</v>
      </c>
      <c r="D3690">
        <f>MOD(A3690-1+'Peaker Keys'!$B$7,'Peaker Keys'!$B$5)</f>
        <v>3707</v>
      </c>
      <c r="E3690">
        <f>INT(D3690/'Peaker Keys'!$B$6)+1</f>
        <v>155</v>
      </c>
      <c r="F3690">
        <f>MOD(D3690,'Peaker Keys'!$B$6)</f>
        <v>11</v>
      </c>
      <c r="G3690" t="str">
        <f>VLOOKUP(E3690,Clustering!$A$6:$B$370,2,FALSE)</f>
        <v>Summer Peak</v>
      </c>
      <c r="H3690">
        <f>IF('Peaker Keys'!$B$29&gt;0,MAX(0,MIN('Peaker Keys'!$B$10,B3690/'Peaker Keys'!$B$29)),0)</f>
        <v>0</v>
      </c>
      <c r="I3690">
        <f>MAX(0,MIN('Peaker Keys'!$B$10,C3690/'Peaker Keys'!$B$30))</f>
        <v>7.9998927763062441E-4</v>
      </c>
      <c r="J3690">
        <f>IF('Peaker Keys'!$B$31=1,H3690,I3690)</f>
        <v>0</v>
      </c>
    </row>
    <row r="3691" spans="1:10" x14ac:dyDescent="0.25">
      <c r="A3691">
        <v>3685</v>
      </c>
      <c r="B3691">
        <v>0</v>
      </c>
      <c r="C3691">
        <v>95.5</v>
      </c>
      <c r="D3691">
        <f>MOD(A3691-1+'Peaker Keys'!$B$7,'Peaker Keys'!$B$5)</f>
        <v>3708</v>
      </c>
      <c r="E3691">
        <f>INT(D3691/'Peaker Keys'!$B$6)+1</f>
        <v>155</v>
      </c>
      <c r="F3691">
        <f>MOD(D3691,'Peaker Keys'!$B$6)</f>
        <v>12</v>
      </c>
      <c r="G3691" t="str">
        <f>VLOOKUP(E3691,Clustering!$A$6:$B$370,2,FALSE)</f>
        <v>Summer Peak</v>
      </c>
      <c r="H3691">
        <f>IF('Peaker Keys'!$B$29&gt;0,MAX(0,MIN('Peaker Keys'!$B$10,B3691/'Peaker Keys'!$B$29)),0)</f>
        <v>0</v>
      </c>
      <c r="I3691">
        <f>MAX(0,MIN('Peaker Keys'!$B$10,C3691/'Peaker Keys'!$B$30))</f>
        <v>7.9998927763062441E-4</v>
      </c>
      <c r="J3691">
        <f>IF('Peaker Keys'!$B$31=1,H3691,I3691)</f>
        <v>0</v>
      </c>
    </row>
    <row r="3692" spans="1:10" x14ac:dyDescent="0.25">
      <c r="A3692">
        <v>3686</v>
      </c>
      <c r="B3692">
        <v>0</v>
      </c>
      <c r="C3692">
        <v>95.5</v>
      </c>
      <c r="D3692">
        <f>MOD(A3692-1+'Peaker Keys'!$B$7,'Peaker Keys'!$B$5)</f>
        <v>3709</v>
      </c>
      <c r="E3692">
        <f>INT(D3692/'Peaker Keys'!$B$6)+1</f>
        <v>155</v>
      </c>
      <c r="F3692">
        <f>MOD(D3692,'Peaker Keys'!$B$6)</f>
        <v>13</v>
      </c>
      <c r="G3692" t="str">
        <f>VLOOKUP(E3692,Clustering!$A$6:$B$370,2,FALSE)</f>
        <v>Summer Peak</v>
      </c>
      <c r="H3692">
        <f>IF('Peaker Keys'!$B$29&gt;0,MAX(0,MIN('Peaker Keys'!$B$10,B3692/'Peaker Keys'!$B$29)),0)</f>
        <v>0</v>
      </c>
      <c r="I3692">
        <f>MAX(0,MIN('Peaker Keys'!$B$10,C3692/'Peaker Keys'!$B$30))</f>
        <v>7.9998927763062441E-4</v>
      </c>
      <c r="J3692">
        <f>IF('Peaker Keys'!$B$31=1,H3692,I3692)</f>
        <v>0</v>
      </c>
    </row>
    <row r="3693" spans="1:10" x14ac:dyDescent="0.25">
      <c r="A3693">
        <v>3687</v>
      </c>
      <c r="B3693">
        <v>0</v>
      </c>
      <c r="C3693">
        <v>95.5</v>
      </c>
      <c r="D3693">
        <f>MOD(A3693-1+'Peaker Keys'!$B$7,'Peaker Keys'!$B$5)</f>
        <v>3710</v>
      </c>
      <c r="E3693">
        <f>INT(D3693/'Peaker Keys'!$B$6)+1</f>
        <v>155</v>
      </c>
      <c r="F3693">
        <f>MOD(D3693,'Peaker Keys'!$B$6)</f>
        <v>14</v>
      </c>
      <c r="G3693" t="str">
        <f>VLOOKUP(E3693,Clustering!$A$6:$B$370,2,FALSE)</f>
        <v>Summer Peak</v>
      </c>
      <c r="H3693">
        <f>IF('Peaker Keys'!$B$29&gt;0,MAX(0,MIN('Peaker Keys'!$B$10,B3693/'Peaker Keys'!$B$29)),0)</f>
        <v>0</v>
      </c>
      <c r="I3693">
        <f>MAX(0,MIN('Peaker Keys'!$B$10,C3693/'Peaker Keys'!$B$30))</f>
        <v>7.9998927763062441E-4</v>
      </c>
      <c r="J3693">
        <f>IF('Peaker Keys'!$B$31=1,H3693,I3693)</f>
        <v>0</v>
      </c>
    </row>
    <row r="3694" spans="1:10" x14ac:dyDescent="0.25">
      <c r="A3694">
        <v>3688</v>
      </c>
      <c r="B3694">
        <v>0</v>
      </c>
      <c r="C3694">
        <v>319.5</v>
      </c>
      <c r="D3694">
        <f>MOD(A3694-1+'Peaker Keys'!$B$7,'Peaker Keys'!$B$5)</f>
        <v>3711</v>
      </c>
      <c r="E3694">
        <f>INT(D3694/'Peaker Keys'!$B$6)+1</f>
        <v>155</v>
      </c>
      <c r="F3694">
        <f>MOD(D3694,'Peaker Keys'!$B$6)</f>
        <v>15</v>
      </c>
      <c r="G3694" t="str">
        <f>VLOOKUP(E3694,Clustering!$A$6:$B$370,2,FALSE)</f>
        <v>Summer Peak</v>
      </c>
      <c r="H3694">
        <f>IF('Peaker Keys'!$B$29&gt;0,MAX(0,MIN('Peaker Keys'!$B$10,B3694/'Peaker Keys'!$B$29)),0)</f>
        <v>0</v>
      </c>
      <c r="I3694">
        <f>MAX(0,MIN('Peaker Keys'!$B$10,C3694/'Peaker Keys'!$B$30))</f>
        <v>2.6764039183558587E-3</v>
      </c>
      <c r="J3694">
        <f>IF('Peaker Keys'!$B$31=1,H3694,I3694)</f>
        <v>0</v>
      </c>
    </row>
    <row r="3695" spans="1:10" x14ac:dyDescent="0.25">
      <c r="A3695">
        <v>3689</v>
      </c>
      <c r="B3695">
        <v>0</v>
      </c>
      <c r="C3695">
        <v>587.6</v>
      </c>
      <c r="D3695">
        <f>MOD(A3695-1+'Peaker Keys'!$B$7,'Peaker Keys'!$B$5)</f>
        <v>3712</v>
      </c>
      <c r="E3695">
        <f>INT(D3695/'Peaker Keys'!$B$6)+1</f>
        <v>155</v>
      </c>
      <c r="F3695">
        <f>MOD(D3695,'Peaker Keys'!$B$6)</f>
        <v>16</v>
      </c>
      <c r="G3695" t="str">
        <f>VLOOKUP(E3695,Clustering!$A$6:$B$370,2,FALSE)</f>
        <v>Summer Peak</v>
      </c>
      <c r="H3695">
        <f>IF('Peaker Keys'!$B$29&gt;0,MAX(0,MIN('Peaker Keys'!$B$10,B3695/'Peaker Keys'!$B$29)),0)</f>
        <v>0</v>
      </c>
      <c r="I3695">
        <f>MAX(0,MIN('Peaker Keys'!$B$10,C3695/'Peaker Keys'!$B$30))</f>
        <v>4.9222376914738733E-3</v>
      </c>
      <c r="J3695">
        <f>IF('Peaker Keys'!$B$31=1,H3695,I3695)</f>
        <v>0</v>
      </c>
    </row>
    <row r="3696" spans="1:10" x14ac:dyDescent="0.25">
      <c r="A3696">
        <v>3690</v>
      </c>
      <c r="B3696">
        <v>0</v>
      </c>
      <c r="C3696">
        <v>657.3</v>
      </c>
      <c r="D3696">
        <f>MOD(A3696-1+'Peaker Keys'!$B$7,'Peaker Keys'!$B$5)</f>
        <v>3713</v>
      </c>
      <c r="E3696">
        <f>INT(D3696/'Peaker Keys'!$B$6)+1</f>
        <v>155</v>
      </c>
      <c r="F3696">
        <f>MOD(D3696,'Peaker Keys'!$B$6)</f>
        <v>17</v>
      </c>
      <c r="G3696" t="str">
        <f>VLOOKUP(E3696,Clustering!$A$6:$B$370,2,FALSE)</f>
        <v>Summer Peak</v>
      </c>
      <c r="H3696">
        <f>IF('Peaker Keys'!$B$29&gt;0,MAX(0,MIN('Peaker Keys'!$B$10,B3696/'Peaker Keys'!$B$29)),0)</f>
        <v>0</v>
      </c>
      <c r="I3696">
        <f>MAX(0,MIN('Peaker Keys'!$B$10,C3696/'Peaker Keys'!$B$30))</f>
        <v>5.506104211378109E-3</v>
      </c>
      <c r="J3696">
        <f>IF('Peaker Keys'!$B$31=1,H3696,I3696)</f>
        <v>0</v>
      </c>
    </row>
    <row r="3697" spans="1:10" x14ac:dyDescent="0.25">
      <c r="A3697">
        <v>3691</v>
      </c>
      <c r="B3697">
        <v>0</v>
      </c>
      <c r="C3697">
        <v>1143.3</v>
      </c>
      <c r="D3697">
        <f>MOD(A3697-1+'Peaker Keys'!$B$7,'Peaker Keys'!$B$5)</f>
        <v>3714</v>
      </c>
      <c r="E3697">
        <f>INT(D3697/'Peaker Keys'!$B$6)+1</f>
        <v>155</v>
      </c>
      <c r="F3697">
        <f>MOD(D3697,'Peaker Keys'!$B$6)</f>
        <v>18</v>
      </c>
      <c r="G3697" t="str">
        <f>VLOOKUP(E3697,Clustering!$A$6:$B$370,2,FALSE)</f>
        <v>Summer Peak</v>
      </c>
      <c r="H3697">
        <f>IF('Peaker Keys'!$B$29&gt;0,MAX(0,MIN('Peaker Keys'!$B$10,B3697/'Peaker Keys'!$B$29)),0)</f>
        <v>0</v>
      </c>
      <c r="I3697">
        <f>MAX(0,MIN('Peaker Keys'!$B$10,C3697/'Peaker Keys'!$B$30))</f>
        <v>9.5772538336658941E-3</v>
      </c>
      <c r="J3697">
        <f>IF('Peaker Keys'!$B$31=1,H3697,I3697)</f>
        <v>0</v>
      </c>
    </row>
    <row r="3698" spans="1:10" x14ac:dyDescent="0.25">
      <c r="A3698">
        <v>3692</v>
      </c>
      <c r="B3698">
        <v>0</v>
      </c>
      <c r="C3698">
        <v>1978.2</v>
      </c>
      <c r="D3698">
        <f>MOD(A3698-1+'Peaker Keys'!$B$7,'Peaker Keys'!$B$5)</f>
        <v>3715</v>
      </c>
      <c r="E3698">
        <f>INT(D3698/'Peaker Keys'!$B$6)+1</f>
        <v>155</v>
      </c>
      <c r="F3698">
        <f>MOD(D3698,'Peaker Keys'!$B$6)</f>
        <v>19</v>
      </c>
      <c r="G3698" t="str">
        <f>VLOOKUP(E3698,Clustering!$A$6:$B$370,2,FALSE)</f>
        <v>Summer Peak</v>
      </c>
      <c r="H3698">
        <f>IF('Peaker Keys'!$B$29&gt;0,MAX(0,MIN('Peaker Keys'!$B$10,B3698/'Peaker Keys'!$B$29)),0)</f>
        <v>0</v>
      </c>
      <c r="I3698">
        <f>MAX(0,MIN('Peaker Keys'!$B$10,C3698/'Peaker Keys'!$B$30))</f>
        <v>1.6571086795904726E-2</v>
      </c>
      <c r="J3698">
        <f>IF('Peaker Keys'!$B$31=1,H3698,I3698)</f>
        <v>0</v>
      </c>
    </row>
    <row r="3699" spans="1:10" x14ac:dyDescent="0.25">
      <c r="A3699">
        <v>3693</v>
      </c>
      <c r="B3699">
        <v>0</v>
      </c>
      <c r="C3699">
        <v>1978.2</v>
      </c>
      <c r="D3699">
        <f>MOD(A3699-1+'Peaker Keys'!$B$7,'Peaker Keys'!$B$5)</f>
        <v>3716</v>
      </c>
      <c r="E3699">
        <f>INT(D3699/'Peaker Keys'!$B$6)+1</f>
        <v>155</v>
      </c>
      <c r="F3699">
        <f>MOD(D3699,'Peaker Keys'!$B$6)</f>
        <v>20</v>
      </c>
      <c r="G3699" t="str">
        <f>VLOOKUP(E3699,Clustering!$A$6:$B$370,2,FALSE)</f>
        <v>Summer Peak</v>
      </c>
      <c r="H3699">
        <f>IF('Peaker Keys'!$B$29&gt;0,MAX(0,MIN('Peaker Keys'!$B$10,B3699/'Peaker Keys'!$B$29)),0)</f>
        <v>0</v>
      </c>
      <c r="I3699">
        <f>MAX(0,MIN('Peaker Keys'!$B$10,C3699/'Peaker Keys'!$B$30))</f>
        <v>1.6571086795904726E-2</v>
      </c>
      <c r="J3699">
        <f>IF('Peaker Keys'!$B$31=1,H3699,I3699)</f>
        <v>0</v>
      </c>
    </row>
    <row r="3700" spans="1:10" x14ac:dyDescent="0.25">
      <c r="A3700">
        <v>3694</v>
      </c>
      <c r="B3700">
        <v>0</v>
      </c>
      <c r="C3700">
        <v>1441.4</v>
      </c>
      <c r="D3700">
        <f>MOD(A3700-1+'Peaker Keys'!$B$7,'Peaker Keys'!$B$5)</f>
        <v>3717</v>
      </c>
      <c r="E3700">
        <f>INT(D3700/'Peaker Keys'!$B$6)+1</f>
        <v>155</v>
      </c>
      <c r="F3700">
        <f>MOD(D3700,'Peaker Keys'!$B$6)</f>
        <v>21</v>
      </c>
      <c r="G3700" t="str">
        <f>VLOOKUP(E3700,Clustering!$A$6:$B$370,2,FALSE)</f>
        <v>Summer Peak</v>
      </c>
      <c r="H3700">
        <f>IF('Peaker Keys'!$B$29&gt;0,MAX(0,MIN('Peaker Keys'!$B$10,B3700/'Peaker Keys'!$B$29)),0)</f>
        <v>0</v>
      </c>
      <c r="I3700">
        <f>MAX(0,MIN('Peaker Keys'!$B$10,C3700/'Peaker Keys'!$B$30))</f>
        <v>1.2074393139023896E-2</v>
      </c>
      <c r="J3700">
        <f>IF('Peaker Keys'!$B$31=1,H3700,I3700)</f>
        <v>0</v>
      </c>
    </row>
    <row r="3701" spans="1:10" x14ac:dyDescent="0.25">
      <c r="A3701">
        <v>3695</v>
      </c>
      <c r="B3701">
        <v>0</v>
      </c>
      <c r="C3701">
        <v>422.1</v>
      </c>
      <c r="D3701">
        <f>MOD(A3701-1+'Peaker Keys'!$B$7,'Peaker Keys'!$B$5)</f>
        <v>3718</v>
      </c>
      <c r="E3701">
        <f>INT(D3701/'Peaker Keys'!$B$6)+1</f>
        <v>155</v>
      </c>
      <c r="F3701">
        <f>MOD(D3701,'Peaker Keys'!$B$6)</f>
        <v>22</v>
      </c>
      <c r="G3701" t="str">
        <f>VLOOKUP(E3701,Clustering!$A$6:$B$370,2,FALSE)</f>
        <v>Summer Peak</v>
      </c>
      <c r="H3701">
        <f>IF('Peaker Keys'!$B$29&gt;0,MAX(0,MIN('Peaker Keys'!$B$10,B3701/'Peaker Keys'!$B$29)),0)</f>
        <v>0</v>
      </c>
      <c r="I3701">
        <f>MAX(0,MIN('Peaker Keys'!$B$10,C3701/'Peaker Keys'!$B$30))</f>
        <v>3.5358688386166134E-3</v>
      </c>
      <c r="J3701">
        <f>IF('Peaker Keys'!$B$31=1,H3701,I3701)</f>
        <v>0</v>
      </c>
    </row>
    <row r="3702" spans="1:10" x14ac:dyDescent="0.25">
      <c r="A3702">
        <v>3696</v>
      </c>
      <c r="B3702">
        <v>0</v>
      </c>
      <c r="C3702">
        <v>159.1</v>
      </c>
      <c r="D3702">
        <f>MOD(A3702-1+'Peaker Keys'!$B$7,'Peaker Keys'!$B$5)</f>
        <v>3719</v>
      </c>
      <c r="E3702">
        <f>INT(D3702/'Peaker Keys'!$B$6)+1</f>
        <v>155</v>
      </c>
      <c r="F3702">
        <f>MOD(D3702,'Peaker Keys'!$B$6)</f>
        <v>23</v>
      </c>
      <c r="G3702" t="str">
        <f>VLOOKUP(E3702,Clustering!$A$6:$B$370,2,FALSE)</f>
        <v>Summer Peak</v>
      </c>
      <c r="H3702">
        <f>IF('Peaker Keys'!$B$29&gt;0,MAX(0,MIN('Peaker Keys'!$B$10,B3702/'Peaker Keys'!$B$29)),0)</f>
        <v>0</v>
      </c>
      <c r="I3702">
        <f>MAX(0,MIN('Peaker Keys'!$B$10,C3702/'Peaker Keys'!$B$30))</f>
        <v>1.3327570059793962E-3</v>
      </c>
      <c r="J3702">
        <f>IF('Peaker Keys'!$B$31=1,H3702,I3702)</f>
        <v>0</v>
      </c>
    </row>
    <row r="3703" spans="1:10" x14ac:dyDescent="0.25">
      <c r="A3703">
        <v>3697</v>
      </c>
      <c r="B3703">
        <v>0</v>
      </c>
      <c r="C3703">
        <v>159.1</v>
      </c>
      <c r="D3703">
        <f>MOD(A3703-1+'Peaker Keys'!$B$7,'Peaker Keys'!$B$5)</f>
        <v>3720</v>
      </c>
      <c r="E3703">
        <f>INT(D3703/'Peaker Keys'!$B$6)+1</f>
        <v>156</v>
      </c>
      <c r="F3703">
        <f>MOD(D3703,'Peaker Keys'!$B$6)</f>
        <v>0</v>
      </c>
      <c r="G3703" t="str">
        <f>VLOOKUP(E3703,Clustering!$A$6:$B$370,2,FALSE)</f>
        <v>Summer Peak</v>
      </c>
      <c r="H3703">
        <f>IF('Peaker Keys'!$B$29&gt;0,MAX(0,MIN('Peaker Keys'!$B$10,B3703/'Peaker Keys'!$B$29)),0)</f>
        <v>0</v>
      </c>
      <c r="I3703">
        <f>MAX(0,MIN('Peaker Keys'!$B$10,C3703/'Peaker Keys'!$B$30))</f>
        <v>1.3327570059793962E-3</v>
      </c>
      <c r="J3703">
        <f>IF('Peaker Keys'!$B$31=1,H3703,I3703)</f>
        <v>0</v>
      </c>
    </row>
    <row r="3704" spans="1:10" x14ac:dyDescent="0.25">
      <c r="A3704">
        <v>3698</v>
      </c>
      <c r="B3704">
        <v>0</v>
      </c>
      <c r="C3704">
        <v>159.1</v>
      </c>
      <c r="D3704">
        <f>MOD(A3704-1+'Peaker Keys'!$B$7,'Peaker Keys'!$B$5)</f>
        <v>3721</v>
      </c>
      <c r="E3704">
        <f>INT(D3704/'Peaker Keys'!$B$6)+1</f>
        <v>156</v>
      </c>
      <c r="F3704">
        <f>MOD(D3704,'Peaker Keys'!$B$6)</f>
        <v>1</v>
      </c>
      <c r="G3704" t="str">
        <f>VLOOKUP(E3704,Clustering!$A$6:$B$370,2,FALSE)</f>
        <v>Summer Peak</v>
      </c>
      <c r="H3704">
        <f>IF('Peaker Keys'!$B$29&gt;0,MAX(0,MIN('Peaker Keys'!$B$10,B3704/'Peaker Keys'!$B$29)),0)</f>
        <v>0</v>
      </c>
      <c r="I3704">
        <f>MAX(0,MIN('Peaker Keys'!$B$10,C3704/'Peaker Keys'!$B$30))</f>
        <v>1.3327570059793962E-3</v>
      </c>
      <c r="J3704">
        <f>IF('Peaker Keys'!$B$31=1,H3704,I3704)</f>
        <v>0</v>
      </c>
    </row>
    <row r="3705" spans="1:10" x14ac:dyDescent="0.25">
      <c r="A3705">
        <v>3699</v>
      </c>
      <c r="B3705">
        <v>0</v>
      </c>
      <c r="C3705">
        <v>159.1</v>
      </c>
      <c r="D3705">
        <f>MOD(A3705-1+'Peaker Keys'!$B$7,'Peaker Keys'!$B$5)</f>
        <v>3722</v>
      </c>
      <c r="E3705">
        <f>INT(D3705/'Peaker Keys'!$B$6)+1</f>
        <v>156</v>
      </c>
      <c r="F3705">
        <f>MOD(D3705,'Peaker Keys'!$B$6)</f>
        <v>2</v>
      </c>
      <c r="G3705" t="str">
        <f>VLOOKUP(E3705,Clustering!$A$6:$B$370,2,FALSE)</f>
        <v>Summer Peak</v>
      </c>
      <c r="H3705">
        <f>IF('Peaker Keys'!$B$29&gt;0,MAX(0,MIN('Peaker Keys'!$B$10,B3705/'Peaker Keys'!$B$29)),0)</f>
        <v>0</v>
      </c>
      <c r="I3705">
        <f>MAX(0,MIN('Peaker Keys'!$B$10,C3705/'Peaker Keys'!$B$30))</f>
        <v>1.3327570059793962E-3</v>
      </c>
      <c r="J3705">
        <f>IF('Peaker Keys'!$B$31=1,H3705,I3705)</f>
        <v>0</v>
      </c>
    </row>
    <row r="3706" spans="1:10" x14ac:dyDescent="0.25">
      <c r="A3706">
        <v>3700</v>
      </c>
      <c r="B3706">
        <v>0</v>
      </c>
      <c r="C3706">
        <v>159.1</v>
      </c>
      <c r="D3706">
        <f>MOD(A3706-1+'Peaker Keys'!$B$7,'Peaker Keys'!$B$5)</f>
        <v>3723</v>
      </c>
      <c r="E3706">
        <f>INT(D3706/'Peaker Keys'!$B$6)+1</f>
        <v>156</v>
      </c>
      <c r="F3706">
        <f>MOD(D3706,'Peaker Keys'!$B$6)</f>
        <v>3</v>
      </c>
      <c r="G3706" t="str">
        <f>VLOOKUP(E3706,Clustering!$A$6:$B$370,2,FALSE)</f>
        <v>Summer Peak</v>
      </c>
      <c r="H3706">
        <f>IF('Peaker Keys'!$B$29&gt;0,MAX(0,MIN('Peaker Keys'!$B$10,B3706/'Peaker Keys'!$B$29)),0)</f>
        <v>0</v>
      </c>
      <c r="I3706">
        <f>MAX(0,MIN('Peaker Keys'!$B$10,C3706/'Peaker Keys'!$B$30))</f>
        <v>1.3327570059793962E-3</v>
      </c>
      <c r="J3706">
        <f>IF('Peaker Keys'!$B$31=1,H3706,I3706)</f>
        <v>0</v>
      </c>
    </row>
    <row r="3707" spans="1:10" x14ac:dyDescent="0.25">
      <c r="A3707">
        <v>3701</v>
      </c>
      <c r="B3707">
        <v>0</v>
      </c>
      <c r="C3707">
        <v>67</v>
      </c>
      <c r="D3707">
        <f>MOD(A3707-1+'Peaker Keys'!$B$7,'Peaker Keys'!$B$5)</f>
        <v>3724</v>
      </c>
      <c r="E3707">
        <f>INT(D3707/'Peaker Keys'!$B$6)+1</f>
        <v>156</v>
      </c>
      <c r="F3707">
        <f>MOD(D3707,'Peaker Keys'!$B$6)</f>
        <v>4</v>
      </c>
      <c r="G3707" t="str">
        <f>VLOOKUP(E3707,Clustering!$A$6:$B$370,2,FALSE)</f>
        <v>Summer Peak</v>
      </c>
      <c r="H3707">
        <f>IF('Peaker Keys'!$B$29&gt;0,MAX(0,MIN('Peaker Keys'!$B$10,B3707/'Peaker Keys'!$B$29)),0)</f>
        <v>0</v>
      </c>
      <c r="I3707">
        <f>MAX(0,MIN('Peaker Keys'!$B$10,C3707/'Peaker Keys'!$B$30))</f>
        <v>5.6124902200263701E-4</v>
      </c>
      <c r="J3707">
        <f>IF('Peaker Keys'!$B$31=1,H3707,I3707)</f>
        <v>0</v>
      </c>
    </row>
    <row r="3708" spans="1:10" x14ac:dyDescent="0.25">
      <c r="A3708">
        <v>3702</v>
      </c>
      <c r="B3708">
        <v>0</v>
      </c>
      <c r="C3708">
        <v>0</v>
      </c>
      <c r="D3708">
        <f>MOD(A3708-1+'Peaker Keys'!$B$7,'Peaker Keys'!$B$5)</f>
        <v>3725</v>
      </c>
      <c r="E3708">
        <f>INT(D3708/'Peaker Keys'!$B$6)+1</f>
        <v>156</v>
      </c>
      <c r="F3708">
        <f>MOD(D3708,'Peaker Keys'!$B$6)</f>
        <v>5</v>
      </c>
      <c r="G3708" t="str">
        <f>VLOOKUP(E3708,Clustering!$A$6:$B$370,2,FALSE)</f>
        <v>Summer Peak</v>
      </c>
      <c r="H3708">
        <f>IF('Peaker Keys'!$B$29&gt;0,MAX(0,MIN('Peaker Keys'!$B$10,B3708/'Peaker Keys'!$B$29)),0)</f>
        <v>0</v>
      </c>
      <c r="I3708">
        <f>MAX(0,MIN('Peaker Keys'!$B$10,C3708/'Peaker Keys'!$B$30))</f>
        <v>0</v>
      </c>
      <c r="J3708">
        <f>IF('Peaker Keys'!$B$31=1,H3708,I3708)</f>
        <v>0</v>
      </c>
    </row>
    <row r="3709" spans="1:10" x14ac:dyDescent="0.25">
      <c r="A3709">
        <v>3703</v>
      </c>
      <c r="B3709">
        <v>0</v>
      </c>
      <c r="C3709">
        <v>0</v>
      </c>
      <c r="D3709">
        <f>MOD(A3709-1+'Peaker Keys'!$B$7,'Peaker Keys'!$B$5)</f>
        <v>3726</v>
      </c>
      <c r="E3709">
        <f>INT(D3709/'Peaker Keys'!$B$6)+1</f>
        <v>156</v>
      </c>
      <c r="F3709">
        <f>MOD(D3709,'Peaker Keys'!$B$6)</f>
        <v>6</v>
      </c>
      <c r="G3709" t="str">
        <f>VLOOKUP(E3709,Clustering!$A$6:$B$370,2,FALSE)</f>
        <v>Summer Peak</v>
      </c>
      <c r="H3709">
        <f>IF('Peaker Keys'!$B$29&gt;0,MAX(0,MIN('Peaker Keys'!$B$10,B3709/'Peaker Keys'!$B$29)),0)</f>
        <v>0</v>
      </c>
      <c r="I3709">
        <f>MAX(0,MIN('Peaker Keys'!$B$10,C3709/'Peaker Keys'!$B$30))</f>
        <v>0</v>
      </c>
      <c r="J3709">
        <f>IF('Peaker Keys'!$B$31=1,H3709,I3709)</f>
        <v>0</v>
      </c>
    </row>
    <row r="3710" spans="1:10" x14ac:dyDescent="0.25">
      <c r="A3710">
        <v>3704</v>
      </c>
      <c r="B3710">
        <v>0</v>
      </c>
      <c r="C3710">
        <v>0</v>
      </c>
      <c r="D3710">
        <f>MOD(A3710-1+'Peaker Keys'!$B$7,'Peaker Keys'!$B$5)</f>
        <v>3727</v>
      </c>
      <c r="E3710">
        <f>INT(D3710/'Peaker Keys'!$B$6)+1</f>
        <v>156</v>
      </c>
      <c r="F3710">
        <f>MOD(D3710,'Peaker Keys'!$B$6)</f>
        <v>7</v>
      </c>
      <c r="G3710" t="str">
        <f>VLOOKUP(E3710,Clustering!$A$6:$B$370,2,FALSE)</f>
        <v>Summer Peak</v>
      </c>
      <c r="H3710">
        <f>IF('Peaker Keys'!$B$29&gt;0,MAX(0,MIN('Peaker Keys'!$B$10,B3710/'Peaker Keys'!$B$29)),0)</f>
        <v>0</v>
      </c>
      <c r="I3710">
        <f>MAX(0,MIN('Peaker Keys'!$B$10,C3710/'Peaker Keys'!$B$30))</f>
        <v>0</v>
      </c>
      <c r="J3710">
        <f>IF('Peaker Keys'!$B$31=1,H3710,I3710)</f>
        <v>0</v>
      </c>
    </row>
    <row r="3711" spans="1:10" x14ac:dyDescent="0.25">
      <c r="A3711">
        <v>3705</v>
      </c>
      <c r="B3711">
        <v>0</v>
      </c>
      <c r="C3711">
        <v>0</v>
      </c>
      <c r="D3711">
        <f>MOD(A3711-1+'Peaker Keys'!$B$7,'Peaker Keys'!$B$5)</f>
        <v>3728</v>
      </c>
      <c r="E3711">
        <f>INT(D3711/'Peaker Keys'!$B$6)+1</f>
        <v>156</v>
      </c>
      <c r="F3711">
        <f>MOD(D3711,'Peaker Keys'!$B$6)</f>
        <v>8</v>
      </c>
      <c r="G3711" t="str">
        <f>VLOOKUP(E3711,Clustering!$A$6:$B$370,2,FALSE)</f>
        <v>Summer Peak</v>
      </c>
      <c r="H3711">
        <f>IF('Peaker Keys'!$B$29&gt;0,MAX(0,MIN('Peaker Keys'!$B$10,B3711/'Peaker Keys'!$B$29)),0)</f>
        <v>0</v>
      </c>
      <c r="I3711">
        <f>MAX(0,MIN('Peaker Keys'!$B$10,C3711/'Peaker Keys'!$B$30))</f>
        <v>0</v>
      </c>
      <c r="J3711">
        <f>IF('Peaker Keys'!$B$31=1,H3711,I3711)</f>
        <v>0</v>
      </c>
    </row>
    <row r="3712" spans="1:10" x14ac:dyDescent="0.25">
      <c r="A3712">
        <v>3706</v>
      </c>
      <c r="B3712">
        <v>0</v>
      </c>
      <c r="C3712">
        <v>0</v>
      </c>
      <c r="D3712">
        <f>MOD(A3712-1+'Peaker Keys'!$B$7,'Peaker Keys'!$B$5)</f>
        <v>3729</v>
      </c>
      <c r="E3712">
        <f>INT(D3712/'Peaker Keys'!$B$6)+1</f>
        <v>156</v>
      </c>
      <c r="F3712">
        <f>MOD(D3712,'Peaker Keys'!$B$6)</f>
        <v>9</v>
      </c>
      <c r="G3712" t="str">
        <f>VLOOKUP(E3712,Clustering!$A$6:$B$370,2,FALSE)</f>
        <v>Summer Peak</v>
      </c>
      <c r="H3712">
        <f>IF('Peaker Keys'!$B$29&gt;0,MAX(0,MIN('Peaker Keys'!$B$10,B3712/'Peaker Keys'!$B$29)),0)</f>
        <v>0</v>
      </c>
      <c r="I3712">
        <f>MAX(0,MIN('Peaker Keys'!$B$10,C3712/'Peaker Keys'!$B$30))</f>
        <v>0</v>
      </c>
      <c r="J3712">
        <f>IF('Peaker Keys'!$B$31=1,H3712,I3712)</f>
        <v>0</v>
      </c>
    </row>
    <row r="3713" spans="1:10" x14ac:dyDescent="0.25">
      <c r="A3713">
        <v>3707</v>
      </c>
      <c r="B3713">
        <v>0</v>
      </c>
      <c r="C3713">
        <v>0</v>
      </c>
      <c r="D3713">
        <f>MOD(A3713-1+'Peaker Keys'!$B$7,'Peaker Keys'!$B$5)</f>
        <v>3730</v>
      </c>
      <c r="E3713">
        <f>INT(D3713/'Peaker Keys'!$B$6)+1</f>
        <v>156</v>
      </c>
      <c r="F3713">
        <f>MOD(D3713,'Peaker Keys'!$B$6)</f>
        <v>10</v>
      </c>
      <c r="G3713" t="str">
        <f>VLOOKUP(E3713,Clustering!$A$6:$B$370,2,FALSE)</f>
        <v>Summer Peak</v>
      </c>
      <c r="H3713">
        <f>IF('Peaker Keys'!$B$29&gt;0,MAX(0,MIN('Peaker Keys'!$B$10,B3713/'Peaker Keys'!$B$29)),0)</f>
        <v>0</v>
      </c>
      <c r="I3713">
        <f>MAX(0,MIN('Peaker Keys'!$B$10,C3713/'Peaker Keys'!$B$30))</f>
        <v>0</v>
      </c>
      <c r="J3713">
        <f>IF('Peaker Keys'!$B$31=1,H3713,I3713)</f>
        <v>0</v>
      </c>
    </row>
    <row r="3714" spans="1:10" x14ac:dyDescent="0.25">
      <c r="A3714">
        <v>3708</v>
      </c>
      <c r="B3714">
        <v>0</v>
      </c>
      <c r="C3714">
        <v>0</v>
      </c>
      <c r="D3714">
        <f>MOD(A3714-1+'Peaker Keys'!$B$7,'Peaker Keys'!$B$5)</f>
        <v>3731</v>
      </c>
      <c r="E3714">
        <f>INT(D3714/'Peaker Keys'!$B$6)+1</f>
        <v>156</v>
      </c>
      <c r="F3714">
        <f>MOD(D3714,'Peaker Keys'!$B$6)</f>
        <v>11</v>
      </c>
      <c r="G3714" t="str">
        <f>VLOOKUP(E3714,Clustering!$A$6:$B$370,2,FALSE)</f>
        <v>Summer Peak</v>
      </c>
      <c r="H3714">
        <f>IF('Peaker Keys'!$B$29&gt;0,MAX(0,MIN('Peaker Keys'!$B$10,B3714/'Peaker Keys'!$B$29)),0)</f>
        <v>0</v>
      </c>
      <c r="I3714">
        <f>MAX(0,MIN('Peaker Keys'!$B$10,C3714/'Peaker Keys'!$B$30))</f>
        <v>0</v>
      </c>
      <c r="J3714">
        <f>IF('Peaker Keys'!$B$31=1,H3714,I3714)</f>
        <v>0</v>
      </c>
    </row>
    <row r="3715" spans="1:10" x14ac:dyDescent="0.25">
      <c r="A3715">
        <v>3709</v>
      </c>
      <c r="B3715">
        <v>0</v>
      </c>
      <c r="C3715">
        <v>0</v>
      </c>
      <c r="D3715">
        <f>MOD(A3715-1+'Peaker Keys'!$B$7,'Peaker Keys'!$B$5)</f>
        <v>3732</v>
      </c>
      <c r="E3715">
        <f>INT(D3715/'Peaker Keys'!$B$6)+1</f>
        <v>156</v>
      </c>
      <c r="F3715">
        <f>MOD(D3715,'Peaker Keys'!$B$6)</f>
        <v>12</v>
      </c>
      <c r="G3715" t="str">
        <f>VLOOKUP(E3715,Clustering!$A$6:$B$370,2,FALSE)</f>
        <v>Summer Peak</v>
      </c>
      <c r="H3715">
        <f>IF('Peaker Keys'!$B$29&gt;0,MAX(0,MIN('Peaker Keys'!$B$10,B3715/'Peaker Keys'!$B$29)),0)</f>
        <v>0</v>
      </c>
      <c r="I3715">
        <f>MAX(0,MIN('Peaker Keys'!$B$10,C3715/'Peaker Keys'!$B$30))</f>
        <v>0</v>
      </c>
      <c r="J3715">
        <f>IF('Peaker Keys'!$B$31=1,H3715,I3715)</f>
        <v>0</v>
      </c>
    </row>
    <row r="3716" spans="1:10" x14ac:dyDescent="0.25">
      <c r="A3716">
        <v>3710</v>
      </c>
      <c r="B3716">
        <v>0</v>
      </c>
      <c r="C3716">
        <v>0</v>
      </c>
      <c r="D3716">
        <f>MOD(A3716-1+'Peaker Keys'!$B$7,'Peaker Keys'!$B$5)</f>
        <v>3733</v>
      </c>
      <c r="E3716">
        <f>INT(D3716/'Peaker Keys'!$B$6)+1</f>
        <v>156</v>
      </c>
      <c r="F3716">
        <f>MOD(D3716,'Peaker Keys'!$B$6)</f>
        <v>13</v>
      </c>
      <c r="G3716" t="str">
        <f>VLOOKUP(E3716,Clustering!$A$6:$B$370,2,FALSE)</f>
        <v>Summer Peak</v>
      </c>
      <c r="H3716">
        <f>IF('Peaker Keys'!$B$29&gt;0,MAX(0,MIN('Peaker Keys'!$B$10,B3716/'Peaker Keys'!$B$29)),0)</f>
        <v>0</v>
      </c>
      <c r="I3716">
        <f>MAX(0,MIN('Peaker Keys'!$B$10,C3716/'Peaker Keys'!$B$30))</f>
        <v>0</v>
      </c>
      <c r="J3716">
        <f>IF('Peaker Keys'!$B$31=1,H3716,I3716)</f>
        <v>0</v>
      </c>
    </row>
    <row r="3717" spans="1:10" x14ac:dyDescent="0.25">
      <c r="A3717">
        <v>3711</v>
      </c>
      <c r="B3717">
        <v>0</v>
      </c>
      <c r="C3717">
        <v>667.5</v>
      </c>
      <c r="D3717">
        <f>MOD(A3717-1+'Peaker Keys'!$B$7,'Peaker Keys'!$B$5)</f>
        <v>3734</v>
      </c>
      <c r="E3717">
        <f>INT(D3717/'Peaker Keys'!$B$6)+1</f>
        <v>156</v>
      </c>
      <c r="F3717">
        <f>MOD(D3717,'Peaker Keys'!$B$6)</f>
        <v>14</v>
      </c>
      <c r="G3717" t="str">
        <f>VLOOKUP(E3717,Clustering!$A$6:$B$370,2,FALSE)</f>
        <v>Summer Peak</v>
      </c>
      <c r="H3717">
        <f>IF('Peaker Keys'!$B$29&gt;0,MAX(0,MIN('Peaker Keys'!$B$10,B3717/'Peaker Keys'!$B$29)),0)</f>
        <v>0</v>
      </c>
      <c r="I3717">
        <f>MAX(0,MIN('Peaker Keys'!$B$10,C3717/'Peaker Keys'!$B$30))</f>
        <v>5.5915480923397045E-3</v>
      </c>
      <c r="J3717">
        <f>IF('Peaker Keys'!$B$31=1,H3717,I3717)</f>
        <v>0</v>
      </c>
    </row>
    <row r="3718" spans="1:10" x14ac:dyDescent="0.25">
      <c r="A3718">
        <v>3712</v>
      </c>
      <c r="B3718">
        <v>0</v>
      </c>
      <c r="C3718">
        <v>917.7</v>
      </c>
      <c r="D3718">
        <f>MOD(A3718-1+'Peaker Keys'!$B$7,'Peaker Keys'!$B$5)</f>
        <v>3735</v>
      </c>
      <c r="E3718">
        <f>INT(D3718/'Peaker Keys'!$B$6)+1</f>
        <v>156</v>
      </c>
      <c r="F3718">
        <f>MOD(D3718,'Peaker Keys'!$B$6)</f>
        <v>15</v>
      </c>
      <c r="G3718" t="str">
        <f>VLOOKUP(E3718,Clustering!$A$6:$B$370,2,FALSE)</f>
        <v>Summer Peak</v>
      </c>
      <c r="H3718">
        <f>IF('Peaker Keys'!$B$29&gt;0,MAX(0,MIN('Peaker Keys'!$B$10,B3718/'Peaker Keys'!$B$29)),0)</f>
        <v>0</v>
      </c>
      <c r="I3718">
        <f>MAX(0,MIN('Peaker Keys'!$B$10,C3718/'Peaker Keys'!$B$30))</f>
        <v>7.6874362312211938E-3</v>
      </c>
      <c r="J3718">
        <f>IF('Peaker Keys'!$B$31=1,H3718,I3718)</f>
        <v>0</v>
      </c>
    </row>
    <row r="3719" spans="1:10" x14ac:dyDescent="0.25">
      <c r="A3719">
        <v>3713</v>
      </c>
      <c r="B3719">
        <v>0</v>
      </c>
      <c r="C3719">
        <v>942.3</v>
      </c>
      <c r="D3719">
        <f>MOD(A3719-1+'Peaker Keys'!$B$7,'Peaker Keys'!$B$5)</f>
        <v>3736</v>
      </c>
      <c r="E3719">
        <f>INT(D3719/'Peaker Keys'!$B$6)+1</f>
        <v>156</v>
      </c>
      <c r="F3719">
        <f>MOD(D3719,'Peaker Keys'!$B$6)</f>
        <v>16</v>
      </c>
      <c r="G3719" t="str">
        <f>VLOOKUP(E3719,Clustering!$A$6:$B$370,2,FALSE)</f>
        <v>Summer Peak</v>
      </c>
      <c r="H3719">
        <f>IF('Peaker Keys'!$B$29&gt;0,MAX(0,MIN('Peaker Keys'!$B$10,B3719/'Peaker Keys'!$B$29)),0)</f>
        <v>0</v>
      </c>
      <c r="I3719">
        <f>MAX(0,MIN('Peaker Keys'!$B$10,C3719/'Peaker Keys'!$B$30))</f>
        <v>7.8935067676579821E-3</v>
      </c>
      <c r="J3719">
        <f>IF('Peaker Keys'!$B$31=1,H3719,I3719)</f>
        <v>0</v>
      </c>
    </row>
    <row r="3720" spans="1:10" x14ac:dyDescent="0.25">
      <c r="A3720">
        <v>3714</v>
      </c>
      <c r="B3720">
        <v>0</v>
      </c>
      <c r="C3720">
        <v>1117.5999999999999</v>
      </c>
      <c r="D3720">
        <f>MOD(A3720-1+'Peaker Keys'!$B$7,'Peaker Keys'!$B$5)</f>
        <v>3737</v>
      </c>
      <c r="E3720">
        <f>INT(D3720/'Peaker Keys'!$B$6)+1</f>
        <v>156</v>
      </c>
      <c r="F3720">
        <f>MOD(D3720,'Peaker Keys'!$B$6)</f>
        <v>17</v>
      </c>
      <c r="G3720" t="str">
        <f>VLOOKUP(E3720,Clustering!$A$6:$B$370,2,FALSE)</f>
        <v>Summer Peak</v>
      </c>
      <c r="H3720">
        <f>IF('Peaker Keys'!$B$29&gt;0,MAX(0,MIN('Peaker Keys'!$B$10,B3720/'Peaker Keys'!$B$29)),0)</f>
        <v>0</v>
      </c>
      <c r="I3720">
        <f>MAX(0,MIN('Peaker Keys'!$B$10,C3720/'Peaker Keys'!$B$30))</f>
        <v>9.361968761046972E-3</v>
      </c>
      <c r="J3720">
        <f>IF('Peaker Keys'!$B$31=1,H3720,I3720)</f>
        <v>0</v>
      </c>
    </row>
    <row r="3721" spans="1:10" x14ac:dyDescent="0.25">
      <c r="A3721">
        <v>3715</v>
      </c>
      <c r="B3721">
        <v>0</v>
      </c>
      <c r="C3721">
        <v>1117.5999999999999</v>
      </c>
      <c r="D3721">
        <f>MOD(A3721-1+'Peaker Keys'!$B$7,'Peaker Keys'!$B$5)</f>
        <v>3738</v>
      </c>
      <c r="E3721">
        <f>INT(D3721/'Peaker Keys'!$B$6)+1</f>
        <v>156</v>
      </c>
      <c r="F3721">
        <f>MOD(D3721,'Peaker Keys'!$B$6)</f>
        <v>18</v>
      </c>
      <c r="G3721" t="str">
        <f>VLOOKUP(E3721,Clustering!$A$6:$B$370,2,FALSE)</f>
        <v>Summer Peak</v>
      </c>
      <c r="H3721">
        <f>IF('Peaker Keys'!$B$29&gt;0,MAX(0,MIN('Peaker Keys'!$B$10,B3721/'Peaker Keys'!$B$29)),0)</f>
        <v>0</v>
      </c>
      <c r="I3721">
        <f>MAX(0,MIN('Peaker Keys'!$B$10,C3721/'Peaker Keys'!$B$30))</f>
        <v>9.361968761046972E-3</v>
      </c>
      <c r="J3721">
        <f>IF('Peaker Keys'!$B$31=1,H3721,I3721)</f>
        <v>0</v>
      </c>
    </row>
    <row r="3722" spans="1:10" x14ac:dyDescent="0.25">
      <c r="A3722">
        <v>3716</v>
      </c>
      <c r="B3722">
        <v>0</v>
      </c>
      <c r="C3722">
        <v>1117.5999999999999</v>
      </c>
      <c r="D3722">
        <f>MOD(A3722-1+'Peaker Keys'!$B$7,'Peaker Keys'!$B$5)</f>
        <v>3739</v>
      </c>
      <c r="E3722">
        <f>INT(D3722/'Peaker Keys'!$B$6)+1</f>
        <v>156</v>
      </c>
      <c r="F3722">
        <f>MOD(D3722,'Peaker Keys'!$B$6)</f>
        <v>19</v>
      </c>
      <c r="G3722" t="str">
        <f>VLOOKUP(E3722,Clustering!$A$6:$B$370,2,FALSE)</f>
        <v>Summer Peak</v>
      </c>
      <c r="H3722">
        <f>IF('Peaker Keys'!$B$29&gt;0,MAX(0,MIN('Peaker Keys'!$B$10,B3722/'Peaker Keys'!$B$29)),0)</f>
        <v>0</v>
      </c>
      <c r="I3722">
        <f>MAX(0,MIN('Peaker Keys'!$B$10,C3722/'Peaker Keys'!$B$30))</f>
        <v>9.361968761046972E-3</v>
      </c>
      <c r="J3722">
        <f>IF('Peaker Keys'!$B$31=1,H3722,I3722)</f>
        <v>0</v>
      </c>
    </row>
    <row r="3723" spans="1:10" x14ac:dyDescent="0.25">
      <c r="A3723">
        <v>3717</v>
      </c>
      <c r="B3723">
        <v>0</v>
      </c>
      <c r="C3723">
        <v>963.7</v>
      </c>
      <c r="D3723">
        <f>MOD(A3723-1+'Peaker Keys'!$B$7,'Peaker Keys'!$B$5)</f>
        <v>3740</v>
      </c>
      <c r="E3723">
        <f>INT(D3723/'Peaker Keys'!$B$6)+1</f>
        <v>156</v>
      </c>
      <c r="F3723">
        <f>MOD(D3723,'Peaker Keys'!$B$6)</f>
        <v>20</v>
      </c>
      <c r="G3723" t="str">
        <f>VLOOKUP(E3723,Clustering!$A$6:$B$370,2,FALSE)</f>
        <v>Summer Peak</v>
      </c>
      <c r="H3723">
        <f>IF('Peaker Keys'!$B$29&gt;0,MAX(0,MIN('Peaker Keys'!$B$10,B3723/'Peaker Keys'!$B$29)),0)</f>
        <v>0</v>
      </c>
      <c r="I3723">
        <f>MAX(0,MIN('Peaker Keys'!$B$10,C3723/'Peaker Keys'!$B$30))</f>
        <v>8.0727713806558396E-3</v>
      </c>
      <c r="J3723">
        <f>IF('Peaker Keys'!$B$31=1,H3723,I3723)</f>
        <v>0</v>
      </c>
    </row>
    <row r="3724" spans="1:10" x14ac:dyDescent="0.25">
      <c r="A3724">
        <v>3718</v>
      </c>
      <c r="B3724">
        <v>0</v>
      </c>
      <c r="C3724">
        <v>2529.6999999999998</v>
      </c>
      <c r="D3724">
        <f>MOD(A3724-1+'Peaker Keys'!$B$7,'Peaker Keys'!$B$5)</f>
        <v>3741</v>
      </c>
      <c r="E3724">
        <f>INT(D3724/'Peaker Keys'!$B$6)+1</f>
        <v>156</v>
      </c>
      <c r="F3724">
        <f>MOD(D3724,'Peaker Keys'!$B$6)</f>
        <v>21</v>
      </c>
      <c r="G3724" t="str">
        <f>VLOOKUP(E3724,Clustering!$A$6:$B$370,2,FALSE)</f>
        <v>Summer Peak</v>
      </c>
      <c r="H3724">
        <f>IF('Peaker Keys'!$B$29&gt;0,MAX(0,MIN('Peaker Keys'!$B$10,B3724/'Peaker Keys'!$B$29)),0)</f>
        <v>0</v>
      </c>
      <c r="I3724">
        <f>MAX(0,MIN('Peaker Keys'!$B$10,C3724/'Peaker Keys'!$B$30))</f>
        <v>2.1190920163583146E-2</v>
      </c>
      <c r="J3724">
        <f>IF('Peaker Keys'!$B$31=1,H3724,I3724)</f>
        <v>0</v>
      </c>
    </row>
    <row r="3725" spans="1:10" x14ac:dyDescent="0.25">
      <c r="A3725">
        <v>3719</v>
      </c>
      <c r="B3725">
        <v>0</v>
      </c>
      <c r="C3725">
        <v>1863.7</v>
      </c>
      <c r="D3725">
        <f>MOD(A3725-1+'Peaker Keys'!$B$7,'Peaker Keys'!$B$5)</f>
        <v>3742</v>
      </c>
      <c r="E3725">
        <f>INT(D3725/'Peaker Keys'!$B$6)+1</f>
        <v>156</v>
      </c>
      <c r="F3725">
        <f>MOD(D3725,'Peaker Keys'!$B$6)</f>
        <v>22</v>
      </c>
      <c r="G3725" t="str">
        <f>VLOOKUP(E3725,Clustering!$A$6:$B$370,2,FALSE)</f>
        <v>Summer Peak</v>
      </c>
      <c r="H3725">
        <f>IF('Peaker Keys'!$B$29&gt;0,MAX(0,MIN('Peaker Keys'!$B$10,B3725/'Peaker Keys'!$B$29)),0)</f>
        <v>0</v>
      </c>
      <c r="I3725">
        <f>MAX(0,MIN('Peaker Keys'!$B$10,C3725/'Peaker Keys'!$B$30))</f>
        <v>1.5611937347855442E-2</v>
      </c>
      <c r="J3725">
        <f>IF('Peaker Keys'!$B$31=1,H3725,I3725)</f>
        <v>0</v>
      </c>
    </row>
    <row r="3726" spans="1:10" x14ac:dyDescent="0.25">
      <c r="A3726">
        <v>3720</v>
      </c>
      <c r="B3726">
        <v>0</v>
      </c>
      <c r="C3726">
        <v>1731.7</v>
      </c>
      <c r="D3726">
        <f>MOD(A3726-1+'Peaker Keys'!$B$7,'Peaker Keys'!$B$5)</f>
        <v>3743</v>
      </c>
      <c r="E3726">
        <f>INT(D3726/'Peaker Keys'!$B$6)+1</f>
        <v>156</v>
      </c>
      <c r="F3726">
        <f>MOD(D3726,'Peaker Keys'!$B$6)</f>
        <v>23</v>
      </c>
      <c r="G3726" t="str">
        <f>VLOOKUP(E3726,Clustering!$A$6:$B$370,2,FALSE)</f>
        <v>Summer Peak</v>
      </c>
      <c r="H3726">
        <f>IF('Peaker Keys'!$B$29&gt;0,MAX(0,MIN('Peaker Keys'!$B$10,B3726/'Peaker Keys'!$B$29)),0)</f>
        <v>0</v>
      </c>
      <c r="I3726">
        <f>MAX(0,MIN('Peaker Keys'!$B$10,C3726/'Peaker Keys'!$B$30))</f>
        <v>1.45061930059995E-2</v>
      </c>
      <c r="J3726">
        <f>IF('Peaker Keys'!$B$31=1,H3726,I3726)</f>
        <v>0</v>
      </c>
    </row>
    <row r="3727" spans="1:10" x14ac:dyDescent="0.25">
      <c r="A3727">
        <v>3721</v>
      </c>
      <c r="B3727">
        <v>0</v>
      </c>
      <c r="C3727">
        <v>734.2</v>
      </c>
      <c r="D3727">
        <f>MOD(A3727-1+'Peaker Keys'!$B$7,'Peaker Keys'!$B$5)</f>
        <v>3744</v>
      </c>
      <c r="E3727">
        <f>INT(D3727/'Peaker Keys'!$B$6)+1</f>
        <v>157</v>
      </c>
      <c r="F3727">
        <f>MOD(D3727,'Peaker Keys'!$B$6)</f>
        <v>0</v>
      </c>
      <c r="G3727" t="str">
        <f>VLOOKUP(E3727,Clustering!$A$6:$B$370,2,FALSE)</f>
        <v>Summer Peak</v>
      </c>
      <c r="H3727">
        <f>IF('Peaker Keys'!$B$29&gt;0,MAX(0,MIN('Peaker Keys'!$B$10,B3727/'Peaker Keys'!$B$29)),0)</f>
        <v>0</v>
      </c>
      <c r="I3727">
        <f>MAX(0,MIN('Peaker Keys'!$B$10,C3727/'Peaker Keys'!$B$30))</f>
        <v>6.1502840590199424E-3</v>
      </c>
      <c r="J3727">
        <f>IF('Peaker Keys'!$B$31=1,H3727,I3727)</f>
        <v>0</v>
      </c>
    </row>
    <row r="3728" spans="1:10" x14ac:dyDescent="0.25">
      <c r="A3728">
        <v>3722</v>
      </c>
      <c r="B3728">
        <v>0</v>
      </c>
      <c r="C3728">
        <v>721.1</v>
      </c>
      <c r="D3728">
        <f>MOD(A3728-1+'Peaker Keys'!$B$7,'Peaker Keys'!$B$5)</f>
        <v>3745</v>
      </c>
      <c r="E3728">
        <f>INT(D3728/'Peaker Keys'!$B$6)+1</f>
        <v>157</v>
      </c>
      <c r="F3728">
        <f>MOD(D3728,'Peaker Keys'!$B$6)</f>
        <v>1</v>
      </c>
      <c r="G3728" t="str">
        <f>VLOOKUP(E3728,Clustering!$A$6:$B$370,2,FALSE)</f>
        <v>Summer Peak</v>
      </c>
      <c r="H3728">
        <f>IF('Peaker Keys'!$B$29&gt;0,MAX(0,MIN('Peaker Keys'!$B$10,B3728/'Peaker Keys'!$B$29)),0)</f>
        <v>0</v>
      </c>
      <c r="I3728">
        <f>MAX(0,MIN('Peaker Keys'!$B$10,C3728/'Peaker Keys'!$B$30))</f>
        <v>6.0405473099418147E-3</v>
      </c>
      <c r="J3728">
        <f>IF('Peaker Keys'!$B$31=1,H3728,I3728)</f>
        <v>0</v>
      </c>
    </row>
    <row r="3729" spans="1:10" x14ac:dyDescent="0.25">
      <c r="A3729">
        <v>3723</v>
      </c>
      <c r="B3729">
        <v>0</v>
      </c>
      <c r="C3729">
        <v>670.6</v>
      </c>
      <c r="D3729">
        <f>MOD(A3729-1+'Peaker Keys'!$B$7,'Peaker Keys'!$B$5)</f>
        <v>3746</v>
      </c>
      <c r="E3729">
        <f>INT(D3729/'Peaker Keys'!$B$6)+1</f>
        <v>157</v>
      </c>
      <c r="F3729">
        <f>MOD(D3729,'Peaker Keys'!$B$6)</f>
        <v>2</v>
      </c>
      <c r="G3729" t="str">
        <f>VLOOKUP(E3729,Clustering!$A$6:$B$370,2,FALSE)</f>
        <v>Summer Peak</v>
      </c>
      <c r="H3729">
        <f>IF('Peaker Keys'!$B$29&gt;0,MAX(0,MIN('Peaker Keys'!$B$10,B3729/'Peaker Keys'!$B$29)),0)</f>
        <v>0</v>
      </c>
      <c r="I3729">
        <f>MAX(0,MIN('Peaker Keys'!$B$10,C3729/'Peaker Keys'!$B$30))</f>
        <v>5.6175163306711696E-3</v>
      </c>
      <c r="J3729">
        <f>IF('Peaker Keys'!$B$31=1,H3729,I3729)</f>
        <v>0</v>
      </c>
    </row>
    <row r="3730" spans="1:10" x14ac:dyDescent="0.25">
      <c r="A3730">
        <v>3724</v>
      </c>
      <c r="B3730">
        <v>0</v>
      </c>
      <c r="C3730">
        <v>670.6</v>
      </c>
      <c r="D3730">
        <f>MOD(A3730-1+'Peaker Keys'!$B$7,'Peaker Keys'!$B$5)</f>
        <v>3747</v>
      </c>
      <c r="E3730">
        <f>INT(D3730/'Peaker Keys'!$B$6)+1</f>
        <v>157</v>
      </c>
      <c r="F3730">
        <f>MOD(D3730,'Peaker Keys'!$B$6)</f>
        <v>3</v>
      </c>
      <c r="G3730" t="str">
        <f>VLOOKUP(E3730,Clustering!$A$6:$B$370,2,FALSE)</f>
        <v>Summer Peak</v>
      </c>
      <c r="H3730">
        <f>IF('Peaker Keys'!$B$29&gt;0,MAX(0,MIN('Peaker Keys'!$B$10,B3730/'Peaker Keys'!$B$29)),0)</f>
        <v>0</v>
      </c>
      <c r="I3730">
        <f>MAX(0,MIN('Peaker Keys'!$B$10,C3730/'Peaker Keys'!$B$30))</f>
        <v>5.6175163306711696E-3</v>
      </c>
      <c r="J3730">
        <f>IF('Peaker Keys'!$B$31=1,H3730,I3730)</f>
        <v>0</v>
      </c>
    </row>
    <row r="3731" spans="1:10" x14ac:dyDescent="0.25">
      <c r="A3731">
        <v>3725</v>
      </c>
      <c r="B3731">
        <v>0</v>
      </c>
      <c r="C3731">
        <v>670.6</v>
      </c>
      <c r="D3731">
        <f>MOD(A3731-1+'Peaker Keys'!$B$7,'Peaker Keys'!$B$5)</f>
        <v>3748</v>
      </c>
      <c r="E3731">
        <f>INT(D3731/'Peaker Keys'!$B$6)+1</f>
        <v>157</v>
      </c>
      <c r="F3731">
        <f>MOD(D3731,'Peaker Keys'!$B$6)</f>
        <v>4</v>
      </c>
      <c r="G3731" t="str">
        <f>VLOOKUP(E3731,Clustering!$A$6:$B$370,2,FALSE)</f>
        <v>Summer Peak</v>
      </c>
      <c r="H3731">
        <f>IF('Peaker Keys'!$B$29&gt;0,MAX(0,MIN('Peaker Keys'!$B$10,B3731/'Peaker Keys'!$B$29)),0)</f>
        <v>0</v>
      </c>
      <c r="I3731">
        <f>MAX(0,MIN('Peaker Keys'!$B$10,C3731/'Peaker Keys'!$B$30))</f>
        <v>5.6175163306711696E-3</v>
      </c>
      <c r="J3731">
        <f>IF('Peaker Keys'!$B$31=1,H3731,I3731)</f>
        <v>0</v>
      </c>
    </row>
    <row r="3732" spans="1:10" x14ac:dyDescent="0.25">
      <c r="A3732">
        <v>3726</v>
      </c>
      <c r="B3732">
        <v>0</v>
      </c>
      <c r="C3732">
        <v>670.6</v>
      </c>
      <c r="D3732">
        <f>MOD(A3732-1+'Peaker Keys'!$B$7,'Peaker Keys'!$B$5)</f>
        <v>3749</v>
      </c>
      <c r="E3732">
        <f>INT(D3732/'Peaker Keys'!$B$6)+1</f>
        <v>157</v>
      </c>
      <c r="F3732">
        <f>MOD(D3732,'Peaker Keys'!$B$6)</f>
        <v>5</v>
      </c>
      <c r="G3732" t="str">
        <f>VLOOKUP(E3732,Clustering!$A$6:$B$370,2,FALSE)</f>
        <v>Summer Peak</v>
      </c>
      <c r="H3732">
        <f>IF('Peaker Keys'!$B$29&gt;0,MAX(0,MIN('Peaker Keys'!$B$10,B3732/'Peaker Keys'!$B$29)),0)</f>
        <v>0</v>
      </c>
      <c r="I3732">
        <f>MAX(0,MIN('Peaker Keys'!$B$10,C3732/'Peaker Keys'!$B$30))</f>
        <v>5.6175163306711696E-3</v>
      </c>
      <c r="J3732">
        <f>IF('Peaker Keys'!$B$31=1,H3732,I3732)</f>
        <v>0</v>
      </c>
    </row>
    <row r="3733" spans="1:10" x14ac:dyDescent="0.25">
      <c r="A3733">
        <v>3727</v>
      </c>
      <c r="B3733">
        <v>0</v>
      </c>
      <c r="C3733">
        <v>670.6</v>
      </c>
      <c r="D3733">
        <f>MOD(A3733-1+'Peaker Keys'!$B$7,'Peaker Keys'!$B$5)</f>
        <v>3750</v>
      </c>
      <c r="E3733">
        <f>INT(D3733/'Peaker Keys'!$B$6)+1</f>
        <v>157</v>
      </c>
      <c r="F3733">
        <f>MOD(D3733,'Peaker Keys'!$B$6)</f>
        <v>6</v>
      </c>
      <c r="G3733" t="str">
        <f>VLOOKUP(E3733,Clustering!$A$6:$B$370,2,FALSE)</f>
        <v>Summer Peak</v>
      </c>
      <c r="H3733">
        <f>IF('Peaker Keys'!$B$29&gt;0,MAX(0,MIN('Peaker Keys'!$B$10,B3733/'Peaker Keys'!$B$29)),0)</f>
        <v>0</v>
      </c>
      <c r="I3733">
        <f>MAX(0,MIN('Peaker Keys'!$B$10,C3733/'Peaker Keys'!$B$30))</f>
        <v>5.6175163306711696E-3</v>
      </c>
      <c r="J3733">
        <f>IF('Peaker Keys'!$B$31=1,H3733,I3733)</f>
        <v>0</v>
      </c>
    </row>
    <row r="3734" spans="1:10" x14ac:dyDescent="0.25">
      <c r="A3734">
        <v>3728</v>
      </c>
      <c r="B3734">
        <v>0</v>
      </c>
      <c r="C3734">
        <v>670.6</v>
      </c>
      <c r="D3734">
        <f>MOD(A3734-1+'Peaker Keys'!$B$7,'Peaker Keys'!$B$5)</f>
        <v>3751</v>
      </c>
      <c r="E3734">
        <f>INT(D3734/'Peaker Keys'!$B$6)+1</f>
        <v>157</v>
      </c>
      <c r="F3734">
        <f>MOD(D3734,'Peaker Keys'!$B$6)</f>
        <v>7</v>
      </c>
      <c r="G3734" t="str">
        <f>VLOOKUP(E3734,Clustering!$A$6:$B$370,2,FALSE)</f>
        <v>Summer Peak</v>
      </c>
      <c r="H3734">
        <f>IF('Peaker Keys'!$B$29&gt;0,MAX(0,MIN('Peaker Keys'!$B$10,B3734/'Peaker Keys'!$B$29)),0)</f>
        <v>0</v>
      </c>
      <c r="I3734">
        <f>MAX(0,MIN('Peaker Keys'!$B$10,C3734/'Peaker Keys'!$B$30))</f>
        <v>5.6175163306711696E-3</v>
      </c>
      <c r="J3734">
        <f>IF('Peaker Keys'!$B$31=1,H3734,I3734)</f>
        <v>0</v>
      </c>
    </row>
    <row r="3735" spans="1:10" x14ac:dyDescent="0.25">
      <c r="A3735">
        <v>3729</v>
      </c>
      <c r="B3735">
        <v>0</v>
      </c>
      <c r="C3735">
        <v>670.6</v>
      </c>
      <c r="D3735">
        <f>MOD(A3735-1+'Peaker Keys'!$B$7,'Peaker Keys'!$B$5)</f>
        <v>3752</v>
      </c>
      <c r="E3735">
        <f>INT(D3735/'Peaker Keys'!$B$6)+1</f>
        <v>157</v>
      </c>
      <c r="F3735">
        <f>MOD(D3735,'Peaker Keys'!$B$6)</f>
        <v>8</v>
      </c>
      <c r="G3735" t="str">
        <f>VLOOKUP(E3735,Clustering!$A$6:$B$370,2,FALSE)</f>
        <v>Summer Peak</v>
      </c>
      <c r="H3735">
        <f>IF('Peaker Keys'!$B$29&gt;0,MAX(0,MIN('Peaker Keys'!$B$10,B3735/'Peaker Keys'!$B$29)),0)</f>
        <v>0</v>
      </c>
      <c r="I3735">
        <f>MAX(0,MIN('Peaker Keys'!$B$10,C3735/'Peaker Keys'!$B$30))</f>
        <v>5.6175163306711696E-3</v>
      </c>
      <c r="J3735">
        <f>IF('Peaker Keys'!$B$31=1,H3735,I3735)</f>
        <v>0</v>
      </c>
    </row>
    <row r="3736" spans="1:10" x14ac:dyDescent="0.25">
      <c r="A3736">
        <v>3730</v>
      </c>
      <c r="B3736">
        <v>0</v>
      </c>
      <c r="C3736">
        <v>670.6</v>
      </c>
      <c r="D3736">
        <f>MOD(A3736-1+'Peaker Keys'!$B$7,'Peaker Keys'!$B$5)</f>
        <v>3753</v>
      </c>
      <c r="E3736">
        <f>INT(D3736/'Peaker Keys'!$B$6)+1</f>
        <v>157</v>
      </c>
      <c r="F3736">
        <f>MOD(D3736,'Peaker Keys'!$B$6)</f>
        <v>9</v>
      </c>
      <c r="G3736" t="str">
        <f>VLOOKUP(E3736,Clustering!$A$6:$B$370,2,FALSE)</f>
        <v>Summer Peak</v>
      </c>
      <c r="H3736">
        <f>IF('Peaker Keys'!$B$29&gt;0,MAX(0,MIN('Peaker Keys'!$B$10,B3736/'Peaker Keys'!$B$29)),0)</f>
        <v>0</v>
      </c>
      <c r="I3736">
        <f>MAX(0,MIN('Peaker Keys'!$B$10,C3736/'Peaker Keys'!$B$30))</f>
        <v>5.6175163306711696E-3</v>
      </c>
      <c r="J3736">
        <f>IF('Peaker Keys'!$B$31=1,H3736,I3736)</f>
        <v>0</v>
      </c>
    </row>
    <row r="3737" spans="1:10" x14ac:dyDescent="0.25">
      <c r="A3737">
        <v>3731</v>
      </c>
      <c r="B3737">
        <v>0</v>
      </c>
      <c r="C3737">
        <v>866.9</v>
      </c>
      <c r="D3737">
        <f>MOD(A3737-1+'Peaker Keys'!$B$7,'Peaker Keys'!$B$5)</f>
        <v>3754</v>
      </c>
      <c r="E3737">
        <f>INT(D3737/'Peaker Keys'!$B$6)+1</f>
        <v>157</v>
      </c>
      <c r="F3737">
        <f>MOD(D3737,'Peaker Keys'!$B$6)</f>
        <v>10</v>
      </c>
      <c r="G3737" t="str">
        <f>VLOOKUP(E3737,Clustering!$A$6:$B$370,2,FALSE)</f>
        <v>Summer Peak</v>
      </c>
      <c r="H3737">
        <f>IF('Peaker Keys'!$B$29&gt;0,MAX(0,MIN('Peaker Keys'!$B$10,B3737/'Peaker Keys'!$B$29)),0)</f>
        <v>0</v>
      </c>
      <c r="I3737">
        <f>MAX(0,MIN('Peaker Keys'!$B$10,C3737/'Peaker Keys'!$B$30))</f>
        <v>7.2618921966281494E-3</v>
      </c>
      <c r="J3737">
        <f>IF('Peaker Keys'!$B$31=1,H3737,I3737)</f>
        <v>0</v>
      </c>
    </row>
    <row r="3738" spans="1:10" x14ac:dyDescent="0.25">
      <c r="A3738">
        <v>3732</v>
      </c>
      <c r="B3738">
        <v>0</v>
      </c>
      <c r="C3738">
        <v>883.5</v>
      </c>
      <c r="D3738">
        <f>MOD(A3738-1+'Peaker Keys'!$B$7,'Peaker Keys'!$B$5)</f>
        <v>3755</v>
      </c>
      <c r="E3738">
        <f>INT(D3738/'Peaker Keys'!$B$6)+1</f>
        <v>157</v>
      </c>
      <c r="F3738">
        <f>MOD(D3738,'Peaker Keys'!$B$6)</f>
        <v>11</v>
      </c>
      <c r="G3738" t="str">
        <f>VLOOKUP(E3738,Clustering!$A$6:$B$370,2,FALSE)</f>
        <v>Summer Peak</v>
      </c>
      <c r="H3738">
        <f>IF('Peaker Keys'!$B$29&gt;0,MAX(0,MIN('Peaker Keys'!$B$10,B3738/'Peaker Keys'!$B$29)),0)</f>
        <v>0</v>
      </c>
      <c r="I3738">
        <f>MAX(0,MIN('Peaker Keys'!$B$10,C3738/'Peaker Keys'!$B$30))</f>
        <v>7.400947924467609E-3</v>
      </c>
      <c r="J3738">
        <f>IF('Peaker Keys'!$B$31=1,H3738,I3738)</f>
        <v>0</v>
      </c>
    </row>
    <row r="3739" spans="1:10" x14ac:dyDescent="0.25">
      <c r="A3739">
        <v>3733</v>
      </c>
      <c r="B3739">
        <v>0</v>
      </c>
      <c r="C3739">
        <v>942.3</v>
      </c>
      <c r="D3739">
        <f>MOD(A3739-1+'Peaker Keys'!$B$7,'Peaker Keys'!$B$5)</f>
        <v>3756</v>
      </c>
      <c r="E3739">
        <f>INT(D3739/'Peaker Keys'!$B$6)+1</f>
        <v>157</v>
      </c>
      <c r="F3739">
        <f>MOD(D3739,'Peaker Keys'!$B$6)</f>
        <v>12</v>
      </c>
      <c r="G3739" t="str">
        <f>VLOOKUP(E3739,Clustering!$A$6:$B$370,2,FALSE)</f>
        <v>Summer Peak</v>
      </c>
      <c r="H3739">
        <f>IF('Peaker Keys'!$B$29&gt;0,MAX(0,MIN('Peaker Keys'!$B$10,B3739/'Peaker Keys'!$B$29)),0)</f>
        <v>0</v>
      </c>
      <c r="I3739">
        <f>MAX(0,MIN('Peaker Keys'!$B$10,C3739/'Peaker Keys'!$B$30))</f>
        <v>7.8935067676579821E-3</v>
      </c>
      <c r="J3739">
        <f>IF('Peaker Keys'!$B$31=1,H3739,I3739)</f>
        <v>0</v>
      </c>
    </row>
    <row r="3740" spans="1:10" x14ac:dyDescent="0.25">
      <c r="A3740">
        <v>3734</v>
      </c>
      <c r="B3740">
        <v>0</v>
      </c>
      <c r="C3740">
        <v>917.3</v>
      </c>
      <c r="D3740">
        <f>MOD(A3740-1+'Peaker Keys'!$B$7,'Peaker Keys'!$B$5)</f>
        <v>3757</v>
      </c>
      <c r="E3740">
        <f>INT(D3740/'Peaker Keys'!$B$6)+1</f>
        <v>157</v>
      </c>
      <c r="F3740">
        <f>MOD(D3740,'Peaker Keys'!$B$6)</f>
        <v>13</v>
      </c>
      <c r="G3740" t="str">
        <f>VLOOKUP(E3740,Clustering!$A$6:$B$370,2,FALSE)</f>
        <v>Summer Peak</v>
      </c>
      <c r="H3740">
        <f>IF('Peaker Keys'!$B$29&gt;0,MAX(0,MIN('Peaker Keys'!$B$10,B3740/'Peaker Keys'!$B$29)),0)</f>
        <v>0</v>
      </c>
      <c r="I3740">
        <f>MAX(0,MIN('Peaker Keys'!$B$10,C3740/'Peaker Keys'!$B$30))</f>
        <v>7.6840854907913271E-3</v>
      </c>
      <c r="J3740">
        <f>IF('Peaker Keys'!$B$31=1,H3740,I3740)</f>
        <v>0</v>
      </c>
    </row>
    <row r="3741" spans="1:10" x14ac:dyDescent="0.25">
      <c r="A3741">
        <v>3735</v>
      </c>
      <c r="B3741">
        <v>0</v>
      </c>
      <c r="C3741">
        <v>1264.5999999999999</v>
      </c>
      <c r="D3741">
        <f>MOD(A3741-1+'Peaker Keys'!$B$7,'Peaker Keys'!$B$5)</f>
        <v>3758</v>
      </c>
      <c r="E3741">
        <f>INT(D3741/'Peaker Keys'!$B$6)+1</f>
        <v>157</v>
      </c>
      <c r="F3741">
        <f>MOD(D3741,'Peaker Keys'!$B$6)</f>
        <v>14</v>
      </c>
      <c r="G3741" t="str">
        <f>VLOOKUP(E3741,Clustering!$A$6:$B$370,2,FALSE)</f>
        <v>Summer Peak</v>
      </c>
      <c r="H3741">
        <f>IF('Peaker Keys'!$B$29&gt;0,MAX(0,MIN('Peaker Keys'!$B$10,B3741/'Peaker Keys'!$B$29)),0)</f>
        <v>0</v>
      </c>
      <c r="I3741">
        <f>MAX(0,MIN('Peaker Keys'!$B$10,C3741/'Peaker Keys'!$B$30))</f>
        <v>1.0593365869022906E-2</v>
      </c>
      <c r="J3741">
        <f>IF('Peaker Keys'!$B$31=1,H3741,I3741)</f>
        <v>0</v>
      </c>
    </row>
    <row r="3742" spans="1:10" x14ac:dyDescent="0.25">
      <c r="A3742">
        <v>3736</v>
      </c>
      <c r="B3742">
        <v>0</v>
      </c>
      <c r="C3742">
        <v>2309.6</v>
      </c>
      <c r="D3742">
        <f>MOD(A3742-1+'Peaker Keys'!$B$7,'Peaker Keys'!$B$5)</f>
        <v>3759</v>
      </c>
      <c r="E3742">
        <f>INT(D3742/'Peaker Keys'!$B$6)+1</f>
        <v>157</v>
      </c>
      <c r="F3742">
        <f>MOD(D3742,'Peaker Keys'!$B$6)</f>
        <v>15</v>
      </c>
      <c r="G3742" t="str">
        <f>VLOOKUP(E3742,Clustering!$A$6:$B$370,2,FALSE)</f>
        <v>Summer Peak</v>
      </c>
      <c r="H3742">
        <f>IF('Peaker Keys'!$B$29&gt;0,MAX(0,MIN('Peaker Keys'!$B$10,B3742/'Peaker Keys'!$B$29)),0)</f>
        <v>0</v>
      </c>
      <c r="I3742">
        <f>MAX(0,MIN('Peaker Keys'!$B$10,C3742/'Peaker Keys'!$B$30))</f>
        <v>1.9347175242049111E-2</v>
      </c>
      <c r="J3742">
        <f>IF('Peaker Keys'!$B$31=1,H3742,I3742)</f>
        <v>0</v>
      </c>
    </row>
    <row r="3743" spans="1:10" x14ac:dyDescent="0.25">
      <c r="A3743">
        <v>3737</v>
      </c>
      <c r="B3743">
        <v>166.9</v>
      </c>
      <c r="C3743">
        <v>2861.3</v>
      </c>
      <c r="D3743">
        <f>MOD(A3743-1+'Peaker Keys'!$B$7,'Peaker Keys'!$B$5)</f>
        <v>3760</v>
      </c>
      <c r="E3743">
        <f>INT(D3743/'Peaker Keys'!$B$6)+1</f>
        <v>157</v>
      </c>
      <c r="F3743">
        <f>MOD(D3743,'Peaker Keys'!$B$6)</f>
        <v>16</v>
      </c>
      <c r="G3743" t="str">
        <f>VLOOKUP(E3743,Clustering!$A$6:$B$370,2,FALSE)</f>
        <v>Summer Peak</v>
      </c>
      <c r="H3743">
        <f>IF('Peaker Keys'!$B$29&gt;0,MAX(0,MIN('Peaker Keys'!$B$10,B3743/'Peaker Keys'!$B$29)),0)</f>
        <v>0.39252116650987773</v>
      </c>
      <c r="I3743">
        <f>MAX(0,MIN('Peaker Keys'!$B$10,C3743/'Peaker Keys'!$B$30))</f>
        <v>2.3968683979942468E-2</v>
      </c>
      <c r="J3743">
        <f>IF('Peaker Keys'!$B$31=1,H3743,I3743)</f>
        <v>0.39252116650987773</v>
      </c>
    </row>
    <row r="3744" spans="1:10" x14ac:dyDescent="0.25">
      <c r="A3744">
        <v>3738</v>
      </c>
      <c r="B3744">
        <v>166.9</v>
      </c>
      <c r="C3744">
        <v>7047.8</v>
      </c>
      <c r="D3744">
        <f>MOD(A3744-1+'Peaker Keys'!$B$7,'Peaker Keys'!$B$5)</f>
        <v>3761</v>
      </c>
      <c r="E3744">
        <f>INT(D3744/'Peaker Keys'!$B$6)+1</f>
        <v>157</v>
      </c>
      <c r="F3744">
        <f>MOD(D3744,'Peaker Keys'!$B$6)</f>
        <v>17</v>
      </c>
      <c r="G3744" t="str">
        <f>VLOOKUP(E3744,Clustering!$A$6:$B$370,2,FALSE)</f>
        <v>Summer Peak</v>
      </c>
      <c r="H3744">
        <f>IF('Peaker Keys'!$B$29&gt;0,MAX(0,MIN('Peaker Keys'!$B$10,B3744/'Peaker Keys'!$B$29)),0)</f>
        <v>0.39252116650987773</v>
      </c>
      <c r="I3744">
        <f>MAX(0,MIN('Peaker Keys'!$B$10,C3744/'Peaker Keys'!$B$30))</f>
        <v>5.9038371004032614E-2</v>
      </c>
      <c r="J3744">
        <f>IF('Peaker Keys'!$B$31=1,H3744,I3744)</f>
        <v>0.39252116650987773</v>
      </c>
    </row>
    <row r="3745" spans="1:10" x14ac:dyDescent="0.25">
      <c r="A3745">
        <v>3739</v>
      </c>
      <c r="B3745">
        <v>166.9</v>
      </c>
      <c r="C3745">
        <v>11557</v>
      </c>
      <c r="D3745">
        <f>MOD(A3745-1+'Peaker Keys'!$B$7,'Peaker Keys'!$B$5)</f>
        <v>3762</v>
      </c>
      <c r="E3745">
        <f>INT(D3745/'Peaker Keys'!$B$6)+1</f>
        <v>157</v>
      </c>
      <c r="F3745">
        <f>MOD(D3745,'Peaker Keys'!$B$6)</f>
        <v>18</v>
      </c>
      <c r="G3745" t="str">
        <f>VLOOKUP(E3745,Clustering!$A$6:$B$370,2,FALSE)</f>
        <v>Summer Peak</v>
      </c>
      <c r="H3745">
        <f>IF('Peaker Keys'!$B$29&gt;0,MAX(0,MIN('Peaker Keys'!$B$10,B3745/'Peaker Keys'!$B$29)),0)</f>
        <v>0.39252116650987773</v>
      </c>
      <c r="I3745">
        <f>MAX(0,MIN('Peaker Keys'!$B$10,C3745/'Peaker Keys'!$B$30))</f>
        <v>9.6811267869917547E-2</v>
      </c>
      <c r="J3745">
        <f>IF('Peaker Keys'!$B$31=1,H3745,I3745)</f>
        <v>0.39252116650987773</v>
      </c>
    </row>
    <row r="3746" spans="1:10" x14ac:dyDescent="0.25">
      <c r="A3746">
        <v>3740</v>
      </c>
      <c r="B3746">
        <v>166.9</v>
      </c>
      <c r="C3746">
        <v>11591.8</v>
      </c>
      <c r="D3746">
        <f>MOD(A3746-1+'Peaker Keys'!$B$7,'Peaker Keys'!$B$5)</f>
        <v>3763</v>
      </c>
      <c r="E3746">
        <f>INT(D3746/'Peaker Keys'!$B$6)+1</f>
        <v>157</v>
      </c>
      <c r="F3746">
        <f>MOD(D3746,'Peaker Keys'!$B$6)</f>
        <v>19</v>
      </c>
      <c r="G3746" t="str">
        <f>VLOOKUP(E3746,Clustering!$A$6:$B$370,2,FALSE)</f>
        <v>Summer Peak</v>
      </c>
      <c r="H3746">
        <f>IF('Peaker Keys'!$B$29&gt;0,MAX(0,MIN('Peaker Keys'!$B$10,B3746/'Peaker Keys'!$B$29)),0)</f>
        <v>0.39252116650987773</v>
      </c>
      <c r="I3746">
        <f>MAX(0,MIN('Peaker Keys'!$B$10,C3746/'Peaker Keys'!$B$30))</f>
        <v>9.7102782287315934E-2</v>
      </c>
      <c r="J3746">
        <f>IF('Peaker Keys'!$B$31=1,H3746,I3746)</f>
        <v>0.39252116650987773</v>
      </c>
    </row>
    <row r="3747" spans="1:10" x14ac:dyDescent="0.25">
      <c r="A3747">
        <v>3741</v>
      </c>
      <c r="B3747">
        <v>0</v>
      </c>
      <c r="C3747">
        <v>5641.3</v>
      </c>
      <c r="D3747">
        <f>MOD(A3747-1+'Peaker Keys'!$B$7,'Peaker Keys'!$B$5)</f>
        <v>3764</v>
      </c>
      <c r="E3747">
        <f>INT(D3747/'Peaker Keys'!$B$6)+1</f>
        <v>157</v>
      </c>
      <c r="F3747">
        <f>MOD(D3747,'Peaker Keys'!$B$6)</f>
        <v>20</v>
      </c>
      <c r="G3747" t="str">
        <f>VLOOKUP(E3747,Clustering!$A$6:$B$370,2,FALSE)</f>
        <v>Summer Peak</v>
      </c>
      <c r="H3747">
        <f>IF('Peaker Keys'!$B$29&gt;0,MAX(0,MIN('Peaker Keys'!$B$10,B3747/'Peaker Keys'!$B$29)),0)</f>
        <v>0</v>
      </c>
      <c r="I3747">
        <f>MAX(0,MIN('Peaker Keys'!$B$10,C3747/'Peaker Keys'!$B$30))</f>
        <v>4.7256329967514568E-2</v>
      </c>
      <c r="J3747">
        <f>IF('Peaker Keys'!$B$31=1,H3747,I3747)</f>
        <v>0</v>
      </c>
    </row>
    <row r="3748" spans="1:10" x14ac:dyDescent="0.25">
      <c r="A3748">
        <v>3742</v>
      </c>
      <c r="B3748">
        <v>0</v>
      </c>
      <c r="C3748">
        <v>4215.7</v>
      </c>
      <c r="D3748">
        <f>MOD(A3748-1+'Peaker Keys'!$B$7,'Peaker Keys'!$B$5)</f>
        <v>3765</v>
      </c>
      <c r="E3748">
        <f>INT(D3748/'Peaker Keys'!$B$6)+1</f>
        <v>157</v>
      </c>
      <c r="F3748">
        <f>MOD(D3748,'Peaker Keys'!$B$6)</f>
        <v>21</v>
      </c>
      <c r="G3748" t="str">
        <f>VLOOKUP(E3748,Clustering!$A$6:$B$370,2,FALSE)</f>
        <v>Summer Peak</v>
      </c>
      <c r="H3748">
        <f>IF('Peaker Keys'!$B$29&gt;0,MAX(0,MIN('Peaker Keys'!$B$10,B3748/'Peaker Keys'!$B$29)),0)</f>
        <v>0</v>
      </c>
      <c r="I3748">
        <f>MAX(0,MIN('Peaker Keys'!$B$10,C3748/'Peaker Keys'!$B$30))</f>
        <v>3.5314291075470398E-2</v>
      </c>
      <c r="J3748">
        <f>IF('Peaker Keys'!$B$31=1,H3748,I3748)</f>
        <v>0</v>
      </c>
    </row>
    <row r="3749" spans="1:10" x14ac:dyDescent="0.25">
      <c r="A3749">
        <v>3743</v>
      </c>
      <c r="B3749">
        <v>0</v>
      </c>
      <c r="C3749">
        <v>2414.1</v>
      </c>
      <c r="D3749">
        <f>MOD(A3749-1+'Peaker Keys'!$B$7,'Peaker Keys'!$B$5)</f>
        <v>3766</v>
      </c>
      <c r="E3749">
        <f>INT(D3749/'Peaker Keys'!$B$6)+1</f>
        <v>157</v>
      </c>
      <c r="F3749">
        <f>MOD(D3749,'Peaker Keys'!$B$6)</f>
        <v>22</v>
      </c>
      <c r="G3749" t="str">
        <f>VLOOKUP(E3749,Clustering!$A$6:$B$370,2,FALSE)</f>
        <v>Summer Peak</v>
      </c>
      <c r="H3749">
        <f>IF('Peaker Keys'!$B$29&gt;0,MAX(0,MIN('Peaker Keys'!$B$10,B3749/'Peaker Keys'!$B$29)),0)</f>
        <v>0</v>
      </c>
      <c r="I3749">
        <f>MAX(0,MIN('Peaker Keys'!$B$10,C3749/'Peaker Keys'!$B$30))</f>
        <v>2.0222556179351731E-2</v>
      </c>
      <c r="J3749">
        <f>IF('Peaker Keys'!$B$31=1,H3749,I3749)</f>
        <v>0</v>
      </c>
    </row>
    <row r="3750" spans="1:10" x14ac:dyDescent="0.25">
      <c r="A3750">
        <v>3744</v>
      </c>
      <c r="B3750">
        <v>0</v>
      </c>
      <c r="C3750">
        <v>2206</v>
      </c>
      <c r="D3750">
        <f>MOD(A3750-1+'Peaker Keys'!$B$7,'Peaker Keys'!$B$5)</f>
        <v>3767</v>
      </c>
      <c r="E3750">
        <f>INT(D3750/'Peaker Keys'!$B$6)+1</f>
        <v>157</v>
      </c>
      <c r="F3750">
        <f>MOD(D3750,'Peaker Keys'!$B$6)</f>
        <v>23</v>
      </c>
      <c r="G3750" t="str">
        <f>VLOOKUP(E3750,Clustering!$A$6:$B$370,2,FALSE)</f>
        <v>Summer Peak</v>
      </c>
      <c r="H3750">
        <f>IF('Peaker Keys'!$B$29&gt;0,MAX(0,MIN('Peaker Keys'!$B$10,B3750/'Peaker Keys'!$B$29)),0)</f>
        <v>0</v>
      </c>
      <c r="I3750">
        <f>MAX(0,MIN('Peaker Keys'!$B$10,C3750/'Peaker Keys'!$B$30))</f>
        <v>1.8479333470713691E-2</v>
      </c>
      <c r="J3750">
        <f>IF('Peaker Keys'!$B$31=1,H3750,I3750)</f>
        <v>0</v>
      </c>
    </row>
    <row r="3751" spans="1:10" x14ac:dyDescent="0.25">
      <c r="A3751">
        <v>3745</v>
      </c>
      <c r="B3751">
        <v>0</v>
      </c>
      <c r="C3751">
        <v>2086.4</v>
      </c>
      <c r="D3751">
        <f>MOD(A3751-1+'Peaker Keys'!$B$7,'Peaker Keys'!$B$5)</f>
        <v>3768</v>
      </c>
      <c r="E3751">
        <f>INT(D3751/'Peaker Keys'!$B$6)+1</f>
        <v>158</v>
      </c>
      <c r="F3751">
        <f>MOD(D3751,'Peaker Keys'!$B$6)</f>
        <v>0</v>
      </c>
      <c r="G3751" t="str">
        <f>VLOOKUP(E3751,Clustering!$A$6:$B$370,2,FALSE)</f>
        <v>Winter</v>
      </c>
      <c r="H3751">
        <f>IF('Peaker Keys'!$B$29&gt;0,MAX(0,MIN('Peaker Keys'!$B$10,B3751/'Peaker Keys'!$B$29)),0)</f>
        <v>0</v>
      </c>
      <c r="I3751">
        <f>MAX(0,MIN('Peaker Keys'!$B$10,C3751/'Peaker Keys'!$B$30))</f>
        <v>1.747746208218361E-2</v>
      </c>
      <c r="J3751">
        <f>IF('Peaker Keys'!$B$31=1,H3751,I3751)</f>
        <v>0</v>
      </c>
    </row>
    <row r="3752" spans="1:10" x14ac:dyDescent="0.25">
      <c r="A3752">
        <v>3746</v>
      </c>
      <c r="B3752">
        <v>0</v>
      </c>
      <c r="C3752">
        <v>2049.6999999999998</v>
      </c>
      <c r="D3752">
        <f>MOD(A3752-1+'Peaker Keys'!$B$7,'Peaker Keys'!$B$5)</f>
        <v>3769</v>
      </c>
      <c r="E3752">
        <f>INT(D3752/'Peaker Keys'!$B$6)+1</f>
        <v>158</v>
      </c>
      <c r="F3752">
        <f>MOD(D3752,'Peaker Keys'!$B$6)</f>
        <v>1</v>
      </c>
      <c r="G3752" t="str">
        <f>VLOOKUP(E3752,Clustering!$A$6:$B$370,2,FALSE)</f>
        <v>Winter</v>
      </c>
      <c r="H3752">
        <f>IF('Peaker Keys'!$B$29&gt;0,MAX(0,MIN('Peaker Keys'!$B$10,B3752/'Peaker Keys'!$B$29)),0)</f>
        <v>0</v>
      </c>
      <c r="I3752">
        <f>MAX(0,MIN('Peaker Keys'!$B$10,C3752/'Peaker Keys'!$B$30))</f>
        <v>1.7170031647743358E-2</v>
      </c>
      <c r="J3752">
        <f>IF('Peaker Keys'!$B$31=1,H3752,I3752)</f>
        <v>0</v>
      </c>
    </row>
    <row r="3753" spans="1:10" x14ac:dyDescent="0.25">
      <c r="A3753">
        <v>3747</v>
      </c>
      <c r="B3753">
        <v>0</v>
      </c>
      <c r="C3753">
        <v>2022.7</v>
      </c>
      <c r="D3753">
        <f>MOD(A3753-1+'Peaker Keys'!$B$7,'Peaker Keys'!$B$5)</f>
        <v>3770</v>
      </c>
      <c r="E3753">
        <f>INT(D3753/'Peaker Keys'!$B$6)+1</f>
        <v>158</v>
      </c>
      <c r="F3753">
        <f>MOD(D3753,'Peaker Keys'!$B$6)</f>
        <v>2</v>
      </c>
      <c r="G3753" t="str">
        <f>VLOOKUP(E3753,Clustering!$A$6:$B$370,2,FALSE)</f>
        <v>Winter</v>
      </c>
      <c r="H3753">
        <f>IF('Peaker Keys'!$B$29&gt;0,MAX(0,MIN('Peaker Keys'!$B$10,B3753/'Peaker Keys'!$B$29)),0)</f>
        <v>0</v>
      </c>
      <c r="I3753">
        <f>MAX(0,MIN('Peaker Keys'!$B$10,C3753/'Peaker Keys'!$B$30))</f>
        <v>1.6943856668727372E-2</v>
      </c>
      <c r="J3753">
        <f>IF('Peaker Keys'!$B$31=1,H3753,I3753)</f>
        <v>0</v>
      </c>
    </row>
    <row r="3754" spans="1:10" x14ac:dyDescent="0.25">
      <c r="A3754">
        <v>3748</v>
      </c>
      <c r="B3754">
        <v>0</v>
      </c>
      <c r="C3754">
        <v>2022.7</v>
      </c>
      <c r="D3754">
        <f>MOD(A3754-1+'Peaker Keys'!$B$7,'Peaker Keys'!$B$5)</f>
        <v>3771</v>
      </c>
      <c r="E3754">
        <f>INT(D3754/'Peaker Keys'!$B$6)+1</f>
        <v>158</v>
      </c>
      <c r="F3754">
        <f>MOD(D3754,'Peaker Keys'!$B$6)</f>
        <v>3</v>
      </c>
      <c r="G3754" t="str">
        <f>VLOOKUP(E3754,Clustering!$A$6:$B$370,2,FALSE)</f>
        <v>Winter</v>
      </c>
      <c r="H3754">
        <f>IF('Peaker Keys'!$B$29&gt;0,MAX(0,MIN('Peaker Keys'!$B$10,B3754/'Peaker Keys'!$B$29)),0)</f>
        <v>0</v>
      </c>
      <c r="I3754">
        <f>MAX(0,MIN('Peaker Keys'!$B$10,C3754/'Peaker Keys'!$B$30))</f>
        <v>1.6943856668727372E-2</v>
      </c>
      <c r="J3754">
        <f>IF('Peaker Keys'!$B$31=1,H3754,I3754)</f>
        <v>0</v>
      </c>
    </row>
    <row r="3755" spans="1:10" x14ac:dyDescent="0.25">
      <c r="A3755">
        <v>3749</v>
      </c>
      <c r="B3755">
        <v>0</v>
      </c>
      <c r="C3755">
        <v>2022.7</v>
      </c>
      <c r="D3755">
        <f>MOD(A3755-1+'Peaker Keys'!$B$7,'Peaker Keys'!$B$5)</f>
        <v>3772</v>
      </c>
      <c r="E3755">
        <f>INT(D3755/'Peaker Keys'!$B$6)+1</f>
        <v>158</v>
      </c>
      <c r="F3755">
        <f>MOD(D3755,'Peaker Keys'!$B$6)</f>
        <v>4</v>
      </c>
      <c r="G3755" t="str">
        <f>VLOOKUP(E3755,Clustering!$A$6:$B$370,2,FALSE)</f>
        <v>Winter</v>
      </c>
      <c r="H3755">
        <f>IF('Peaker Keys'!$B$29&gt;0,MAX(0,MIN('Peaker Keys'!$B$10,B3755/'Peaker Keys'!$B$29)),0)</f>
        <v>0</v>
      </c>
      <c r="I3755">
        <f>MAX(0,MIN('Peaker Keys'!$B$10,C3755/'Peaker Keys'!$B$30))</f>
        <v>1.6943856668727372E-2</v>
      </c>
      <c r="J3755">
        <f>IF('Peaker Keys'!$B$31=1,H3755,I3755)</f>
        <v>0</v>
      </c>
    </row>
    <row r="3756" spans="1:10" x14ac:dyDescent="0.25">
      <c r="A3756">
        <v>3750</v>
      </c>
      <c r="B3756">
        <v>0</v>
      </c>
      <c r="C3756">
        <v>2022.7</v>
      </c>
      <c r="D3756">
        <f>MOD(A3756-1+'Peaker Keys'!$B$7,'Peaker Keys'!$B$5)</f>
        <v>3773</v>
      </c>
      <c r="E3756">
        <f>INT(D3756/'Peaker Keys'!$B$6)+1</f>
        <v>158</v>
      </c>
      <c r="F3756">
        <f>MOD(D3756,'Peaker Keys'!$B$6)</f>
        <v>5</v>
      </c>
      <c r="G3756" t="str">
        <f>VLOOKUP(E3756,Clustering!$A$6:$B$370,2,FALSE)</f>
        <v>Winter</v>
      </c>
      <c r="H3756">
        <f>IF('Peaker Keys'!$B$29&gt;0,MAX(0,MIN('Peaker Keys'!$B$10,B3756/'Peaker Keys'!$B$29)),0)</f>
        <v>0</v>
      </c>
      <c r="I3756">
        <f>MAX(0,MIN('Peaker Keys'!$B$10,C3756/'Peaker Keys'!$B$30))</f>
        <v>1.6943856668727372E-2</v>
      </c>
      <c r="J3756">
        <f>IF('Peaker Keys'!$B$31=1,H3756,I3756)</f>
        <v>0</v>
      </c>
    </row>
    <row r="3757" spans="1:10" x14ac:dyDescent="0.25">
      <c r="A3757">
        <v>3751</v>
      </c>
      <c r="B3757">
        <v>0</v>
      </c>
      <c r="C3757">
        <v>2022.7</v>
      </c>
      <c r="D3757">
        <f>MOD(A3757-1+'Peaker Keys'!$B$7,'Peaker Keys'!$B$5)</f>
        <v>3774</v>
      </c>
      <c r="E3757">
        <f>INT(D3757/'Peaker Keys'!$B$6)+1</f>
        <v>158</v>
      </c>
      <c r="F3757">
        <f>MOD(D3757,'Peaker Keys'!$B$6)</f>
        <v>6</v>
      </c>
      <c r="G3757" t="str">
        <f>VLOOKUP(E3757,Clustering!$A$6:$B$370,2,FALSE)</f>
        <v>Winter</v>
      </c>
      <c r="H3757">
        <f>IF('Peaker Keys'!$B$29&gt;0,MAX(0,MIN('Peaker Keys'!$B$10,B3757/'Peaker Keys'!$B$29)),0)</f>
        <v>0</v>
      </c>
      <c r="I3757">
        <f>MAX(0,MIN('Peaker Keys'!$B$10,C3757/'Peaker Keys'!$B$30))</f>
        <v>1.6943856668727372E-2</v>
      </c>
      <c r="J3757">
        <f>IF('Peaker Keys'!$B$31=1,H3757,I3757)</f>
        <v>0</v>
      </c>
    </row>
    <row r="3758" spans="1:10" x14ac:dyDescent="0.25">
      <c r="A3758">
        <v>3752</v>
      </c>
      <c r="B3758">
        <v>0</v>
      </c>
      <c r="C3758">
        <v>2022.7</v>
      </c>
      <c r="D3758">
        <f>MOD(A3758-1+'Peaker Keys'!$B$7,'Peaker Keys'!$B$5)</f>
        <v>3775</v>
      </c>
      <c r="E3758">
        <f>INT(D3758/'Peaker Keys'!$B$6)+1</f>
        <v>158</v>
      </c>
      <c r="F3758">
        <f>MOD(D3758,'Peaker Keys'!$B$6)</f>
        <v>7</v>
      </c>
      <c r="G3758" t="str">
        <f>VLOOKUP(E3758,Clustering!$A$6:$B$370,2,FALSE)</f>
        <v>Winter</v>
      </c>
      <c r="H3758">
        <f>IF('Peaker Keys'!$B$29&gt;0,MAX(0,MIN('Peaker Keys'!$B$10,B3758/'Peaker Keys'!$B$29)),0)</f>
        <v>0</v>
      </c>
      <c r="I3758">
        <f>MAX(0,MIN('Peaker Keys'!$B$10,C3758/'Peaker Keys'!$B$30))</f>
        <v>1.6943856668727372E-2</v>
      </c>
      <c r="J3758">
        <f>IF('Peaker Keys'!$B$31=1,H3758,I3758)</f>
        <v>0</v>
      </c>
    </row>
    <row r="3759" spans="1:10" x14ac:dyDescent="0.25">
      <c r="A3759">
        <v>3753</v>
      </c>
      <c r="B3759">
        <v>0</v>
      </c>
      <c r="C3759">
        <v>2022.7</v>
      </c>
      <c r="D3759">
        <f>MOD(A3759-1+'Peaker Keys'!$B$7,'Peaker Keys'!$B$5)</f>
        <v>3776</v>
      </c>
      <c r="E3759">
        <f>INT(D3759/'Peaker Keys'!$B$6)+1</f>
        <v>158</v>
      </c>
      <c r="F3759">
        <f>MOD(D3759,'Peaker Keys'!$B$6)</f>
        <v>8</v>
      </c>
      <c r="G3759" t="str">
        <f>VLOOKUP(E3759,Clustering!$A$6:$B$370,2,FALSE)</f>
        <v>Winter</v>
      </c>
      <c r="H3759">
        <f>IF('Peaker Keys'!$B$29&gt;0,MAX(0,MIN('Peaker Keys'!$B$10,B3759/'Peaker Keys'!$B$29)),0)</f>
        <v>0</v>
      </c>
      <c r="I3759">
        <f>MAX(0,MIN('Peaker Keys'!$B$10,C3759/'Peaker Keys'!$B$30))</f>
        <v>1.6943856668727372E-2</v>
      </c>
      <c r="J3759">
        <f>IF('Peaker Keys'!$B$31=1,H3759,I3759)</f>
        <v>0</v>
      </c>
    </row>
    <row r="3760" spans="1:10" x14ac:dyDescent="0.25">
      <c r="A3760">
        <v>3754</v>
      </c>
      <c r="B3760">
        <v>0</v>
      </c>
      <c r="C3760">
        <v>2022.7</v>
      </c>
      <c r="D3760">
        <f>MOD(A3760-1+'Peaker Keys'!$B$7,'Peaker Keys'!$B$5)</f>
        <v>3777</v>
      </c>
      <c r="E3760">
        <f>INT(D3760/'Peaker Keys'!$B$6)+1</f>
        <v>158</v>
      </c>
      <c r="F3760">
        <f>MOD(D3760,'Peaker Keys'!$B$6)</f>
        <v>9</v>
      </c>
      <c r="G3760" t="str">
        <f>VLOOKUP(E3760,Clustering!$A$6:$B$370,2,FALSE)</f>
        <v>Winter</v>
      </c>
      <c r="H3760">
        <f>IF('Peaker Keys'!$B$29&gt;0,MAX(0,MIN('Peaker Keys'!$B$10,B3760/'Peaker Keys'!$B$29)),0)</f>
        <v>0</v>
      </c>
      <c r="I3760">
        <f>MAX(0,MIN('Peaker Keys'!$B$10,C3760/'Peaker Keys'!$B$30))</f>
        <v>1.6943856668727372E-2</v>
      </c>
      <c r="J3760">
        <f>IF('Peaker Keys'!$B$31=1,H3760,I3760)</f>
        <v>0</v>
      </c>
    </row>
    <row r="3761" spans="1:10" x14ac:dyDescent="0.25">
      <c r="A3761">
        <v>3755</v>
      </c>
      <c r="B3761">
        <v>0</v>
      </c>
      <c r="C3761">
        <v>2261.4</v>
      </c>
      <c r="D3761">
        <f>MOD(A3761-1+'Peaker Keys'!$B$7,'Peaker Keys'!$B$5)</f>
        <v>3778</v>
      </c>
      <c r="E3761">
        <f>INT(D3761/'Peaker Keys'!$B$6)+1</f>
        <v>158</v>
      </c>
      <c r="F3761">
        <f>MOD(D3761,'Peaker Keys'!$B$6)</f>
        <v>10</v>
      </c>
      <c r="G3761" t="str">
        <f>VLOOKUP(E3761,Clustering!$A$6:$B$370,2,FALSE)</f>
        <v>Winter</v>
      </c>
      <c r="H3761">
        <f>IF('Peaker Keys'!$B$29&gt;0,MAX(0,MIN('Peaker Keys'!$B$10,B3761/'Peaker Keys'!$B$29)),0)</f>
        <v>0</v>
      </c>
      <c r="I3761">
        <f>MAX(0,MIN('Peaker Keys'!$B$10,C3761/'Peaker Keys'!$B$30))</f>
        <v>1.8943411020250201E-2</v>
      </c>
      <c r="J3761">
        <f>IF('Peaker Keys'!$B$31=1,H3761,I3761)</f>
        <v>0</v>
      </c>
    </row>
    <row r="3762" spans="1:10" x14ac:dyDescent="0.25">
      <c r="A3762">
        <v>3756</v>
      </c>
      <c r="B3762">
        <v>0</v>
      </c>
      <c r="C3762">
        <v>2294.5</v>
      </c>
      <c r="D3762">
        <f>MOD(A3762-1+'Peaker Keys'!$B$7,'Peaker Keys'!$B$5)</f>
        <v>3779</v>
      </c>
      <c r="E3762">
        <f>INT(D3762/'Peaker Keys'!$B$6)+1</f>
        <v>158</v>
      </c>
      <c r="F3762">
        <f>MOD(D3762,'Peaker Keys'!$B$6)</f>
        <v>11</v>
      </c>
      <c r="G3762" t="str">
        <f>VLOOKUP(E3762,Clustering!$A$6:$B$370,2,FALSE)</f>
        <v>Winter</v>
      </c>
      <c r="H3762">
        <f>IF('Peaker Keys'!$B$29&gt;0,MAX(0,MIN('Peaker Keys'!$B$10,B3762/'Peaker Keys'!$B$29)),0)</f>
        <v>0</v>
      </c>
      <c r="I3762">
        <f>MAX(0,MIN('Peaker Keys'!$B$10,C3762/'Peaker Keys'!$B$30))</f>
        <v>1.922068479082165E-2</v>
      </c>
      <c r="J3762">
        <f>IF('Peaker Keys'!$B$31=1,H3762,I3762)</f>
        <v>0</v>
      </c>
    </row>
    <row r="3763" spans="1:10" x14ac:dyDescent="0.25">
      <c r="A3763">
        <v>3757</v>
      </c>
      <c r="B3763">
        <v>0</v>
      </c>
      <c r="C3763">
        <v>2294.5</v>
      </c>
      <c r="D3763">
        <f>MOD(A3763-1+'Peaker Keys'!$B$7,'Peaker Keys'!$B$5)</f>
        <v>3780</v>
      </c>
      <c r="E3763">
        <f>INT(D3763/'Peaker Keys'!$B$6)+1</f>
        <v>158</v>
      </c>
      <c r="F3763">
        <f>MOD(D3763,'Peaker Keys'!$B$6)</f>
        <v>12</v>
      </c>
      <c r="G3763" t="str">
        <f>VLOOKUP(E3763,Clustering!$A$6:$B$370,2,FALSE)</f>
        <v>Winter</v>
      </c>
      <c r="H3763">
        <f>IF('Peaker Keys'!$B$29&gt;0,MAX(0,MIN('Peaker Keys'!$B$10,B3763/'Peaker Keys'!$B$29)),0)</f>
        <v>0</v>
      </c>
      <c r="I3763">
        <f>MAX(0,MIN('Peaker Keys'!$B$10,C3763/'Peaker Keys'!$B$30))</f>
        <v>1.922068479082165E-2</v>
      </c>
      <c r="J3763">
        <f>IF('Peaker Keys'!$B$31=1,H3763,I3763)</f>
        <v>0</v>
      </c>
    </row>
    <row r="3764" spans="1:10" x14ac:dyDescent="0.25">
      <c r="A3764">
        <v>3758</v>
      </c>
      <c r="B3764">
        <v>0</v>
      </c>
      <c r="C3764">
        <v>2294.5</v>
      </c>
      <c r="D3764">
        <f>MOD(A3764-1+'Peaker Keys'!$B$7,'Peaker Keys'!$B$5)</f>
        <v>3781</v>
      </c>
      <c r="E3764">
        <f>INT(D3764/'Peaker Keys'!$B$6)+1</f>
        <v>158</v>
      </c>
      <c r="F3764">
        <f>MOD(D3764,'Peaker Keys'!$B$6)</f>
        <v>13</v>
      </c>
      <c r="G3764" t="str">
        <f>VLOOKUP(E3764,Clustering!$A$6:$B$370,2,FALSE)</f>
        <v>Winter</v>
      </c>
      <c r="H3764">
        <f>IF('Peaker Keys'!$B$29&gt;0,MAX(0,MIN('Peaker Keys'!$B$10,B3764/'Peaker Keys'!$B$29)),0)</f>
        <v>0</v>
      </c>
      <c r="I3764">
        <f>MAX(0,MIN('Peaker Keys'!$B$10,C3764/'Peaker Keys'!$B$30))</f>
        <v>1.922068479082165E-2</v>
      </c>
      <c r="J3764">
        <f>IF('Peaker Keys'!$B$31=1,H3764,I3764)</f>
        <v>0</v>
      </c>
    </row>
    <row r="3765" spans="1:10" x14ac:dyDescent="0.25">
      <c r="A3765">
        <v>3759</v>
      </c>
      <c r="B3765">
        <v>0</v>
      </c>
      <c r="C3765">
        <v>2235.6</v>
      </c>
      <c r="D3765">
        <f>MOD(A3765-1+'Peaker Keys'!$B$7,'Peaker Keys'!$B$5)</f>
        <v>3782</v>
      </c>
      <c r="E3765">
        <f>INT(D3765/'Peaker Keys'!$B$6)+1</f>
        <v>158</v>
      </c>
      <c r="F3765">
        <f>MOD(D3765,'Peaker Keys'!$B$6)</f>
        <v>14</v>
      </c>
      <c r="G3765" t="str">
        <f>VLOOKUP(E3765,Clustering!$A$6:$B$370,2,FALSE)</f>
        <v>Winter</v>
      </c>
      <c r="H3765">
        <f>IF('Peaker Keys'!$B$29&gt;0,MAX(0,MIN('Peaker Keys'!$B$10,B3765/'Peaker Keys'!$B$29)),0)</f>
        <v>0</v>
      </c>
      <c r="I3765">
        <f>MAX(0,MIN('Peaker Keys'!$B$10,C3765/'Peaker Keys'!$B$30))</f>
        <v>1.872728826252381E-2</v>
      </c>
      <c r="J3765">
        <f>IF('Peaker Keys'!$B$31=1,H3765,I3765)</f>
        <v>0</v>
      </c>
    </row>
    <row r="3766" spans="1:10" x14ac:dyDescent="0.25">
      <c r="A3766">
        <v>3760</v>
      </c>
      <c r="B3766">
        <v>0</v>
      </c>
      <c r="C3766">
        <v>2294.5</v>
      </c>
      <c r="D3766">
        <f>MOD(A3766-1+'Peaker Keys'!$B$7,'Peaker Keys'!$B$5)</f>
        <v>3783</v>
      </c>
      <c r="E3766">
        <f>INT(D3766/'Peaker Keys'!$B$6)+1</f>
        <v>158</v>
      </c>
      <c r="F3766">
        <f>MOD(D3766,'Peaker Keys'!$B$6)</f>
        <v>15</v>
      </c>
      <c r="G3766" t="str">
        <f>VLOOKUP(E3766,Clustering!$A$6:$B$370,2,FALSE)</f>
        <v>Winter</v>
      </c>
      <c r="H3766">
        <f>IF('Peaker Keys'!$B$29&gt;0,MAX(0,MIN('Peaker Keys'!$B$10,B3766/'Peaker Keys'!$B$29)),0)</f>
        <v>0</v>
      </c>
      <c r="I3766">
        <f>MAX(0,MIN('Peaker Keys'!$B$10,C3766/'Peaker Keys'!$B$30))</f>
        <v>1.922068479082165E-2</v>
      </c>
      <c r="J3766">
        <f>IF('Peaker Keys'!$B$31=1,H3766,I3766)</f>
        <v>0</v>
      </c>
    </row>
    <row r="3767" spans="1:10" x14ac:dyDescent="0.25">
      <c r="A3767">
        <v>3761</v>
      </c>
      <c r="B3767">
        <v>0</v>
      </c>
      <c r="C3767">
        <v>2294.5</v>
      </c>
      <c r="D3767">
        <f>MOD(A3767-1+'Peaker Keys'!$B$7,'Peaker Keys'!$B$5)</f>
        <v>3784</v>
      </c>
      <c r="E3767">
        <f>INT(D3767/'Peaker Keys'!$B$6)+1</f>
        <v>158</v>
      </c>
      <c r="F3767">
        <f>MOD(D3767,'Peaker Keys'!$B$6)</f>
        <v>16</v>
      </c>
      <c r="G3767" t="str">
        <f>VLOOKUP(E3767,Clustering!$A$6:$B$370,2,FALSE)</f>
        <v>Winter</v>
      </c>
      <c r="H3767">
        <f>IF('Peaker Keys'!$B$29&gt;0,MAX(0,MIN('Peaker Keys'!$B$10,B3767/'Peaker Keys'!$B$29)),0)</f>
        <v>0</v>
      </c>
      <c r="I3767">
        <f>MAX(0,MIN('Peaker Keys'!$B$10,C3767/'Peaker Keys'!$B$30))</f>
        <v>1.922068479082165E-2</v>
      </c>
      <c r="J3767">
        <f>IF('Peaker Keys'!$B$31=1,H3767,I3767)</f>
        <v>0</v>
      </c>
    </row>
    <row r="3768" spans="1:10" x14ac:dyDescent="0.25">
      <c r="A3768">
        <v>3762</v>
      </c>
      <c r="B3768">
        <v>0</v>
      </c>
      <c r="C3768">
        <v>2294.5</v>
      </c>
      <c r="D3768">
        <f>MOD(A3768-1+'Peaker Keys'!$B$7,'Peaker Keys'!$B$5)</f>
        <v>3785</v>
      </c>
      <c r="E3768">
        <f>INT(D3768/'Peaker Keys'!$B$6)+1</f>
        <v>158</v>
      </c>
      <c r="F3768">
        <f>MOD(D3768,'Peaker Keys'!$B$6)</f>
        <v>17</v>
      </c>
      <c r="G3768" t="str">
        <f>VLOOKUP(E3768,Clustering!$A$6:$B$370,2,FALSE)</f>
        <v>Winter</v>
      </c>
      <c r="H3768">
        <f>IF('Peaker Keys'!$B$29&gt;0,MAX(0,MIN('Peaker Keys'!$B$10,B3768/'Peaker Keys'!$B$29)),0)</f>
        <v>0</v>
      </c>
      <c r="I3768">
        <f>MAX(0,MIN('Peaker Keys'!$B$10,C3768/'Peaker Keys'!$B$30))</f>
        <v>1.922068479082165E-2</v>
      </c>
      <c r="J3768">
        <f>IF('Peaker Keys'!$B$31=1,H3768,I3768)</f>
        <v>0</v>
      </c>
    </row>
    <row r="3769" spans="1:10" x14ac:dyDescent="0.25">
      <c r="A3769">
        <v>3763</v>
      </c>
      <c r="B3769">
        <v>0</v>
      </c>
      <c r="C3769">
        <v>3881.8</v>
      </c>
      <c r="D3769">
        <f>MOD(A3769-1+'Peaker Keys'!$B$7,'Peaker Keys'!$B$5)</f>
        <v>3786</v>
      </c>
      <c r="E3769">
        <f>INT(D3769/'Peaker Keys'!$B$6)+1</f>
        <v>158</v>
      </c>
      <c r="F3769">
        <f>MOD(D3769,'Peaker Keys'!$B$6)</f>
        <v>18</v>
      </c>
      <c r="G3769" t="str">
        <f>VLOOKUP(E3769,Clustering!$A$6:$B$370,2,FALSE)</f>
        <v>Winter</v>
      </c>
      <c r="H3769">
        <f>IF('Peaker Keys'!$B$29&gt;0,MAX(0,MIN('Peaker Keys'!$B$10,B3769/'Peaker Keys'!$B$29)),0)</f>
        <v>0</v>
      </c>
      <c r="I3769">
        <f>MAX(0,MIN('Peaker Keys'!$B$10,C3769/'Peaker Keys'!$B$30))</f>
        <v>3.2517260501639347E-2</v>
      </c>
      <c r="J3769">
        <f>IF('Peaker Keys'!$B$31=1,H3769,I3769)</f>
        <v>0</v>
      </c>
    </row>
    <row r="3770" spans="1:10" x14ac:dyDescent="0.25">
      <c r="A3770">
        <v>3764</v>
      </c>
      <c r="B3770">
        <v>0</v>
      </c>
      <c r="C3770">
        <v>5439</v>
      </c>
      <c r="D3770">
        <f>MOD(A3770-1+'Peaker Keys'!$B$7,'Peaker Keys'!$B$5)</f>
        <v>3787</v>
      </c>
      <c r="E3770">
        <f>INT(D3770/'Peaker Keys'!$B$6)+1</f>
        <v>158</v>
      </c>
      <c r="F3770">
        <f>MOD(D3770,'Peaker Keys'!$B$6)</f>
        <v>19</v>
      </c>
      <c r="G3770" t="str">
        <f>VLOOKUP(E3770,Clustering!$A$6:$B$370,2,FALSE)</f>
        <v>Winter</v>
      </c>
      <c r="H3770">
        <f>IF('Peaker Keys'!$B$29&gt;0,MAX(0,MIN('Peaker Keys'!$B$10,B3770/'Peaker Keys'!$B$29)),0)</f>
        <v>0</v>
      </c>
      <c r="I3770">
        <f>MAX(0,MIN('Peaker Keys'!$B$10,C3770/'Peaker Keys'!$B$30))</f>
        <v>4.5561692995109593E-2</v>
      </c>
      <c r="J3770">
        <f>IF('Peaker Keys'!$B$31=1,H3770,I3770)</f>
        <v>0</v>
      </c>
    </row>
    <row r="3771" spans="1:10" x14ac:dyDescent="0.25">
      <c r="A3771">
        <v>3765</v>
      </c>
      <c r="B3771">
        <v>0</v>
      </c>
      <c r="C3771">
        <v>4193.3999999999996</v>
      </c>
      <c r="D3771">
        <f>MOD(A3771-1+'Peaker Keys'!$B$7,'Peaker Keys'!$B$5)</f>
        <v>3788</v>
      </c>
      <c r="E3771">
        <f>INT(D3771/'Peaker Keys'!$B$6)+1</f>
        <v>158</v>
      </c>
      <c r="F3771">
        <f>MOD(D3771,'Peaker Keys'!$B$6)</f>
        <v>20</v>
      </c>
      <c r="G3771" t="str">
        <f>VLOOKUP(E3771,Clustering!$A$6:$B$370,2,FALSE)</f>
        <v>Winter</v>
      </c>
      <c r="H3771">
        <f>IF('Peaker Keys'!$B$29&gt;0,MAX(0,MIN('Peaker Keys'!$B$10,B3771/'Peaker Keys'!$B$29)),0)</f>
        <v>0</v>
      </c>
      <c r="I3771">
        <f>MAX(0,MIN('Peaker Keys'!$B$10,C3771/'Peaker Keys'!$B$30))</f>
        <v>3.512748729650534E-2</v>
      </c>
      <c r="J3771">
        <f>IF('Peaker Keys'!$B$31=1,H3771,I3771)</f>
        <v>0</v>
      </c>
    </row>
    <row r="3772" spans="1:10" x14ac:dyDescent="0.25">
      <c r="A3772">
        <v>3766</v>
      </c>
      <c r="B3772">
        <v>0</v>
      </c>
      <c r="C3772">
        <v>4019.8</v>
      </c>
      <c r="D3772">
        <f>MOD(A3772-1+'Peaker Keys'!$B$7,'Peaker Keys'!$B$5)</f>
        <v>3789</v>
      </c>
      <c r="E3772">
        <f>INT(D3772/'Peaker Keys'!$B$6)+1</f>
        <v>158</v>
      </c>
      <c r="F3772">
        <f>MOD(D3772,'Peaker Keys'!$B$6)</f>
        <v>21</v>
      </c>
      <c r="G3772" t="str">
        <f>VLOOKUP(E3772,Clustering!$A$6:$B$370,2,FALSE)</f>
        <v>Winter</v>
      </c>
      <c r="H3772">
        <f>IF('Peaker Keys'!$B$29&gt;0,MAX(0,MIN('Peaker Keys'!$B$10,B3772/'Peaker Keys'!$B$29)),0)</f>
        <v>0</v>
      </c>
      <c r="I3772">
        <f>MAX(0,MIN('Peaker Keys'!$B$10,C3772/'Peaker Keys'!$B$30))</f>
        <v>3.3673265949943292E-2</v>
      </c>
      <c r="J3772">
        <f>IF('Peaker Keys'!$B$31=1,H3772,I3772)</f>
        <v>0</v>
      </c>
    </row>
    <row r="3773" spans="1:10" x14ac:dyDescent="0.25">
      <c r="A3773">
        <v>3767</v>
      </c>
      <c r="B3773">
        <v>0</v>
      </c>
      <c r="C3773">
        <v>2119.4</v>
      </c>
      <c r="D3773">
        <f>MOD(A3773-1+'Peaker Keys'!$B$7,'Peaker Keys'!$B$5)</f>
        <v>3790</v>
      </c>
      <c r="E3773">
        <f>INT(D3773/'Peaker Keys'!$B$6)+1</f>
        <v>158</v>
      </c>
      <c r="F3773">
        <f>MOD(D3773,'Peaker Keys'!$B$6)</f>
        <v>22</v>
      </c>
      <c r="G3773" t="str">
        <f>VLOOKUP(E3773,Clustering!$A$6:$B$370,2,FALSE)</f>
        <v>Winter</v>
      </c>
      <c r="H3773">
        <f>IF('Peaker Keys'!$B$29&gt;0,MAX(0,MIN('Peaker Keys'!$B$10,B3773/'Peaker Keys'!$B$29)),0)</f>
        <v>0</v>
      </c>
      <c r="I3773">
        <f>MAX(0,MIN('Peaker Keys'!$B$10,C3773/'Peaker Keys'!$B$30))</f>
        <v>1.7753898167647594E-2</v>
      </c>
      <c r="J3773">
        <f>IF('Peaker Keys'!$B$31=1,H3773,I3773)</f>
        <v>0</v>
      </c>
    </row>
    <row r="3774" spans="1:10" x14ac:dyDescent="0.25">
      <c r="A3774">
        <v>3768</v>
      </c>
      <c r="B3774">
        <v>0</v>
      </c>
      <c r="C3774">
        <v>880.3</v>
      </c>
      <c r="D3774">
        <f>MOD(A3774-1+'Peaker Keys'!$B$7,'Peaker Keys'!$B$5)</f>
        <v>3791</v>
      </c>
      <c r="E3774">
        <f>INT(D3774/'Peaker Keys'!$B$6)+1</f>
        <v>158</v>
      </c>
      <c r="F3774">
        <f>MOD(D3774,'Peaker Keys'!$B$6)</f>
        <v>23</v>
      </c>
      <c r="G3774" t="str">
        <f>VLOOKUP(E3774,Clustering!$A$6:$B$370,2,FALSE)</f>
        <v>Winter</v>
      </c>
      <c r="H3774">
        <f>IF('Peaker Keys'!$B$29&gt;0,MAX(0,MIN('Peaker Keys'!$B$10,B3774/'Peaker Keys'!$B$29)),0)</f>
        <v>0</v>
      </c>
      <c r="I3774">
        <f>MAX(0,MIN('Peaker Keys'!$B$10,C3774/'Peaker Keys'!$B$30))</f>
        <v>7.3741420010286765E-3</v>
      </c>
      <c r="J3774">
        <f>IF('Peaker Keys'!$B$31=1,H3774,I3774)</f>
        <v>0</v>
      </c>
    </row>
    <row r="3775" spans="1:10" x14ac:dyDescent="0.25">
      <c r="A3775">
        <v>3769</v>
      </c>
      <c r="B3775">
        <v>0</v>
      </c>
      <c r="C3775">
        <v>880.3</v>
      </c>
      <c r="D3775">
        <f>MOD(A3775-1+'Peaker Keys'!$B$7,'Peaker Keys'!$B$5)</f>
        <v>3792</v>
      </c>
      <c r="E3775">
        <f>INT(D3775/'Peaker Keys'!$B$6)+1</f>
        <v>159</v>
      </c>
      <c r="F3775">
        <f>MOD(D3775,'Peaker Keys'!$B$6)</f>
        <v>0</v>
      </c>
      <c r="G3775" t="str">
        <f>VLOOKUP(E3775,Clustering!$A$6:$B$370,2,FALSE)</f>
        <v>Spring</v>
      </c>
      <c r="H3775">
        <f>IF('Peaker Keys'!$B$29&gt;0,MAX(0,MIN('Peaker Keys'!$B$10,B3775/'Peaker Keys'!$B$29)),0)</f>
        <v>0</v>
      </c>
      <c r="I3775">
        <f>MAX(0,MIN('Peaker Keys'!$B$10,C3775/'Peaker Keys'!$B$30))</f>
        <v>7.3741420010286765E-3</v>
      </c>
      <c r="J3775">
        <f>IF('Peaker Keys'!$B$31=1,H3775,I3775)</f>
        <v>0</v>
      </c>
    </row>
    <row r="3776" spans="1:10" x14ac:dyDescent="0.25">
      <c r="A3776">
        <v>3770</v>
      </c>
      <c r="B3776">
        <v>0</v>
      </c>
      <c r="C3776">
        <v>880.3</v>
      </c>
      <c r="D3776">
        <f>MOD(A3776-1+'Peaker Keys'!$B$7,'Peaker Keys'!$B$5)</f>
        <v>3793</v>
      </c>
      <c r="E3776">
        <f>INT(D3776/'Peaker Keys'!$B$6)+1</f>
        <v>159</v>
      </c>
      <c r="F3776">
        <f>MOD(D3776,'Peaker Keys'!$B$6)</f>
        <v>1</v>
      </c>
      <c r="G3776" t="str">
        <f>VLOOKUP(E3776,Clustering!$A$6:$B$370,2,FALSE)</f>
        <v>Spring</v>
      </c>
      <c r="H3776">
        <f>IF('Peaker Keys'!$B$29&gt;0,MAX(0,MIN('Peaker Keys'!$B$10,B3776/'Peaker Keys'!$B$29)),0)</f>
        <v>0</v>
      </c>
      <c r="I3776">
        <f>MAX(0,MIN('Peaker Keys'!$B$10,C3776/'Peaker Keys'!$B$30))</f>
        <v>7.3741420010286765E-3</v>
      </c>
      <c r="J3776">
        <f>IF('Peaker Keys'!$B$31=1,H3776,I3776)</f>
        <v>0</v>
      </c>
    </row>
    <row r="3777" spans="1:10" x14ac:dyDescent="0.25">
      <c r="A3777">
        <v>3771</v>
      </c>
      <c r="B3777">
        <v>0</v>
      </c>
      <c r="C3777">
        <v>880.3</v>
      </c>
      <c r="D3777">
        <f>MOD(A3777-1+'Peaker Keys'!$B$7,'Peaker Keys'!$B$5)</f>
        <v>3794</v>
      </c>
      <c r="E3777">
        <f>INT(D3777/'Peaker Keys'!$B$6)+1</f>
        <v>159</v>
      </c>
      <c r="F3777">
        <f>MOD(D3777,'Peaker Keys'!$B$6)</f>
        <v>2</v>
      </c>
      <c r="G3777" t="str">
        <f>VLOOKUP(E3777,Clustering!$A$6:$B$370,2,FALSE)</f>
        <v>Spring</v>
      </c>
      <c r="H3777">
        <f>IF('Peaker Keys'!$B$29&gt;0,MAX(0,MIN('Peaker Keys'!$B$10,B3777/'Peaker Keys'!$B$29)),0)</f>
        <v>0</v>
      </c>
      <c r="I3777">
        <f>MAX(0,MIN('Peaker Keys'!$B$10,C3777/'Peaker Keys'!$B$30))</f>
        <v>7.3741420010286765E-3</v>
      </c>
      <c r="J3777">
        <f>IF('Peaker Keys'!$B$31=1,H3777,I3777)</f>
        <v>0</v>
      </c>
    </row>
    <row r="3778" spans="1:10" x14ac:dyDescent="0.25">
      <c r="A3778">
        <v>3772</v>
      </c>
      <c r="B3778">
        <v>0</v>
      </c>
      <c r="C3778">
        <v>880.3</v>
      </c>
      <c r="D3778">
        <f>MOD(A3778-1+'Peaker Keys'!$B$7,'Peaker Keys'!$B$5)</f>
        <v>3795</v>
      </c>
      <c r="E3778">
        <f>INT(D3778/'Peaker Keys'!$B$6)+1</f>
        <v>159</v>
      </c>
      <c r="F3778">
        <f>MOD(D3778,'Peaker Keys'!$B$6)</f>
        <v>3</v>
      </c>
      <c r="G3778" t="str">
        <f>VLOOKUP(E3778,Clustering!$A$6:$B$370,2,FALSE)</f>
        <v>Spring</v>
      </c>
      <c r="H3778">
        <f>IF('Peaker Keys'!$B$29&gt;0,MAX(0,MIN('Peaker Keys'!$B$10,B3778/'Peaker Keys'!$B$29)),0)</f>
        <v>0</v>
      </c>
      <c r="I3778">
        <f>MAX(0,MIN('Peaker Keys'!$B$10,C3778/'Peaker Keys'!$B$30))</f>
        <v>7.3741420010286765E-3</v>
      </c>
      <c r="J3778">
        <f>IF('Peaker Keys'!$B$31=1,H3778,I3778)</f>
        <v>0</v>
      </c>
    </row>
    <row r="3779" spans="1:10" x14ac:dyDescent="0.25">
      <c r="A3779">
        <v>3773</v>
      </c>
      <c r="B3779">
        <v>0</v>
      </c>
      <c r="C3779">
        <v>880.3</v>
      </c>
      <c r="D3779">
        <f>MOD(A3779-1+'Peaker Keys'!$B$7,'Peaker Keys'!$B$5)</f>
        <v>3796</v>
      </c>
      <c r="E3779">
        <f>INT(D3779/'Peaker Keys'!$B$6)+1</f>
        <v>159</v>
      </c>
      <c r="F3779">
        <f>MOD(D3779,'Peaker Keys'!$B$6)</f>
        <v>4</v>
      </c>
      <c r="G3779" t="str">
        <f>VLOOKUP(E3779,Clustering!$A$6:$B$370,2,FALSE)</f>
        <v>Spring</v>
      </c>
      <c r="H3779">
        <f>IF('Peaker Keys'!$B$29&gt;0,MAX(0,MIN('Peaker Keys'!$B$10,B3779/'Peaker Keys'!$B$29)),0)</f>
        <v>0</v>
      </c>
      <c r="I3779">
        <f>MAX(0,MIN('Peaker Keys'!$B$10,C3779/'Peaker Keys'!$B$30))</f>
        <v>7.3741420010286765E-3</v>
      </c>
      <c r="J3779">
        <f>IF('Peaker Keys'!$B$31=1,H3779,I3779)</f>
        <v>0</v>
      </c>
    </row>
    <row r="3780" spans="1:10" x14ac:dyDescent="0.25">
      <c r="A3780">
        <v>3774</v>
      </c>
      <c r="B3780">
        <v>0</v>
      </c>
      <c r="C3780">
        <v>772.8</v>
      </c>
      <c r="D3780">
        <f>MOD(A3780-1+'Peaker Keys'!$B$7,'Peaker Keys'!$B$5)</f>
        <v>3797</v>
      </c>
      <c r="E3780">
        <f>INT(D3780/'Peaker Keys'!$B$6)+1</f>
        <v>159</v>
      </c>
      <c r="F3780">
        <f>MOD(D3780,'Peaker Keys'!$B$6)</f>
        <v>5</v>
      </c>
      <c r="G3780" t="str">
        <f>VLOOKUP(E3780,Clustering!$A$6:$B$370,2,FALSE)</f>
        <v>Spring</v>
      </c>
      <c r="H3780">
        <f>IF('Peaker Keys'!$B$29&gt;0,MAX(0,MIN('Peaker Keys'!$B$10,B3780/'Peaker Keys'!$B$29)),0)</f>
        <v>0</v>
      </c>
      <c r="I3780">
        <f>MAX(0,MIN('Peaker Keys'!$B$10,C3780/'Peaker Keys'!$B$30))</f>
        <v>6.4736305105020575E-3</v>
      </c>
      <c r="J3780">
        <f>IF('Peaker Keys'!$B$31=1,H3780,I3780)</f>
        <v>0</v>
      </c>
    </row>
    <row r="3781" spans="1:10" x14ac:dyDescent="0.25">
      <c r="A3781">
        <v>3775</v>
      </c>
      <c r="B3781">
        <v>0</v>
      </c>
      <c r="C3781">
        <v>772.8</v>
      </c>
      <c r="D3781">
        <f>MOD(A3781-1+'Peaker Keys'!$B$7,'Peaker Keys'!$B$5)</f>
        <v>3798</v>
      </c>
      <c r="E3781">
        <f>INT(D3781/'Peaker Keys'!$B$6)+1</f>
        <v>159</v>
      </c>
      <c r="F3781">
        <f>MOD(D3781,'Peaker Keys'!$B$6)</f>
        <v>6</v>
      </c>
      <c r="G3781" t="str">
        <f>VLOOKUP(E3781,Clustering!$A$6:$B$370,2,FALSE)</f>
        <v>Spring</v>
      </c>
      <c r="H3781">
        <f>IF('Peaker Keys'!$B$29&gt;0,MAX(0,MIN('Peaker Keys'!$B$10,B3781/'Peaker Keys'!$B$29)),0)</f>
        <v>0</v>
      </c>
      <c r="I3781">
        <f>MAX(0,MIN('Peaker Keys'!$B$10,C3781/'Peaker Keys'!$B$30))</f>
        <v>6.4736305105020575E-3</v>
      </c>
      <c r="J3781">
        <f>IF('Peaker Keys'!$B$31=1,H3781,I3781)</f>
        <v>0</v>
      </c>
    </row>
    <row r="3782" spans="1:10" x14ac:dyDescent="0.25">
      <c r="A3782">
        <v>3776</v>
      </c>
      <c r="B3782">
        <v>0</v>
      </c>
      <c r="C3782">
        <v>772.8</v>
      </c>
      <c r="D3782">
        <f>MOD(A3782-1+'Peaker Keys'!$B$7,'Peaker Keys'!$B$5)</f>
        <v>3799</v>
      </c>
      <c r="E3782">
        <f>INT(D3782/'Peaker Keys'!$B$6)+1</f>
        <v>159</v>
      </c>
      <c r="F3782">
        <f>MOD(D3782,'Peaker Keys'!$B$6)</f>
        <v>7</v>
      </c>
      <c r="G3782" t="str">
        <f>VLOOKUP(E3782,Clustering!$A$6:$B$370,2,FALSE)</f>
        <v>Spring</v>
      </c>
      <c r="H3782">
        <f>IF('Peaker Keys'!$B$29&gt;0,MAX(0,MIN('Peaker Keys'!$B$10,B3782/'Peaker Keys'!$B$29)),0)</f>
        <v>0</v>
      </c>
      <c r="I3782">
        <f>MAX(0,MIN('Peaker Keys'!$B$10,C3782/'Peaker Keys'!$B$30))</f>
        <v>6.4736305105020575E-3</v>
      </c>
      <c r="J3782">
        <f>IF('Peaker Keys'!$B$31=1,H3782,I3782)</f>
        <v>0</v>
      </c>
    </row>
    <row r="3783" spans="1:10" x14ac:dyDescent="0.25">
      <c r="A3783">
        <v>3777</v>
      </c>
      <c r="B3783">
        <v>0</v>
      </c>
      <c r="C3783">
        <v>772.8</v>
      </c>
      <c r="D3783">
        <f>MOD(A3783-1+'Peaker Keys'!$B$7,'Peaker Keys'!$B$5)</f>
        <v>3800</v>
      </c>
      <c r="E3783">
        <f>INT(D3783/'Peaker Keys'!$B$6)+1</f>
        <v>159</v>
      </c>
      <c r="F3783">
        <f>MOD(D3783,'Peaker Keys'!$B$6)</f>
        <v>8</v>
      </c>
      <c r="G3783" t="str">
        <f>VLOOKUP(E3783,Clustering!$A$6:$B$370,2,FALSE)</f>
        <v>Spring</v>
      </c>
      <c r="H3783">
        <f>IF('Peaker Keys'!$B$29&gt;0,MAX(0,MIN('Peaker Keys'!$B$10,B3783/'Peaker Keys'!$B$29)),0)</f>
        <v>0</v>
      </c>
      <c r="I3783">
        <f>MAX(0,MIN('Peaker Keys'!$B$10,C3783/'Peaker Keys'!$B$30))</f>
        <v>6.4736305105020575E-3</v>
      </c>
      <c r="J3783">
        <f>IF('Peaker Keys'!$B$31=1,H3783,I3783)</f>
        <v>0</v>
      </c>
    </row>
    <row r="3784" spans="1:10" x14ac:dyDescent="0.25">
      <c r="A3784">
        <v>3778</v>
      </c>
      <c r="B3784">
        <v>0</v>
      </c>
      <c r="C3784">
        <v>772.8</v>
      </c>
      <c r="D3784">
        <f>MOD(A3784-1+'Peaker Keys'!$B$7,'Peaker Keys'!$B$5)</f>
        <v>3801</v>
      </c>
      <c r="E3784">
        <f>INT(D3784/'Peaker Keys'!$B$6)+1</f>
        <v>159</v>
      </c>
      <c r="F3784">
        <f>MOD(D3784,'Peaker Keys'!$B$6)</f>
        <v>9</v>
      </c>
      <c r="G3784" t="str">
        <f>VLOOKUP(E3784,Clustering!$A$6:$B$370,2,FALSE)</f>
        <v>Spring</v>
      </c>
      <c r="H3784">
        <f>IF('Peaker Keys'!$B$29&gt;0,MAX(0,MIN('Peaker Keys'!$B$10,B3784/'Peaker Keys'!$B$29)),0)</f>
        <v>0</v>
      </c>
      <c r="I3784">
        <f>MAX(0,MIN('Peaker Keys'!$B$10,C3784/'Peaker Keys'!$B$30))</f>
        <v>6.4736305105020575E-3</v>
      </c>
      <c r="J3784">
        <f>IF('Peaker Keys'!$B$31=1,H3784,I3784)</f>
        <v>0</v>
      </c>
    </row>
    <row r="3785" spans="1:10" x14ac:dyDescent="0.25">
      <c r="A3785">
        <v>3779</v>
      </c>
      <c r="B3785">
        <v>0</v>
      </c>
      <c r="C3785">
        <v>772.8</v>
      </c>
      <c r="D3785">
        <f>MOD(A3785-1+'Peaker Keys'!$B$7,'Peaker Keys'!$B$5)</f>
        <v>3802</v>
      </c>
      <c r="E3785">
        <f>INT(D3785/'Peaker Keys'!$B$6)+1</f>
        <v>159</v>
      </c>
      <c r="F3785">
        <f>MOD(D3785,'Peaker Keys'!$B$6)</f>
        <v>10</v>
      </c>
      <c r="G3785" t="str">
        <f>VLOOKUP(E3785,Clustering!$A$6:$B$370,2,FALSE)</f>
        <v>Spring</v>
      </c>
      <c r="H3785">
        <f>IF('Peaker Keys'!$B$29&gt;0,MAX(0,MIN('Peaker Keys'!$B$10,B3785/'Peaker Keys'!$B$29)),0)</f>
        <v>0</v>
      </c>
      <c r="I3785">
        <f>MAX(0,MIN('Peaker Keys'!$B$10,C3785/'Peaker Keys'!$B$30))</f>
        <v>6.4736305105020575E-3</v>
      </c>
      <c r="J3785">
        <f>IF('Peaker Keys'!$B$31=1,H3785,I3785)</f>
        <v>0</v>
      </c>
    </row>
    <row r="3786" spans="1:10" x14ac:dyDescent="0.25">
      <c r="A3786">
        <v>3780</v>
      </c>
      <c r="B3786">
        <v>0</v>
      </c>
      <c r="C3786">
        <v>969.1</v>
      </c>
      <c r="D3786">
        <f>MOD(A3786-1+'Peaker Keys'!$B$7,'Peaker Keys'!$B$5)</f>
        <v>3803</v>
      </c>
      <c r="E3786">
        <f>INT(D3786/'Peaker Keys'!$B$6)+1</f>
        <v>159</v>
      </c>
      <c r="F3786">
        <f>MOD(D3786,'Peaker Keys'!$B$6)</f>
        <v>11</v>
      </c>
      <c r="G3786" t="str">
        <f>VLOOKUP(E3786,Clustering!$A$6:$B$370,2,FALSE)</f>
        <v>Spring</v>
      </c>
      <c r="H3786">
        <f>IF('Peaker Keys'!$B$29&gt;0,MAX(0,MIN('Peaker Keys'!$B$10,B3786/'Peaker Keys'!$B$29)),0)</f>
        <v>0</v>
      </c>
      <c r="I3786">
        <f>MAX(0,MIN('Peaker Keys'!$B$10,C3786/'Peaker Keys'!$B$30))</f>
        <v>8.1180063764590381E-3</v>
      </c>
      <c r="J3786">
        <f>IF('Peaker Keys'!$B$31=1,H3786,I3786)</f>
        <v>0</v>
      </c>
    </row>
    <row r="3787" spans="1:10" x14ac:dyDescent="0.25">
      <c r="A3787">
        <v>3781</v>
      </c>
      <c r="B3787">
        <v>0</v>
      </c>
      <c r="C3787">
        <v>981</v>
      </c>
      <c r="D3787">
        <f>MOD(A3787-1+'Peaker Keys'!$B$7,'Peaker Keys'!$B$5)</f>
        <v>3804</v>
      </c>
      <c r="E3787">
        <f>INT(D3787/'Peaker Keys'!$B$6)+1</f>
        <v>159</v>
      </c>
      <c r="F3787">
        <f>MOD(D3787,'Peaker Keys'!$B$6)</f>
        <v>12</v>
      </c>
      <c r="G3787" t="str">
        <f>VLOOKUP(E3787,Clustering!$A$6:$B$370,2,FALSE)</f>
        <v>Spring</v>
      </c>
      <c r="H3787">
        <f>IF('Peaker Keys'!$B$29&gt;0,MAX(0,MIN('Peaker Keys'!$B$10,B3787/'Peaker Keys'!$B$29)),0)</f>
        <v>0</v>
      </c>
      <c r="I3787">
        <f>MAX(0,MIN('Peaker Keys'!$B$10,C3787/'Peaker Keys'!$B$30))</f>
        <v>8.2176909042475654E-3</v>
      </c>
      <c r="J3787">
        <f>IF('Peaker Keys'!$B$31=1,H3787,I3787)</f>
        <v>0</v>
      </c>
    </row>
    <row r="3788" spans="1:10" x14ac:dyDescent="0.25">
      <c r="A3788">
        <v>3782</v>
      </c>
      <c r="B3788">
        <v>0</v>
      </c>
      <c r="C3788">
        <v>1094.2</v>
      </c>
      <c r="D3788">
        <f>MOD(A3788-1+'Peaker Keys'!$B$7,'Peaker Keys'!$B$5)</f>
        <v>3805</v>
      </c>
      <c r="E3788">
        <f>INT(D3788/'Peaker Keys'!$B$6)+1</f>
        <v>159</v>
      </c>
      <c r="F3788">
        <f>MOD(D3788,'Peaker Keys'!$B$6)</f>
        <v>13</v>
      </c>
      <c r="G3788" t="str">
        <f>VLOOKUP(E3788,Clustering!$A$6:$B$370,2,FALSE)</f>
        <v>Spring</v>
      </c>
      <c r="H3788">
        <f>IF('Peaker Keys'!$B$29&gt;0,MAX(0,MIN('Peaker Keys'!$B$10,B3788/'Peaker Keys'!$B$29)),0)</f>
        <v>0</v>
      </c>
      <c r="I3788">
        <f>MAX(0,MIN('Peaker Keys'!$B$10,C3788/'Peaker Keys'!$B$30))</f>
        <v>9.1659504458997832E-3</v>
      </c>
      <c r="J3788">
        <f>IF('Peaker Keys'!$B$31=1,H3788,I3788)</f>
        <v>0</v>
      </c>
    </row>
    <row r="3789" spans="1:10" x14ac:dyDescent="0.25">
      <c r="A3789">
        <v>3783</v>
      </c>
      <c r="B3789">
        <v>0</v>
      </c>
      <c r="C3789">
        <v>1321.8</v>
      </c>
      <c r="D3789">
        <f>MOD(A3789-1+'Peaker Keys'!$B$7,'Peaker Keys'!$B$5)</f>
        <v>3806</v>
      </c>
      <c r="E3789">
        <f>INT(D3789/'Peaker Keys'!$B$6)+1</f>
        <v>159</v>
      </c>
      <c r="F3789">
        <f>MOD(D3789,'Peaker Keys'!$B$6)</f>
        <v>14</v>
      </c>
      <c r="G3789" t="str">
        <f>VLOOKUP(E3789,Clustering!$A$6:$B$370,2,FALSE)</f>
        <v>Spring</v>
      </c>
      <c r="H3789">
        <f>IF('Peaker Keys'!$B$29&gt;0,MAX(0,MIN('Peaker Keys'!$B$10,B3789/'Peaker Keys'!$B$29)),0)</f>
        <v>0</v>
      </c>
      <c r="I3789">
        <f>MAX(0,MIN('Peaker Keys'!$B$10,C3789/'Peaker Keys'!$B$30))</f>
        <v>1.1072521750493815E-2</v>
      </c>
      <c r="J3789">
        <f>IF('Peaker Keys'!$B$31=1,H3789,I3789)</f>
        <v>0</v>
      </c>
    </row>
    <row r="3790" spans="1:10" x14ac:dyDescent="0.25">
      <c r="A3790">
        <v>3784</v>
      </c>
      <c r="B3790">
        <v>0</v>
      </c>
      <c r="C3790">
        <v>1310.2</v>
      </c>
      <c r="D3790">
        <f>MOD(A3790-1+'Peaker Keys'!$B$7,'Peaker Keys'!$B$5)</f>
        <v>3807</v>
      </c>
      <c r="E3790">
        <f>INT(D3790/'Peaker Keys'!$B$6)+1</f>
        <v>159</v>
      </c>
      <c r="F3790">
        <f>MOD(D3790,'Peaker Keys'!$B$6)</f>
        <v>15</v>
      </c>
      <c r="G3790" t="str">
        <f>VLOOKUP(E3790,Clustering!$A$6:$B$370,2,FALSE)</f>
        <v>Spring</v>
      </c>
      <c r="H3790">
        <f>IF('Peaker Keys'!$B$29&gt;0,MAX(0,MIN('Peaker Keys'!$B$10,B3790/'Peaker Keys'!$B$29)),0)</f>
        <v>0</v>
      </c>
      <c r="I3790">
        <f>MAX(0,MIN('Peaker Keys'!$B$10,C3790/'Peaker Keys'!$B$30))</f>
        <v>1.0975350278027688E-2</v>
      </c>
      <c r="J3790">
        <f>IF('Peaker Keys'!$B$31=1,H3790,I3790)</f>
        <v>0</v>
      </c>
    </row>
    <row r="3791" spans="1:10" x14ac:dyDescent="0.25">
      <c r="A3791">
        <v>3785</v>
      </c>
      <c r="B3791">
        <v>0</v>
      </c>
      <c r="C3791">
        <v>1284.4000000000001</v>
      </c>
      <c r="D3791">
        <f>MOD(A3791-1+'Peaker Keys'!$B$7,'Peaker Keys'!$B$5)</f>
        <v>3808</v>
      </c>
      <c r="E3791">
        <f>INT(D3791/'Peaker Keys'!$B$6)+1</f>
        <v>159</v>
      </c>
      <c r="F3791">
        <f>MOD(D3791,'Peaker Keys'!$B$6)</f>
        <v>16</v>
      </c>
      <c r="G3791" t="str">
        <f>VLOOKUP(E3791,Clustering!$A$6:$B$370,2,FALSE)</f>
        <v>Spring</v>
      </c>
      <c r="H3791">
        <f>IF('Peaker Keys'!$B$29&gt;0,MAX(0,MIN('Peaker Keys'!$B$10,B3791/'Peaker Keys'!$B$29)),0)</f>
        <v>0</v>
      </c>
      <c r="I3791">
        <f>MAX(0,MIN('Peaker Keys'!$B$10,C3791/'Peaker Keys'!$B$30))</f>
        <v>1.0759227520301298E-2</v>
      </c>
      <c r="J3791">
        <f>IF('Peaker Keys'!$B$31=1,H3791,I3791)</f>
        <v>0</v>
      </c>
    </row>
    <row r="3792" spans="1:10" x14ac:dyDescent="0.25">
      <c r="A3792">
        <v>3786</v>
      </c>
      <c r="B3792">
        <v>0</v>
      </c>
      <c r="C3792">
        <v>1176.0999999999999</v>
      </c>
      <c r="D3792">
        <f>MOD(A3792-1+'Peaker Keys'!$B$7,'Peaker Keys'!$B$5)</f>
        <v>3809</v>
      </c>
      <c r="E3792">
        <f>INT(D3792/'Peaker Keys'!$B$6)+1</f>
        <v>159</v>
      </c>
      <c r="F3792">
        <f>MOD(D3792,'Peaker Keys'!$B$6)</f>
        <v>17</v>
      </c>
      <c r="G3792" t="str">
        <f>VLOOKUP(E3792,Clustering!$A$6:$B$370,2,FALSE)</f>
        <v>Spring</v>
      </c>
      <c r="H3792">
        <f>IF('Peaker Keys'!$B$29&gt;0,MAX(0,MIN('Peaker Keys'!$B$10,B3792/'Peaker Keys'!$B$29)),0)</f>
        <v>0</v>
      </c>
      <c r="I3792">
        <f>MAX(0,MIN('Peaker Keys'!$B$10,C3792/'Peaker Keys'!$B$30))</f>
        <v>9.8520145489149457E-3</v>
      </c>
      <c r="J3792">
        <f>IF('Peaker Keys'!$B$31=1,H3792,I3792)</f>
        <v>0</v>
      </c>
    </row>
    <row r="3793" spans="1:10" x14ac:dyDescent="0.25">
      <c r="A3793">
        <v>3787</v>
      </c>
      <c r="B3793">
        <v>0</v>
      </c>
      <c r="C3793">
        <v>1313.7</v>
      </c>
      <c r="D3793">
        <f>MOD(A3793-1+'Peaker Keys'!$B$7,'Peaker Keys'!$B$5)</f>
        <v>3810</v>
      </c>
      <c r="E3793">
        <f>INT(D3793/'Peaker Keys'!$B$6)+1</f>
        <v>159</v>
      </c>
      <c r="F3793">
        <f>MOD(D3793,'Peaker Keys'!$B$6)</f>
        <v>18</v>
      </c>
      <c r="G3793" t="str">
        <f>VLOOKUP(E3793,Clustering!$A$6:$B$370,2,FALSE)</f>
        <v>Spring</v>
      </c>
      <c r="H3793">
        <f>IF('Peaker Keys'!$B$29&gt;0,MAX(0,MIN('Peaker Keys'!$B$10,B3793/'Peaker Keys'!$B$29)),0)</f>
        <v>0</v>
      </c>
      <c r="I3793">
        <f>MAX(0,MIN('Peaker Keys'!$B$10,C3793/'Peaker Keys'!$B$30))</f>
        <v>1.1004669256789019E-2</v>
      </c>
      <c r="J3793">
        <f>IF('Peaker Keys'!$B$31=1,H3793,I3793)</f>
        <v>0</v>
      </c>
    </row>
    <row r="3794" spans="1:10" x14ac:dyDescent="0.25">
      <c r="A3794">
        <v>3788</v>
      </c>
      <c r="B3794">
        <v>0</v>
      </c>
      <c r="C3794">
        <v>2156.5</v>
      </c>
      <c r="D3794">
        <f>MOD(A3794-1+'Peaker Keys'!$B$7,'Peaker Keys'!$B$5)</f>
        <v>3811</v>
      </c>
      <c r="E3794">
        <f>INT(D3794/'Peaker Keys'!$B$6)+1</f>
        <v>159</v>
      </c>
      <c r="F3794">
        <f>MOD(D3794,'Peaker Keys'!$B$6)</f>
        <v>19</v>
      </c>
      <c r="G3794" t="str">
        <f>VLOOKUP(E3794,Clustering!$A$6:$B$370,2,FALSE)</f>
        <v>Spring</v>
      </c>
      <c r="H3794">
        <f>IF('Peaker Keys'!$B$29&gt;0,MAX(0,MIN('Peaker Keys'!$B$10,B3794/'Peaker Keys'!$B$29)),0)</f>
        <v>0</v>
      </c>
      <c r="I3794">
        <f>MAX(0,MIN('Peaker Keys'!$B$10,C3794/'Peaker Keys'!$B$30))</f>
        <v>1.8064679342517712E-2</v>
      </c>
      <c r="J3794">
        <f>IF('Peaker Keys'!$B$31=1,H3794,I3794)</f>
        <v>0</v>
      </c>
    </row>
    <row r="3795" spans="1:10" x14ac:dyDescent="0.25">
      <c r="A3795">
        <v>3789</v>
      </c>
      <c r="B3795">
        <v>0</v>
      </c>
      <c r="C3795">
        <v>2812.6</v>
      </c>
      <c r="D3795">
        <f>MOD(A3795-1+'Peaker Keys'!$B$7,'Peaker Keys'!$B$5)</f>
        <v>3812</v>
      </c>
      <c r="E3795">
        <f>INT(D3795/'Peaker Keys'!$B$6)+1</f>
        <v>159</v>
      </c>
      <c r="F3795">
        <f>MOD(D3795,'Peaker Keys'!$B$6)</f>
        <v>20</v>
      </c>
      <c r="G3795" t="str">
        <f>VLOOKUP(E3795,Clustering!$A$6:$B$370,2,FALSE)</f>
        <v>Spring</v>
      </c>
      <c r="H3795">
        <f>IF('Peaker Keys'!$B$29&gt;0,MAX(0,MIN('Peaker Keys'!$B$10,B3795/'Peaker Keys'!$B$29)),0)</f>
        <v>0</v>
      </c>
      <c r="I3795">
        <f>MAX(0,MIN('Peaker Keys'!$B$10,C3795/'Peaker Keys'!$B$30))</f>
        <v>2.3560731332606222E-2</v>
      </c>
      <c r="J3795">
        <f>IF('Peaker Keys'!$B$31=1,H3795,I3795)</f>
        <v>0</v>
      </c>
    </row>
    <row r="3796" spans="1:10" x14ac:dyDescent="0.25">
      <c r="A3796">
        <v>3790</v>
      </c>
      <c r="B3796">
        <v>0</v>
      </c>
      <c r="C3796">
        <v>2156.5</v>
      </c>
      <c r="D3796">
        <f>MOD(A3796-1+'Peaker Keys'!$B$7,'Peaker Keys'!$B$5)</f>
        <v>3813</v>
      </c>
      <c r="E3796">
        <f>INT(D3796/'Peaker Keys'!$B$6)+1</f>
        <v>159</v>
      </c>
      <c r="F3796">
        <f>MOD(D3796,'Peaker Keys'!$B$6)</f>
        <v>21</v>
      </c>
      <c r="G3796" t="str">
        <f>VLOOKUP(E3796,Clustering!$A$6:$B$370,2,FALSE)</f>
        <v>Spring</v>
      </c>
      <c r="H3796">
        <f>IF('Peaker Keys'!$B$29&gt;0,MAX(0,MIN('Peaker Keys'!$B$10,B3796/'Peaker Keys'!$B$29)),0)</f>
        <v>0</v>
      </c>
      <c r="I3796">
        <f>MAX(0,MIN('Peaker Keys'!$B$10,C3796/'Peaker Keys'!$B$30))</f>
        <v>1.8064679342517712E-2</v>
      </c>
      <c r="J3796">
        <f>IF('Peaker Keys'!$B$31=1,H3796,I3796)</f>
        <v>0</v>
      </c>
    </row>
    <row r="3797" spans="1:10" x14ac:dyDescent="0.25">
      <c r="A3797">
        <v>3791</v>
      </c>
      <c r="B3797">
        <v>0</v>
      </c>
      <c r="C3797">
        <v>471.3</v>
      </c>
      <c r="D3797">
        <f>MOD(A3797-1+'Peaker Keys'!$B$7,'Peaker Keys'!$B$5)</f>
        <v>3814</v>
      </c>
      <c r="E3797">
        <f>INT(D3797/'Peaker Keys'!$B$6)+1</f>
        <v>159</v>
      </c>
      <c r="F3797">
        <f>MOD(D3797,'Peaker Keys'!$B$6)</f>
        <v>22</v>
      </c>
      <c r="G3797" t="str">
        <f>VLOOKUP(E3797,Clustering!$A$6:$B$370,2,FALSE)</f>
        <v>Spring</v>
      </c>
      <c r="H3797">
        <f>IF('Peaker Keys'!$B$29&gt;0,MAX(0,MIN('Peaker Keys'!$B$10,B3797/'Peaker Keys'!$B$29)),0)</f>
        <v>0</v>
      </c>
      <c r="I3797">
        <f>MAX(0,MIN('Peaker Keys'!$B$10,C3797/'Peaker Keys'!$B$30))</f>
        <v>3.9480099114901912E-3</v>
      </c>
      <c r="J3797">
        <f>IF('Peaker Keys'!$B$31=1,H3797,I3797)</f>
        <v>0</v>
      </c>
    </row>
    <row r="3798" spans="1:10" x14ac:dyDescent="0.25">
      <c r="A3798">
        <v>3792</v>
      </c>
      <c r="B3798">
        <v>0</v>
      </c>
      <c r="C3798">
        <v>471.3</v>
      </c>
      <c r="D3798">
        <f>MOD(A3798-1+'Peaker Keys'!$B$7,'Peaker Keys'!$B$5)</f>
        <v>3815</v>
      </c>
      <c r="E3798">
        <f>INT(D3798/'Peaker Keys'!$B$6)+1</f>
        <v>159</v>
      </c>
      <c r="F3798">
        <f>MOD(D3798,'Peaker Keys'!$B$6)</f>
        <v>23</v>
      </c>
      <c r="G3798" t="str">
        <f>VLOOKUP(E3798,Clustering!$A$6:$B$370,2,FALSE)</f>
        <v>Spring</v>
      </c>
      <c r="H3798">
        <f>IF('Peaker Keys'!$B$29&gt;0,MAX(0,MIN('Peaker Keys'!$B$10,B3798/'Peaker Keys'!$B$29)),0)</f>
        <v>0</v>
      </c>
      <c r="I3798">
        <f>MAX(0,MIN('Peaker Keys'!$B$10,C3798/'Peaker Keys'!$B$30))</f>
        <v>3.9480099114901912E-3</v>
      </c>
      <c r="J3798">
        <f>IF('Peaker Keys'!$B$31=1,H3798,I3798)</f>
        <v>0</v>
      </c>
    </row>
    <row r="3799" spans="1:10" x14ac:dyDescent="0.25">
      <c r="A3799">
        <v>3793</v>
      </c>
      <c r="B3799">
        <v>0</v>
      </c>
      <c r="C3799">
        <v>471.3</v>
      </c>
      <c r="D3799">
        <f>MOD(A3799-1+'Peaker Keys'!$B$7,'Peaker Keys'!$B$5)</f>
        <v>3816</v>
      </c>
      <c r="E3799">
        <f>INT(D3799/'Peaker Keys'!$B$6)+1</f>
        <v>160</v>
      </c>
      <c r="F3799">
        <f>MOD(D3799,'Peaker Keys'!$B$6)</f>
        <v>0</v>
      </c>
      <c r="G3799" t="str">
        <f>VLOOKUP(E3799,Clustering!$A$6:$B$370,2,FALSE)</f>
        <v>Summer</v>
      </c>
      <c r="H3799">
        <f>IF('Peaker Keys'!$B$29&gt;0,MAX(0,MIN('Peaker Keys'!$B$10,B3799/'Peaker Keys'!$B$29)),0)</f>
        <v>0</v>
      </c>
      <c r="I3799">
        <f>MAX(0,MIN('Peaker Keys'!$B$10,C3799/'Peaker Keys'!$B$30))</f>
        <v>3.9480099114901912E-3</v>
      </c>
      <c r="J3799">
        <f>IF('Peaker Keys'!$B$31=1,H3799,I3799)</f>
        <v>0</v>
      </c>
    </row>
    <row r="3800" spans="1:10" x14ac:dyDescent="0.25">
      <c r="A3800">
        <v>3794</v>
      </c>
      <c r="B3800">
        <v>0</v>
      </c>
      <c r="C3800">
        <v>471.3</v>
      </c>
      <c r="D3800">
        <f>MOD(A3800-1+'Peaker Keys'!$B$7,'Peaker Keys'!$B$5)</f>
        <v>3817</v>
      </c>
      <c r="E3800">
        <f>INT(D3800/'Peaker Keys'!$B$6)+1</f>
        <v>160</v>
      </c>
      <c r="F3800">
        <f>MOD(D3800,'Peaker Keys'!$B$6)</f>
        <v>1</v>
      </c>
      <c r="G3800" t="str">
        <f>VLOOKUP(E3800,Clustering!$A$6:$B$370,2,FALSE)</f>
        <v>Summer</v>
      </c>
      <c r="H3800">
        <f>IF('Peaker Keys'!$B$29&gt;0,MAX(0,MIN('Peaker Keys'!$B$10,B3800/'Peaker Keys'!$B$29)),0)</f>
        <v>0</v>
      </c>
      <c r="I3800">
        <f>MAX(0,MIN('Peaker Keys'!$B$10,C3800/'Peaker Keys'!$B$30))</f>
        <v>3.9480099114901912E-3</v>
      </c>
      <c r="J3800">
        <f>IF('Peaker Keys'!$B$31=1,H3800,I3800)</f>
        <v>0</v>
      </c>
    </row>
    <row r="3801" spans="1:10" x14ac:dyDescent="0.25">
      <c r="A3801">
        <v>3795</v>
      </c>
      <c r="B3801">
        <v>0</v>
      </c>
      <c r="C3801">
        <v>471.3</v>
      </c>
      <c r="D3801">
        <f>MOD(A3801-1+'Peaker Keys'!$B$7,'Peaker Keys'!$B$5)</f>
        <v>3818</v>
      </c>
      <c r="E3801">
        <f>INT(D3801/'Peaker Keys'!$B$6)+1</f>
        <v>160</v>
      </c>
      <c r="F3801">
        <f>MOD(D3801,'Peaker Keys'!$B$6)</f>
        <v>2</v>
      </c>
      <c r="G3801" t="str">
        <f>VLOOKUP(E3801,Clustering!$A$6:$B$370,2,FALSE)</f>
        <v>Summer</v>
      </c>
      <c r="H3801">
        <f>IF('Peaker Keys'!$B$29&gt;0,MAX(0,MIN('Peaker Keys'!$B$10,B3801/'Peaker Keys'!$B$29)),0)</f>
        <v>0</v>
      </c>
      <c r="I3801">
        <f>MAX(0,MIN('Peaker Keys'!$B$10,C3801/'Peaker Keys'!$B$30))</f>
        <v>3.9480099114901912E-3</v>
      </c>
      <c r="J3801">
        <f>IF('Peaker Keys'!$B$31=1,H3801,I3801)</f>
        <v>0</v>
      </c>
    </row>
    <row r="3802" spans="1:10" x14ac:dyDescent="0.25">
      <c r="A3802">
        <v>3796</v>
      </c>
      <c r="B3802">
        <v>0</v>
      </c>
      <c r="C3802">
        <v>471.3</v>
      </c>
      <c r="D3802">
        <f>MOD(A3802-1+'Peaker Keys'!$B$7,'Peaker Keys'!$B$5)</f>
        <v>3819</v>
      </c>
      <c r="E3802">
        <f>INT(D3802/'Peaker Keys'!$B$6)+1</f>
        <v>160</v>
      </c>
      <c r="F3802">
        <f>MOD(D3802,'Peaker Keys'!$B$6)</f>
        <v>3</v>
      </c>
      <c r="G3802" t="str">
        <f>VLOOKUP(E3802,Clustering!$A$6:$B$370,2,FALSE)</f>
        <v>Summer</v>
      </c>
      <c r="H3802">
        <f>IF('Peaker Keys'!$B$29&gt;0,MAX(0,MIN('Peaker Keys'!$B$10,B3802/'Peaker Keys'!$B$29)),0)</f>
        <v>0</v>
      </c>
      <c r="I3802">
        <f>MAX(0,MIN('Peaker Keys'!$B$10,C3802/'Peaker Keys'!$B$30))</f>
        <v>3.9480099114901912E-3</v>
      </c>
      <c r="J3802">
        <f>IF('Peaker Keys'!$B$31=1,H3802,I3802)</f>
        <v>0</v>
      </c>
    </row>
    <row r="3803" spans="1:10" x14ac:dyDescent="0.25">
      <c r="A3803">
        <v>3797</v>
      </c>
      <c r="B3803">
        <v>0</v>
      </c>
      <c r="C3803">
        <v>471.3</v>
      </c>
      <c r="D3803">
        <f>MOD(A3803-1+'Peaker Keys'!$B$7,'Peaker Keys'!$B$5)</f>
        <v>3820</v>
      </c>
      <c r="E3803">
        <f>INT(D3803/'Peaker Keys'!$B$6)+1</f>
        <v>160</v>
      </c>
      <c r="F3803">
        <f>MOD(D3803,'Peaker Keys'!$B$6)</f>
        <v>4</v>
      </c>
      <c r="G3803" t="str">
        <f>VLOOKUP(E3803,Clustering!$A$6:$B$370,2,FALSE)</f>
        <v>Summer</v>
      </c>
      <c r="H3803">
        <f>IF('Peaker Keys'!$B$29&gt;0,MAX(0,MIN('Peaker Keys'!$B$10,B3803/'Peaker Keys'!$B$29)),0)</f>
        <v>0</v>
      </c>
      <c r="I3803">
        <f>MAX(0,MIN('Peaker Keys'!$B$10,C3803/'Peaker Keys'!$B$30))</f>
        <v>3.9480099114901912E-3</v>
      </c>
      <c r="J3803">
        <f>IF('Peaker Keys'!$B$31=1,H3803,I3803)</f>
        <v>0</v>
      </c>
    </row>
    <row r="3804" spans="1:10" x14ac:dyDescent="0.25">
      <c r="A3804">
        <v>3798</v>
      </c>
      <c r="B3804">
        <v>0</v>
      </c>
      <c r="C3804">
        <v>312.2</v>
      </c>
      <c r="D3804">
        <f>MOD(A3804-1+'Peaker Keys'!$B$7,'Peaker Keys'!$B$5)</f>
        <v>3821</v>
      </c>
      <c r="E3804">
        <f>INT(D3804/'Peaker Keys'!$B$6)+1</f>
        <v>160</v>
      </c>
      <c r="F3804">
        <f>MOD(D3804,'Peaker Keys'!$B$6)</f>
        <v>5</v>
      </c>
      <c r="G3804" t="str">
        <f>VLOOKUP(E3804,Clustering!$A$6:$B$370,2,FALSE)</f>
        <v>Summer</v>
      </c>
      <c r="H3804">
        <f>IF('Peaker Keys'!$B$29&gt;0,MAX(0,MIN('Peaker Keys'!$B$10,B3804/'Peaker Keys'!$B$29)),0)</f>
        <v>0</v>
      </c>
      <c r="I3804">
        <f>MAX(0,MIN('Peaker Keys'!$B$10,C3804/'Peaker Keys'!$B$30))</f>
        <v>2.615252905510795E-3</v>
      </c>
      <c r="J3804">
        <f>IF('Peaker Keys'!$B$31=1,H3804,I3804)</f>
        <v>0</v>
      </c>
    </row>
    <row r="3805" spans="1:10" x14ac:dyDescent="0.25">
      <c r="A3805">
        <v>3799</v>
      </c>
      <c r="B3805">
        <v>0</v>
      </c>
      <c r="C3805">
        <v>312.2</v>
      </c>
      <c r="D3805">
        <f>MOD(A3805-1+'Peaker Keys'!$B$7,'Peaker Keys'!$B$5)</f>
        <v>3822</v>
      </c>
      <c r="E3805">
        <f>INT(D3805/'Peaker Keys'!$B$6)+1</f>
        <v>160</v>
      </c>
      <c r="F3805">
        <f>MOD(D3805,'Peaker Keys'!$B$6)</f>
        <v>6</v>
      </c>
      <c r="G3805" t="str">
        <f>VLOOKUP(E3805,Clustering!$A$6:$B$370,2,FALSE)</f>
        <v>Summer</v>
      </c>
      <c r="H3805">
        <f>IF('Peaker Keys'!$B$29&gt;0,MAX(0,MIN('Peaker Keys'!$B$10,B3805/'Peaker Keys'!$B$29)),0)</f>
        <v>0</v>
      </c>
      <c r="I3805">
        <f>MAX(0,MIN('Peaker Keys'!$B$10,C3805/'Peaker Keys'!$B$30))</f>
        <v>2.615252905510795E-3</v>
      </c>
      <c r="J3805">
        <f>IF('Peaker Keys'!$B$31=1,H3805,I3805)</f>
        <v>0</v>
      </c>
    </row>
    <row r="3806" spans="1:10" x14ac:dyDescent="0.25">
      <c r="A3806">
        <v>3800</v>
      </c>
      <c r="B3806">
        <v>0</v>
      </c>
      <c r="C3806">
        <v>312.2</v>
      </c>
      <c r="D3806">
        <f>MOD(A3806-1+'Peaker Keys'!$B$7,'Peaker Keys'!$B$5)</f>
        <v>3823</v>
      </c>
      <c r="E3806">
        <f>INT(D3806/'Peaker Keys'!$B$6)+1</f>
        <v>160</v>
      </c>
      <c r="F3806">
        <f>MOD(D3806,'Peaker Keys'!$B$6)</f>
        <v>7</v>
      </c>
      <c r="G3806" t="str">
        <f>VLOOKUP(E3806,Clustering!$A$6:$B$370,2,FALSE)</f>
        <v>Summer</v>
      </c>
      <c r="H3806">
        <f>IF('Peaker Keys'!$B$29&gt;0,MAX(0,MIN('Peaker Keys'!$B$10,B3806/'Peaker Keys'!$B$29)),0)</f>
        <v>0</v>
      </c>
      <c r="I3806">
        <f>MAX(0,MIN('Peaker Keys'!$B$10,C3806/'Peaker Keys'!$B$30))</f>
        <v>2.615252905510795E-3</v>
      </c>
      <c r="J3806">
        <f>IF('Peaker Keys'!$B$31=1,H3806,I3806)</f>
        <v>0</v>
      </c>
    </row>
    <row r="3807" spans="1:10" x14ac:dyDescent="0.25">
      <c r="A3807">
        <v>3801</v>
      </c>
      <c r="B3807">
        <v>0</v>
      </c>
      <c r="C3807">
        <v>312.2</v>
      </c>
      <c r="D3807">
        <f>MOD(A3807-1+'Peaker Keys'!$B$7,'Peaker Keys'!$B$5)</f>
        <v>3824</v>
      </c>
      <c r="E3807">
        <f>INT(D3807/'Peaker Keys'!$B$6)+1</f>
        <v>160</v>
      </c>
      <c r="F3807">
        <f>MOD(D3807,'Peaker Keys'!$B$6)</f>
        <v>8</v>
      </c>
      <c r="G3807" t="str">
        <f>VLOOKUP(E3807,Clustering!$A$6:$B$370,2,FALSE)</f>
        <v>Summer</v>
      </c>
      <c r="H3807">
        <f>IF('Peaker Keys'!$B$29&gt;0,MAX(0,MIN('Peaker Keys'!$B$10,B3807/'Peaker Keys'!$B$29)),0)</f>
        <v>0</v>
      </c>
      <c r="I3807">
        <f>MAX(0,MIN('Peaker Keys'!$B$10,C3807/'Peaker Keys'!$B$30))</f>
        <v>2.615252905510795E-3</v>
      </c>
      <c r="J3807">
        <f>IF('Peaker Keys'!$B$31=1,H3807,I3807)</f>
        <v>0</v>
      </c>
    </row>
    <row r="3808" spans="1:10" x14ac:dyDescent="0.25">
      <c r="A3808">
        <v>3802</v>
      </c>
      <c r="B3808">
        <v>0</v>
      </c>
      <c r="C3808">
        <v>312.2</v>
      </c>
      <c r="D3808">
        <f>MOD(A3808-1+'Peaker Keys'!$B$7,'Peaker Keys'!$B$5)</f>
        <v>3825</v>
      </c>
      <c r="E3808">
        <f>INT(D3808/'Peaker Keys'!$B$6)+1</f>
        <v>160</v>
      </c>
      <c r="F3808">
        <f>MOD(D3808,'Peaker Keys'!$B$6)</f>
        <v>9</v>
      </c>
      <c r="G3808" t="str">
        <f>VLOOKUP(E3808,Clustering!$A$6:$B$370,2,FALSE)</f>
        <v>Summer</v>
      </c>
      <c r="H3808">
        <f>IF('Peaker Keys'!$B$29&gt;0,MAX(0,MIN('Peaker Keys'!$B$10,B3808/'Peaker Keys'!$B$29)),0)</f>
        <v>0</v>
      </c>
      <c r="I3808">
        <f>MAX(0,MIN('Peaker Keys'!$B$10,C3808/'Peaker Keys'!$B$30))</f>
        <v>2.615252905510795E-3</v>
      </c>
      <c r="J3808">
        <f>IF('Peaker Keys'!$B$31=1,H3808,I3808)</f>
        <v>0</v>
      </c>
    </row>
    <row r="3809" spans="1:10" x14ac:dyDescent="0.25">
      <c r="A3809">
        <v>3803</v>
      </c>
      <c r="B3809">
        <v>0</v>
      </c>
      <c r="C3809">
        <v>312.2</v>
      </c>
      <c r="D3809">
        <f>MOD(A3809-1+'Peaker Keys'!$B$7,'Peaker Keys'!$B$5)</f>
        <v>3826</v>
      </c>
      <c r="E3809">
        <f>INT(D3809/'Peaker Keys'!$B$6)+1</f>
        <v>160</v>
      </c>
      <c r="F3809">
        <f>MOD(D3809,'Peaker Keys'!$B$6)</f>
        <v>10</v>
      </c>
      <c r="G3809" t="str">
        <f>VLOOKUP(E3809,Clustering!$A$6:$B$370,2,FALSE)</f>
        <v>Summer</v>
      </c>
      <c r="H3809">
        <f>IF('Peaker Keys'!$B$29&gt;0,MAX(0,MIN('Peaker Keys'!$B$10,B3809/'Peaker Keys'!$B$29)),0)</f>
        <v>0</v>
      </c>
      <c r="I3809">
        <f>MAX(0,MIN('Peaker Keys'!$B$10,C3809/'Peaker Keys'!$B$30))</f>
        <v>2.615252905510795E-3</v>
      </c>
      <c r="J3809">
        <f>IF('Peaker Keys'!$B$31=1,H3809,I3809)</f>
        <v>0</v>
      </c>
    </row>
    <row r="3810" spans="1:10" x14ac:dyDescent="0.25">
      <c r="A3810">
        <v>3804</v>
      </c>
      <c r="B3810">
        <v>0</v>
      </c>
      <c r="C3810">
        <v>508.5</v>
      </c>
      <c r="D3810">
        <f>MOD(A3810-1+'Peaker Keys'!$B$7,'Peaker Keys'!$B$5)</f>
        <v>3827</v>
      </c>
      <c r="E3810">
        <f>INT(D3810/'Peaker Keys'!$B$6)+1</f>
        <v>160</v>
      </c>
      <c r="F3810">
        <f>MOD(D3810,'Peaker Keys'!$B$6)</f>
        <v>11</v>
      </c>
      <c r="G3810" t="str">
        <f>VLOOKUP(E3810,Clustering!$A$6:$B$370,2,FALSE)</f>
        <v>Summer</v>
      </c>
      <c r="H3810">
        <f>IF('Peaker Keys'!$B$29&gt;0,MAX(0,MIN('Peaker Keys'!$B$10,B3810/'Peaker Keys'!$B$29)),0)</f>
        <v>0</v>
      </c>
      <c r="I3810">
        <f>MAX(0,MIN('Peaker Keys'!$B$10,C3810/'Peaker Keys'!$B$30))</f>
        <v>4.2596287714677748E-3</v>
      </c>
      <c r="J3810">
        <f>IF('Peaker Keys'!$B$31=1,H3810,I3810)</f>
        <v>0</v>
      </c>
    </row>
    <row r="3811" spans="1:10" x14ac:dyDescent="0.25">
      <c r="A3811">
        <v>3805</v>
      </c>
      <c r="B3811">
        <v>0</v>
      </c>
      <c r="C3811">
        <v>520.29999999999995</v>
      </c>
      <c r="D3811">
        <f>MOD(A3811-1+'Peaker Keys'!$B$7,'Peaker Keys'!$B$5)</f>
        <v>3828</v>
      </c>
      <c r="E3811">
        <f>INT(D3811/'Peaker Keys'!$B$6)+1</f>
        <v>160</v>
      </c>
      <c r="F3811">
        <f>MOD(D3811,'Peaker Keys'!$B$6)</f>
        <v>12</v>
      </c>
      <c r="G3811" t="str">
        <f>VLOOKUP(E3811,Clustering!$A$6:$B$370,2,FALSE)</f>
        <v>Summer</v>
      </c>
      <c r="H3811">
        <f>IF('Peaker Keys'!$B$29&gt;0,MAX(0,MIN('Peaker Keys'!$B$10,B3811/'Peaker Keys'!$B$29)),0)</f>
        <v>0</v>
      </c>
      <c r="I3811">
        <f>MAX(0,MIN('Peaker Keys'!$B$10,C3811/'Peaker Keys'!$B$30))</f>
        <v>4.3584756141488356E-3</v>
      </c>
      <c r="J3811">
        <f>IF('Peaker Keys'!$B$31=1,H3811,I3811)</f>
        <v>0</v>
      </c>
    </row>
    <row r="3812" spans="1:10" x14ac:dyDescent="0.25">
      <c r="A3812">
        <v>3806</v>
      </c>
      <c r="B3812">
        <v>0</v>
      </c>
      <c r="C3812">
        <v>520.29999999999995</v>
      </c>
      <c r="D3812">
        <f>MOD(A3812-1+'Peaker Keys'!$B$7,'Peaker Keys'!$B$5)</f>
        <v>3829</v>
      </c>
      <c r="E3812">
        <f>INT(D3812/'Peaker Keys'!$B$6)+1</f>
        <v>160</v>
      </c>
      <c r="F3812">
        <f>MOD(D3812,'Peaker Keys'!$B$6)</f>
        <v>13</v>
      </c>
      <c r="G3812" t="str">
        <f>VLOOKUP(E3812,Clustering!$A$6:$B$370,2,FALSE)</f>
        <v>Summer</v>
      </c>
      <c r="H3812">
        <f>IF('Peaker Keys'!$B$29&gt;0,MAX(0,MIN('Peaker Keys'!$B$10,B3812/'Peaker Keys'!$B$29)),0)</f>
        <v>0</v>
      </c>
      <c r="I3812">
        <f>MAX(0,MIN('Peaker Keys'!$B$10,C3812/'Peaker Keys'!$B$30))</f>
        <v>4.3584756141488356E-3</v>
      </c>
      <c r="J3812">
        <f>IF('Peaker Keys'!$B$31=1,H3812,I3812)</f>
        <v>0</v>
      </c>
    </row>
    <row r="3813" spans="1:10" x14ac:dyDescent="0.25">
      <c r="A3813">
        <v>3807</v>
      </c>
      <c r="B3813">
        <v>0</v>
      </c>
      <c r="C3813">
        <v>520.29999999999995</v>
      </c>
      <c r="D3813">
        <f>MOD(A3813-1+'Peaker Keys'!$B$7,'Peaker Keys'!$B$5)</f>
        <v>3830</v>
      </c>
      <c r="E3813">
        <f>INT(D3813/'Peaker Keys'!$B$6)+1</f>
        <v>160</v>
      </c>
      <c r="F3813">
        <f>MOD(D3813,'Peaker Keys'!$B$6)</f>
        <v>14</v>
      </c>
      <c r="G3813" t="str">
        <f>VLOOKUP(E3813,Clustering!$A$6:$B$370,2,FALSE)</f>
        <v>Summer</v>
      </c>
      <c r="H3813">
        <f>IF('Peaker Keys'!$B$29&gt;0,MAX(0,MIN('Peaker Keys'!$B$10,B3813/'Peaker Keys'!$B$29)),0)</f>
        <v>0</v>
      </c>
      <c r="I3813">
        <f>MAX(0,MIN('Peaker Keys'!$B$10,C3813/'Peaker Keys'!$B$30))</f>
        <v>4.3584756141488356E-3</v>
      </c>
      <c r="J3813">
        <f>IF('Peaker Keys'!$B$31=1,H3813,I3813)</f>
        <v>0</v>
      </c>
    </row>
    <row r="3814" spans="1:10" x14ac:dyDescent="0.25">
      <c r="A3814">
        <v>3808</v>
      </c>
      <c r="B3814">
        <v>0</v>
      </c>
      <c r="C3814">
        <v>520.29999999999995</v>
      </c>
      <c r="D3814">
        <f>MOD(A3814-1+'Peaker Keys'!$B$7,'Peaker Keys'!$B$5)</f>
        <v>3831</v>
      </c>
      <c r="E3814">
        <f>INT(D3814/'Peaker Keys'!$B$6)+1</f>
        <v>160</v>
      </c>
      <c r="F3814">
        <f>MOD(D3814,'Peaker Keys'!$B$6)</f>
        <v>15</v>
      </c>
      <c r="G3814" t="str">
        <f>VLOOKUP(E3814,Clustering!$A$6:$B$370,2,FALSE)</f>
        <v>Summer</v>
      </c>
      <c r="H3814">
        <f>IF('Peaker Keys'!$B$29&gt;0,MAX(0,MIN('Peaker Keys'!$B$10,B3814/'Peaker Keys'!$B$29)),0)</f>
        <v>0</v>
      </c>
      <c r="I3814">
        <f>MAX(0,MIN('Peaker Keys'!$B$10,C3814/'Peaker Keys'!$B$30))</f>
        <v>4.3584756141488356E-3</v>
      </c>
      <c r="J3814">
        <f>IF('Peaker Keys'!$B$31=1,H3814,I3814)</f>
        <v>0</v>
      </c>
    </row>
    <row r="3815" spans="1:10" x14ac:dyDescent="0.25">
      <c r="A3815">
        <v>3809</v>
      </c>
      <c r="B3815">
        <v>0</v>
      </c>
      <c r="C3815">
        <v>679.4</v>
      </c>
      <c r="D3815">
        <f>MOD(A3815-1+'Peaker Keys'!$B$7,'Peaker Keys'!$B$5)</f>
        <v>3832</v>
      </c>
      <c r="E3815">
        <f>INT(D3815/'Peaker Keys'!$B$6)+1</f>
        <v>160</v>
      </c>
      <c r="F3815">
        <f>MOD(D3815,'Peaker Keys'!$B$6)</f>
        <v>16</v>
      </c>
      <c r="G3815" t="str">
        <f>VLOOKUP(E3815,Clustering!$A$6:$B$370,2,FALSE)</f>
        <v>Summer</v>
      </c>
      <c r="H3815">
        <f>IF('Peaker Keys'!$B$29&gt;0,MAX(0,MIN('Peaker Keys'!$B$10,B3815/'Peaker Keys'!$B$29)),0)</f>
        <v>0</v>
      </c>
      <c r="I3815">
        <f>MAX(0,MIN('Peaker Keys'!$B$10,C3815/'Peaker Keys'!$B$30))</f>
        <v>5.6912326201282327E-3</v>
      </c>
      <c r="J3815">
        <f>IF('Peaker Keys'!$B$31=1,H3815,I3815)</f>
        <v>0</v>
      </c>
    </row>
    <row r="3816" spans="1:10" x14ac:dyDescent="0.25">
      <c r="A3816">
        <v>3810</v>
      </c>
      <c r="B3816">
        <v>0</v>
      </c>
      <c r="C3816">
        <v>712.7</v>
      </c>
      <c r="D3816">
        <f>MOD(A3816-1+'Peaker Keys'!$B$7,'Peaker Keys'!$B$5)</f>
        <v>3833</v>
      </c>
      <c r="E3816">
        <f>INT(D3816/'Peaker Keys'!$B$6)+1</f>
        <v>160</v>
      </c>
      <c r="F3816">
        <f>MOD(D3816,'Peaker Keys'!$B$6)</f>
        <v>17</v>
      </c>
      <c r="G3816" t="str">
        <f>VLOOKUP(E3816,Clustering!$A$6:$B$370,2,FALSE)</f>
        <v>Summer</v>
      </c>
      <c r="H3816">
        <f>IF('Peaker Keys'!$B$29&gt;0,MAX(0,MIN('Peaker Keys'!$B$10,B3816/'Peaker Keys'!$B$29)),0)</f>
        <v>0</v>
      </c>
      <c r="I3816">
        <f>MAX(0,MIN('Peaker Keys'!$B$10,C3816/'Peaker Keys'!$B$30))</f>
        <v>5.9701817609146184E-3</v>
      </c>
      <c r="J3816">
        <f>IF('Peaker Keys'!$B$31=1,H3816,I3816)</f>
        <v>0</v>
      </c>
    </row>
    <row r="3817" spans="1:10" x14ac:dyDescent="0.25">
      <c r="A3817">
        <v>3811</v>
      </c>
      <c r="B3817">
        <v>0</v>
      </c>
      <c r="C3817">
        <v>3524.4</v>
      </c>
      <c r="D3817">
        <f>MOD(A3817-1+'Peaker Keys'!$B$7,'Peaker Keys'!$B$5)</f>
        <v>3834</v>
      </c>
      <c r="E3817">
        <f>INT(D3817/'Peaker Keys'!$B$6)+1</f>
        <v>160</v>
      </c>
      <c r="F3817">
        <f>MOD(D3817,'Peaker Keys'!$B$6)</f>
        <v>18</v>
      </c>
      <c r="G3817" t="str">
        <f>VLOOKUP(E3817,Clustering!$A$6:$B$370,2,FALSE)</f>
        <v>Summer</v>
      </c>
      <c r="H3817">
        <f>IF('Peaker Keys'!$B$29&gt;0,MAX(0,MIN('Peaker Keys'!$B$10,B3817/'Peaker Keys'!$B$29)),0)</f>
        <v>0</v>
      </c>
      <c r="I3817">
        <f>MAX(0,MIN('Peaker Keys'!$B$10,C3817/'Peaker Keys'!$B$30))</f>
        <v>2.952337392755364E-2</v>
      </c>
      <c r="J3817">
        <f>IF('Peaker Keys'!$B$31=1,H3817,I3817)</f>
        <v>0</v>
      </c>
    </row>
    <row r="3818" spans="1:10" x14ac:dyDescent="0.25">
      <c r="A3818">
        <v>3812</v>
      </c>
      <c r="B3818">
        <v>0</v>
      </c>
      <c r="C3818">
        <v>3451.5</v>
      </c>
      <c r="D3818">
        <f>MOD(A3818-1+'Peaker Keys'!$B$7,'Peaker Keys'!$B$5)</f>
        <v>3835</v>
      </c>
      <c r="E3818">
        <f>INT(D3818/'Peaker Keys'!$B$6)+1</f>
        <v>160</v>
      </c>
      <c r="F3818">
        <f>MOD(D3818,'Peaker Keys'!$B$6)</f>
        <v>19</v>
      </c>
      <c r="G3818" t="str">
        <f>VLOOKUP(E3818,Clustering!$A$6:$B$370,2,FALSE)</f>
        <v>Summer</v>
      </c>
      <c r="H3818">
        <f>IF('Peaker Keys'!$B$29&gt;0,MAX(0,MIN('Peaker Keys'!$B$10,B3818/'Peaker Keys'!$B$29)),0)</f>
        <v>0</v>
      </c>
      <c r="I3818">
        <f>MAX(0,MIN('Peaker Keys'!$B$10,C3818/'Peaker Keys'!$B$30))</f>
        <v>2.8912701484210473E-2</v>
      </c>
      <c r="J3818">
        <f>IF('Peaker Keys'!$B$31=1,H3818,I3818)</f>
        <v>0</v>
      </c>
    </row>
    <row r="3819" spans="1:10" x14ac:dyDescent="0.25">
      <c r="A3819">
        <v>3813</v>
      </c>
      <c r="B3819">
        <v>0</v>
      </c>
      <c r="C3819">
        <v>1088.4000000000001</v>
      </c>
      <c r="D3819">
        <f>MOD(A3819-1+'Peaker Keys'!$B$7,'Peaker Keys'!$B$5)</f>
        <v>3836</v>
      </c>
      <c r="E3819">
        <f>INT(D3819/'Peaker Keys'!$B$6)+1</f>
        <v>160</v>
      </c>
      <c r="F3819">
        <f>MOD(D3819,'Peaker Keys'!$B$6)</f>
        <v>20</v>
      </c>
      <c r="G3819" t="str">
        <f>VLOOKUP(E3819,Clustering!$A$6:$B$370,2,FALSE)</f>
        <v>Summer</v>
      </c>
      <c r="H3819">
        <f>IF('Peaker Keys'!$B$29&gt;0,MAX(0,MIN('Peaker Keys'!$B$10,B3819/'Peaker Keys'!$B$29)),0)</f>
        <v>0</v>
      </c>
      <c r="I3819">
        <f>MAX(0,MIN('Peaker Keys'!$B$10,C3819/'Peaker Keys'!$B$30))</f>
        <v>9.1173647096667188E-3</v>
      </c>
      <c r="J3819">
        <f>IF('Peaker Keys'!$B$31=1,H3819,I3819)</f>
        <v>0</v>
      </c>
    </row>
    <row r="3820" spans="1:10" x14ac:dyDescent="0.25">
      <c r="A3820">
        <v>3814</v>
      </c>
      <c r="B3820">
        <v>0</v>
      </c>
      <c r="C3820">
        <v>3217.5</v>
      </c>
      <c r="D3820">
        <f>MOD(A3820-1+'Peaker Keys'!$B$7,'Peaker Keys'!$B$5)</f>
        <v>3837</v>
      </c>
      <c r="E3820">
        <f>INT(D3820/'Peaker Keys'!$B$6)+1</f>
        <v>160</v>
      </c>
      <c r="F3820">
        <f>MOD(D3820,'Peaker Keys'!$B$6)</f>
        <v>21</v>
      </c>
      <c r="G3820" t="str">
        <f>VLOOKUP(E3820,Clustering!$A$6:$B$370,2,FALSE)</f>
        <v>Summer</v>
      </c>
      <c r="H3820">
        <f>IF('Peaker Keys'!$B$29&gt;0,MAX(0,MIN('Peaker Keys'!$B$10,B3820/'Peaker Keys'!$B$29)),0)</f>
        <v>0</v>
      </c>
      <c r="I3820">
        <f>MAX(0,MIN('Peaker Keys'!$B$10,C3820/'Peaker Keys'!$B$30))</f>
        <v>2.6952518332738575E-2</v>
      </c>
      <c r="J3820">
        <f>IF('Peaker Keys'!$B$31=1,H3820,I3820)</f>
        <v>0</v>
      </c>
    </row>
    <row r="3821" spans="1:10" x14ac:dyDescent="0.25">
      <c r="A3821">
        <v>3815</v>
      </c>
      <c r="B3821">
        <v>0</v>
      </c>
      <c r="C3821">
        <v>1747.4</v>
      </c>
      <c r="D3821">
        <f>MOD(A3821-1+'Peaker Keys'!$B$7,'Peaker Keys'!$B$5)</f>
        <v>3838</v>
      </c>
      <c r="E3821">
        <f>INT(D3821/'Peaker Keys'!$B$6)+1</f>
        <v>160</v>
      </c>
      <c r="F3821">
        <f>MOD(D3821,'Peaker Keys'!$B$6)</f>
        <v>22</v>
      </c>
      <c r="G3821" t="str">
        <f>VLOOKUP(E3821,Clustering!$A$6:$B$370,2,FALSE)</f>
        <v>Summer</v>
      </c>
      <c r="H3821">
        <f>IF('Peaker Keys'!$B$29&gt;0,MAX(0,MIN('Peaker Keys'!$B$10,B3821/'Peaker Keys'!$B$29)),0)</f>
        <v>0</v>
      </c>
      <c r="I3821">
        <f>MAX(0,MIN('Peaker Keys'!$B$10,C3821/'Peaker Keys'!$B$30))</f>
        <v>1.4637709567871761E-2</v>
      </c>
      <c r="J3821">
        <f>IF('Peaker Keys'!$B$31=1,H3821,I3821)</f>
        <v>0</v>
      </c>
    </row>
    <row r="3822" spans="1:10" x14ac:dyDescent="0.25">
      <c r="A3822">
        <v>3816</v>
      </c>
      <c r="B3822">
        <v>0</v>
      </c>
      <c r="C3822">
        <v>880.3</v>
      </c>
      <c r="D3822">
        <f>MOD(A3822-1+'Peaker Keys'!$B$7,'Peaker Keys'!$B$5)</f>
        <v>3839</v>
      </c>
      <c r="E3822">
        <f>INT(D3822/'Peaker Keys'!$B$6)+1</f>
        <v>160</v>
      </c>
      <c r="F3822">
        <f>MOD(D3822,'Peaker Keys'!$B$6)</f>
        <v>23</v>
      </c>
      <c r="G3822" t="str">
        <f>VLOOKUP(E3822,Clustering!$A$6:$B$370,2,FALSE)</f>
        <v>Summer</v>
      </c>
      <c r="H3822">
        <f>IF('Peaker Keys'!$B$29&gt;0,MAX(0,MIN('Peaker Keys'!$B$10,B3822/'Peaker Keys'!$B$29)),0)</f>
        <v>0</v>
      </c>
      <c r="I3822">
        <f>MAX(0,MIN('Peaker Keys'!$B$10,C3822/'Peaker Keys'!$B$30))</f>
        <v>7.3741420010286765E-3</v>
      </c>
      <c r="J3822">
        <f>IF('Peaker Keys'!$B$31=1,H3822,I3822)</f>
        <v>0</v>
      </c>
    </row>
    <row r="3823" spans="1:10" x14ac:dyDescent="0.25">
      <c r="A3823">
        <v>3817</v>
      </c>
      <c r="B3823">
        <v>0</v>
      </c>
      <c r="C3823">
        <v>880.3</v>
      </c>
      <c r="D3823">
        <f>MOD(A3823-1+'Peaker Keys'!$B$7,'Peaker Keys'!$B$5)</f>
        <v>3840</v>
      </c>
      <c r="E3823">
        <f>INT(D3823/'Peaker Keys'!$B$6)+1</f>
        <v>161</v>
      </c>
      <c r="F3823">
        <f>MOD(D3823,'Peaker Keys'!$B$6)</f>
        <v>0</v>
      </c>
      <c r="G3823" t="str">
        <f>VLOOKUP(E3823,Clustering!$A$6:$B$370,2,FALSE)</f>
        <v>Summer</v>
      </c>
      <c r="H3823">
        <f>IF('Peaker Keys'!$B$29&gt;0,MAX(0,MIN('Peaker Keys'!$B$10,B3823/'Peaker Keys'!$B$29)),0)</f>
        <v>0</v>
      </c>
      <c r="I3823">
        <f>MAX(0,MIN('Peaker Keys'!$B$10,C3823/'Peaker Keys'!$B$30))</f>
        <v>7.3741420010286765E-3</v>
      </c>
      <c r="J3823">
        <f>IF('Peaker Keys'!$B$31=1,H3823,I3823)</f>
        <v>0</v>
      </c>
    </row>
    <row r="3824" spans="1:10" x14ac:dyDescent="0.25">
      <c r="A3824">
        <v>3818</v>
      </c>
      <c r="B3824">
        <v>0</v>
      </c>
      <c r="C3824">
        <v>880.3</v>
      </c>
      <c r="D3824">
        <f>MOD(A3824-1+'Peaker Keys'!$B$7,'Peaker Keys'!$B$5)</f>
        <v>3841</v>
      </c>
      <c r="E3824">
        <f>INT(D3824/'Peaker Keys'!$B$6)+1</f>
        <v>161</v>
      </c>
      <c r="F3824">
        <f>MOD(D3824,'Peaker Keys'!$B$6)</f>
        <v>1</v>
      </c>
      <c r="G3824" t="str">
        <f>VLOOKUP(E3824,Clustering!$A$6:$B$370,2,FALSE)</f>
        <v>Summer</v>
      </c>
      <c r="H3824">
        <f>IF('Peaker Keys'!$B$29&gt;0,MAX(0,MIN('Peaker Keys'!$B$10,B3824/'Peaker Keys'!$B$29)),0)</f>
        <v>0</v>
      </c>
      <c r="I3824">
        <f>MAX(0,MIN('Peaker Keys'!$B$10,C3824/'Peaker Keys'!$B$30))</f>
        <v>7.3741420010286765E-3</v>
      </c>
      <c r="J3824">
        <f>IF('Peaker Keys'!$B$31=1,H3824,I3824)</f>
        <v>0</v>
      </c>
    </row>
    <row r="3825" spans="1:10" x14ac:dyDescent="0.25">
      <c r="A3825">
        <v>3819</v>
      </c>
      <c r="B3825">
        <v>0</v>
      </c>
      <c r="C3825">
        <v>880.3</v>
      </c>
      <c r="D3825">
        <f>MOD(A3825-1+'Peaker Keys'!$B$7,'Peaker Keys'!$B$5)</f>
        <v>3842</v>
      </c>
      <c r="E3825">
        <f>INT(D3825/'Peaker Keys'!$B$6)+1</f>
        <v>161</v>
      </c>
      <c r="F3825">
        <f>MOD(D3825,'Peaker Keys'!$B$6)</f>
        <v>2</v>
      </c>
      <c r="G3825" t="str">
        <f>VLOOKUP(E3825,Clustering!$A$6:$B$370,2,FALSE)</f>
        <v>Summer</v>
      </c>
      <c r="H3825">
        <f>IF('Peaker Keys'!$B$29&gt;0,MAX(0,MIN('Peaker Keys'!$B$10,B3825/'Peaker Keys'!$B$29)),0)</f>
        <v>0</v>
      </c>
      <c r="I3825">
        <f>MAX(0,MIN('Peaker Keys'!$B$10,C3825/'Peaker Keys'!$B$30))</f>
        <v>7.3741420010286765E-3</v>
      </c>
      <c r="J3825">
        <f>IF('Peaker Keys'!$B$31=1,H3825,I3825)</f>
        <v>0</v>
      </c>
    </row>
    <row r="3826" spans="1:10" x14ac:dyDescent="0.25">
      <c r="A3826">
        <v>3820</v>
      </c>
      <c r="B3826">
        <v>0</v>
      </c>
      <c r="C3826">
        <v>880.3</v>
      </c>
      <c r="D3826">
        <f>MOD(A3826-1+'Peaker Keys'!$B$7,'Peaker Keys'!$B$5)</f>
        <v>3843</v>
      </c>
      <c r="E3826">
        <f>INT(D3826/'Peaker Keys'!$B$6)+1</f>
        <v>161</v>
      </c>
      <c r="F3826">
        <f>MOD(D3826,'Peaker Keys'!$B$6)</f>
        <v>3</v>
      </c>
      <c r="G3826" t="str">
        <f>VLOOKUP(E3826,Clustering!$A$6:$B$370,2,FALSE)</f>
        <v>Summer</v>
      </c>
      <c r="H3826">
        <f>IF('Peaker Keys'!$B$29&gt;0,MAX(0,MIN('Peaker Keys'!$B$10,B3826/'Peaker Keys'!$B$29)),0)</f>
        <v>0</v>
      </c>
      <c r="I3826">
        <f>MAX(0,MIN('Peaker Keys'!$B$10,C3826/'Peaker Keys'!$B$30))</f>
        <v>7.3741420010286765E-3</v>
      </c>
      <c r="J3826">
        <f>IF('Peaker Keys'!$B$31=1,H3826,I3826)</f>
        <v>0</v>
      </c>
    </row>
    <row r="3827" spans="1:10" x14ac:dyDescent="0.25">
      <c r="A3827">
        <v>3821</v>
      </c>
      <c r="B3827">
        <v>0</v>
      </c>
      <c r="C3827">
        <v>846.3</v>
      </c>
      <c r="D3827">
        <f>MOD(A3827-1+'Peaker Keys'!$B$7,'Peaker Keys'!$B$5)</f>
        <v>3844</v>
      </c>
      <c r="E3827">
        <f>INT(D3827/'Peaker Keys'!$B$6)+1</f>
        <v>161</v>
      </c>
      <c r="F3827">
        <f>MOD(D3827,'Peaker Keys'!$B$6)</f>
        <v>4</v>
      </c>
      <c r="G3827" t="str">
        <f>VLOOKUP(E3827,Clustering!$A$6:$B$370,2,FALSE)</f>
        <v>Summer</v>
      </c>
      <c r="H3827">
        <f>IF('Peaker Keys'!$B$29&gt;0,MAX(0,MIN('Peaker Keys'!$B$10,B3827/'Peaker Keys'!$B$29)),0)</f>
        <v>0</v>
      </c>
      <c r="I3827">
        <f>MAX(0,MIN('Peaker Keys'!$B$10,C3827/'Peaker Keys'!$B$30))</f>
        <v>7.0893290644900245E-3</v>
      </c>
      <c r="J3827">
        <f>IF('Peaker Keys'!$B$31=1,H3827,I3827)</f>
        <v>0</v>
      </c>
    </row>
    <row r="3828" spans="1:10" x14ac:dyDescent="0.25">
      <c r="A3828">
        <v>3822</v>
      </c>
      <c r="B3828">
        <v>0</v>
      </c>
      <c r="C3828">
        <v>728.4</v>
      </c>
      <c r="D3828">
        <f>MOD(A3828-1+'Peaker Keys'!$B$7,'Peaker Keys'!$B$5)</f>
        <v>3845</v>
      </c>
      <c r="E3828">
        <f>INT(D3828/'Peaker Keys'!$B$6)+1</f>
        <v>161</v>
      </c>
      <c r="F3828">
        <f>MOD(D3828,'Peaker Keys'!$B$6)</f>
        <v>5</v>
      </c>
      <c r="G3828" t="str">
        <f>VLOOKUP(E3828,Clustering!$A$6:$B$370,2,FALSE)</f>
        <v>Summer</v>
      </c>
      <c r="H3828">
        <f>IF('Peaker Keys'!$B$29&gt;0,MAX(0,MIN('Peaker Keys'!$B$10,B3828/'Peaker Keys'!$B$29)),0)</f>
        <v>0</v>
      </c>
      <c r="I3828">
        <f>MAX(0,MIN('Peaker Keys'!$B$10,C3828/'Peaker Keys'!$B$30))</f>
        <v>6.1016983227868771E-3</v>
      </c>
      <c r="J3828">
        <f>IF('Peaker Keys'!$B$31=1,H3828,I3828)</f>
        <v>0</v>
      </c>
    </row>
    <row r="3829" spans="1:10" x14ac:dyDescent="0.25">
      <c r="A3829">
        <v>3823</v>
      </c>
      <c r="B3829">
        <v>0</v>
      </c>
      <c r="C3829">
        <v>728.4</v>
      </c>
      <c r="D3829">
        <f>MOD(A3829-1+'Peaker Keys'!$B$7,'Peaker Keys'!$B$5)</f>
        <v>3846</v>
      </c>
      <c r="E3829">
        <f>INT(D3829/'Peaker Keys'!$B$6)+1</f>
        <v>161</v>
      </c>
      <c r="F3829">
        <f>MOD(D3829,'Peaker Keys'!$B$6)</f>
        <v>6</v>
      </c>
      <c r="G3829" t="str">
        <f>VLOOKUP(E3829,Clustering!$A$6:$B$370,2,FALSE)</f>
        <v>Summer</v>
      </c>
      <c r="H3829">
        <f>IF('Peaker Keys'!$B$29&gt;0,MAX(0,MIN('Peaker Keys'!$B$10,B3829/'Peaker Keys'!$B$29)),0)</f>
        <v>0</v>
      </c>
      <c r="I3829">
        <f>MAX(0,MIN('Peaker Keys'!$B$10,C3829/'Peaker Keys'!$B$30))</f>
        <v>6.1016983227868771E-3</v>
      </c>
      <c r="J3829">
        <f>IF('Peaker Keys'!$B$31=1,H3829,I3829)</f>
        <v>0</v>
      </c>
    </row>
    <row r="3830" spans="1:10" x14ac:dyDescent="0.25">
      <c r="A3830">
        <v>3824</v>
      </c>
      <c r="B3830">
        <v>0</v>
      </c>
      <c r="C3830">
        <v>728.4</v>
      </c>
      <c r="D3830">
        <f>MOD(A3830-1+'Peaker Keys'!$B$7,'Peaker Keys'!$B$5)</f>
        <v>3847</v>
      </c>
      <c r="E3830">
        <f>INT(D3830/'Peaker Keys'!$B$6)+1</f>
        <v>161</v>
      </c>
      <c r="F3830">
        <f>MOD(D3830,'Peaker Keys'!$B$6)</f>
        <v>7</v>
      </c>
      <c r="G3830" t="str">
        <f>VLOOKUP(E3830,Clustering!$A$6:$B$370,2,FALSE)</f>
        <v>Summer</v>
      </c>
      <c r="H3830">
        <f>IF('Peaker Keys'!$B$29&gt;0,MAX(0,MIN('Peaker Keys'!$B$10,B3830/'Peaker Keys'!$B$29)),0)</f>
        <v>0</v>
      </c>
      <c r="I3830">
        <f>MAX(0,MIN('Peaker Keys'!$B$10,C3830/'Peaker Keys'!$B$30))</f>
        <v>6.1016983227868771E-3</v>
      </c>
      <c r="J3830">
        <f>IF('Peaker Keys'!$B$31=1,H3830,I3830)</f>
        <v>0</v>
      </c>
    </row>
    <row r="3831" spans="1:10" x14ac:dyDescent="0.25">
      <c r="A3831">
        <v>3825</v>
      </c>
      <c r="B3831">
        <v>0</v>
      </c>
      <c r="C3831">
        <v>728.4</v>
      </c>
      <c r="D3831">
        <f>MOD(A3831-1+'Peaker Keys'!$B$7,'Peaker Keys'!$B$5)</f>
        <v>3848</v>
      </c>
      <c r="E3831">
        <f>INT(D3831/'Peaker Keys'!$B$6)+1</f>
        <v>161</v>
      </c>
      <c r="F3831">
        <f>MOD(D3831,'Peaker Keys'!$B$6)</f>
        <v>8</v>
      </c>
      <c r="G3831" t="str">
        <f>VLOOKUP(E3831,Clustering!$A$6:$B$370,2,FALSE)</f>
        <v>Summer</v>
      </c>
      <c r="H3831">
        <f>IF('Peaker Keys'!$B$29&gt;0,MAX(0,MIN('Peaker Keys'!$B$10,B3831/'Peaker Keys'!$B$29)),0)</f>
        <v>0</v>
      </c>
      <c r="I3831">
        <f>MAX(0,MIN('Peaker Keys'!$B$10,C3831/'Peaker Keys'!$B$30))</f>
        <v>6.1016983227868771E-3</v>
      </c>
      <c r="J3831">
        <f>IF('Peaker Keys'!$B$31=1,H3831,I3831)</f>
        <v>0</v>
      </c>
    </row>
    <row r="3832" spans="1:10" x14ac:dyDescent="0.25">
      <c r="A3832">
        <v>3826</v>
      </c>
      <c r="B3832">
        <v>0</v>
      </c>
      <c r="C3832">
        <v>728.4</v>
      </c>
      <c r="D3832">
        <f>MOD(A3832-1+'Peaker Keys'!$B$7,'Peaker Keys'!$B$5)</f>
        <v>3849</v>
      </c>
      <c r="E3832">
        <f>INT(D3832/'Peaker Keys'!$B$6)+1</f>
        <v>161</v>
      </c>
      <c r="F3832">
        <f>MOD(D3832,'Peaker Keys'!$B$6)</f>
        <v>9</v>
      </c>
      <c r="G3832" t="str">
        <f>VLOOKUP(E3832,Clustering!$A$6:$B$370,2,FALSE)</f>
        <v>Summer</v>
      </c>
      <c r="H3832">
        <f>IF('Peaker Keys'!$B$29&gt;0,MAX(0,MIN('Peaker Keys'!$B$10,B3832/'Peaker Keys'!$B$29)),0)</f>
        <v>0</v>
      </c>
      <c r="I3832">
        <f>MAX(0,MIN('Peaker Keys'!$B$10,C3832/'Peaker Keys'!$B$30))</f>
        <v>6.1016983227868771E-3</v>
      </c>
      <c r="J3832">
        <f>IF('Peaker Keys'!$B$31=1,H3832,I3832)</f>
        <v>0</v>
      </c>
    </row>
    <row r="3833" spans="1:10" x14ac:dyDescent="0.25">
      <c r="A3833">
        <v>3827</v>
      </c>
      <c r="B3833">
        <v>0</v>
      </c>
      <c r="C3833">
        <v>728.4</v>
      </c>
      <c r="D3833">
        <f>MOD(A3833-1+'Peaker Keys'!$B$7,'Peaker Keys'!$B$5)</f>
        <v>3850</v>
      </c>
      <c r="E3833">
        <f>INT(D3833/'Peaker Keys'!$B$6)+1</f>
        <v>161</v>
      </c>
      <c r="F3833">
        <f>MOD(D3833,'Peaker Keys'!$B$6)</f>
        <v>10</v>
      </c>
      <c r="G3833" t="str">
        <f>VLOOKUP(E3833,Clustering!$A$6:$B$370,2,FALSE)</f>
        <v>Summer</v>
      </c>
      <c r="H3833">
        <f>IF('Peaker Keys'!$B$29&gt;0,MAX(0,MIN('Peaker Keys'!$B$10,B3833/'Peaker Keys'!$B$29)),0)</f>
        <v>0</v>
      </c>
      <c r="I3833">
        <f>MAX(0,MIN('Peaker Keys'!$B$10,C3833/'Peaker Keys'!$B$30))</f>
        <v>6.1016983227868771E-3</v>
      </c>
      <c r="J3833">
        <f>IF('Peaker Keys'!$B$31=1,H3833,I3833)</f>
        <v>0</v>
      </c>
    </row>
    <row r="3834" spans="1:10" x14ac:dyDescent="0.25">
      <c r="A3834">
        <v>3828</v>
      </c>
      <c r="B3834">
        <v>0</v>
      </c>
      <c r="C3834">
        <v>728.4</v>
      </c>
      <c r="D3834">
        <f>MOD(A3834-1+'Peaker Keys'!$B$7,'Peaker Keys'!$B$5)</f>
        <v>3851</v>
      </c>
      <c r="E3834">
        <f>INT(D3834/'Peaker Keys'!$B$6)+1</f>
        <v>161</v>
      </c>
      <c r="F3834">
        <f>MOD(D3834,'Peaker Keys'!$B$6)</f>
        <v>11</v>
      </c>
      <c r="G3834" t="str">
        <f>VLOOKUP(E3834,Clustering!$A$6:$B$370,2,FALSE)</f>
        <v>Summer</v>
      </c>
      <c r="H3834">
        <f>IF('Peaker Keys'!$B$29&gt;0,MAX(0,MIN('Peaker Keys'!$B$10,B3834/'Peaker Keys'!$B$29)),0)</f>
        <v>0</v>
      </c>
      <c r="I3834">
        <f>MAX(0,MIN('Peaker Keys'!$B$10,C3834/'Peaker Keys'!$B$30))</f>
        <v>6.1016983227868771E-3</v>
      </c>
      <c r="J3834">
        <f>IF('Peaker Keys'!$B$31=1,H3834,I3834)</f>
        <v>0</v>
      </c>
    </row>
    <row r="3835" spans="1:10" x14ac:dyDescent="0.25">
      <c r="A3835">
        <v>3829</v>
      </c>
      <c r="B3835">
        <v>0</v>
      </c>
      <c r="C3835">
        <v>936.5</v>
      </c>
      <c r="D3835">
        <f>MOD(A3835-1+'Peaker Keys'!$B$7,'Peaker Keys'!$B$5)</f>
        <v>3852</v>
      </c>
      <c r="E3835">
        <f>INT(D3835/'Peaker Keys'!$B$6)+1</f>
        <v>161</v>
      </c>
      <c r="F3835">
        <f>MOD(D3835,'Peaker Keys'!$B$6)</f>
        <v>12</v>
      </c>
      <c r="G3835" t="str">
        <f>VLOOKUP(E3835,Clustering!$A$6:$B$370,2,FALSE)</f>
        <v>Summer</v>
      </c>
      <c r="H3835">
        <f>IF('Peaker Keys'!$B$29&gt;0,MAX(0,MIN('Peaker Keys'!$B$10,B3835/'Peaker Keys'!$B$29)),0)</f>
        <v>0</v>
      </c>
      <c r="I3835">
        <f>MAX(0,MIN('Peaker Keys'!$B$10,C3835/'Peaker Keys'!$B$30))</f>
        <v>7.8449210314249194E-3</v>
      </c>
      <c r="J3835">
        <f>IF('Peaker Keys'!$B$31=1,H3835,I3835)</f>
        <v>0</v>
      </c>
    </row>
    <row r="3836" spans="1:10" x14ac:dyDescent="0.25">
      <c r="A3836">
        <v>3830</v>
      </c>
      <c r="B3836">
        <v>0</v>
      </c>
      <c r="C3836">
        <v>1043.4000000000001</v>
      </c>
      <c r="D3836">
        <f>MOD(A3836-1+'Peaker Keys'!$B$7,'Peaker Keys'!$B$5)</f>
        <v>3853</v>
      </c>
      <c r="E3836">
        <f>INT(D3836/'Peaker Keys'!$B$6)+1</f>
        <v>161</v>
      </c>
      <c r="F3836">
        <f>MOD(D3836,'Peaker Keys'!$B$6)</f>
        <v>13</v>
      </c>
      <c r="G3836" t="str">
        <f>VLOOKUP(E3836,Clustering!$A$6:$B$370,2,FALSE)</f>
        <v>Summer</v>
      </c>
      <c r="H3836">
        <f>IF('Peaker Keys'!$B$29&gt;0,MAX(0,MIN('Peaker Keys'!$B$10,B3836/'Peaker Keys'!$B$29)),0)</f>
        <v>0</v>
      </c>
      <c r="I3836">
        <f>MAX(0,MIN('Peaker Keys'!$B$10,C3836/'Peaker Keys'!$B$30))</f>
        <v>8.7404064113067396E-3</v>
      </c>
      <c r="J3836">
        <f>IF('Peaker Keys'!$B$31=1,H3836,I3836)</f>
        <v>0</v>
      </c>
    </row>
    <row r="3837" spans="1:10" x14ac:dyDescent="0.25">
      <c r="A3837">
        <v>3831</v>
      </c>
      <c r="B3837">
        <v>0</v>
      </c>
      <c r="C3837">
        <v>1088.4000000000001</v>
      </c>
      <c r="D3837">
        <f>MOD(A3837-1+'Peaker Keys'!$B$7,'Peaker Keys'!$B$5)</f>
        <v>3854</v>
      </c>
      <c r="E3837">
        <f>INT(D3837/'Peaker Keys'!$B$6)+1</f>
        <v>161</v>
      </c>
      <c r="F3837">
        <f>MOD(D3837,'Peaker Keys'!$B$6)</f>
        <v>14</v>
      </c>
      <c r="G3837" t="str">
        <f>VLOOKUP(E3837,Clustering!$A$6:$B$370,2,FALSE)</f>
        <v>Summer</v>
      </c>
      <c r="H3837">
        <f>IF('Peaker Keys'!$B$29&gt;0,MAX(0,MIN('Peaker Keys'!$B$10,B3837/'Peaker Keys'!$B$29)),0)</f>
        <v>0</v>
      </c>
      <c r="I3837">
        <f>MAX(0,MIN('Peaker Keys'!$B$10,C3837/'Peaker Keys'!$B$30))</f>
        <v>9.1173647096667188E-3</v>
      </c>
      <c r="J3837">
        <f>IF('Peaker Keys'!$B$31=1,H3837,I3837)</f>
        <v>0</v>
      </c>
    </row>
    <row r="3838" spans="1:10" x14ac:dyDescent="0.25">
      <c r="A3838">
        <v>3832</v>
      </c>
      <c r="B3838">
        <v>0</v>
      </c>
      <c r="C3838">
        <v>1088.4000000000001</v>
      </c>
      <c r="D3838">
        <f>MOD(A3838-1+'Peaker Keys'!$B$7,'Peaker Keys'!$B$5)</f>
        <v>3855</v>
      </c>
      <c r="E3838">
        <f>INT(D3838/'Peaker Keys'!$B$6)+1</f>
        <v>161</v>
      </c>
      <c r="F3838">
        <f>MOD(D3838,'Peaker Keys'!$B$6)</f>
        <v>15</v>
      </c>
      <c r="G3838" t="str">
        <f>VLOOKUP(E3838,Clustering!$A$6:$B$370,2,FALSE)</f>
        <v>Summer</v>
      </c>
      <c r="H3838">
        <f>IF('Peaker Keys'!$B$29&gt;0,MAX(0,MIN('Peaker Keys'!$B$10,B3838/'Peaker Keys'!$B$29)),0)</f>
        <v>0</v>
      </c>
      <c r="I3838">
        <f>MAX(0,MIN('Peaker Keys'!$B$10,C3838/'Peaker Keys'!$B$30))</f>
        <v>9.1173647096667188E-3</v>
      </c>
      <c r="J3838">
        <f>IF('Peaker Keys'!$B$31=1,H3838,I3838)</f>
        <v>0</v>
      </c>
    </row>
    <row r="3839" spans="1:10" x14ac:dyDescent="0.25">
      <c r="A3839">
        <v>3833</v>
      </c>
      <c r="B3839">
        <v>0</v>
      </c>
      <c r="C3839">
        <v>1088.4000000000001</v>
      </c>
      <c r="D3839">
        <f>MOD(A3839-1+'Peaker Keys'!$B$7,'Peaker Keys'!$B$5)</f>
        <v>3856</v>
      </c>
      <c r="E3839">
        <f>INT(D3839/'Peaker Keys'!$B$6)+1</f>
        <v>161</v>
      </c>
      <c r="F3839">
        <f>MOD(D3839,'Peaker Keys'!$B$6)</f>
        <v>16</v>
      </c>
      <c r="G3839" t="str">
        <f>VLOOKUP(E3839,Clustering!$A$6:$B$370,2,FALSE)</f>
        <v>Summer</v>
      </c>
      <c r="H3839">
        <f>IF('Peaker Keys'!$B$29&gt;0,MAX(0,MIN('Peaker Keys'!$B$10,B3839/'Peaker Keys'!$B$29)),0)</f>
        <v>0</v>
      </c>
      <c r="I3839">
        <f>MAX(0,MIN('Peaker Keys'!$B$10,C3839/'Peaker Keys'!$B$30))</f>
        <v>9.1173647096667188E-3</v>
      </c>
      <c r="J3839">
        <f>IF('Peaker Keys'!$B$31=1,H3839,I3839)</f>
        <v>0</v>
      </c>
    </row>
    <row r="3840" spans="1:10" x14ac:dyDescent="0.25">
      <c r="A3840">
        <v>3834</v>
      </c>
      <c r="B3840">
        <v>0</v>
      </c>
      <c r="C3840">
        <v>1346.9</v>
      </c>
      <c r="D3840">
        <f>MOD(A3840-1+'Peaker Keys'!$B$7,'Peaker Keys'!$B$5)</f>
        <v>3857</v>
      </c>
      <c r="E3840">
        <f>INT(D3840/'Peaker Keys'!$B$6)+1</f>
        <v>161</v>
      </c>
      <c r="F3840">
        <f>MOD(D3840,'Peaker Keys'!$B$6)</f>
        <v>17</v>
      </c>
      <c r="G3840" t="str">
        <f>VLOOKUP(E3840,Clustering!$A$6:$B$370,2,FALSE)</f>
        <v>Summer</v>
      </c>
      <c r="H3840">
        <f>IF('Peaker Keys'!$B$29&gt;0,MAX(0,MIN('Peaker Keys'!$B$10,B3840/'Peaker Keys'!$B$29)),0)</f>
        <v>0</v>
      </c>
      <c r="I3840">
        <f>MAX(0,MIN('Peaker Keys'!$B$10,C3840/'Peaker Keys'!$B$30))</f>
        <v>1.1282780712467938E-2</v>
      </c>
      <c r="J3840">
        <f>IF('Peaker Keys'!$B$31=1,H3840,I3840)</f>
        <v>0</v>
      </c>
    </row>
    <row r="3841" spans="1:10" x14ac:dyDescent="0.25">
      <c r="A3841">
        <v>3835</v>
      </c>
      <c r="B3841">
        <v>0</v>
      </c>
      <c r="C3841">
        <v>4472.5</v>
      </c>
      <c r="D3841">
        <f>MOD(A3841-1+'Peaker Keys'!$B$7,'Peaker Keys'!$B$5)</f>
        <v>3858</v>
      </c>
      <c r="E3841">
        <f>INT(D3841/'Peaker Keys'!$B$6)+1</f>
        <v>161</v>
      </c>
      <c r="F3841">
        <f>MOD(D3841,'Peaker Keys'!$B$6)</f>
        <v>18</v>
      </c>
      <c r="G3841" t="str">
        <f>VLOOKUP(E3841,Clustering!$A$6:$B$370,2,FALSE)</f>
        <v>Summer</v>
      </c>
      <c r="H3841">
        <f>IF('Peaker Keys'!$B$29&gt;0,MAX(0,MIN('Peaker Keys'!$B$10,B3841/'Peaker Keys'!$B$29)),0)</f>
        <v>0</v>
      </c>
      <c r="I3841">
        <f>MAX(0,MIN('Peaker Keys'!$B$10,C3841/'Peaker Keys'!$B$30))</f>
        <v>3.7465466431444688E-2</v>
      </c>
      <c r="J3841">
        <f>IF('Peaker Keys'!$B$31=1,H3841,I3841)</f>
        <v>0</v>
      </c>
    </row>
    <row r="3842" spans="1:10" x14ac:dyDescent="0.25">
      <c r="A3842">
        <v>3836</v>
      </c>
      <c r="B3842">
        <v>0</v>
      </c>
      <c r="C3842">
        <v>3815.3</v>
      </c>
      <c r="D3842">
        <f>MOD(A3842-1+'Peaker Keys'!$B$7,'Peaker Keys'!$B$5)</f>
        <v>3859</v>
      </c>
      <c r="E3842">
        <f>INT(D3842/'Peaker Keys'!$B$6)+1</f>
        <v>161</v>
      </c>
      <c r="F3842">
        <f>MOD(D3842,'Peaker Keys'!$B$6)</f>
        <v>19</v>
      </c>
      <c r="G3842" t="str">
        <f>VLOOKUP(E3842,Clustering!$A$6:$B$370,2,FALSE)</f>
        <v>Summer</v>
      </c>
      <c r="H3842">
        <f>IF('Peaker Keys'!$B$29&gt;0,MAX(0,MIN('Peaker Keys'!$B$10,B3842/'Peaker Keys'!$B$29)),0)</f>
        <v>0</v>
      </c>
      <c r="I3842">
        <f>MAX(0,MIN('Peaker Keys'!$B$10,C3842/'Peaker Keys'!$B$30))</f>
        <v>3.1960199905174048E-2</v>
      </c>
      <c r="J3842">
        <f>IF('Peaker Keys'!$B$31=1,H3842,I3842)</f>
        <v>0</v>
      </c>
    </row>
    <row r="3843" spans="1:10" x14ac:dyDescent="0.25">
      <c r="A3843">
        <v>3837</v>
      </c>
      <c r="B3843">
        <v>0</v>
      </c>
      <c r="C3843">
        <v>2248.3000000000002</v>
      </c>
      <c r="D3843">
        <f>MOD(A3843-1+'Peaker Keys'!$B$7,'Peaker Keys'!$B$5)</f>
        <v>3860</v>
      </c>
      <c r="E3843">
        <f>INT(D3843/'Peaker Keys'!$B$6)+1</f>
        <v>161</v>
      </c>
      <c r="F3843">
        <f>MOD(D3843,'Peaker Keys'!$B$6)</f>
        <v>20</v>
      </c>
      <c r="G3843" t="str">
        <f>VLOOKUP(E3843,Clustering!$A$6:$B$370,2,FALSE)</f>
        <v>Summer</v>
      </c>
      <c r="H3843">
        <f>IF('Peaker Keys'!$B$29&gt;0,MAX(0,MIN('Peaker Keys'!$B$10,B3843/'Peaker Keys'!$B$29)),0)</f>
        <v>0</v>
      </c>
      <c r="I3843">
        <f>MAX(0,MIN('Peaker Keys'!$B$10,C3843/'Peaker Keys'!$B$30))</f>
        <v>1.8833674271172073E-2</v>
      </c>
      <c r="J3843">
        <f>IF('Peaker Keys'!$B$31=1,H3843,I3843)</f>
        <v>0</v>
      </c>
    </row>
    <row r="3844" spans="1:10" x14ac:dyDescent="0.25">
      <c r="A3844">
        <v>3838</v>
      </c>
      <c r="B3844">
        <v>0</v>
      </c>
      <c r="C3844">
        <v>1597.5</v>
      </c>
      <c r="D3844">
        <f>MOD(A3844-1+'Peaker Keys'!$B$7,'Peaker Keys'!$B$5)</f>
        <v>3861</v>
      </c>
      <c r="E3844">
        <f>INT(D3844/'Peaker Keys'!$B$6)+1</f>
        <v>161</v>
      </c>
      <c r="F3844">
        <f>MOD(D3844,'Peaker Keys'!$B$6)</f>
        <v>21</v>
      </c>
      <c r="G3844" t="str">
        <f>VLOOKUP(E3844,Clustering!$A$6:$B$370,2,FALSE)</f>
        <v>Summer</v>
      </c>
      <c r="H3844">
        <f>IF('Peaker Keys'!$B$29&gt;0,MAX(0,MIN('Peaker Keys'!$B$10,B3844/'Peaker Keys'!$B$29)),0)</f>
        <v>0</v>
      </c>
      <c r="I3844">
        <f>MAX(0,MIN('Peaker Keys'!$B$10,C3844/'Peaker Keys'!$B$30))</f>
        <v>1.3382019591779292E-2</v>
      </c>
      <c r="J3844">
        <f>IF('Peaker Keys'!$B$31=1,H3844,I3844)</f>
        <v>0</v>
      </c>
    </row>
    <row r="3845" spans="1:10" x14ac:dyDescent="0.25">
      <c r="A3845">
        <v>3839</v>
      </c>
      <c r="B3845">
        <v>0</v>
      </c>
      <c r="C3845">
        <v>471.3</v>
      </c>
      <c r="D3845">
        <f>MOD(A3845-1+'Peaker Keys'!$B$7,'Peaker Keys'!$B$5)</f>
        <v>3862</v>
      </c>
      <c r="E3845">
        <f>INT(D3845/'Peaker Keys'!$B$6)+1</f>
        <v>161</v>
      </c>
      <c r="F3845">
        <f>MOD(D3845,'Peaker Keys'!$B$6)</f>
        <v>22</v>
      </c>
      <c r="G3845" t="str">
        <f>VLOOKUP(E3845,Clustering!$A$6:$B$370,2,FALSE)</f>
        <v>Summer</v>
      </c>
      <c r="H3845">
        <f>IF('Peaker Keys'!$B$29&gt;0,MAX(0,MIN('Peaker Keys'!$B$10,B3845/'Peaker Keys'!$B$29)),0)</f>
        <v>0</v>
      </c>
      <c r="I3845">
        <f>MAX(0,MIN('Peaker Keys'!$B$10,C3845/'Peaker Keys'!$B$30))</f>
        <v>3.9480099114901912E-3</v>
      </c>
      <c r="J3845">
        <f>IF('Peaker Keys'!$B$31=1,H3845,I3845)</f>
        <v>0</v>
      </c>
    </row>
    <row r="3846" spans="1:10" x14ac:dyDescent="0.25">
      <c r="A3846">
        <v>3840</v>
      </c>
      <c r="B3846">
        <v>0</v>
      </c>
      <c r="C3846">
        <v>471.3</v>
      </c>
      <c r="D3846">
        <f>MOD(A3846-1+'Peaker Keys'!$B$7,'Peaker Keys'!$B$5)</f>
        <v>3863</v>
      </c>
      <c r="E3846">
        <f>INT(D3846/'Peaker Keys'!$B$6)+1</f>
        <v>161</v>
      </c>
      <c r="F3846">
        <f>MOD(D3846,'Peaker Keys'!$B$6)</f>
        <v>23</v>
      </c>
      <c r="G3846" t="str">
        <f>VLOOKUP(E3846,Clustering!$A$6:$B$370,2,FALSE)</f>
        <v>Summer</v>
      </c>
      <c r="H3846">
        <f>IF('Peaker Keys'!$B$29&gt;0,MAX(0,MIN('Peaker Keys'!$B$10,B3846/'Peaker Keys'!$B$29)),0)</f>
        <v>0</v>
      </c>
      <c r="I3846">
        <f>MAX(0,MIN('Peaker Keys'!$B$10,C3846/'Peaker Keys'!$B$30))</f>
        <v>3.9480099114901912E-3</v>
      </c>
      <c r="J3846">
        <f>IF('Peaker Keys'!$B$31=1,H3846,I3846)</f>
        <v>0</v>
      </c>
    </row>
    <row r="3847" spans="1:10" x14ac:dyDescent="0.25">
      <c r="A3847">
        <v>3841</v>
      </c>
      <c r="B3847">
        <v>0</v>
      </c>
      <c r="C3847">
        <v>471.3</v>
      </c>
      <c r="D3847">
        <f>MOD(A3847-1+'Peaker Keys'!$B$7,'Peaker Keys'!$B$5)</f>
        <v>3864</v>
      </c>
      <c r="E3847">
        <f>INT(D3847/'Peaker Keys'!$B$6)+1</f>
        <v>162</v>
      </c>
      <c r="F3847">
        <f>MOD(D3847,'Peaker Keys'!$B$6)</f>
        <v>0</v>
      </c>
      <c r="G3847" t="str">
        <f>VLOOKUP(E3847,Clustering!$A$6:$B$370,2,FALSE)</f>
        <v>Summer</v>
      </c>
      <c r="H3847">
        <f>IF('Peaker Keys'!$B$29&gt;0,MAX(0,MIN('Peaker Keys'!$B$10,B3847/'Peaker Keys'!$B$29)),0)</f>
        <v>0</v>
      </c>
      <c r="I3847">
        <f>MAX(0,MIN('Peaker Keys'!$B$10,C3847/'Peaker Keys'!$B$30))</f>
        <v>3.9480099114901912E-3</v>
      </c>
      <c r="J3847">
        <f>IF('Peaker Keys'!$B$31=1,H3847,I3847)</f>
        <v>0</v>
      </c>
    </row>
    <row r="3848" spans="1:10" x14ac:dyDescent="0.25">
      <c r="A3848">
        <v>3842</v>
      </c>
      <c r="B3848">
        <v>0</v>
      </c>
      <c r="C3848">
        <v>412.4</v>
      </c>
      <c r="D3848">
        <f>MOD(A3848-1+'Peaker Keys'!$B$7,'Peaker Keys'!$B$5)</f>
        <v>3865</v>
      </c>
      <c r="E3848">
        <f>INT(D3848/'Peaker Keys'!$B$6)+1</f>
        <v>162</v>
      </c>
      <c r="F3848">
        <f>MOD(D3848,'Peaker Keys'!$B$6)</f>
        <v>1</v>
      </c>
      <c r="G3848" t="str">
        <f>VLOOKUP(E3848,Clustering!$A$6:$B$370,2,FALSE)</f>
        <v>Summer</v>
      </c>
      <c r="H3848">
        <f>IF('Peaker Keys'!$B$29&gt;0,MAX(0,MIN('Peaker Keys'!$B$10,B3848/'Peaker Keys'!$B$29)),0)</f>
        <v>0</v>
      </c>
      <c r="I3848">
        <f>MAX(0,MIN('Peaker Keys'!$B$10,C3848/'Peaker Keys'!$B$30))</f>
        <v>3.4546133831923507E-3</v>
      </c>
      <c r="J3848">
        <f>IF('Peaker Keys'!$B$31=1,H3848,I3848)</f>
        <v>0</v>
      </c>
    </row>
    <row r="3849" spans="1:10" x14ac:dyDescent="0.25">
      <c r="A3849">
        <v>3843</v>
      </c>
      <c r="B3849">
        <v>0</v>
      </c>
      <c r="C3849">
        <v>407.6</v>
      </c>
      <c r="D3849">
        <f>MOD(A3849-1+'Peaker Keys'!$B$7,'Peaker Keys'!$B$5)</f>
        <v>3866</v>
      </c>
      <c r="E3849">
        <f>INT(D3849/'Peaker Keys'!$B$6)+1</f>
        <v>162</v>
      </c>
      <c r="F3849">
        <f>MOD(D3849,'Peaker Keys'!$B$6)</f>
        <v>2</v>
      </c>
      <c r="G3849" t="str">
        <f>VLOOKUP(E3849,Clustering!$A$6:$B$370,2,FALSE)</f>
        <v>Summer</v>
      </c>
      <c r="H3849">
        <f>IF('Peaker Keys'!$B$29&gt;0,MAX(0,MIN('Peaker Keys'!$B$10,B3849/'Peaker Keys'!$B$29)),0)</f>
        <v>0</v>
      </c>
      <c r="I3849">
        <f>MAX(0,MIN('Peaker Keys'!$B$10,C3849/'Peaker Keys'!$B$30))</f>
        <v>3.4144044980339533E-3</v>
      </c>
      <c r="J3849">
        <f>IF('Peaker Keys'!$B$31=1,H3849,I3849)</f>
        <v>0</v>
      </c>
    </row>
    <row r="3850" spans="1:10" x14ac:dyDescent="0.25">
      <c r="A3850">
        <v>3844</v>
      </c>
      <c r="B3850">
        <v>0</v>
      </c>
      <c r="C3850">
        <v>407.6</v>
      </c>
      <c r="D3850">
        <f>MOD(A3850-1+'Peaker Keys'!$B$7,'Peaker Keys'!$B$5)</f>
        <v>3867</v>
      </c>
      <c r="E3850">
        <f>INT(D3850/'Peaker Keys'!$B$6)+1</f>
        <v>162</v>
      </c>
      <c r="F3850">
        <f>MOD(D3850,'Peaker Keys'!$B$6)</f>
        <v>3</v>
      </c>
      <c r="G3850" t="str">
        <f>VLOOKUP(E3850,Clustering!$A$6:$B$370,2,FALSE)</f>
        <v>Summer</v>
      </c>
      <c r="H3850">
        <f>IF('Peaker Keys'!$B$29&gt;0,MAX(0,MIN('Peaker Keys'!$B$10,B3850/'Peaker Keys'!$B$29)),0)</f>
        <v>0</v>
      </c>
      <c r="I3850">
        <f>MAX(0,MIN('Peaker Keys'!$B$10,C3850/'Peaker Keys'!$B$30))</f>
        <v>3.4144044980339533E-3</v>
      </c>
      <c r="J3850">
        <f>IF('Peaker Keys'!$B$31=1,H3850,I3850)</f>
        <v>0</v>
      </c>
    </row>
    <row r="3851" spans="1:10" x14ac:dyDescent="0.25">
      <c r="A3851">
        <v>3845</v>
      </c>
      <c r="B3851">
        <v>0</v>
      </c>
      <c r="C3851">
        <v>407.6</v>
      </c>
      <c r="D3851">
        <f>MOD(A3851-1+'Peaker Keys'!$B$7,'Peaker Keys'!$B$5)</f>
        <v>3868</v>
      </c>
      <c r="E3851">
        <f>INT(D3851/'Peaker Keys'!$B$6)+1</f>
        <v>162</v>
      </c>
      <c r="F3851">
        <f>MOD(D3851,'Peaker Keys'!$B$6)</f>
        <v>4</v>
      </c>
      <c r="G3851" t="str">
        <f>VLOOKUP(E3851,Clustering!$A$6:$B$370,2,FALSE)</f>
        <v>Summer</v>
      </c>
      <c r="H3851">
        <f>IF('Peaker Keys'!$B$29&gt;0,MAX(0,MIN('Peaker Keys'!$B$10,B3851/'Peaker Keys'!$B$29)),0)</f>
        <v>0</v>
      </c>
      <c r="I3851">
        <f>MAX(0,MIN('Peaker Keys'!$B$10,C3851/'Peaker Keys'!$B$30))</f>
        <v>3.4144044980339533E-3</v>
      </c>
      <c r="J3851">
        <f>IF('Peaker Keys'!$B$31=1,H3851,I3851)</f>
        <v>0</v>
      </c>
    </row>
    <row r="3852" spans="1:10" x14ac:dyDescent="0.25">
      <c r="A3852">
        <v>3846</v>
      </c>
      <c r="B3852">
        <v>0</v>
      </c>
      <c r="C3852">
        <v>407.6</v>
      </c>
      <c r="D3852">
        <f>MOD(A3852-1+'Peaker Keys'!$B$7,'Peaker Keys'!$B$5)</f>
        <v>3869</v>
      </c>
      <c r="E3852">
        <f>INT(D3852/'Peaker Keys'!$B$6)+1</f>
        <v>162</v>
      </c>
      <c r="F3852">
        <f>MOD(D3852,'Peaker Keys'!$B$6)</f>
        <v>5</v>
      </c>
      <c r="G3852" t="str">
        <f>VLOOKUP(E3852,Clustering!$A$6:$B$370,2,FALSE)</f>
        <v>Summer</v>
      </c>
      <c r="H3852">
        <f>IF('Peaker Keys'!$B$29&gt;0,MAX(0,MIN('Peaker Keys'!$B$10,B3852/'Peaker Keys'!$B$29)),0)</f>
        <v>0</v>
      </c>
      <c r="I3852">
        <f>MAX(0,MIN('Peaker Keys'!$B$10,C3852/'Peaker Keys'!$B$30))</f>
        <v>3.4144044980339533E-3</v>
      </c>
      <c r="J3852">
        <f>IF('Peaker Keys'!$B$31=1,H3852,I3852)</f>
        <v>0</v>
      </c>
    </row>
    <row r="3853" spans="1:10" x14ac:dyDescent="0.25">
      <c r="A3853">
        <v>3847</v>
      </c>
      <c r="B3853">
        <v>0</v>
      </c>
      <c r="C3853">
        <v>407.6</v>
      </c>
      <c r="D3853">
        <f>MOD(A3853-1+'Peaker Keys'!$B$7,'Peaker Keys'!$B$5)</f>
        <v>3870</v>
      </c>
      <c r="E3853">
        <f>INT(D3853/'Peaker Keys'!$B$6)+1</f>
        <v>162</v>
      </c>
      <c r="F3853">
        <f>MOD(D3853,'Peaker Keys'!$B$6)</f>
        <v>6</v>
      </c>
      <c r="G3853" t="str">
        <f>VLOOKUP(E3853,Clustering!$A$6:$B$370,2,FALSE)</f>
        <v>Summer</v>
      </c>
      <c r="H3853">
        <f>IF('Peaker Keys'!$B$29&gt;0,MAX(0,MIN('Peaker Keys'!$B$10,B3853/'Peaker Keys'!$B$29)),0)</f>
        <v>0</v>
      </c>
      <c r="I3853">
        <f>MAX(0,MIN('Peaker Keys'!$B$10,C3853/'Peaker Keys'!$B$30))</f>
        <v>3.4144044980339533E-3</v>
      </c>
      <c r="J3853">
        <f>IF('Peaker Keys'!$B$31=1,H3853,I3853)</f>
        <v>0</v>
      </c>
    </row>
    <row r="3854" spans="1:10" x14ac:dyDescent="0.25">
      <c r="A3854">
        <v>3848</v>
      </c>
      <c r="B3854">
        <v>0</v>
      </c>
      <c r="C3854">
        <v>407.6</v>
      </c>
      <c r="D3854">
        <f>MOD(A3854-1+'Peaker Keys'!$B$7,'Peaker Keys'!$B$5)</f>
        <v>3871</v>
      </c>
      <c r="E3854">
        <f>INT(D3854/'Peaker Keys'!$B$6)+1</f>
        <v>162</v>
      </c>
      <c r="F3854">
        <f>MOD(D3854,'Peaker Keys'!$B$6)</f>
        <v>7</v>
      </c>
      <c r="G3854" t="str">
        <f>VLOOKUP(E3854,Clustering!$A$6:$B$370,2,FALSE)</f>
        <v>Summer</v>
      </c>
      <c r="H3854">
        <f>IF('Peaker Keys'!$B$29&gt;0,MAX(0,MIN('Peaker Keys'!$B$10,B3854/'Peaker Keys'!$B$29)),0)</f>
        <v>0</v>
      </c>
      <c r="I3854">
        <f>MAX(0,MIN('Peaker Keys'!$B$10,C3854/'Peaker Keys'!$B$30))</f>
        <v>3.4144044980339533E-3</v>
      </c>
      <c r="J3854">
        <f>IF('Peaker Keys'!$B$31=1,H3854,I3854)</f>
        <v>0</v>
      </c>
    </row>
    <row r="3855" spans="1:10" x14ac:dyDescent="0.25">
      <c r="A3855">
        <v>3849</v>
      </c>
      <c r="B3855">
        <v>0</v>
      </c>
      <c r="C3855">
        <v>414.8</v>
      </c>
      <c r="D3855">
        <f>MOD(A3855-1+'Peaker Keys'!$B$7,'Peaker Keys'!$B$5)</f>
        <v>3872</v>
      </c>
      <c r="E3855">
        <f>INT(D3855/'Peaker Keys'!$B$6)+1</f>
        <v>162</v>
      </c>
      <c r="F3855">
        <f>MOD(D3855,'Peaker Keys'!$B$6)</f>
        <v>8</v>
      </c>
      <c r="G3855" t="str">
        <f>VLOOKUP(E3855,Clustering!$A$6:$B$370,2,FALSE)</f>
        <v>Summer</v>
      </c>
      <c r="H3855">
        <f>IF('Peaker Keys'!$B$29&gt;0,MAX(0,MIN('Peaker Keys'!$B$10,B3855/'Peaker Keys'!$B$29)),0)</f>
        <v>0</v>
      </c>
      <c r="I3855">
        <f>MAX(0,MIN('Peaker Keys'!$B$10,C3855/'Peaker Keys'!$B$30))</f>
        <v>3.4747178257715497E-3</v>
      </c>
      <c r="J3855">
        <f>IF('Peaker Keys'!$B$31=1,H3855,I3855)</f>
        <v>0</v>
      </c>
    </row>
    <row r="3856" spans="1:10" x14ac:dyDescent="0.25">
      <c r="A3856">
        <v>3850</v>
      </c>
      <c r="B3856">
        <v>0</v>
      </c>
      <c r="C3856">
        <v>471.3</v>
      </c>
      <c r="D3856">
        <f>MOD(A3856-1+'Peaker Keys'!$B$7,'Peaker Keys'!$B$5)</f>
        <v>3873</v>
      </c>
      <c r="E3856">
        <f>INT(D3856/'Peaker Keys'!$B$6)+1</f>
        <v>162</v>
      </c>
      <c r="F3856">
        <f>MOD(D3856,'Peaker Keys'!$B$6)</f>
        <v>9</v>
      </c>
      <c r="G3856" t="str">
        <f>VLOOKUP(E3856,Clustering!$A$6:$B$370,2,FALSE)</f>
        <v>Summer</v>
      </c>
      <c r="H3856">
        <f>IF('Peaker Keys'!$B$29&gt;0,MAX(0,MIN('Peaker Keys'!$B$10,B3856/'Peaker Keys'!$B$29)),0)</f>
        <v>0</v>
      </c>
      <c r="I3856">
        <f>MAX(0,MIN('Peaker Keys'!$B$10,C3856/'Peaker Keys'!$B$30))</f>
        <v>3.9480099114901912E-3</v>
      </c>
      <c r="J3856">
        <f>IF('Peaker Keys'!$B$31=1,H3856,I3856)</f>
        <v>0</v>
      </c>
    </row>
    <row r="3857" spans="1:10" x14ac:dyDescent="0.25">
      <c r="A3857">
        <v>3851</v>
      </c>
      <c r="B3857">
        <v>0</v>
      </c>
      <c r="C3857">
        <v>471.3</v>
      </c>
      <c r="D3857">
        <f>MOD(A3857-1+'Peaker Keys'!$B$7,'Peaker Keys'!$B$5)</f>
        <v>3874</v>
      </c>
      <c r="E3857">
        <f>INT(D3857/'Peaker Keys'!$B$6)+1</f>
        <v>162</v>
      </c>
      <c r="F3857">
        <f>MOD(D3857,'Peaker Keys'!$B$6)</f>
        <v>10</v>
      </c>
      <c r="G3857" t="str">
        <f>VLOOKUP(E3857,Clustering!$A$6:$B$370,2,FALSE)</f>
        <v>Summer</v>
      </c>
      <c r="H3857">
        <f>IF('Peaker Keys'!$B$29&gt;0,MAX(0,MIN('Peaker Keys'!$B$10,B3857/'Peaker Keys'!$B$29)),0)</f>
        <v>0</v>
      </c>
      <c r="I3857">
        <f>MAX(0,MIN('Peaker Keys'!$B$10,C3857/'Peaker Keys'!$B$30))</f>
        <v>3.9480099114901912E-3</v>
      </c>
      <c r="J3857">
        <f>IF('Peaker Keys'!$B$31=1,H3857,I3857)</f>
        <v>0</v>
      </c>
    </row>
    <row r="3858" spans="1:10" x14ac:dyDescent="0.25">
      <c r="A3858">
        <v>3852</v>
      </c>
      <c r="B3858">
        <v>0</v>
      </c>
      <c r="C3858">
        <v>471.3</v>
      </c>
      <c r="D3858">
        <f>MOD(A3858-1+'Peaker Keys'!$B$7,'Peaker Keys'!$B$5)</f>
        <v>3875</v>
      </c>
      <c r="E3858">
        <f>INT(D3858/'Peaker Keys'!$B$6)+1</f>
        <v>162</v>
      </c>
      <c r="F3858">
        <f>MOD(D3858,'Peaker Keys'!$B$6)</f>
        <v>11</v>
      </c>
      <c r="G3858" t="str">
        <f>VLOOKUP(E3858,Clustering!$A$6:$B$370,2,FALSE)</f>
        <v>Summer</v>
      </c>
      <c r="H3858">
        <f>IF('Peaker Keys'!$B$29&gt;0,MAX(0,MIN('Peaker Keys'!$B$10,B3858/'Peaker Keys'!$B$29)),0)</f>
        <v>0</v>
      </c>
      <c r="I3858">
        <f>MAX(0,MIN('Peaker Keys'!$B$10,C3858/'Peaker Keys'!$B$30))</f>
        <v>3.9480099114901912E-3</v>
      </c>
      <c r="J3858">
        <f>IF('Peaker Keys'!$B$31=1,H3858,I3858)</f>
        <v>0</v>
      </c>
    </row>
    <row r="3859" spans="1:10" x14ac:dyDescent="0.25">
      <c r="A3859">
        <v>3853</v>
      </c>
      <c r="B3859">
        <v>0</v>
      </c>
      <c r="C3859">
        <v>471.3</v>
      </c>
      <c r="D3859">
        <f>MOD(A3859-1+'Peaker Keys'!$B$7,'Peaker Keys'!$B$5)</f>
        <v>3876</v>
      </c>
      <c r="E3859">
        <f>INT(D3859/'Peaker Keys'!$B$6)+1</f>
        <v>162</v>
      </c>
      <c r="F3859">
        <f>MOD(D3859,'Peaker Keys'!$B$6)</f>
        <v>12</v>
      </c>
      <c r="G3859" t="str">
        <f>VLOOKUP(E3859,Clustering!$A$6:$B$370,2,FALSE)</f>
        <v>Summer</v>
      </c>
      <c r="H3859">
        <f>IF('Peaker Keys'!$B$29&gt;0,MAX(0,MIN('Peaker Keys'!$B$10,B3859/'Peaker Keys'!$B$29)),0)</f>
        <v>0</v>
      </c>
      <c r="I3859">
        <f>MAX(0,MIN('Peaker Keys'!$B$10,C3859/'Peaker Keys'!$B$30))</f>
        <v>3.9480099114901912E-3</v>
      </c>
      <c r="J3859">
        <f>IF('Peaker Keys'!$B$31=1,H3859,I3859)</f>
        <v>0</v>
      </c>
    </row>
    <row r="3860" spans="1:10" x14ac:dyDescent="0.25">
      <c r="A3860">
        <v>3854</v>
      </c>
      <c r="B3860">
        <v>0</v>
      </c>
      <c r="C3860">
        <v>667.5</v>
      </c>
      <c r="D3860">
        <f>MOD(A3860-1+'Peaker Keys'!$B$7,'Peaker Keys'!$B$5)</f>
        <v>3877</v>
      </c>
      <c r="E3860">
        <f>INT(D3860/'Peaker Keys'!$B$6)+1</f>
        <v>162</v>
      </c>
      <c r="F3860">
        <f>MOD(D3860,'Peaker Keys'!$B$6)</f>
        <v>13</v>
      </c>
      <c r="G3860" t="str">
        <f>VLOOKUP(E3860,Clustering!$A$6:$B$370,2,FALSE)</f>
        <v>Summer</v>
      </c>
      <c r="H3860">
        <f>IF('Peaker Keys'!$B$29&gt;0,MAX(0,MIN('Peaker Keys'!$B$10,B3860/'Peaker Keys'!$B$29)),0)</f>
        <v>0</v>
      </c>
      <c r="I3860">
        <f>MAX(0,MIN('Peaker Keys'!$B$10,C3860/'Peaker Keys'!$B$30))</f>
        <v>5.5915480923397045E-3</v>
      </c>
      <c r="J3860">
        <f>IF('Peaker Keys'!$B$31=1,H3860,I3860)</f>
        <v>0</v>
      </c>
    </row>
    <row r="3861" spans="1:10" x14ac:dyDescent="0.25">
      <c r="A3861">
        <v>3855</v>
      </c>
      <c r="B3861">
        <v>0</v>
      </c>
      <c r="C3861">
        <v>615.70000000000005</v>
      </c>
      <c r="D3861">
        <f>MOD(A3861-1+'Peaker Keys'!$B$7,'Peaker Keys'!$B$5)</f>
        <v>3878</v>
      </c>
      <c r="E3861">
        <f>INT(D3861/'Peaker Keys'!$B$6)+1</f>
        <v>162</v>
      </c>
      <c r="F3861">
        <f>MOD(D3861,'Peaker Keys'!$B$6)</f>
        <v>14</v>
      </c>
      <c r="G3861" t="str">
        <f>VLOOKUP(E3861,Clustering!$A$6:$B$370,2,FALSE)</f>
        <v>Summer</v>
      </c>
      <c r="H3861">
        <f>IF('Peaker Keys'!$B$29&gt;0,MAX(0,MIN('Peaker Keys'!$B$10,B3861/'Peaker Keys'!$B$29)),0)</f>
        <v>0</v>
      </c>
      <c r="I3861">
        <f>MAX(0,MIN('Peaker Keys'!$B$10,C3861/'Peaker Keys'!$B$30))</f>
        <v>5.1576272066719943E-3</v>
      </c>
      <c r="J3861">
        <f>IF('Peaker Keys'!$B$31=1,H3861,I3861)</f>
        <v>0</v>
      </c>
    </row>
    <row r="3862" spans="1:10" x14ac:dyDescent="0.25">
      <c r="A3862">
        <v>3856</v>
      </c>
      <c r="B3862">
        <v>0</v>
      </c>
      <c r="C3862">
        <v>645</v>
      </c>
      <c r="D3862">
        <f>MOD(A3862-1+'Peaker Keys'!$B$7,'Peaker Keys'!$B$5)</f>
        <v>3879</v>
      </c>
      <c r="E3862">
        <f>INT(D3862/'Peaker Keys'!$B$6)+1</f>
        <v>162</v>
      </c>
      <c r="F3862">
        <f>MOD(D3862,'Peaker Keys'!$B$6)</f>
        <v>15</v>
      </c>
      <c r="G3862" t="str">
        <f>VLOOKUP(E3862,Clustering!$A$6:$B$370,2,FALSE)</f>
        <v>Summer</v>
      </c>
      <c r="H3862">
        <f>IF('Peaker Keys'!$B$29&gt;0,MAX(0,MIN('Peaker Keys'!$B$10,B3862/'Peaker Keys'!$B$29)),0)</f>
        <v>0</v>
      </c>
      <c r="I3862">
        <f>MAX(0,MIN('Peaker Keys'!$B$10,C3862/'Peaker Keys'!$B$30))</f>
        <v>5.4030689431597148E-3</v>
      </c>
      <c r="J3862">
        <f>IF('Peaker Keys'!$B$31=1,H3862,I3862)</f>
        <v>0</v>
      </c>
    </row>
    <row r="3863" spans="1:10" x14ac:dyDescent="0.25">
      <c r="A3863">
        <v>3857</v>
      </c>
      <c r="B3863">
        <v>0</v>
      </c>
      <c r="C3863">
        <v>878.7</v>
      </c>
      <c r="D3863">
        <f>MOD(A3863-1+'Peaker Keys'!$B$7,'Peaker Keys'!$B$5)</f>
        <v>3880</v>
      </c>
      <c r="E3863">
        <f>INT(D3863/'Peaker Keys'!$B$6)+1</f>
        <v>162</v>
      </c>
      <c r="F3863">
        <f>MOD(D3863,'Peaker Keys'!$B$6)</f>
        <v>16</v>
      </c>
      <c r="G3863" t="str">
        <f>VLOOKUP(E3863,Clustering!$A$6:$B$370,2,FALSE)</f>
        <v>Summer</v>
      </c>
      <c r="H3863">
        <f>IF('Peaker Keys'!$B$29&gt;0,MAX(0,MIN('Peaker Keys'!$B$10,B3863/'Peaker Keys'!$B$29)),0)</f>
        <v>0</v>
      </c>
      <c r="I3863">
        <f>MAX(0,MIN('Peaker Keys'!$B$10,C3863/'Peaker Keys'!$B$30))</f>
        <v>7.3607390393092111E-3</v>
      </c>
      <c r="J3863">
        <f>IF('Peaker Keys'!$B$31=1,H3863,I3863)</f>
        <v>0</v>
      </c>
    </row>
    <row r="3864" spans="1:10" x14ac:dyDescent="0.25">
      <c r="A3864">
        <v>3858</v>
      </c>
      <c r="B3864">
        <v>0</v>
      </c>
      <c r="C3864">
        <v>1030</v>
      </c>
      <c r="D3864">
        <f>MOD(A3864-1+'Peaker Keys'!$B$7,'Peaker Keys'!$B$5)</f>
        <v>3881</v>
      </c>
      <c r="E3864">
        <f>INT(D3864/'Peaker Keys'!$B$6)+1</f>
        <v>162</v>
      </c>
      <c r="F3864">
        <f>MOD(D3864,'Peaker Keys'!$B$6)</f>
        <v>17</v>
      </c>
      <c r="G3864" t="str">
        <f>VLOOKUP(E3864,Clustering!$A$6:$B$370,2,FALSE)</f>
        <v>Summer</v>
      </c>
      <c r="H3864">
        <f>IF('Peaker Keys'!$B$29&gt;0,MAX(0,MIN('Peaker Keys'!$B$10,B3864/'Peaker Keys'!$B$29)),0)</f>
        <v>0</v>
      </c>
      <c r="I3864">
        <f>MAX(0,MIN('Peaker Keys'!$B$10,C3864/'Peaker Keys'!$B$30))</f>
        <v>8.6281566069062107E-3</v>
      </c>
      <c r="J3864">
        <f>IF('Peaker Keys'!$B$31=1,H3864,I3864)</f>
        <v>0</v>
      </c>
    </row>
    <row r="3865" spans="1:10" x14ac:dyDescent="0.25">
      <c r="A3865">
        <v>3859</v>
      </c>
      <c r="B3865">
        <v>0</v>
      </c>
      <c r="C3865">
        <v>1961.6</v>
      </c>
      <c r="D3865">
        <f>MOD(A3865-1+'Peaker Keys'!$B$7,'Peaker Keys'!$B$5)</f>
        <v>3882</v>
      </c>
      <c r="E3865">
        <f>INT(D3865/'Peaker Keys'!$B$6)+1</f>
        <v>162</v>
      </c>
      <c r="F3865">
        <f>MOD(D3865,'Peaker Keys'!$B$6)</f>
        <v>18</v>
      </c>
      <c r="G3865" t="str">
        <f>VLOOKUP(E3865,Clustering!$A$6:$B$370,2,FALSE)</f>
        <v>Summer</v>
      </c>
      <c r="H3865">
        <f>IF('Peaker Keys'!$B$29&gt;0,MAX(0,MIN('Peaker Keys'!$B$10,B3865/'Peaker Keys'!$B$29)),0)</f>
        <v>0</v>
      </c>
      <c r="I3865">
        <f>MAX(0,MIN('Peaker Keys'!$B$10,C3865/'Peaker Keys'!$B$30))</f>
        <v>1.6432031068065265E-2</v>
      </c>
      <c r="J3865">
        <f>IF('Peaker Keys'!$B$31=1,H3865,I3865)</f>
        <v>0</v>
      </c>
    </row>
    <row r="3866" spans="1:10" x14ac:dyDescent="0.25">
      <c r="A3866">
        <v>3860</v>
      </c>
      <c r="B3866">
        <v>0</v>
      </c>
      <c r="C3866">
        <v>2801.1</v>
      </c>
      <c r="D3866">
        <f>MOD(A3866-1+'Peaker Keys'!$B$7,'Peaker Keys'!$B$5)</f>
        <v>3883</v>
      </c>
      <c r="E3866">
        <f>INT(D3866/'Peaker Keys'!$B$6)+1</f>
        <v>162</v>
      </c>
      <c r="F3866">
        <f>MOD(D3866,'Peaker Keys'!$B$6)</f>
        <v>19</v>
      </c>
      <c r="G3866" t="str">
        <f>VLOOKUP(E3866,Clustering!$A$6:$B$370,2,FALSE)</f>
        <v>Summer</v>
      </c>
      <c r="H3866">
        <f>IF('Peaker Keys'!$B$29&gt;0,MAX(0,MIN('Peaker Keys'!$B$10,B3866/'Peaker Keys'!$B$29)),0)</f>
        <v>0</v>
      </c>
      <c r="I3866">
        <f>MAX(0,MIN('Peaker Keys'!$B$10,C3866/'Peaker Keys'!$B$30))</f>
        <v>2.346439754524756E-2</v>
      </c>
      <c r="J3866">
        <f>IF('Peaker Keys'!$B$31=1,H3866,I3866)</f>
        <v>0</v>
      </c>
    </row>
    <row r="3867" spans="1:10" x14ac:dyDescent="0.25">
      <c r="A3867">
        <v>3861</v>
      </c>
      <c r="B3867">
        <v>0</v>
      </c>
      <c r="C3867">
        <v>1855.6</v>
      </c>
      <c r="D3867">
        <f>MOD(A3867-1+'Peaker Keys'!$B$7,'Peaker Keys'!$B$5)</f>
        <v>3884</v>
      </c>
      <c r="E3867">
        <f>INT(D3867/'Peaker Keys'!$B$6)+1</f>
        <v>162</v>
      </c>
      <c r="F3867">
        <f>MOD(D3867,'Peaker Keys'!$B$6)</f>
        <v>20</v>
      </c>
      <c r="G3867" t="str">
        <f>VLOOKUP(E3867,Clustering!$A$6:$B$370,2,FALSE)</f>
        <v>Summer</v>
      </c>
      <c r="H3867">
        <f>IF('Peaker Keys'!$B$29&gt;0,MAX(0,MIN('Peaker Keys'!$B$10,B3867/'Peaker Keys'!$B$29)),0)</f>
        <v>0</v>
      </c>
      <c r="I3867">
        <f>MAX(0,MIN('Peaker Keys'!$B$10,C3867/'Peaker Keys'!$B$30))</f>
        <v>1.5544084854150644E-2</v>
      </c>
      <c r="J3867">
        <f>IF('Peaker Keys'!$B$31=1,H3867,I3867)</f>
        <v>0</v>
      </c>
    </row>
    <row r="3868" spans="1:10" x14ac:dyDescent="0.25">
      <c r="A3868">
        <v>3862</v>
      </c>
      <c r="B3868">
        <v>0</v>
      </c>
      <c r="C3868">
        <v>2273.1</v>
      </c>
      <c r="D3868">
        <f>MOD(A3868-1+'Peaker Keys'!$B$7,'Peaker Keys'!$B$5)</f>
        <v>3885</v>
      </c>
      <c r="E3868">
        <f>INT(D3868/'Peaker Keys'!$B$6)+1</f>
        <v>162</v>
      </c>
      <c r="F3868">
        <f>MOD(D3868,'Peaker Keys'!$B$6)</f>
        <v>21</v>
      </c>
      <c r="G3868" t="str">
        <f>VLOOKUP(E3868,Clustering!$A$6:$B$370,2,FALSE)</f>
        <v>Summer</v>
      </c>
      <c r="H3868">
        <f>IF('Peaker Keys'!$B$29&gt;0,MAX(0,MIN('Peaker Keys'!$B$10,B3868/'Peaker Keys'!$B$29)),0)</f>
        <v>0</v>
      </c>
      <c r="I3868">
        <f>MAX(0,MIN('Peaker Keys'!$B$10,C3868/'Peaker Keys'!$B$30))</f>
        <v>1.9041420177823794E-2</v>
      </c>
      <c r="J3868">
        <f>IF('Peaker Keys'!$B$31=1,H3868,I3868)</f>
        <v>0</v>
      </c>
    </row>
    <row r="3869" spans="1:10" x14ac:dyDescent="0.25">
      <c r="A3869">
        <v>3863</v>
      </c>
      <c r="B3869">
        <v>0</v>
      </c>
      <c r="C3869">
        <v>646.29999999999995</v>
      </c>
      <c r="D3869">
        <f>MOD(A3869-1+'Peaker Keys'!$B$7,'Peaker Keys'!$B$5)</f>
        <v>3886</v>
      </c>
      <c r="E3869">
        <f>INT(D3869/'Peaker Keys'!$B$6)+1</f>
        <v>162</v>
      </c>
      <c r="F3869">
        <f>MOD(D3869,'Peaker Keys'!$B$6)</f>
        <v>22</v>
      </c>
      <c r="G3869" t="str">
        <f>VLOOKUP(E3869,Clustering!$A$6:$B$370,2,FALSE)</f>
        <v>Summer</v>
      </c>
      <c r="H3869">
        <f>IF('Peaker Keys'!$B$29&gt;0,MAX(0,MIN('Peaker Keys'!$B$10,B3869/'Peaker Keys'!$B$29)),0)</f>
        <v>0</v>
      </c>
      <c r="I3869">
        <f>MAX(0,MIN('Peaker Keys'!$B$10,C3869/'Peaker Keys'!$B$30))</f>
        <v>5.4139588495567799E-3</v>
      </c>
      <c r="J3869">
        <f>IF('Peaker Keys'!$B$31=1,H3869,I3869)</f>
        <v>0</v>
      </c>
    </row>
    <row r="3870" spans="1:10" x14ac:dyDescent="0.25">
      <c r="A3870">
        <v>3864</v>
      </c>
      <c r="B3870">
        <v>0</v>
      </c>
      <c r="C3870">
        <v>471.3</v>
      </c>
      <c r="D3870">
        <f>MOD(A3870-1+'Peaker Keys'!$B$7,'Peaker Keys'!$B$5)</f>
        <v>3887</v>
      </c>
      <c r="E3870">
        <f>INT(D3870/'Peaker Keys'!$B$6)+1</f>
        <v>162</v>
      </c>
      <c r="F3870">
        <f>MOD(D3870,'Peaker Keys'!$B$6)</f>
        <v>23</v>
      </c>
      <c r="G3870" t="str">
        <f>VLOOKUP(E3870,Clustering!$A$6:$B$370,2,FALSE)</f>
        <v>Summer</v>
      </c>
      <c r="H3870">
        <f>IF('Peaker Keys'!$B$29&gt;0,MAX(0,MIN('Peaker Keys'!$B$10,B3870/'Peaker Keys'!$B$29)),0)</f>
        <v>0</v>
      </c>
      <c r="I3870">
        <f>MAX(0,MIN('Peaker Keys'!$B$10,C3870/'Peaker Keys'!$B$30))</f>
        <v>3.9480099114901912E-3</v>
      </c>
      <c r="J3870">
        <f>IF('Peaker Keys'!$B$31=1,H3870,I3870)</f>
        <v>0</v>
      </c>
    </row>
    <row r="3871" spans="1:10" x14ac:dyDescent="0.25">
      <c r="A3871">
        <v>3865</v>
      </c>
      <c r="B3871">
        <v>0</v>
      </c>
      <c r="C3871">
        <v>471.3</v>
      </c>
      <c r="D3871">
        <f>MOD(A3871-1+'Peaker Keys'!$B$7,'Peaker Keys'!$B$5)</f>
        <v>3888</v>
      </c>
      <c r="E3871">
        <f>INT(D3871/'Peaker Keys'!$B$6)+1</f>
        <v>163</v>
      </c>
      <c r="F3871">
        <f>MOD(D3871,'Peaker Keys'!$B$6)</f>
        <v>0</v>
      </c>
      <c r="G3871" t="str">
        <f>VLOOKUP(E3871,Clustering!$A$6:$B$370,2,FALSE)</f>
        <v>Summer</v>
      </c>
      <c r="H3871">
        <f>IF('Peaker Keys'!$B$29&gt;0,MAX(0,MIN('Peaker Keys'!$B$10,B3871/'Peaker Keys'!$B$29)),0)</f>
        <v>0</v>
      </c>
      <c r="I3871">
        <f>MAX(0,MIN('Peaker Keys'!$B$10,C3871/'Peaker Keys'!$B$30))</f>
        <v>3.9480099114901912E-3</v>
      </c>
      <c r="J3871">
        <f>IF('Peaker Keys'!$B$31=1,H3871,I3871)</f>
        <v>0</v>
      </c>
    </row>
    <row r="3872" spans="1:10" x14ac:dyDescent="0.25">
      <c r="A3872">
        <v>3866</v>
      </c>
      <c r="B3872">
        <v>0</v>
      </c>
      <c r="C3872">
        <v>471.3</v>
      </c>
      <c r="D3872">
        <f>MOD(A3872-1+'Peaker Keys'!$B$7,'Peaker Keys'!$B$5)</f>
        <v>3889</v>
      </c>
      <c r="E3872">
        <f>INT(D3872/'Peaker Keys'!$B$6)+1</f>
        <v>163</v>
      </c>
      <c r="F3872">
        <f>MOD(D3872,'Peaker Keys'!$B$6)</f>
        <v>1</v>
      </c>
      <c r="G3872" t="str">
        <f>VLOOKUP(E3872,Clustering!$A$6:$B$370,2,FALSE)</f>
        <v>Summer</v>
      </c>
      <c r="H3872">
        <f>IF('Peaker Keys'!$B$29&gt;0,MAX(0,MIN('Peaker Keys'!$B$10,B3872/'Peaker Keys'!$B$29)),0)</f>
        <v>0</v>
      </c>
      <c r="I3872">
        <f>MAX(0,MIN('Peaker Keys'!$B$10,C3872/'Peaker Keys'!$B$30))</f>
        <v>3.9480099114901912E-3</v>
      </c>
      <c r="J3872">
        <f>IF('Peaker Keys'!$B$31=1,H3872,I3872)</f>
        <v>0</v>
      </c>
    </row>
    <row r="3873" spans="1:10" x14ac:dyDescent="0.25">
      <c r="A3873">
        <v>3867</v>
      </c>
      <c r="B3873">
        <v>0</v>
      </c>
      <c r="C3873">
        <v>471.3</v>
      </c>
      <c r="D3873">
        <f>MOD(A3873-1+'Peaker Keys'!$B$7,'Peaker Keys'!$B$5)</f>
        <v>3890</v>
      </c>
      <c r="E3873">
        <f>INT(D3873/'Peaker Keys'!$B$6)+1</f>
        <v>163</v>
      </c>
      <c r="F3873">
        <f>MOD(D3873,'Peaker Keys'!$B$6)</f>
        <v>2</v>
      </c>
      <c r="G3873" t="str">
        <f>VLOOKUP(E3873,Clustering!$A$6:$B$370,2,FALSE)</f>
        <v>Summer</v>
      </c>
      <c r="H3873">
        <f>IF('Peaker Keys'!$B$29&gt;0,MAX(0,MIN('Peaker Keys'!$B$10,B3873/'Peaker Keys'!$B$29)),0)</f>
        <v>0</v>
      </c>
      <c r="I3873">
        <f>MAX(0,MIN('Peaker Keys'!$B$10,C3873/'Peaker Keys'!$B$30))</f>
        <v>3.9480099114901912E-3</v>
      </c>
      <c r="J3873">
        <f>IF('Peaker Keys'!$B$31=1,H3873,I3873)</f>
        <v>0</v>
      </c>
    </row>
    <row r="3874" spans="1:10" x14ac:dyDescent="0.25">
      <c r="A3874">
        <v>3868</v>
      </c>
      <c r="B3874">
        <v>0</v>
      </c>
      <c r="C3874">
        <v>471.3</v>
      </c>
      <c r="D3874">
        <f>MOD(A3874-1+'Peaker Keys'!$B$7,'Peaker Keys'!$B$5)</f>
        <v>3891</v>
      </c>
      <c r="E3874">
        <f>INT(D3874/'Peaker Keys'!$B$6)+1</f>
        <v>163</v>
      </c>
      <c r="F3874">
        <f>MOD(D3874,'Peaker Keys'!$B$6)</f>
        <v>3</v>
      </c>
      <c r="G3874" t="str">
        <f>VLOOKUP(E3874,Clustering!$A$6:$B$370,2,FALSE)</f>
        <v>Summer</v>
      </c>
      <c r="H3874">
        <f>IF('Peaker Keys'!$B$29&gt;0,MAX(0,MIN('Peaker Keys'!$B$10,B3874/'Peaker Keys'!$B$29)),0)</f>
        <v>0</v>
      </c>
      <c r="I3874">
        <f>MAX(0,MIN('Peaker Keys'!$B$10,C3874/'Peaker Keys'!$B$30))</f>
        <v>3.9480099114901912E-3</v>
      </c>
      <c r="J3874">
        <f>IF('Peaker Keys'!$B$31=1,H3874,I3874)</f>
        <v>0</v>
      </c>
    </row>
    <row r="3875" spans="1:10" x14ac:dyDescent="0.25">
      <c r="A3875">
        <v>3869</v>
      </c>
      <c r="B3875">
        <v>0</v>
      </c>
      <c r="C3875">
        <v>471.3</v>
      </c>
      <c r="D3875">
        <f>MOD(A3875-1+'Peaker Keys'!$B$7,'Peaker Keys'!$B$5)</f>
        <v>3892</v>
      </c>
      <c r="E3875">
        <f>INT(D3875/'Peaker Keys'!$B$6)+1</f>
        <v>163</v>
      </c>
      <c r="F3875">
        <f>MOD(D3875,'Peaker Keys'!$B$6)</f>
        <v>4</v>
      </c>
      <c r="G3875" t="str">
        <f>VLOOKUP(E3875,Clustering!$A$6:$B$370,2,FALSE)</f>
        <v>Summer</v>
      </c>
      <c r="H3875">
        <f>IF('Peaker Keys'!$B$29&gt;0,MAX(0,MIN('Peaker Keys'!$B$10,B3875/'Peaker Keys'!$B$29)),0)</f>
        <v>0</v>
      </c>
      <c r="I3875">
        <f>MAX(0,MIN('Peaker Keys'!$B$10,C3875/'Peaker Keys'!$B$30))</f>
        <v>3.9480099114901912E-3</v>
      </c>
      <c r="J3875">
        <f>IF('Peaker Keys'!$B$31=1,H3875,I3875)</f>
        <v>0</v>
      </c>
    </row>
    <row r="3876" spans="1:10" x14ac:dyDescent="0.25">
      <c r="A3876">
        <v>3870</v>
      </c>
      <c r="B3876">
        <v>0</v>
      </c>
      <c r="C3876">
        <v>363.8</v>
      </c>
      <c r="D3876">
        <f>MOD(A3876-1+'Peaker Keys'!$B$7,'Peaker Keys'!$B$5)</f>
        <v>3893</v>
      </c>
      <c r="E3876">
        <f>INT(D3876/'Peaker Keys'!$B$6)+1</f>
        <v>163</v>
      </c>
      <c r="F3876">
        <f>MOD(D3876,'Peaker Keys'!$B$6)</f>
        <v>5</v>
      </c>
      <c r="G3876" t="str">
        <f>VLOOKUP(E3876,Clustering!$A$6:$B$370,2,FALSE)</f>
        <v>Summer</v>
      </c>
      <c r="H3876">
        <f>IF('Peaker Keys'!$B$29&gt;0,MAX(0,MIN('Peaker Keys'!$B$10,B3876/'Peaker Keys'!$B$29)),0)</f>
        <v>0</v>
      </c>
      <c r="I3876">
        <f>MAX(0,MIN('Peaker Keys'!$B$10,C3876/'Peaker Keys'!$B$30))</f>
        <v>3.0474984209635722E-3</v>
      </c>
      <c r="J3876">
        <f>IF('Peaker Keys'!$B$31=1,H3876,I3876)</f>
        <v>0</v>
      </c>
    </row>
    <row r="3877" spans="1:10" x14ac:dyDescent="0.25">
      <c r="A3877">
        <v>3871</v>
      </c>
      <c r="B3877">
        <v>0</v>
      </c>
      <c r="C3877">
        <v>363.8</v>
      </c>
      <c r="D3877">
        <f>MOD(A3877-1+'Peaker Keys'!$B$7,'Peaker Keys'!$B$5)</f>
        <v>3894</v>
      </c>
      <c r="E3877">
        <f>INT(D3877/'Peaker Keys'!$B$6)+1</f>
        <v>163</v>
      </c>
      <c r="F3877">
        <f>MOD(D3877,'Peaker Keys'!$B$6)</f>
        <v>6</v>
      </c>
      <c r="G3877" t="str">
        <f>VLOOKUP(E3877,Clustering!$A$6:$B$370,2,FALSE)</f>
        <v>Summer</v>
      </c>
      <c r="H3877">
        <f>IF('Peaker Keys'!$B$29&gt;0,MAX(0,MIN('Peaker Keys'!$B$10,B3877/'Peaker Keys'!$B$29)),0)</f>
        <v>0</v>
      </c>
      <c r="I3877">
        <f>MAX(0,MIN('Peaker Keys'!$B$10,C3877/'Peaker Keys'!$B$30))</f>
        <v>3.0474984209635722E-3</v>
      </c>
      <c r="J3877">
        <f>IF('Peaker Keys'!$B$31=1,H3877,I3877)</f>
        <v>0</v>
      </c>
    </row>
    <row r="3878" spans="1:10" x14ac:dyDescent="0.25">
      <c r="A3878">
        <v>3872</v>
      </c>
      <c r="B3878">
        <v>0</v>
      </c>
      <c r="C3878">
        <v>363.8</v>
      </c>
      <c r="D3878">
        <f>MOD(A3878-1+'Peaker Keys'!$B$7,'Peaker Keys'!$B$5)</f>
        <v>3895</v>
      </c>
      <c r="E3878">
        <f>INT(D3878/'Peaker Keys'!$B$6)+1</f>
        <v>163</v>
      </c>
      <c r="F3878">
        <f>MOD(D3878,'Peaker Keys'!$B$6)</f>
        <v>7</v>
      </c>
      <c r="G3878" t="str">
        <f>VLOOKUP(E3878,Clustering!$A$6:$B$370,2,FALSE)</f>
        <v>Summer</v>
      </c>
      <c r="H3878">
        <f>IF('Peaker Keys'!$B$29&gt;0,MAX(0,MIN('Peaker Keys'!$B$10,B3878/'Peaker Keys'!$B$29)),0)</f>
        <v>0</v>
      </c>
      <c r="I3878">
        <f>MAX(0,MIN('Peaker Keys'!$B$10,C3878/'Peaker Keys'!$B$30))</f>
        <v>3.0474984209635722E-3</v>
      </c>
      <c r="J3878">
        <f>IF('Peaker Keys'!$B$31=1,H3878,I3878)</f>
        <v>0</v>
      </c>
    </row>
    <row r="3879" spans="1:10" x14ac:dyDescent="0.25">
      <c r="A3879">
        <v>3873</v>
      </c>
      <c r="B3879">
        <v>0</v>
      </c>
      <c r="C3879">
        <v>363.8</v>
      </c>
      <c r="D3879">
        <f>MOD(A3879-1+'Peaker Keys'!$B$7,'Peaker Keys'!$B$5)</f>
        <v>3896</v>
      </c>
      <c r="E3879">
        <f>INT(D3879/'Peaker Keys'!$B$6)+1</f>
        <v>163</v>
      </c>
      <c r="F3879">
        <f>MOD(D3879,'Peaker Keys'!$B$6)</f>
        <v>8</v>
      </c>
      <c r="G3879" t="str">
        <f>VLOOKUP(E3879,Clustering!$A$6:$B$370,2,FALSE)</f>
        <v>Summer</v>
      </c>
      <c r="H3879">
        <f>IF('Peaker Keys'!$B$29&gt;0,MAX(0,MIN('Peaker Keys'!$B$10,B3879/'Peaker Keys'!$B$29)),0)</f>
        <v>0</v>
      </c>
      <c r="I3879">
        <f>MAX(0,MIN('Peaker Keys'!$B$10,C3879/'Peaker Keys'!$B$30))</f>
        <v>3.0474984209635722E-3</v>
      </c>
      <c r="J3879">
        <f>IF('Peaker Keys'!$B$31=1,H3879,I3879)</f>
        <v>0</v>
      </c>
    </row>
    <row r="3880" spans="1:10" x14ac:dyDescent="0.25">
      <c r="A3880">
        <v>3874</v>
      </c>
      <c r="B3880">
        <v>0</v>
      </c>
      <c r="C3880">
        <v>363.8</v>
      </c>
      <c r="D3880">
        <f>MOD(A3880-1+'Peaker Keys'!$B$7,'Peaker Keys'!$B$5)</f>
        <v>3897</v>
      </c>
      <c r="E3880">
        <f>INT(D3880/'Peaker Keys'!$B$6)+1</f>
        <v>163</v>
      </c>
      <c r="F3880">
        <f>MOD(D3880,'Peaker Keys'!$B$6)</f>
        <v>9</v>
      </c>
      <c r="G3880" t="str">
        <f>VLOOKUP(E3880,Clustering!$A$6:$B$370,2,FALSE)</f>
        <v>Summer</v>
      </c>
      <c r="H3880">
        <f>IF('Peaker Keys'!$B$29&gt;0,MAX(0,MIN('Peaker Keys'!$B$10,B3880/'Peaker Keys'!$B$29)),0)</f>
        <v>0</v>
      </c>
      <c r="I3880">
        <f>MAX(0,MIN('Peaker Keys'!$B$10,C3880/'Peaker Keys'!$B$30))</f>
        <v>3.0474984209635722E-3</v>
      </c>
      <c r="J3880">
        <f>IF('Peaker Keys'!$B$31=1,H3880,I3880)</f>
        <v>0</v>
      </c>
    </row>
    <row r="3881" spans="1:10" x14ac:dyDescent="0.25">
      <c r="A3881">
        <v>3875</v>
      </c>
      <c r="B3881">
        <v>0</v>
      </c>
      <c r="C3881">
        <v>363.8</v>
      </c>
      <c r="D3881">
        <f>MOD(A3881-1+'Peaker Keys'!$B$7,'Peaker Keys'!$B$5)</f>
        <v>3898</v>
      </c>
      <c r="E3881">
        <f>INT(D3881/'Peaker Keys'!$B$6)+1</f>
        <v>163</v>
      </c>
      <c r="F3881">
        <f>MOD(D3881,'Peaker Keys'!$B$6)</f>
        <v>10</v>
      </c>
      <c r="G3881" t="str">
        <f>VLOOKUP(E3881,Clustering!$A$6:$B$370,2,FALSE)</f>
        <v>Summer</v>
      </c>
      <c r="H3881">
        <f>IF('Peaker Keys'!$B$29&gt;0,MAX(0,MIN('Peaker Keys'!$B$10,B3881/'Peaker Keys'!$B$29)),0)</f>
        <v>0</v>
      </c>
      <c r="I3881">
        <f>MAX(0,MIN('Peaker Keys'!$B$10,C3881/'Peaker Keys'!$B$30))</f>
        <v>3.0474984209635722E-3</v>
      </c>
      <c r="J3881">
        <f>IF('Peaker Keys'!$B$31=1,H3881,I3881)</f>
        <v>0</v>
      </c>
    </row>
    <row r="3882" spans="1:10" x14ac:dyDescent="0.25">
      <c r="A3882">
        <v>3876</v>
      </c>
      <c r="B3882">
        <v>0</v>
      </c>
      <c r="C3882">
        <v>363.8</v>
      </c>
      <c r="D3882">
        <f>MOD(A3882-1+'Peaker Keys'!$B$7,'Peaker Keys'!$B$5)</f>
        <v>3899</v>
      </c>
      <c r="E3882">
        <f>INT(D3882/'Peaker Keys'!$B$6)+1</f>
        <v>163</v>
      </c>
      <c r="F3882">
        <f>MOD(D3882,'Peaker Keys'!$B$6)</f>
        <v>11</v>
      </c>
      <c r="G3882" t="str">
        <f>VLOOKUP(E3882,Clustering!$A$6:$B$370,2,FALSE)</f>
        <v>Summer</v>
      </c>
      <c r="H3882">
        <f>IF('Peaker Keys'!$B$29&gt;0,MAX(0,MIN('Peaker Keys'!$B$10,B3882/'Peaker Keys'!$B$29)),0)</f>
        <v>0</v>
      </c>
      <c r="I3882">
        <f>MAX(0,MIN('Peaker Keys'!$B$10,C3882/'Peaker Keys'!$B$30))</f>
        <v>3.0474984209635722E-3</v>
      </c>
      <c r="J3882">
        <f>IF('Peaker Keys'!$B$31=1,H3882,I3882)</f>
        <v>0</v>
      </c>
    </row>
    <row r="3883" spans="1:10" x14ac:dyDescent="0.25">
      <c r="A3883">
        <v>3877</v>
      </c>
      <c r="B3883">
        <v>0</v>
      </c>
      <c r="C3883">
        <v>471.3</v>
      </c>
      <c r="D3883">
        <f>MOD(A3883-1+'Peaker Keys'!$B$7,'Peaker Keys'!$B$5)</f>
        <v>3900</v>
      </c>
      <c r="E3883">
        <f>INT(D3883/'Peaker Keys'!$B$6)+1</f>
        <v>163</v>
      </c>
      <c r="F3883">
        <f>MOD(D3883,'Peaker Keys'!$B$6)</f>
        <v>12</v>
      </c>
      <c r="G3883" t="str">
        <f>VLOOKUP(E3883,Clustering!$A$6:$B$370,2,FALSE)</f>
        <v>Summer</v>
      </c>
      <c r="H3883">
        <f>IF('Peaker Keys'!$B$29&gt;0,MAX(0,MIN('Peaker Keys'!$B$10,B3883/'Peaker Keys'!$B$29)),0)</f>
        <v>0</v>
      </c>
      <c r="I3883">
        <f>MAX(0,MIN('Peaker Keys'!$B$10,C3883/'Peaker Keys'!$B$30))</f>
        <v>3.9480099114901912E-3</v>
      </c>
      <c r="J3883">
        <f>IF('Peaker Keys'!$B$31=1,H3883,I3883)</f>
        <v>0</v>
      </c>
    </row>
    <row r="3884" spans="1:10" x14ac:dyDescent="0.25">
      <c r="A3884">
        <v>3878</v>
      </c>
      <c r="B3884">
        <v>0</v>
      </c>
      <c r="C3884">
        <v>471.3</v>
      </c>
      <c r="D3884">
        <f>MOD(A3884-1+'Peaker Keys'!$B$7,'Peaker Keys'!$B$5)</f>
        <v>3901</v>
      </c>
      <c r="E3884">
        <f>INT(D3884/'Peaker Keys'!$B$6)+1</f>
        <v>163</v>
      </c>
      <c r="F3884">
        <f>MOD(D3884,'Peaker Keys'!$B$6)</f>
        <v>13</v>
      </c>
      <c r="G3884" t="str">
        <f>VLOOKUP(E3884,Clustering!$A$6:$B$370,2,FALSE)</f>
        <v>Summer</v>
      </c>
      <c r="H3884">
        <f>IF('Peaker Keys'!$B$29&gt;0,MAX(0,MIN('Peaker Keys'!$B$10,B3884/'Peaker Keys'!$B$29)),0)</f>
        <v>0</v>
      </c>
      <c r="I3884">
        <f>MAX(0,MIN('Peaker Keys'!$B$10,C3884/'Peaker Keys'!$B$30))</f>
        <v>3.9480099114901912E-3</v>
      </c>
      <c r="J3884">
        <f>IF('Peaker Keys'!$B$31=1,H3884,I3884)</f>
        <v>0</v>
      </c>
    </row>
    <row r="3885" spans="1:10" x14ac:dyDescent="0.25">
      <c r="A3885">
        <v>3879</v>
      </c>
      <c r="B3885">
        <v>0</v>
      </c>
      <c r="C3885">
        <v>642.5</v>
      </c>
      <c r="D3885">
        <f>MOD(A3885-1+'Peaker Keys'!$B$7,'Peaker Keys'!$B$5)</f>
        <v>3902</v>
      </c>
      <c r="E3885">
        <f>INT(D3885/'Peaker Keys'!$B$6)+1</f>
        <v>163</v>
      </c>
      <c r="F3885">
        <f>MOD(D3885,'Peaker Keys'!$B$6)</f>
        <v>14</v>
      </c>
      <c r="G3885" t="str">
        <f>VLOOKUP(E3885,Clustering!$A$6:$B$370,2,FALSE)</f>
        <v>Summer</v>
      </c>
      <c r="H3885">
        <f>IF('Peaker Keys'!$B$29&gt;0,MAX(0,MIN('Peaker Keys'!$B$10,B3885/'Peaker Keys'!$B$29)),0)</f>
        <v>0</v>
      </c>
      <c r="I3885">
        <f>MAX(0,MIN('Peaker Keys'!$B$10,C3885/'Peaker Keys'!$B$30))</f>
        <v>5.3821268154730486E-3</v>
      </c>
      <c r="J3885">
        <f>IF('Peaker Keys'!$B$31=1,H3885,I3885)</f>
        <v>0</v>
      </c>
    </row>
    <row r="3886" spans="1:10" x14ac:dyDescent="0.25">
      <c r="A3886">
        <v>3880</v>
      </c>
      <c r="B3886">
        <v>0</v>
      </c>
      <c r="C3886">
        <v>1117.5999999999999</v>
      </c>
      <c r="D3886">
        <f>MOD(A3886-1+'Peaker Keys'!$B$7,'Peaker Keys'!$B$5)</f>
        <v>3903</v>
      </c>
      <c r="E3886">
        <f>INT(D3886/'Peaker Keys'!$B$6)+1</f>
        <v>163</v>
      </c>
      <c r="F3886">
        <f>MOD(D3886,'Peaker Keys'!$B$6)</f>
        <v>15</v>
      </c>
      <c r="G3886" t="str">
        <f>VLOOKUP(E3886,Clustering!$A$6:$B$370,2,FALSE)</f>
        <v>Summer</v>
      </c>
      <c r="H3886">
        <f>IF('Peaker Keys'!$B$29&gt;0,MAX(0,MIN('Peaker Keys'!$B$10,B3886/'Peaker Keys'!$B$29)),0)</f>
        <v>0</v>
      </c>
      <c r="I3886">
        <f>MAX(0,MIN('Peaker Keys'!$B$10,C3886/'Peaker Keys'!$B$30))</f>
        <v>9.361968761046972E-3</v>
      </c>
      <c r="J3886">
        <f>IF('Peaker Keys'!$B$31=1,H3886,I3886)</f>
        <v>0</v>
      </c>
    </row>
    <row r="3887" spans="1:10" x14ac:dyDescent="0.25">
      <c r="A3887">
        <v>3881</v>
      </c>
      <c r="B3887">
        <v>0</v>
      </c>
      <c r="C3887">
        <v>1361.1</v>
      </c>
      <c r="D3887">
        <f>MOD(A3887-1+'Peaker Keys'!$B$7,'Peaker Keys'!$B$5)</f>
        <v>3904</v>
      </c>
      <c r="E3887">
        <f>INT(D3887/'Peaker Keys'!$B$6)+1</f>
        <v>163</v>
      </c>
      <c r="F3887">
        <f>MOD(D3887,'Peaker Keys'!$B$6)</f>
        <v>16</v>
      </c>
      <c r="G3887" t="str">
        <f>VLOOKUP(E3887,Clustering!$A$6:$B$370,2,FALSE)</f>
        <v>Summer</v>
      </c>
      <c r="H3887">
        <f>IF('Peaker Keys'!$B$29&gt;0,MAX(0,MIN('Peaker Keys'!$B$10,B3887/'Peaker Keys'!$B$29)),0)</f>
        <v>0</v>
      </c>
      <c r="I3887">
        <f>MAX(0,MIN('Peaker Keys'!$B$10,C3887/'Peaker Keys'!$B$30))</f>
        <v>1.1401731997728197E-2</v>
      </c>
      <c r="J3887">
        <f>IF('Peaker Keys'!$B$31=1,H3887,I3887)</f>
        <v>0</v>
      </c>
    </row>
    <row r="3888" spans="1:10" x14ac:dyDescent="0.25">
      <c r="A3888">
        <v>3882</v>
      </c>
      <c r="B3888">
        <v>0</v>
      </c>
      <c r="C3888">
        <v>1727.8</v>
      </c>
      <c r="D3888">
        <f>MOD(A3888-1+'Peaker Keys'!$B$7,'Peaker Keys'!$B$5)</f>
        <v>3905</v>
      </c>
      <c r="E3888">
        <f>INT(D3888/'Peaker Keys'!$B$6)+1</f>
        <v>163</v>
      </c>
      <c r="F3888">
        <f>MOD(D3888,'Peaker Keys'!$B$6)</f>
        <v>17</v>
      </c>
      <c r="G3888" t="str">
        <f>VLOOKUP(E3888,Clustering!$A$6:$B$370,2,FALSE)</f>
        <v>Summer</v>
      </c>
      <c r="H3888">
        <f>IF('Peaker Keys'!$B$29&gt;0,MAX(0,MIN('Peaker Keys'!$B$10,B3888/'Peaker Keys'!$B$29)),0)</f>
        <v>0</v>
      </c>
      <c r="I3888">
        <f>MAX(0,MIN('Peaker Keys'!$B$10,C3888/'Peaker Keys'!$B$30))</f>
        <v>1.4473523286808301E-2</v>
      </c>
      <c r="J3888">
        <f>IF('Peaker Keys'!$B$31=1,H3888,I3888)</f>
        <v>0</v>
      </c>
    </row>
    <row r="3889" spans="1:10" x14ac:dyDescent="0.25">
      <c r="A3889">
        <v>3883</v>
      </c>
      <c r="B3889">
        <v>0</v>
      </c>
      <c r="C3889">
        <v>1670.4</v>
      </c>
      <c r="D3889">
        <f>MOD(A3889-1+'Peaker Keys'!$B$7,'Peaker Keys'!$B$5)</f>
        <v>3906</v>
      </c>
      <c r="E3889">
        <f>INT(D3889/'Peaker Keys'!$B$6)+1</f>
        <v>163</v>
      </c>
      <c r="F3889">
        <f>MOD(D3889,'Peaker Keys'!$B$6)</f>
        <v>18</v>
      </c>
      <c r="G3889" t="str">
        <f>VLOOKUP(E3889,Clustering!$A$6:$B$370,2,FALSE)</f>
        <v>Summer</v>
      </c>
      <c r="H3889">
        <f>IF('Peaker Keys'!$B$29&gt;0,MAX(0,MIN('Peaker Keys'!$B$10,B3889/'Peaker Keys'!$B$29)),0)</f>
        <v>0</v>
      </c>
      <c r="I3889">
        <f>MAX(0,MIN('Peaker Keys'!$B$10,C3889/'Peaker Keys'!$B$30))</f>
        <v>1.3992692035122462E-2</v>
      </c>
      <c r="J3889">
        <f>IF('Peaker Keys'!$B$31=1,H3889,I3889)</f>
        <v>0</v>
      </c>
    </row>
    <row r="3890" spans="1:10" x14ac:dyDescent="0.25">
      <c r="A3890">
        <v>3884</v>
      </c>
      <c r="B3890">
        <v>0</v>
      </c>
      <c r="C3890">
        <v>2907.4</v>
      </c>
      <c r="D3890">
        <f>MOD(A3890-1+'Peaker Keys'!$B$7,'Peaker Keys'!$B$5)</f>
        <v>3907</v>
      </c>
      <c r="E3890">
        <f>INT(D3890/'Peaker Keys'!$B$6)+1</f>
        <v>163</v>
      </c>
      <c r="F3890">
        <f>MOD(D3890,'Peaker Keys'!$B$6)</f>
        <v>19</v>
      </c>
      <c r="G3890" t="str">
        <f>VLOOKUP(E3890,Clustering!$A$6:$B$370,2,FALSE)</f>
        <v>Summer</v>
      </c>
      <c r="H3890">
        <f>IF('Peaker Keys'!$B$29&gt;0,MAX(0,MIN('Peaker Keys'!$B$10,B3890/'Peaker Keys'!$B$29)),0)</f>
        <v>0</v>
      </c>
      <c r="I3890">
        <f>MAX(0,MIN('Peaker Keys'!$B$10,C3890/'Peaker Keys'!$B$30))</f>
        <v>2.4354856814484582E-2</v>
      </c>
      <c r="J3890">
        <f>IF('Peaker Keys'!$B$31=1,H3890,I3890)</f>
        <v>0</v>
      </c>
    </row>
    <row r="3891" spans="1:10" x14ac:dyDescent="0.25">
      <c r="A3891">
        <v>3885</v>
      </c>
      <c r="B3891">
        <v>0</v>
      </c>
      <c r="C3891">
        <v>3160.2</v>
      </c>
      <c r="D3891">
        <f>MOD(A3891-1+'Peaker Keys'!$B$7,'Peaker Keys'!$B$5)</f>
        <v>3908</v>
      </c>
      <c r="E3891">
        <f>INT(D3891/'Peaker Keys'!$B$6)+1</f>
        <v>163</v>
      </c>
      <c r="F3891">
        <f>MOD(D3891,'Peaker Keys'!$B$6)</f>
        <v>20</v>
      </c>
      <c r="G3891" t="str">
        <f>VLOOKUP(E3891,Clustering!$A$6:$B$370,2,FALSE)</f>
        <v>Summer</v>
      </c>
      <c r="H3891">
        <f>IF('Peaker Keys'!$B$29&gt;0,MAX(0,MIN('Peaker Keys'!$B$10,B3891/'Peaker Keys'!$B$29)),0)</f>
        <v>0</v>
      </c>
      <c r="I3891">
        <f>MAX(0,MIN('Peaker Keys'!$B$10,C3891/'Peaker Keys'!$B$30))</f>
        <v>2.6472524766160199E-2</v>
      </c>
      <c r="J3891">
        <f>IF('Peaker Keys'!$B$31=1,H3891,I3891)</f>
        <v>0</v>
      </c>
    </row>
    <row r="3892" spans="1:10" x14ac:dyDescent="0.25">
      <c r="A3892">
        <v>3886</v>
      </c>
      <c r="B3892">
        <v>0</v>
      </c>
      <c r="C3892">
        <v>2502.6</v>
      </c>
      <c r="D3892">
        <f>MOD(A3892-1+'Peaker Keys'!$B$7,'Peaker Keys'!$B$5)</f>
        <v>3909</v>
      </c>
      <c r="E3892">
        <f>INT(D3892/'Peaker Keys'!$B$6)+1</f>
        <v>163</v>
      </c>
      <c r="F3892">
        <f>MOD(D3892,'Peaker Keys'!$B$6)</f>
        <v>21</v>
      </c>
      <c r="G3892" t="str">
        <f>VLOOKUP(E3892,Clustering!$A$6:$B$370,2,FALSE)</f>
        <v>Summer</v>
      </c>
      <c r="H3892">
        <f>IF('Peaker Keys'!$B$29&gt;0,MAX(0,MIN('Peaker Keys'!$B$10,B3892/'Peaker Keys'!$B$29)),0)</f>
        <v>0</v>
      </c>
      <c r="I3892">
        <f>MAX(0,MIN('Peaker Keys'!$B$10,C3892/'Peaker Keys'!$B$30))</f>
        <v>2.0963907499459693E-2</v>
      </c>
      <c r="J3892">
        <f>IF('Peaker Keys'!$B$31=1,H3892,I3892)</f>
        <v>0</v>
      </c>
    </row>
    <row r="3893" spans="1:10" x14ac:dyDescent="0.25">
      <c r="A3893">
        <v>3887</v>
      </c>
      <c r="B3893">
        <v>0</v>
      </c>
      <c r="C3893">
        <v>1034.0999999999999</v>
      </c>
      <c r="D3893">
        <f>MOD(A3893-1+'Peaker Keys'!$B$7,'Peaker Keys'!$B$5)</f>
        <v>3910</v>
      </c>
      <c r="E3893">
        <f>INT(D3893/'Peaker Keys'!$B$6)+1</f>
        <v>163</v>
      </c>
      <c r="F3893">
        <f>MOD(D3893,'Peaker Keys'!$B$6)</f>
        <v>22</v>
      </c>
      <c r="G3893" t="str">
        <f>VLOOKUP(E3893,Clustering!$A$6:$B$370,2,FALSE)</f>
        <v>Summer</v>
      </c>
      <c r="H3893">
        <f>IF('Peaker Keys'!$B$29&gt;0,MAX(0,MIN('Peaker Keys'!$B$10,B3893/'Peaker Keys'!$B$29)),0)</f>
        <v>0</v>
      </c>
      <c r="I3893">
        <f>MAX(0,MIN('Peaker Keys'!$B$10,C3893/'Peaker Keys'!$B$30))</f>
        <v>8.6625016963123407E-3</v>
      </c>
      <c r="J3893">
        <f>IF('Peaker Keys'!$B$31=1,H3893,I3893)</f>
        <v>0</v>
      </c>
    </row>
    <row r="3894" spans="1:10" x14ac:dyDescent="0.25">
      <c r="A3894">
        <v>3888</v>
      </c>
      <c r="B3894">
        <v>0</v>
      </c>
      <c r="C3894">
        <v>563</v>
      </c>
      <c r="D3894">
        <f>MOD(A3894-1+'Peaker Keys'!$B$7,'Peaker Keys'!$B$5)</f>
        <v>3911</v>
      </c>
      <c r="E3894">
        <f>INT(D3894/'Peaker Keys'!$B$6)+1</f>
        <v>163</v>
      </c>
      <c r="F3894">
        <f>MOD(D3894,'Peaker Keys'!$B$6)</f>
        <v>23</v>
      </c>
      <c r="G3894" t="str">
        <f>VLOOKUP(E3894,Clustering!$A$6:$B$370,2,FALSE)</f>
        <v>Summer</v>
      </c>
      <c r="H3894">
        <f>IF('Peaker Keys'!$B$29&gt;0,MAX(0,MIN('Peaker Keys'!$B$10,B3894/'Peaker Keys'!$B$29)),0)</f>
        <v>0</v>
      </c>
      <c r="I3894">
        <f>MAX(0,MIN('Peaker Keys'!$B$10,C3894/'Peaker Keys'!$B$30))</f>
        <v>4.7161671550370841E-3</v>
      </c>
      <c r="J3894">
        <f>IF('Peaker Keys'!$B$31=1,H3894,I3894)</f>
        <v>0</v>
      </c>
    </row>
    <row r="3895" spans="1:10" x14ac:dyDescent="0.25">
      <c r="A3895">
        <v>3889</v>
      </c>
      <c r="B3895">
        <v>0</v>
      </c>
      <c r="C3895">
        <v>475.4</v>
      </c>
      <c r="D3895">
        <f>MOD(A3895-1+'Peaker Keys'!$B$7,'Peaker Keys'!$B$5)</f>
        <v>3912</v>
      </c>
      <c r="E3895">
        <f>INT(D3895/'Peaker Keys'!$B$6)+1</f>
        <v>164</v>
      </c>
      <c r="F3895">
        <f>MOD(D3895,'Peaker Keys'!$B$6)</f>
        <v>0</v>
      </c>
      <c r="G3895" t="str">
        <f>VLOOKUP(E3895,Clustering!$A$6:$B$370,2,FALSE)</f>
        <v>Winter</v>
      </c>
      <c r="H3895">
        <f>IF('Peaker Keys'!$B$29&gt;0,MAX(0,MIN('Peaker Keys'!$B$10,B3895/'Peaker Keys'!$B$29)),0)</f>
        <v>0</v>
      </c>
      <c r="I3895">
        <f>MAX(0,MIN('Peaker Keys'!$B$10,C3895/'Peaker Keys'!$B$30))</f>
        <v>3.9823550008963229E-3</v>
      </c>
      <c r="J3895">
        <f>IF('Peaker Keys'!$B$31=1,H3895,I3895)</f>
        <v>0</v>
      </c>
    </row>
    <row r="3896" spans="1:10" x14ac:dyDescent="0.25">
      <c r="A3896">
        <v>3890</v>
      </c>
      <c r="B3896">
        <v>0</v>
      </c>
      <c r="C3896">
        <v>475.4</v>
      </c>
      <c r="D3896">
        <f>MOD(A3896-1+'Peaker Keys'!$B$7,'Peaker Keys'!$B$5)</f>
        <v>3913</v>
      </c>
      <c r="E3896">
        <f>INT(D3896/'Peaker Keys'!$B$6)+1</f>
        <v>164</v>
      </c>
      <c r="F3896">
        <f>MOD(D3896,'Peaker Keys'!$B$6)</f>
        <v>1</v>
      </c>
      <c r="G3896" t="str">
        <f>VLOOKUP(E3896,Clustering!$A$6:$B$370,2,FALSE)</f>
        <v>Winter</v>
      </c>
      <c r="H3896">
        <f>IF('Peaker Keys'!$B$29&gt;0,MAX(0,MIN('Peaker Keys'!$B$10,B3896/'Peaker Keys'!$B$29)),0)</f>
        <v>0</v>
      </c>
      <c r="I3896">
        <f>MAX(0,MIN('Peaker Keys'!$B$10,C3896/'Peaker Keys'!$B$30))</f>
        <v>3.9823550008963229E-3</v>
      </c>
      <c r="J3896">
        <f>IF('Peaker Keys'!$B$31=1,H3896,I3896)</f>
        <v>0</v>
      </c>
    </row>
    <row r="3897" spans="1:10" x14ac:dyDescent="0.25">
      <c r="A3897">
        <v>3891</v>
      </c>
      <c r="B3897">
        <v>0</v>
      </c>
      <c r="C3897">
        <v>475.4</v>
      </c>
      <c r="D3897">
        <f>MOD(A3897-1+'Peaker Keys'!$B$7,'Peaker Keys'!$B$5)</f>
        <v>3914</v>
      </c>
      <c r="E3897">
        <f>INT(D3897/'Peaker Keys'!$B$6)+1</f>
        <v>164</v>
      </c>
      <c r="F3897">
        <f>MOD(D3897,'Peaker Keys'!$B$6)</f>
        <v>2</v>
      </c>
      <c r="G3897" t="str">
        <f>VLOOKUP(E3897,Clustering!$A$6:$B$370,2,FALSE)</f>
        <v>Winter</v>
      </c>
      <c r="H3897">
        <f>IF('Peaker Keys'!$B$29&gt;0,MAX(0,MIN('Peaker Keys'!$B$10,B3897/'Peaker Keys'!$B$29)),0)</f>
        <v>0</v>
      </c>
      <c r="I3897">
        <f>MAX(0,MIN('Peaker Keys'!$B$10,C3897/'Peaker Keys'!$B$30))</f>
        <v>3.9823550008963229E-3</v>
      </c>
      <c r="J3897">
        <f>IF('Peaker Keys'!$B$31=1,H3897,I3897)</f>
        <v>0</v>
      </c>
    </row>
    <row r="3898" spans="1:10" x14ac:dyDescent="0.25">
      <c r="A3898">
        <v>3892</v>
      </c>
      <c r="B3898">
        <v>0</v>
      </c>
      <c r="C3898">
        <v>466.6</v>
      </c>
      <c r="D3898">
        <f>MOD(A3898-1+'Peaker Keys'!$B$7,'Peaker Keys'!$B$5)</f>
        <v>3915</v>
      </c>
      <c r="E3898">
        <f>INT(D3898/'Peaker Keys'!$B$6)+1</f>
        <v>164</v>
      </c>
      <c r="F3898">
        <f>MOD(D3898,'Peaker Keys'!$B$6)</f>
        <v>3</v>
      </c>
      <c r="G3898" t="str">
        <f>VLOOKUP(E3898,Clustering!$A$6:$B$370,2,FALSE)</f>
        <v>Winter</v>
      </c>
      <c r="H3898">
        <f>IF('Peaker Keys'!$B$29&gt;0,MAX(0,MIN('Peaker Keys'!$B$10,B3898/'Peaker Keys'!$B$29)),0)</f>
        <v>0</v>
      </c>
      <c r="I3898">
        <f>MAX(0,MIN('Peaker Keys'!$B$10,C3898/'Peaker Keys'!$B$30))</f>
        <v>3.9086387114392607E-3</v>
      </c>
      <c r="J3898">
        <f>IF('Peaker Keys'!$B$31=1,H3898,I3898)</f>
        <v>0</v>
      </c>
    </row>
    <row r="3899" spans="1:10" x14ac:dyDescent="0.25">
      <c r="A3899">
        <v>3893</v>
      </c>
      <c r="B3899">
        <v>0</v>
      </c>
      <c r="C3899">
        <v>411.7</v>
      </c>
      <c r="D3899">
        <f>MOD(A3899-1+'Peaker Keys'!$B$7,'Peaker Keys'!$B$5)</f>
        <v>3916</v>
      </c>
      <c r="E3899">
        <f>INT(D3899/'Peaker Keys'!$B$6)+1</f>
        <v>164</v>
      </c>
      <c r="F3899">
        <f>MOD(D3899,'Peaker Keys'!$B$6)</f>
        <v>4</v>
      </c>
      <c r="G3899" t="str">
        <f>VLOOKUP(E3899,Clustering!$A$6:$B$370,2,FALSE)</f>
        <v>Winter</v>
      </c>
      <c r="H3899">
        <f>IF('Peaker Keys'!$B$29&gt;0,MAX(0,MIN('Peaker Keys'!$B$10,B3899/'Peaker Keys'!$B$29)),0)</f>
        <v>0</v>
      </c>
      <c r="I3899">
        <f>MAX(0,MIN('Peaker Keys'!$B$10,C3899/'Peaker Keys'!$B$30))</f>
        <v>3.4487495874400845E-3</v>
      </c>
      <c r="J3899">
        <f>IF('Peaker Keys'!$B$31=1,H3899,I3899)</f>
        <v>0</v>
      </c>
    </row>
    <row r="3900" spans="1:10" x14ac:dyDescent="0.25">
      <c r="A3900">
        <v>3894</v>
      </c>
      <c r="B3900">
        <v>0</v>
      </c>
      <c r="C3900">
        <v>411.7</v>
      </c>
      <c r="D3900">
        <f>MOD(A3900-1+'Peaker Keys'!$B$7,'Peaker Keys'!$B$5)</f>
        <v>3917</v>
      </c>
      <c r="E3900">
        <f>INT(D3900/'Peaker Keys'!$B$6)+1</f>
        <v>164</v>
      </c>
      <c r="F3900">
        <f>MOD(D3900,'Peaker Keys'!$B$6)</f>
        <v>5</v>
      </c>
      <c r="G3900" t="str">
        <f>VLOOKUP(E3900,Clustering!$A$6:$B$370,2,FALSE)</f>
        <v>Winter</v>
      </c>
      <c r="H3900">
        <f>IF('Peaker Keys'!$B$29&gt;0,MAX(0,MIN('Peaker Keys'!$B$10,B3900/'Peaker Keys'!$B$29)),0)</f>
        <v>0</v>
      </c>
      <c r="I3900">
        <f>MAX(0,MIN('Peaker Keys'!$B$10,C3900/'Peaker Keys'!$B$30))</f>
        <v>3.4487495874400845E-3</v>
      </c>
      <c r="J3900">
        <f>IF('Peaker Keys'!$B$31=1,H3900,I3900)</f>
        <v>0</v>
      </c>
    </row>
    <row r="3901" spans="1:10" x14ac:dyDescent="0.25">
      <c r="A3901">
        <v>3895</v>
      </c>
      <c r="B3901">
        <v>0</v>
      </c>
      <c r="C3901">
        <v>411.7</v>
      </c>
      <c r="D3901">
        <f>MOD(A3901-1+'Peaker Keys'!$B$7,'Peaker Keys'!$B$5)</f>
        <v>3918</v>
      </c>
      <c r="E3901">
        <f>INT(D3901/'Peaker Keys'!$B$6)+1</f>
        <v>164</v>
      </c>
      <c r="F3901">
        <f>MOD(D3901,'Peaker Keys'!$B$6)</f>
        <v>6</v>
      </c>
      <c r="G3901" t="str">
        <f>VLOOKUP(E3901,Clustering!$A$6:$B$370,2,FALSE)</f>
        <v>Winter</v>
      </c>
      <c r="H3901">
        <f>IF('Peaker Keys'!$B$29&gt;0,MAX(0,MIN('Peaker Keys'!$B$10,B3901/'Peaker Keys'!$B$29)),0)</f>
        <v>0</v>
      </c>
      <c r="I3901">
        <f>MAX(0,MIN('Peaker Keys'!$B$10,C3901/'Peaker Keys'!$B$30))</f>
        <v>3.4487495874400845E-3</v>
      </c>
      <c r="J3901">
        <f>IF('Peaker Keys'!$B$31=1,H3901,I3901)</f>
        <v>0</v>
      </c>
    </row>
    <row r="3902" spans="1:10" x14ac:dyDescent="0.25">
      <c r="A3902">
        <v>3896</v>
      </c>
      <c r="B3902">
        <v>0</v>
      </c>
      <c r="C3902">
        <v>446.1</v>
      </c>
      <c r="D3902">
        <f>MOD(A3902-1+'Peaker Keys'!$B$7,'Peaker Keys'!$B$5)</f>
        <v>3919</v>
      </c>
      <c r="E3902">
        <f>INT(D3902/'Peaker Keys'!$B$6)+1</f>
        <v>164</v>
      </c>
      <c r="F3902">
        <f>MOD(D3902,'Peaker Keys'!$B$6)</f>
        <v>7</v>
      </c>
      <c r="G3902" t="str">
        <f>VLOOKUP(E3902,Clustering!$A$6:$B$370,2,FALSE)</f>
        <v>Winter</v>
      </c>
      <c r="H3902">
        <f>IF('Peaker Keys'!$B$29&gt;0,MAX(0,MIN('Peaker Keys'!$B$10,B3902/'Peaker Keys'!$B$29)),0)</f>
        <v>0</v>
      </c>
      <c r="I3902">
        <f>MAX(0,MIN('Peaker Keys'!$B$10,C3902/'Peaker Keys'!$B$30))</f>
        <v>3.7369132644086028E-3</v>
      </c>
      <c r="J3902">
        <f>IF('Peaker Keys'!$B$31=1,H3902,I3902)</f>
        <v>0</v>
      </c>
    </row>
    <row r="3903" spans="1:10" x14ac:dyDescent="0.25">
      <c r="A3903">
        <v>3897</v>
      </c>
      <c r="B3903">
        <v>0</v>
      </c>
      <c r="C3903">
        <v>411.7</v>
      </c>
      <c r="D3903">
        <f>MOD(A3903-1+'Peaker Keys'!$B$7,'Peaker Keys'!$B$5)</f>
        <v>3920</v>
      </c>
      <c r="E3903">
        <f>INT(D3903/'Peaker Keys'!$B$6)+1</f>
        <v>164</v>
      </c>
      <c r="F3903">
        <f>MOD(D3903,'Peaker Keys'!$B$6)</f>
        <v>8</v>
      </c>
      <c r="G3903" t="str">
        <f>VLOOKUP(E3903,Clustering!$A$6:$B$370,2,FALSE)</f>
        <v>Winter</v>
      </c>
      <c r="H3903">
        <f>IF('Peaker Keys'!$B$29&gt;0,MAX(0,MIN('Peaker Keys'!$B$10,B3903/'Peaker Keys'!$B$29)),0)</f>
        <v>0</v>
      </c>
      <c r="I3903">
        <f>MAX(0,MIN('Peaker Keys'!$B$10,C3903/'Peaker Keys'!$B$30))</f>
        <v>3.4487495874400845E-3</v>
      </c>
      <c r="J3903">
        <f>IF('Peaker Keys'!$B$31=1,H3903,I3903)</f>
        <v>0</v>
      </c>
    </row>
    <row r="3904" spans="1:10" x14ac:dyDescent="0.25">
      <c r="A3904">
        <v>3898</v>
      </c>
      <c r="B3904">
        <v>0</v>
      </c>
      <c r="C3904">
        <v>411.7</v>
      </c>
      <c r="D3904">
        <f>MOD(A3904-1+'Peaker Keys'!$B$7,'Peaker Keys'!$B$5)</f>
        <v>3921</v>
      </c>
      <c r="E3904">
        <f>INT(D3904/'Peaker Keys'!$B$6)+1</f>
        <v>164</v>
      </c>
      <c r="F3904">
        <f>MOD(D3904,'Peaker Keys'!$B$6)</f>
        <v>9</v>
      </c>
      <c r="G3904" t="str">
        <f>VLOOKUP(E3904,Clustering!$A$6:$B$370,2,FALSE)</f>
        <v>Winter</v>
      </c>
      <c r="H3904">
        <f>IF('Peaker Keys'!$B$29&gt;0,MAX(0,MIN('Peaker Keys'!$B$10,B3904/'Peaker Keys'!$B$29)),0)</f>
        <v>0</v>
      </c>
      <c r="I3904">
        <f>MAX(0,MIN('Peaker Keys'!$B$10,C3904/'Peaker Keys'!$B$30))</f>
        <v>3.4487495874400845E-3</v>
      </c>
      <c r="J3904">
        <f>IF('Peaker Keys'!$B$31=1,H3904,I3904)</f>
        <v>0</v>
      </c>
    </row>
    <row r="3905" spans="1:10" x14ac:dyDescent="0.25">
      <c r="A3905">
        <v>3899</v>
      </c>
      <c r="B3905">
        <v>0</v>
      </c>
      <c r="C3905">
        <v>608</v>
      </c>
      <c r="D3905">
        <f>MOD(A3905-1+'Peaker Keys'!$B$7,'Peaker Keys'!$B$5)</f>
        <v>3922</v>
      </c>
      <c r="E3905">
        <f>INT(D3905/'Peaker Keys'!$B$6)+1</f>
        <v>164</v>
      </c>
      <c r="F3905">
        <f>MOD(D3905,'Peaker Keys'!$B$6)</f>
        <v>10</v>
      </c>
      <c r="G3905" t="str">
        <f>VLOOKUP(E3905,Clustering!$A$6:$B$370,2,FALSE)</f>
        <v>Winter</v>
      </c>
      <c r="H3905">
        <f>IF('Peaker Keys'!$B$29&gt;0,MAX(0,MIN('Peaker Keys'!$B$10,B3905/'Peaker Keys'!$B$29)),0)</f>
        <v>0</v>
      </c>
      <c r="I3905">
        <f>MAX(0,MIN('Peaker Keys'!$B$10,C3905/'Peaker Keys'!$B$30))</f>
        <v>5.0931254533970642E-3</v>
      </c>
      <c r="J3905">
        <f>IF('Peaker Keys'!$B$31=1,H3905,I3905)</f>
        <v>0</v>
      </c>
    </row>
    <row r="3906" spans="1:10" x14ac:dyDescent="0.25">
      <c r="A3906">
        <v>3900</v>
      </c>
      <c r="B3906">
        <v>0</v>
      </c>
      <c r="C3906">
        <v>619.79999999999995</v>
      </c>
      <c r="D3906">
        <f>MOD(A3906-1+'Peaker Keys'!$B$7,'Peaker Keys'!$B$5)</f>
        <v>3923</v>
      </c>
      <c r="E3906">
        <f>INT(D3906/'Peaker Keys'!$B$6)+1</f>
        <v>164</v>
      </c>
      <c r="F3906">
        <f>MOD(D3906,'Peaker Keys'!$B$6)</f>
        <v>11</v>
      </c>
      <c r="G3906" t="str">
        <f>VLOOKUP(E3906,Clustering!$A$6:$B$370,2,FALSE)</f>
        <v>Winter</v>
      </c>
      <c r="H3906">
        <f>IF('Peaker Keys'!$B$29&gt;0,MAX(0,MIN('Peaker Keys'!$B$10,B3906/'Peaker Keys'!$B$29)),0)</f>
        <v>0</v>
      </c>
      <c r="I3906">
        <f>MAX(0,MIN('Peaker Keys'!$B$10,C3906/'Peaker Keys'!$B$30))</f>
        <v>5.1919722960781251E-3</v>
      </c>
      <c r="J3906">
        <f>IF('Peaker Keys'!$B$31=1,H3906,I3906)</f>
        <v>0</v>
      </c>
    </row>
    <row r="3907" spans="1:10" x14ac:dyDescent="0.25">
      <c r="A3907">
        <v>3901</v>
      </c>
      <c r="B3907">
        <v>0</v>
      </c>
      <c r="C3907">
        <v>1087.3</v>
      </c>
      <c r="D3907">
        <f>MOD(A3907-1+'Peaker Keys'!$B$7,'Peaker Keys'!$B$5)</f>
        <v>3924</v>
      </c>
      <c r="E3907">
        <f>INT(D3907/'Peaker Keys'!$B$6)+1</f>
        <v>164</v>
      </c>
      <c r="F3907">
        <f>MOD(D3907,'Peaker Keys'!$B$6)</f>
        <v>12</v>
      </c>
      <c r="G3907" t="str">
        <f>VLOOKUP(E3907,Clustering!$A$6:$B$370,2,FALSE)</f>
        <v>Winter</v>
      </c>
      <c r="H3907">
        <f>IF('Peaker Keys'!$B$29&gt;0,MAX(0,MIN('Peaker Keys'!$B$10,B3907/'Peaker Keys'!$B$29)),0)</f>
        <v>0</v>
      </c>
      <c r="I3907">
        <f>MAX(0,MIN('Peaker Keys'!$B$10,C3907/'Peaker Keys'!$B$30))</f>
        <v>9.108150173484585E-3</v>
      </c>
      <c r="J3907">
        <f>IF('Peaker Keys'!$B$31=1,H3907,I3907)</f>
        <v>0</v>
      </c>
    </row>
    <row r="3908" spans="1:10" x14ac:dyDescent="0.25">
      <c r="A3908">
        <v>3902</v>
      </c>
      <c r="B3908">
        <v>0</v>
      </c>
      <c r="C3908">
        <v>1623.2</v>
      </c>
      <c r="D3908">
        <f>MOD(A3908-1+'Peaker Keys'!$B$7,'Peaker Keys'!$B$5)</f>
        <v>3925</v>
      </c>
      <c r="E3908">
        <f>INT(D3908/'Peaker Keys'!$B$6)+1</f>
        <v>164</v>
      </c>
      <c r="F3908">
        <f>MOD(D3908,'Peaker Keys'!$B$6)</f>
        <v>13</v>
      </c>
      <c r="G3908" t="str">
        <f>VLOOKUP(E3908,Clustering!$A$6:$B$370,2,FALSE)</f>
        <v>Winter</v>
      </c>
      <c r="H3908">
        <f>IF('Peaker Keys'!$B$29&gt;0,MAX(0,MIN('Peaker Keys'!$B$10,B3908/'Peaker Keys'!$B$29)),0)</f>
        <v>0</v>
      </c>
      <c r="I3908">
        <f>MAX(0,MIN('Peaker Keys'!$B$10,C3908/'Peaker Keys'!$B$30))</f>
        <v>1.3597304664398215E-2</v>
      </c>
      <c r="J3908">
        <f>IF('Peaker Keys'!$B$31=1,H3908,I3908)</f>
        <v>0</v>
      </c>
    </row>
    <row r="3909" spans="1:10" x14ac:dyDescent="0.25">
      <c r="A3909">
        <v>3903</v>
      </c>
      <c r="B3909">
        <v>0</v>
      </c>
      <c r="C3909">
        <v>1817.4</v>
      </c>
      <c r="D3909">
        <f>MOD(A3909-1+'Peaker Keys'!$B$7,'Peaker Keys'!$B$5)</f>
        <v>3926</v>
      </c>
      <c r="E3909">
        <f>INT(D3909/'Peaker Keys'!$B$6)+1</f>
        <v>164</v>
      </c>
      <c r="F3909">
        <f>MOD(D3909,'Peaker Keys'!$B$6)</f>
        <v>14</v>
      </c>
      <c r="G3909" t="str">
        <f>VLOOKUP(E3909,Clustering!$A$6:$B$370,2,FALSE)</f>
        <v>Winter</v>
      </c>
      <c r="H3909">
        <f>IF('Peaker Keys'!$B$29&gt;0,MAX(0,MIN('Peaker Keys'!$B$10,B3909/'Peaker Keys'!$B$29)),0)</f>
        <v>0</v>
      </c>
      <c r="I3909">
        <f>MAX(0,MIN('Peaker Keys'!$B$10,C3909/'Peaker Keys'!$B$30))</f>
        <v>1.5224089143098396E-2</v>
      </c>
      <c r="J3909">
        <f>IF('Peaker Keys'!$B$31=1,H3909,I3909)</f>
        <v>0</v>
      </c>
    </row>
    <row r="3910" spans="1:10" x14ac:dyDescent="0.25">
      <c r="A3910">
        <v>3904</v>
      </c>
      <c r="B3910">
        <v>0</v>
      </c>
      <c r="C3910">
        <v>2355.1</v>
      </c>
      <c r="D3910">
        <f>MOD(A3910-1+'Peaker Keys'!$B$7,'Peaker Keys'!$B$5)</f>
        <v>3927</v>
      </c>
      <c r="E3910">
        <f>INT(D3910/'Peaker Keys'!$B$6)+1</f>
        <v>164</v>
      </c>
      <c r="F3910">
        <f>MOD(D3910,'Peaker Keys'!$B$6)</f>
        <v>15</v>
      </c>
      <c r="G3910" t="str">
        <f>VLOOKUP(E3910,Clustering!$A$6:$B$370,2,FALSE)</f>
        <v>Winter</v>
      </c>
      <c r="H3910">
        <f>IF('Peaker Keys'!$B$29&gt;0,MAX(0,MIN('Peaker Keys'!$B$10,B3910/'Peaker Keys'!$B$29)),0)</f>
        <v>0</v>
      </c>
      <c r="I3910">
        <f>MAX(0,MIN('Peaker Keys'!$B$10,C3910/'Peaker Keys'!$B$30))</f>
        <v>1.9728321965946424E-2</v>
      </c>
      <c r="J3910">
        <f>IF('Peaker Keys'!$B$31=1,H3910,I3910)</f>
        <v>0</v>
      </c>
    </row>
    <row r="3911" spans="1:10" x14ac:dyDescent="0.25">
      <c r="A3911">
        <v>3905</v>
      </c>
      <c r="B3911">
        <v>0</v>
      </c>
      <c r="C3911">
        <v>3125.8</v>
      </c>
      <c r="D3911">
        <f>MOD(A3911-1+'Peaker Keys'!$B$7,'Peaker Keys'!$B$5)</f>
        <v>3928</v>
      </c>
      <c r="E3911">
        <f>INT(D3911/'Peaker Keys'!$B$6)+1</f>
        <v>164</v>
      </c>
      <c r="F3911">
        <f>MOD(D3911,'Peaker Keys'!$B$6)</f>
        <v>16</v>
      </c>
      <c r="G3911" t="str">
        <f>VLOOKUP(E3911,Clustering!$A$6:$B$370,2,FALSE)</f>
        <v>Winter</v>
      </c>
      <c r="H3911">
        <f>IF('Peaker Keys'!$B$29&gt;0,MAX(0,MIN('Peaker Keys'!$B$10,B3911/'Peaker Keys'!$B$29)),0)</f>
        <v>0</v>
      </c>
      <c r="I3911">
        <f>MAX(0,MIN('Peaker Keys'!$B$10,C3911/'Peaker Keys'!$B$30))</f>
        <v>2.6184361089191685E-2</v>
      </c>
      <c r="J3911">
        <f>IF('Peaker Keys'!$B$31=1,H3911,I3911)</f>
        <v>0</v>
      </c>
    </row>
    <row r="3912" spans="1:10" x14ac:dyDescent="0.25">
      <c r="A3912">
        <v>3906</v>
      </c>
      <c r="B3912">
        <v>0</v>
      </c>
      <c r="C3912">
        <v>5285.3</v>
      </c>
      <c r="D3912">
        <f>MOD(A3912-1+'Peaker Keys'!$B$7,'Peaker Keys'!$B$5)</f>
        <v>3929</v>
      </c>
      <c r="E3912">
        <f>INT(D3912/'Peaker Keys'!$B$6)+1</f>
        <v>164</v>
      </c>
      <c r="F3912">
        <f>MOD(D3912,'Peaker Keys'!$B$6)</f>
        <v>17</v>
      </c>
      <c r="G3912" t="str">
        <f>VLOOKUP(E3912,Clustering!$A$6:$B$370,2,FALSE)</f>
        <v>Winter</v>
      </c>
      <c r="H3912">
        <f>IF('Peaker Keys'!$B$29&gt;0,MAX(0,MIN('Peaker Keys'!$B$10,B3912/'Peaker Keys'!$B$29)),0)</f>
        <v>0</v>
      </c>
      <c r="I3912">
        <f>MAX(0,MIN('Peaker Keys'!$B$10,C3912/'Peaker Keys'!$B$30))</f>
        <v>4.4274170984933393E-2</v>
      </c>
      <c r="J3912">
        <f>IF('Peaker Keys'!$B$31=1,H3912,I3912)</f>
        <v>0</v>
      </c>
    </row>
    <row r="3913" spans="1:10" x14ac:dyDescent="0.25">
      <c r="A3913">
        <v>3907</v>
      </c>
      <c r="B3913">
        <v>0</v>
      </c>
      <c r="C3913">
        <v>10540.2</v>
      </c>
      <c r="D3913">
        <f>MOD(A3913-1+'Peaker Keys'!$B$7,'Peaker Keys'!$B$5)</f>
        <v>3930</v>
      </c>
      <c r="E3913">
        <f>INT(D3913/'Peaker Keys'!$B$6)+1</f>
        <v>164</v>
      </c>
      <c r="F3913">
        <f>MOD(D3913,'Peaker Keys'!$B$6)</f>
        <v>18</v>
      </c>
      <c r="G3913" t="str">
        <f>VLOOKUP(E3913,Clustering!$A$6:$B$370,2,FALSE)</f>
        <v>Winter</v>
      </c>
      <c r="H3913">
        <f>IF('Peaker Keys'!$B$29&gt;0,MAX(0,MIN('Peaker Keys'!$B$10,B3913/'Peaker Keys'!$B$29)),0)</f>
        <v>0</v>
      </c>
      <c r="I3913">
        <f>MAX(0,MIN('Peaker Keys'!$B$10,C3913/'Peaker Keys'!$B$30))</f>
        <v>8.8293685697196936E-2</v>
      </c>
      <c r="J3913">
        <f>IF('Peaker Keys'!$B$31=1,H3913,I3913)</f>
        <v>0</v>
      </c>
    </row>
    <row r="3914" spans="1:10" x14ac:dyDescent="0.25">
      <c r="A3914">
        <v>3908</v>
      </c>
      <c r="B3914">
        <v>0</v>
      </c>
      <c r="C3914">
        <v>8673.2999999999993</v>
      </c>
      <c r="D3914">
        <f>MOD(A3914-1+'Peaker Keys'!$B$7,'Peaker Keys'!$B$5)</f>
        <v>3931</v>
      </c>
      <c r="E3914">
        <f>INT(D3914/'Peaker Keys'!$B$6)+1</f>
        <v>164</v>
      </c>
      <c r="F3914">
        <f>MOD(D3914,'Peaker Keys'!$B$6)</f>
        <v>19</v>
      </c>
      <c r="G3914" t="str">
        <f>VLOOKUP(E3914,Clustering!$A$6:$B$370,2,FALSE)</f>
        <v>Winter</v>
      </c>
      <c r="H3914">
        <f>IF('Peaker Keys'!$B$29&gt;0,MAX(0,MIN('Peaker Keys'!$B$10,B3914/'Peaker Keys'!$B$29)),0)</f>
        <v>0</v>
      </c>
      <c r="I3914">
        <f>MAX(0,MIN('Peaker Keys'!$B$10,C3914/'Peaker Keys'!$B$30))</f>
        <v>7.2654942425902549E-2</v>
      </c>
      <c r="J3914">
        <f>IF('Peaker Keys'!$B$31=1,H3914,I3914)</f>
        <v>0</v>
      </c>
    </row>
    <row r="3915" spans="1:10" x14ac:dyDescent="0.25">
      <c r="A3915">
        <v>3909</v>
      </c>
      <c r="B3915">
        <v>0</v>
      </c>
      <c r="C3915">
        <v>4050.9</v>
      </c>
      <c r="D3915">
        <f>MOD(A3915-1+'Peaker Keys'!$B$7,'Peaker Keys'!$B$5)</f>
        <v>3932</v>
      </c>
      <c r="E3915">
        <f>INT(D3915/'Peaker Keys'!$B$6)+1</f>
        <v>164</v>
      </c>
      <c r="F3915">
        <f>MOD(D3915,'Peaker Keys'!$B$6)</f>
        <v>20</v>
      </c>
      <c r="G3915" t="str">
        <f>VLOOKUP(E3915,Clustering!$A$6:$B$370,2,FALSE)</f>
        <v>Winter</v>
      </c>
      <c r="H3915">
        <f>IF('Peaker Keys'!$B$29&gt;0,MAX(0,MIN('Peaker Keys'!$B$10,B3915/'Peaker Keys'!$B$29)),0)</f>
        <v>0</v>
      </c>
      <c r="I3915">
        <f>MAX(0,MIN('Peaker Keys'!$B$10,C3915/'Peaker Keys'!$B$30))</f>
        <v>3.3933786018365407E-2</v>
      </c>
      <c r="J3915">
        <f>IF('Peaker Keys'!$B$31=1,H3915,I3915)</f>
        <v>0</v>
      </c>
    </row>
    <row r="3916" spans="1:10" x14ac:dyDescent="0.25">
      <c r="A3916">
        <v>3910</v>
      </c>
      <c r="B3916">
        <v>0</v>
      </c>
      <c r="C3916">
        <v>7362.3</v>
      </c>
      <c r="D3916">
        <f>MOD(A3916-1+'Peaker Keys'!$B$7,'Peaker Keys'!$B$5)</f>
        <v>3933</v>
      </c>
      <c r="E3916">
        <f>INT(D3916/'Peaker Keys'!$B$6)+1</f>
        <v>164</v>
      </c>
      <c r="F3916">
        <f>MOD(D3916,'Peaker Keys'!$B$6)</f>
        <v>21</v>
      </c>
      <c r="G3916" t="str">
        <f>VLOOKUP(E3916,Clustering!$A$6:$B$370,2,FALSE)</f>
        <v>Winter</v>
      </c>
      <c r="H3916">
        <f>IF('Peaker Keys'!$B$29&gt;0,MAX(0,MIN('Peaker Keys'!$B$10,B3916/'Peaker Keys'!$B$29)),0)</f>
        <v>0</v>
      </c>
      <c r="I3916">
        <f>MAX(0,MIN('Peaker Keys'!$B$10,C3916/'Peaker Keys'!$B$30))</f>
        <v>6.1672890667015146E-2</v>
      </c>
      <c r="J3916">
        <f>IF('Peaker Keys'!$B$31=1,H3916,I3916)</f>
        <v>0</v>
      </c>
    </row>
    <row r="3917" spans="1:10" x14ac:dyDescent="0.25">
      <c r="A3917">
        <v>3911</v>
      </c>
      <c r="B3917">
        <v>0</v>
      </c>
      <c r="C3917">
        <v>4360.8999999999996</v>
      </c>
      <c r="D3917">
        <f>MOD(A3917-1+'Peaker Keys'!$B$7,'Peaker Keys'!$B$5)</f>
        <v>3934</v>
      </c>
      <c r="E3917">
        <f>INT(D3917/'Peaker Keys'!$B$6)+1</f>
        <v>164</v>
      </c>
      <c r="F3917">
        <f>MOD(D3917,'Peaker Keys'!$B$6)</f>
        <v>22</v>
      </c>
      <c r="G3917" t="str">
        <f>VLOOKUP(E3917,Clustering!$A$6:$B$370,2,FALSE)</f>
        <v>Winter</v>
      </c>
      <c r="H3917">
        <f>IF('Peaker Keys'!$B$29&gt;0,MAX(0,MIN('Peaker Keys'!$B$10,B3917/'Peaker Keys'!$B$29)),0)</f>
        <v>0</v>
      </c>
      <c r="I3917">
        <f>MAX(0,MIN('Peaker Keys'!$B$10,C3917/'Peaker Keys'!$B$30))</f>
        <v>3.6530609851511936E-2</v>
      </c>
      <c r="J3917">
        <f>IF('Peaker Keys'!$B$31=1,H3917,I3917)</f>
        <v>0</v>
      </c>
    </row>
    <row r="3918" spans="1:10" x14ac:dyDescent="0.25">
      <c r="A3918">
        <v>3912</v>
      </c>
      <c r="B3918">
        <v>0</v>
      </c>
      <c r="C3918">
        <v>934.2</v>
      </c>
      <c r="D3918">
        <f>MOD(A3918-1+'Peaker Keys'!$B$7,'Peaker Keys'!$B$5)</f>
        <v>3935</v>
      </c>
      <c r="E3918">
        <f>INT(D3918/'Peaker Keys'!$B$6)+1</f>
        <v>164</v>
      </c>
      <c r="F3918">
        <f>MOD(D3918,'Peaker Keys'!$B$6)</f>
        <v>23</v>
      </c>
      <c r="G3918" t="str">
        <f>VLOOKUP(E3918,Clustering!$A$6:$B$370,2,FALSE)</f>
        <v>Winter</v>
      </c>
      <c r="H3918">
        <f>IF('Peaker Keys'!$B$29&gt;0,MAX(0,MIN('Peaker Keys'!$B$10,B3918/'Peaker Keys'!$B$29)),0)</f>
        <v>0</v>
      </c>
      <c r="I3918">
        <f>MAX(0,MIN('Peaker Keys'!$B$10,C3918/'Peaker Keys'!$B$30))</f>
        <v>7.8256542739531861E-3</v>
      </c>
      <c r="J3918">
        <f>IF('Peaker Keys'!$B$31=1,H3918,I3918)</f>
        <v>0</v>
      </c>
    </row>
    <row r="3919" spans="1:10" x14ac:dyDescent="0.25">
      <c r="A3919">
        <v>3913</v>
      </c>
      <c r="B3919">
        <v>0</v>
      </c>
      <c r="C3919">
        <v>934.2</v>
      </c>
      <c r="D3919">
        <f>MOD(A3919-1+'Peaker Keys'!$B$7,'Peaker Keys'!$B$5)</f>
        <v>3936</v>
      </c>
      <c r="E3919">
        <f>INT(D3919/'Peaker Keys'!$B$6)+1</f>
        <v>165</v>
      </c>
      <c r="F3919">
        <f>MOD(D3919,'Peaker Keys'!$B$6)</f>
        <v>0</v>
      </c>
      <c r="G3919" t="str">
        <f>VLOOKUP(E3919,Clustering!$A$6:$B$370,2,FALSE)</f>
        <v>Summer</v>
      </c>
      <c r="H3919">
        <f>IF('Peaker Keys'!$B$29&gt;0,MAX(0,MIN('Peaker Keys'!$B$10,B3919/'Peaker Keys'!$B$29)),0)</f>
        <v>0</v>
      </c>
      <c r="I3919">
        <f>MAX(0,MIN('Peaker Keys'!$B$10,C3919/'Peaker Keys'!$B$30))</f>
        <v>7.8256542739531861E-3</v>
      </c>
      <c r="J3919">
        <f>IF('Peaker Keys'!$B$31=1,H3919,I3919)</f>
        <v>0</v>
      </c>
    </row>
    <row r="3920" spans="1:10" x14ac:dyDescent="0.25">
      <c r="A3920">
        <v>3914</v>
      </c>
      <c r="B3920">
        <v>0</v>
      </c>
      <c r="C3920">
        <v>934.2</v>
      </c>
      <c r="D3920">
        <f>MOD(A3920-1+'Peaker Keys'!$B$7,'Peaker Keys'!$B$5)</f>
        <v>3937</v>
      </c>
      <c r="E3920">
        <f>INT(D3920/'Peaker Keys'!$B$6)+1</f>
        <v>165</v>
      </c>
      <c r="F3920">
        <f>MOD(D3920,'Peaker Keys'!$B$6)</f>
        <v>1</v>
      </c>
      <c r="G3920" t="str">
        <f>VLOOKUP(E3920,Clustering!$A$6:$B$370,2,FALSE)</f>
        <v>Summer</v>
      </c>
      <c r="H3920">
        <f>IF('Peaker Keys'!$B$29&gt;0,MAX(0,MIN('Peaker Keys'!$B$10,B3920/'Peaker Keys'!$B$29)),0)</f>
        <v>0</v>
      </c>
      <c r="I3920">
        <f>MAX(0,MIN('Peaker Keys'!$B$10,C3920/'Peaker Keys'!$B$30))</f>
        <v>7.8256542739531861E-3</v>
      </c>
      <c r="J3920">
        <f>IF('Peaker Keys'!$B$31=1,H3920,I3920)</f>
        <v>0</v>
      </c>
    </row>
    <row r="3921" spans="1:10" x14ac:dyDescent="0.25">
      <c r="A3921">
        <v>3915</v>
      </c>
      <c r="B3921">
        <v>0</v>
      </c>
      <c r="C3921">
        <v>934.2</v>
      </c>
      <c r="D3921">
        <f>MOD(A3921-1+'Peaker Keys'!$B$7,'Peaker Keys'!$B$5)</f>
        <v>3938</v>
      </c>
      <c r="E3921">
        <f>INT(D3921/'Peaker Keys'!$B$6)+1</f>
        <v>165</v>
      </c>
      <c r="F3921">
        <f>MOD(D3921,'Peaker Keys'!$B$6)</f>
        <v>2</v>
      </c>
      <c r="G3921" t="str">
        <f>VLOOKUP(E3921,Clustering!$A$6:$B$370,2,FALSE)</f>
        <v>Summer</v>
      </c>
      <c r="H3921">
        <f>IF('Peaker Keys'!$B$29&gt;0,MAX(0,MIN('Peaker Keys'!$B$10,B3921/'Peaker Keys'!$B$29)),0)</f>
        <v>0</v>
      </c>
      <c r="I3921">
        <f>MAX(0,MIN('Peaker Keys'!$B$10,C3921/'Peaker Keys'!$B$30))</f>
        <v>7.8256542739531861E-3</v>
      </c>
      <c r="J3921">
        <f>IF('Peaker Keys'!$B$31=1,H3921,I3921)</f>
        <v>0</v>
      </c>
    </row>
    <row r="3922" spans="1:10" x14ac:dyDescent="0.25">
      <c r="A3922">
        <v>3916</v>
      </c>
      <c r="B3922">
        <v>0</v>
      </c>
      <c r="C3922">
        <v>932.5</v>
      </c>
      <c r="D3922">
        <f>MOD(A3922-1+'Peaker Keys'!$B$7,'Peaker Keys'!$B$5)</f>
        <v>3939</v>
      </c>
      <c r="E3922">
        <f>INT(D3922/'Peaker Keys'!$B$6)+1</f>
        <v>165</v>
      </c>
      <c r="F3922">
        <f>MOD(D3922,'Peaker Keys'!$B$6)</f>
        <v>3</v>
      </c>
      <c r="G3922" t="str">
        <f>VLOOKUP(E3922,Clustering!$A$6:$B$370,2,FALSE)</f>
        <v>Summer</v>
      </c>
      <c r="H3922">
        <f>IF('Peaker Keys'!$B$29&gt;0,MAX(0,MIN('Peaker Keys'!$B$10,B3922/'Peaker Keys'!$B$29)),0)</f>
        <v>0</v>
      </c>
      <c r="I3922">
        <f>MAX(0,MIN('Peaker Keys'!$B$10,C3922/'Peaker Keys'!$B$30))</f>
        <v>7.8114136271262543E-3</v>
      </c>
      <c r="J3922">
        <f>IF('Peaker Keys'!$B$31=1,H3922,I3922)</f>
        <v>0</v>
      </c>
    </row>
    <row r="3923" spans="1:10" x14ac:dyDescent="0.25">
      <c r="A3923">
        <v>3917</v>
      </c>
      <c r="B3923">
        <v>0</v>
      </c>
      <c r="C3923">
        <v>892.3</v>
      </c>
      <c r="D3923">
        <f>MOD(A3923-1+'Peaker Keys'!$B$7,'Peaker Keys'!$B$5)</f>
        <v>3940</v>
      </c>
      <c r="E3923">
        <f>INT(D3923/'Peaker Keys'!$B$6)+1</f>
        <v>165</v>
      </c>
      <c r="F3923">
        <f>MOD(D3923,'Peaker Keys'!$B$6)</f>
        <v>4</v>
      </c>
      <c r="G3923" t="str">
        <f>VLOOKUP(E3923,Clustering!$A$6:$B$370,2,FALSE)</f>
        <v>Summer</v>
      </c>
      <c r="H3923">
        <f>IF('Peaker Keys'!$B$29&gt;0,MAX(0,MIN('Peaker Keys'!$B$10,B3923/'Peaker Keys'!$B$29)),0)</f>
        <v>0</v>
      </c>
      <c r="I3923">
        <f>MAX(0,MIN('Peaker Keys'!$B$10,C3923/'Peaker Keys'!$B$30))</f>
        <v>7.4746642139246712E-3</v>
      </c>
      <c r="J3923">
        <f>IF('Peaker Keys'!$B$31=1,H3923,I3923)</f>
        <v>0</v>
      </c>
    </row>
    <row r="3924" spans="1:10" x14ac:dyDescent="0.25">
      <c r="A3924">
        <v>3918</v>
      </c>
      <c r="B3924">
        <v>0</v>
      </c>
      <c r="C3924">
        <v>870.6</v>
      </c>
      <c r="D3924">
        <f>MOD(A3924-1+'Peaker Keys'!$B$7,'Peaker Keys'!$B$5)</f>
        <v>3941</v>
      </c>
      <c r="E3924">
        <f>INT(D3924/'Peaker Keys'!$B$6)+1</f>
        <v>165</v>
      </c>
      <c r="F3924">
        <f>MOD(D3924,'Peaker Keys'!$B$6)</f>
        <v>5</v>
      </c>
      <c r="G3924" t="str">
        <f>VLOOKUP(E3924,Clustering!$A$6:$B$370,2,FALSE)</f>
        <v>Summer</v>
      </c>
      <c r="H3924">
        <f>IF('Peaker Keys'!$B$29&gt;0,MAX(0,MIN('Peaker Keys'!$B$10,B3924/'Peaker Keys'!$B$29)),0)</f>
        <v>0</v>
      </c>
      <c r="I3924">
        <f>MAX(0,MIN('Peaker Keys'!$B$10,C3924/'Peaker Keys'!$B$30))</f>
        <v>7.2928865456044151E-3</v>
      </c>
      <c r="J3924">
        <f>IF('Peaker Keys'!$B$31=1,H3924,I3924)</f>
        <v>0</v>
      </c>
    </row>
    <row r="3925" spans="1:10" x14ac:dyDescent="0.25">
      <c r="A3925">
        <v>3919</v>
      </c>
      <c r="B3925">
        <v>0</v>
      </c>
      <c r="C3925">
        <v>870.6</v>
      </c>
      <c r="D3925">
        <f>MOD(A3925-1+'Peaker Keys'!$B$7,'Peaker Keys'!$B$5)</f>
        <v>3942</v>
      </c>
      <c r="E3925">
        <f>INT(D3925/'Peaker Keys'!$B$6)+1</f>
        <v>165</v>
      </c>
      <c r="F3925">
        <f>MOD(D3925,'Peaker Keys'!$B$6)</f>
        <v>6</v>
      </c>
      <c r="G3925" t="str">
        <f>VLOOKUP(E3925,Clustering!$A$6:$B$370,2,FALSE)</f>
        <v>Summer</v>
      </c>
      <c r="H3925">
        <f>IF('Peaker Keys'!$B$29&gt;0,MAX(0,MIN('Peaker Keys'!$B$10,B3925/'Peaker Keys'!$B$29)),0)</f>
        <v>0</v>
      </c>
      <c r="I3925">
        <f>MAX(0,MIN('Peaker Keys'!$B$10,C3925/'Peaker Keys'!$B$30))</f>
        <v>7.2928865456044151E-3</v>
      </c>
      <c r="J3925">
        <f>IF('Peaker Keys'!$B$31=1,H3925,I3925)</f>
        <v>0</v>
      </c>
    </row>
    <row r="3926" spans="1:10" x14ac:dyDescent="0.25">
      <c r="A3926">
        <v>3920</v>
      </c>
      <c r="B3926">
        <v>0</v>
      </c>
      <c r="C3926">
        <v>870.6</v>
      </c>
      <c r="D3926">
        <f>MOD(A3926-1+'Peaker Keys'!$B$7,'Peaker Keys'!$B$5)</f>
        <v>3943</v>
      </c>
      <c r="E3926">
        <f>INT(D3926/'Peaker Keys'!$B$6)+1</f>
        <v>165</v>
      </c>
      <c r="F3926">
        <f>MOD(D3926,'Peaker Keys'!$B$6)</f>
        <v>7</v>
      </c>
      <c r="G3926" t="str">
        <f>VLOOKUP(E3926,Clustering!$A$6:$B$370,2,FALSE)</f>
        <v>Summer</v>
      </c>
      <c r="H3926">
        <f>IF('Peaker Keys'!$B$29&gt;0,MAX(0,MIN('Peaker Keys'!$B$10,B3926/'Peaker Keys'!$B$29)),0)</f>
        <v>0</v>
      </c>
      <c r="I3926">
        <f>MAX(0,MIN('Peaker Keys'!$B$10,C3926/'Peaker Keys'!$B$30))</f>
        <v>7.2928865456044151E-3</v>
      </c>
      <c r="J3926">
        <f>IF('Peaker Keys'!$B$31=1,H3926,I3926)</f>
        <v>0</v>
      </c>
    </row>
    <row r="3927" spans="1:10" x14ac:dyDescent="0.25">
      <c r="A3927">
        <v>3921</v>
      </c>
      <c r="B3927">
        <v>0</v>
      </c>
      <c r="C3927">
        <v>870.6</v>
      </c>
      <c r="D3927">
        <f>MOD(A3927-1+'Peaker Keys'!$B$7,'Peaker Keys'!$B$5)</f>
        <v>3944</v>
      </c>
      <c r="E3927">
        <f>INT(D3927/'Peaker Keys'!$B$6)+1</f>
        <v>165</v>
      </c>
      <c r="F3927">
        <f>MOD(D3927,'Peaker Keys'!$B$6)</f>
        <v>8</v>
      </c>
      <c r="G3927" t="str">
        <f>VLOOKUP(E3927,Clustering!$A$6:$B$370,2,FALSE)</f>
        <v>Summer</v>
      </c>
      <c r="H3927">
        <f>IF('Peaker Keys'!$B$29&gt;0,MAX(0,MIN('Peaker Keys'!$B$10,B3927/'Peaker Keys'!$B$29)),0)</f>
        <v>0</v>
      </c>
      <c r="I3927">
        <f>MAX(0,MIN('Peaker Keys'!$B$10,C3927/'Peaker Keys'!$B$30))</f>
        <v>7.2928865456044151E-3</v>
      </c>
      <c r="J3927">
        <f>IF('Peaker Keys'!$B$31=1,H3927,I3927)</f>
        <v>0</v>
      </c>
    </row>
    <row r="3928" spans="1:10" x14ac:dyDescent="0.25">
      <c r="A3928">
        <v>3922</v>
      </c>
      <c r="B3928">
        <v>0</v>
      </c>
      <c r="C3928">
        <v>870.6</v>
      </c>
      <c r="D3928">
        <f>MOD(A3928-1+'Peaker Keys'!$B$7,'Peaker Keys'!$B$5)</f>
        <v>3945</v>
      </c>
      <c r="E3928">
        <f>INT(D3928/'Peaker Keys'!$B$6)+1</f>
        <v>165</v>
      </c>
      <c r="F3928">
        <f>MOD(D3928,'Peaker Keys'!$B$6)</f>
        <v>9</v>
      </c>
      <c r="G3928" t="str">
        <f>VLOOKUP(E3928,Clustering!$A$6:$B$370,2,FALSE)</f>
        <v>Summer</v>
      </c>
      <c r="H3928">
        <f>IF('Peaker Keys'!$B$29&gt;0,MAX(0,MIN('Peaker Keys'!$B$10,B3928/'Peaker Keys'!$B$29)),0)</f>
        <v>0</v>
      </c>
      <c r="I3928">
        <f>MAX(0,MIN('Peaker Keys'!$B$10,C3928/'Peaker Keys'!$B$30))</f>
        <v>7.2928865456044151E-3</v>
      </c>
      <c r="J3928">
        <f>IF('Peaker Keys'!$B$31=1,H3928,I3928)</f>
        <v>0</v>
      </c>
    </row>
    <row r="3929" spans="1:10" x14ac:dyDescent="0.25">
      <c r="A3929">
        <v>3923</v>
      </c>
      <c r="B3929">
        <v>0</v>
      </c>
      <c r="C3929">
        <v>870.6</v>
      </c>
      <c r="D3929">
        <f>MOD(A3929-1+'Peaker Keys'!$B$7,'Peaker Keys'!$B$5)</f>
        <v>3946</v>
      </c>
      <c r="E3929">
        <f>INT(D3929/'Peaker Keys'!$B$6)+1</f>
        <v>165</v>
      </c>
      <c r="F3929">
        <f>MOD(D3929,'Peaker Keys'!$B$6)</f>
        <v>10</v>
      </c>
      <c r="G3929" t="str">
        <f>VLOOKUP(E3929,Clustering!$A$6:$B$370,2,FALSE)</f>
        <v>Summer</v>
      </c>
      <c r="H3929">
        <f>IF('Peaker Keys'!$B$29&gt;0,MAX(0,MIN('Peaker Keys'!$B$10,B3929/'Peaker Keys'!$B$29)),0)</f>
        <v>0</v>
      </c>
      <c r="I3929">
        <f>MAX(0,MIN('Peaker Keys'!$B$10,C3929/'Peaker Keys'!$B$30))</f>
        <v>7.2928865456044151E-3</v>
      </c>
      <c r="J3929">
        <f>IF('Peaker Keys'!$B$31=1,H3929,I3929)</f>
        <v>0</v>
      </c>
    </row>
    <row r="3930" spans="1:10" x14ac:dyDescent="0.25">
      <c r="A3930">
        <v>3924</v>
      </c>
      <c r="B3930">
        <v>0</v>
      </c>
      <c r="C3930">
        <v>1078.7</v>
      </c>
      <c r="D3930">
        <f>MOD(A3930-1+'Peaker Keys'!$B$7,'Peaker Keys'!$B$5)</f>
        <v>3947</v>
      </c>
      <c r="E3930">
        <f>INT(D3930/'Peaker Keys'!$B$6)+1</f>
        <v>165</v>
      </c>
      <c r="F3930">
        <f>MOD(D3930,'Peaker Keys'!$B$6)</f>
        <v>11</v>
      </c>
      <c r="G3930" t="str">
        <f>VLOOKUP(E3930,Clustering!$A$6:$B$370,2,FALSE)</f>
        <v>Summer</v>
      </c>
      <c r="H3930">
        <f>IF('Peaker Keys'!$B$29&gt;0,MAX(0,MIN('Peaker Keys'!$B$10,B3930/'Peaker Keys'!$B$29)),0)</f>
        <v>0</v>
      </c>
      <c r="I3930">
        <f>MAX(0,MIN('Peaker Keys'!$B$10,C3930/'Peaker Keys'!$B$30))</f>
        <v>9.0361092542424557E-3</v>
      </c>
      <c r="J3930">
        <f>IF('Peaker Keys'!$B$31=1,H3930,I3930)</f>
        <v>0</v>
      </c>
    </row>
    <row r="3931" spans="1:10" x14ac:dyDescent="0.25">
      <c r="A3931">
        <v>3925</v>
      </c>
      <c r="B3931">
        <v>0</v>
      </c>
      <c r="C3931">
        <v>1142.3</v>
      </c>
      <c r="D3931">
        <f>MOD(A3931-1+'Peaker Keys'!$B$7,'Peaker Keys'!$B$5)</f>
        <v>3948</v>
      </c>
      <c r="E3931">
        <f>INT(D3931/'Peaker Keys'!$B$6)+1</f>
        <v>165</v>
      </c>
      <c r="F3931">
        <f>MOD(D3931,'Peaker Keys'!$B$6)</f>
        <v>12</v>
      </c>
      <c r="G3931" t="str">
        <f>VLOOKUP(E3931,Clustering!$A$6:$B$370,2,FALSE)</f>
        <v>Summer</v>
      </c>
      <c r="H3931">
        <f>IF('Peaker Keys'!$B$29&gt;0,MAX(0,MIN('Peaker Keys'!$B$10,B3931/'Peaker Keys'!$B$29)),0)</f>
        <v>0</v>
      </c>
      <c r="I3931">
        <f>MAX(0,MIN('Peaker Keys'!$B$10,C3931/'Peaker Keys'!$B$30))</f>
        <v>9.5688769825912276E-3</v>
      </c>
      <c r="J3931">
        <f>IF('Peaker Keys'!$B$31=1,H3931,I3931)</f>
        <v>0</v>
      </c>
    </row>
    <row r="3932" spans="1:10" x14ac:dyDescent="0.25">
      <c r="A3932">
        <v>3926</v>
      </c>
      <c r="B3932">
        <v>0</v>
      </c>
      <c r="C3932">
        <v>1265.5</v>
      </c>
      <c r="D3932">
        <f>MOD(A3932-1+'Peaker Keys'!$B$7,'Peaker Keys'!$B$5)</f>
        <v>3949</v>
      </c>
      <c r="E3932">
        <f>INT(D3932/'Peaker Keys'!$B$6)+1</f>
        <v>165</v>
      </c>
      <c r="F3932">
        <f>MOD(D3932,'Peaker Keys'!$B$6)</f>
        <v>13</v>
      </c>
      <c r="G3932" t="str">
        <f>VLOOKUP(E3932,Clustering!$A$6:$B$370,2,FALSE)</f>
        <v>Summer</v>
      </c>
      <c r="H3932">
        <f>IF('Peaker Keys'!$B$29&gt;0,MAX(0,MIN('Peaker Keys'!$B$10,B3932/'Peaker Keys'!$B$29)),0)</f>
        <v>0</v>
      </c>
      <c r="I3932">
        <f>MAX(0,MIN('Peaker Keys'!$B$10,C3932/'Peaker Keys'!$B$30))</f>
        <v>1.0600905034990107E-2</v>
      </c>
      <c r="J3932">
        <f>IF('Peaker Keys'!$B$31=1,H3932,I3932)</f>
        <v>0</v>
      </c>
    </row>
    <row r="3933" spans="1:10" x14ac:dyDescent="0.25">
      <c r="A3933">
        <v>3927</v>
      </c>
      <c r="B3933">
        <v>0</v>
      </c>
      <c r="C3933">
        <v>1346.9</v>
      </c>
      <c r="D3933">
        <f>MOD(A3933-1+'Peaker Keys'!$B$7,'Peaker Keys'!$B$5)</f>
        <v>3950</v>
      </c>
      <c r="E3933">
        <f>INT(D3933/'Peaker Keys'!$B$6)+1</f>
        <v>165</v>
      </c>
      <c r="F3933">
        <f>MOD(D3933,'Peaker Keys'!$B$6)</f>
        <v>14</v>
      </c>
      <c r="G3933" t="str">
        <f>VLOOKUP(E3933,Clustering!$A$6:$B$370,2,FALSE)</f>
        <v>Summer</v>
      </c>
      <c r="H3933">
        <f>IF('Peaker Keys'!$B$29&gt;0,MAX(0,MIN('Peaker Keys'!$B$10,B3933/'Peaker Keys'!$B$29)),0)</f>
        <v>0</v>
      </c>
      <c r="I3933">
        <f>MAX(0,MIN('Peaker Keys'!$B$10,C3933/'Peaker Keys'!$B$30))</f>
        <v>1.1282780712467938E-2</v>
      </c>
      <c r="J3933">
        <f>IF('Peaker Keys'!$B$31=1,H3933,I3933)</f>
        <v>0</v>
      </c>
    </row>
    <row r="3934" spans="1:10" x14ac:dyDescent="0.25">
      <c r="A3934">
        <v>3928</v>
      </c>
      <c r="B3934">
        <v>0</v>
      </c>
      <c r="C3934">
        <v>1346.9</v>
      </c>
      <c r="D3934">
        <f>MOD(A3934-1+'Peaker Keys'!$B$7,'Peaker Keys'!$B$5)</f>
        <v>3951</v>
      </c>
      <c r="E3934">
        <f>INT(D3934/'Peaker Keys'!$B$6)+1</f>
        <v>165</v>
      </c>
      <c r="F3934">
        <f>MOD(D3934,'Peaker Keys'!$B$6)</f>
        <v>15</v>
      </c>
      <c r="G3934" t="str">
        <f>VLOOKUP(E3934,Clustering!$A$6:$B$370,2,FALSE)</f>
        <v>Summer</v>
      </c>
      <c r="H3934">
        <f>IF('Peaker Keys'!$B$29&gt;0,MAX(0,MIN('Peaker Keys'!$B$10,B3934/'Peaker Keys'!$B$29)),0)</f>
        <v>0</v>
      </c>
      <c r="I3934">
        <f>MAX(0,MIN('Peaker Keys'!$B$10,C3934/'Peaker Keys'!$B$30))</f>
        <v>1.1282780712467938E-2</v>
      </c>
      <c r="J3934">
        <f>IF('Peaker Keys'!$B$31=1,H3934,I3934)</f>
        <v>0</v>
      </c>
    </row>
    <row r="3935" spans="1:10" x14ac:dyDescent="0.25">
      <c r="A3935">
        <v>3929</v>
      </c>
      <c r="B3935">
        <v>0</v>
      </c>
      <c r="C3935">
        <v>1346.9</v>
      </c>
      <c r="D3935">
        <f>MOD(A3935-1+'Peaker Keys'!$B$7,'Peaker Keys'!$B$5)</f>
        <v>3952</v>
      </c>
      <c r="E3935">
        <f>INT(D3935/'Peaker Keys'!$B$6)+1</f>
        <v>165</v>
      </c>
      <c r="F3935">
        <f>MOD(D3935,'Peaker Keys'!$B$6)</f>
        <v>16</v>
      </c>
      <c r="G3935" t="str">
        <f>VLOOKUP(E3935,Clustering!$A$6:$B$370,2,FALSE)</f>
        <v>Summer</v>
      </c>
      <c r="H3935">
        <f>IF('Peaker Keys'!$B$29&gt;0,MAX(0,MIN('Peaker Keys'!$B$10,B3935/'Peaker Keys'!$B$29)),0)</f>
        <v>0</v>
      </c>
      <c r="I3935">
        <f>MAX(0,MIN('Peaker Keys'!$B$10,C3935/'Peaker Keys'!$B$30))</f>
        <v>1.1282780712467938E-2</v>
      </c>
      <c r="J3935">
        <f>IF('Peaker Keys'!$B$31=1,H3935,I3935)</f>
        <v>0</v>
      </c>
    </row>
    <row r="3936" spans="1:10" x14ac:dyDescent="0.25">
      <c r="A3936">
        <v>3930</v>
      </c>
      <c r="B3936">
        <v>0</v>
      </c>
      <c r="C3936">
        <v>1615.5</v>
      </c>
      <c r="D3936">
        <f>MOD(A3936-1+'Peaker Keys'!$B$7,'Peaker Keys'!$B$5)</f>
        <v>3953</v>
      </c>
      <c r="E3936">
        <f>INT(D3936/'Peaker Keys'!$B$6)+1</f>
        <v>165</v>
      </c>
      <c r="F3936">
        <f>MOD(D3936,'Peaker Keys'!$B$6)</f>
        <v>17</v>
      </c>
      <c r="G3936" t="str">
        <f>VLOOKUP(E3936,Clustering!$A$6:$B$370,2,FALSE)</f>
        <v>Summer</v>
      </c>
      <c r="H3936">
        <f>IF('Peaker Keys'!$B$29&gt;0,MAX(0,MIN('Peaker Keys'!$B$10,B3936/'Peaker Keys'!$B$29)),0)</f>
        <v>0</v>
      </c>
      <c r="I3936">
        <f>MAX(0,MIN('Peaker Keys'!$B$10,C3936/'Peaker Keys'!$B$30))</f>
        <v>1.3532802911123284E-2</v>
      </c>
      <c r="J3936">
        <f>IF('Peaker Keys'!$B$31=1,H3936,I3936)</f>
        <v>0</v>
      </c>
    </row>
    <row r="3937" spans="1:10" x14ac:dyDescent="0.25">
      <c r="A3937">
        <v>3931</v>
      </c>
      <c r="B3937">
        <v>0</v>
      </c>
      <c r="C3937">
        <v>5680.8</v>
      </c>
      <c r="D3937">
        <f>MOD(A3937-1+'Peaker Keys'!$B$7,'Peaker Keys'!$B$5)</f>
        <v>3954</v>
      </c>
      <c r="E3937">
        <f>INT(D3937/'Peaker Keys'!$B$6)+1</f>
        <v>165</v>
      </c>
      <c r="F3937">
        <f>MOD(D3937,'Peaker Keys'!$B$6)</f>
        <v>18</v>
      </c>
      <c r="G3937" t="str">
        <f>VLOOKUP(E3937,Clustering!$A$6:$B$370,2,FALSE)</f>
        <v>Summer</v>
      </c>
      <c r="H3937">
        <f>IF('Peaker Keys'!$B$29&gt;0,MAX(0,MIN('Peaker Keys'!$B$10,B3937/'Peaker Keys'!$B$29)),0)</f>
        <v>0</v>
      </c>
      <c r="I3937">
        <f>MAX(0,MIN('Peaker Keys'!$B$10,C3937/'Peaker Keys'!$B$30))</f>
        <v>4.7587215584963885E-2</v>
      </c>
      <c r="J3937">
        <f>IF('Peaker Keys'!$B$31=1,H3937,I3937)</f>
        <v>0</v>
      </c>
    </row>
    <row r="3938" spans="1:10" x14ac:dyDescent="0.25">
      <c r="A3938">
        <v>3932</v>
      </c>
      <c r="B3938">
        <v>0</v>
      </c>
      <c r="C3938">
        <v>4049.1</v>
      </c>
      <c r="D3938">
        <f>MOD(A3938-1+'Peaker Keys'!$B$7,'Peaker Keys'!$B$5)</f>
        <v>3955</v>
      </c>
      <c r="E3938">
        <f>INT(D3938/'Peaker Keys'!$B$6)+1</f>
        <v>165</v>
      </c>
      <c r="F3938">
        <f>MOD(D3938,'Peaker Keys'!$B$6)</f>
        <v>19</v>
      </c>
      <c r="G3938" t="str">
        <f>VLOOKUP(E3938,Clustering!$A$6:$B$370,2,FALSE)</f>
        <v>Summer</v>
      </c>
      <c r="H3938">
        <f>IF('Peaker Keys'!$B$29&gt;0,MAX(0,MIN('Peaker Keys'!$B$10,B3938/'Peaker Keys'!$B$29)),0)</f>
        <v>0</v>
      </c>
      <c r="I3938">
        <f>MAX(0,MIN('Peaker Keys'!$B$10,C3938/'Peaker Keys'!$B$30))</f>
        <v>3.3918707686431009E-2</v>
      </c>
      <c r="J3938">
        <f>IF('Peaker Keys'!$B$31=1,H3938,I3938)</f>
        <v>0</v>
      </c>
    </row>
    <row r="3939" spans="1:10" x14ac:dyDescent="0.25">
      <c r="A3939">
        <v>3933</v>
      </c>
      <c r="B3939">
        <v>0</v>
      </c>
      <c r="C3939">
        <v>1157.3</v>
      </c>
      <c r="D3939">
        <f>MOD(A3939-1+'Peaker Keys'!$B$7,'Peaker Keys'!$B$5)</f>
        <v>3956</v>
      </c>
      <c r="E3939">
        <f>INT(D3939/'Peaker Keys'!$B$6)+1</f>
        <v>165</v>
      </c>
      <c r="F3939">
        <f>MOD(D3939,'Peaker Keys'!$B$6)</f>
        <v>20</v>
      </c>
      <c r="G3939" t="str">
        <f>VLOOKUP(E3939,Clustering!$A$6:$B$370,2,FALSE)</f>
        <v>Summer</v>
      </c>
      <c r="H3939">
        <f>IF('Peaker Keys'!$B$29&gt;0,MAX(0,MIN('Peaker Keys'!$B$10,B3939/'Peaker Keys'!$B$29)),0)</f>
        <v>0</v>
      </c>
      <c r="I3939">
        <f>MAX(0,MIN('Peaker Keys'!$B$10,C3939/'Peaker Keys'!$B$30))</f>
        <v>9.6945297487112201E-3</v>
      </c>
      <c r="J3939">
        <f>IF('Peaker Keys'!$B$31=1,H3939,I3939)</f>
        <v>0</v>
      </c>
    </row>
    <row r="3940" spans="1:10" x14ac:dyDescent="0.25">
      <c r="A3940">
        <v>3934</v>
      </c>
      <c r="B3940">
        <v>0</v>
      </c>
      <c r="C3940">
        <v>3327.4</v>
      </c>
      <c r="D3940">
        <f>MOD(A3940-1+'Peaker Keys'!$B$7,'Peaker Keys'!$B$5)</f>
        <v>3957</v>
      </c>
      <c r="E3940">
        <f>INT(D3940/'Peaker Keys'!$B$6)+1</f>
        <v>165</v>
      </c>
      <c r="F3940">
        <f>MOD(D3940,'Peaker Keys'!$B$6)</f>
        <v>21</v>
      </c>
      <c r="G3940" t="str">
        <f>VLOOKUP(E3940,Clustering!$A$6:$B$370,2,FALSE)</f>
        <v>Summer</v>
      </c>
      <c r="H3940">
        <f>IF('Peaker Keys'!$B$29&gt;0,MAX(0,MIN('Peaker Keys'!$B$10,B3940/'Peaker Keys'!$B$29)),0)</f>
        <v>0</v>
      </c>
      <c r="I3940">
        <f>MAX(0,MIN('Peaker Keys'!$B$10,C3940/'Peaker Keys'!$B$30))</f>
        <v>2.7873134265844396E-2</v>
      </c>
      <c r="J3940">
        <f>IF('Peaker Keys'!$B$31=1,H3940,I3940)</f>
        <v>0</v>
      </c>
    </row>
    <row r="3941" spans="1:10" x14ac:dyDescent="0.25">
      <c r="A3941">
        <v>3935</v>
      </c>
      <c r="B3941">
        <v>0</v>
      </c>
      <c r="C3941">
        <v>1323.8</v>
      </c>
      <c r="D3941">
        <f>MOD(A3941-1+'Peaker Keys'!$B$7,'Peaker Keys'!$B$5)</f>
        <v>3958</v>
      </c>
      <c r="E3941">
        <f>INT(D3941/'Peaker Keys'!$B$6)+1</f>
        <v>165</v>
      </c>
      <c r="F3941">
        <f>MOD(D3941,'Peaker Keys'!$B$6)</f>
        <v>22</v>
      </c>
      <c r="G3941" t="str">
        <f>VLOOKUP(E3941,Clustering!$A$6:$B$370,2,FALSE)</f>
        <v>Summer</v>
      </c>
      <c r="H3941">
        <f>IF('Peaker Keys'!$B$29&gt;0,MAX(0,MIN('Peaker Keys'!$B$10,B3941/'Peaker Keys'!$B$29)),0)</f>
        <v>0</v>
      </c>
      <c r="I3941">
        <f>MAX(0,MIN('Peaker Keys'!$B$10,C3941/'Peaker Keys'!$B$30))</f>
        <v>1.1089275452643146E-2</v>
      </c>
      <c r="J3941">
        <f>IF('Peaker Keys'!$B$31=1,H3941,I3941)</f>
        <v>0</v>
      </c>
    </row>
    <row r="3942" spans="1:10" x14ac:dyDescent="0.25">
      <c r="A3942">
        <v>3936</v>
      </c>
      <c r="B3942">
        <v>0</v>
      </c>
      <c r="C3942">
        <v>734.2</v>
      </c>
      <c r="D3942">
        <f>MOD(A3942-1+'Peaker Keys'!$B$7,'Peaker Keys'!$B$5)</f>
        <v>3959</v>
      </c>
      <c r="E3942">
        <f>INT(D3942/'Peaker Keys'!$B$6)+1</f>
        <v>165</v>
      </c>
      <c r="F3942">
        <f>MOD(D3942,'Peaker Keys'!$B$6)</f>
        <v>23</v>
      </c>
      <c r="G3942" t="str">
        <f>VLOOKUP(E3942,Clustering!$A$6:$B$370,2,FALSE)</f>
        <v>Summer</v>
      </c>
      <c r="H3942">
        <f>IF('Peaker Keys'!$B$29&gt;0,MAX(0,MIN('Peaker Keys'!$B$10,B3942/'Peaker Keys'!$B$29)),0)</f>
        <v>0</v>
      </c>
      <c r="I3942">
        <f>MAX(0,MIN('Peaker Keys'!$B$10,C3942/'Peaker Keys'!$B$30))</f>
        <v>6.1502840590199424E-3</v>
      </c>
      <c r="J3942">
        <f>IF('Peaker Keys'!$B$31=1,H3942,I3942)</f>
        <v>0</v>
      </c>
    </row>
    <row r="3943" spans="1:10" x14ac:dyDescent="0.25">
      <c r="A3943">
        <v>3937</v>
      </c>
      <c r="B3943">
        <v>0</v>
      </c>
      <c r="C3943">
        <v>674.5</v>
      </c>
      <c r="D3943">
        <f>MOD(A3943-1+'Peaker Keys'!$B$7,'Peaker Keys'!$B$5)</f>
        <v>3960</v>
      </c>
      <c r="E3943">
        <f>INT(D3943/'Peaker Keys'!$B$6)+1</f>
        <v>166</v>
      </c>
      <c r="F3943">
        <f>MOD(D3943,'Peaker Keys'!$B$6)</f>
        <v>0</v>
      </c>
      <c r="G3943" t="str">
        <f>VLOOKUP(E3943,Clustering!$A$6:$B$370,2,FALSE)</f>
        <v>Spring</v>
      </c>
      <c r="H3943">
        <f>IF('Peaker Keys'!$B$29&gt;0,MAX(0,MIN('Peaker Keys'!$B$10,B3943/'Peaker Keys'!$B$29)),0)</f>
        <v>0</v>
      </c>
      <c r="I3943">
        <f>MAX(0,MIN('Peaker Keys'!$B$10,C3943/'Peaker Keys'!$B$30))</f>
        <v>5.6501860498623683E-3</v>
      </c>
      <c r="J3943">
        <f>IF('Peaker Keys'!$B$31=1,H3943,I3943)</f>
        <v>0</v>
      </c>
    </row>
    <row r="3944" spans="1:10" x14ac:dyDescent="0.25">
      <c r="A3944">
        <v>3938</v>
      </c>
      <c r="B3944">
        <v>0</v>
      </c>
      <c r="C3944">
        <v>670.6</v>
      </c>
      <c r="D3944">
        <f>MOD(A3944-1+'Peaker Keys'!$B$7,'Peaker Keys'!$B$5)</f>
        <v>3961</v>
      </c>
      <c r="E3944">
        <f>INT(D3944/'Peaker Keys'!$B$6)+1</f>
        <v>166</v>
      </c>
      <c r="F3944">
        <f>MOD(D3944,'Peaker Keys'!$B$6)</f>
        <v>1</v>
      </c>
      <c r="G3944" t="str">
        <f>VLOOKUP(E3944,Clustering!$A$6:$B$370,2,FALSE)</f>
        <v>Spring</v>
      </c>
      <c r="H3944">
        <f>IF('Peaker Keys'!$B$29&gt;0,MAX(0,MIN('Peaker Keys'!$B$10,B3944/'Peaker Keys'!$B$29)),0)</f>
        <v>0</v>
      </c>
      <c r="I3944">
        <f>MAX(0,MIN('Peaker Keys'!$B$10,C3944/'Peaker Keys'!$B$30))</f>
        <v>5.6175163306711696E-3</v>
      </c>
      <c r="J3944">
        <f>IF('Peaker Keys'!$B$31=1,H3944,I3944)</f>
        <v>0</v>
      </c>
    </row>
    <row r="3945" spans="1:10" x14ac:dyDescent="0.25">
      <c r="A3945">
        <v>3939</v>
      </c>
      <c r="B3945">
        <v>0</v>
      </c>
      <c r="C3945">
        <v>670.6</v>
      </c>
      <c r="D3945">
        <f>MOD(A3945-1+'Peaker Keys'!$B$7,'Peaker Keys'!$B$5)</f>
        <v>3962</v>
      </c>
      <c r="E3945">
        <f>INT(D3945/'Peaker Keys'!$B$6)+1</f>
        <v>166</v>
      </c>
      <c r="F3945">
        <f>MOD(D3945,'Peaker Keys'!$B$6)</f>
        <v>2</v>
      </c>
      <c r="G3945" t="str">
        <f>VLOOKUP(E3945,Clustering!$A$6:$B$370,2,FALSE)</f>
        <v>Spring</v>
      </c>
      <c r="H3945">
        <f>IF('Peaker Keys'!$B$29&gt;0,MAX(0,MIN('Peaker Keys'!$B$10,B3945/'Peaker Keys'!$B$29)),0)</f>
        <v>0</v>
      </c>
      <c r="I3945">
        <f>MAX(0,MIN('Peaker Keys'!$B$10,C3945/'Peaker Keys'!$B$30))</f>
        <v>5.6175163306711696E-3</v>
      </c>
      <c r="J3945">
        <f>IF('Peaker Keys'!$B$31=1,H3945,I3945)</f>
        <v>0</v>
      </c>
    </row>
    <row r="3946" spans="1:10" x14ac:dyDescent="0.25">
      <c r="A3946">
        <v>3940</v>
      </c>
      <c r="B3946">
        <v>0</v>
      </c>
      <c r="C3946">
        <v>670.6</v>
      </c>
      <c r="D3946">
        <f>MOD(A3946-1+'Peaker Keys'!$B$7,'Peaker Keys'!$B$5)</f>
        <v>3963</v>
      </c>
      <c r="E3946">
        <f>INT(D3946/'Peaker Keys'!$B$6)+1</f>
        <v>166</v>
      </c>
      <c r="F3946">
        <f>MOD(D3946,'Peaker Keys'!$B$6)</f>
        <v>3</v>
      </c>
      <c r="G3946" t="str">
        <f>VLOOKUP(E3946,Clustering!$A$6:$B$370,2,FALSE)</f>
        <v>Spring</v>
      </c>
      <c r="H3946">
        <f>IF('Peaker Keys'!$B$29&gt;0,MAX(0,MIN('Peaker Keys'!$B$10,B3946/'Peaker Keys'!$B$29)),0)</f>
        <v>0</v>
      </c>
      <c r="I3946">
        <f>MAX(0,MIN('Peaker Keys'!$B$10,C3946/'Peaker Keys'!$B$30))</f>
        <v>5.6175163306711696E-3</v>
      </c>
      <c r="J3946">
        <f>IF('Peaker Keys'!$B$31=1,H3946,I3946)</f>
        <v>0</v>
      </c>
    </row>
    <row r="3947" spans="1:10" x14ac:dyDescent="0.25">
      <c r="A3947">
        <v>3941</v>
      </c>
      <c r="B3947">
        <v>0</v>
      </c>
      <c r="C3947">
        <v>670.6</v>
      </c>
      <c r="D3947">
        <f>MOD(A3947-1+'Peaker Keys'!$B$7,'Peaker Keys'!$B$5)</f>
        <v>3964</v>
      </c>
      <c r="E3947">
        <f>INT(D3947/'Peaker Keys'!$B$6)+1</f>
        <v>166</v>
      </c>
      <c r="F3947">
        <f>MOD(D3947,'Peaker Keys'!$B$6)</f>
        <v>4</v>
      </c>
      <c r="G3947" t="str">
        <f>VLOOKUP(E3947,Clustering!$A$6:$B$370,2,FALSE)</f>
        <v>Spring</v>
      </c>
      <c r="H3947">
        <f>IF('Peaker Keys'!$B$29&gt;0,MAX(0,MIN('Peaker Keys'!$B$10,B3947/'Peaker Keys'!$B$29)),0)</f>
        <v>0</v>
      </c>
      <c r="I3947">
        <f>MAX(0,MIN('Peaker Keys'!$B$10,C3947/'Peaker Keys'!$B$30))</f>
        <v>5.6175163306711696E-3</v>
      </c>
      <c r="J3947">
        <f>IF('Peaker Keys'!$B$31=1,H3947,I3947)</f>
        <v>0</v>
      </c>
    </row>
    <row r="3948" spans="1:10" x14ac:dyDescent="0.25">
      <c r="A3948">
        <v>3942</v>
      </c>
      <c r="B3948">
        <v>0</v>
      </c>
      <c r="C3948">
        <v>670.6</v>
      </c>
      <c r="D3948">
        <f>MOD(A3948-1+'Peaker Keys'!$B$7,'Peaker Keys'!$B$5)</f>
        <v>3965</v>
      </c>
      <c r="E3948">
        <f>INT(D3948/'Peaker Keys'!$B$6)+1</f>
        <v>166</v>
      </c>
      <c r="F3948">
        <f>MOD(D3948,'Peaker Keys'!$B$6)</f>
        <v>5</v>
      </c>
      <c r="G3948" t="str">
        <f>VLOOKUP(E3948,Clustering!$A$6:$B$370,2,FALSE)</f>
        <v>Spring</v>
      </c>
      <c r="H3948">
        <f>IF('Peaker Keys'!$B$29&gt;0,MAX(0,MIN('Peaker Keys'!$B$10,B3948/'Peaker Keys'!$B$29)),0)</f>
        <v>0</v>
      </c>
      <c r="I3948">
        <f>MAX(0,MIN('Peaker Keys'!$B$10,C3948/'Peaker Keys'!$B$30))</f>
        <v>5.6175163306711696E-3</v>
      </c>
      <c r="J3948">
        <f>IF('Peaker Keys'!$B$31=1,H3948,I3948)</f>
        <v>0</v>
      </c>
    </row>
    <row r="3949" spans="1:10" x14ac:dyDescent="0.25">
      <c r="A3949">
        <v>3943</v>
      </c>
      <c r="B3949">
        <v>0</v>
      </c>
      <c r="C3949">
        <v>670.6</v>
      </c>
      <c r="D3949">
        <f>MOD(A3949-1+'Peaker Keys'!$B$7,'Peaker Keys'!$B$5)</f>
        <v>3966</v>
      </c>
      <c r="E3949">
        <f>INT(D3949/'Peaker Keys'!$B$6)+1</f>
        <v>166</v>
      </c>
      <c r="F3949">
        <f>MOD(D3949,'Peaker Keys'!$B$6)</f>
        <v>6</v>
      </c>
      <c r="G3949" t="str">
        <f>VLOOKUP(E3949,Clustering!$A$6:$B$370,2,FALSE)</f>
        <v>Spring</v>
      </c>
      <c r="H3949">
        <f>IF('Peaker Keys'!$B$29&gt;0,MAX(0,MIN('Peaker Keys'!$B$10,B3949/'Peaker Keys'!$B$29)),0)</f>
        <v>0</v>
      </c>
      <c r="I3949">
        <f>MAX(0,MIN('Peaker Keys'!$B$10,C3949/'Peaker Keys'!$B$30))</f>
        <v>5.6175163306711696E-3</v>
      </c>
      <c r="J3949">
        <f>IF('Peaker Keys'!$B$31=1,H3949,I3949)</f>
        <v>0</v>
      </c>
    </row>
    <row r="3950" spans="1:10" x14ac:dyDescent="0.25">
      <c r="A3950">
        <v>3944</v>
      </c>
      <c r="B3950">
        <v>0</v>
      </c>
      <c r="C3950">
        <v>670.6</v>
      </c>
      <c r="D3950">
        <f>MOD(A3950-1+'Peaker Keys'!$B$7,'Peaker Keys'!$B$5)</f>
        <v>3967</v>
      </c>
      <c r="E3950">
        <f>INT(D3950/'Peaker Keys'!$B$6)+1</f>
        <v>166</v>
      </c>
      <c r="F3950">
        <f>MOD(D3950,'Peaker Keys'!$B$6)</f>
        <v>7</v>
      </c>
      <c r="G3950" t="str">
        <f>VLOOKUP(E3950,Clustering!$A$6:$B$370,2,FALSE)</f>
        <v>Spring</v>
      </c>
      <c r="H3950">
        <f>IF('Peaker Keys'!$B$29&gt;0,MAX(0,MIN('Peaker Keys'!$B$10,B3950/'Peaker Keys'!$B$29)),0)</f>
        <v>0</v>
      </c>
      <c r="I3950">
        <f>MAX(0,MIN('Peaker Keys'!$B$10,C3950/'Peaker Keys'!$B$30))</f>
        <v>5.6175163306711696E-3</v>
      </c>
      <c r="J3950">
        <f>IF('Peaker Keys'!$B$31=1,H3950,I3950)</f>
        <v>0</v>
      </c>
    </row>
    <row r="3951" spans="1:10" x14ac:dyDescent="0.25">
      <c r="A3951">
        <v>3945</v>
      </c>
      <c r="B3951">
        <v>0</v>
      </c>
      <c r="C3951">
        <v>670.6</v>
      </c>
      <c r="D3951">
        <f>MOD(A3951-1+'Peaker Keys'!$B$7,'Peaker Keys'!$B$5)</f>
        <v>3968</v>
      </c>
      <c r="E3951">
        <f>INT(D3951/'Peaker Keys'!$B$6)+1</f>
        <v>166</v>
      </c>
      <c r="F3951">
        <f>MOD(D3951,'Peaker Keys'!$B$6)</f>
        <v>8</v>
      </c>
      <c r="G3951" t="str">
        <f>VLOOKUP(E3951,Clustering!$A$6:$B$370,2,FALSE)</f>
        <v>Spring</v>
      </c>
      <c r="H3951">
        <f>IF('Peaker Keys'!$B$29&gt;0,MAX(0,MIN('Peaker Keys'!$B$10,B3951/'Peaker Keys'!$B$29)),0)</f>
        <v>0</v>
      </c>
      <c r="I3951">
        <f>MAX(0,MIN('Peaker Keys'!$B$10,C3951/'Peaker Keys'!$B$30))</f>
        <v>5.6175163306711696E-3</v>
      </c>
      <c r="J3951">
        <f>IF('Peaker Keys'!$B$31=1,H3951,I3951)</f>
        <v>0</v>
      </c>
    </row>
    <row r="3952" spans="1:10" x14ac:dyDescent="0.25">
      <c r="A3952">
        <v>3946</v>
      </c>
      <c r="B3952">
        <v>0</v>
      </c>
      <c r="C3952">
        <v>670.6</v>
      </c>
      <c r="D3952">
        <f>MOD(A3952-1+'Peaker Keys'!$B$7,'Peaker Keys'!$B$5)</f>
        <v>3969</v>
      </c>
      <c r="E3952">
        <f>INT(D3952/'Peaker Keys'!$B$6)+1</f>
        <v>166</v>
      </c>
      <c r="F3952">
        <f>MOD(D3952,'Peaker Keys'!$B$6)</f>
        <v>9</v>
      </c>
      <c r="G3952" t="str">
        <f>VLOOKUP(E3952,Clustering!$A$6:$B$370,2,FALSE)</f>
        <v>Spring</v>
      </c>
      <c r="H3952">
        <f>IF('Peaker Keys'!$B$29&gt;0,MAX(0,MIN('Peaker Keys'!$B$10,B3952/'Peaker Keys'!$B$29)),0)</f>
        <v>0</v>
      </c>
      <c r="I3952">
        <f>MAX(0,MIN('Peaker Keys'!$B$10,C3952/'Peaker Keys'!$B$30))</f>
        <v>5.6175163306711696E-3</v>
      </c>
      <c r="J3952">
        <f>IF('Peaker Keys'!$B$31=1,H3952,I3952)</f>
        <v>0</v>
      </c>
    </row>
    <row r="3953" spans="1:10" x14ac:dyDescent="0.25">
      <c r="A3953">
        <v>3947</v>
      </c>
      <c r="B3953">
        <v>0</v>
      </c>
      <c r="C3953">
        <v>670.6</v>
      </c>
      <c r="D3953">
        <f>MOD(A3953-1+'Peaker Keys'!$B$7,'Peaker Keys'!$B$5)</f>
        <v>3970</v>
      </c>
      <c r="E3953">
        <f>INT(D3953/'Peaker Keys'!$B$6)+1</f>
        <v>166</v>
      </c>
      <c r="F3953">
        <f>MOD(D3953,'Peaker Keys'!$B$6)</f>
        <v>10</v>
      </c>
      <c r="G3953" t="str">
        <f>VLOOKUP(E3953,Clustering!$A$6:$B$370,2,FALSE)</f>
        <v>Spring</v>
      </c>
      <c r="H3953">
        <f>IF('Peaker Keys'!$B$29&gt;0,MAX(0,MIN('Peaker Keys'!$B$10,B3953/'Peaker Keys'!$B$29)),0)</f>
        <v>0</v>
      </c>
      <c r="I3953">
        <f>MAX(0,MIN('Peaker Keys'!$B$10,C3953/'Peaker Keys'!$B$30))</f>
        <v>5.6175163306711696E-3</v>
      </c>
      <c r="J3953">
        <f>IF('Peaker Keys'!$B$31=1,H3953,I3953)</f>
        <v>0</v>
      </c>
    </row>
    <row r="3954" spans="1:10" x14ac:dyDescent="0.25">
      <c r="A3954">
        <v>3948</v>
      </c>
      <c r="B3954">
        <v>0</v>
      </c>
      <c r="C3954">
        <v>670.6</v>
      </c>
      <c r="D3954">
        <f>MOD(A3954-1+'Peaker Keys'!$B$7,'Peaker Keys'!$B$5)</f>
        <v>3971</v>
      </c>
      <c r="E3954">
        <f>INT(D3954/'Peaker Keys'!$B$6)+1</f>
        <v>166</v>
      </c>
      <c r="F3954">
        <f>MOD(D3954,'Peaker Keys'!$B$6)</f>
        <v>11</v>
      </c>
      <c r="G3954" t="str">
        <f>VLOOKUP(E3954,Clustering!$A$6:$B$370,2,FALSE)</f>
        <v>Spring</v>
      </c>
      <c r="H3954">
        <f>IF('Peaker Keys'!$B$29&gt;0,MAX(0,MIN('Peaker Keys'!$B$10,B3954/'Peaker Keys'!$B$29)),0)</f>
        <v>0</v>
      </c>
      <c r="I3954">
        <f>MAX(0,MIN('Peaker Keys'!$B$10,C3954/'Peaker Keys'!$B$30))</f>
        <v>5.6175163306711696E-3</v>
      </c>
      <c r="J3954">
        <f>IF('Peaker Keys'!$B$31=1,H3954,I3954)</f>
        <v>0</v>
      </c>
    </row>
    <row r="3955" spans="1:10" x14ac:dyDescent="0.25">
      <c r="A3955">
        <v>3949</v>
      </c>
      <c r="B3955">
        <v>0</v>
      </c>
      <c r="C3955">
        <v>942.3</v>
      </c>
      <c r="D3955">
        <f>MOD(A3955-1+'Peaker Keys'!$B$7,'Peaker Keys'!$B$5)</f>
        <v>3972</v>
      </c>
      <c r="E3955">
        <f>INT(D3955/'Peaker Keys'!$B$6)+1</f>
        <v>166</v>
      </c>
      <c r="F3955">
        <f>MOD(D3955,'Peaker Keys'!$B$6)</f>
        <v>12</v>
      </c>
      <c r="G3955" t="str">
        <f>VLOOKUP(E3955,Clustering!$A$6:$B$370,2,FALSE)</f>
        <v>Spring</v>
      </c>
      <c r="H3955">
        <f>IF('Peaker Keys'!$B$29&gt;0,MAX(0,MIN('Peaker Keys'!$B$10,B3955/'Peaker Keys'!$B$29)),0)</f>
        <v>0</v>
      </c>
      <c r="I3955">
        <f>MAX(0,MIN('Peaker Keys'!$B$10,C3955/'Peaker Keys'!$B$30))</f>
        <v>7.8935067676579821E-3</v>
      </c>
      <c r="J3955">
        <f>IF('Peaker Keys'!$B$31=1,H3955,I3955)</f>
        <v>0</v>
      </c>
    </row>
    <row r="3956" spans="1:10" x14ac:dyDescent="0.25">
      <c r="A3956">
        <v>3950</v>
      </c>
      <c r="B3956">
        <v>0</v>
      </c>
      <c r="C3956">
        <v>942.3</v>
      </c>
      <c r="D3956">
        <f>MOD(A3956-1+'Peaker Keys'!$B$7,'Peaker Keys'!$B$5)</f>
        <v>3973</v>
      </c>
      <c r="E3956">
        <f>INT(D3956/'Peaker Keys'!$B$6)+1</f>
        <v>166</v>
      </c>
      <c r="F3956">
        <f>MOD(D3956,'Peaker Keys'!$B$6)</f>
        <v>13</v>
      </c>
      <c r="G3956" t="str">
        <f>VLOOKUP(E3956,Clustering!$A$6:$B$370,2,FALSE)</f>
        <v>Spring</v>
      </c>
      <c r="H3956">
        <f>IF('Peaker Keys'!$B$29&gt;0,MAX(0,MIN('Peaker Keys'!$B$10,B3956/'Peaker Keys'!$B$29)),0)</f>
        <v>0</v>
      </c>
      <c r="I3956">
        <f>MAX(0,MIN('Peaker Keys'!$B$10,C3956/'Peaker Keys'!$B$30))</f>
        <v>7.8935067676579821E-3</v>
      </c>
      <c r="J3956">
        <f>IF('Peaker Keys'!$B$31=1,H3956,I3956)</f>
        <v>0</v>
      </c>
    </row>
    <row r="3957" spans="1:10" x14ac:dyDescent="0.25">
      <c r="A3957">
        <v>3951</v>
      </c>
      <c r="B3957">
        <v>0</v>
      </c>
      <c r="C3957">
        <v>942.3</v>
      </c>
      <c r="D3957">
        <f>MOD(A3957-1+'Peaker Keys'!$B$7,'Peaker Keys'!$B$5)</f>
        <v>3974</v>
      </c>
      <c r="E3957">
        <f>INT(D3957/'Peaker Keys'!$B$6)+1</f>
        <v>166</v>
      </c>
      <c r="F3957">
        <f>MOD(D3957,'Peaker Keys'!$B$6)</f>
        <v>14</v>
      </c>
      <c r="G3957" t="str">
        <f>VLOOKUP(E3957,Clustering!$A$6:$B$370,2,FALSE)</f>
        <v>Spring</v>
      </c>
      <c r="H3957">
        <f>IF('Peaker Keys'!$B$29&gt;0,MAX(0,MIN('Peaker Keys'!$B$10,B3957/'Peaker Keys'!$B$29)),0)</f>
        <v>0</v>
      </c>
      <c r="I3957">
        <f>MAX(0,MIN('Peaker Keys'!$B$10,C3957/'Peaker Keys'!$B$30))</f>
        <v>7.8935067676579821E-3</v>
      </c>
      <c r="J3957">
        <f>IF('Peaker Keys'!$B$31=1,H3957,I3957)</f>
        <v>0</v>
      </c>
    </row>
    <row r="3958" spans="1:10" x14ac:dyDescent="0.25">
      <c r="A3958">
        <v>3952</v>
      </c>
      <c r="B3958">
        <v>0</v>
      </c>
      <c r="C3958">
        <v>942.3</v>
      </c>
      <c r="D3958">
        <f>MOD(A3958-1+'Peaker Keys'!$B$7,'Peaker Keys'!$B$5)</f>
        <v>3975</v>
      </c>
      <c r="E3958">
        <f>INT(D3958/'Peaker Keys'!$B$6)+1</f>
        <v>166</v>
      </c>
      <c r="F3958">
        <f>MOD(D3958,'Peaker Keys'!$B$6)</f>
        <v>15</v>
      </c>
      <c r="G3958" t="str">
        <f>VLOOKUP(E3958,Clustering!$A$6:$B$370,2,FALSE)</f>
        <v>Spring</v>
      </c>
      <c r="H3958">
        <f>IF('Peaker Keys'!$B$29&gt;0,MAX(0,MIN('Peaker Keys'!$B$10,B3958/'Peaker Keys'!$B$29)),0)</f>
        <v>0</v>
      </c>
      <c r="I3958">
        <f>MAX(0,MIN('Peaker Keys'!$B$10,C3958/'Peaker Keys'!$B$30))</f>
        <v>7.8935067676579821E-3</v>
      </c>
      <c r="J3958">
        <f>IF('Peaker Keys'!$B$31=1,H3958,I3958)</f>
        <v>0</v>
      </c>
    </row>
    <row r="3959" spans="1:10" x14ac:dyDescent="0.25">
      <c r="A3959">
        <v>3953</v>
      </c>
      <c r="B3959">
        <v>0</v>
      </c>
      <c r="C3959">
        <v>1240.0999999999999</v>
      </c>
      <c r="D3959">
        <f>MOD(A3959-1+'Peaker Keys'!$B$7,'Peaker Keys'!$B$5)</f>
        <v>3976</v>
      </c>
      <c r="E3959">
        <f>INT(D3959/'Peaker Keys'!$B$6)+1</f>
        <v>166</v>
      </c>
      <c r="F3959">
        <f>MOD(D3959,'Peaker Keys'!$B$6)</f>
        <v>16</v>
      </c>
      <c r="G3959" t="str">
        <f>VLOOKUP(E3959,Clustering!$A$6:$B$370,2,FALSE)</f>
        <v>Spring</v>
      </c>
      <c r="H3959">
        <f>IF('Peaker Keys'!$B$29&gt;0,MAX(0,MIN('Peaker Keys'!$B$10,B3959/'Peaker Keys'!$B$29)),0)</f>
        <v>0</v>
      </c>
      <c r="I3959">
        <f>MAX(0,MIN('Peaker Keys'!$B$10,C3959/'Peaker Keys'!$B$30))</f>
        <v>1.0388133017693583E-2</v>
      </c>
      <c r="J3959">
        <f>IF('Peaker Keys'!$B$31=1,H3959,I3959)</f>
        <v>0</v>
      </c>
    </row>
    <row r="3960" spans="1:10" x14ac:dyDescent="0.25">
      <c r="A3960">
        <v>3954</v>
      </c>
      <c r="B3960">
        <v>0</v>
      </c>
      <c r="C3960">
        <v>1536.7</v>
      </c>
      <c r="D3960">
        <f>MOD(A3960-1+'Peaker Keys'!$B$7,'Peaker Keys'!$B$5)</f>
        <v>3977</v>
      </c>
      <c r="E3960">
        <f>INT(D3960/'Peaker Keys'!$B$6)+1</f>
        <v>166</v>
      </c>
      <c r="F3960">
        <f>MOD(D3960,'Peaker Keys'!$B$6)</f>
        <v>17</v>
      </c>
      <c r="G3960" t="str">
        <f>VLOOKUP(E3960,Clustering!$A$6:$B$370,2,FALSE)</f>
        <v>Spring</v>
      </c>
      <c r="H3960">
        <f>IF('Peaker Keys'!$B$29&gt;0,MAX(0,MIN('Peaker Keys'!$B$10,B3960/'Peaker Keys'!$B$29)),0)</f>
        <v>0</v>
      </c>
      <c r="I3960">
        <f>MAX(0,MIN('Peaker Keys'!$B$10,C3960/'Peaker Keys'!$B$30))</f>
        <v>1.2872707046439587E-2</v>
      </c>
      <c r="J3960">
        <f>IF('Peaker Keys'!$B$31=1,H3960,I3960)</f>
        <v>0</v>
      </c>
    </row>
    <row r="3961" spans="1:10" x14ac:dyDescent="0.25">
      <c r="A3961">
        <v>3955</v>
      </c>
      <c r="B3961">
        <v>0</v>
      </c>
      <c r="C3961">
        <v>4795.6000000000004</v>
      </c>
      <c r="D3961">
        <f>MOD(A3961-1+'Peaker Keys'!$B$7,'Peaker Keys'!$B$5)</f>
        <v>3978</v>
      </c>
      <c r="E3961">
        <f>INT(D3961/'Peaker Keys'!$B$6)+1</f>
        <v>166</v>
      </c>
      <c r="F3961">
        <f>MOD(D3961,'Peaker Keys'!$B$6)</f>
        <v>18</v>
      </c>
      <c r="G3961" t="str">
        <f>VLOOKUP(E3961,Clustering!$A$6:$B$370,2,FALSE)</f>
        <v>Spring</v>
      </c>
      <c r="H3961">
        <f>IF('Peaker Keys'!$B$29&gt;0,MAX(0,MIN('Peaker Keys'!$B$10,B3961/'Peaker Keys'!$B$29)),0)</f>
        <v>0</v>
      </c>
      <c r="I3961">
        <f>MAX(0,MIN('Peaker Keys'!$B$10,C3961/'Peaker Keys'!$B$30))</f>
        <v>4.0172027013669349E-2</v>
      </c>
      <c r="J3961">
        <f>IF('Peaker Keys'!$B$31=1,H3961,I3961)</f>
        <v>0</v>
      </c>
    </row>
    <row r="3962" spans="1:10" x14ac:dyDescent="0.25">
      <c r="A3962">
        <v>3956</v>
      </c>
      <c r="B3962">
        <v>0</v>
      </c>
      <c r="C3962">
        <v>2500.4</v>
      </c>
      <c r="D3962">
        <f>MOD(A3962-1+'Peaker Keys'!$B$7,'Peaker Keys'!$B$5)</f>
        <v>3979</v>
      </c>
      <c r="E3962">
        <f>INT(D3962/'Peaker Keys'!$B$6)+1</f>
        <v>166</v>
      </c>
      <c r="F3962">
        <f>MOD(D3962,'Peaker Keys'!$B$6)</f>
        <v>19</v>
      </c>
      <c r="G3962" t="str">
        <f>VLOOKUP(E3962,Clustering!$A$6:$B$370,2,FALSE)</f>
        <v>Spring</v>
      </c>
      <c r="H3962">
        <f>IF('Peaker Keys'!$B$29&gt;0,MAX(0,MIN('Peaker Keys'!$B$10,B3962/'Peaker Keys'!$B$29)),0)</f>
        <v>0</v>
      </c>
      <c r="I3962">
        <f>MAX(0,MIN('Peaker Keys'!$B$10,C3962/'Peaker Keys'!$B$30))</f>
        <v>2.0945478427095428E-2</v>
      </c>
      <c r="J3962">
        <f>IF('Peaker Keys'!$B$31=1,H3962,I3962)</f>
        <v>0</v>
      </c>
    </row>
    <row r="3963" spans="1:10" x14ac:dyDescent="0.25">
      <c r="A3963">
        <v>3957</v>
      </c>
      <c r="B3963">
        <v>0</v>
      </c>
      <c r="C3963">
        <v>1959.4</v>
      </c>
      <c r="D3963">
        <f>MOD(A3963-1+'Peaker Keys'!$B$7,'Peaker Keys'!$B$5)</f>
        <v>3980</v>
      </c>
      <c r="E3963">
        <f>INT(D3963/'Peaker Keys'!$B$6)+1</f>
        <v>166</v>
      </c>
      <c r="F3963">
        <f>MOD(D3963,'Peaker Keys'!$B$6)</f>
        <v>20</v>
      </c>
      <c r="G3963" t="str">
        <f>VLOOKUP(E3963,Clustering!$A$6:$B$370,2,FALSE)</f>
        <v>Spring</v>
      </c>
      <c r="H3963">
        <f>IF('Peaker Keys'!$B$29&gt;0,MAX(0,MIN('Peaker Keys'!$B$10,B3963/'Peaker Keys'!$B$29)),0)</f>
        <v>0</v>
      </c>
      <c r="I3963">
        <f>MAX(0,MIN('Peaker Keys'!$B$10,C3963/'Peaker Keys'!$B$30))</f>
        <v>1.6413601995701001E-2</v>
      </c>
      <c r="J3963">
        <f>IF('Peaker Keys'!$B$31=1,H3963,I3963)</f>
        <v>0</v>
      </c>
    </row>
    <row r="3964" spans="1:10" x14ac:dyDescent="0.25">
      <c r="A3964">
        <v>3958</v>
      </c>
      <c r="B3964">
        <v>0</v>
      </c>
      <c r="C3964">
        <v>2740.4</v>
      </c>
      <c r="D3964">
        <f>MOD(A3964-1+'Peaker Keys'!$B$7,'Peaker Keys'!$B$5)</f>
        <v>3981</v>
      </c>
      <c r="E3964">
        <f>INT(D3964/'Peaker Keys'!$B$6)+1</f>
        <v>166</v>
      </c>
      <c r="F3964">
        <f>MOD(D3964,'Peaker Keys'!$B$6)</f>
        <v>21</v>
      </c>
      <c r="G3964" t="str">
        <f>VLOOKUP(E3964,Clustering!$A$6:$B$370,2,FALSE)</f>
        <v>Spring</v>
      </c>
      <c r="H3964">
        <f>IF('Peaker Keys'!$B$29&gt;0,MAX(0,MIN('Peaker Keys'!$B$10,B3964/'Peaker Keys'!$B$29)),0)</f>
        <v>0</v>
      </c>
      <c r="I3964">
        <f>MAX(0,MIN('Peaker Keys'!$B$10,C3964/'Peaker Keys'!$B$30))</f>
        <v>2.2955922685015322E-2</v>
      </c>
      <c r="J3964">
        <f>IF('Peaker Keys'!$B$31=1,H3964,I3964)</f>
        <v>0</v>
      </c>
    </row>
    <row r="3965" spans="1:10" x14ac:dyDescent="0.25">
      <c r="A3965">
        <v>3959</v>
      </c>
      <c r="B3965">
        <v>0</v>
      </c>
      <c r="C3965">
        <v>471.3</v>
      </c>
      <c r="D3965">
        <f>MOD(A3965-1+'Peaker Keys'!$B$7,'Peaker Keys'!$B$5)</f>
        <v>3982</v>
      </c>
      <c r="E3965">
        <f>INT(D3965/'Peaker Keys'!$B$6)+1</f>
        <v>166</v>
      </c>
      <c r="F3965">
        <f>MOD(D3965,'Peaker Keys'!$B$6)</f>
        <v>22</v>
      </c>
      <c r="G3965" t="str">
        <f>VLOOKUP(E3965,Clustering!$A$6:$B$370,2,FALSE)</f>
        <v>Spring</v>
      </c>
      <c r="H3965">
        <f>IF('Peaker Keys'!$B$29&gt;0,MAX(0,MIN('Peaker Keys'!$B$10,B3965/'Peaker Keys'!$B$29)),0)</f>
        <v>0</v>
      </c>
      <c r="I3965">
        <f>MAX(0,MIN('Peaker Keys'!$B$10,C3965/'Peaker Keys'!$B$30))</f>
        <v>3.9480099114901912E-3</v>
      </c>
      <c r="J3965">
        <f>IF('Peaker Keys'!$B$31=1,H3965,I3965)</f>
        <v>0</v>
      </c>
    </row>
    <row r="3966" spans="1:10" x14ac:dyDescent="0.25">
      <c r="A3966">
        <v>3960</v>
      </c>
      <c r="B3966">
        <v>0</v>
      </c>
      <c r="C3966">
        <v>471.3</v>
      </c>
      <c r="D3966">
        <f>MOD(A3966-1+'Peaker Keys'!$B$7,'Peaker Keys'!$B$5)</f>
        <v>3983</v>
      </c>
      <c r="E3966">
        <f>INT(D3966/'Peaker Keys'!$B$6)+1</f>
        <v>166</v>
      </c>
      <c r="F3966">
        <f>MOD(D3966,'Peaker Keys'!$B$6)</f>
        <v>23</v>
      </c>
      <c r="G3966" t="str">
        <f>VLOOKUP(E3966,Clustering!$A$6:$B$370,2,FALSE)</f>
        <v>Spring</v>
      </c>
      <c r="H3966">
        <f>IF('Peaker Keys'!$B$29&gt;0,MAX(0,MIN('Peaker Keys'!$B$10,B3966/'Peaker Keys'!$B$29)),0)</f>
        <v>0</v>
      </c>
      <c r="I3966">
        <f>MAX(0,MIN('Peaker Keys'!$B$10,C3966/'Peaker Keys'!$B$30))</f>
        <v>3.9480099114901912E-3</v>
      </c>
      <c r="J3966">
        <f>IF('Peaker Keys'!$B$31=1,H3966,I3966)</f>
        <v>0</v>
      </c>
    </row>
    <row r="3967" spans="1:10" x14ac:dyDescent="0.25">
      <c r="A3967">
        <v>3961</v>
      </c>
      <c r="B3967">
        <v>0</v>
      </c>
      <c r="C3967">
        <v>471.3</v>
      </c>
      <c r="D3967">
        <f>MOD(A3967-1+'Peaker Keys'!$B$7,'Peaker Keys'!$B$5)</f>
        <v>3984</v>
      </c>
      <c r="E3967">
        <f>INT(D3967/'Peaker Keys'!$B$6)+1</f>
        <v>167</v>
      </c>
      <c r="F3967">
        <f>MOD(D3967,'Peaker Keys'!$B$6)</f>
        <v>0</v>
      </c>
      <c r="G3967" t="str">
        <f>VLOOKUP(E3967,Clustering!$A$6:$B$370,2,FALSE)</f>
        <v>Winter</v>
      </c>
      <c r="H3967">
        <f>IF('Peaker Keys'!$B$29&gt;0,MAX(0,MIN('Peaker Keys'!$B$10,B3967/'Peaker Keys'!$B$29)),0)</f>
        <v>0</v>
      </c>
      <c r="I3967">
        <f>MAX(0,MIN('Peaker Keys'!$B$10,C3967/'Peaker Keys'!$B$30))</f>
        <v>3.9480099114901912E-3</v>
      </c>
      <c r="J3967">
        <f>IF('Peaker Keys'!$B$31=1,H3967,I3967)</f>
        <v>0</v>
      </c>
    </row>
    <row r="3968" spans="1:10" x14ac:dyDescent="0.25">
      <c r="A3968">
        <v>3962</v>
      </c>
      <c r="B3968">
        <v>0</v>
      </c>
      <c r="C3968">
        <v>453.9</v>
      </c>
      <c r="D3968">
        <f>MOD(A3968-1+'Peaker Keys'!$B$7,'Peaker Keys'!$B$5)</f>
        <v>3985</v>
      </c>
      <c r="E3968">
        <f>INT(D3968/'Peaker Keys'!$B$6)+1</f>
        <v>167</v>
      </c>
      <c r="F3968">
        <f>MOD(D3968,'Peaker Keys'!$B$6)</f>
        <v>1</v>
      </c>
      <c r="G3968" t="str">
        <f>VLOOKUP(E3968,Clustering!$A$6:$B$370,2,FALSE)</f>
        <v>Winter</v>
      </c>
      <c r="H3968">
        <f>IF('Peaker Keys'!$B$29&gt;0,MAX(0,MIN('Peaker Keys'!$B$10,B3968/'Peaker Keys'!$B$29)),0)</f>
        <v>0</v>
      </c>
      <c r="I3968">
        <f>MAX(0,MIN('Peaker Keys'!$B$10,C3968/'Peaker Keys'!$B$30))</f>
        <v>3.8022527027909989E-3</v>
      </c>
      <c r="J3968">
        <f>IF('Peaker Keys'!$B$31=1,H3968,I3968)</f>
        <v>0</v>
      </c>
    </row>
    <row r="3969" spans="1:10" x14ac:dyDescent="0.25">
      <c r="A3969">
        <v>3963</v>
      </c>
      <c r="B3969">
        <v>0</v>
      </c>
      <c r="C3969">
        <v>407.6</v>
      </c>
      <c r="D3969">
        <f>MOD(A3969-1+'Peaker Keys'!$B$7,'Peaker Keys'!$B$5)</f>
        <v>3986</v>
      </c>
      <c r="E3969">
        <f>INT(D3969/'Peaker Keys'!$B$6)+1</f>
        <v>167</v>
      </c>
      <c r="F3969">
        <f>MOD(D3969,'Peaker Keys'!$B$6)</f>
        <v>2</v>
      </c>
      <c r="G3969" t="str">
        <f>VLOOKUP(E3969,Clustering!$A$6:$B$370,2,FALSE)</f>
        <v>Winter</v>
      </c>
      <c r="H3969">
        <f>IF('Peaker Keys'!$B$29&gt;0,MAX(0,MIN('Peaker Keys'!$B$10,B3969/'Peaker Keys'!$B$29)),0)</f>
        <v>0</v>
      </c>
      <c r="I3969">
        <f>MAX(0,MIN('Peaker Keys'!$B$10,C3969/'Peaker Keys'!$B$30))</f>
        <v>3.4144044980339533E-3</v>
      </c>
      <c r="J3969">
        <f>IF('Peaker Keys'!$B$31=1,H3969,I3969)</f>
        <v>0</v>
      </c>
    </row>
    <row r="3970" spans="1:10" x14ac:dyDescent="0.25">
      <c r="A3970">
        <v>3964</v>
      </c>
      <c r="B3970">
        <v>0</v>
      </c>
      <c r="C3970">
        <v>407.6</v>
      </c>
      <c r="D3970">
        <f>MOD(A3970-1+'Peaker Keys'!$B$7,'Peaker Keys'!$B$5)</f>
        <v>3987</v>
      </c>
      <c r="E3970">
        <f>INT(D3970/'Peaker Keys'!$B$6)+1</f>
        <v>167</v>
      </c>
      <c r="F3970">
        <f>MOD(D3970,'Peaker Keys'!$B$6)</f>
        <v>3</v>
      </c>
      <c r="G3970" t="str">
        <f>VLOOKUP(E3970,Clustering!$A$6:$B$370,2,FALSE)</f>
        <v>Winter</v>
      </c>
      <c r="H3970">
        <f>IF('Peaker Keys'!$B$29&gt;0,MAX(0,MIN('Peaker Keys'!$B$10,B3970/'Peaker Keys'!$B$29)),0)</f>
        <v>0</v>
      </c>
      <c r="I3970">
        <f>MAX(0,MIN('Peaker Keys'!$B$10,C3970/'Peaker Keys'!$B$30))</f>
        <v>3.4144044980339533E-3</v>
      </c>
      <c r="J3970">
        <f>IF('Peaker Keys'!$B$31=1,H3970,I3970)</f>
        <v>0</v>
      </c>
    </row>
    <row r="3971" spans="1:10" x14ac:dyDescent="0.25">
      <c r="A3971">
        <v>3965</v>
      </c>
      <c r="B3971">
        <v>0</v>
      </c>
      <c r="C3971">
        <v>407.6</v>
      </c>
      <c r="D3971">
        <f>MOD(A3971-1+'Peaker Keys'!$B$7,'Peaker Keys'!$B$5)</f>
        <v>3988</v>
      </c>
      <c r="E3971">
        <f>INT(D3971/'Peaker Keys'!$B$6)+1</f>
        <v>167</v>
      </c>
      <c r="F3971">
        <f>MOD(D3971,'Peaker Keys'!$B$6)</f>
        <v>4</v>
      </c>
      <c r="G3971" t="str">
        <f>VLOOKUP(E3971,Clustering!$A$6:$B$370,2,FALSE)</f>
        <v>Winter</v>
      </c>
      <c r="H3971">
        <f>IF('Peaker Keys'!$B$29&gt;0,MAX(0,MIN('Peaker Keys'!$B$10,B3971/'Peaker Keys'!$B$29)),0)</f>
        <v>0</v>
      </c>
      <c r="I3971">
        <f>MAX(0,MIN('Peaker Keys'!$B$10,C3971/'Peaker Keys'!$B$30))</f>
        <v>3.4144044980339533E-3</v>
      </c>
      <c r="J3971">
        <f>IF('Peaker Keys'!$B$31=1,H3971,I3971)</f>
        <v>0</v>
      </c>
    </row>
    <row r="3972" spans="1:10" x14ac:dyDescent="0.25">
      <c r="A3972">
        <v>3966</v>
      </c>
      <c r="B3972">
        <v>0</v>
      </c>
      <c r="C3972">
        <v>407.6</v>
      </c>
      <c r="D3972">
        <f>MOD(A3972-1+'Peaker Keys'!$B$7,'Peaker Keys'!$B$5)</f>
        <v>3989</v>
      </c>
      <c r="E3972">
        <f>INT(D3972/'Peaker Keys'!$B$6)+1</f>
        <v>167</v>
      </c>
      <c r="F3972">
        <f>MOD(D3972,'Peaker Keys'!$B$6)</f>
        <v>5</v>
      </c>
      <c r="G3972" t="str">
        <f>VLOOKUP(E3972,Clustering!$A$6:$B$370,2,FALSE)</f>
        <v>Winter</v>
      </c>
      <c r="H3972">
        <f>IF('Peaker Keys'!$B$29&gt;0,MAX(0,MIN('Peaker Keys'!$B$10,B3972/'Peaker Keys'!$B$29)),0)</f>
        <v>0</v>
      </c>
      <c r="I3972">
        <f>MAX(0,MIN('Peaker Keys'!$B$10,C3972/'Peaker Keys'!$B$30))</f>
        <v>3.4144044980339533E-3</v>
      </c>
      <c r="J3972">
        <f>IF('Peaker Keys'!$B$31=1,H3972,I3972)</f>
        <v>0</v>
      </c>
    </row>
    <row r="3973" spans="1:10" x14ac:dyDescent="0.25">
      <c r="A3973">
        <v>3967</v>
      </c>
      <c r="B3973">
        <v>0</v>
      </c>
      <c r="C3973">
        <v>407.6</v>
      </c>
      <c r="D3973">
        <f>MOD(A3973-1+'Peaker Keys'!$B$7,'Peaker Keys'!$B$5)</f>
        <v>3990</v>
      </c>
      <c r="E3973">
        <f>INT(D3973/'Peaker Keys'!$B$6)+1</f>
        <v>167</v>
      </c>
      <c r="F3973">
        <f>MOD(D3973,'Peaker Keys'!$B$6)</f>
        <v>6</v>
      </c>
      <c r="G3973" t="str">
        <f>VLOOKUP(E3973,Clustering!$A$6:$B$370,2,FALSE)</f>
        <v>Winter</v>
      </c>
      <c r="H3973">
        <f>IF('Peaker Keys'!$B$29&gt;0,MAX(0,MIN('Peaker Keys'!$B$10,B3973/'Peaker Keys'!$B$29)),0)</f>
        <v>0</v>
      </c>
      <c r="I3973">
        <f>MAX(0,MIN('Peaker Keys'!$B$10,C3973/'Peaker Keys'!$B$30))</f>
        <v>3.4144044980339533E-3</v>
      </c>
      <c r="J3973">
        <f>IF('Peaker Keys'!$B$31=1,H3973,I3973)</f>
        <v>0</v>
      </c>
    </row>
    <row r="3974" spans="1:10" x14ac:dyDescent="0.25">
      <c r="A3974">
        <v>3968</v>
      </c>
      <c r="B3974">
        <v>0</v>
      </c>
      <c r="C3974">
        <v>409.8</v>
      </c>
      <c r="D3974">
        <f>MOD(A3974-1+'Peaker Keys'!$B$7,'Peaker Keys'!$B$5)</f>
        <v>3991</v>
      </c>
      <c r="E3974">
        <f>INT(D3974/'Peaker Keys'!$B$6)+1</f>
        <v>167</v>
      </c>
      <c r="F3974">
        <f>MOD(D3974,'Peaker Keys'!$B$6)</f>
        <v>7</v>
      </c>
      <c r="G3974" t="str">
        <f>VLOOKUP(E3974,Clustering!$A$6:$B$370,2,FALSE)</f>
        <v>Winter</v>
      </c>
      <c r="H3974">
        <f>IF('Peaker Keys'!$B$29&gt;0,MAX(0,MIN('Peaker Keys'!$B$10,B3974/'Peaker Keys'!$B$29)),0)</f>
        <v>0</v>
      </c>
      <c r="I3974">
        <f>MAX(0,MIN('Peaker Keys'!$B$10,C3974/'Peaker Keys'!$B$30))</f>
        <v>3.4328335703982188E-3</v>
      </c>
      <c r="J3974">
        <f>IF('Peaker Keys'!$B$31=1,H3974,I3974)</f>
        <v>0</v>
      </c>
    </row>
    <row r="3975" spans="1:10" x14ac:dyDescent="0.25">
      <c r="A3975">
        <v>3969</v>
      </c>
      <c r="B3975">
        <v>0</v>
      </c>
      <c r="C3975">
        <v>412.4</v>
      </c>
      <c r="D3975">
        <f>MOD(A3975-1+'Peaker Keys'!$B$7,'Peaker Keys'!$B$5)</f>
        <v>3992</v>
      </c>
      <c r="E3975">
        <f>INT(D3975/'Peaker Keys'!$B$6)+1</f>
        <v>167</v>
      </c>
      <c r="F3975">
        <f>MOD(D3975,'Peaker Keys'!$B$6)</f>
        <v>8</v>
      </c>
      <c r="G3975" t="str">
        <f>VLOOKUP(E3975,Clustering!$A$6:$B$370,2,FALSE)</f>
        <v>Winter</v>
      </c>
      <c r="H3975">
        <f>IF('Peaker Keys'!$B$29&gt;0,MAX(0,MIN('Peaker Keys'!$B$10,B3975/'Peaker Keys'!$B$29)),0)</f>
        <v>0</v>
      </c>
      <c r="I3975">
        <f>MAX(0,MIN('Peaker Keys'!$B$10,C3975/'Peaker Keys'!$B$30))</f>
        <v>3.4546133831923507E-3</v>
      </c>
      <c r="J3975">
        <f>IF('Peaker Keys'!$B$31=1,H3975,I3975)</f>
        <v>0</v>
      </c>
    </row>
    <row r="3976" spans="1:10" x14ac:dyDescent="0.25">
      <c r="A3976">
        <v>3970</v>
      </c>
      <c r="B3976">
        <v>0</v>
      </c>
      <c r="C3976">
        <v>412.4</v>
      </c>
      <c r="D3976">
        <f>MOD(A3976-1+'Peaker Keys'!$B$7,'Peaker Keys'!$B$5)</f>
        <v>3993</v>
      </c>
      <c r="E3976">
        <f>INT(D3976/'Peaker Keys'!$B$6)+1</f>
        <v>167</v>
      </c>
      <c r="F3976">
        <f>MOD(D3976,'Peaker Keys'!$B$6)</f>
        <v>9</v>
      </c>
      <c r="G3976" t="str">
        <f>VLOOKUP(E3976,Clustering!$A$6:$B$370,2,FALSE)</f>
        <v>Winter</v>
      </c>
      <c r="H3976">
        <f>IF('Peaker Keys'!$B$29&gt;0,MAX(0,MIN('Peaker Keys'!$B$10,B3976/'Peaker Keys'!$B$29)),0)</f>
        <v>0</v>
      </c>
      <c r="I3976">
        <f>MAX(0,MIN('Peaker Keys'!$B$10,C3976/'Peaker Keys'!$B$30))</f>
        <v>3.4546133831923507E-3</v>
      </c>
      <c r="J3976">
        <f>IF('Peaker Keys'!$B$31=1,H3976,I3976)</f>
        <v>0</v>
      </c>
    </row>
    <row r="3977" spans="1:10" x14ac:dyDescent="0.25">
      <c r="A3977">
        <v>3971</v>
      </c>
      <c r="B3977">
        <v>0</v>
      </c>
      <c r="C3977">
        <v>412.4</v>
      </c>
      <c r="D3977">
        <f>MOD(A3977-1+'Peaker Keys'!$B$7,'Peaker Keys'!$B$5)</f>
        <v>3994</v>
      </c>
      <c r="E3977">
        <f>INT(D3977/'Peaker Keys'!$B$6)+1</f>
        <v>167</v>
      </c>
      <c r="F3977">
        <f>MOD(D3977,'Peaker Keys'!$B$6)</f>
        <v>10</v>
      </c>
      <c r="G3977" t="str">
        <f>VLOOKUP(E3977,Clustering!$A$6:$B$370,2,FALSE)</f>
        <v>Winter</v>
      </c>
      <c r="H3977">
        <f>IF('Peaker Keys'!$B$29&gt;0,MAX(0,MIN('Peaker Keys'!$B$10,B3977/'Peaker Keys'!$B$29)),0)</f>
        <v>0</v>
      </c>
      <c r="I3977">
        <f>MAX(0,MIN('Peaker Keys'!$B$10,C3977/'Peaker Keys'!$B$30))</f>
        <v>3.4546133831923507E-3</v>
      </c>
      <c r="J3977">
        <f>IF('Peaker Keys'!$B$31=1,H3977,I3977)</f>
        <v>0</v>
      </c>
    </row>
    <row r="3978" spans="1:10" x14ac:dyDescent="0.25">
      <c r="A3978">
        <v>3972</v>
      </c>
      <c r="B3978">
        <v>0</v>
      </c>
      <c r="C3978">
        <v>608.70000000000005</v>
      </c>
      <c r="D3978">
        <f>MOD(A3978-1+'Peaker Keys'!$B$7,'Peaker Keys'!$B$5)</f>
        <v>3995</v>
      </c>
      <c r="E3978">
        <f>INT(D3978/'Peaker Keys'!$B$6)+1</f>
        <v>167</v>
      </c>
      <c r="F3978">
        <f>MOD(D3978,'Peaker Keys'!$B$6)</f>
        <v>11</v>
      </c>
      <c r="G3978" t="str">
        <f>VLOOKUP(E3978,Clustering!$A$6:$B$370,2,FALSE)</f>
        <v>Winter</v>
      </c>
      <c r="H3978">
        <f>IF('Peaker Keys'!$B$29&gt;0,MAX(0,MIN('Peaker Keys'!$B$10,B3978/'Peaker Keys'!$B$29)),0)</f>
        <v>0</v>
      </c>
      <c r="I3978">
        <f>MAX(0,MIN('Peaker Keys'!$B$10,C3978/'Peaker Keys'!$B$30))</f>
        <v>5.0989892491493313E-3</v>
      </c>
      <c r="J3978">
        <f>IF('Peaker Keys'!$B$31=1,H3978,I3978)</f>
        <v>0</v>
      </c>
    </row>
    <row r="3979" spans="1:10" x14ac:dyDescent="0.25">
      <c r="A3979">
        <v>3973</v>
      </c>
      <c r="B3979">
        <v>0</v>
      </c>
      <c r="C3979">
        <v>620.5</v>
      </c>
      <c r="D3979">
        <f>MOD(A3979-1+'Peaker Keys'!$B$7,'Peaker Keys'!$B$5)</f>
        <v>3996</v>
      </c>
      <c r="E3979">
        <f>INT(D3979/'Peaker Keys'!$B$6)+1</f>
        <v>167</v>
      </c>
      <c r="F3979">
        <f>MOD(D3979,'Peaker Keys'!$B$6)</f>
        <v>12</v>
      </c>
      <c r="G3979" t="str">
        <f>VLOOKUP(E3979,Clustering!$A$6:$B$370,2,FALSE)</f>
        <v>Winter</v>
      </c>
      <c r="H3979">
        <f>IF('Peaker Keys'!$B$29&gt;0,MAX(0,MIN('Peaker Keys'!$B$10,B3979/'Peaker Keys'!$B$29)),0)</f>
        <v>0</v>
      </c>
      <c r="I3979">
        <f>MAX(0,MIN('Peaker Keys'!$B$10,C3979/'Peaker Keys'!$B$30))</f>
        <v>5.1978360918303922E-3</v>
      </c>
      <c r="J3979">
        <f>IF('Peaker Keys'!$B$31=1,H3979,I3979)</f>
        <v>0</v>
      </c>
    </row>
    <row r="3980" spans="1:10" x14ac:dyDescent="0.25">
      <c r="A3980">
        <v>3974</v>
      </c>
      <c r="B3980">
        <v>0</v>
      </c>
      <c r="C3980">
        <v>1187.0999999999999</v>
      </c>
      <c r="D3980">
        <f>MOD(A3980-1+'Peaker Keys'!$B$7,'Peaker Keys'!$B$5)</f>
        <v>3997</v>
      </c>
      <c r="E3980">
        <f>INT(D3980/'Peaker Keys'!$B$6)+1</f>
        <v>167</v>
      </c>
      <c r="F3980">
        <f>MOD(D3980,'Peaker Keys'!$B$6)</f>
        <v>13</v>
      </c>
      <c r="G3980" t="str">
        <f>VLOOKUP(E3980,Clustering!$A$6:$B$370,2,FALSE)</f>
        <v>Winter</v>
      </c>
      <c r="H3980">
        <f>IF('Peaker Keys'!$B$29&gt;0,MAX(0,MIN('Peaker Keys'!$B$10,B3980/'Peaker Keys'!$B$29)),0)</f>
        <v>0</v>
      </c>
      <c r="I3980">
        <f>MAX(0,MIN('Peaker Keys'!$B$10,C3980/'Peaker Keys'!$B$30))</f>
        <v>9.9441599107362739E-3</v>
      </c>
      <c r="J3980">
        <f>IF('Peaker Keys'!$B$31=1,H3980,I3980)</f>
        <v>0</v>
      </c>
    </row>
    <row r="3981" spans="1:10" x14ac:dyDescent="0.25">
      <c r="A3981">
        <v>3975</v>
      </c>
      <c r="B3981">
        <v>0</v>
      </c>
      <c r="C3981">
        <v>1628.9</v>
      </c>
      <c r="D3981">
        <f>MOD(A3981-1+'Peaker Keys'!$B$7,'Peaker Keys'!$B$5)</f>
        <v>3998</v>
      </c>
      <c r="E3981">
        <f>INT(D3981/'Peaker Keys'!$B$6)+1</f>
        <v>167</v>
      </c>
      <c r="F3981">
        <f>MOD(D3981,'Peaker Keys'!$B$6)</f>
        <v>14</v>
      </c>
      <c r="G3981" t="str">
        <f>VLOOKUP(E3981,Clustering!$A$6:$B$370,2,FALSE)</f>
        <v>Winter</v>
      </c>
      <c r="H3981">
        <f>IF('Peaker Keys'!$B$29&gt;0,MAX(0,MIN('Peaker Keys'!$B$10,B3981/'Peaker Keys'!$B$29)),0)</f>
        <v>0</v>
      </c>
      <c r="I3981">
        <f>MAX(0,MIN('Peaker Keys'!$B$10,C3981/'Peaker Keys'!$B$30))</f>
        <v>1.3645052715523813E-2</v>
      </c>
      <c r="J3981">
        <f>IF('Peaker Keys'!$B$31=1,H3981,I3981)</f>
        <v>0</v>
      </c>
    </row>
    <row r="3982" spans="1:10" x14ac:dyDescent="0.25">
      <c r="A3982">
        <v>3976</v>
      </c>
      <c r="B3982">
        <v>0</v>
      </c>
      <c r="C3982">
        <v>1947.2</v>
      </c>
      <c r="D3982">
        <f>MOD(A3982-1+'Peaker Keys'!$B$7,'Peaker Keys'!$B$5)</f>
        <v>3999</v>
      </c>
      <c r="E3982">
        <f>INT(D3982/'Peaker Keys'!$B$6)+1</f>
        <v>167</v>
      </c>
      <c r="F3982">
        <f>MOD(D3982,'Peaker Keys'!$B$6)</f>
        <v>15</v>
      </c>
      <c r="G3982" t="str">
        <f>VLOOKUP(E3982,Clustering!$A$6:$B$370,2,FALSE)</f>
        <v>Winter</v>
      </c>
      <c r="H3982">
        <f>IF('Peaker Keys'!$B$29&gt;0,MAX(0,MIN('Peaker Keys'!$B$10,B3982/'Peaker Keys'!$B$29)),0)</f>
        <v>0</v>
      </c>
      <c r="I3982">
        <f>MAX(0,MIN('Peaker Keys'!$B$10,C3982/'Peaker Keys'!$B$30))</f>
        <v>1.6311404412590071E-2</v>
      </c>
      <c r="J3982">
        <f>IF('Peaker Keys'!$B$31=1,H3982,I3982)</f>
        <v>0</v>
      </c>
    </row>
    <row r="3983" spans="1:10" x14ac:dyDescent="0.25">
      <c r="A3983">
        <v>3977</v>
      </c>
      <c r="B3983">
        <v>0</v>
      </c>
      <c r="C3983">
        <v>1947.2</v>
      </c>
      <c r="D3983">
        <f>MOD(A3983-1+'Peaker Keys'!$B$7,'Peaker Keys'!$B$5)</f>
        <v>4000</v>
      </c>
      <c r="E3983">
        <f>INT(D3983/'Peaker Keys'!$B$6)+1</f>
        <v>167</v>
      </c>
      <c r="F3983">
        <f>MOD(D3983,'Peaker Keys'!$B$6)</f>
        <v>16</v>
      </c>
      <c r="G3983" t="str">
        <f>VLOOKUP(E3983,Clustering!$A$6:$B$370,2,FALSE)</f>
        <v>Winter</v>
      </c>
      <c r="H3983">
        <f>IF('Peaker Keys'!$B$29&gt;0,MAX(0,MIN('Peaker Keys'!$B$10,B3983/'Peaker Keys'!$B$29)),0)</f>
        <v>0</v>
      </c>
      <c r="I3983">
        <f>MAX(0,MIN('Peaker Keys'!$B$10,C3983/'Peaker Keys'!$B$30))</f>
        <v>1.6311404412590071E-2</v>
      </c>
      <c r="J3983">
        <f>IF('Peaker Keys'!$B$31=1,H3983,I3983)</f>
        <v>0</v>
      </c>
    </row>
    <row r="3984" spans="1:10" x14ac:dyDescent="0.25">
      <c r="A3984">
        <v>3978</v>
      </c>
      <c r="B3984">
        <v>0</v>
      </c>
      <c r="C3984">
        <v>1897.9</v>
      </c>
      <c r="D3984">
        <f>MOD(A3984-1+'Peaker Keys'!$B$7,'Peaker Keys'!$B$5)</f>
        <v>4001</v>
      </c>
      <c r="E3984">
        <f>INT(D3984/'Peaker Keys'!$B$6)+1</f>
        <v>167</v>
      </c>
      <c r="F3984">
        <f>MOD(D3984,'Peaker Keys'!$B$6)</f>
        <v>17</v>
      </c>
      <c r="G3984" t="str">
        <f>VLOOKUP(E3984,Clustering!$A$6:$B$370,2,FALSE)</f>
        <v>Winter</v>
      </c>
      <c r="H3984">
        <f>IF('Peaker Keys'!$B$29&gt;0,MAX(0,MIN('Peaker Keys'!$B$10,B3984/'Peaker Keys'!$B$29)),0)</f>
        <v>0</v>
      </c>
      <c r="I3984">
        <f>MAX(0,MIN('Peaker Keys'!$B$10,C3984/'Peaker Keys'!$B$30))</f>
        <v>1.5898425654609027E-2</v>
      </c>
      <c r="J3984">
        <f>IF('Peaker Keys'!$B$31=1,H3984,I3984)</f>
        <v>0</v>
      </c>
    </row>
    <row r="3985" spans="1:10" x14ac:dyDescent="0.25">
      <c r="A3985">
        <v>3979</v>
      </c>
      <c r="B3985">
        <v>0</v>
      </c>
      <c r="C3985">
        <v>2218.4</v>
      </c>
      <c r="D3985">
        <f>MOD(A3985-1+'Peaker Keys'!$B$7,'Peaker Keys'!$B$5)</f>
        <v>4002</v>
      </c>
      <c r="E3985">
        <f>INT(D3985/'Peaker Keys'!$B$6)+1</f>
        <v>167</v>
      </c>
      <c r="F3985">
        <f>MOD(D3985,'Peaker Keys'!$B$6)</f>
        <v>18</v>
      </c>
      <c r="G3985" t="str">
        <f>VLOOKUP(E3985,Clustering!$A$6:$B$370,2,FALSE)</f>
        <v>Winter</v>
      </c>
      <c r="H3985">
        <f>IF('Peaker Keys'!$B$29&gt;0,MAX(0,MIN('Peaker Keys'!$B$10,B3985/'Peaker Keys'!$B$29)),0)</f>
        <v>0</v>
      </c>
      <c r="I3985">
        <f>MAX(0,MIN('Peaker Keys'!$B$10,C3985/'Peaker Keys'!$B$30))</f>
        <v>1.8583206424039551E-2</v>
      </c>
      <c r="J3985">
        <f>IF('Peaker Keys'!$B$31=1,H3985,I3985)</f>
        <v>0</v>
      </c>
    </row>
    <row r="3986" spans="1:10" x14ac:dyDescent="0.25">
      <c r="A3986">
        <v>3980</v>
      </c>
      <c r="B3986">
        <v>0</v>
      </c>
      <c r="C3986">
        <v>2044.2</v>
      </c>
      <c r="D3986">
        <f>MOD(A3986-1+'Peaker Keys'!$B$7,'Peaker Keys'!$B$5)</f>
        <v>4003</v>
      </c>
      <c r="E3986">
        <f>INT(D3986/'Peaker Keys'!$B$6)+1</f>
        <v>167</v>
      </c>
      <c r="F3986">
        <f>MOD(D3986,'Peaker Keys'!$B$6)</f>
        <v>19</v>
      </c>
      <c r="G3986" t="str">
        <f>VLOOKUP(E3986,Clustering!$A$6:$B$370,2,FALSE)</f>
        <v>Winter</v>
      </c>
      <c r="H3986">
        <f>IF('Peaker Keys'!$B$29&gt;0,MAX(0,MIN('Peaker Keys'!$B$10,B3986/'Peaker Keys'!$B$29)),0)</f>
        <v>0</v>
      </c>
      <c r="I3986">
        <f>MAX(0,MIN('Peaker Keys'!$B$10,C3986/'Peaker Keys'!$B$30))</f>
        <v>1.7123958966832695E-2</v>
      </c>
      <c r="J3986">
        <f>IF('Peaker Keys'!$B$31=1,H3986,I3986)</f>
        <v>0</v>
      </c>
    </row>
    <row r="3987" spans="1:10" x14ac:dyDescent="0.25">
      <c r="A3987">
        <v>3981</v>
      </c>
      <c r="B3987">
        <v>0</v>
      </c>
      <c r="C3987">
        <v>1670.4</v>
      </c>
      <c r="D3987">
        <f>MOD(A3987-1+'Peaker Keys'!$B$7,'Peaker Keys'!$B$5)</f>
        <v>4004</v>
      </c>
      <c r="E3987">
        <f>INT(D3987/'Peaker Keys'!$B$6)+1</f>
        <v>167</v>
      </c>
      <c r="F3987">
        <f>MOD(D3987,'Peaker Keys'!$B$6)</f>
        <v>20</v>
      </c>
      <c r="G3987" t="str">
        <f>VLOOKUP(E3987,Clustering!$A$6:$B$370,2,FALSE)</f>
        <v>Winter</v>
      </c>
      <c r="H3987">
        <f>IF('Peaker Keys'!$B$29&gt;0,MAX(0,MIN('Peaker Keys'!$B$10,B3987/'Peaker Keys'!$B$29)),0)</f>
        <v>0</v>
      </c>
      <c r="I3987">
        <f>MAX(0,MIN('Peaker Keys'!$B$10,C3987/'Peaker Keys'!$B$30))</f>
        <v>1.3992692035122462E-2</v>
      </c>
      <c r="J3987">
        <f>IF('Peaker Keys'!$B$31=1,H3987,I3987)</f>
        <v>0</v>
      </c>
    </row>
    <row r="3988" spans="1:10" x14ac:dyDescent="0.25">
      <c r="A3988">
        <v>3982</v>
      </c>
      <c r="B3988">
        <v>0</v>
      </c>
      <c r="C3988">
        <v>3370.4</v>
      </c>
      <c r="D3988">
        <f>MOD(A3988-1+'Peaker Keys'!$B$7,'Peaker Keys'!$B$5)</f>
        <v>4005</v>
      </c>
      <c r="E3988">
        <f>INT(D3988/'Peaker Keys'!$B$6)+1</f>
        <v>167</v>
      </c>
      <c r="F3988">
        <f>MOD(D3988,'Peaker Keys'!$B$6)</f>
        <v>21</v>
      </c>
      <c r="G3988" t="str">
        <f>VLOOKUP(E3988,Clustering!$A$6:$B$370,2,FALSE)</f>
        <v>Winter</v>
      </c>
      <c r="H3988">
        <f>IF('Peaker Keys'!$B$29&gt;0,MAX(0,MIN('Peaker Keys'!$B$10,B3988/'Peaker Keys'!$B$29)),0)</f>
        <v>0</v>
      </c>
      <c r="I3988">
        <f>MAX(0,MIN('Peaker Keys'!$B$10,C3988/'Peaker Keys'!$B$30))</f>
        <v>2.8233338862055042E-2</v>
      </c>
      <c r="J3988">
        <f>IF('Peaker Keys'!$B$31=1,H3988,I3988)</f>
        <v>0</v>
      </c>
    </row>
    <row r="3989" spans="1:10" x14ac:dyDescent="0.25">
      <c r="A3989">
        <v>3983</v>
      </c>
      <c r="B3989">
        <v>0</v>
      </c>
      <c r="C3989">
        <v>771.5</v>
      </c>
      <c r="D3989">
        <f>MOD(A3989-1+'Peaker Keys'!$B$7,'Peaker Keys'!$B$5)</f>
        <v>4006</v>
      </c>
      <c r="E3989">
        <f>INT(D3989/'Peaker Keys'!$B$6)+1</f>
        <v>167</v>
      </c>
      <c r="F3989">
        <f>MOD(D3989,'Peaker Keys'!$B$6)</f>
        <v>22</v>
      </c>
      <c r="G3989" t="str">
        <f>VLOOKUP(E3989,Clustering!$A$6:$B$370,2,FALSE)</f>
        <v>Winter</v>
      </c>
      <c r="H3989">
        <f>IF('Peaker Keys'!$B$29&gt;0,MAX(0,MIN('Peaker Keys'!$B$10,B3989/'Peaker Keys'!$B$29)),0)</f>
        <v>0</v>
      </c>
      <c r="I3989">
        <f>MAX(0,MIN('Peaker Keys'!$B$10,C3989/'Peaker Keys'!$B$30))</f>
        <v>6.4627406041049915E-3</v>
      </c>
      <c r="J3989">
        <f>IF('Peaker Keys'!$B$31=1,H3989,I3989)</f>
        <v>0</v>
      </c>
    </row>
    <row r="3990" spans="1:10" x14ac:dyDescent="0.25">
      <c r="A3990">
        <v>3984</v>
      </c>
      <c r="B3990">
        <v>0</v>
      </c>
      <c r="C3990">
        <v>650.70000000000005</v>
      </c>
      <c r="D3990">
        <f>MOD(A3990-1+'Peaker Keys'!$B$7,'Peaker Keys'!$B$5)</f>
        <v>4007</v>
      </c>
      <c r="E3990">
        <f>INT(D3990/'Peaker Keys'!$B$6)+1</f>
        <v>167</v>
      </c>
      <c r="F3990">
        <f>MOD(D3990,'Peaker Keys'!$B$6)</f>
        <v>23</v>
      </c>
      <c r="G3990" t="str">
        <f>VLOOKUP(E3990,Clustering!$A$6:$B$370,2,FALSE)</f>
        <v>Winter</v>
      </c>
      <c r="H3990">
        <f>IF('Peaker Keys'!$B$29&gt;0,MAX(0,MIN('Peaker Keys'!$B$10,B3990/'Peaker Keys'!$B$29)),0)</f>
        <v>0</v>
      </c>
      <c r="I3990">
        <f>MAX(0,MIN('Peaker Keys'!$B$10,C3990/'Peaker Keys'!$B$30))</f>
        <v>5.4508169942853119E-3</v>
      </c>
      <c r="J3990">
        <f>IF('Peaker Keys'!$B$31=1,H3990,I3990)</f>
        <v>0</v>
      </c>
    </row>
    <row r="3991" spans="1:10" x14ac:dyDescent="0.25">
      <c r="A3991">
        <v>3985</v>
      </c>
      <c r="B3991">
        <v>0</v>
      </c>
      <c r="C3991">
        <v>533.79999999999995</v>
      </c>
      <c r="D3991">
        <f>MOD(A3991-1+'Peaker Keys'!$B$7,'Peaker Keys'!$B$5)</f>
        <v>4008</v>
      </c>
      <c r="E3991">
        <f>INT(D3991/'Peaker Keys'!$B$6)+1</f>
        <v>168</v>
      </c>
      <c r="F3991">
        <f>MOD(D3991,'Peaker Keys'!$B$6)</f>
        <v>0</v>
      </c>
      <c r="G3991" t="str">
        <f>VLOOKUP(E3991,Clustering!$A$6:$B$370,2,FALSE)</f>
        <v>Fall</v>
      </c>
      <c r="H3991">
        <f>IF('Peaker Keys'!$B$29&gt;0,MAX(0,MIN('Peaker Keys'!$B$10,B3991/'Peaker Keys'!$B$29)),0)</f>
        <v>0</v>
      </c>
      <c r="I3991">
        <f>MAX(0,MIN('Peaker Keys'!$B$10,C3991/'Peaker Keys'!$B$30))</f>
        <v>4.4715631036568301E-3</v>
      </c>
      <c r="J3991">
        <f>IF('Peaker Keys'!$B$31=1,H3991,I3991)</f>
        <v>0</v>
      </c>
    </row>
    <row r="3992" spans="1:10" x14ac:dyDescent="0.25">
      <c r="A3992">
        <v>3986</v>
      </c>
      <c r="B3992">
        <v>0</v>
      </c>
      <c r="C3992">
        <v>533.79999999999995</v>
      </c>
      <c r="D3992">
        <f>MOD(A3992-1+'Peaker Keys'!$B$7,'Peaker Keys'!$B$5)</f>
        <v>4009</v>
      </c>
      <c r="E3992">
        <f>INT(D3992/'Peaker Keys'!$B$6)+1</f>
        <v>168</v>
      </c>
      <c r="F3992">
        <f>MOD(D3992,'Peaker Keys'!$B$6)</f>
        <v>1</v>
      </c>
      <c r="G3992" t="str">
        <f>VLOOKUP(E3992,Clustering!$A$6:$B$370,2,FALSE)</f>
        <v>Fall</v>
      </c>
      <c r="H3992">
        <f>IF('Peaker Keys'!$B$29&gt;0,MAX(0,MIN('Peaker Keys'!$B$10,B3992/'Peaker Keys'!$B$29)),0)</f>
        <v>0</v>
      </c>
      <c r="I3992">
        <f>MAX(0,MIN('Peaker Keys'!$B$10,C3992/'Peaker Keys'!$B$30))</f>
        <v>4.4715631036568301E-3</v>
      </c>
      <c r="J3992">
        <f>IF('Peaker Keys'!$B$31=1,H3992,I3992)</f>
        <v>0</v>
      </c>
    </row>
    <row r="3993" spans="1:10" x14ac:dyDescent="0.25">
      <c r="A3993">
        <v>3987</v>
      </c>
      <c r="B3993">
        <v>0</v>
      </c>
      <c r="C3993">
        <v>533.79999999999995</v>
      </c>
      <c r="D3993">
        <f>MOD(A3993-1+'Peaker Keys'!$B$7,'Peaker Keys'!$B$5)</f>
        <v>4010</v>
      </c>
      <c r="E3993">
        <f>INT(D3993/'Peaker Keys'!$B$6)+1</f>
        <v>168</v>
      </c>
      <c r="F3993">
        <f>MOD(D3993,'Peaker Keys'!$B$6)</f>
        <v>2</v>
      </c>
      <c r="G3993" t="str">
        <f>VLOOKUP(E3993,Clustering!$A$6:$B$370,2,FALSE)</f>
        <v>Fall</v>
      </c>
      <c r="H3993">
        <f>IF('Peaker Keys'!$B$29&gt;0,MAX(0,MIN('Peaker Keys'!$B$10,B3993/'Peaker Keys'!$B$29)),0)</f>
        <v>0</v>
      </c>
      <c r="I3993">
        <f>MAX(0,MIN('Peaker Keys'!$B$10,C3993/'Peaker Keys'!$B$30))</f>
        <v>4.4715631036568301E-3</v>
      </c>
      <c r="J3993">
        <f>IF('Peaker Keys'!$B$31=1,H3993,I3993)</f>
        <v>0</v>
      </c>
    </row>
    <row r="3994" spans="1:10" x14ac:dyDescent="0.25">
      <c r="A3994">
        <v>3988</v>
      </c>
      <c r="B3994">
        <v>0</v>
      </c>
      <c r="C3994">
        <v>533.79999999999995</v>
      </c>
      <c r="D3994">
        <f>MOD(A3994-1+'Peaker Keys'!$B$7,'Peaker Keys'!$B$5)</f>
        <v>4011</v>
      </c>
      <c r="E3994">
        <f>INT(D3994/'Peaker Keys'!$B$6)+1</f>
        <v>168</v>
      </c>
      <c r="F3994">
        <f>MOD(D3994,'Peaker Keys'!$B$6)</f>
        <v>3</v>
      </c>
      <c r="G3994" t="str">
        <f>VLOOKUP(E3994,Clustering!$A$6:$B$370,2,FALSE)</f>
        <v>Fall</v>
      </c>
      <c r="H3994">
        <f>IF('Peaker Keys'!$B$29&gt;0,MAX(0,MIN('Peaker Keys'!$B$10,B3994/'Peaker Keys'!$B$29)),0)</f>
        <v>0</v>
      </c>
      <c r="I3994">
        <f>MAX(0,MIN('Peaker Keys'!$B$10,C3994/'Peaker Keys'!$B$30))</f>
        <v>4.4715631036568301E-3</v>
      </c>
      <c r="J3994">
        <f>IF('Peaker Keys'!$B$31=1,H3994,I3994)</f>
        <v>0</v>
      </c>
    </row>
    <row r="3995" spans="1:10" x14ac:dyDescent="0.25">
      <c r="A3995">
        <v>3989</v>
      </c>
      <c r="B3995">
        <v>0</v>
      </c>
      <c r="C3995">
        <v>445.8</v>
      </c>
      <c r="D3995">
        <f>MOD(A3995-1+'Peaker Keys'!$B$7,'Peaker Keys'!$B$5)</f>
        <v>4012</v>
      </c>
      <c r="E3995">
        <f>INT(D3995/'Peaker Keys'!$B$6)+1</f>
        <v>168</v>
      </c>
      <c r="F3995">
        <f>MOD(D3995,'Peaker Keys'!$B$6)</f>
        <v>4</v>
      </c>
      <c r="G3995" t="str">
        <f>VLOOKUP(E3995,Clustering!$A$6:$B$370,2,FALSE)</f>
        <v>Fall</v>
      </c>
      <c r="H3995">
        <f>IF('Peaker Keys'!$B$29&gt;0,MAX(0,MIN('Peaker Keys'!$B$10,B3995/'Peaker Keys'!$B$29)),0)</f>
        <v>0</v>
      </c>
      <c r="I3995">
        <f>MAX(0,MIN('Peaker Keys'!$B$10,C3995/'Peaker Keys'!$B$30))</f>
        <v>3.7344002090862029E-3</v>
      </c>
      <c r="J3995">
        <f>IF('Peaker Keys'!$B$31=1,H3995,I3995)</f>
        <v>0</v>
      </c>
    </row>
    <row r="3996" spans="1:10" x14ac:dyDescent="0.25">
      <c r="A3996">
        <v>3990</v>
      </c>
      <c r="B3996">
        <v>0</v>
      </c>
      <c r="C3996">
        <v>374.7</v>
      </c>
      <c r="D3996">
        <f>MOD(A3996-1+'Peaker Keys'!$B$7,'Peaker Keys'!$B$5)</f>
        <v>4013</v>
      </c>
      <c r="E3996">
        <f>INT(D3996/'Peaker Keys'!$B$6)+1</f>
        <v>168</v>
      </c>
      <c r="F3996">
        <f>MOD(D3996,'Peaker Keys'!$B$6)</f>
        <v>5</v>
      </c>
      <c r="G3996" t="str">
        <f>VLOOKUP(E3996,Clustering!$A$6:$B$370,2,FALSE)</f>
        <v>Fall</v>
      </c>
      <c r="H3996">
        <f>IF('Peaker Keys'!$B$29&gt;0,MAX(0,MIN('Peaker Keys'!$B$10,B3996/'Peaker Keys'!$B$29)),0)</f>
        <v>0</v>
      </c>
      <c r="I3996">
        <f>MAX(0,MIN('Peaker Keys'!$B$10,C3996/'Peaker Keys'!$B$30))</f>
        <v>3.1388060976774339E-3</v>
      </c>
      <c r="J3996">
        <f>IF('Peaker Keys'!$B$31=1,H3996,I3996)</f>
        <v>0</v>
      </c>
    </row>
    <row r="3997" spans="1:10" x14ac:dyDescent="0.25">
      <c r="A3997">
        <v>3991</v>
      </c>
      <c r="B3997">
        <v>0</v>
      </c>
      <c r="C3997">
        <v>374.7</v>
      </c>
      <c r="D3997">
        <f>MOD(A3997-1+'Peaker Keys'!$B$7,'Peaker Keys'!$B$5)</f>
        <v>4014</v>
      </c>
      <c r="E3997">
        <f>INT(D3997/'Peaker Keys'!$B$6)+1</f>
        <v>168</v>
      </c>
      <c r="F3997">
        <f>MOD(D3997,'Peaker Keys'!$B$6)</f>
        <v>6</v>
      </c>
      <c r="G3997" t="str">
        <f>VLOOKUP(E3997,Clustering!$A$6:$B$370,2,FALSE)</f>
        <v>Fall</v>
      </c>
      <c r="H3997">
        <f>IF('Peaker Keys'!$B$29&gt;0,MAX(0,MIN('Peaker Keys'!$B$10,B3997/'Peaker Keys'!$B$29)),0)</f>
        <v>0</v>
      </c>
      <c r="I3997">
        <f>MAX(0,MIN('Peaker Keys'!$B$10,C3997/'Peaker Keys'!$B$30))</f>
        <v>3.1388060976774339E-3</v>
      </c>
      <c r="J3997">
        <f>IF('Peaker Keys'!$B$31=1,H3997,I3997)</f>
        <v>0</v>
      </c>
    </row>
    <row r="3998" spans="1:10" x14ac:dyDescent="0.25">
      <c r="A3998">
        <v>3992</v>
      </c>
      <c r="B3998">
        <v>0</v>
      </c>
      <c r="C3998">
        <v>374.7</v>
      </c>
      <c r="D3998">
        <f>MOD(A3998-1+'Peaker Keys'!$B$7,'Peaker Keys'!$B$5)</f>
        <v>4015</v>
      </c>
      <c r="E3998">
        <f>INT(D3998/'Peaker Keys'!$B$6)+1</f>
        <v>168</v>
      </c>
      <c r="F3998">
        <f>MOD(D3998,'Peaker Keys'!$B$6)</f>
        <v>7</v>
      </c>
      <c r="G3998" t="str">
        <f>VLOOKUP(E3998,Clustering!$A$6:$B$370,2,FALSE)</f>
        <v>Fall</v>
      </c>
      <c r="H3998">
        <f>IF('Peaker Keys'!$B$29&gt;0,MAX(0,MIN('Peaker Keys'!$B$10,B3998/'Peaker Keys'!$B$29)),0)</f>
        <v>0</v>
      </c>
      <c r="I3998">
        <f>MAX(0,MIN('Peaker Keys'!$B$10,C3998/'Peaker Keys'!$B$30))</f>
        <v>3.1388060976774339E-3</v>
      </c>
      <c r="J3998">
        <f>IF('Peaker Keys'!$B$31=1,H3998,I3998)</f>
        <v>0</v>
      </c>
    </row>
    <row r="3999" spans="1:10" x14ac:dyDescent="0.25">
      <c r="A3999">
        <v>3993</v>
      </c>
      <c r="B3999">
        <v>0</v>
      </c>
      <c r="C3999">
        <v>374.7</v>
      </c>
      <c r="D3999">
        <f>MOD(A3999-1+'Peaker Keys'!$B$7,'Peaker Keys'!$B$5)</f>
        <v>4016</v>
      </c>
      <c r="E3999">
        <f>INT(D3999/'Peaker Keys'!$B$6)+1</f>
        <v>168</v>
      </c>
      <c r="F3999">
        <f>MOD(D3999,'Peaker Keys'!$B$6)</f>
        <v>8</v>
      </c>
      <c r="G3999" t="str">
        <f>VLOOKUP(E3999,Clustering!$A$6:$B$370,2,FALSE)</f>
        <v>Fall</v>
      </c>
      <c r="H3999">
        <f>IF('Peaker Keys'!$B$29&gt;0,MAX(0,MIN('Peaker Keys'!$B$10,B3999/'Peaker Keys'!$B$29)),0)</f>
        <v>0</v>
      </c>
      <c r="I3999">
        <f>MAX(0,MIN('Peaker Keys'!$B$10,C3999/'Peaker Keys'!$B$30))</f>
        <v>3.1388060976774339E-3</v>
      </c>
      <c r="J3999">
        <f>IF('Peaker Keys'!$B$31=1,H3999,I3999)</f>
        <v>0</v>
      </c>
    </row>
    <row r="4000" spans="1:10" x14ac:dyDescent="0.25">
      <c r="A4000">
        <v>3994</v>
      </c>
      <c r="B4000">
        <v>0</v>
      </c>
      <c r="C4000">
        <v>374.7</v>
      </c>
      <c r="D4000">
        <f>MOD(A4000-1+'Peaker Keys'!$B$7,'Peaker Keys'!$B$5)</f>
        <v>4017</v>
      </c>
      <c r="E4000">
        <f>INT(D4000/'Peaker Keys'!$B$6)+1</f>
        <v>168</v>
      </c>
      <c r="F4000">
        <f>MOD(D4000,'Peaker Keys'!$B$6)</f>
        <v>9</v>
      </c>
      <c r="G4000" t="str">
        <f>VLOOKUP(E4000,Clustering!$A$6:$B$370,2,FALSE)</f>
        <v>Fall</v>
      </c>
      <c r="H4000">
        <f>IF('Peaker Keys'!$B$29&gt;0,MAX(0,MIN('Peaker Keys'!$B$10,B4000/'Peaker Keys'!$B$29)),0)</f>
        <v>0</v>
      </c>
      <c r="I4000">
        <f>MAX(0,MIN('Peaker Keys'!$B$10,C4000/'Peaker Keys'!$B$30))</f>
        <v>3.1388060976774339E-3</v>
      </c>
      <c r="J4000">
        <f>IF('Peaker Keys'!$B$31=1,H4000,I4000)</f>
        <v>0</v>
      </c>
    </row>
    <row r="4001" spans="1:10" x14ac:dyDescent="0.25">
      <c r="A4001">
        <v>3995</v>
      </c>
      <c r="B4001">
        <v>0</v>
      </c>
      <c r="C4001">
        <v>374.7</v>
      </c>
      <c r="D4001">
        <f>MOD(A4001-1+'Peaker Keys'!$B$7,'Peaker Keys'!$B$5)</f>
        <v>4018</v>
      </c>
      <c r="E4001">
        <f>INT(D4001/'Peaker Keys'!$B$6)+1</f>
        <v>168</v>
      </c>
      <c r="F4001">
        <f>MOD(D4001,'Peaker Keys'!$B$6)</f>
        <v>10</v>
      </c>
      <c r="G4001" t="str">
        <f>VLOOKUP(E4001,Clustering!$A$6:$B$370,2,FALSE)</f>
        <v>Fall</v>
      </c>
      <c r="H4001">
        <f>IF('Peaker Keys'!$B$29&gt;0,MAX(0,MIN('Peaker Keys'!$B$10,B4001/'Peaker Keys'!$B$29)),0)</f>
        <v>0</v>
      </c>
      <c r="I4001">
        <f>MAX(0,MIN('Peaker Keys'!$B$10,C4001/'Peaker Keys'!$B$30))</f>
        <v>3.1388060976774339E-3</v>
      </c>
      <c r="J4001">
        <f>IF('Peaker Keys'!$B$31=1,H4001,I4001)</f>
        <v>0</v>
      </c>
    </row>
    <row r="4002" spans="1:10" x14ac:dyDescent="0.25">
      <c r="A4002">
        <v>3996</v>
      </c>
      <c r="B4002">
        <v>0</v>
      </c>
      <c r="C4002">
        <v>582.9</v>
      </c>
      <c r="D4002">
        <f>MOD(A4002-1+'Peaker Keys'!$B$7,'Peaker Keys'!$B$5)</f>
        <v>4019</v>
      </c>
      <c r="E4002">
        <f>INT(D4002/'Peaker Keys'!$B$6)+1</f>
        <v>168</v>
      </c>
      <c r="F4002">
        <f>MOD(D4002,'Peaker Keys'!$B$6)</f>
        <v>11</v>
      </c>
      <c r="G4002" t="str">
        <f>VLOOKUP(E4002,Clustering!$A$6:$B$370,2,FALSE)</f>
        <v>Fall</v>
      </c>
      <c r="H4002">
        <f>IF('Peaker Keys'!$B$29&gt;0,MAX(0,MIN('Peaker Keys'!$B$10,B4002/'Peaker Keys'!$B$29)),0)</f>
        <v>0</v>
      </c>
      <c r="I4002">
        <f>MAX(0,MIN('Peaker Keys'!$B$10,C4002/'Peaker Keys'!$B$30))</f>
        <v>4.8828664914229419E-3</v>
      </c>
      <c r="J4002">
        <f>IF('Peaker Keys'!$B$31=1,H4002,I4002)</f>
        <v>0</v>
      </c>
    </row>
    <row r="4003" spans="1:10" x14ac:dyDescent="0.25">
      <c r="A4003">
        <v>3997</v>
      </c>
      <c r="B4003">
        <v>0</v>
      </c>
      <c r="C4003">
        <v>582.9</v>
      </c>
      <c r="D4003">
        <f>MOD(A4003-1+'Peaker Keys'!$B$7,'Peaker Keys'!$B$5)</f>
        <v>4020</v>
      </c>
      <c r="E4003">
        <f>INT(D4003/'Peaker Keys'!$B$6)+1</f>
        <v>168</v>
      </c>
      <c r="F4003">
        <f>MOD(D4003,'Peaker Keys'!$B$6)</f>
        <v>12</v>
      </c>
      <c r="G4003" t="str">
        <f>VLOOKUP(E4003,Clustering!$A$6:$B$370,2,FALSE)</f>
        <v>Fall</v>
      </c>
      <c r="H4003">
        <f>IF('Peaker Keys'!$B$29&gt;0,MAX(0,MIN('Peaker Keys'!$B$10,B4003/'Peaker Keys'!$B$29)),0)</f>
        <v>0</v>
      </c>
      <c r="I4003">
        <f>MAX(0,MIN('Peaker Keys'!$B$10,C4003/'Peaker Keys'!$B$30))</f>
        <v>4.8828664914229419E-3</v>
      </c>
      <c r="J4003">
        <f>IF('Peaker Keys'!$B$31=1,H4003,I4003)</f>
        <v>0</v>
      </c>
    </row>
    <row r="4004" spans="1:10" x14ac:dyDescent="0.25">
      <c r="A4004">
        <v>3998</v>
      </c>
      <c r="B4004">
        <v>0</v>
      </c>
      <c r="C4004">
        <v>582.9</v>
      </c>
      <c r="D4004">
        <f>MOD(A4004-1+'Peaker Keys'!$B$7,'Peaker Keys'!$B$5)</f>
        <v>4021</v>
      </c>
      <c r="E4004">
        <f>INT(D4004/'Peaker Keys'!$B$6)+1</f>
        <v>168</v>
      </c>
      <c r="F4004">
        <f>MOD(D4004,'Peaker Keys'!$B$6)</f>
        <v>13</v>
      </c>
      <c r="G4004" t="str">
        <f>VLOOKUP(E4004,Clustering!$A$6:$B$370,2,FALSE)</f>
        <v>Fall</v>
      </c>
      <c r="H4004">
        <f>IF('Peaker Keys'!$B$29&gt;0,MAX(0,MIN('Peaker Keys'!$B$10,B4004/'Peaker Keys'!$B$29)),0)</f>
        <v>0</v>
      </c>
      <c r="I4004">
        <f>MAX(0,MIN('Peaker Keys'!$B$10,C4004/'Peaker Keys'!$B$30))</f>
        <v>4.8828664914229419E-3</v>
      </c>
      <c r="J4004">
        <f>IF('Peaker Keys'!$B$31=1,H4004,I4004)</f>
        <v>0</v>
      </c>
    </row>
    <row r="4005" spans="1:10" x14ac:dyDescent="0.25">
      <c r="A4005">
        <v>3999</v>
      </c>
      <c r="B4005">
        <v>0</v>
      </c>
      <c r="C4005">
        <v>956.1</v>
      </c>
      <c r="D4005">
        <f>MOD(A4005-1+'Peaker Keys'!$B$7,'Peaker Keys'!$B$5)</f>
        <v>4022</v>
      </c>
      <c r="E4005">
        <f>INT(D4005/'Peaker Keys'!$B$6)+1</f>
        <v>168</v>
      </c>
      <c r="F4005">
        <f>MOD(D4005,'Peaker Keys'!$B$6)</f>
        <v>14</v>
      </c>
      <c r="G4005" t="str">
        <f>VLOOKUP(E4005,Clustering!$A$6:$B$370,2,FALSE)</f>
        <v>Fall</v>
      </c>
      <c r="H4005">
        <f>IF('Peaker Keys'!$B$29&gt;0,MAX(0,MIN('Peaker Keys'!$B$10,B4005/'Peaker Keys'!$B$29)),0)</f>
        <v>0</v>
      </c>
      <c r="I4005">
        <f>MAX(0,MIN('Peaker Keys'!$B$10,C4005/'Peaker Keys'!$B$30))</f>
        <v>8.0091073124883769E-3</v>
      </c>
      <c r="J4005">
        <f>IF('Peaker Keys'!$B$31=1,H4005,I4005)</f>
        <v>0</v>
      </c>
    </row>
    <row r="4006" spans="1:10" x14ac:dyDescent="0.25">
      <c r="A4006">
        <v>4000</v>
      </c>
      <c r="B4006">
        <v>0</v>
      </c>
      <c r="C4006">
        <v>1644.3</v>
      </c>
      <c r="D4006">
        <f>MOD(A4006-1+'Peaker Keys'!$B$7,'Peaker Keys'!$B$5)</f>
        <v>4023</v>
      </c>
      <c r="E4006">
        <f>INT(D4006/'Peaker Keys'!$B$6)+1</f>
        <v>168</v>
      </c>
      <c r="F4006">
        <f>MOD(D4006,'Peaker Keys'!$B$6)</f>
        <v>15</v>
      </c>
      <c r="G4006" t="str">
        <f>VLOOKUP(E4006,Clustering!$A$6:$B$370,2,FALSE)</f>
        <v>Fall</v>
      </c>
      <c r="H4006">
        <f>IF('Peaker Keys'!$B$29&gt;0,MAX(0,MIN('Peaker Keys'!$B$10,B4006/'Peaker Keys'!$B$29)),0)</f>
        <v>0</v>
      </c>
      <c r="I4006">
        <f>MAX(0,MIN('Peaker Keys'!$B$10,C4006/'Peaker Keys'!$B$30))</f>
        <v>1.3774056222073672E-2</v>
      </c>
      <c r="J4006">
        <f>IF('Peaker Keys'!$B$31=1,H4006,I4006)</f>
        <v>0</v>
      </c>
    </row>
    <row r="4007" spans="1:10" x14ac:dyDescent="0.25">
      <c r="A4007">
        <v>4001</v>
      </c>
      <c r="B4007">
        <v>21.2</v>
      </c>
      <c r="C4007">
        <v>2418.6</v>
      </c>
      <c r="D4007">
        <f>MOD(A4007-1+'Peaker Keys'!$B$7,'Peaker Keys'!$B$5)</f>
        <v>4024</v>
      </c>
      <c r="E4007">
        <f>INT(D4007/'Peaker Keys'!$B$6)+1</f>
        <v>168</v>
      </c>
      <c r="F4007">
        <f>MOD(D4007,'Peaker Keys'!$B$6)</f>
        <v>16</v>
      </c>
      <c r="G4007" t="str">
        <f>VLOOKUP(E4007,Clustering!$A$6:$B$370,2,FALSE)</f>
        <v>Fall</v>
      </c>
      <c r="H4007">
        <f>IF('Peaker Keys'!$B$29&gt;0,MAX(0,MIN('Peaker Keys'!$B$10,B4007/'Peaker Keys'!$B$29)),0)</f>
        <v>4.9858889934148637E-2</v>
      </c>
      <c r="I4007">
        <f>MAX(0,MIN('Peaker Keys'!$B$10,C4007/'Peaker Keys'!$B$30))</f>
        <v>2.026025200918773E-2</v>
      </c>
      <c r="J4007">
        <f>IF('Peaker Keys'!$B$31=1,H4007,I4007)</f>
        <v>4.9858889934148637E-2</v>
      </c>
    </row>
    <row r="4008" spans="1:10" x14ac:dyDescent="0.25">
      <c r="A4008">
        <v>4002</v>
      </c>
      <c r="B4008">
        <v>21.2</v>
      </c>
      <c r="C4008">
        <v>5335.4</v>
      </c>
      <c r="D4008">
        <f>MOD(A4008-1+'Peaker Keys'!$B$7,'Peaker Keys'!$B$5)</f>
        <v>4025</v>
      </c>
      <c r="E4008">
        <f>INT(D4008/'Peaker Keys'!$B$6)+1</f>
        <v>168</v>
      </c>
      <c r="F4008">
        <f>MOD(D4008,'Peaker Keys'!$B$6)</f>
        <v>17</v>
      </c>
      <c r="G4008" t="str">
        <f>VLOOKUP(E4008,Clustering!$A$6:$B$370,2,FALSE)</f>
        <v>Fall</v>
      </c>
      <c r="H4008">
        <f>IF('Peaker Keys'!$B$29&gt;0,MAX(0,MIN('Peaker Keys'!$B$10,B4008/'Peaker Keys'!$B$29)),0)</f>
        <v>4.9858889934148637E-2</v>
      </c>
      <c r="I4008">
        <f>MAX(0,MIN('Peaker Keys'!$B$10,C4008/'Peaker Keys'!$B$30))</f>
        <v>4.4693851223774166E-2</v>
      </c>
      <c r="J4008">
        <f>IF('Peaker Keys'!$B$31=1,H4008,I4008)</f>
        <v>4.9858889934148637E-2</v>
      </c>
    </row>
    <row r="4009" spans="1:10" x14ac:dyDescent="0.25">
      <c r="A4009">
        <v>4003</v>
      </c>
      <c r="B4009">
        <v>21.2</v>
      </c>
      <c r="C4009">
        <v>11378.4</v>
      </c>
      <c r="D4009">
        <f>MOD(A4009-1+'Peaker Keys'!$B$7,'Peaker Keys'!$B$5)</f>
        <v>4026</v>
      </c>
      <c r="E4009">
        <f>INT(D4009/'Peaker Keys'!$B$6)+1</f>
        <v>168</v>
      </c>
      <c r="F4009">
        <f>MOD(D4009,'Peaker Keys'!$B$6)</f>
        <v>18</v>
      </c>
      <c r="G4009" t="str">
        <f>VLOOKUP(E4009,Clustering!$A$6:$B$370,2,FALSE)</f>
        <v>Fall</v>
      </c>
      <c r="H4009">
        <f>IF('Peaker Keys'!$B$29&gt;0,MAX(0,MIN('Peaker Keys'!$B$10,B4009/'Peaker Keys'!$B$29)),0)</f>
        <v>4.9858889934148637E-2</v>
      </c>
      <c r="I4009">
        <f>MAX(0,MIN('Peaker Keys'!$B$10,C4009/'Peaker Keys'!$B$30))</f>
        <v>9.5315162267982159E-2</v>
      </c>
      <c r="J4009">
        <f>IF('Peaker Keys'!$B$31=1,H4009,I4009)</f>
        <v>4.9858889934148637E-2</v>
      </c>
    </row>
    <row r="4010" spans="1:10" x14ac:dyDescent="0.25">
      <c r="A4010">
        <v>4004</v>
      </c>
      <c r="B4010">
        <v>0</v>
      </c>
      <c r="C4010">
        <v>6559.7</v>
      </c>
      <c r="D4010">
        <f>MOD(A4010-1+'Peaker Keys'!$B$7,'Peaker Keys'!$B$5)</f>
        <v>4027</v>
      </c>
      <c r="E4010">
        <f>INT(D4010/'Peaker Keys'!$B$6)+1</f>
        <v>168</v>
      </c>
      <c r="F4010">
        <f>MOD(D4010,'Peaker Keys'!$B$6)</f>
        <v>19</v>
      </c>
      <c r="G4010" t="str">
        <f>VLOOKUP(E4010,Clustering!$A$6:$B$370,2,FALSE)</f>
        <v>Fall</v>
      </c>
      <c r="H4010">
        <f>IF('Peaker Keys'!$B$29&gt;0,MAX(0,MIN('Peaker Keys'!$B$10,B4010/'Peaker Keys'!$B$29)),0)</f>
        <v>0</v>
      </c>
      <c r="I4010">
        <f>MAX(0,MIN('Peaker Keys'!$B$10,C4010/'Peaker Keys'!$B$30))</f>
        <v>5.4949629994488026E-2</v>
      </c>
      <c r="J4010">
        <f>IF('Peaker Keys'!$B$31=1,H4010,I4010)</f>
        <v>0</v>
      </c>
    </row>
    <row r="4011" spans="1:10" x14ac:dyDescent="0.25">
      <c r="A4011">
        <v>4005</v>
      </c>
      <c r="B4011">
        <v>0</v>
      </c>
      <c r="C4011">
        <v>2534.1999999999998</v>
      </c>
      <c r="D4011">
        <f>MOD(A4011-1+'Peaker Keys'!$B$7,'Peaker Keys'!$B$5)</f>
        <v>4028</v>
      </c>
      <c r="E4011">
        <f>INT(D4011/'Peaker Keys'!$B$6)+1</f>
        <v>168</v>
      </c>
      <c r="F4011">
        <f>MOD(D4011,'Peaker Keys'!$B$6)</f>
        <v>20</v>
      </c>
      <c r="G4011" t="str">
        <f>VLOOKUP(E4011,Clustering!$A$6:$B$370,2,FALSE)</f>
        <v>Fall</v>
      </c>
      <c r="H4011">
        <f>IF('Peaker Keys'!$B$29&gt;0,MAX(0,MIN('Peaker Keys'!$B$10,B4011/'Peaker Keys'!$B$29)),0)</f>
        <v>0</v>
      </c>
      <c r="I4011">
        <f>MAX(0,MIN('Peaker Keys'!$B$10,C4011/'Peaker Keys'!$B$30))</f>
        <v>2.1228615993419145E-2</v>
      </c>
      <c r="J4011">
        <f>IF('Peaker Keys'!$B$31=1,H4011,I4011)</f>
        <v>0</v>
      </c>
    </row>
    <row r="4012" spans="1:10" x14ac:dyDescent="0.25">
      <c r="A4012">
        <v>4006</v>
      </c>
      <c r="B4012">
        <v>0</v>
      </c>
      <c r="C4012">
        <v>4207.3999999999996</v>
      </c>
      <c r="D4012">
        <f>MOD(A4012-1+'Peaker Keys'!$B$7,'Peaker Keys'!$B$5)</f>
        <v>4029</v>
      </c>
      <c r="E4012">
        <f>INT(D4012/'Peaker Keys'!$B$6)+1</f>
        <v>168</v>
      </c>
      <c r="F4012">
        <f>MOD(D4012,'Peaker Keys'!$B$6)</f>
        <v>21</v>
      </c>
      <c r="G4012" t="str">
        <f>VLOOKUP(E4012,Clustering!$A$6:$B$370,2,FALSE)</f>
        <v>Fall</v>
      </c>
      <c r="H4012">
        <f>IF('Peaker Keys'!$B$29&gt;0,MAX(0,MIN('Peaker Keys'!$B$10,B4012/'Peaker Keys'!$B$29)),0)</f>
        <v>0</v>
      </c>
      <c r="I4012">
        <f>MAX(0,MIN('Peaker Keys'!$B$10,C4012/'Peaker Keys'!$B$30))</f>
        <v>3.5244763211550664E-2</v>
      </c>
      <c r="J4012">
        <f>IF('Peaker Keys'!$B$31=1,H4012,I4012)</f>
        <v>0</v>
      </c>
    </row>
    <row r="4013" spans="1:10" x14ac:dyDescent="0.25">
      <c r="A4013">
        <v>4007</v>
      </c>
      <c r="B4013">
        <v>0</v>
      </c>
      <c r="C4013">
        <v>1354</v>
      </c>
      <c r="D4013">
        <f>MOD(A4013-1+'Peaker Keys'!$B$7,'Peaker Keys'!$B$5)</f>
        <v>4030</v>
      </c>
      <c r="E4013">
        <f>INT(D4013/'Peaker Keys'!$B$6)+1</f>
        <v>168</v>
      </c>
      <c r="F4013">
        <f>MOD(D4013,'Peaker Keys'!$B$6)</f>
        <v>22</v>
      </c>
      <c r="G4013" t="str">
        <f>VLOOKUP(E4013,Clustering!$A$6:$B$370,2,FALSE)</f>
        <v>Fall</v>
      </c>
      <c r="H4013">
        <f>IF('Peaker Keys'!$B$29&gt;0,MAX(0,MIN('Peaker Keys'!$B$10,B4013/'Peaker Keys'!$B$29)),0)</f>
        <v>0</v>
      </c>
      <c r="I4013">
        <f>MAX(0,MIN('Peaker Keys'!$B$10,C4013/'Peaker Keys'!$B$30))</f>
        <v>1.1342256355098067E-2</v>
      </c>
      <c r="J4013">
        <f>IF('Peaker Keys'!$B$31=1,H4013,I4013)</f>
        <v>0</v>
      </c>
    </row>
    <row r="4014" spans="1:10" x14ac:dyDescent="0.25">
      <c r="A4014">
        <v>4008</v>
      </c>
      <c r="B4014">
        <v>0</v>
      </c>
      <c r="C4014">
        <v>558.9</v>
      </c>
      <c r="D4014">
        <f>MOD(A4014-1+'Peaker Keys'!$B$7,'Peaker Keys'!$B$5)</f>
        <v>4031</v>
      </c>
      <c r="E4014">
        <f>INT(D4014/'Peaker Keys'!$B$6)+1</f>
        <v>168</v>
      </c>
      <c r="F4014">
        <f>MOD(D4014,'Peaker Keys'!$B$6)</f>
        <v>23</v>
      </c>
      <c r="G4014" t="str">
        <f>VLOOKUP(E4014,Clustering!$A$6:$B$370,2,FALSE)</f>
        <v>Fall</v>
      </c>
      <c r="H4014">
        <f>IF('Peaker Keys'!$B$29&gt;0,MAX(0,MIN('Peaker Keys'!$B$10,B4014/'Peaker Keys'!$B$29)),0)</f>
        <v>0</v>
      </c>
      <c r="I4014">
        <f>MAX(0,MIN('Peaker Keys'!$B$10,C4014/'Peaker Keys'!$B$30))</f>
        <v>4.6818220656309525E-3</v>
      </c>
      <c r="J4014">
        <f>IF('Peaker Keys'!$B$31=1,H4014,I4014)</f>
        <v>0</v>
      </c>
    </row>
    <row r="4015" spans="1:10" x14ac:dyDescent="0.25">
      <c r="A4015">
        <v>4009</v>
      </c>
      <c r="B4015">
        <v>0</v>
      </c>
      <c r="C4015">
        <v>471.3</v>
      </c>
      <c r="D4015">
        <f>MOD(A4015-1+'Peaker Keys'!$B$7,'Peaker Keys'!$B$5)</f>
        <v>4032</v>
      </c>
      <c r="E4015">
        <f>INT(D4015/'Peaker Keys'!$B$6)+1</f>
        <v>169</v>
      </c>
      <c r="F4015">
        <f>MOD(D4015,'Peaker Keys'!$B$6)</f>
        <v>0</v>
      </c>
      <c r="G4015" t="str">
        <f>VLOOKUP(E4015,Clustering!$A$6:$B$370,2,FALSE)</f>
        <v>Summer</v>
      </c>
      <c r="H4015">
        <f>IF('Peaker Keys'!$B$29&gt;0,MAX(0,MIN('Peaker Keys'!$B$10,B4015/'Peaker Keys'!$B$29)),0)</f>
        <v>0</v>
      </c>
      <c r="I4015">
        <f>MAX(0,MIN('Peaker Keys'!$B$10,C4015/'Peaker Keys'!$B$30))</f>
        <v>3.9480099114901912E-3</v>
      </c>
      <c r="J4015">
        <f>IF('Peaker Keys'!$B$31=1,H4015,I4015)</f>
        <v>0</v>
      </c>
    </row>
    <row r="4016" spans="1:10" x14ac:dyDescent="0.25">
      <c r="A4016">
        <v>4010</v>
      </c>
      <c r="B4016">
        <v>0</v>
      </c>
      <c r="C4016">
        <v>471.3</v>
      </c>
      <c r="D4016">
        <f>MOD(A4016-1+'Peaker Keys'!$B$7,'Peaker Keys'!$B$5)</f>
        <v>4033</v>
      </c>
      <c r="E4016">
        <f>INT(D4016/'Peaker Keys'!$B$6)+1</f>
        <v>169</v>
      </c>
      <c r="F4016">
        <f>MOD(D4016,'Peaker Keys'!$B$6)</f>
        <v>1</v>
      </c>
      <c r="G4016" t="str">
        <f>VLOOKUP(E4016,Clustering!$A$6:$B$370,2,FALSE)</f>
        <v>Summer</v>
      </c>
      <c r="H4016">
        <f>IF('Peaker Keys'!$B$29&gt;0,MAX(0,MIN('Peaker Keys'!$B$10,B4016/'Peaker Keys'!$B$29)),0)</f>
        <v>0</v>
      </c>
      <c r="I4016">
        <f>MAX(0,MIN('Peaker Keys'!$B$10,C4016/'Peaker Keys'!$B$30))</f>
        <v>3.9480099114901912E-3</v>
      </c>
      <c r="J4016">
        <f>IF('Peaker Keys'!$B$31=1,H4016,I4016)</f>
        <v>0</v>
      </c>
    </row>
    <row r="4017" spans="1:10" x14ac:dyDescent="0.25">
      <c r="A4017">
        <v>4011</v>
      </c>
      <c r="B4017">
        <v>0</v>
      </c>
      <c r="C4017">
        <v>471.3</v>
      </c>
      <c r="D4017">
        <f>MOD(A4017-1+'Peaker Keys'!$B$7,'Peaker Keys'!$B$5)</f>
        <v>4034</v>
      </c>
      <c r="E4017">
        <f>INT(D4017/'Peaker Keys'!$B$6)+1</f>
        <v>169</v>
      </c>
      <c r="F4017">
        <f>MOD(D4017,'Peaker Keys'!$B$6)</f>
        <v>2</v>
      </c>
      <c r="G4017" t="str">
        <f>VLOOKUP(E4017,Clustering!$A$6:$B$370,2,FALSE)</f>
        <v>Summer</v>
      </c>
      <c r="H4017">
        <f>IF('Peaker Keys'!$B$29&gt;0,MAX(0,MIN('Peaker Keys'!$B$10,B4017/'Peaker Keys'!$B$29)),0)</f>
        <v>0</v>
      </c>
      <c r="I4017">
        <f>MAX(0,MIN('Peaker Keys'!$B$10,C4017/'Peaker Keys'!$B$30))</f>
        <v>3.9480099114901912E-3</v>
      </c>
      <c r="J4017">
        <f>IF('Peaker Keys'!$B$31=1,H4017,I4017)</f>
        <v>0</v>
      </c>
    </row>
    <row r="4018" spans="1:10" x14ac:dyDescent="0.25">
      <c r="A4018">
        <v>4012</v>
      </c>
      <c r="B4018">
        <v>0</v>
      </c>
      <c r="C4018">
        <v>471.3</v>
      </c>
      <c r="D4018">
        <f>MOD(A4018-1+'Peaker Keys'!$B$7,'Peaker Keys'!$B$5)</f>
        <v>4035</v>
      </c>
      <c r="E4018">
        <f>INT(D4018/'Peaker Keys'!$B$6)+1</f>
        <v>169</v>
      </c>
      <c r="F4018">
        <f>MOD(D4018,'Peaker Keys'!$B$6)</f>
        <v>3</v>
      </c>
      <c r="G4018" t="str">
        <f>VLOOKUP(E4018,Clustering!$A$6:$B$370,2,FALSE)</f>
        <v>Summer</v>
      </c>
      <c r="H4018">
        <f>IF('Peaker Keys'!$B$29&gt;0,MAX(0,MIN('Peaker Keys'!$B$10,B4018/'Peaker Keys'!$B$29)),0)</f>
        <v>0</v>
      </c>
      <c r="I4018">
        <f>MAX(0,MIN('Peaker Keys'!$B$10,C4018/'Peaker Keys'!$B$30))</f>
        <v>3.9480099114901912E-3</v>
      </c>
      <c r="J4018">
        <f>IF('Peaker Keys'!$B$31=1,H4018,I4018)</f>
        <v>0</v>
      </c>
    </row>
    <row r="4019" spans="1:10" x14ac:dyDescent="0.25">
      <c r="A4019">
        <v>4013</v>
      </c>
      <c r="B4019">
        <v>0</v>
      </c>
      <c r="C4019">
        <v>393.1</v>
      </c>
      <c r="D4019">
        <f>MOD(A4019-1+'Peaker Keys'!$B$7,'Peaker Keys'!$B$5)</f>
        <v>4036</v>
      </c>
      <c r="E4019">
        <f>INT(D4019/'Peaker Keys'!$B$6)+1</f>
        <v>169</v>
      </c>
      <c r="F4019">
        <f>MOD(D4019,'Peaker Keys'!$B$6)</f>
        <v>4</v>
      </c>
      <c r="G4019" t="str">
        <f>VLOOKUP(E4019,Clustering!$A$6:$B$370,2,FALSE)</f>
        <v>Summer</v>
      </c>
      <c r="H4019">
        <f>IF('Peaker Keys'!$B$29&gt;0,MAX(0,MIN('Peaker Keys'!$B$10,B4019/'Peaker Keys'!$B$29)),0)</f>
        <v>0</v>
      </c>
      <c r="I4019">
        <f>MAX(0,MIN('Peaker Keys'!$B$10,C4019/'Peaker Keys'!$B$30))</f>
        <v>3.2929401574512927E-3</v>
      </c>
      <c r="J4019">
        <f>IF('Peaker Keys'!$B$31=1,H4019,I4019)</f>
        <v>0</v>
      </c>
    </row>
    <row r="4020" spans="1:10" x14ac:dyDescent="0.25">
      <c r="A4020">
        <v>4014</v>
      </c>
      <c r="B4020">
        <v>0</v>
      </c>
      <c r="C4020">
        <v>312.2</v>
      </c>
      <c r="D4020">
        <f>MOD(A4020-1+'Peaker Keys'!$B$7,'Peaker Keys'!$B$5)</f>
        <v>4037</v>
      </c>
      <c r="E4020">
        <f>INT(D4020/'Peaker Keys'!$B$6)+1</f>
        <v>169</v>
      </c>
      <c r="F4020">
        <f>MOD(D4020,'Peaker Keys'!$B$6)</f>
        <v>5</v>
      </c>
      <c r="G4020" t="str">
        <f>VLOOKUP(E4020,Clustering!$A$6:$B$370,2,FALSE)</f>
        <v>Summer</v>
      </c>
      <c r="H4020">
        <f>IF('Peaker Keys'!$B$29&gt;0,MAX(0,MIN('Peaker Keys'!$B$10,B4020/'Peaker Keys'!$B$29)),0)</f>
        <v>0</v>
      </c>
      <c r="I4020">
        <f>MAX(0,MIN('Peaker Keys'!$B$10,C4020/'Peaker Keys'!$B$30))</f>
        <v>2.615252905510795E-3</v>
      </c>
      <c r="J4020">
        <f>IF('Peaker Keys'!$B$31=1,H4020,I4020)</f>
        <v>0</v>
      </c>
    </row>
    <row r="4021" spans="1:10" x14ac:dyDescent="0.25">
      <c r="A4021">
        <v>4015</v>
      </c>
      <c r="B4021">
        <v>0</v>
      </c>
      <c r="C4021">
        <v>312.2</v>
      </c>
      <c r="D4021">
        <f>MOD(A4021-1+'Peaker Keys'!$B$7,'Peaker Keys'!$B$5)</f>
        <v>4038</v>
      </c>
      <c r="E4021">
        <f>INT(D4021/'Peaker Keys'!$B$6)+1</f>
        <v>169</v>
      </c>
      <c r="F4021">
        <f>MOD(D4021,'Peaker Keys'!$B$6)</f>
        <v>6</v>
      </c>
      <c r="G4021" t="str">
        <f>VLOOKUP(E4021,Clustering!$A$6:$B$370,2,FALSE)</f>
        <v>Summer</v>
      </c>
      <c r="H4021">
        <f>IF('Peaker Keys'!$B$29&gt;0,MAX(0,MIN('Peaker Keys'!$B$10,B4021/'Peaker Keys'!$B$29)),0)</f>
        <v>0</v>
      </c>
      <c r="I4021">
        <f>MAX(0,MIN('Peaker Keys'!$B$10,C4021/'Peaker Keys'!$B$30))</f>
        <v>2.615252905510795E-3</v>
      </c>
      <c r="J4021">
        <f>IF('Peaker Keys'!$B$31=1,H4021,I4021)</f>
        <v>0</v>
      </c>
    </row>
    <row r="4022" spans="1:10" x14ac:dyDescent="0.25">
      <c r="A4022">
        <v>4016</v>
      </c>
      <c r="B4022">
        <v>0</v>
      </c>
      <c r="C4022">
        <v>312.2</v>
      </c>
      <c r="D4022">
        <f>MOD(A4022-1+'Peaker Keys'!$B$7,'Peaker Keys'!$B$5)</f>
        <v>4039</v>
      </c>
      <c r="E4022">
        <f>INT(D4022/'Peaker Keys'!$B$6)+1</f>
        <v>169</v>
      </c>
      <c r="F4022">
        <f>MOD(D4022,'Peaker Keys'!$B$6)</f>
        <v>7</v>
      </c>
      <c r="G4022" t="str">
        <f>VLOOKUP(E4022,Clustering!$A$6:$B$370,2,FALSE)</f>
        <v>Summer</v>
      </c>
      <c r="H4022">
        <f>IF('Peaker Keys'!$B$29&gt;0,MAX(0,MIN('Peaker Keys'!$B$10,B4022/'Peaker Keys'!$B$29)),0)</f>
        <v>0</v>
      </c>
      <c r="I4022">
        <f>MAX(0,MIN('Peaker Keys'!$B$10,C4022/'Peaker Keys'!$B$30))</f>
        <v>2.615252905510795E-3</v>
      </c>
      <c r="J4022">
        <f>IF('Peaker Keys'!$B$31=1,H4022,I4022)</f>
        <v>0</v>
      </c>
    </row>
    <row r="4023" spans="1:10" x14ac:dyDescent="0.25">
      <c r="A4023">
        <v>4017</v>
      </c>
      <c r="B4023">
        <v>0</v>
      </c>
      <c r="C4023">
        <v>312.2</v>
      </c>
      <c r="D4023">
        <f>MOD(A4023-1+'Peaker Keys'!$B$7,'Peaker Keys'!$B$5)</f>
        <v>4040</v>
      </c>
      <c r="E4023">
        <f>INT(D4023/'Peaker Keys'!$B$6)+1</f>
        <v>169</v>
      </c>
      <c r="F4023">
        <f>MOD(D4023,'Peaker Keys'!$B$6)</f>
        <v>8</v>
      </c>
      <c r="G4023" t="str">
        <f>VLOOKUP(E4023,Clustering!$A$6:$B$370,2,FALSE)</f>
        <v>Summer</v>
      </c>
      <c r="H4023">
        <f>IF('Peaker Keys'!$B$29&gt;0,MAX(0,MIN('Peaker Keys'!$B$10,B4023/'Peaker Keys'!$B$29)),0)</f>
        <v>0</v>
      </c>
      <c r="I4023">
        <f>MAX(0,MIN('Peaker Keys'!$B$10,C4023/'Peaker Keys'!$B$30))</f>
        <v>2.615252905510795E-3</v>
      </c>
      <c r="J4023">
        <f>IF('Peaker Keys'!$B$31=1,H4023,I4023)</f>
        <v>0</v>
      </c>
    </row>
    <row r="4024" spans="1:10" x14ac:dyDescent="0.25">
      <c r="A4024">
        <v>4018</v>
      </c>
      <c r="B4024">
        <v>0</v>
      </c>
      <c r="C4024">
        <v>312.2</v>
      </c>
      <c r="D4024">
        <f>MOD(A4024-1+'Peaker Keys'!$B$7,'Peaker Keys'!$B$5)</f>
        <v>4041</v>
      </c>
      <c r="E4024">
        <f>INT(D4024/'Peaker Keys'!$B$6)+1</f>
        <v>169</v>
      </c>
      <c r="F4024">
        <f>MOD(D4024,'Peaker Keys'!$B$6)</f>
        <v>9</v>
      </c>
      <c r="G4024" t="str">
        <f>VLOOKUP(E4024,Clustering!$A$6:$B$370,2,FALSE)</f>
        <v>Summer</v>
      </c>
      <c r="H4024">
        <f>IF('Peaker Keys'!$B$29&gt;0,MAX(0,MIN('Peaker Keys'!$B$10,B4024/'Peaker Keys'!$B$29)),0)</f>
        <v>0</v>
      </c>
      <c r="I4024">
        <f>MAX(0,MIN('Peaker Keys'!$B$10,C4024/'Peaker Keys'!$B$30))</f>
        <v>2.615252905510795E-3</v>
      </c>
      <c r="J4024">
        <f>IF('Peaker Keys'!$B$31=1,H4024,I4024)</f>
        <v>0</v>
      </c>
    </row>
    <row r="4025" spans="1:10" x14ac:dyDescent="0.25">
      <c r="A4025">
        <v>4019</v>
      </c>
      <c r="B4025">
        <v>0</v>
      </c>
      <c r="C4025">
        <v>312.2</v>
      </c>
      <c r="D4025">
        <f>MOD(A4025-1+'Peaker Keys'!$B$7,'Peaker Keys'!$B$5)</f>
        <v>4042</v>
      </c>
      <c r="E4025">
        <f>INT(D4025/'Peaker Keys'!$B$6)+1</f>
        <v>169</v>
      </c>
      <c r="F4025">
        <f>MOD(D4025,'Peaker Keys'!$B$6)</f>
        <v>10</v>
      </c>
      <c r="G4025" t="str">
        <f>VLOOKUP(E4025,Clustering!$A$6:$B$370,2,FALSE)</f>
        <v>Summer</v>
      </c>
      <c r="H4025">
        <f>IF('Peaker Keys'!$B$29&gt;0,MAX(0,MIN('Peaker Keys'!$B$10,B4025/'Peaker Keys'!$B$29)),0)</f>
        <v>0</v>
      </c>
      <c r="I4025">
        <f>MAX(0,MIN('Peaker Keys'!$B$10,C4025/'Peaker Keys'!$B$30))</f>
        <v>2.615252905510795E-3</v>
      </c>
      <c r="J4025">
        <f>IF('Peaker Keys'!$B$31=1,H4025,I4025)</f>
        <v>0</v>
      </c>
    </row>
    <row r="4026" spans="1:10" x14ac:dyDescent="0.25">
      <c r="A4026">
        <v>4020</v>
      </c>
      <c r="B4026">
        <v>0</v>
      </c>
      <c r="C4026">
        <v>312.2</v>
      </c>
      <c r="D4026">
        <f>MOD(A4026-1+'Peaker Keys'!$B$7,'Peaker Keys'!$B$5)</f>
        <v>4043</v>
      </c>
      <c r="E4026">
        <f>INT(D4026/'Peaker Keys'!$B$6)+1</f>
        <v>169</v>
      </c>
      <c r="F4026">
        <f>MOD(D4026,'Peaker Keys'!$B$6)</f>
        <v>11</v>
      </c>
      <c r="G4026" t="str">
        <f>VLOOKUP(E4026,Clustering!$A$6:$B$370,2,FALSE)</f>
        <v>Summer</v>
      </c>
      <c r="H4026">
        <f>IF('Peaker Keys'!$B$29&gt;0,MAX(0,MIN('Peaker Keys'!$B$10,B4026/'Peaker Keys'!$B$29)),0)</f>
        <v>0</v>
      </c>
      <c r="I4026">
        <f>MAX(0,MIN('Peaker Keys'!$B$10,C4026/'Peaker Keys'!$B$30))</f>
        <v>2.615252905510795E-3</v>
      </c>
      <c r="J4026">
        <f>IF('Peaker Keys'!$B$31=1,H4026,I4026)</f>
        <v>0</v>
      </c>
    </row>
    <row r="4027" spans="1:10" x14ac:dyDescent="0.25">
      <c r="A4027">
        <v>4021</v>
      </c>
      <c r="B4027">
        <v>0</v>
      </c>
      <c r="C4027">
        <v>508.5</v>
      </c>
      <c r="D4027">
        <f>MOD(A4027-1+'Peaker Keys'!$B$7,'Peaker Keys'!$B$5)</f>
        <v>4044</v>
      </c>
      <c r="E4027">
        <f>INT(D4027/'Peaker Keys'!$B$6)+1</f>
        <v>169</v>
      </c>
      <c r="F4027">
        <f>MOD(D4027,'Peaker Keys'!$B$6)</f>
        <v>12</v>
      </c>
      <c r="G4027" t="str">
        <f>VLOOKUP(E4027,Clustering!$A$6:$B$370,2,FALSE)</f>
        <v>Summer</v>
      </c>
      <c r="H4027">
        <f>IF('Peaker Keys'!$B$29&gt;0,MAX(0,MIN('Peaker Keys'!$B$10,B4027/'Peaker Keys'!$B$29)),0)</f>
        <v>0</v>
      </c>
      <c r="I4027">
        <f>MAX(0,MIN('Peaker Keys'!$B$10,C4027/'Peaker Keys'!$B$30))</f>
        <v>4.2596287714677748E-3</v>
      </c>
      <c r="J4027">
        <f>IF('Peaker Keys'!$B$31=1,H4027,I4027)</f>
        <v>0</v>
      </c>
    </row>
    <row r="4028" spans="1:10" x14ac:dyDescent="0.25">
      <c r="A4028">
        <v>4022</v>
      </c>
      <c r="B4028">
        <v>0</v>
      </c>
      <c r="C4028">
        <v>520.29999999999995</v>
      </c>
      <c r="D4028">
        <f>MOD(A4028-1+'Peaker Keys'!$B$7,'Peaker Keys'!$B$5)</f>
        <v>4045</v>
      </c>
      <c r="E4028">
        <f>INT(D4028/'Peaker Keys'!$B$6)+1</f>
        <v>169</v>
      </c>
      <c r="F4028">
        <f>MOD(D4028,'Peaker Keys'!$B$6)</f>
        <v>13</v>
      </c>
      <c r="G4028" t="str">
        <f>VLOOKUP(E4028,Clustering!$A$6:$B$370,2,FALSE)</f>
        <v>Summer</v>
      </c>
      <c r="H4028">
        <f>IF('Peaker Keys'!$B$29&gt;0,MAX(0,MIN('Peaker Keys'!$B$10,B4028/'Peaker Keys'!$B$29)),0)</f>
        <v>0</v>
      </c>
      <c r="I4028">
        <f>MAX(0,MIN('Peaker Keys'!$B$10,C4028/'Peaker Keys'!$B$30))</f>
        <v>4.3584756141488356E-3</v>
      </c>
      <c r="J4028">
        <f>IF('Peaker Keys'!$B$31=1,H4028,I4028)</f>
        <v>0</v>
      </c>
    </row>
    <row r="4029" spans="1:10" x14ac:dyDescent="0.25">
      <c r="A4029">
        <v>4023</v>
      </c>
      <c r="B4029">
        <v>0</v>
      </c>
      <c r="C4029">
        <v>520.29999999999995</v>
      </c>
      <c r="D4029">
        <f>MOD(A4029-1+'Peaker Keys'!$B$7,'Peaker Keys'!$B$5)</f>
        <v>4046</v>
      </c>
      <c r="E4029">
        <f>INT(D4029/'Peaker Keys'!$B$6)+1</f>
        <v>169</v>
      </c>
      <c r="F4029">
        <f>MOD(D4029,'Peaker Keys'!$B$6)</f>
        <v>14</v>
      </c>
      <c r="G4029" t="str">
        <f>VLOOKUP(E4029,Clustering!$A$6:$B$370,2,FALSE)</f>
        <v>Summer</v>
      </c>
      <c r="H4029">
        <f>IF('Peaker Keys'!$B$29&gt;0,MAX(0,MIN('Peaker Keys'!$B$10,B4029/'Peaker Keys'!$B$29)),0)</f>
        <v>0</v>
      </c>
      <c r="I4029">
        <f>MAX(0,MIN('Peaker Keys'!$B$10,C4029/'Peaker Keys'!$B$30))</f>
        <v>4.3584756141488356E-3</v>
      </c>
      <c r="J4029">
        <f>IF('Peaker Keys'!$B$31=1,H4029,I4029)</f>
        <v>0</v>
      </c>
    </row>
    <row r="4030" spans="1:10" x14ac:dyDescent="0.25">
      <c r="A4030">
        <v>4024</v>
      </c>
      <c r="B4030">
        <v>0</v>
      </c>
      <c r="C4030">
        <v>520.29999999999995</v>
      </c>
      <c r="D4030">
        <f>MOD(A4030-1+'Peaker Keys'!$B$7,'Peaker Keys'!$B$5)</f>
        <v>4047</v>
      </c>
      <c r="E4030">
        <f>INT(D4030/'Peaker Keys'!$B$6)+1</f>
        <v>169</v>
      </c>
      <c r="F4030">
        <f>MOD(D4030,'Peaker Keys'!$B$6)</f>
        <v>15</v>
      </c>
      <c r="G4030" t="str">
        <f>VLOOKUP(E4030,Clustering!$A$6:$B$370,2,FALSE)</f>
        <v>Summer</v>
      </c>
      <c r="H4030">
        <f>IF('Peaker Keys'!$B$29&gt;0,MAX(0,MIN('Peaker Keys'!$B$10,B4030/'Peaker Keys'!$B$29)),0)</f>
        <v>0</v>
      </c>
      <c r="I4030">
        <f>MAX(0,MIN('Peaker Keys'!$B$10,C4030/'Peaker Keys'!$B$30))</f>
        <v>4.3584756141488356E-3</v>
      </c>
      <c r="J4030">
        <f>IF('Peaker Keys'!$B$31=1,H4030,I4030)</f>
        <v>0</v>
      </c>
    </row>
    <row r="4031" spans="1:10" x14ac:dyDescent="0.25">
      <c r="A4031">
        <v>4025</v>
      </c>
      <c r="B4031">
        <v>0</v>
      </c>
      <c r="C4031">
        <v>670.1</v>
      </c>
      <c r="D4031">
        <f>MOD(A4031-1+'Peaker Keys'!$B$7,'Peaker Keys'!$B$5)</f>
        <v>4048</v>
      </c>
      <c r="E4031">
        <f>INT(D4031/'Peaker Keys'!$B$6)+1</f>
        <v>169</v>
      </c>
      <c r="F4031">
        <f>MOD(D4031,'Peaker Keys'!$B$6)</f>
        <v>16</v>
      </c>
      <c r="G4031" t="str">
        <f>VLOOKUP(E4031,Clustering!$A$6:$B$370,2,FALSE)</f>
        <v>Summer</v>
      </c>
      <c r="H4031">
        <f>IF('Peaker Keys'!$B$29&gt;0,MAX(0,MIN('Peaker Keys'!$B$10,B4031/'Peaker Keys'!$B$29)),0)</f>
        <v>0</v>
      </c>
      <c r="I4031">
        <f>MAX(0,MIN('Peaker Keys'!$B$10,C4031/'Peaker Keys'!$B$30))</f>
        <v>5.6133279051338372E-3</v>
      </c>
      <c r="J4031">
        <f>IF('Peaker Keys'!$B$31=1,H4031,I4031)</f>
        <v>0</v>
      </c>
    </row>
    <row r="4032" spans="1:10" x14ac:dyDescent="0.25">
      <c r="A4032">
        <v>4026</v>
      </c>
      <c r="B4032">
        <v>0</v>
      </c>
      <c r="C4032">
        <v>708.6</v>
      </c>
      <c r="D4032">
        <f>MOD(A4032-1+'Peaker Keys'!$B$7,'Peaker Keys'!$B$5)</f>
        <v>4049</v>
      </c>
      <c r="E4032">
        <f>INT(D4032/'Peaker Keys'!$B$6)+1</f>
        <v>169</v>
      </c>
      <c r="F4032">
        <f>MOD(D4032,'Peaker Keys'!$B$6)</f>
        <v>17</v>
      </c>
      <c r="G4032" t="str">
        <f>VLOOKUP(E4032,Clustering!$A$6:$B$370,2,FALSE)</f>
        <v>Summer</v>
      </c>
      <c r="H4032">
        <f>IF('Peaker Keys'!$B$29&gt;0,MAX(0,MIN('Peaker Keys'!$B$10,B4032/'Peaker Keys'!$B$29)),0)</f>
        <v>0</v>
      </c>
      <c r="I4032">
        <f>MAX(0,MIN('Peaker Keys'!$B$10,C4032/'Peaker Keys'!$B$30))</f>
        <v>5.9358366715084867E-3</v>
      </c>
      <c r="J4032">
        <f>IF('Peaker Keys'!$B$31=1,H4032,I4032)</f>
        <v>0</v>
      </c>
    </row>
    <row r="4033" spans="1:10" x14ac:dyDescent="0.25">
      <c r="A4033">
        <v>4027</v>
      </c>
      <c r="B4033">
        <v>0</v>
      </c>
      <c r="C4033">
        <v>5021.3999999999996</v>
      </c>
      <c r="D4033">
        <f>MOD(A4033-1+'Peaker Keys'!$B$7,'Peaker Keys'!$B$5)</f>
        <v>4050</v>
      </c>
      <c r="E4033">
        <f>INT(D4033/'Peaker Keys'!$B$6)+1</f>
        <v>169</v>
      </c>
      <c r="F4033">
        <f>MOD(D4033,'Peaker Keys'!$B$6)</f>
        <v>18</v>
      </c>
      <c r="G4033" t="str">
        <f>VLOOKUP(E4033,Clustering!$A$6:$B$370,2,FALSE)</f>
        <v>Summer</v>
      </c>
      <c r="H4033">
        <f>IF('Peaker Keys'!$B$29&gt;0,MAX(0,MIN('Peaker Keys'!$B$10,B4033/'Peaker Keys'!$B$29)),0)</f>
        <v>0</v>
      </c>
      <c r="I4033">
        <f>MAX(0,MIN('Peaker Keys'!$B$10,C4033/'Peaker Keys'!$B$30))</f>
        <v>4.206351998632897E-2</v>
      </c>
      <c r="J4033">
        <f>IF('Peaker Keys'!$B$31=1,H4033,I4033)</f>
        <v>0</v>
      </c>
    </row>
    <row r="4034" spans="1:10" x14ac:dyDescent="0.25">
      <c r="A4034">
        <v>4028</v>
      </c>
      <c r="B4034">
        <v>0</v>
      </c>
      <c r="C4034">
        <v>6093.5</v>
      </c>
      <c r="D4034">
        <f>MOD(A4034-1+'Peaker Keys'!$B$7,'Peaker Keys'!$B$5)</f>
        <v>4051</v>
      </c>
      <c r="E4034">
        <f>INT(D4034/'Peaker Keys'!$B$6)+1</f>
        <v>169</v>
      </c>
      <c r="F4034">
        <f>MOD(D4034,'Peaker Keys'!$B$6)</f>
        <v>19</v>
      </c>
      <c r="G4034" t="str">
        <f>VLOOKUP(E4034,Clustering!$A$6:$B$370,2,FALSE)</f>
        <v>Summer</v>
      </c>
      <c r="H4034">
        <f>IF('Peaker Keys'!$B$29&gt;0,MAX(0,MIN('Peaker Keys'!$B$10,B4034/'Peaker Keys'!$B$29)),0)</f>
        <v>0</v>
      </c>
      <c r="I4034">
        <f>MAX(0,MIN('Peaker Keys'!$B$10,C4034/'Peaker Keys'!$B$30))</f>
        <v>5.1044342023478635E-2</v>
      </c>
      <c r="J4034">
        <f>IF('Peaker Keys'!$B$31=1,H4034,I4034)</f>
        <v>0</v>
      </c>
    </row>
    <row r="4035" spans="1:10" x14ac:dyDescent="0.25">
      <c r="A4035">
        <v>4029</v>
      </c>
      <c r="B4035">
        <v>0</v>
      </c>
      <c r="C4035">
        <v>2392.5</v>
      </c>
      <c r="D4035">
        <f>MOD(A4035-1+'Peaker Keys'!$B$7,'Peaker Keys'!$B$5)</f>
        <v>4052</v>
      </c>
      <c r="E4035">
        <f>INT(D4035/'Peaker Keys'!$B$6)+1</f>
        <v>169</v>
      </c>
      <c r="F4035">
        <f>MOD(D4035,'Peaker Keys'!$B$6)</f>
        <v>20</v>
      </c>
      <c r="G4035" t="str">
        <f>VLOOKUP(E4035,Clustering!$A$6:$B$370,2,FALSE)</f>
        <v>Summer</v>
      </c>
      <c r="H4035">
        <f>IF('Peaker Keys'!$B$29&gt;0,MAX(0,MIN('Peaker Keys'!$B$10,B4035/'Peaker Keys'!$B$29)),0)</f>
        <v>0</v>
      </c>
      <c r="I4035">
        <f>MAX(0,MIN('Peaker Keys'!$B$10,C4035/'Peaker Keys'!$B$30))</f>
        <v>2.004161619613894E-2</v>
      </c>
      <c r="J4035">
        <f>IF('Peaker Keys'!$B$31=1,H4035,I4035)</f>
        <v>0</v>
      </c>
    </row>
    <row r="4036" spans="1:10" x14ac:dyDescent="0.25">
      <c r="A4036">
        <v>4030</v>
      </c>
      <c r="B4036">
        <v>0</v>
      </c>
      <c r="C4036">
        <v>4645.7</v>
      </c>
      <c r="D4036">
        <f>MOD(A4036-1+'Peaker Keys'!$B$7,'Peaker Keys'!$B$5)</f>
        <v>4053</v>
      </c>
      <c r="E4036">
        <f>INT(D4036/'Peaker Keys'!$B$6)+1</f>
        <v>169</v>
      </c>
      <c r="F4036">
        <f>MOD(D4036,'Peaker Keys'!$B$6)</f>
        <v>21</v>
      </c>
      <c r="G4036" t="str">
        <f>VLOOKUP(E4036,Clustering!$A$6:$B$370,2,FALSE)</f>
        <v>Summer</v>
      </c>
      <c r="H4036">
        <f>IF('Peaker Keys'!$B$29&gt;0,MAX(0,MIN('Peaker Keys'!$B$10,B4036/'Peaker Keys'!$B$29)),0)</f>
        <v>0</v>
      </c>
      <c r="I4036">
        <f>MAX(0,MIN('Peaker Keys'!$B$10,C4036/'Peaker Keys'!$B$30))</f>
        <v>3.8916337037576874E-2</v>
      </c>
      <c r="J4036">
        <f>IF('Peaker Keys'!$B$31=1,H4036,I4036)</f>
        <v>0</v>
      </c>
    </row>
    <row r="4037" spans="1:10" x14ac:dyDescent="0.25">
      <c r="A4037">
        <v>4031</v>
      </c>
      <c r="B4037">
        <v>0</v>
      </c>
      <c r="C4037">
        <v>2331.1999999999998</v>
      </c>
      <c r="D4037">
        <f>MOD(A4037-1+'Peaker Keys'!$B$7,'Peaker Keys'!$B$5)</f>
        <v>4054</v>
      </c>
      <c r="E4037">
        <f>INT(D4037/'Peaker Keys'!$B$6)+1</f>
        <v>169</v>
      </c>
      <c r="F4037">
        <f>MOD(D4037,'Peaker Keys'!$B$6)</f>
        <v>22</v>
      </c>
      <c r="G4037" t="str">
        <f>VLOOKUP(E4037,Clustering!$A$6:$B$370,2,FALSE)</f>
        <v>Summer</v>
      </c>
      <c r="H4037">
        <f>IF('Peaker Keys'!$B$29&gt;0,MAX(0,MIN('Peaker Keys'!$B$10,B4037/'Peaker Keys'!$B$29)),0)</f>
        <v>0</v>
      </c>
      <c r="I4037">
        <f>MAX(0,MIN('Peaker Keys'!$B$10,C4037/'Peaker Keys'!$B$30))</f>
        <v>1.9528115225261898E-2</v>
      </c>
      <c r="J4037">
        <f>IF('Peaker Keys'!$B$31=1,H4037,I4037)</f>
        <v>0</v>
      </c>
    </row>
    <row r="4038" spans="1:10" x14ac:dyDescent="0.25">
      <c r="A4038">
        <v>4032</v>
      </c>
      <c r="B4038">
        <v>0</v>
      </c>
      <c r="C4038">
        <v>1163.3</v>
      </c>
      <c r="D4038">
        <f>MOD(A4038-1+'Peaker Keys'!$B$7,'Peaker Keys'!$B$5)</f>
        <v>4055</v>
      </c>
      <c r="E4038">
        <f>INT(D4038/'Peaker Keys'!$B$6)+1</f>
        <v>169</v>
      </c>
      <c r="F4038">
        <f>MOD(D4038,'Peaker Keys'!$B$6)</f>
        <v>23</v>
      </c>
      <c r="G4038" t="str">
        <f>VLOOKUP(E4038,Clustering!$A$6:$B$370,2,FALSE)</f>
        <v>Summer</v>
      </c>
      <c r="H4038">
        <f>IF('Peaker Keys'!$B$29&gt;0,MAX(0,MIN('Peaker Keys'!$B$10,B4038/'Peaker Keys'!$B$29)),0)</f>
        <v>0</v>
      </c>
      <c r="I4038">
        <f>MAX(0,MIN('Peaker Keys'!$B$10,C4038/'Peaker Keys'!$B$30))</f>
        <v>9.7447908551592174E-3</v>
      </c>
      <c r="J4038">
        <f>IF('Peaker Keys'!$B$31=1,H4038,I4038)</f>
        <v>0</v>
      </c>
    </row>
    <row r="4039" spans="1:10" x14ac:dyDescent="0.25">
      <c r="A4039">
        <v>4033</v>
      </c>
      <c r="B4039">
        <v>0</v>
      </c>
      <c r="C4039">
        <v>471.3</v>
      </c>
      <c r="D4039">
        <f>MOD(A4039-1+'Peaker Keys'!$B$7,'Peaker Keys'!$B$5)</f>
        <v>4056</v>
      </c>
      <c r="E4039">
        <f>INT(D4039/'Peaker Keys'!$B$6)+1</f>
        <v>170</v>
      </c>
      <c r="F4039">
        <f>MOD(D4039,'Peaker Keys'!$B$6)</f>
        <v>0</v>
      </c>
      <c r="G4039" t="str">
        <f>VLOOKUP(E4039,Clustering!$A$6:$B$370,2,FALSE)</f>
        <v>Summer</v>
      </c>
      <c r="H4039">
        <f>IF('Peaker Keys'!$B$29&gt;0,MAX(0,MIN('Peaker Keys'!$B$10,B4039/'Peaker Keys'!$B$29)),0)</f>
        <v>0</v>
      </c>
      <c r="I4039">
        <f>MAX(0,MIN('Peaker Keys'!$B$10,C4039/'Peaker Keys'!$B$30))</f>
        <v>3.9480099114901912E-3</v>
      </c>
      <c r="J4039">
        <f>IF('Peaker Keys'!$B$31=1,H4039,I4039)</f>
        <v>0</v>
      </c>
    </row>
    <row r="4040" spans="1:10" x14ac:dyDescent="0.25">
      <c r="A4040">
        <v>4034</v>
      </c>
      <c r="B4040">
        <v>0</v>
      </c>
      <c r="C4040">
        <v>471.3</v>
      </c>
      <c r="D4040">
        <f>MOD(A4040-1+'Peaker Keys'!$B$7,'Peaker Keys'!$B$5)</f>
        <v>4057</v>
      </c>
      <c r="E4040">
        <f>INT(D4040/'Peaker Keys'!$B$6)+1</f>
        <v>170</v>
      </c>
      <c r="F4040">
        <f>MOD(D4040,'Peaker Keys'!$B$6)</f>
        <v>1</v>
      </c>
      <c r="G4040" t="str">
        <f>VLOOKUP(E4040,Clustering!$A$6:$B$370,2,FALSE)</f>
        <v>Summer</v>
      </c>
      <c r="H4040">
        <f>IF('Peaker Keys'!$B$29&gt;0,MAX(0,MIN('Peaker Keys'!$B$10,B4040/'Peaker Keys'!$B$29)),0)</f>
        <v>0</v>
      </c>
      <c r="I4040">
        <f>MAX(0,MIN('Peaker Keys'!$B$10,C4040/'Peaker Keys'!$B$30))</f>
        <v>3.9480099114901912E-3</v>
      </c>
      <c r="J4040">
        <f>IF('Peaker Keys'!$B$31=1,H4040,I4040)</f>
        <v>0</v>
      </c>
    </row>
    <row r="4041" spans="1:10" x14ac:dyDescent="0.25">
      <c r="A4041">
        <v>4035</v>
      </c>
      <c r="B4041">
        <v>0</v>
      </c>
      <c r="C4041">
        <v>471.3</v>
      </c>
      <c r="D4041">
        <f>MOD(A4041-1+'Peaker Keys'!$B$7,'Peaker Keys'!$B$5)</f>
        <v>4058</v>
      </c>
      <c r="E4041">
        <f>INT(D4041/'Peaker Keys'!$B$6)+1</f>
        <v>170</v>
      </c>
      <c r="F4041">
        <f>MOD(D4041,'Peaker Keys'!$B$6)</f>
        <v>2</v>
      </c>
      <c r="G4041" t="str">
        <f>VLOOKUP(E4041,Clustering!$A$6:$B$370,2,FALSE)</f>
        <v>Summer</v>
      </c>
      <c r="H4041">
        <f>IF('Peaker Keys'!$B$29&gt;0,MAX(0,MIN('Peaker Keys'!$B$10,B4041/'Peaker Keys'!$B$29)),0)</f>
        <v>0</v>
      </c>
      <c r="I4041">
        <f>MAX(0,MIN('Peaker Keys'!$B$10,C4041/'Peaker Keys'!$B$30))</f>
        <v>3.9480099114901912E-3</v>
      </c>
      <c r="J4041">
        <f>IF('Peaker Keys'!$B$31=1,H4041,I4041)</f>
        <v>0</v>
      </c>
    </row>
    <row r="4042" spans="1:10" x14ac:dyDescent="0.25">
      <c r="A4042">
        <v>4036</v>
      </c>
      <c r="B4042">
        <v>0</v>
      </c>
      <c r="C4042">
        <v>471.3</v>
      </c>
      <c r="D4042">
        <f>MOD(A4042-1+'Peaker Keys'!$B$7,'Peaker Keys'!$B$5)</f>
        <v>4059</v>
      </c>
      <c r="E4042">
        <f>INT(D4042/'Peaker Keys'!$B$6)+1</f>
        <v>170</v>
      </c>
      <c r="F4042">
        <f>MOD(D4042,'Peaker Keys'!$B$6)</f>
        <v>3</v>
      </c>
      <c r="G4042" t="str">
        <f>VLOOKUP(E4042,Clustering!$A$6:$B$370,2,FALSE)</f>
        <v>Summer</v>
      </c>
      <c r="H4042">
        <f>IF('Peaker Keys'!$B$29&gt;0,MAX(0,MIN('Peaker Keys'!$B$10,B4042/'Peaker Keys'!$B$29)),0)</f>
        <v>0</v>
      </c>
      <c r="I4042">
        <f>MAX(0,MIN('Peaker Keys'!$B$10,C4042/'Peaker Keys'!$B$30))</f>
        <v>3.9480099114901912E-3</v>
      </c>
      <c r="J4042">
        <f>IF('Peaker Keys'!$B$31=1,H4042,I4042)</f>
        <v>0</v>
      </c>
    </row>
    <row r="4043" spans="1:10" x14ac:dyDescent="0.25">
      <c r="A4043">
        <v>4037</v>
      </c>
      <c r="B4043">
        <v>0</v>
      </c>
      <c r="C4043">
        <v>471.3</v>
      </c>
      <c r="D4043">
        <f>MOD(A4043-1+'Peaker Keys'!$B$7,'Peaker Keys'!$B$5)</f>
        <v>4060</v>
      </c>
      <c r="E4043">
        <f>INT(D4043/'Peaker Keys'!$B$6)+1</f>
        <v>170</v>
      </c>
      <c r="F4043">
        <f>MOD(D4043,'Peaker Keys'!$B$6)</f>
        <v>4</v>
      </c>
      <c r="G4043" t="str">
        <f>VLOOKUP(E4043,Clustering!$A$6:$B$370,2,FALSE)</f>
        <v>Summer</v>
      </c>
      <c r="H4043">
        <f>IF('Peaker Keys'!$B$29&gt;0,MAX(0,MIN('Peaker Keys'!$B$10,B4043/'Peaker Keys'!$B$29)),0)</f>
        <v>0</v>
      </c>
      <c r="I4043">
        <f>MAX(0,MIN('Peaker Keys'!$B$10,C4043/'Peaker Keys'!$B$30))</f>
        <v>3.9480099114901912E-3</v>
      </c>
      <c r="J4043">
        <f>IF('Peaker Keys'!$B$31=1,H4043,I4043)</f>
        <v>0</v>
      </c>
    </row>
    <row r="4044" spans="1:10" x14ac:dyDescent="0.25">
      <c r="A4044">
        <v>4038</v>
      </c>
      <c r="B4044">
        <v>0</v>
      </c>
      <c r="C4044">
        <v>312.2</v>
      </c>
      <c r="D4044">
        <f>MOD(A4044-1+'Peaker Keys'!$B$7,'Peaker Keys'!$B$5)</f>
        <v>4061</v>
      </c>
      <c r="E4044">
        <f>INT(D4044/'Peaker Keys'!$B$6)+1</f>
        <v>170</v>
      </c>
      <c r="F4044">
        <f>MOD(D4044,'Peaker Keys'!$B$6)</f>
        <v>5</v>
      </c>
      <c r="G4044" t="str">
        <f>VLOOKUP(E4044,Clustering!$A$6:$B$370,2,FALSE)</f>
        <v>Summer</v>
      </c>
      <c r="H4044">
        <f>IF('Peaker Keys'!$B$29&gt;0,MAX(0,MIN('Peaker Keys'!$B$10,B4044/'Peaker Keys'!$B$29)),0)</f>
        <v>0</v>
      </c>
      <c r="I4044">
        <f>MAX(0,MIN('Peaker Keys'!$B$10,C4044/'Peaker Keys'!$B$30))</f>
        <v>2.615252905510795E-3</v>
      </c>
      <c r="J4044">
        <f>IF('Peaker Keys'!$B$31=1,H4044,I4044)</f>
        <v>0</v>
      </c>
    </row>
    <row r="4045" spans="1:10" x14ac:dyDescent="0.25">
      <c r="A4045">
        <v>4039</v>
      </c>
      <c r="B4045">
        <v>0</v>
      </c>
      <c r="C4045">
        <v>312.2</v>
      </c>
      <c r="D4045">
        <f>MOD(A4045-1+'Peaker Keys'!$B$7,'Peaker Keys'!$B$5)</f>
        <v>4062</v>
      </c>
      <c r="E4045">
        <f>INT(D4045/'Peaker Keys'!$B$6)+1</f>
        <v>170</v>
      </c>
      <c r="F4045">
        <f>MOD(D4045,'Peaker Keys'!$B$6)</f>
        <v>6</v>
      </c>
      <c r="G4045" t="str">
        <f>VLOOKUP(E4045,Clustering!$A$6:$B$370,2,FALSE)</f>
        <v>Summer</v>
      </c>
      <c r="H4045">
        <f>IF('Peaker Keys'!$B$29&gt;0,MAX(0,MIN('Peaker Keys'!$B$10,B4045/'Peaker Keys'!$B$29)),0)</f>
        <v>0</v>
      </c>
      <c r="I4045">
        <f>MAX(0,MIN('Peaker Keys'!$B$10,C4045/'Peaker Keys'!$B$30))</f>
        <v>2.615252905510795E-3</v>
      </c>
      <c r="J4045">
        <f>IF('Peaker Keys'!$B$31=1,H4045,I4045)</f>
        <v>0</v>
      </c>
    </row>
    <row r="4046" spans="1:10" x14ac:dyDescent="0.25">
      <c r="A4046">
        <v>4040</v>
      </c>
      <c r="B4046">
        <v>0</v>
      </c>
      <c r="C4046">
        <v>312.2</v>
      </c>
      <c r="D4046">
        <f>MOD(A4046-1+'Peaker Keys'!$B$7,'Peaker Keys'!$B$5)</f>
        <v>4063</v>
      </c>
      <c r="E4046">
        <f>INT(D4046/'Peaker Keys'!$B$6)+1</f>
        <v>170</v>
      </c>
      <c r="F4046">
        <f>MOD(D4046,'Peaker Keys'!$B$6)</f>
        <v>7</v>
      </c>
      <c r="G4046" t="str">
        <f>VLOOKUP(E4046,Clustering!$A$6:$B$370,2,FALSE)</f>
        <v>Summer</v>
      </c>
      <c r="H4046">
        <f>IF('Peaker Keys'!$B$29&gt;0,MAX(0,MIN('Peaker Keys'!$B$10,B4046/'Peaker Keys'!$B$29)),0)</f>
        <v>0</v>
      </c>
      <c r="I4046">
        <f>MAX(0,MIN('Peaker Keys'!$B$10,C4046/'Peaker Keys'!$B$30))</f>
        <v>2.615252905510795E-3</v>
      </c>
      <c r="J4046">
        <f>IF('Peaker Keys'!$B$31=1,H4046,I4046)</f>
        <v>0</v>
      </c>
    </row>
    <row r="4047" spans="1:10" x14ac:dyDescent="0.25">
      <c r="A4047">
        <v>4041</v>
      </c>
      <c r="B4047">
        <v>0</v>
      </c>
      <c r="C4047">
        <v>312.2</v>
      </c>
      <c r="D4047">
        <f>MOD(A4047-1+'Peaker Keys'!$B$7,'Peaker Keys'!$B$5)</f>
        <v>4064</v>
      </c>
      <c r="E4047">
        <f>INT(D4047/'Peaker Keys'!$B$6)+1</f>
        <v>170</v>
      </c>
      <c r="F4047">
        <f>MOD(D4047,'Peaker Keys'!$B$6)</f>
        <v>8</v>
      </c>
      <c r="G4047" t="str">
        <f>VLOOKUP(E4047,Clustering!$A$6:$B$370,2,FALSE)</f>
        <v>Summer</v>
      </c>
      <c r="H4047">
        <f>IF('Peaker Keys'!$B$29&gt;0,MAX(0,MIN('Peaker Keys'!$B$10,B4047/'Peaker Keys'!$B$29)),0)</f>
        <v>0</v>
      </c>
      <c r="I4047">
        <f>MAX(0,MIN('Peaker Keys'!$B$10,C4047/'Peaker Keys'!$B$30))</f>
        <v>2.615252905510795E-3</v>
      </c>
      <c r="J4047">
        <f>IF('Peaker Keys'!$B$31=1,H4047,I4047)</f>
        <v>0</v>
      </c>
    </row>
    <row r="4048" spans="1:10" x14ac:dyDescent="0.25">
      <c r="A4048">
        <v>4042</v>
      </c>
      <c r="B4048">
        <v>0</v>
      </c>
      <c r="C4048">
        <v>312.2</v>
      </c>
      <c r="D4048">
        <f>MOD(A4048-1+'Peaker Keys'!$B$7,'Peaker Keys'!$B$5)</f>
        <v>4065</v>
      </c>
      <c r="E4048">
        <f>INT(D4048/'Peaker Keys'!$B$6)+1</f>
        <v>170</v>
      </c>
      <c r="F4048">
        <f>MOD(D4048,'Peaker Keys'!$B$6)</f>
        <v>9</v>
      </c>
      <c r="G4048" t="str">
        <f>VLOOKUP(E4048,Clustering!$A$6:$B$370,2,FALSE)</f>
        <v>Summer</v>
      </c>
      <c r="H4048">
        <f>IF('Peaker Keys'!$B$29&gt;0,MAX(0,MIN('Peaker Keys'!$B$10,B4048/'Peaker Keys'!$B$29)),0)</f>
        <v>0</v>
      </c>
      <c r="I4048">
        <f>MAX(0,MIN('Peaker Keys'!$B$10,C4048/'Peaker Keys'!$B$30))</f>
        <v>2.615252905510795E-3</v>
      </c>
      <c r="J4048">
        <f>IF('Peaker Keys'!$B$31=1,H4048,I4048)</f>
        <v>0</v>
      </c>
    </row>
    <row r="4049" spans="1:10" x14ac:dyDescent="0.25">
      <c r="A4049">
        <v>4043</v>
      </c>
      <c r="B4049">
        <v>0</v>
      </c>
      <c r="C4049">
        <v>312.2</v>
      </c>
      <c r="D4049">
        <f>MOD(A4049-1+'Peaker Keys'!$B$7,'Peaker Keys'!$B$5)</f>
        <v>4066</v>
      </c>
      <c r="E4049">
        <f>INT(D4049/'Peaker Keys'!$B$6)+1</f>
        <v>170</v>
      </c>
      <c r="F4049">
        <f>MOD(D4049,'Peaker Keys'!$B$6)</f>
        <v>10</v>
      </c>
      <c r="G4049" t="str">
        <f>VLOOKUP(E4049,Clustering!$A$6:$B$370,2,FALSE)</f>
        <v>Summer</v>
      </c>
      <c r="H4049">
        <f>IF('Peaker Keys'!$B$29&gt;0,MAX(0,MIN('Peaker Keys'!$B$10,B4049/'Peaker Keys'!$B$29)),0)</f>
        <v>0</v>
      </c>
      <c r="I4049">
        <f>MAX(0,MIN('Peaker Keys'!$B$10,C4049/'Peaker Keys'!$B$30))</f>
        <v>2.615252905510795E-3</v>
      </c>
      <c r="J4049">
        <f>IF('Peaker Keys'!$B$31=1,H4049,I4049)</f>
        <v>0</v>
      </c>
    </row>
    <row r="4050" spans="1:10" x14ac:dyDescent="0.25">
      <c r="A4050">
        <v>4044</v>
      </c>
      <c r="B4050">
        <v>0</v>
      </c>
      <c r="C4050">
        <v>312.2</v>
      </c>
      <c r="D4050">
        <f>MOD(A4050-1+'Peaker Keys'!$B$7,'Peaker Keys'!$B$5)</f>
        <v>4067</v>
      </c>
      <c r="E4050">
        <f>INT(D4050/'Peaker Keys'!$B$6)+1</f>
        <v>170</v>
      </c>
      <c r="F4050">
        <f>MOD(D4050,'Peaker Keys'!$B$6)</f>
        <v>11</v>
      </c>
      <c r="G4050" t="str">
        <f>VLOOKUP(E4050,Clustering!$A$6:$B$370,2,FALSE)</f>
        <v>Summer</v>
      </c>
      <c r="H4050">
        <f>IF('Peaker Keys'!$B$29&gt;0,MAX(0,MIN('Peaker Keys'!$B$10,B4050/'Peaker Keys'!$B$29)),0)</f>
        <v>0</v>
      </c>
      <c r="I4050">
        <f>MAX(0,MIN('Peaker Keys'!$B$10,C4050/'Peaker Keys'!$B$30))</f>
        <v>2.615252905510795E-3</v>
      </c>
      <c r="J4050">
        <f>IF('Peaker Keys'!$B$31=1,H4050,I4050)</f>
        <v>0</v>
      </c>
    </row>
    <row r="4051" spans="1:10" x14ac:dyDescent="0.25">
      <c r="A4051">
        <v>4045</v>
      </c>
      <c r="B4051">
        <v>0</v>
      </c>
      <c r="C4051">
        <v>312.2</v>
      </c>
      <c r="D4051">
        <f>MOD(A4051-1+'Peaker Keys'!$B$7,'Peaker Keys'!$B$5)</f>
        <v>4068</v>
      </c>
      <c r="E4051">
        <f>INT(D4051/'Peaker Keys'!$B$6)+1</f>
        <v>170</v>
      </c>
      <c r="F4051">
        <f>MOD(D4051,'Peaker Keys'!$B$6)</f>
        <v>12</v>
      </c>
      <c r="G4051" t="str">
        <f>VLOOKUP(E4051,Clustering!$A$6:$B$370,2,FALSE)</f>
        <v>Summer</v>
      </c>
      <c r="H4051">
        <f>IF('Peaker Keys'!$B$29&gt;0,MAX(0,MIN('Peaker Keys'!$B$10,B4051/'Peaker Keys'!$B$29)),0)</f>
        <v>0</v>
      </c>
      <c r="I4051">
        <f>MAX(0,MIN('Peaker Keys'!$B$10,C4051/'Peaker Keys'!$B$30))</f>
        <v>2.615252905510795E-3</v>
      </c>
      <c r="J4051">
        <f>IF('Peaker Keys'!$B$31=1,H4051,I4051)</f>
        <v>0</v>
      </c>
    </row>
    <row r="4052" spans="1:10" x14ac:dyDescent="0.25">
      <c r="A4052">
        <v>4046</v>
      </c>
      <c r="B4052">
        <v>0</v>
      </c>
      <c r="C4052">
        <v>312.2</v>
      </c>
      <c r="D4052">
        <f>MOD(A4052-1+'Peaker Keys'!$B$7,'Peaker Keys'!$B$5)</f>
        <v>4069</v>
      </c>
      <c r="E4052">
        <f>INT(D4052/'Peaker Keys'!$B$6)+1</f>
        <v>170</v>
      </c>
      <c r="F4052">
        <f>MOD(D4052,'Peaker Keys'!$B$6)</f>
        <v>13</v>
      </c>
      <c r="G4052" t="str">
        <f>VLOOKUP(E4052,Clustering!$A$6:$B$370,2,FALSE)</f>
        <v>Summer</v>
      </c>
      <c r="H4052">
        <f>IF('Peaker Keys'!$B$29&gt;0,MAX(0,MIN('Peaker Keys'!$B$10,B4052/'Peaker Keys'!$B$29)),0)</f>
        <v>0</v>
      </c>
      <c r="I4052">
        <f>MAX(0,MIN('Peaker Keys'!$B$10,C4052/'Peaker Keys'!$B$30))</f>
        <v>2.615252905510795E-3</v>
      </c>
      <c r="J4052">
        <f>IF('Peaker Keys'!$B$31=1,H4052,I4052)</f>
        <v>0</v>
      </c>
    </row>
    <row r="4053" spans="1:10" x14ac:dyDescent="0.25">
      <c r="A4053">
        <v>4047</v>
      </c>
      <c r="B4053">
        <v>0</v>
      </c>
      <c r="C4053">
        <v>312.2</v>
      </c>
      <c r="D4053">
        <f>MOD(A4053-1+'Peaker Keys'!$B$7,'Peaker Keys'!$B$5)</f>
        <v>4070</v>
      </c>
      <c r="E4053">
        <f>INT(D4053/'Peaker Keys'!$B$6)+1</f>
        <v>170</v>
      </c>
      <c r="F4053">
        <f>MOD(D4053,'Peaker Keys'!$B$6)</f>
        <v>14</v>
      </c>
      <c r="G4053" t="str">
        <f>VLOOKUP(E4053,Clustering!$A$6:$B$370,2,FALSE)</f>
        <v>Summer</v>
      </c>
      <c r="H4053">
        <f>IF('Peaker Keys'!$B$29&gt;0,MAX(0,MIN('Peaker Keys'!$B$10,B4053/'Peaker Keys'!$B$29)),0)</f>
        <v>0</v>
      </c>
      <c r="I4053">
        <f>MAX(0,MIN('Peaker Keys'!$B$10,C4053/'Peaker Keys'!$B$30))</f>
        <v>2.615252905510795E-3</v>
      </c>
      <c r="J4053">
        <f>IF('Peaker Keys'!$B$31=1,H4053,I4053)</f>
        <v>0</v>
      </c>
    </row>
    <row r="4054" spans="1:10" x14ac:dyDescent="0.25">
      <c r="A4054">
        <v>4048</v>
      </c>
      <c r="B4054">
        <v>0</v>
      </c>
      <c r="C4054">
        <v>508.5</v>
      </c>
      <c r="D4054">
        <f>MOD(A4054-1+'Peaker Keys'!$B$7,'Peaker Keys'!$B$5)</f>
        <v>4071</v>
      </c>
      <c r="E4054">
        <f>INT(D4054/'Peaker Keys'!$B$6)+1</f>
        <v>170</v>
      </c>
      <c r="F4054">
        <f>MOD(D4054,'Peaker Keys'!$B$6)</f>
        <v>15</v>
      </c>
      <c r="G4054" t="str">
        <f>VLOOKUP(E4054,Clustering!$A$6:$B$370,2,FALSE)</f>
        <v>Summer</v>
      </c>
      <c r="H4054">
        <f>IF('Peaker Keys'!$B$29&gt;0,MAX(0,MIN('Peaker Keys'!$B$10,B4054/'Peaker Keys'!$B$29)),0)</f>
        <v>0</v>
      </c>
      <c r="I4054">
        <f>MAX(0,MIN('Peaker Keys'!$B$10,C4054/'Peaker Keys'!$B$30))</f>
        <v>4.2596287714677748E-3</v>
      </c>
      <c r="J4054">
        <f>IF('Peaker Keys'!$B$31=1,H4054,I4054)</f>
        <v>0</v>
      </c>
    </row>
    <row r="4055" spans="1:10" x14ac:dyDescent="0.25">
      <c r="A4055">
        <v>4049</v>
      </c>
      <c r="B4055">
        <v>0</v>
      </c>
      <c r="C4055">
        <v>520.29999999999995</v>
      </c>
      <c r="D4055">
        <f>MOD(A4055-1+'Peaker Keys'!$B$7,'Peaker Keys'!$B$5)</f>
        <v>4072</v>
      </c>
      <c r="E4055">
        <f>INT(D4055/'Peaker Keys'!$B$6)+1</f>
        <v>170</v>
      </c>
      <c r="F4055">
        <f>MOD(D4055,'Peaker Keys'!$B$6)</f>
        <v>16</v>
      </c>
      <c r="G4055" t="str">
        <f>VLOOKUP(E4055,Clustering!$A$6:$B$370,2,FALSE)</f>
        <v>Summer</v>
      </c>
      <c r="H4055">
        <f>IF('Peaker Keys'!$B$29&gt;0,MAX(0,MIN('Peaker Keys'!$B$10,B4055/'Peaker Keys'!$B$29)),0)</f>
        <v>0</v>
      </c>
      <c r="I4055">
        <f>MAX(0,MIN('Peaker Keys'!$B$10,C4055/'Peaker Keys'!$B$30))</f>
        <v>4.3584756141488356E-3</v>
      </c>
      <c r="J4055">
        <f>IF('Peaker Keys'!$B$31=1,H4055,I4055)</f>
        <v>0</v>
      </c>
    </row>
    <row r="4056" spans="1:10" x14ac:dyDescent="0.25">
      <c r="A4056">
        <v>4050</v>
      </c>
      <c r="B4056">
        <v>0</v>
      </c>
      <c r="C4056">
        <v>679.4</v>
      </c>
      <c r="D4056">
        <f>MOD(A4056-1+'Peaker Keys'!$B$7,'Peaker Keys'!$B$5)</f>
        <v>4073</v>
      </c>
      <c r="E4056">
        <f>INT(D4056/'Peaker Keys'!$B$6)+1</f>
        <v>170</v>
      </c>
      <c r="F4056">
        <f>MOD(D4056,'Peaker Keys'!$B$6)</f>
        <v>17</v>
      </c>
      <c r="G4056" t="str">
        <f>VLOOKUP(E4056,Clustering!$A$6:$B$370,2,FALSE)</f>
        <v>Summer</v>
      </c>
      <c r="H4056">
        <f>IF('Peaker Keys'!$B$29&gt;0,MAX(0,MIN('Peaker Keys'!$B$10,B4056/'Peaker Keys'!$B$29)),0)</f>
        <v>0</v>
      </c>
      <c r="I4056">
        <f>MAX(0,MIN('Peaker Keys'!$B$10,C4056/'Peaker Keys'!$B$30))</f>
        <v>5.6912326201282327E-3</v>
      </c>
      <c r="J4056">
        <f>IF('Peaker Keys'!$B$31=1,H4056,I4056)</f>
        <v>0</v>
      </c>
    </row>
    <row r="4057" spans="1:10" x14ac:dyDescent="0.25">
      <c r="A4057">
        <v>4051</v>
      </c>
      <c r="B4057">
        <v>0</v>
      </c>
      <c r="C4057">
        <v>679.4</v>
      </c>
      <c r="D4057">
        <f>MOD(A4057-1+'Peaker Keys'!$B$7,'Peaker Keys'!$B$5)</f>
        <v>4074</v>
      </c>
      <c r="E4057">
        <f>INT(D4057/'Peaker Keys'!$B$6)+1</f>
        <v>170</v>
      </c>
      <c r="F4057">
        <f>MOD(D4057,'Peaker Keys'!$B$6)</f>
        <v>18</v>
      </c>
      <c r="G4057" t="str">
        <f>VLOOKUP(E4057,Clustering!$A$6:$B$370,2,FALSE)</f>
        <v>Summer</v>
      </c>
      <c r="H4057">
        <f>IF('Peaker Keys'!$B$29&gt;0,MAX(0,MIN('Peaker Keys'!$B$10,B4057/'Peaker Keys'!$B$29)),0)</f>
        <v>0</v>
      </c>
      <c r="I4057">
        <f>MAX(0,MIN('Peaker Keys'!$B$10,C4057/'Peaker Keys'!$B$30))</f>
        <v>5.6912326201282327E-3</v>
      </c>
      <c r="J4057">
        <f>IF('Peaker Keys'!$B$31=1,H4057,I4057)</f>
        <v>0</v>
      </c>
    </row>
    <row r="4058" spans="1:10" x14ac:dyDescent="0.25">
      <c r="A4058">
        <v>4052</v>
      </c>
      <c r="B4058">
        <v>0</v>
      </c>
      <c r="C4058">
        <v>1163.2</v>
      </c>
      <c r="D4058">
        <f>MOD(A4058-1+'Peaker Keys'!$B$7,'Peaker Keys'!$B$5)</f>
        <v>4075</v>
      </c>
      <c r="E4058">
        <f>INT(D4058/'Peaker Keys'!$B$6)+1</f>
        <v>170</v>
      </c>
      <c r="F4058">
        <f>MOD(D4058,'Peaker Keys'!$B$6)</f>
        <v>19</v>
      </c>
      <c r="G4058" t="str">
        <f>VLOOKUP(E4058,Clustering!$A$6:$B$370,2,FALSE)</f>
        <v>Summer</v>
      </c>
      <c r="H4058">
        <f>IF('Peaker Keys'!$B$29&gt;0,MAX(0,MIN('Peaker Keys'!$B$10,B4058/'Peaker Keys'!$B$29)),0)</f>
        <v>0</v>
      </c>
      <c r="I4058">
        <f>MAX(0,MIN('Peaker Keys'!$B$10,C4058/'Peaker Keys'!$B$30))</f>
        <v>9.7439531700517518E-3</v>
      </c>
      <c r="J4058">
        <f>IF('Peaker Keys'!$B$31=1,H4058,I4058)</f>
        <v>0</v>
      </c>
    </row>
    <row r="4059" spans="1:10" x14ac:dyDescent="0.25">
      <c r="A4059">
        <v>4053</v>
      </c>
      <c r="B4059">
        <v>0</v>
      </c>
      <c r="C4059">
        <v>1163.2</v>
      </c>
      <c r="D4059">
        <f>MOD(A4059-1+'Peaker Keys'!$B$7,'Peaker Keys'!$B$5)</f>
        <v>4076</v>
      </c>
      <c r="E4059">
        <f>INT(D4059/'Peaker Keys'!$B$6)+1</f>
        <v>170</v>
      </c>
      <c r="F4059">
        <f>MOD(D4059,'Peaker Keys'!$B$6)</f>
        <v>20</v>
      </c>
      <c r="G4059" t="str">
        <f>VLOOKUP(E4059,Clustering!$A$6:$B$370,2,FALSE)</f>
        <v>Summer</v>
      </c>
      <c r="H4059">
        <f>IF('Peaker Keys'!$B$29&gt;0,MAX(0,MIN('Peaker Keys'!$B$10,B4059/'Peaker Keys'!$B$29)),0)</f>
        <v>0</v>
      </c>
      <c r="I4059">
        <f>MAX(0,MIN('Peaker Keys'!$B$10,C4059/'Peaker Keys'!$B$30))</f>
        <v>9.7439531700517518E-3</v>
      </c>
      <c r="J4059">
        <f>IF('Peaker Keys'!$B$31=1,H4059,I4059)</f>
        <v>0</v>
      </c>
    </row>
    <row r="4060" spans="1:10" x14ac:dyDescent="0.25">
      <c r="A4060">
        <v>4054</v>
      </c>
      <c r="B4060">
        <v>0</v>
      </c>
      <c r="C4060">
        <v>3597.5</v>
      </c>
      <c r="D4060">
        <f>MOD(A4060-1+'Peaker Keys'!$B$7,'Peaker Keys'!$B$5)</f>
        <v>4077</v>
      </c>
      <c r="E4060">
        <f>INT(D4060/'Peaker Keys'!$B$6)+1</f>
        <v>170</v>
      </c>
      <c r="F4060">
        <f>MOD(D4060,'Peaker Keys'!$B$6)</f>
        <v>21</v>
      </c>
      <c r="G4060" t="str">
        <f>VLOOKUP(E4060,Clustering!$A$6:$B$370,2,FALSE)</f>
        <v>Summer</v>
      </c>
      <c r="H4060">
        <f>IF('Peaker Keys'!$B$29&gt;0,MAX(0,MIN('Peaker Keys'!$B$10,B4060/'Peaker Keys'!$B$29)),0)</f>
        <v>0</v>
      </c>
      <c r="I4060">
        <f>MAX(0,MIN('Peaker Keys'!$B$10,C4060/'Peaker Keys'!$B$30))</f>
        <v>3.0135721741111742E-2</v>
      </c>
      <c r="J4060">
        <f>IF('Peaker Keys'!$B$31=1,H4060,I4060)</f>
        <v>0</v>
      </c>
    </row>
    <row r="4061" spans="1:10" x14ac:dyDescent="0.25">
      <c r="A4061">
        <v>4055</v>
      </c>
      <c r="B4061">
        <v>0</v>
      </c>
      <c r="C4061">
        <v>1468.8</v>
      </c>
      <c r="D4061">
        <f>MOD(A4061-1+'Peaker Keys'!$B$7,'Peaker Keys'!$B$5)</f>
        <v>4078</v>
      </c>
      <c r="E4061">
        <f>INT(D4061/'Peaker Keys'!$B$6)+1</f>
        <v>170</v>
      </c>
      <c r="F4061">
        <f>MOD(D4061,'Peaker Keys'!$B$6)</f>
        <v>22</v>
      </c>
      <c r="G4061" t="str">
        <f>VLOOKUP(E4061,Clustering!$A$6:$B$370,2,FALSE)</f>
        <v>Summer</v>
      </c>
      <c r="H4061">
        <f>IF('Peaker Keys'!$B$29&gt;0,MAX(0,MIN('Peaker Keys'!$B$10,B4061/'Peaker Keys'!$B$29)),0)</f>
        <v>0</v>
      </c>
      <c r="I4061">
        <f>MAX(0,MIN('Peaker Keys'!$B$10,C4061/'Peaker Keys'!$B$30))</f>
        <v>1.2303918858469749E-2</v>
      </c>
      <c r="J4061">
        <f>IF('Peaker Keys'!$B$31=1,H4061,I4061)</f>
        <v>0</v>
      </c>
    </row>
    <row r="4062" spans="1:10" x14ac:dyDescent="0.25">
      <c r="A4062">
        <v>4056</v>
      </c>
      <c r="B4062">
        <v>0</v>
      </c>
      <c r="C4062">
        <v>471.3</v>
      </c>
      <c r="D4062">
        <f>MOD(A4062-1+'Peaker Keys'!$B$7,'Peaker Keys'!$B$5)</f>
        <v>4079</v>
      </c>
      <c r="E4062">
        <f>INT(D4062/'Peaker Keys'!$B$6)+1</f>
        <v>170</v>
      </c>
      <c r="F4062">
        <f>MOD(D4062,'Peaker Keys'!$B$6)</f>
        <v>23</v>
      </c>
      <c r="G4062" t="str">
        <f>VLOOKUP(E4062,Clustering!$A$6:$B$370,2,FALSE)</f>
        <v>Summer</v>
      </c>
      <c r="H4062">
        <f>IF('Peaker Keys'!$B$29&gt;0,MAX(0,MIN('Peaker Keys'!$B$10,B4062/'Peaker Keys'!$B$29)),0)</f>
        <v>0</v>
      </c>
      <c r="I4062">
        <f>MAX(0,MIN('Peaker Keys'!$B$10,C4062/'Peaker Keys'!$B$30))</f>
        <v>3.9480099114901912E-3</v>
      </c>
      <c r="J4062">
        <f>IF('Peaker Keys'!$B$31=1,H4062,I4062)</f>
        <v>0</v>
      </c>
    </row>
    <row r="4063" spans="1:10" x14ac:dyDescent="0.25">
      <c r="A4063">
        <v>4057</v>
      </c>
      <c r="B4063">
        <v>0</v>
      </c>
      <c r="C4063">
        <v>471.3</v>
      </c>
      <c r="D4063">
        <f>MOD(A4063-1+'Peaker Keys'!$B$7,'Peaker Keys'!$B$5)</f>
        <v>4080</v>
      </c>
      <c r="E4063">
        <f>INT(D4063/'Peaker Keys'!$B$6)+1</f>
        <v>171</v>
      </c>
      <c r="F4063">
        <f>MOD(D4063,'Peaker Keys'!$B$6)</f>
        <v>0</v>
      </c>
      <c r="G4063" t="str">
        <f>VLOOKUP(E4063,Clustering!$A$6:$B$370,2,FALSE)</f>
        <v>Spring</v>
      </c>
      <c r="H4063">
        <f>IF('Peaker Keys'!$B$29&gt;0,MAX(0,MIN('Peaker Keys'!$B$10,B4063/'Peaker Keys'!$B$29)),0)</f>
        <v>0</v>
      </c>
      <c r="I4063">
        <f>MAX(0,MIN('Peaker Keys'!$B$10,C4063/'Peaker Keys'!$B$30))</f>
        <v>3.9480099114901912E-3</v>
      </c>
      <c r="J4063">
        <f>IF('Peaker Keys'!$B$31=1,H4063,I4063)</f>
        <v>0</v>
      </c>
    </row>
    <row r="4064" spans="1:10" x14ac:dyDescent="0.25">
      <c r="A4064">
        <v>4058</v>
      </c>
      <c r="B4064">
        <v>0</v>
      </c>
      <c r="C4064">
        <v>471.3</v>
      </c>
      <c r="D4064">
        <f>MOD(A4064-1+'Peaker Keys'!$B$7,'Peaker Keys'!$B$5)</f>
        <v>4081</v>
      </c>
      <c r="E4064">
        <f>INT(D4064/'Peaker Keys'!$B$6)+1</f>
        <v>171</v>
      </c>
      <c r="F4064">
        <f>MOD(D4064,'Peaker Keys'!$B$6)</f>
        <v>1</v>
      </c>
      <c r="G4064" t="str">
        <f>VLOOKUP(E4064,Clustering!$A$6:$B$370,2,FALSE)</f>
        <v>Spring</v>
      </c>
      <c r="H4064">
        <f>IF('Peaker Keys'!$B$29&gt;0,MAX(0,MIN('Peaker Keys'!$B$10,B4064/'Peaker Keys'!$B$29)),0)</f>
        <v>0</v>
      </c>
      <c r="I4064">
        <f>MAX(0,MIN('Peaker Keys'!$B$10,C4064/'Peaker Keys'!$B$30))</f>
        <v>3.9480099114901912E-3</v>
      </c>
      <c r="J4064">
        <f>IF('Peaker Keys'!$B$31=1,H4064,I4064)</f>
        <v>0</v>
      </c>
    </row>
    <row r="4065" spans="1:10" x14ac:dyDescent="0.25">
      <c r="A4065">
        <v>4059</v>
      </c>
      <c r="B4065">
        <v>0</v>
      </c>
      <c r="C4065">
        <v>471.3</v>
      </c>
      <c r="D4065">
        <f>MOD(A4065-1+'Peaker Keys'!$B$7,'Peaker Keys'!$B$5)</f>
        <v>4082</v>
      </c>
      <c r="E4065">
        <f>INT(D4065/'Peaker Keys'!$B$6)+1</f>
        <v>171</v>
      </c>
      <c r="F4065">
        <f>MOD(D4065,'Peaker Keys'!$B$6)</f>
        <v>2</v>
      </c>
      <c r="G4065" t="str">
        <f>VLOOKUP(E4065,Clustering!$A$6:$B$370,2,FALSE)</f>
        <v>Spring</v>
      </c>
      <c r="H4065">
        <f>IF('Peaker Keys'!$B$29&gt;0,MAX(0,MIN('Peaker Keys'!$B$10,B4065/'Peaker Keys'!$B$29)),0)</f>
        <v>0</v>
      </c>
      <c r="I4065">
        <f>MAX(0,MIN('Peaker Keys'!$B$10,C4065/'Peaker Keys'!$B$30))</f>
        <v>3.9480099114901912E-3</v>
      </c>
      <c r="J4065">
        <f>IF('Peaker Keys'!$B$31=1,H4065,I4065)</f>
        <v>0</v>
      </c>
    </row>
    <row r="4066" spans="1:10" x14ac:dyDescent="0.25">
      <c r="A4066">
        <v>4060</v>
      </c>
      <c r="B4066">
        <v>0</v>
      </c>
      <c r="C4066">
        <v>471.3</v>
      </c>
      <c r="D4066">
        <f>MOD(A4066-1+'Peaker Keys'!$B$7,'Peaker Keys'!$B$5)</f>
        <v>4083</v>
      </c>
      <c r="E4066">
        <f>INT(D4066/'Peaker Keys'!$B$6)+1</f>
        <v>171</v>
      </c>
      <c r="F4066">
        <f>MOD(D4066,'Peaker Keys'!$B$6)</f>
        <v>3</v>
      </c>
      <c r="G4066" t="str">
        <f>VLOOKUP(E4066,Clustering!$A$6:$B$370,2,FALSE)</f>
        <v>Spring</v>
      </c>
      <c r="H4066">
        <f>IF('Peaker Keys'!$B$29&gt;0,MAX(0,MIN('Peaker Keys'!$B$10,B4066/'Peaker Keys'!$B$29)),0)</f>
        <v>0</v>
      </c>
      <c r="I4066">
        <f>MAX(0,MIN('Peaker Keys'!$B$10,C4066/'Peaker Keys'!$B$30))</f>
        <v>3.9480099114901912E-3</v>
      </c>
      <c r="J4066">
        <f>IF('Peaker Keys'!$B$31=1,H4066,I4066)</f>
        <v>0</v>
      </c>
    </row>
    <row r="4067" spans="1:10" x14ac:dyDescent="0.25">
      <c r="A4067">
        <v>4061</v>
      </c>
      <c r="B4067">
        <v>0</v>
      </c>
      <c r="C4067">
        <v>469.6</v>
      </c>
      <c r="D4067">
        <f>MOD(A4067-1+'Peaker Keys'!$B$7,'Peaker Keys'!$B$5)</f>
        <v>4084</v>
      </c>
      <c r="E4067">
        <f>INT(D4067/'Peaker Keys'!$B$6)+1</f>
        <v>171</v>
      </c>
      <c r="F4067">
        <f>MOD(D4067,'Peaker Keys'!$B$6)</f>
        <v>4</v>
      </c>
      <c r="G4067" t="str">
        <f>VLOOKUP(E4067,Clustering!$A$6:$B$370,2,FALSE)</f>
        <v>Spring</v>
      </c>
      <c r="H4067">
        <f>IF('Peaker Keys'!$B$29&gt;0,MAX(0,MIN('Peaker Keys'!$B$10,B4067/'Peaker Keys'!$B$29)),0)</f>
        <v>0</v>
      </c>
      <c r="I4067">
        <f>MAX(0,MIN('Peaker Keys'!$B$10,C4067/'Peaker Keys'!$B$30))</f>
        <v>3.9337692646632593E-3</v>
      </c>
      <c r="J4067">
        <f>IF('Peaker Keys'!$B$31=1,H4067,I4067)</f>
        <v>0</v>
      </c>
    </row>
    <row r="4068" spans="1:10" x14ac:dyDescent="0.25">
      <c r="A4068">
        <v>4062</v>
      </c>
      <c r="B4068">
        <v>0</v>
      </c>
      <c r="C4068">
        <v>312.2</v>
      </c>
      <c r="D4068">
        <f>MOD(A4068-1+'Peaker Keys'!$B$7,'Peaker Keys'!$B$5)</f>
        <v>4085</v>
      </c>
      <c r="E4068">
        <f>INT(D4068/'Peaker Keys'!$B$6)+1</f>
        <v>171</v>
      </c>
      <c r="F4068">
        <f>MOD(D4068,'Peaker Keys'!$B$6)</f>
        <v>5</v>
      </c>
      <c r="G4068" t="str">
        <f>VLOOKUP(E4068,Clustering!$A$6:$B$370,2,FALSE)</f>
        <v>Spring</v>
      </c>
      <c r="H4068">
        <f>IF('Peaker Keys'!$B$29&gt;0,MAX(0,MIN('Peaker Keys'!$B$10,B4068/'Peaker Keys'!$B$29)),0)</f>
        <v>0</v>
      </c>
      <c r="I4068">
        <f>MAX(0,MIN('Peaker Keys'!$B$10,C4068/'Peaker Keys'!$B$30))</f>
        <v>2.615252905510795E-3</v>
      </c>
      <c r="J4068">
        <f>IF('Peaker Keys'!$B$31=1,H4068,I4068)</f>
        <v>0</v>
      </c>
    </row>
    <row r="4069" spans="1:10" x14ac:dyDescent="0.25">
      <c r="A4069">
        <v>4063</v>
      </c>
      <c r="B4069">
        <v>0</v>
      </c>
      <c r="C4069">
        <v>312.2</v>
      </c>
      <c r="D4069">
        <f>MOD(A4069-1+'Peaker Keys'!$B$7,'Peaker Keys'!$B$5)</f>
        <v>4086</v>
      </c>
      <c r="E4069">
        <f>INT(D4069/'Peaker Keys'!$B$6)+1</f>
        <v>171</v>
      </c>
      <c r="F4069">
        <f>MOD(D4069,'Peaker Keys'!$B$6)</f>
        <v>6</v>
      </c>
      <c r="G4069" t="str">
        <f>VLOOKUP(E4069,Clustering!$A$6:$B$370,2,FALSE)</f>
        <v>Spring</v>
      </c>
      <c r="H4069">
        <f>IF('Peaker Keys'!$B$29&gt;0,MAX(0,MIN('Peaker Keys'!$B$10,B4069/'Peaker Keys'!$B$29)),0)</f>
        <v>0</v>
      </c>
      <c r="I4069">
        <f>MAX(0,MIN('Peaker Keys'!$B$10,C4069/'Peaker Keys'!$B$30))</f>
        <v>2.615252905510795E-3</v>
      </c>
      <c r="J4069">
        <f>IF('Peaker Keys'!$B$31=1,H4069,I4069)</f>
        <v>0</v>
      </c>
    </row>
    <row r="4070" spans="1:10" x14ac:dyDescent="0.25">
      <c r="A4070">
        <v>4064</v>
      </c>
      <c r="B4070">
        <v>0</v>
      </c>
      <c r="C4070">
        <v>312.2</v>
      </c>
      <c r="D4070">
        <f>MOD(A4070-1+'Peaker Keys'!$B$7,'Peaker Keys'!$B$5)</f>
        <v>4087</v>
      </c>
      <c r="E4070">
        <f>INT(D4070/'Peaker Keys'!$B$6)+1</f>
        <v>171</v>
      </c>
      <c r="F4070">
        <f>MOD(D4070,'Peaker Keys'!$B$6)</f>
        <v>7</v>
      </c>
      <c r="G4070" t="str">
        <f>VLOOKUP(E4070,Clustering!$A$6:$B$370,2,FALSE)</f>
        <v>Spring</v>
      </c>
      <c r="H4070">
        <f>IF('Peaker Keys'!$B$29&gt;0,MAX(0,MIN('Peaker Keys'!$B$10,B4070/'Peaker Keys'!$B$29)),0)</f>
        <v>0</v>
      </c>
      <c r="I4070">
        <f>MAX(0,MIN('Peaker Keys'!$B$10,C4070/'Peaker Keys'!$B$30))</f>
        <v>2.615252905510795E-3</v>
      </c>
      <c r="J4070">
        <f>IF('Peaker Keys'!$B$31=1,H4070,I4070)</f>
        <v>0</v>
      </c>
    </row>
    <row r="4071" spans="1:10" x14ac:dyDescent="0.25">
      <c r="A4071">
        <v>4065</v>
      </c>
      <c r="B4071">
        <v>0</v>
      </c>
      <c r="C4071">
        <v>312.2</v>
      </c>
      <c r="D4071">
        <f>MOD(A4071-1+'Peaker Keys'!$B$7,'Peaker Keys'!$B$5)</f>
        <v>4088</v>
      </c>
      <c r="E4071">
        <f>INT(D4071/'Peaker Keys'!$B$6)+1</f>
        <v>171</v>
      </c>
      <c r="F4071">
        <f>MOD(D4071,'Peaker Keys'!$B$6)</f>
        <v>8</v>
      </c>
      <c r="G4071" t="str">
        <f>VLOOKUP(E4071,Clustering!$A$6:$B$370,2,FALSE)</f>
        <v>Spring</v>
      </c>
      <c r="H4071">
        <f>IF('Peaker Keys'!$B$29&gt;0,MAX(0,MIN('Peaker Keys'!$B$10,B4071/'Peaker Keys'!$B$29)),0)</f>
        <v>0</v>
      </c>
      <c r="I4071">
        <f>MAX(0,MIN('Peaker Keys'!$B$10,C4071/'Peaker Keys'!$B$30))</f>
        <v>2.615252905510795E-3</v>
      </c>
      <c r="J4071">
        <f>IF('Peaker Keys'!$B$31=1,H4071,I4071)</f>
        <v>0</v>
      </c>
    </row>
    <row r="4072" spans="1:10" x14ac:dyDescent="0.25">
      <c r="A4072">
        <v>4066</v>
      </c>
      <c r="B4072">
        <v>0</v>
      </c>
      <c r="C4072">
        <v>312.2</v>
      </c>
      <c r="D4072">
        <f>MOD(A4072-1+'Peaker Keys'!$B$7,'Peaker Keys'!$B$5)</f>
        <v>4089</v>
      </c>
      <c r="E4072">
        <f>INT(D4072/'Peaker Keys'!$B$6)+1</f>
        <v>171</v>
      </c>
      <c r="F4072">
        <f>MOD(D4072,'Peaker Keys'!$B$6)</f>
        <v>9</v>
      </c>
      <c r="G4072" t="str">
        <f>VLOOKUP(E4072,Clustering!$A$6:$B$370,2,FALSE)</f>
        <v>Spring</v>
      </c>
      <c r="H4072">
        <f>IF('Peaker Keys'!$B$29&gt;0,MAX(0,MIN('Peaker Keys'!$B$10,B4072/'Peaker Keys'!$B$29)),0)</f>
        <v>0</v>
      </c>
      <c r="I4072">
        <f>MAX(0,MIN('Peaker Keys'!$B$10,C4072/'Peaker Keys'!$B$30))</f>
        <v>2.615252905510795E-3</v>
      </c>
      <c r="J4072">
        <f>IF('Peaker Keys'!$B$31=1,H4072,I4072)</f>
        <v>0</v>
      </c>
    </row>
    <row r="4073" spans="1:10" x14ac:dyDescent="0.25">
      <c r="A4073">
        <v>4067</v>
      </c>
      <c r="B4073">
        <v>0</v>
      </c>
      <c r="C4073">
        <v>312.2</v>
      </c>
      <c r="D4073">
        <f>MOD(A4073-1+'Peaker Keys'!$B$7,'Peaker Keys'!$B$5)</f>
        <v>4090</v>
      </c>
      <c r="E4073">
        <f>INT(D4073/'Peaker Keys'!$B$6)+1</f>
        <v>171</v>
      </c>
      <c r="F4073">
        <f>MOD(D4073,'Peaker Keys'!$B$6)</f>
        <v>10</v>
      </c>
      <c r="G4073" t="str">
        <f>VLOOKUP(E4073,Clustering!$A$6:$B$370,2,FALSE)</f>
        <v>Spring</v>
      </c>
      <c r="H4073">
        <f>IF('Peaker Keys'!$B$29&gt;0,MAX(0,MIN('Peaker Keys'!$B$10,B4073/'Peaker Keys'!$B$29)),0)</f>
        <v>0</v>
      </c>
      <c r="I4073">
        <f>MAX(0,MIN('Peaker Keys'!$B$10,C4073/'Peaker Keys'!$B$30))</f>
        <v>2.615252905510795E-3</v>
      </c>
      <c r="J4073">
        <f>IF('Peaker Keys'!$B$31=1,H4073,I4073)</f>
        <v>0</v>
      </c>
    </row>
    <row r="4074" spans="1:10" x14ac:dyDescent="0.25">
      <c r="A4074">
        <v>4068</v>
      </c>
      <c r="B4074">
        <v>0</v>
      </c>
      <c r="C4074">
        <v>520.29999999999995</v>
      </c>
      <c r="D4074">
        <f>MOD(A4074-1+'Peaker Keys'!$B$7,'Peaker Keys'!$B$5)</f>
        <v>4091</v>
      </c>
      <c r="E4074">
        <f>INT(D4074/'Peaker Keys'!$B$6)+1</f>
        <v>171</v>
      </c>
      <c r="F4074">
        <f>MOD(D4074,'Peaker Keys'!$B$6)</f>
        <v>11</v>
      </c>
      <c r="G4074" t="str">
        <f>VLOOKUP(E4074,Clustering!$A$6:$B$370,2,FALSE)</f>
        <v>Spring</v>
      </c>
      <c r="H4074">
        <f>IF('Peaker Keys'!$B$29&gt;0,MAX(0,MIN('Peaker Keys'!$B$10,B4074/'Peaker Keys'!$B$29)),0)</f>
        <v>0</v>
      </c>
      <c r="I4074">
        <f>MAX(0,MIN('Peaker Keys'!$B$10,C4074/'Peaker Keys'!$B$30))</f>
        <v>4.3584756141488356E-3</v>
      </c>
      <c r="J4074">
        <f>IF('Peaker Keys'!$B$31=1,H4074,I4074)</f>
        <v>0</v>
      </c>
    </row>
    <row r="4075" spans="1:10" x14ac:dyDescent="0.25">
      <c r="A4075">
        <v>4069</v>
      </c>
      <c r="B4075">
        <v>0</v>
      </c>
      <c r="C4075">
        <v>520.29999999999995</v>
      </c>
      <c r="D4075">
        <f>MOD(A4075-1+'Peaker Keys'!$B$7,'Peaker Keys'!$B$5)</f>
        <v>4092</v>
      </c>
      <c r="E4075">
        <f>INT(D4075/'Peaker Keys'!$B$6)+1</f>
        <v>171</v>
      </c>
      <c r="F4075">
        <f>MOD(D4075,'Peaker Keys'!$B$6)</f>
        <v>12</v>
      </c>
      <c r="G4075" t="str">
        <f>VLOOKUP(E4075,Clustering!$A$6:$B$370,2,FALSE)</f>
        <v>Spring</v>
      </c>
      <c r="H4075">
        <f>IF('Peaker Keys'!$B$29&gt;0,MAX(0,MIN('Peaker Keys'!$B$10,B4075/'Peaker Keys'!$B$29)),0)</f>
        <v>0</v>
      </c>
      <c r="I4075">
        <f>MAX(0,MIN('Peaker Keys'!$B$10,C4075/'Peaker Keys'!$B$30))</f>
        <v>4.3584756141488356E-3</v>
      </c>
      <c r="J4075">
        <f>IF('Peaker Keys'!$B$31=1,H4075,I4075)</f>
        <v>0</v>
      </c>
    </row>
    <row r="4076" spans="1:10" x14ac:dyDescent="0.25">
      <c r="A4076">
        <v>4070</v>
      </c>
      <c r="B4076">
        <v>0</v>
      </c>
      <c r="C4076">
        <v>888.9</v>
      </c>
      <c r="D4076">
        <f>MOD(A4076-1+'Peaker Keys'!$B$7,'Peaker Keys'!$B$5)</f>
        <v>4093</v>
      </c>
      <c r="E4076">
        <f>INT(D4076/'Peaker Keys'!$B$6)+1</f>
        <v>171</v>
      </c>
      <c r="F4076">
        <f>MOD(D4076,'Peaker Keys'!$B$6)</f>
        <v>13</v>
      </c>
      <c r="G4076" t="str">
        <f>VLOOKUP(E4076,Clustering!$A$6:$B$370,2,FALSE)</f>
        <v>Spring</v>
      </c>
      <c r="H4076">
        <f>IF('Peaker Keys'!$B$29&gt;0,MAX(0,MIN('Peaker Keys'!$B$10,B4076/'Peaker Keys'!$B$29)),0)</f>
        <v>0</v>
      </c>
      <c r="I4076">
        <f>MAX(0,MIN('Peaker Keys'!$B$10,C4076/'Peaker Keys'!$B$30))</f>
        <v>7.4461829202708066E-3</v>
      </c>
      <c r="J4076">
        <f>IF('Peaker Keys'!$B$31=1,H4076,I4076)</f>
        <v>0</v>
      </c>
    </row>
    <row r="4077" spans="1:10" x14ac:dyDescent="0.25">
      <c r="A4077">
        <v>4071</v>
      </c>
      <c r="B4077">
        <v>0</v>
      </c>
      <c r="C4077">
        <v>1516.4</v>
      </c>
      <c r="D4077">
        <f>MOD(A4077-1+'Peaker Keys'!$B$7,'Peaker Keys'!$B$5)</f>
        <v>4094</v>
      </c>
      <c r="E4077">
        <f>INT(D4077/'Peaker Keys'!$B$6)+1</f>
        <v>171</v>
      </c>
      <c r="F4077">
        <f>MOD(D4077,'Peaker Keys'!$B$6)</f>
        <v>14</v>
      </c>
      <c r="G4077" t="str">
        <f>VLOOKUP(E4077,Clustering!$A$6:$B$370,2,FALSE)</f>
        <v>Spring</v>
      </c>
      <c r="H4077">
        <f>IF('Peaker Keys'!$B$29&gt;0,MAX(0,MIN('Peaker Keys'!$B$10,B4077/'Peaker Keys'!$B$29)),0)</f>
        <v>0</v>
      </c>
      <c r="I4077">
        <f>MAX(0,MIN('Peaker Keys'!$B$10,C4077/'Peaker Keys'!$B$30))</f>
        <v>1.2702656969623864E-2</v>
      </c>
      <c r="J4077">
        <f>IF('Peaker Keys'!$B$31=1,H4077,I4077)</f>
        <v>0</v>
      </c>
    </row>
    <row r="4078" spans="1:10" x14ac:dyDescent="0.25">
      <c r="A4078">
        <v>4072</v>
      </c>
      <c r="B4078">
        <v>0</v>
      </c>
      <c r="C4078">
        <v>1869.4</v>
      </c>
      <c r="D4078">
        <f>MOD(A4078-1+'Peaker Keys'!$B$7,'Peaker Keys'!$B$5)</f>
        <v>4095</v>
      </c>
      <c r="E4078">
        <f>INT(D4078/'Peaker Keys'!$B$6)+1</f>
        <v>171</v>
      </c>
      <c r="F4078">
        <f>MOD(D4078,'Peaker Keys'!$B$6)</f>
        <v>15</v>
      </c>
      <c r="G4078" t="str">
        <f>VLOOKUP(E4078,Clustering!$A$6:$B$370,2,FALSE)</f>
        <v>Spring</v>
      </c>
      <c r="H4078">
        <f>IF('Peaker Keys'!$B$29&gt;0,MAX(0,MIN('Peaker Keys'!$B$10,B4078/'Peaker Keys'!$B$29)),0)</f>
        <v>0</v>
      </c>
      <c r="I4078">
        <f>MAX(0,MIN('Peaker Keys'!$B$10,C4078/'Peaker Keys'!$B$30))</f>
        <v>1.5659685398981039E-2</v>
      </c>
      <c r="J4078">
        <f>IF('Peaker Keys'!$B$31=1,H4078,I4078)</f>
        <v>0</v>
      </c>
    </row>
    <row r="4079" spans="1:10" x14ac:dyDescent="0.25">
      <c r="A4079">
        <v>4073</v>
      </c>
      <c r="B4079">
        <v>21.2</v>
      </c>
      <c r="C4079">
        <v>2399.5</v>
      </c>
      <c r="D4079">
        <f>MOD(A4079-1+'Peaker Keys'!$B$7,'Peaker Keys'!$B$5)</f>
        <v>4096</v>
      </c>
      <c r="E4079">
        <f>INT(D4079/'Peaker Keys'!$B$6)+1</f>
        <v>171</v>
      </c>
      <c r="F4079">
        <f>MOD(D4079,'Peaker Keys'!$B$6)</f>
        <v>16</v>
      </c>
      <c r="G4079" t="str">
        <f>VLOOKUP(E4079,Clustering!$A$6:$B$370,2,FALSE)</f>
        <v>Spring</v>
      </c>
      <c r="H4079">
        <f>IF('Peaker Keys'!$B$29&gt;0,MAX(0,MIN('Peaker Keys'!$B$10,B4079/'Peaker Keys'!$B$29)),0)</f>
        <v>4.9858889934148637E-2</v>
      </c>
      <c r="I4079">
        <f>MAX(0,MIN('Peaker Keys'!$B$10,C4079/'Peaker Keys'!$B$30))</f>
        <v>2.0100254153661606E-2</v>
      </c>
      <c r="J4079">
        <f>IF('Peaker Keys'!$B$31=1,H4079,I4079)</f>
        <v>4.9858889934148637E-2</v>
      </c>
    </row>
    <row r="4080" spans="1:10" x14ac:dyDescent="0.25">
      <c r="A4080">
        <v>4074</v>
      </c>
      <c r="B4080">
        <v>166.9</v>
      </c>
      <c r="C4080">
        <v>3041.8</v>
      </c>
      <c r="D4080">
        <f>MOD(A4080-1+'Peaker Keys'!$B$7,'Peaker Keys'!$B$5)</f>
        <v>4097</v>
      </c>
      <c r="E4080">
        <f>INT(D4080/'Peaker Keys'!$B$6)+1</f>
        <v>171</v>
      </c>
      <c r="F4080">
        <f>MOD(D4080,'Peaker Keys'!$B$6)</f>
        <v>17</v>
      </c>
      <c r="G4080" t="str">
        <f>VLOOKUP(E4080,Clustering!$A$6:$B$370,2,FALSE)</f>
        <v>Spring</v>
      </c>
      <c r="H4080">
        <f>IF('Peaker Keys'!$B$29&gt;0,MAX(0,MIN('Peaker Keys'!$B$10,B4080/'Peaker Keys'!$B$29)),0)</f>
        <v>0.39252116650987773</v>
      </c>
      <c r="I4080">
        <f>MAX(0,MIN('Peaker Keys'!$B$10,C4080/'Peaker Keys'!$B$30))</f>
        <v>2.5480705598919722E-2</v>
      </c>
      <c r="J4080">
        <f>IF('Peaker Keys'!$B$31=1,H4080,I4080)</f>
        <v>0.39252116650987773</v>
      </c>
    </row>
    <row r="4081" spans="1:10" x14ac:dyDescent="0.25">
      <c r="A4081">
        <v>4075</v>
      </c>
      <c r="B4081">
        <v>166.9</v>
      </c>
      <c r="C4081">
        <v>6454.1</v>
      </c>
      <c r="D4081">
        <f>MOD(A4081-1+'Peaker Keys'!$B$7,'Peaker Keys'!$B$5)</f>
        <v>4098</v>
      </c>
      <c r="E4081">
        <f>INT(D4081/'Peaker Keys'!$B$6)+1</f>
        <v>171</v>
      </c>
      <c r="F4081">
        <f>MOD(D4081,'Peaker Keys'!$B$6)</f>
        <v>18</v>
      </c>
      <c r="G4081" t="str">
        <f>VLOOKUP(E4081,Clustering!$A$6:$B$370,2,FALSE)</f>
        <v>Spring</v>
      </c>
      <c r="H4081">
        <f>IF('Peaker Keys'!$B$29&gt;0,MAX(0,MIN('Peaker Keys'!$B$10,B4081/'Peaker Keys'!$B$29)),0)</f>
        <v>0.39252116650987773</v>
      </c>
      <c r="I4081">
        <f>MAX(0,MIN('Peaker Keys'!$B$10,C4081/'Peaker Keys'!$B$30))</f>
        <v>5.406503452100328E-2</v>
      </c>
      <c r="J4081">
        <f>IF('Peaker Keys'!$B$31=1,H4081,I4081)</f>
        <v>0.39252116650987773</v>
      </c>
    </row>
    <row r="4082" spans="1:10" x14ac:dyDescent="0.25">
      <c r="A4082">
        <v>4076</v>
      </c>
      <c r="B4082">
        <v>166.9</v>
      </c>
      <c r="C4082">
        <v>4260</v>
      </c>
      <c r="D4082">
        <f>MOD(A4082-1+'Peaker Keys'!$B$7,'Peaker Keys'!$B$5)</f>
        <v>4099</v>
      </c>
      <c r="E4082">
        <f>INT(D4082/'Peaker Keys'!$B$6)+1</f>
        <v>171</v>
      </c>
      <c r="F4082">
        <f>MOD(D4082,'Peaker Keys'!$B$6)</f>
        <v>19</v>
      </c>
      <c r="G4082" t="str">
        <f>VLOOKUP(E4082,Clustering!$A$6:$B$370,2,FALSE)</f>
        <v>Spring</v>
      </c>
      <c r="H4082">
        <f>IF('Peaker Keys'!$B$29&gt;0,MAX(0,MIN('Peaker Keys'!$B$10,B4082/'Peaker Keys'!$B$29)),0)</f>
        <v>0.39252116650987773</v>
      </c>
      <c r="I4082">
        <f>MAX(0,MIN('Peaker Keys'!$B$10,C4082/'Peaker Keys'!$B$30))</f>
        <v>3.5685385578078113E-2</v>
      </c>
      <c r="J4082">
        <f>IF('Peaker Keys'!$B$31=1,H4082,I4082)</f>
        <v>0.39252116650987773</v>
      </c>
    </row>
    <row r="4083" spans="1:10" x14ac:dyDescent="0.25">
      <c r="A4083">
        <v>4077</v>
      </c>
      <c r="B4083">
        <v>0</v>
      </c>
      <c r="C4083">
        <v>2409.1</v>
      </c>
      <c r="D4083">
        <f>MOD(A4083-1+'Peaker Keys'!$B$7,'Peaker Keys'!$B$5)</f>
        <v>4100</v>
      </c>
      <c r="E4083">
        <f>INT(D4083/'Peaker Keys'!$B$6)+1</f>
        <v>171</v>
      </c>
      <c r="F4083">
        <f>MOD(D4083,'Peaker Keys'!$B$6)</f>
        <v>20</v>
      </c>
      <c r="G4083" t="str">
        <f>VLOOKUP(E4083,Clustering!$A$6:$B$370,2,FALSE)</f>
        <v>Spring</v>
      </c>
      <c r="H4083">
        <f>IF('Peaker Keys'!$B$29&gt;0,MAX(0,MIN('Peaker Keys'!$B$10,B4083/'Peaker Keys'!$B$29)),0)</f>
        <v>0</v>
      </c>
      <c r="I4083">
        <f>MAX(0,MIN('Peaker Keys'!$B$10,C4083/'Peaker Keys'!$B$30))</f>
        <v>2.0180671923978398E-2</v>
      </c>
      <c r="J4083">
        <f>IF('Peaker Keys'!$B$31=1,H4083,I4083)</f>
        <v>0</v>
      </c>
    </row>
    <row r="4084" spans="1:10" x14ac:dyDescent="0.25">
      <c r="A4084">
        <v>4078</v>
      </c>
      <c r="B4084">
        <v>0</v>
      </c>
      <c r="C4084">
        <v>5006.8</v>
      </c>
      <c r="D4084">
        <f>MOD(A4084-1+'Peaker Keys'!$B$7,'Peaker Keys'!$B$5)</f>
        <v>4101</v>
      </c>
      <c r="E4084">
        <f>INT(D4084/'Peaker Keys'!$B$6)+1</f>
        <v>171</v>
      </c>
      <c r="F4084">
        <f>MOD(D4084,'Peaker Keys'!$B$6)</f>
        <v>21</v>
      </c>
      <c r="G4084" t="str">
        <f>VLOOKUP(E4084,Clustering!$A$6:$B$370,2,FALSE)</f>
        <v>Spring</v>
      </c>
      <c r="H4084">
        <f>IF('Peaker Keys'!$B$29&gt;0,MAX(0,MIN('Peaker Keys'!$B$10,B4084/'Peaker Keys'!$B$29)),0)</f>
        <v>0</v>
      </c>
      <c r="I4084">
        <f>MAX(0,MIN('Peaker Keys'!$B$10,C4084/'Peaker Keys'!$B$30))</f>
        <v>4.1941217960638849E-2</v>
      </c>
      <c r="J4084">
        <f>IF('Peaker Keys'!$B$31=1,H4084,I4084)</f>
        <v>0</v>
      </c>
    </row>
    <row r="4085" spans="1:10" x14ac:dyDescent="0.25">
      <c r="A4085">
        <v>4079</v>
      </c>
      <c r="B4085">
        <v>0</v>
      </c>
      <c r="C4085">
        <v>2466.9</v>
      </c>
      <c r="D4085">
        <f>MOD(A4085-1+'Peaker Keys'!$B$7,'Peaker Keys'!$B$5)</f>
        <v>4102</v>
      </c>
      <c r="E4085">
        <f>INT(D4085/'Peaker Keys'!$B$6)+1</f>
        <v>171</v>
      </c>
      <c r="F4085">
        <f>MOD(D4085,'Peaker Keys'!$B$6)</f>
        <v>22</v>
      </c>
      <c r="G4085" t="str">
        <f>VLOOKUP(E4085,Clustering!$A$6:$B$370,2,FALSE)</f>
        <v>Spring</v>
      </c>
      <c r="H4085">
        <f>IF('Peaker Keys'!$B$29&gt;0,MAX(0,MIN('Peaker Keys'!$B$10,B4085/'Peaker Keys'!$B$29)),0)</f>
        <v>0</v>
      </c>
      <c r="I4085">
        <f>MAX(0,MIN('Peaker Keys'!$B$10,C4085/'Peaker Keys'!$B$30))</f>
        <v>2.0664853916094107E-2</v>
      </c>
      <c r="J4085">
        <f>IF('Peaker Keys'!$B$31=1,H4085,I4085)</f>
        <v>0</v>
      </c>
    </row>
    <row r="4086" spans="1:10" x14ac:dyDescent="0.25">
      <c r="A4086">
        <v>4080</v>
      </c>
      <c r="B4086">
        <v>0</v>
      </c>
      <c r="C4086">
        <v>907.4</v>
      </c>
      <c r="D4086">
        <f>MOD(A4086-1+'Peaker Keys'!$B$7,'Peaker Keys'!$B$5)</f>
        <v>4103</v>
      </c>
      <c r="E4086">
        <f>INT(D4086/'Peaker Keys'!$B$6)+1</f>
        <v>171</v>
      </c>
      <c r="F4086">
        <f>MOD(D4086,'Peaker Keys'!$B$6)</f>
        <v>23</v>
      </c>
      <c r="G4086" t="str">
        <f>VLOOKUP(E4086,Clustering!$A$6:$B$370,2,FALSE)</f>
        <v>Spring</v>
      </c>
      <c r="H4086">
        <f>IF('Peaker Keys'!$B$29&gt;0,MAX(0,MIN('Peaker Keys'!$B$10,B4086/'Peaker Keys'!$B$29)),0)</f>
        <v>0</v>
      </c>
      <c r="I4086">
        <f>MAX(0,MIN('Peaker Keys'!$B$10,C4086/'Peaker Keys'!$B$30))</f>
        <v>7.601154665152131E-3</v>
      </c>
      <c r="J4086">
        <f>IF('Peaker Keys'!$B$31=1,H4086,I4086)</f>
        <v>0</v>
      </c>
    </row>
    <row r="4087" spans="1:10" x14ac:dyDescent="0.25">
      <c r="A4087">
        <v>4081</v>
      </c>
      <c r="B4087">
        <v>0</v>
      </c>
      <c r="C4087">
        <v>878.1</v>
      </c>
      <c r="D4087">
        <f>MOD(A4087-1+'Peaker Keys'!$B$7,'Peaker Keys'!$B$5)</f>
        <v>4104</v>
      </c>
      <c r="E4087">
        <f>INT(D4087/'Peaker Keys'!$B$6)+1</f>
        <v>172</v>
      </c>
      <c r="F4087">
        <f>MOD(D4087,'Peaker Keys'!$B$6)</f>
        <v>0</v>
      </c>
      <c r="G4087" t="str">
        <f>VLOOKUP(E4087,Clustering!$A$6:$B$370,2,FALSE)</f>
        <v>Fall</v>
      </c>
      <c r="H4087">
        <f>IF('Peaker Keys'!$B$29&gt;0,MAX(0,MIN('Peaker Keys'!$B$10,B4087/'Peaker Keys'!$B$29)),0)</f>
        <v>0</v>
      </c>
      <c r="I4087">
        <f>MAX(0,MIN('Peaker Keys'!$B$10,C4087/'Peaker Keys'!$B$30))</f>
        <v>7.3557129286644114E-3</v>
      </c>
      <c r="J4087">
        <f>IF('Peaker Keys'!$B$31=1,H4087,I4087)</f>
        <v>0</v>
      </c>
    </row>
    <row r="4088" spans="1:10" x14ac:dyDescent="0.25">
      <c r="A4088">
        <v>4082</v>
      </c>
      <c r="B4088">
        <v>0</v>
      </c>
      <c r="C4088">
        <v>878.1</v>
      </c>
      <c r="D4088">
        <f>MOD(A4088-1+'Peaker Keys'!$B$7,'Peaker Keys'!$B$5)</f>
        <v>4105</v>
      </c>
      <c r="E4088">
        <f>INT(D4088/'Peaker Keys'!$B$6)+1</f>
        <v>172</v>
      </c>
      <c r="F4088">
        <f>MOD(D4088,'Peaker Keys'!$B$6)</f>
        <v>1</v>
      </c>
      <c r="G4088" t="str">
        <f>VLOOKUP(E4088,Clustering!$A$6:$B$370,2,FALSE)</f>
        <v>Fall</v>
      </c>
      <c r="H4088">
        <f>IF('Peaker Keys'!$B$29&gt;0,MAX(0,MIN('Peaker Keys'!$B$10,B4088/'Peaker Keys'!$B$29)),0)</f>
        <v>0</v>
      </c>
      <c r="I4088">
        <f>MAX(0,MIN('Peaker Keys'!$B$10,C4088/'Peaker Keys'!$B$30))</f>
        <v>7.3557129286644114E-3</v>
      </c>
      <c r="J4088">
        <f>IF('Peaker Keys'!$B$31=1,H4088,I4088)</f>
        <v>0</v>
      </c>
    </row>
    <row r="4089" spans="1:10" x14ac:dyDescent="0.25">
      <c r="A4089">
        <v>4083</v>
      </c>
      <c r="B4089">
        <v>0</v>
      </c>
      <c r="C4089">
        <v>837.8</v>
      </c>
      <c r="D4089">
        <f>MOD(A4089-1+'Peaker Keys'!$B$7,'Peaker Keys'!$B$5)</f>
        <v>4106</v>
      </c>
      <c r="E4089">
        <f>INT(D4089/'Peaker Keys'!$B$6)+1</f>
        <v>172</v>
      </c>
      <c r="F4089">
        <f>MOD(D4089,'Peaker Keys'!$B$6)</f>
        <v>2</v>
      </c>
      <c r="G4089" t="str">
        <f>VLOOKUP(E4089,Clustering!$A$6:$B$370,2,FALSE)</f>
        <v>Fall</v>
      </c>
      <c r="H4089">
        <f>IF('Peaker Keys'!$B$29&gt;0,MAX(0,MIN('Peaker Keys'!$B$10,B4089/'Peaker Keys'!$B$29)),0)</f>
        <v>0</v>
      </c>
      <c r="I4089">
        <f>MAX(0,MIN('Peaker Keys'!$B$10,C4089/'Peaker Keys'!$B$30))</f>
        <v>7.0181258303553618E-3</v>
      </c>
      <c r="J4089">
        <f>IF('Peaker Keys'!$B$31=1,H4089,I4089)</f>
        <v>0</v>
      </c>
    </row>
    <row r="4090" spans="1:10" x14ac:dyDescent="0.25">
      <c r="A4090">
        <v>4084</v>
      </c>
      <c r="B4090">
        <v>0</v>
      </c>
      <c r="C4090">
        <v>819.3</v>
      </c>
      <c r="D4090">
        <f>MOD(A4090-1+'Peaker Keys'!$B$7,'Peaker Keys'!$B$5)</f>
        <v>4107</v>
      </c>
      <c r="E4090">
        <f>INT(D4090/'Peaker Keys'!$B$6)+1</f>
        <v>172</v>
      </c>
      <c r="F4090">
        <f>MOD(D4090,'Peaker Keys'!$B$6)</f>
        <v>3</v>
      </c>
      <c r="G4090" t="str">
        <f>VLOOKUP(E4090,Clustering!$A$6:$B$370,2,FALSE)</f>
        <v>Fall</v>
      </c>
      <c r="H4090">
        <f>IF('Peaker Keys'!$B$29&gt;0,MAX(0,MIN('Peaker Keys'!$B$10,B4090/'Peaker Keys'!$B$29)),0)</f>
        <v>0</v>
      </c>
      <c r="I4090">
        <f>MAX(0,MIN('Peaker Keys'!$B$10,C4090/'Peaker Keys'!$B$30))</f>
        <v>6.8631540854740365E-3</v>
      </c>
      <c r="J4090">
        <f>IF('Peaker Keys'!$B$31=1,H4090,I4090)</f>
        <v>0</v>
      </c>
    </row>
    <row r="4091" spans="1:10" x14ac:dyDescent="0.25">
      <c r="A4091">
        <v>4085</v>
      </c>
      <c r="B4091">
        <v>0</v>
      </c>
      <c r="C4091">
        <v>814.5</v>
      </c>
      <c r="D4091">
        <f>MOD(A4091-1+'Peaker Keys'!$B$7,'Peaker Keys'!$B$5)</f>
        <v>4108</v>
      </c>
      <c r="E4091">
        <f>INT(D4091/'Peaker Keys'!$B$6)+1</f>
        <v>172</v>
      </c>
      <c r="F4091">
        <f>MOD(D4091,'Peaker Keys'!$B$6)</f>
        <v>4</v>
      </c>
      <c r="G4091" t="str">
        <f>VLOOKUP(E4091,Clustering!$A$6:$B$370,2,FALSE)</f>
        <v>Fall</v>
      </c>
      <c r="H4091">
        <f>IF('Peaker Keys'!$B$29&gt;0,MAX(0,MIN('Peaker Keys'!$B$10,B4091/'Peaker Keys'!$B$29)),0)</f>
        <v>0</v>
      </c>
      <c r="I4091">
        <f>MAX(0,MIN('Peaker Keys'!$B$10,C4091/'Peaker Keys'!$B$30))</f>
        <v>6.8229452003156395E-3</v>
      </c>
      <c r="J4091">
        <f>IF('Peaker Keys'!$B$31=1,H4091,I4091)</f>
        <v>0</v>
      </c>
    </row>
    <row r="4092" spans="1:10" x14ac:dyDescent="0.25">
      <c r="A4092">
        <v>4086</v>
      </c>
      <c r="B4092">
        <v>0</v>
      </c>
      <c r="C4092">
        <v>814.5</v>
      </c>
      <c r="D4092">
        <f>MOD(A4092-1+'Peaker Keys'!$B$7,'Peaker Keys'!$B$5)</f>
        <v>4109</v>
      </c>
      <c r="E4092">
        <f>INT(D4092/'Peaker Keys'!$B$6)+1</f>
        <v>172</v>
      </c>
      <c r="F4092">
        <f>MOD(D4092,'Peaker Keys'!$B$6)</f>
        <v>5</v>
      </c>
      <c r="G4092" t="str">
        <f>VLOOKUP(E4092,Clustering!$A$6:$B$370,2,FALSE)</f>
        <v>Fall</v>
      </c>
      <c r="H4092">
        <f>IF('Peaker Keys'!$B$29&gt;0,MAX(0,MIN('Peaker Keys'!$B$10,B4092/'Peaker Keys'!$B$29)),0)</f>
        <v>0</v>
      </c>
      <c r="I4092">
        <f>MAX(0,MIN('Peaker Keys'!$B$10,C4092/'Peaker Keys'!$B$30))</f>
        <v>6.8229452003156395E-3</v>
      </c>
      <c r="J4092">
        <f>IF('Peaker Keys'!$B$31=1,H4092,I4092)</f>
        <v>0</v>
      </c>
    </row>
    <row r="4093" spans="1:10" x14ac:dyDescent="0.25">
      <c r="A4093">
        <v>4087</v>
      </c>
      <c r="B4093">
        <v>0</v>
      </c>
      <c r="C4093">
        <v>814.5</v>
      </c>
      <c r="D4093">
        <f>MOD(A4093-1+'Peaker Keys'!$B$7,'Peaker Keys'!$B$5)</f>
        <v>4110</v>
      </c>
      <c r="E4093">
        <f>INT(D4093/'Peaker Keys'!$B$6)+1</f>
        <v>172</v>
      </c>
      <c r="F4093">
        <f>MOD(D4093,'Peaker Keys'!$B$6)</f>
        <v>6</v>
      </c>
      <c r="G4093" t="str">
        <f>VLOOKUP(E4093,Clustering!$A$6:$B$370,2,FALSE)</f>
        <v>Fall</v>
      </c>
      <c r="H4093">
        <f>IF('Peaker Keys'!$B$29&gt;0,MAX(0,MIN('Peaker Keys'!$B$10,B4093/'Peaker Keys'!$B$29)),0)</f>
        <v>0</v>
      </c>
      <c r="I4093">
        <f>MAX(0,MIN('Peaker Keys'!$B$10,C4093/'Peaker Keys'!$B$30))</f>
        <v>6.8229452003156395E-3</v>
      </c>
      <c r="J4093">
        <f>IF('Peaker Keys'!$B$31=1,H4093,I4093)</f>
        <v>0</v>
      </c>
    </row>
    <row r="4094" spans="1:10" x14ac:dyDescent="0.25">
      <c r="A4094">
        <v>4088</v>
      </c>
      <c r="B4094">
        <v>0</v>
      </c>
      <c r="C4094">
        <v>822.7</v>
      </c>
      <c r="D4094">
        <f>MOD(A4094-1+'Peaker Keys'!$B$7,'Peaker Keys'!$B$5)</f>
        <v>4111</v>
      </c>
      <c r="E4094">
        <f>INT(D4094/'Peaker Keys'!$B$6)+1</f>
        <v>172</v>
      </c>
      <c r="F4094">
        <f>MOD(D4094,'Peaker Keys'!$B$6)</f>
        <v>7</v>
      </c>
      <c r="G4094" t="str">
        <f>VLOOKUP(E4094,Clustering!$A$6:$B$370,2,FALSE)</f>
        <v>Fall</v>
      </c>
      <c r="H4094">
        <f>IF('Peaker Keys'!$B$29&gt;0,MAX(0,MIN('Peaker Keys'!$B$10,B4094/'Peaker Keys'!$B$29)),0)</f>
        <v>0</v>
      </c>
      <c r="I4094">
        <f>MAX(0,MIN('Peaker Keys'!$B$10,C4094/'Peaker Keys'!$B$30))</f>
        <v>6.8916353791279028E-3</v>
      </c>
      <c r="J4094">
        <f>IF('Peaker Keys'!$B$31=1,H4094,I4094)</f>
        <v>0</v>
      </c>
    </row>
    <row r="4095" spans="1:10" x14ac:dyDescent="0.25">
      <c r="A4095">
        <v>4089</v>
      </c>
      <c r="B4095">
        <v>0</v>
      </c>
      <c r="C4095">
        <v>848.9</v>
      </c>
      <c r="D4095">
        <f>MOD(A4095-1+'Peaker Keys'!$B$7,'Peaker Keys'!$B$5)</f>
        <v>4112</v>
      </c>
      <c r="E4095">
        <f>INT(D4095/'Peaker Keys'!$B$6)+1</f>
        <v>172</v>
      </c>
      <c r="F4095">
        <f>MOD(D4095,'Peaker Keys'!$B$6)</f>
        <v>8</v>
      </c>
      <c r="G4095" t="str">
        <f>VLOOKUP(E4095,Clustering!$A$6:$B$370,2,FALSE)</f>
        <v>Fall</v>
      </c>
      <c r="H4095">
        <f>IF('Peaker Keys'!$B$29&gt;0,MAX(0,MIN('Peaker Keys'!$B$10,B4095/'Peaker Keys'!$B$29)),0)</f>
        <v>0</v>
      </c>
      <c r="I4095">
        <f>MAX(0,MIN('Peaker Keys'!$B$10,C4095/'Peaker Keys'!$B$30))</f>
        <v>7.1111088772841573E-3</v>
      </c>
      <c r="J4095">
        <f>IF('Peaker Keys'!$B$31=1,H4095,I4095)</f>
        <v>0</v>
      </c>
    </row>
    <row r="4096" spans="1:10" x14ac:dyDescent="0.25">
      <c r="A4096">
        <v>4090</v>
      </c>
      <c r="B4096">
        <v>0</v>
      </c>
      <c r="C4096">
        <v>845.9</v>
      </c>
      <c r="D4096">
        <f>MOD(A4096-1+'Peaker Keys'!$B$7,'Peaker Keys'!$B$5)</f>
        <v>4113</v>
      </c>
      <c r="E4096">
        <f>INT(D4096/'Peaker Keys'!$B$6)+1</f>
        <v>172</v>
      </c>
      <c r="F4096">
        <f>MOD(D4096,'Peaker Keys'!$B$6)</f>
        <v>9</v>
      </c>
      <c r="G4096" t="str">
        <f>VLOOKUP(E4096,Clustering!$A$6:$B$370,2,FALSE)</f>
        <v>Fall</v>
      </c>
      <c r="H4096">
        <f>IF('Peaker Keys'!$B$29&gt;0,MAX(0,MIN('Peaker Keys'!$B$10,B4096/'Peaker Keys'!$B$29)),0)</f>
        <v>0</v>
      </c>
      <c r="I4096">
        <f>MAX(0,MIN('Peaker Keys'!$B$10,C4096/'Peaker Keys'!$B$30))</f>
        <v>7.0859783240601586E-3</v>
      </c>
      <c r="J4096">
        <f>IF('Peaker Keys'!$B$31=1,H4096,I4096)</f>
        <v>0</v>
      </c>
    </row>
    <row r="4097" spans="1:10" x14ac:dyDescent="0.25">
      <c r="A4097">
        <v>4091</v>
      </c>
      <c r="B4097">
        <v>0</v>
      </c>
      <c r="C4097">
        <v>814.5</v>
      </c>
      <c r="D4097">
        <f>MOD(A4097-1+'Peaker Keys'!$B$7,'Peaker Keys'!$B$5)</f>
        <v>4114</v>
      </c>
      <c r="E4097">
        <f>INT(D4097/'Peaker Keys'!$B$6)+1</f>
        <v>172</v>
      </c>
      <c r="F4097">
        <f>MOD(D4097,'Peaker Keys'!$B$6)</f>
        <v>10</v>
      </c>
      <c r="G4097" t="str">
        <f>VLOOKUP(E4097,Clustering!$A$6:$B$370,2,FALSE)</f>
        <v>Fall</v>
      </c>
      <c r="H4097">
        <f>IF('Peaker Keys'!$B$29&gt;0,MAX(0,MIN('Peaker Keys'!$B$10,B4097/'Peaker Keys'!$B$29)),0)</f>
        <v>0</v>
      </c>
      <c r="I4097">
        <f>MAX(0,MIN('Peaker Keys'!$B$10,C4097/'Peaker Keys'!$B$30))</f>
        <v>6.8229452003156395E-3</v>
      </c>
      <c r="J4097">
        <f>IF('Peaker Keys'!$B$31=1,H4097,I4097)</f>
        <v>0</v>
      </c>
    </row>
    <row r="4098" spans="1:10" x14ac:dyDescent="0.25">
      <c r="A4098">
        <v>4092</v>
      </c>
      <c r="B4098">
        <v>0</v>
      </c>
      <c r="C4098">
        <v>1022.6</v>
      </c>
      <c r="D4098">
        <f>MOD(A4098-1+'Peaker Keys'!$B$7,'Peaker Keys'!$B$5)</f>
        <v>4115</v>
      </c>
      <c r="E4098">
        <f>INT(D4098/'Peaker Keys'!$B$6)+1</f>
        <v>172</v>
      </c>
      <c r="F4098">
        <f>MOD(D4098,'Peaker Keys'!$B$6)</f>
        <v>11</v>
      </c>
      <c r="G4098" t="str">
        <f>VLOOKUP(E4098,Clustering!$A$6:$B$370,2,FALSE)</f>
        <v>Fall</v>
      </c>
      <c r="H4098">
        <f>IF('Peaker Keys'!$B$29&gt;0,MAX(0,MIN('Peaker Keys'!$B$10,B4098/'Peaker Keys'!$B$29)),0)</f>
        <v>0</v>
      </c>
      <c r="I4098">
        <f>MAX(0,MIN('Peaker Keys'!$B$10,C4098/'Peaker Keys'!$B$30))</f>
        <v>8.566167908953681E-3</v>
      </c>
      <c r="J4098">
        <f>IF('Peaker Keys'!$B$31=1,H4098,I4098)</f>
        <v>0</v>
      </c>
    </row>
    <row r="4099" spans="1:10" x14ac:dyDescent="0.25">
      <c r="A4099">
        <v>4093</v>
      </c>
      <c r="B4099">
        <v>0</v>
      </c>
      <c r="C4099">
        <v>1022.6</v>
      </c>
      <c r="D4099">
        <f>MOD(A4099-1+'Peaker Keys'!$B$7,'Peaker Keys'!$B$5)</f>
        <v>4116</v>
      </c>
      <c r="E4099">
        <f>INT(D4099/'Peaker Keys'!$B$6)+1</f>
        <v>172</v>
      </c>
      <c r="F4099">
        <f>MOD(D4099,'Peaker Keys'!$B$6)</f>
        <v>12</v>
      </c>
      <c r="G4099" t="str">
        <f>VLOOKUP(E4099,Clustering!$A$6:$B$370,2,FALSE)</f>
        <v>Fall</v>
      </c>
      <c r="H4099">
        <f>IF('Peaker Keys'!$B$29&gt;0,MAX(0,MIN('Peaker Keys'!$B$10,B4099/'Peaker Keys'!$B$29)),0)</f>
        <v>0</v>
      </c>
      <c r="I4099">
        <f>MAX(0,MIN('Peaker Keys'!$B$10,C4099/'Peaker Keys'!$B$30))</f>
        <v>8.566167908953681E-3</v>
      </c>
      <c r="J4099">
        <f>IF('Peaker Keys'!$B$31=1,H4099,I4099)</f>
        <v>0</v>
      </c>
    </row>
    <row r="4100" spans="1:10" x14ac:dyDescent="0.25">
      <c r="A4100">
        <v>4094</v>
      </c>
      <c r="B4100">
        <v>0</v>
      </c>
      <c r="C4100">
        <v>1286.2</v>
      </c>
      <c r="D4100">
        <f>MOD(A4100-1+'Peaker Keys'!$B$7,'Peaker Keys'!$B$5)</f>
        <v>4117</v>
      </c>
      <c r="E4100">
        <f>INT(D4100/'Peaker Keys'!$B$6)+1</f>
        <v>172</v>
      </c>
      <c r="F4100">
        <f>MOD(D4100,'Peaker Keys'!$B$6)</f>
        <v>13</v>
      </c>
      <c r="G4100" t="str">
        <f>VLOOKUP(E4100,Clustering!$A$6:$B$370,2,FALSE)</f>
        <v>Fall</v>
      </c>
      <c r="H4100">
        <f>IF('Peaker Keys'!$B$29&gt;0,MAX(0,MIN('Peaker Keys'!$B$10,B4100/'Peaker Keys'!$B$29)),0)</f>
        <v>0</v>
      </c>
      <c r="I4100">
        <f>MAX(0,MIN('Peaker Keys'!$B$10,C4100/'Peaker Keys'!$B$30))</f>
        <v>1.0774305852235698E-2</v>
      </c>
      <c r="J4100">
        <f>IF('Peaker Keys'!$B$31=1,H4100,I4100)</f>
        <v>0</v>
      </c>
    </row>
    <row r="4101" spans="1:10" x14ac:dyDescent="0.25">
      <c r="A4101">
        <v>4095</v>
      </c>
      <c r="B4101">
        <v>0</v>
      </c>
      <c r="C4101">
        <v>1882.4</v>
      </c>
      <c r="D4101">
        <f>MOD(A4101-1+'Peaker Keys'!$B$7,'Peaker Keys'!$B$5)</f>
        <v>4118</v>
      </c>
      <c r="E4101">
        <f>INT(D4101/'Peaker Keys'!$B$6)+1</f>
        <v>172</v>
      </c>
      <c r="F4101">
        <f>MOD(D4101,'Peaker Keys'!$B$6)</f>
        <v>14</v>
      </c>
      <c r="G4101" t="str">
        <f>VLOOKUP(E4101,Clustering!$A$6:$B$370,2,FALSE)</f>
        <v>Fall</v>
      </c>
      <c r="H4101">
        <f>IF('Peaker Keys'!$B$29&gt;0,MAX(0,MIN('Peaker Keys'!$B$10,B4101/'Peaker Keys'!$B$29)),0)</f>
        <v>0</v>
      </c>
      <c r="I4101">
        <f>MAX(0,MIN('Peaker Keys'!$B$10,C4101/'Peaker Keys'!$B$30))</f>
        <v>1.57685844629517E-2</v>
      </c>
      <c r="J4101">
        <f>IF('Peaker Keys'!$B$31=1,H4101,I4101)</f>
        <v>0</v>
      </c>
    </row>
    <row r="4102" spans="1:10" x14ac:dyDescent="0.25">
      <c r="A4102">
        <v>4096</v>
      </c>
      <c r="B4102">
        <v>0</v>
      </c>
      <c r="C4102">
        <v>2720.1</v>
      </c>
      <c r="D4102">
        <f>MOD(A4102-1+'Peaker Keys'!$B$7,'Peaker Keys'!$B$5)</f>
        <v>4119</v>
      </c>
      <c r="E4102">
        <f>INT(D4102/'Peaker Keys'!$B$6)+1</f>
        <v>172</v>
      </c>
      <c r="F4102">
        <f>MOD(D4102,'Peaker Keys'!$B$6)</f>
        <v>15</v>
      </c>
      <c r="G4102" t="str">
        <f>VLOOKUP(E4102,Clustering!$A$6:$B$370,2,FALSE)</f>
        <v>Fall</v>
      </c>
      <c r="H4102">
        <f>IF('Peaker Keys'!$B$29&gt;0,MAX(0,MIN('Peaker Keys'!$B$10,B4102/'Peaker Keys'!$B$29)),0)</f>
        <v>0</v>
      </c>
      <c r="I4102">
        <f>MAX(0,MIN('Peaker Keys'!$B$10,C4102/'Peaker Keys'!$B$30))</f>
        <v>2.2785872608199594E-2</v>
      </c>
      <c r="J4102">
        <f>IF('Peaker Keys'!$B$31=1,H4102,I4102)</f>
        <v>0</v>
      </c>
    </row>
    <row r="4103" spans="1:10" x14ac:dyDescent="0.25">
      <c r="A4103">
        <v>4097</v>
      </c>
      <c r="B4103">
        <v>0</v>
      </c>
      <c r="C4103">
        <v>4974.8</v>
      </c>
      <c r="D4103">
        <f>MOD(A4103-1+'Peaker Keys'!$B$7,'Peaker Keys'!$B$5)</f>
        <v>4120</v>
      </c>
      <c r="E4103">
        <f>INT(D4103/'Peaker Keys'!$B$6)+1</f>
        <v>172</v>
      </c>
      <c r="F4103">
        <f>MOD(D4103,'Peaker Keys'!$B$6)</f>
        <v>16</v>
      </c>
      <c r="G4103" t="str">
        <f>VLOOKUP(E4103,Clustering!$A$6:$B$370,2,FALSE)</f>
        <v>Fall</v>
      </c>
      <c r="H4103">
        <f>IF('Peaker Keys'!$B$29&gt;0,MAX(0,MIN('Peaker Keys'!$B$10,B4103/'Peaker Keys'!$B$29)),0)</f>
        <v>0</v>
      </c>
      <c r="I4103">
        <f>MAX(0,MIN('Peaker Keys'!$B$10,C4103/'Peaker Keys'!$B$30))</f>
        <v>4.1673158726249535E-2</v>
      </c>
      <c r="J4103">
        <f>IF('Peaker Keys'!$B$31=1,H4103,I4103)</f>
        <v>0</v>
      </c>
    </row>
    <row r="4104" spans="1:10" x14ac:dyDescent="0.25">
      <c r="A4104">
        <v>4098</v>
      </c>
      <c r="B4104">
        <v>0</v>
      </c>
      <c r="C4104">
        <v>8946.4</v>
      </c>
      <c r="D4104">
        <f>MOD(A4104-1+'Peaker Keys'!$B$7,'Peaker Keys'!$B$5)</f>
        <v>4121</v>
      </c>
      <c r="E4104">
        <f>INT(D4104/'Peaker Keys'!$B$6)+1</f>
        <v>172</v>
      </c>
      <c r="F4104">
        <f>MOD(D4104,'Peaker Keys'!$B$6)</f>
        <v>17</v>
      </c>
      <c r="G4104" t="str">
        <f>VLOOKUP(E4104,Clustering!$A$6:$B$370,2,FALSE)</f>
        <v>Fall</v>
      </c>
      <c r="H4104">
        <f>IF('Peaker Keys'!$B$29&gt;0,MAX(0,MIN('Peaker Keys'!$B$10,B4104/'Peaker Keys'!$B$29)),0)</f>
        <v>0</v>
      </c>
      <c r="I4104">
        <f>MAX(0,MIN('Peaker Keys'!$B$10,C4104/'Peaker Keys'!$B$30))</f>
        <v>7.4942660454393906E-2</v>
      </c>
      <c r="J4104">
        <f>IF('Peaker Keys'!$B$31=1,H4104,I4104)</f>
        <v>0</v>
      </c>
    </row>
    <row r="4105" spans="1:10" x14ac:dyDescent="0.25">
      <c r="A4105">
        <v>4099</v>
      </c>
      <c r="B4105">
        <v>0</v>
      </c>
      <c r="C4105">
        <v>15046.4</v>
      </c>
      <c r="D4105">
        <f>MOD(A4105-1+'Peaker Keys'!$B$7,'Peaker Keys'!$B$5)</f>
        <v>4122</v>
      </c>
      <c r="E4105">
        <f>INT(D4105/'Peaker Keys'!$B$6)+1</f>
        <v>172</v>
      </c>
      <c r="F4105">
        <f>MOD(D4105,'Peaker Keys'!$B$6)</f>
        <v>18</v>
      </c>
      <c r="G4105" t="str">
        <f>VLOOKUP(E4105,Clustering!$A$6:$B$370,2,FALSE)</f>
        <v>Fall</v>
      </c>
      <c r="H4105">
        <f>IF('Peaker Keys'!$B$29&gt;0,MAX(0,MIN('Peaker Keys'!$B$10,B4105/'Peaker Keys'!$B$29)),0)</f>
        <v>0</v>
      </c>
      <c r="I4105">
        <f>MAX(0,MIN('Peaker Keys'!$B$10,C4105/'Peaker Keys'!$B$30))</f>
        <v>0.12604145200985786</v>
      </c>
      <c r="J4105">
        <f>IF('Peaker Keys'!$B$31=1,H4105,I4105)</f>
        <v>0</v>
      </c>
    </row>
    <row r="4106" spans="1:10" x14ac:dyDescent="0.25">
      <c r="A4106">
        <v>4100</v>
      </c>
      <c r="B4106">
        <v>0</v>
      </c>
      <c r="C4106">
        <v>9011</v>
      </c>
      <c r="D4106">
        <f>MOD(A4106-1+'Peaker Keys'!$B$7,'Peaker Keys'!$B$5)</f>
        <v>4123</v>
      </c>
      <c r="E4106">
        <f>INT(D4106/'Peaker Keys'!$B$6)+1</f>
        <v>172</v>
      </c>
      <c r="F4106">
        <f>MOD(D4106,'Peaker Keys'!$B$6)</f>
        <v>19</v>
      </c>
      <c r="G4106" t="str">
        <f>VLOOKUP(E4106,Clustering!$A$6:$B$370,2,FALSE)</f>
        <v>Fall</v>
      </c>
      <c r="H4106">
        <f>IF('Peaker Keys'!$B$29&gt;0,MAX(0,MIN('Peaker Keys'!$B$10,B4106/'Peaker Keys'!$B$29)),0)</f>
        <v>0</v>
      </c>
      <c r="I4106">
        <f>MAX(0,MIN('Peaker Keys'!$B$10,C4106/'Peaker Keys'!$B$30))</f>
        <v>7.5483805033817339E-2</v>
      </c>
      <c r="J4106">
        <f>IF('Peaker Keys'!$B$31=1,H4106,I4106)</f>
        <v>0</v>
      </c>
    </row>
    <row r="4107" spans="1:10" x14ac:dyDescent="0.25">
      <c r="A4107">
        <v>4101</v>
      </c>
      <c r="B4107">
        <v>0</v>
      </c>
      <c r="C4107">
        <v>4418.8</v>
      </c>
      <c r="D4107">
        <f>MOD(A4107-1+'Peaker Keys'!$B$7,'Peaker Keys'!$B$5)</f>
        <v>4124</v>
      </c>
      <c r="E4107">
        <f>INT(D4107/'Peaker Keys'!$B$6)+1</f>
        <v>172</v>
      </c>
      <c r="F4107">
        <f>MOD(D4107,'Peaker Keys'!$B$6)</f>
        <v>20</v>
      </c>
      <c r="G4107" t="str">
        <f>VLOOKUP(E4107,Clustering!$A$6:$B$370,2,FALSE)</f>
        <v>Fall</v>
      </c>
      <c r="H4107">
        <f>IF('Peaker Keys'!$B$29&gt;0,MAX(0,MIN('Peaker Keys'!$B$10,B4107/'Peaker Keys'!$B$29)),0)</f>
        <v>0</v>
      </c>
      <c r="I4107">
        <f>MAX(0,MIN('Peaker Keys'!$B$10,C4107/'Peaker Keys'!$B$30))</f>
        <v>3.7015629528735113E-2</v>
      </c>
      <c r="J4107">
        <f>IF('Peaker Keys'!$B$31=1,H4107,I4107)</f>
        <v>0</v>
      </c>
    </row>
    <row r="4108" spans="1:10" x14ac:dyDescent="0.25">
      <c r="A4108">
        <v>4102</v>
      </c>
      <c r="B4108">
        <v>0</v>
      </c>
      <c r="C4108">
        <v>5350.8</v>
      </c>
      <c r="D4108">
        <f>MOD(A4108-1+'Peaker Keys'!$B$7,'Peaker Keys'!$B$5)</f>
        <v>4125</v>
      </c>
      <c r="E4108">
        <f>INT(D4108/'Peaker Keys'!$B$6)+1</f>
        <v>172</v>
      </c>
      <c r="F4108">
        <f>MOD(D4108,'Peaker Keys'!$B$6)</f>
        <v>21</v>
      </c>
      <c r="G4108" t="str">
        <f>VLOOKUP(E4108,Clustering!$A$6:$B$370,2,FALSE)</f>
        <v>Fall</v>
      </c>
      <c r="H4108">
        <f>IF('Peaker Keys'!$B$29&gt;0,MAX(0,MIN('Peaker Keys'!$B$10,B4108/'Peaker Keys'!$B$29)),0)</f>
        <v>0</v>
      </c>
      <c r="I4108">
        <f>MAX(0,MIN('Peaker Keys'!$B$10,C4108/'Peaker Keys'!$B$30))</f>
        <v>4.4822854730324033E-2</v>
      </c>
      <c r="J4108">
        <f>IF('Peaker Keys'!$B$31=1,H4108,I4108)</f>
        <v>0</v>
      </c>
    </row>
    <row r="4109" spans="1:10" x14ac:dyDescent="0.25">
      <c r="A4109">
        <v>4103</v>
      </c>
      <c r="B4109">
        <v>0</v>
      </c>
      <c r="C4109">
        <v>2978.3</v>
      </c>
      <c r="D4109">
        <f>MOD(A4109-1+'Peaker Keys'!$B$7,'Peaker Keys'!$B$5)</f>
        <v>4126</v>
      </c>
      <c r="E4109">
        <f>INT(D4109/'Peaker Keys'!$B$6)+1</f>
        <v>172</v>
      </c>
      <c r="F4109">
        <f>MOD(D4109,'Peaker Keys'!$B$6)</f>
        <v>22</v>
      </c>
      <c r="G4109" t="str">
        <f>VLOOKUP(E4109,Clustering!$A$6:$B$370,2,FALSE)</f>
        <v>Fall</v>
      </c>
      <c r="H4109">
        <f>IF('Peaker Keys'!$B$29&gt;0,MAX(0,MIN('Peaker Keys'!$B$10,B4109/'Peaker Keys'!$B$29)),0)</f>
        <v>0</v>
      </c>
      <c r="I4109">
        <f>MAX(0,MIN('Peaker Keys'!$B$10,C4109/'Peaker Keys'!$B$30))</f>
        <v>2.4948775555678416E-2</v>
      </c>
      <c r="J4109">
        <f>IF('Peaker Keys'!$B$31=1,H4109,I4109)</f>
        <v>0</v>
      </c>
    </row>
    <row r="4110" spans="1:10" x14ac:dyDescent="0.25">
      <c r="A4110">
        <v>4104</v>
      </c>
      <c r="B4110">
        <v>0</v>
      </c>
      <c r="C4110">
        <v>1828.9</v>
      </c>
      <c r="D4110">
        <f>MOD(A4110-1+'Peaker Keys'!$B$7,'Peaker Keys'!$B$5)</f>
        <v>4127</v>
      </c>
      <c r="E4110">
        <f>INT(D4110/'Peaker Keys'!$B$6)+1</f>
        <v>172</v>
      </c>
      <c r="F4110">
        <f>MOD(D4110,'Peaker Keys'!$B$6)</f>
        <v>23</v>
      </c>
      <c r="G4110" t="str">
        <f>VLOOKUP(E4110,Clustering!$A$6:$B$370,2,FALSE)</f>
        <v>Fall</v>
      </c>
      <c r="H4110">
        <f>IF('Peaker Keys'!$B$29&gt;0,MAX(0,MIN('Peaker Keys'!$B$10,B4110/'Peaker Keys'!$B$29)),0)</f>
        <v>0</v>
      </c>
      <c r="I4110">
        <f>MAX(0,MIN('Peaker Keys'!$B$10,C4110/'Peaker Keys'!$B$30))</f>
        <v>1.5320422930457057E-2</v>
      </c>
      <c r="J4110">
        <f>IF('Peaker Keys'!$B$31=1,H4110,I4110)</f>
        <v>0</v>
      </c>
    </row>
    <row r="4111" spans="1:10" x14ac:dyDescent="0.25">
      <c r="A4111">
        <v>4105</v>
      </c>
      <c r="B4111">
        <v>0</v>
      </c>
      <c r="C4111">
        <v>1521.6</v>
      </c>
      <c r="D4111">
        <f>MOD(A4111-1+'Peaker Keys'!$B$7,'Peaker Keys'!$B$5)</f>
        <v>4128</v>
      </c>
      <c r="E4111">
        <f>INT(D4111/'Peaker Keys'!$B$6)+1</f>
        <v>173</v>
      </c>
      <c r="F4111">
        <f>MOD(D4111,'Peaker Keys'!$B$6)</f>
        <v>0</v>
      </c>
      <c r="G4111" t="str">
        <f>VLOOKUP(E4111,Clustering!$A$6:$B$370,2,FALSE)</f>
        <v>Summer</v>
      </c>
      <c r="H4111">
        <f>IF('Peaker Keys'!$B$29&gt;0,MAX(0,MIN('Peaker Keys'!$B$10,B4111/'Peaker Keys'!$B$29)),0)</f>
        <v>0</v>
      </c>
      <c r="I4111">
        <f>MAX(0,MIN('Peaker Keys'!$B$10,C4111/'Peaker Keys'!$B$30))</f>
        <v>1.2746216595212126E-2</v>
      </c>
      <c r="J4111">
        <f>IF('Peaker Keys'!$B$31=1,H4111,I4111)</f>
        <v>0</v>
      </c>
    </row>
    <row r="4112" spans="1:10" x14ac:dyDescent="0.25">
      <c r="A4112">
        <v>4106</v>
      </c>
      <c r="B4112">
        <v>0</v>
      </c>
      <c r="C4112">
        <v>1521.6</v>
      </c>
      <c r="D4112">
        <f>MOD(A4112-1+'Peaker Keys'!$B$7,'Peaker Keys'!$B$5)</f>
        <v>4129</v>
      </c>
      <c r="E4112">
        <f>INT(D4112/'Peaker Keys'!$B$6)+1</f>
        <v>173</v>
      </c>
      <c r="F4112">
        <f>MOD(D4112,'Peaker Keys'!$B$6)</f>
        <v>1</v>
      </c>
      <c r="G4112" t="str">
        <f>VLOOKUP(E4112,Clustering!$A$6:$B$370,2,FALSE)</f>
        <v>Summer</v>
      </c>
      <c r="H4112">
        <f>IF('Peaker Keys'!$B$29&gt;0,MAX(0,MIN('Peaker Keys'!$B$10,B4112/'Peaker Keys'!$B$29)),0)</f>
        <v>0</v>
      </c>
      <c r="I4112">
        <f>MAX(0,MIN('Peaker Keys'!$B$10,C4112/'Peaker Keys'!$B$30))</f>
        <v>1.2746216595212126E-2</v>
      </c>
      <c r="J4112">
        <f>IF('Peaker Keys'!$B$31=1,H4112,I4112)</f>
        <v>0</v>
      </c>
    </row>
    <row r="4113" spans="1:10" x14ac:dyDescent="0.25">
      <c r="A4113">
        <v>4107</v>
      </c>
      <c r="B4113">
        <v>0</v>
      </c>
      <c r="C4113">
        <v>1478.2</v>
      </c>
      <c r="D4113">
        <f>MOD(A4113-1+'Peaker Keys'!$B$7,'Peaker Keys'!$B$5)</f>
        <v>4130</v>
      </c>
      <c r="E4113">
        <f>INT(D4113/'Peaker Keys'!$B$6)+1</f>
        <v>173</v>
      </c>
      <c r="F4113">
        <f>MOD(D4113,'Peaker Keys'!$B$6)</f>
        <v>2</v>
      </c>
      <c r="G4113" t="str">
        <f>VLOOKUP(E4113,Clustering!$A$6:$B$370,2,FALSE)</f>
        <v>Summer</v>
      </c>
      <c r="H4113">
        <f>IF('Peaker Keys'!$B$29&gt;0,MAX(0,MIN('Peaker Keys'!$B$10,B4113/'Peaker Keys'!$B$29)),0)</f>
        <v>0</v>
      </c>
      <c r="I4113">
        <f>MAX(0,MIN('Peaker Keys'!$B$10,C4113/'Peaker Keys'!$B$30))</f>
        <v>1.2382661258571613E-2</v>
      </c>
      <c r="J4113">
        <f>IF('Peaker Keys'!$B$31=1,H4113,I4113)</f>
        <v>0</v>
      </c>
    </row>
    <row r="4114" spans="1:10" x14ac:dyDescent="0.25">
      <c r="A4114">
        <v>4108</v>
      </c>
      <c r="B4114">
        <v>0</v>
      </c>
      <c r="C4114">
        <v>1458</v>
      </c>
      <c r="D4114">
        <f>MOD(A4114-1+'Peaker Keys'!$B$7,'Peaker Keys'!$B$5)</f>
        <v>4131</v>
      </c>
      <c r="E4114">
        <f>INT(D4114/'Peaker Keys'!$B$6)+1</f>
        <v>173</v>
      </c>
      <c r="F4114">
        <f>MOD(D4114,'Peaker Keys'!$B$6)</f>
        <v>3</v>
      </c>
      <c r="G4114" t="str">
        <f>VLOOKUP(E4114,Clustering!$A$6:$B$370,2,FALSE)</f>
        <v>Summer</v>
      </c>
      <c r="H4114">
        <f>IF('Peaker Keys'!$B$29&gt;0,MAX(0,MIN('Peaker Keys'!$B$10,B4114/'Peaker Keys'!$B$29)),0)</f>
        <v>0</v>
      </c>
      <c r="I4114">
        <f>MAX(0,MIN('Peaker Keys'!$B$10,C4114/'Peaker Keys'!$B$30))</f>
        <v>1.2213448866863354E-2</v>
      </c>
      <c r="J4114">
        <f>IF('Peaker Keys'!$B$31=1,H4114,I4114)</f>
        <v>0</v>
      </c>
    </row>
    <row r="4115" spans="1:10" x14ac:dyDescent="0.25">
      <c r="A4115">
        <v>4109</v>
      </c>
      <c r="B4115">
        <v>0</v>
      </c>
      <c r="C4115">
        <v>1458</v>
      </c>
      <c r="D4115">
        <f>MOD(A4115-1+'Peaker Keys'!$B$7,'Peaker Keys'!$B$5)</f>
        <v>4132</v>
      </c>
      <c r="E4115">
        <f>INT(D4115/'Peaker Keys'!$B$6)+1</f>
        <v>173</v>
      </c>
      <c r="F4115">
        <f>MOD(D4115,'Peaker Keys'!$B$6)</f>
        <v>4</v>
      </c>
      <c r="G4115" t="str">
        <f>VLOOKUP(E4115,Clustering!$A$6:$B$370,2,FALSE)</f>
        <v>Summer</v>
      </c>
      <c r="H4115">
        <f>IF('Peaker Keys'!$B$29&gt;0,MAX(0,MIN('Peaker Keys'!$B$10,B4115/'Peaker Keys'!$B$29)),0)</f>
        <v>0</v>
      </c>
      <c r="I4115">
        <f>MAX(0,MIN('Peaker Keys'!$B$10,C4115/'Peaker Keys'!$B$30))</f>
        <v>1.2213448866863354E-2</v>
      </c>
      <c r="J4115">
        <f>IF('Peaker Keys'!$B$31=1,H4115,I4115)</f>
        <v>0</v>
      </c>
    </row>
    <row r="4116" spans="1:10" x14ac:dyDescent="0.25">
      <c r="A4116">
        <v>4110</v>
      </c>
      <c r="B4116">
        <v>0</v>
      </c>
      <c r="C4116">
        <v>1458</v>
      </c>
      <c r="D4116">
        <f>MOD(A4116-1+'Peaker Keys'!$B$7,'Peaker Keys'!$B$5)</f>
        <v>4133</v>
      </c>
      <c r="E4116">
        <f>INT(D4116/'Peaker Keys'!$B$6)+1</f>
        <v>173</v>
      </c>
      <c r="F4116">
        <f>MOD(D4116,'Peaker Keys'!$B$6)</f>
        <v>5</v>
      </c>
      <c r="G4116" t="str">
        <f>VLOOKUP(E4116,Clustering!$A$6:$B$370,2,FALSE)</f>
        <v>Summer</v>
      </c>
      <c r="H4116">
        <f>IF('Peaker Keys'!$B$29&gt;0,MAX(0,MIN('Peaker Keys'!$B$10,B4116/'Peaker Keys'!$B$29)),0)</f>
        <v>0</v>
      </c>
      <c r="I4116">
        <f>MAX(0,MIN('Peaker Keys'!$B$10,C4116/'Peaker Keys'!$B$30))</f>
        <v>1.2213448866863354E-2</v>
      </c>
      <c r="J4116">
        <f>IF('Peaker Keys'!$B$31=1,H4116,I4116)</f>
        <v>0</v>
      </c>
    </row>
    <row r="4117" spans="1:10" x14ac:dyDescent="0.25">
      <c r="A4117">
        <v>4111</v>
      </c>
      <c r="B4117">
        <v>0</v>
      </c>
      <c r="C4117">
        <v>1458</v>
      </c>
      <c r="D4117">
        <f>MOD(A4117-1+'Peaker Keys'!$B$7,'Peaker Keys'!$B$5)</f>
        <v>4134</v>
      </c>
      <c r="E4117">
        <f>INT(D4117/'Peaker Keys'!$B$6)+1</f>
        <v>173</v>
      </c>
      <c r="F4117">
        <f>MOD(D4117,'Peaker Keys'!$B$6)</f>
        <v>6</v>
      </c>
      <c r="G4117" t="str">
        <f>VLOOKUP(E4117,Clustering!$A$6:$B$370,2,FALSE)</f>
        <v>Summer</v>
      </c>
      <c r="H4117">
        <f>IF('Peaker Keys'!$B$29&gt;0,MAX(0,MIN('Peaker Keys'!$B$10,B4117/'Peaker Keys'!$B$29)),0)</f>
        <v>0</v>
      </c>
      <c r="I4117">
        <f>MAX(0,MIN('Peaker Keys'!$B$10,C4117/'Peaker Keys'!$B$30))</f>
        <v>1.2213448866863354E-2</v>
      </c>
      <c r="J4117">
        <f>IF('Peaker Keys'!$B$31=1,H4117,I4117)</f>
        <v>0</v>
      </c>
    </row>
    <row r="4118" spans="1:10" x14ac:dyDescent="0.25">
      <c r="A4118">
        <v>4112</v>
      </c>
      <c r="B4118">
        <v>0</v>
      </c>
      <c r="C4118">
        <v>1458</v>
      </c>
      <c r="D4118">
        <f>MOD(A4118-1+'Peaker Keys'!$B$7,'Peaker Keys'!$B$5)</f>
        <v>4135</v>
      </c>
      <c r="E4118">
        <f>INT(D4118/'Peaker Keys'!$B$6)+1</f>
        <v>173</v>
      </c>
      <c r="F4118">
        <f>MOD(D4118,'Peaker Keys'!$B$6)</f>
        <v>7</v>
      </c>
      <c r="G4118" t="str">
        <f>VLOOKUP(E4118,Clustering!$A$6:$B$370,2,FALSE)</f>
        <v>Summer</v>
      </c>
      <c r="H4118">
        <f>IF('Peaker Keys'!$B$29&gt;0,MAX(0,MIN('Peaker Keys'!$B$10,B4118/'Peaker Keys'!$B$29)),0)</f>
        <v>0</v>
      </c>
      <c r="I4118">
        <f>MAX(0,MIN('Peaker Keys'!$B$10,C4118/'Peaker Keys'!$B$30))</f>
        <v>1.2213448866863354E-2</v>
      </c>
      <c r="J4118">
        <f>IF('Peaker Keys'!$B$31=1,H4118,I4118)</f>
        <v>0</v>
      </c>
    </row>
    <row r="4119" spans="1:10" x14ac:dyDescent="0.25">
      <c r="A4119">
        <v>4113</v>
      </c>
      <c r="B4119">
        <v>0</v>
      </c>
      <c r="C4119">
        <v>1458</v>
      </c>
      <c r="D4119">
        <f>MOD(A4119-1+'Peaker Keys'!$B$7,'Peaker Keys'!$B$5)</f>
        <v>4136</v>
      </c>
      <c r="E4119">
        <f>INT(D4119/'Peaker Keys'!$B$6)+1</f>
        <v>173</v>
      </c>
      <c r="F4119">
        <f>MOD(D4119,'Peaker Keys'!$B$6)</f>
        <v>8</v>
      </c>
      <c r="G4119" t="str">
        <f>VLOOKUP(E4119,Clustering!$A$6:$B$370,2,FALSE)</f>
        <v>Summer</v>
      </c>
      <c r="H4119">
        <f>IF('Peaker Keys'!$B$29&gt;0,MAX(0,MIN('Peaker Keys'!$B$10,B4119/'Peaker Keys'!$B$29)),0)</f>
        <v>0</v>
      </c>
      <c r="I4119">
        <f>MAX(0,MIN('Peaker Keys'!$B$10,C4119/'Peaker Keys'!$B$30))</f>
        <v>1.2213448866863354E-2</v>
      </c>
      <c r="J4119">
        <f>IF('Peaker Keys'!$B$31=1,H4119,I4119)</f>
        <v>0</v>
      </c>
    </row>
    <row r="4120" spans="1:10" x14ac:dyDescent="0.25">
      <c r="A4120">
        <v>4114</v>
      </c>
      <c r="B4120">
        <v>0</v>
      </c>
      <c r="C4120">
        <v>1458</v>
      </c>
      <c r="D4120">
        <f>MOD(A4120-1+'Peaker Keys'!$B$7,'Peaker Keys'!$B$5)</f>
        <v>4137</v>
      </c>
      <c r="E4120">
        <f>INT(D4120/'Peaker Keys'!$B$6)+1</f>
        <v>173</v>
      </c>
      <c r="F4120">
        <f>MOD(D4120,'Peaker Keys'!$B$6)</f>
        <v>9</v>
      </c>
      <c r="G4120" t="str">
        <f>VLOOKUP(E4120,Clustering!$A$6:$B$370,2,FALSE)</f>
        <v>Summer</v>
      </c>
      <c r="H4120">
        <f>IF('Peaker Keys'!$B$29&gt;0,MAX(0,MIN('Peaker Keys'!$B$10,B4120/'Peaker Keys'!$B$29)),0)</f>
        <v>0</v>
      </c>
      <c r="I4120">
        <f>MAX(0,MIN('Peaker Keys'!$B$10,C4120/'Peaker Keys'!$B$30))</f>
        <v>1.2213448866863354E-2</v>
      </c>
      <c r="J4120">
        <f>IF('Peaker Keys'!$B$31=1,H4120,I4120)</f>
        <v>0</v>
      </c>
    </row>
    <row r="4121" spans="1:10" x14ac:dyDescent="0.25">
      <c r="A4121">
        <v>4115</v>
      </c>
      <c r="B4121">
        <v>0</v>
      </c>
      <c r="C4121">
        <v>1729.7</v>
      </c>
      <c r="D4121">
        <f>MOD(A4121-1+'Peaker Keys'!$B$7,'Peaker Keys'!$B$5)</f>
        <v>4138</v>
      </c>
      <c r="E4121">
        <f>INT(D4121/'Peaker Keys'!$B$6)+1</f>
        <v>173</v>
      </c>
      <c r="F4121">
        <f>MOD(D4121,'Peaker Keys'!$B$6)</f>
        <v>10</v>
      </c>
      <c r="G4121" t="str">
        <f>VLOOKUP(E4121,Clustering!$A$6:$B$370,2,FALSE)</f>
        <v>Summer</v>
      </c>
      <c r="H4121">
        <f>IF('Peaker Keys'!$B$29&gt;0,MAX(0,MIN('Peaker Keys'!$B$10,B4121/'Peaker Keys'!$B$29)),0)</f>
        <v>0</v>
      </c>
      <c r="I4121">
        <f>MAX(0,MIN('Peaker Keys'!$B$10,C4121/'Peaker Keys'!$B$30))</f>
        <v>1.4489439303850169E-2</v>
      </c>
      <c r="J4121">
        <f>IF('Peaker Keys'!$B$31=1,H4121,I4121)</f>
        <v>0</v>
      </c>
    </row>
    <row r="4122" spans="1:10" x14ac:dyDescent="0.25">
      <c r="A4122">
        <v>4116</v>
      </c>
      <c r="B4122">
        <v>0</v>
      </c>
      <c r="C4122">
        <v>1729.7</v>
      </c>
      <c r="D4122">
        <f>MOD(A4122-1+'Peaker Keys'!$B$7,'Peaker Keys'!$B$5)</f>
        <v>4139</v>
      </c>
      <c r="E4122">
        <f>INT(D4122/'Peaker Keys'!$B$6)+1</f>
        <v>173</v>
      </c>
      <c r="F4122">
        <f>MOD(D4122,'Peaker Keys'!$B$6)</f>
        <v>11</v>
      </c>
      <c r="G4122" t="str">
        <f>VLOOKUP(E4122,Clustering!$A$6:$B$370,2,FALSE)</f>
        <v>Summer</v>
      </c>
      <c r="H4122">
        <f>IF('Peaker Keys'!$B$29&gt;0,MAX(0,MIN('Peaker Keys'!$B$10,B4122/'Peaker Keys'!$B$29)),0)</f>
        <v>0</v>
      </c>
      <c r="I4122">
        <f>MAX(0,MIN('Peaker Keys'!$B$10,C4122/'Peaker Keys'!$B$30))</f>
        <v>1.4489439303850169E-2</v>
      </c>
      <c r="J4122">
        <f>IF('Peaker Keys'!$B$31=1,H4122,I4122)</f>
        <v>0</v>
      </c>
    </row>
    <row r="4123" spans="1:10" x14ac:dyDescent="0.25">
      <c r="A4123">
        <v>4117</v>
      </c>
      <c r="B4123">
        <v>0</v>
      </c>
      <c r="C4123">
        <v>2031.9</v>
      </c>
      <c r="D4123">
        <f>MOD(A4123-1+'Peaker Keys'!$B$7,'Peaker Keys'!$B$5)</f>
        <v>4140</v>
      </c>
      <c r="E4123">
        <f>INT(D4123/'Peaker Keys'!$B$6)+1</f>
        <v>173</v>
      </c>
      <c r="F4123">
        <f>MOD(D4123,'Peaker Keys'!$B$6)</f>
        <v>12</v>
      </c>
      <c r="G4123" t="str">
        <f>VLOOKUP(E4123,Clustering!$A$6:$B$370,2,FALSE)</f>
        <v>Summer</v>
      </c>
      <c r="H4123">
        <f>IF('Peaker Keys'!$B$29&gt;0,MAX(0,MIN('Peaker Keys'!$B$10,B4123/'Peaker Keys'!$B$29)),0)</f>
        <v>0</v>
      </c>
      <c r="I4123">
        <f>MAX(0,MIN('Peaker Keys'!$B$10,C4123/'Peaker Keys'!$B$30))</f>
        <v>1.7020923698614302E-2</v>
      </c>
      <c r="J4123">
        <f>IF('Peaker Keys'!$B$31=1,H4123,I4123)</f>
        <v>0</v>
      </c>
    </row>
    <row r="4124" spans="1:10" x14ac:dyDescent="0.25">
      <c r="A4124">
        <v>4118</v>
      </c>
      <c r="B4124">
        <v>0</v>
      </c>
      <c r="C4124">
        <v>4012.5</v>
      </c>
      <c r="D4124">
        <f>MOD(A4124-1+'Peaker Keys'!$B$7,'Peaker Keys'!$B$5)</f>
        <v>4141</v>
      </c>
      <c r="E4124">
        <f>INT(D4124/'Peaker Keys'!$B$6)+1</f>
        <v>173</v>
      </c>
      <c r="F4124">
        <f>MOD(D4124,'Peaker Keys'!$B$6)</f>
        <v>13</v>
      </c>
      <c r="G4124" t="str">
        <f>VLOOKUP(E4124,Clustering!$A$6:$B$370,2,FALSE)</f>
        <v>Summer</v>
      </c>
      <c r="H4124">
        <f>IF('Peaker Keys'!$B$29&gt;0,MAX(0,MIN('Peaker Keys'!$B$10,B4124/'Peaker Keys'!$B$29)),0)</f>
        <v>0</v>
      </c>
      <c r="I4124">
        <f>MAX(0,MIN('Peaker Keys'!$B$10,C4124/'Peaker Keys'!$B$30))</f>
        <v>3.3612114937098224E-2</v>
      </c>
      <c r="J4124">
        <f>IF('Peaker Keys'!$B$31=1,H4124,I4124)</f>
        <v>0</v>
      </c>
    </row>
    <row r="4125" spans="1:10" x14ac:dyDescent="0.25">
      <c r="A4125">
        <v>4119</v>
      </c>
      <c r="B4125">
        <v>0</v>
      </c>
      <c r="C4125">
        <v>5406.9</v>
      </c>
      <c r="D4125">
        <f>MOD(A4125-1+'Peaker Keys'!$B$7,'Peaker Keys'!$B$5)</f>
        <v>4142</v>
      </c>
      <c r="E4125">
        <f>INT(D4125/'Peaker Keys'!$B$6)+1</f>
        <v>173</v>
      </c>
      <c r="F4125">
        <f>MOD(D4125,'Peaker Keys'!$B$6)</f>
        <v>14</v>
      </c>
      <c r="G4125" t="str">
        <f>VLOOKUP(E4125,Clustering!$A$6:$B$370,2,FALSE)</f>
        <v>Summer</v>
      </c>
      <c r="H4125">
        <f>IF('Peaker Keys'!$B$29&gt;0,MAX(0,MIN('Peaker Keys'!$B$10,B4125/'Peaker Keys'!$B$29)),0)</f>
        <v>0</v>
      </c>
      <c r="I4125">
        <f>MAX(0,MIN('Peaker Keys'!$B$10,C4125/'Peaker Keys'!$B$30))</f>
        <v>4.5292796075612804E-2</v>
      </c>
      <c r="J4125">
        <f>IF('Peaker Keys'!$B$31=1,H4125,I4125)</f>
        <v>0</v>
      </c>
    </row>
    <row r="4126" spans="1:10" x14ac:dyDescent="0.25">
      <c r="A4126">
        <v>4120</v>
      </c>
      <c r="B4126">
        <v>0</v>
      </c>
      <c r="C4126">
        <v>8077.8</v>
      </c>
      <c r="D4126">
        <f>MOD(A4126-1+'Peaker Keys'!$B$7,'Peaker Keys'!$B$5)</f>
        <v>4143</v>
      </c>
      <c r="E4126">
        <f>INT(D4126/'Peaker Keys'!$B$6)+1</f>
        <v>173</v>
      </c>
      <c r="F4126">
        <f>MOD(D4126,'Peaker Keys'!$B$6)</f>
        <v>15</v>
      </c>
      <c r="G4126" t="str">
        <f>VLOOKUP(E4126,Clustering!$A$6:$B$370,2,FALSE)</f>
        <v>Summer</v>
      </c>
      <c r="H4126">
        <f>IF('Peaker Keys'!$B$29&gt;0,MAX(0,MIN('Peaker Keys'!$B$10,B4126/'Peaker Keys'!$B$29)),0)</f>
        <v>0</v>
      </c>
      <c r="I4126">
        <f>MAX(0,MIN('Peaker Keys'!$B$10,C4126/'Peaker Keys'!$B$30))</f>
        <v>6.7666527610938831E-2</v>
      </c>
      <c r="J4126">
        <f>IF('Peaker Keys'!$B$31=1,H4126,I4126)</f>
        <v>0</v>
      </c>
    </row>
    <row r="4127" spans="1:10" x14ac:dyDescent="0.25">
      <c r="A4127">
        <v>4121</v>
      </c>
      <c r="B4127">
        <v>0</v>
      </c>
      <c r="C4127">
        <v>12714.2</v>
      </c>
      <c r="D4127">
        <f>MOD(A4127-1+'Peaker Keys'!$B$7,'Peaker Keys'!$B$5)</f>
        <v>4144</v>
      </c>
      <c r="E4127">
        <f>INT(D4127/'Peaker Keys'!$B$6)+1</f>
        <v>173</v>
      </c>
      <c r="F4127">
        <f>MOD(D4127,'Peaker Keys'!$B$6)</f>
        <v>16</v>
      </c>
      <c r="G4127" t="str">
        <f>VLOOKUP(E4127,Clustering!$A$6:$B$370,2,FALSE)</f>
        <v>Summer</v>
      </c>
      <c r="H4127">
        <f>IF('Peaker Keys'!$B$29&gt;0,MAX(0,MIN('Peaker Keys'!$B$10,B4127/'Peaker Keys'!$B$29)),0)</f>
        <v>0</v>
      </c>
      <c r="I4127">
        <f>MAX(0,MIN('Peaker Keys'!$B$10,C4127/'Peaker Keys'!$B$30))</f>
        <v>0.10650495993352131</v>
      </c>
      <c r="J4127">
        <f>IF('Peaker Keys'!$B$31=1,H4127,I4127)</f>
        <v>0</v>
      </c>
    </row>
    <row r="4128" spans="1:10" x14ac:dyDescent="0.25">
      <c r="A4128">
        <v>4122</v>
      </c>
      <c r="B4128">
        <v>0</v>
      </c>
      <c r="C4128">
        <v>19230.900000000001</v>
      </c>
      <c r="D4128">
        <f>MOD(A4128-1+'Peaker Keys'!$B$7,'Peaker Keys'!$B$5)</f>
        <v>4145</v>
      </c>
      <c r="E4128">
        <f>INT(D4128/'Peaker Keys'!$B$6)+1</f>
        <v>173</v>
      </c>
      <c r="F4128">
        <f>MOD(D4128,'Peaker Keys'!$B$6)</f>
        <v>17</v>
      </c>
      <c r="G4128" t="str">
        <f>VLOOKUP(E4128,Clustering!$A$6:$B$370,2,FALSE)</f>
        <v>Summer</v>
      </c>
      <c r="H4128">
        <f>IF('Peaker Keys'!$B$29&gt;0,MAX(0,MIN('Peaker Keys'!$B$10,B4128/'Peaker Keys'!$B$29)),0)</f>
        <v>0</v>
      </c>
      <c r="I4128">
        <f>MAX(0,MIN('Peaker Keys'!$B$10,C4128/'Peaker Keys'!$B$30))</f>
        <v>0.16109438533179871</v>
      </c>
      <c r="J4128">
        <f>IF('Peaker Keys'!$B$31=1,H4128,I4128)</f>
        <v>0</v>
      </c>
    </row>
    <row r="4129" spans="1:10" x14ac:dyDescent="0.25">
      <c r="A4129">
        <v>4123</v>
      </c>
      <c r="B4129">
        <v>0</v>
      </c>
      <c r="C4129">
        <v>23138.5</v>
      </c>
      <c r="D4129">
        <f>MOD(A4129-1+'Peaker Keys'!$B$7,'Peaker Keys'!$B$5)</f>
        <v>4146</v>
      </c>
      <c r="E4129">
        <f>INT(D4129/'Peaker Keys'!$B$6)+1</f>
        <v>173</v>
      </c>
      <c r="F4129">
        <f>MOD(D4129,'Peaker Keys'!$B$6)</f>
        <v>18</v>
      </c>
      <c r="G4129" t="str">
        <f>VLOOKUP(E4129,Clustering!$A$6:$B$370,2,FALSE)</f>
        <v>Summer</v>
      </c>
      <c r="H4129">
        <f>IF('Peaker Keys'!$B$29&gt;0,MAX(0,MIN('Peaker Keys'!$B$10,B4129/'Peaker Keys'!$B$29)),0)</f>
        <v>0</v>
      </c>
      <c r="I4129">
        <f>MAX(0,MIN('Peaker Keys'!$B$10,C4129/'Peaker Keys'!$B$30))</f>
        <v>0.19382776859116443</v>
      </c>
      <c r="J4129">
        <f>IF('Peaker Keys'!$B$31=1,H4129,I4129)</f>
        <v>0</v>
      </c>
    </row>
    <row r="4130" spans="1:10" x14ac:dyDescent="0.25">
      <c r="A4130">
        <v>4124</v>
      </c>
      <c r="B4130">
        <v>0</v>
      </c>
      <c r="C4130">
        <v>19825.8</v>
      </c>
      <c r="D4130">
        <f>MOD(A4130-1+'Peaker Keys'!$B$7,'Peaker Keys'!$B$5)</f>
        <v>4147</v>
      </c>
      <c r="E4130">
        <f>INT(D4130/'Peaker Keys'!$B$6)+1</f>
        <v>173</v>
      </c>
      <c r="F4130">
        <f>MOD(D4130,'Peaker Keys'!$B$6)</f>
        <v>19</v>
      </c>
      <c r="G4130" t="str">
        <f>VLOOKUP(E4130,Clustering!$A$6:$B$370,2,FALSE)</f>
        <v>Summer</v>
      </c>
      <c r="H4130">
        <f>IF('Peaker Keys'!$B$29&gt;0,MAX(0,MIN('Peaker Keys'!$B$10,B4130/'Peaker Keys'!$B$29)),0)</f>
        <v>0</v>
      </c>
      <c r="I4130">
        <f>MAX(0,MIN('Peaker Keys'!$B$10,C4130/'Peaker Keys'!$B$30))</f>
        <v>0.16607777403611762</v>
      </c>
      <c r="J4130">
        <f>IF('Peaker Keys'!$B$31=1,H4130,I4130)</f>
        <v>0</v>
      </c>
    </row>
    <row r="4131" spans="1:10" x14ac:dyDescent="0.25">
      <c r="A4131">
        <v>4125</v>
      </c>
      <c r="B4131">
        <v>0</v>
      </c>
      <c r="C4131">
        <v>13758.2</v>
      </c>
      <c r="D4131">
        <f>MOD(A4131-1+'Peaker Keys'!$B$7,'Peaker Keys'!$B$5)</f>
        <v>4148</v>
      </c>
      <c r="E4131">
        <f>INT(D4131/'Peaker Keys'!$B$6)+1</f>
        <v>173</v>
      </c>
      <c r="F4131">
        <f>MOD(D4131,'Peaker Keys'!$B$6)</f>
        <v>20</v>
      </c>
      <c r="G4131" t="str">
        <f>VLOOKUP(E4131,Clustering!$A$6:$B$370,2,FALSE)</f>
        <v>Summer</v>
      </c>
      <c r="H4131">
        <f>IF('Peaker Keys'!$B$29&gt;0,MAX(0,MIN('Peaker Keys'!$B$10,B4131/'Peaker Keys'!$B$29)),0)</f>
        <v>0</v>
      </c>
      <c r="I4131">
        <f>MAX(0,MIN('Peaker Keys'!$B$10,C4131/'Peaker Keys'!$B$30))</f>
        <v>0.11525039245547285</v>
      </c>
      <c r="J4131">
        <f>IF('Peaker Keys'!$B$31=1,H4131,I4131)</f>
        <v>0</v>
      </c>
    </row>
    <row r="4132" spans="1:10" x14ac:dyDescent="0.25">
      <c r="A4132">
        <v>4126</v>
      </c>
      <c r="B4132">
        <v>0</v>
      </c>
      <c r="C4132">
        <v>8935.2000000000007</v>
      </c>
      <c r="D4132">
        <f>MOD(A4132-1+'Peaker Keys'!$B$7,'Peaker Keys'!$B$5)</f>
        <v>4149</v>
      </c>
      <c r="E4132">
        <f>INT(D4132/'Peaker Keys'!$B$6)+1</f>
        <v>173</v>
      </c>
      <c r="F4132">
        <f>MOD(D4132,'Peaker Keys'!$B$6)</f>
        <v>21</v>
      </c>
      <c r="G4132" t="str">
        <f>VLOOKUP(E4132,Clustering!$A$6:$B$370,2,FALSE)</f>
        <v>Summer</v>
      </c>
      <c r="H4132">
        <f>IF('Peaker Keys'!$B$29&gt;0,MAX(0,MIN('Peaker Keys'!$B$10,B4132/'Peaker Keys'!$B$29)),0)</f>
        <v>0</v>
      </c>
      <c r="I4132">
        <f>MAX(0,MIN('Peaker Keys'!$B$10,C4132/'Peaker Keys'!$B$30))</f>
        <v>7.4848839722357646E-2</v>
      </c>
      <c r="J4132">
        <f>IF('Peaker Keys'!$B$31=1,H4132,I4132)</f>
        <v>0</v>
      </c>
    </row>
    <row r="4133" spans="1:10" x14ac:dyDescent="0.25">
      <c r="A4133">
        <v>4127</v>
      </c>
      <c r="B4133">
        <v>0</v>
      </c>
      <c r="C4133">
        <v>6391.6</v>
      </c>
      <c r="D4133">
        <f>MOD(A4133-1+'Peaker Keys'!$B$7,'Peaker Keys'!$B$5)</f>
        <v>4150</v>
      </c>
      <c r="E4133">
        <f>INT(D4133/'Peaker Keys'!$B$6)+1</f>
        <v>173</v>
      </c>
      <c r="F4133">
        <f>MOD(D4133,'Peaker Keys'!$B$6)</f>
        <v>22</v>
      </c>
      <c r="G4133" t="str">
        <f>VLOOKUP(E4133,Clustering!$A$6:$B$370,2,FALSE)</f>
        <v>Summer</v>
      </c>
      <c r="H4133">
        <f>IF('Peaker Keys'!$B$29&gt;0,MAX(0,MIN('Peaker Keys'!$B$10,B4133/'Peaker Keys'!$B$29)),0)</f>
        <v>0</v>
      </c>
      <c r="I4133">
        <f>MAX(0,MIN('Peaker Keys'!$B$10,C4133/'Peaker Keys'!$B$30))</f>
        <v>5.354148132883664E-2</v>
      </c>
      <c r="J4133">
        <f>IF('Peaker Keys'!$B$31=1,H4133,I4133)</f>
        <v>0</v>
      </c>
    </row>
    <row r="4134" spans="1:10" x14ac:dyDescent="0.25">
      <c r="A4134">
        <v>4128</v>
      </c>
      <c r="B4134">
        <v>0</v>
      </c>
      <c r="C4134">
        <v>4469.8</v>
      </c>
      <c r="D4134">
        <f>MOD(A4134-1+'Peaker Keys'!$B$7,'Peaker Keys'!$B$5)</f>
        <v>4151</v>
      </c>
      <c r="E4134">
        <f>INT(D4134/'Peaker Keys'!$B$6)+1</f>
        <v>173</v>
      </c>
      <c r="F4134">
        <f>MOD(D4134,'Peaker Keys'!$B$6)</f>
        <v>23</v>
      </c>
      <c r="G4134" t="str">
        <f>VLOOKUP(E4134,Clustering!$A$6:$B$370,2,FALSE)</f>
        <v>Summer</v>
      </c>
      <c r="H4134">
        <f>IF('Peaker Keys'!$B$29&gt;0,MAX(0,MIN('Peaker Keys'!$B$10,B4134/'Peaker Keys'!$B$29)),0)</f>
        <v>0</v>
      </c>
      <c r="I4134">
        <f>MAX(0,MIN('Peaker Keys'!$B$10,C4134/'Peaker Keys'!$B$30))</f>
        <v>3.7442848933543091E-2</v>
      </c>
      <c r="J4134">
        <f>IF('Peaker Keys'!$B$31=1,H4134,I4134)</f>
        <v>0</v>
      </c>
    </row>
    <row r="4135" spans="1:10" x14ac:dyDescent="0.25">
      <c r="A4135">
        <v>4129</v>
      </c>
      <c r="B4135">
        <v>0</v>
      </c>
      <c r="C4135">
        <v>4040</v>
      </c>
      <c r="D4135">
        <f>MOD(A4135-1+'Peaker Keys'!$B$7,'Peaker Keys'!$B$5)</f>
        <v>4152</v>
      </c>
      <c r="E4135">
        <f>INT(D4135/'Peaker Keys'!$B$6)+1</f>
        <v>174</v>
      </c>
      <c r="F4135">
        <f>MOD(D4135,'Peaker Keys'!$B$6)</f>
        <v>0</v>
      </c>
      <c r="G4135" t="str">
        <f>VLOOKUP(E4135,Clustering!$A$6:$B$370,2,FALSE)</f>
        <v>Spring</v>
      </c>
      <c r="H4135">
        <f>IF('Peaker Keys'!$B$29&gt;0,MAX(0,MIN('Peaker Keys'!$B$10,B4135/'Peaker Keys'!$B$29)),0)</f>
        <v>0</v>
      </c>
      <c r="I4135">
        <f>MAX(0,MIN('Peaker Keys'!$B$10,C4135/'Peaker Keys'!$B$30))</f>
        <v>3.3842478341651543E-2</v>
      </c>
      <c r="J4135">
        <f>IF('Peaker Keys'!$B$31=1,H4135,I4135)</f>
        <v>0</v>
      </c>
    </row>
    <row r="4136" spans="1:10" x14ac:dyDescent="0.25">
      <c r="A4136">
        <v>4130</v>
      </c>
      <c r="B4136">
        <v>0</v>
      </c>
      <c r="C4136">
        <v>3732.6</v>
      </c>
      <c r="D4136">
        <f>MOD(A4136-1+'Peaker Keys'!$B$7,'Peaker Keys'!$B$5)</f>
        <v>4153</v>
      </c>
      <c r="E4136">
        <f>INT(D4136/'Peaker Keys'!$B$6)+1</f>
        <v>174</v>
      </c>
      <c r="F4136">
        <f>MOD(D4136,'Peaker Keys'!$B$6)</f>
        <v>1</v>
      </c>
      <c r="G4136" t="str">
        <f>VLOOKUP(E4136,Clustering!$A$6:$B$370,2,FALSE)</f>
        <v>Spring</v>
      </c>
      <c r="H4136">
        <f>IF('Peaker Keys'!$B$29&gt;0,MAX(0,MIN('Peaker Keys'!$B$10,B4136/'Peaker Keys'!$B$29)),0)</f>
        <v>0</v>
      </c>
      <c r="I4136">
        <f>MAX(0,MIN('Peaker Keys'!$B$10,C4136/'Peaker Keys'!$B$30))</f>
        <v>3.1267434321299144E-2</v>
      </c>
      <c r="J4136">
        <f>IF('Peaker Keys'!$B$31=1,H4136,I4136)</f>
        <v>0</v>
      </c>
    </row>
    <row r="4137" spans="1:10" x14ac:dyDescent="0.25">
      <c r="A4137">
        <v>4131</v>
      </c>
      <c r="B4137">
        <v>0</v>
      </c>
      <c r="C4137">
        <v>3732.6</v>
      </c>
      <c r="D4137">
        <f>MOD(A4137-1+'Peaker Keys'!$B$7,'Peaker Keys'!$B$5)</f>
        <v>4154</v>
      </c>
      <c r="E4137">
        <f>INT(D4137/'Peaker Keys'!$B$6)+1</f>
        <v>174</v>
      </c>
      <c r="F4137">
        <f>MOD(D4137,'Peaker Keys'!$B$6)</f>
        <v>2</v>
      </c>
      <c r="G4137" t="str">
        <f>VLOOKUP(E4137,Clustering!$A$6:$B$370,2,FALSE)</f>
        <v>Spring</v>
      </c>
      <c r="H4137">
        <f>IF('Peaker Keys'!$B$29&gt;0,MAX(0,MIN('Peaker Keys'!$B$10,B4137/'Peaker Keys'!$B$29)),0)</f>
        <v>0</v>
      </c>
      <c r="I4137">
        <f>MAX(0,MIN('Peaker Keys'!$B$10,C4137/'Peaker Keys'!$B$30))</f>
        <v>3.1267434321299144E-2</v>
      </c>
      <c r="J4137">
        <f>IF('Peaker Keys'!$B$31=1,H4137,I4137)</f>
        <v>0</v>
      </c>
    </row>
    <row r="4138" spans="1:10" x14ac:dyDescent="0.25">
      <c r="A4138">
        <v>4132</v>
      </c>
      <c r="B4138">
        <v>0</v>
      </c>
      <c r="C4138">
        <v>3732.6</v>
      </c>
      <c r="D4138">
        <f>MOD(A4138-1+'Peaker Keys'!$B$7,'Peaker Keys'!$B$5)</f>
        <v>4155</v>
      </c>
      <c r="E4138">
        <f>INT(D4138/'Peaker Keys'!$B$6)+1</f>
        <v>174</v>
      </c>
      <c r="F4138">
        <f>MOD(D4138,'Peaker Keys'!$B$6)</f>
        <v>3</v>
      </c>
      <c r="G4138" t="str">
        <f>VLOOKUP(E4138,Clustering!$A$6:$B$370,2,FALSE)</f>
        <v>Spring</v>
      </c>
      <c r="H4138">
        <f>IF('Peaker Keys'!$B$29&gt;0,MAX(0,MIN('Peaker Keys'!$B$10,B4138/'Peaker Keys'!$B$29)),0)</f>
        <v>0</v>
      </c>
      <c r="I4138">
        <f>MAX(0,MIN('Peaker Keys'!$B$10,C4138/'Peaker Keys'!$B$30))</f>
        <v>3.1267434321299144E-2</v>
      </c>
      <c r="J4138">
        <f>IF('Peaker Keys'!$B$31=1,H4138,I4138)</f>
        <v>0</v>
      </c>
    </row>
    <row r="4139" spans="1:10" x14ac:dyDescent="0.25">
      <c r="A4139">
        <v>4133</v>
      </c>
      <c r="B4139">
        <v>0</v>
      </c>
      <c r="C4139">
        <v>3669</v>
      </c>
      <c r="D4139">
        <f>MOD(A4139-1+'Peaker Keys'!$B$7,'Peaker Keys'!$B$5)</f>
        <v>4156</v>
      </c>
      <c r="E4139">
        <f>INT(D4139/'Peaker Keys'!$B$6)+1</f>
        <v>174</v>
      </c>
      <c r="F4139">
        <f>MOD(D4139,'Peaker Keys'!$B$6)</f>
        <v>4</v>
      </c>
      <c r="G4139" t="str">
        <f>VLOOKUP(E4139,Clustering!$A$6:$B$370,2,FALSE)</f>
        <v>Spring</v>
      </c>
      <c r="H4139">
        <f>IF('Peaker Keys'!$B$29&gt;0,MAX(0,MIN('Peaker Keys'!$B$10,B4139/'Peaker Keys'!$B$29)),0)</f>
        <v>0</v>
      </c>
      <c r="I4139">
        <f>MAX(0,MIN('Peaker Keys'!$B$10,C4139/'Peaker Keys'!$B$30))</f>
        <v>3.0734666592950377E-2</v>
      </c>
      <c r="J4139">
        <f>IF('Peaker Keys'!$B$31=1,H4139,I4139)</f>
        <v>0</v>
      </c>
    </row>
    <row r="4140" spans="1:10" x14ac:dyDescent="0.25">
      <c r="A4140">
        <v>4134</v>
      </c>
      <c r="B4140">
        <v>0</v>
      </c>
      <c r="C4140">
        <v>3669</v>
      </c>
      <c r="D4140">
        <f>MOD(A4140-1+'Peaker Keys'!$B$7,'Peaker Keys'!$B$5)</f>
        <v>4157</v>
      </c>
      <c r="E4140">
        <f>INT(D4140/'Peaker Keys'!$B$6)+1</f>
        <v>174</v>
      </c>
      <c r="F4140">
        <f>MOD(D4140,'Peaker Keys'!$B$6)</f>
        <v>5</v>
      </c>
      <c r="G4140" t="str">
        <f>VLOOKUP(E4140,Clustering!$A$6:$B$370,2,FALSE)</f>
        <v>Spring</v>
      </c>
      <c r="H4140">
        <f>IF('Peaker Keys'!$B$29&gt;0,MAX(0,MIN('Peaker Keys'!$B$10,B4140/'Peaker Keys'!$B$29)),0)</f>
        <v>0</v>
      </c>
      <c r="I4140">
        <f>MAX(0,MIN('Peaker Keys'!$B$10,C4140/'Peaker Keys'!$B$30))</f>
        <v>3.0734666592950377E-2</v>
      </c>
      <c r="J4140">
        <f>IF('Peaker Keys'!$B$31=1,H4140,I4140)</f>
        <v>0</v>
      </c>
    </row>
    <row r="4141" spans="1:10" x14ac:dyDescent="0.25">
      <c r="A4141">
        <v>4135</v>
      </c>
      <c r="B4141">
        <v>0</v>
      </c>
      <c r="C4141">
        <v>3669</v>
      </c>
      <c r="D4141">
        <f>MOD(A4141-1+'Peaker Keys'!$B$7,'Peaker Keys'!$B$5)</f>
        <v>4158</v>
      </c>
      <c r="E4141">
        <f>INT(D4141/'Peaker Keys'!$B$6)+1</f>
        <v>174</v>
      </c>
      <c r="F4141">
        <f>MOD(D4141,'Peaker Keys'!$B$6)</f>
        <v>6</v>
      </c>
      <c r="G4141" t="str">
        <f>VLOOKUP(E4141,Clustering!$A$6:$B$370,2,FALSE)</f>
        <v>Spring</v>
      </c>
      <c r="H4141">
        <f>IF('Peaker Keys'!$B$29&gt;0,MAX(0,MIN('Peaker Keys'!$B$10,B4141/'Peaker Keys'!$B$29)),0)</f>
        <v>0</v>
      </c>
      <c r="I4141">
        <f>MAX(0,MIN('Peaker Keys'!$B$10,C4141/'Peaker Keys'!$B$30))</f>
        <v>3.0734666592950377E-2</v>
      </c>
      <c r="J4141">
        <f>IF('Peaker Keys'!$B$31=1,H4141,I4141)</f>
        <v>0</v>
      </c>
    </row>
    <row r="4142" spans="1:10" x14ac:dyDescent="0.25">
      <c r="A4142">
        <v>4136</v>
      </c>
      <c r="B4142">
        <v>0</v>
      </c>
      <c r="C4142">
        <v>3669</v>
      </c>
      <c r="D4142">
        <f>MOD(A4142-1+'Peaker Keys'!$B$7,'Peaker Keys'!$B$5)</f>
        <v>4159</v>
      </c>
      <c r="E4142">
        <f>INT(D4142/'Peaker Keys'!$B$6)+1</f>
        <v>174</v>
      </c>
      <c r="F4142">
        <f>MOD(D4142,'Peaker Keys'!$B$6)</f>
        <v>7</v>
      </c>
      <c r="G4142" t="str">
        <f>VLOOKUP(E4142,Clustering!$A$6:$B$370,2,FALSE)</f>
        <v>Spring</v>
      </c>
      <c r="H4142">
        <f>IF('Peaker Keys'!$B$29&gt;0,MAX(0,MIN('Peaker Keys'!$B$10,B4142/'Peaker Keys'!$B$29)),0)</f>
        <v>0</v>
      </c>
      <c r="I4142">
        <f>MAX(0,MIN('Peaker Keys'!$B$10,C4142/'Peaker Keys'!$B$30))</f>
        <v>3.0734666592950377E-2</v>
      </c>
      <c r="J4142">
        <f>IF('Peaker Keys'!$B$31=1,H4142,I4142)</f>
        <v>0</v>
      </c>
    </row>
    <row r="4143" spans="1:10" x14ac:dyDescent="0.25">
      <c r="A4143">
        <v>4137</v>
      </c>
      <c r="B4143">
        <v>0</v>
      </c>
      <c r="C4143">
        <v>3669</v>
      </c>
      <c r="D4143">
        <f>MOD(A4143-1+'Peaker Keys'!$B$7,'Peaker Keys'!$B$5)</f>
        <v>4160</v>
      </c>
      <c r="E4143">
        <f>INT(D4143/'Peaker Keys'!$B$6)+1</f>
        <v>174</v>
      </c>
      <c r="F4143">
        <f>MOD(D4143,'Peaker Keys'!$B$6)</f>
        <v>8</v>
      </c>
      <c r="G4143" t="str">
        <f>VLOOKUP(E4143,Clustering!$A$6:$B$370,2,FALSE)</f>
        <v>Spring</v>
      </c>
      <c r="H4143">
        <f>IF('Peaker Keys'!$B$29&gt;0,MAX(0,MIN('Peaker Keys'!$B$10,B4143/'Peaker Keys'!$B$29)),0)</f>
        <v>0</v>
      </c>
      <c r="I4143">
        <f>MAX(0,MIN('Peaker Keys'!$B$10,C4143/'Peaker Keys'!$B$30))</f>
        <v>3.0734666592950377E-2</v>
      </c>
      <c r="J4143">
        <f>IF('Peaker Keys'!$B$31=1,H4143,I4143)</f>
        <v>0</v>
      </c>
    </row>
    <row r="4144" spans="1:10" x14ac:dyDescent="0.25">
      <c r="A4144">
        <v>4138</v>
      </c>
      <c r="B4144">
        <v>0</v>
      </c>
      <c r="C4144">
        <v>3877.1</v>
      </c>
      <c r="D4144">
        <f>MOD(A4144-1+'Peaker Keys'!$B$7,'Peaker Keys'!$B$5)</f>
        <v>4161</v>
      </c>
      <c r="E4144">
        <f>INT(D4144/'Peaker Keys'!$B$6)+1</f>
        <v>174</v>
      </c>
      <c r="F4144">
        <f>MOD(D4144,'Peaker Keys'!$B$6)</f>
        <v>9</v>
      </c>
      <c r="G4144" t="str">
        <f>VLOOKUP(E4144,Clustering!$A$6:$B$370,2,FALSE)</f>
        <v>Spring</v>
      </c>
      <c r="H4144">
        <f>IF('Peaker Keys'!$B$29&gt;0,MAX(0,MIN('Peaker Keys'!$B$10,B4144/'Peaker Keys'!$B$29)),0)</f>
        <v>0</v>
      </c>
      <c r="I4144">
        <f>MAX(0,MIN('Peaker Keys'!$B$10,C4144/'Peaker Keys'!$B$30))</f>
        <v>3.2477889301588417E-2</v>
      </c>
      <c r="J4144">
        <f>IF('Peaker Keys'!$B$31=1,H4144,I4144)</f>
        <v>0</v>
      </c>
    </row>
    <row r="4145" spans="1:10" x14ac:dyDescent="0.25">
      <c r="A4145">
        <v>4139</v>
      </c>
      <c r="B4145">
        <v>0</v>
      </c>
      <c r="C4145">
        <v>3940.7</v>
      </c>
      <c r="D4145">
        <f>MOD(A4145-1+'Peaker Keys'!$B$7,'Peaker Keys'!$B$5)</f>
        <v>4162</v>
      </c>
      <c r="E4145">
        <f>INT(D4145/'Peaker Keys'!$B$6)+1</f>
        <v>174</v>
      </c>
      <c r="F4145">
        <f>MOD(D4145,'Peaker Keys'!$B$6)</f>
        <v>10</v>
      </c>
      <c r="G4145" t="str">
        <f>VLOOKUP(E4145,Clustering!$A$6:$B$370,2,FALSE)</f>
        <v>Spring</v>
      </c>
      <c r="H4145">
        <f>IF('Peaker Keys'!$B$29&gt;0,MAX(0,MIN('Peaker Keys'!$B$10,B4145/'Peaker Keys'!$B$29)),0)</f>
        <v>0</v>
      </c>
      <c r="I4145">
        <f>MAX(0,MIN('Peaker Keys'!$B$10,C4145/'Peaker Keys'!$B$30))</f>
        <v>3.301065702993719E-2</v>
      </c>
      <c r="J4145">
        <f>IF('Peaker Keys'!$B$31=1,H4145,I4145)</f>
        <v>0</v>
      </c>
    </row>
    <row r="4146" spans="1:10" x14ac:dyDescent="0.25">
      <c r="A4146">
        <v>4140</v>
      </c>
      <c r="B4146">
        <v>0</v>
      </c>
      <c r="C4146">
        <v>4129.3999999999996</v>
      </c>
      <c r="D4146">
        <f>MOD(A4146-1+'Peaker Keys'!$B$7,'Peaker Keys'!$B$5)</f>
        <v>4163</v>
      </c>
      <c r="E4146">
        <f>INT(D4146/'Peaker Keys'!$B$6)+1</f>
        <v>174</v>
      </c>
      <c r="F4146">
        <f>MOD(D4146,'Peaker Keys'!$B$6)</f>
        <v>11</v>
      </c>
      <c r="G4146" t="str">
        <f>VLOOKUP(E4146,Clustering!$A$6:$B$370,2,FALSE)</f>
        <v>Spring</v>
      </c>
      <c r="H4146">
        <f>IF('Peaker Keys'!$B$29&gt;0,MAX(0,MIN('Peaker Keys'!$B$10,B4146/'Peaker Keys'!$B$29)),0)</f>
        <v>0</v>
      </c>
      <c r="I4146">
        <f>MAX(0,MIN('Peaker Keys'!$B$10,C4146/'Peaker Keys'!$B$30))</f>
        <v>3.4591368827726704E-2</v>
      </c>
      <c r="J4146">
        <f>IF('Peaker Keys'!$B$31=1,H4146,I4146)</f>
        <v>0</v>
      </c>
    </row>
    <row r="4147" spans="1:10" x14ac:dyDescent="0.25">
      <c r="A4147">
        <v>4141</v>
      </c>
      <c r="B4147">
        <v>0</v>
      </c>
      <c r="C4147">
        <v>4213.7</v>
      </c>
      <c r="D4147">
        <f>MOD(A4147-1+'Peaker Keys'!$B$7,'Peaker Keys'!$B$5)</f>
        <v>4164</v>
      </c>
      <c r="E4147">
        <f>INT(D4147/'Peaker Keys'!$B$6)+1</f>
        <v>174</v>
      </c>
      <c r="F4147">
        <f>MOD(D4147,'Peaker Keys'!$B$6)</f>
        <v>12</v>
      </c>
      <c r="G4147" t="str">
        <f>VLOOKUP(E4147,Clustering!$A$6:$B$370,2,FALSE)</f>
        <v>Spring</v>
      </c>
      <c r="H4147">
        <f>IF('Peaker Keys'!$B$29&gt;0,MAX(0,MIN('Peaker Keys'!$B$10,B4147/'Peaker Keys'!$B$29)),0)</f>
        <v>0</v>
      </c>
      <c r="I4147">
        <f>MAX(0,MIN('Peaker Keys'!$B$10,C4147/'Peaker Keys'!$B$30))</f>
        <v>3.5297537373321065E-2</v>
      </c>
      <c r="J4147">
        <f>IF('Peaker Keys'!$B$31=1,H4147,I4147)</f>
        <v>0</v>
      </c>
    </row>
    <row r="4148" spans="1:10" x14ac:dyDescent="0.25">
      <c r="A4148">
        <v>4142</v>
      </c>
      <c r="B4148">
        <v>166.9</v>
      </c>
      <c r="C4148">
        <v>4720</v>
      </c>
      <c r="D4148">
        <f>MOD(A4148-1+'Peaker Keys'!$B$7,'Peaker Keys'!$B$5)</f>
        <v>4165</v>
      </c>
      <c r="E4148">
        <f>INT(D4148/'Peaker Keys'!$B$6)+1</f>
        <v>174</v>
      </c>
      <c r="F4148">
        <f>MOD(D4148,'Peaker Keys'!$B$6)</f>
        <v>13</v>
      </c>
      <c r="G4148" t="str">
        <f>VLOOKUP(E4148,Clustering!$A$6:$B$370,2,FALSE)</f>
        <v>Spring</v>
      </c>
      <c r="H4148">
        <f>IF('Peaker Keys'!$B$29&gt;0,MAX(0,MIN('Peaker Keys'!$B$10,B4148/'Peaker Keys'!$B$29)),0)</f>
        <v>0.39252116650987773</v>
      </c>
      <c r="I4148">
        <f>MAX(0,MIN('Peaker Keys'!$B$10,C4148/'Peaker Keys'!$B$30))</f>
        <v>3.9538737072424578E-2</v>
      </c>
      <c r="J4148">
        <f>IF('Peaker Keys'!$B$31=1,H4148,I4148)</f>
        <v>0.39252116650987773</v>
      </c>
    </row>
    <row r="4149" spans="1:10" x14ac:dyDescent="0.25">
      <c r="A4149">
        <v>4143</v>
      </c>
      <c r="B4149">
        <v>225.4</v>
      </c>
      <c r="C4149">
        <v>8117.3</v>
      </c>
      <c r="D4149">
        <f>MOD(A4149-1+'Peaker Keys'!$B$7,'Peaker Keys'!$B$5)</f>
        <v>4166</v>
      </c>
      <c r="E4149">
        <f>INT(D4149/'Peaker Keys'!$B$6)+1</f>
        <v>174</v>
      </c>
      <c r="F4149">
        <f>MOD(D4149,'Peaker Keys'!$B$6)</f>
        <v>14</v>
      </c>
      <c r="G4149" t="str">
        <f>VLOOKUP(E4149,Clustering!$A$6:$B$370,2,FALSE)</f>
        <v>Spring</v>
      </c>
      <c r="H4149">
        <f>IF('Peaker Keys'!$B$29&gt;0,MAX(0,MIN('Peaker Keys'!$B$10,B4149/'Peaker Keys'!$B$29)),0)</f>
        <v>0.53010348071495772</v>
      </c>
      <c r="I4149">
        <f>MAX(0,MIN('Peaker Keys'!$B$10,C4149/'Peaker Keys'!$B$30))</f>
        <v>6.7997413228388134E-2</v>
      </c>
      <c r="J4149">
        <f>IF('Peaker Keys'!$B$31=1,H4149,I4149)</f>
        <v>0.53010348071495772</v>
      </c>
    </row>
    <row r="4150" spans="1:10" x14ac:dyDescent="0.25">
      <c r="A4150">
        <v>4144</v>
      </c>
      <c r="B4150">
        <v>225.4</v>
      </c>
      <c r="C4150">
        <v>13277.4</v>
      </c>
      <c r="D4150">
        <f>MOD(A4150-1+'Peaker Keys'!$B$7,'Peaker Keys'!$B$5)</f>
        <v>4167</v>
      </c>
      <c r="E4150">
        <f>INT(D4150/'Peaker Keys'!$B$6)+1</f>
        <v>174</v>
      </c>
      <c r="F4150">
        <f>MOD(D4150,'Peaker Keys'!$B$6)</f>
        <v>15</v>
      </c>
      <c r="G4150" t="str">
        <f>VLOOKUP(E4150,Clustering!$A$6:$B$370,2,FALSE)</f>
        <v>Spring</v>
      </c>
      <c r="H4150">
        <f>IF('Peaker Keys'!$B$29&gt;0,MAX(0,MIN('Peaker Keys'!$B$10,B4150/'Peaker Keys'!$B$29)),0)</f>
        <v>0.53010348071495772</v>
      </c>
      <c r="I4150">
        <f>MAX(0,MIN('Peaker Keys'!$B$10,C4150/'Peaker Keys'!$B$30))</f>
        <v>0.11122280245877332</v>
      </c>
      <c r="J4150">
        <f>IF('Peaker Keys'!$B$31=1,H4150,I4150)</f>
        <v>0.53010348071495772</v>
      </c>
    </row>
    <row r="4151" spans="1:10" x14ac:dyDescent="0.25">
      <c r="A4151">
        <v>4145</v>
      </c>
      <c r="B4151">
        <v>225.4</v>
      </c>
      <c r="C4151">
        <v>19000.2</v>
      </c>
      <c r="D4151">
        <f>MOD(A4151-1+'Peaker Keys'!$B$7,'Peaker Keys'!$B$5)</f>
        <v>4168</v>
      </c>
      <c r="E4151">
        <f>INT(D4151/'Peaker Keys'!$B$6)+1</f>
        <v>174</v>
      </c>
      <c r="F4151">
        <f>MOD(D4151,'Peaker Keys'!$B$6)</f>
        <v>16</v>
      </c>
      <c r="G4151" t="str">
        <f>VLOOKUP(E4151,Clustering!$A$6:$B$370,2,FALSE)</f>
        <v>Spring</v>
      </c>
      <c r="H4151">
        <f>IF('Peaker Keys'!$B$29&gt;0,MAX(0,MIN('Peaker Keys'!$B$10,B4151/'Peaker Keys'!$B$29)),0)</f>
        <v>0.53010348071495772</v>
      </c>
      <c r="I4151">
        <f>MAX(0,MIN('Peaker Keys'!$B$10,C4151/'Peaker Keys'!$B$30))</f>
        <v>0.15916184578887319</v>
      </c>
      <c r="J4151">
        <f>IF('Peaker Keys'!$B$31=1,H4151,I4151)</f>
        <v>0.53010348071495772</v>
      </c>
    </row>
    <row r="4152" spans="1:10" x14ac:dyDescent="0.25">
      <c r="A4152">
        <v>4146</v>
      </c>
      <c r="B4152">
        <v>225.4</v>
      </c>
      <c r="C4152">
        <v>25279</v>
      </c>
      <c r="D4152">
        <f>MOD(A4152-1+'Peaker Keys'!$B$7,'Peaker Keys'!$B$5)</f>
        <v>4169</v>
      </c>
      <c r="E4152">
        <f>INT(D4152/'Peaker Keys'!$B$6)+1</f>
        <v>174</v>
      </c>
      <c r="F4152">
        <f>MOD(D4152,'Peaker Keys'!$B$6)</f>
        <v>17</v>
      </c>
      <c r="G4152" t="str">
        <f>VLOOKUP(E4152,Clustering!$A$6:$B$370,2,FALSE)</f>
        <v>Spring</v>
      </c>
      <c r="H4152">
        <f>IF('Peaker Keys'!$B$29&gt;0,MAX(0,MIN('Peaker Keys'!$B$10,B4152/'Peaker Keys'!$B$29)),0)</f>
        <v>0.53010348071495772</v>
      </c>
      <c r="I4152">
        <f>MAX(0,MIN('Peaker Keys'!$B$10,C4152/'Peaker Keys'!$B$30))</f>
        <v>0.21175841831648748</v>
      </c>
      <c r="J4152">
        <f>IF('Peaker Keys'!$B$31=1,H4152,I4152)</f>
        <v>0.53010348071495772</v>
      </c>
    </row>
    <row r="4153" spans="1:10" x14ac:dyDescent="0.25">
      <c r="A4153">
        <v>4147</v>
      </c>
      <c r="B4153">
        <v>225.4</v>
      </c>
      <c r="C4153">
        <v>28454.3</v>
      </c>
      <c r="D4153">
        <f>MOD(A4153-1+'Peaker Keys'!$B$7,'Peaker Keys'!$B$5)</f>
        <v>4170</v>
      </c>
      <c r="E4153">
        <f>INT(D4153/'Peaker Keys'!$B$6)+1</f>
        <v>174</v>
      </c>
      <c r="F4153">
        <f>MOD(D4153,'Peaker Keys'!$B$6)</f>
        <v>18</v>
      </c>
      <c r="G4153" t="str">
        <f>VLOOKUP(E4153,Clustering!$A$6:$B$370,2,FALSE)</f>
        <v>Spring</v>
      </c>
      <c r="H4153">
        <f>IF('Peaker Keys'!$B$29&gt;0,MAX(0,MIN('Peaker Keys'!$B$10,B4153/'Peaker Keys'!$B$29)),0)</f>
        <v>0.53010348071495772</v>
      </c>
      <c r="I4153">
        <f>MAX(0,MIN('Peaker Keys'!$B$10,C4153/'Peaker Keys'!$B$30))</f>
        <v>0.23835743353387512</v>
      </c>
      <c r="J4153">
        <f>IF('Peaker Keys'!$B$31=1,H4153,I4153)</f>
        <v>0.53010348071495772</v>
      </c>
    </row>
    <row r="4154" spans="1:10" x14ac:dyDescent="0.25">
      <c r="A4154">
        <v>4148</v>
      </c>
      <c r="B4154">
        <v>225.4</v>
      </c>
      <c r="C4154">
        <v>29761.1</v>
      </c>
      <c r="D4154">
        <f>MOD(A4154-1+'Peaker Keys'!$B$7,'Peaker Keys'!$B$5)</f>
        <v>4171</v>
      </c>
      <c r="E4154">
        <f>INT(D4154/'Peaker Keys'!$B$6)+1</f>
        <v>174</v>
      </c>
      <c r="F4154">
        <f>MOD(D4154,'Peaker Keys'!$B$6)</f>
        <v>19</v>
      </c>
      <c r="G4154" t="str">
        <f>VLOOKUP(E4154,Clustering!$A$6:$B$370,2,FALSE)</f>
        <v>Spring</v>
      </c>
      <c r="H4154">
        <f>IF('Peaker Keys'!$B$29&gt;0,MAX(0,MIN('Peaker Keys'!$B$10,B4154/'Peaker Keys'!$B$29)),0)</f>
        <v>0.53010348071495772</v>
      </c>
      <c r="I4154">
        <f>MAX(0,MIN('Peaker Keys'!$B$10,C4154/'Peaker Keys'!$B$30))</f>
        <v>0.24930430251824895</v>
      </c>
      <c r="J4154">
        <f>IF('Peaker Keys'!$B$31=1,H4154,I4154)</f>
        <v>0.53010348071495772</v>
      </c>
    </row>
    <row r="4155" spans="1:10" x14ac:dyDescent="0.25">
      <c r="A4155">
        <v>4149</v>
      </c>
      <c r="B4155">
        <v>225.4</v>
      </c>
      <c r="C4155">
        <v>25301.1</v>
      </c>
      <c r="D4155">
        <f>MOD(A4155-1+'Peaker Keys'!$B$7,'Peaker Keys'!$B$5)</f>
        <v>4172</v>
      </c>
      <c r="E4155">
        <f>INT(D4155/'Peaker Keys'!$B$6)+1</f>
        <v>174</v>
      </c>
      <c r="F4155">
        <f>MOD(D4155,'Peaker Keys'!$B$6)</f>
        <v>20</v>
      </c>
      <c r="G4155" t="str">
        <f>VLOOKUP(E4155,Clustering!$A$6:$B$370,2,FALSE)</f>
        <v>Spring</v>
      </c>
      <c r="H4155">
        <f>IF('Peaker Keys'!$B$29&gt;0,MAX(0,MIN('Peaker Keys'!$B$10,B4155/'Peaker Keys'!$B$29)),0)</f>
        <v>0.53010348071495772</v>
      </c>
      <c r="I4155">
        <f>MAX(0,MIN('Peaker Keys'!$B$10,C4155/'Peaker Keys'!$B$30))</f>
        <v>0.21194354672523757</v>
      </c>
      <c r="J4155">
        <f>IF('Peaker Keys'!$B$31=1,H4155,I4155)</f>
        <v>0.53010348071495772</v>
      </c>
    </row>
    <row r="4156" spans="1:10" x14ac:dyDescent="0.25">
      <c r="A4156">
        <v>4150</v>
      </c>
      <c r="B4156">
        <v>67.900000000000006</v>
      </c>
      <c r="C4156">
        <v>17753.7</v>
      </c>
      <c r="D4156">
        <f>MOD(A4156-1+'Peaker Keys'!$B$7,'Peaker Keys'!$B$5)</f>
        <v>4173</v>
      </c>
      <c r="E4156">
        <f>INT(D4156/'Peaker Keys'!$B$6)+1</f>
        <v>174</v>
      </c>
      <c r="F4156">
        <f>MOD(D4156,'Peaker Keys'!$B$6)</f>
        <v>21</v>
      </c>
      <c r="G4156" t="str">
        <f>VLOOKUP(E4156,Clustering!$A$6:$B$370,2,FALSE)</f>
        <v>Spring</v>
      </c>
      <c r="H4156">
        <f>IF('Peaker Keys'!$B$29&gt;0,MAX(0,MIN('Peaker Keys'!$B$10,B4156/'Peaker Keys'!$B$29)),0)</f>
        <v>0.15968955785512701</v>
      </c>
      <c r="I4156">
        <f>MAX(0,MIN('Peaker Keys'!$B$10,C4156/'Peaker Keys'!$B$30))</f>
        <v>0.14872010092430174</v>
      </c>
      <c r="J4156">
        <f>IF('Peaker Keys'!$B$31=1,H4156,I4156)</f>
        <v>0.15968955785512701</v>
      </c>
    </row>
    <row r="4157" spans="1:10" x14ac:dyDescent="0.25">
      <c r="A4157">
        <v>4151</v>
      </c>
      <c r="B4157">
        <v>67.900000000000006</v>
      </c>
      <c r="C4157">
        <v>8099.5</v>
      </c>
      <c r="D4157">
        <f>MOD(A4157-1+'Peaker Keys'!$B$7,'Peaker Keys'!$B$5)</f>
        <v>4174</v>
      </c>
      <c r="E4157">
        <f>INT(D4157/'Peaker Keys'!$B$6)+1</f>
        <v>174</v>
      </c>
      <c r="F4157">
        <f>MOD(D4157,'Peaker Keys'!$B$6)</f>
        <v>22</v>
      </c>
      <c r="G4157" t="str">
        <f>VLOOKUP(E4157,Clustering!$A$6:$B$370,2,FALSE)</f>
        <v>Spring</v>
      </c>
      <c r="H4157">
        <f>IF('Peaker Keys'!$B$29&gt;0,MAX(0,MIN('Peaker Keys'!$B$10,B4157/'Peaker Keys'!$B$29)),0)</f>
        <v>0.15968955785512701</v>
      </c>
      <c r="I4157">
        <f>MAX(0,MIN('Peaker Keys'!$B$10,C4157/'Peaker Keys'!$B$30))</f>
        <v>6.7848305279259086E-2</v>
      </c>
      <c r="J4157">
        <f>IF('Peaker Keys'!$B$31=1,H4157,I4157)</f>
        <v>0.15968955785512701</v>
      </c>
    </row>
    <row r="4158" spans="1:10" x14ac:dyDescent="0.25">
      <c r="A4158">
        <v>4152</v>
      </c>
      <c r="B4158">
        <v>67.900000000000006</v>
      </c>
      <c r="C4158">
        <v>5685.8</v>
      </c>
      <c r="D4158">
        <f>MOD(A4158-1+'Peaker Keys'!$B$7,'Peaker Keys'!$B$5)</f>
        <v>4175</v>
      </c>
      <c r="E4158">
        <f>INT(D4158/'Peaker Keys'!$B$6)+1</f>
        <v>174</v>
      </c>
      <c r="F4158">
        <f>MOD(D4158,'Peaker Keys'!$B$6)</f>
        <v>23</v>
      </c>
      <c r="G4158" t="str">
        <f>VLOOKUP(E4158,Clustering!$A$6:$B$370,2,FALSE)</f>
        <v>Spring</v>
      </c>
      <c r="H4158">
        <f>IF('Peaker Keys'!$B$29&gt;0,MAX(0,MIN('Peaker Keys'!$B$10,B4158/'Peaker Keys'!$B$29)),0)</f>
        <v>0.15968955785512701</v>
      </c>
      <c r="I4158">
        <f>MAX(0,MIN('Peaker Keys'!$B$10,C4158/'Peaker Keys'!$B$30))</f>
        <v>4.7629099840337218E-2</v>
      </c>
      <c r="J4158">
        <f>IF('Peaker Keys'!$B$31=1,H4158,I4158)</f>
        <v>0.15968955785512701</v>
      </c>
    </row>
    <row r="4159" spans="1:10" x14ac:dyDescent="0.25">
      <c r="A4159">
        <v>4153</v>
      </c>
      <c r="B4159">
        <v>67.900000000000006</v>
      </c>
      <c r="C4159">
        <v>5342.3</v>
      </c>
      <c r="D4159">
        <f>MOD(A4159-1+'Peaker Keys'!$B$7,'Peaker Keys'!$B$5)</f>
        <v>4176</v>
      </c>
      <c r="E4159">
        <f>INT(D4159/'Peaker Keys'!$B$6)+1</f>
        <v>175</v>
      </c>
      <c r="F4159">
        <f>MOD(D4159,'Peaker Keys'!$B$6)</f>
        <v>0</v>
      </c>
      <c r="G4159" t="str">
        <f>VLOOKUP(E4159,Clustering!$A$6:$B$370,2,FALSE)</f>
        <v>Summer</v>
      </c>
      <c r="H4159">
        <f>IF('Peaker Keys'!$B$29&gt;0,MAX(0,MIN('Peaker Keys'!$B$10,B4159/'Peaker Keys'!$B$29)),0)</f>
        <v>0.15968955785512701</v>
      </c>
      <c r="I4159">
        <f>MAX(0,MIN('Peaker Keys'!$B$10,C4159/'Peaker Keys'!$B$30))</f>
        <v>4.4751651496189371E-2</v>
      </c>
      <c r="J4159">
        <f>IF('Peaker Keys'!$B$31=1,H4159,I4159)</f>
        <v>0.15968955785512701</v>
      </c>
    </row>
    <row r="4160" spans="1:10" x14ac:dyDescent="0.25">
      <c r="A4160">
        <v>4154</v>
      </c>
      <c r="B4160">
        <v>67.900000000000006</v>
      </c>
      <c r="C4160">
        <v>5108.3999999999996</v>
      </c>
      <c r="D4160">
        <f>MOD(A4160-1+'Peaker Keys'!$B$7,'Peaker Keys'!$B$5)</f>
        <v>4177</v>
      </c>
      <c r="E4160">
        <f>INT(D4160/'Peaker Keys'!$B$6)+1</f>
        <v>175</v>
      </c>
      <c r="F4160">
        <f>MOD(D4160,'Peaker Keys'!$B$6)</f>
        <v>1</v>
      </c>
      <c r="G4160" t="str">
        <f>VLOOKUP(E4160,Clustering!$A$6:$B$370,2,FALSE)</f>
        <v>Summer</v>
      </c>
      <c r="H4160">
        <f>IF('Peaker Keys'!$B$29&gt;0,MAX(0,MIN('Peaker Keys'!$B$10,B4160/'Peaker Keys'!$B$29)),0)</f>
        <v>0.15968955785512701</v>
      </c>
      <c r="I4160">
        <f>MAX(0,MIN('Peaker Keys'!$B$10,C4160/'Peaker Keys'!$B$30))</f>
        <v>4.2792306029824936E-2</v>
      </c>
      <c r="J4160">
        <f>IF('Peaker Keys'!$B$31=1,H4160,I4160)</f>
        <v>0.15968955785512701</v>
      </c>
    </row>
    <row r="4161" spans="1:10" x14ac:dyDescent="0.25">
      <c r="A4161">
        <v>4155</v>
      </c>
      <c r="B4161">
        <v>67.900000000000006</v>
      </c>
      <c r="C4161">
        <v>5108.3999999999996</v>
      </c>
      <c r="D4161">
        <f>MOD(A4161-1+'Peaker Keys'!$B$7,'Peaker Keys'!$B$5)</f>
        <v>4178</v>
      </c>
      <c r="E4161">
        <f>INT(D4161/'Peaker Keys'!$B$6)+1</f>
        <v>175</v>
      </c>
      <c r="F4161">
        <f>MOD(D4161,'Peaker Keys'!$B$6)</f>
        <v>2</v>
      </c>
      <c r="G4161" t="str">
        <f>VLOOKUP(E4161,Clustering!$A$6:$B$370,2,FALSE)</f>
        <v>Summer</v>
      </c>
      <c r="H4161">
        <f>IF('Peaker Keys'!$B$29&gt;0,MAX(0,MIN('Peaker Keys'!$B$10,B4161/'Peaker Keys'!$B$29)),0)</f>
        <v>0.15968955785512701</v>
      </c>
      <c r="I4161">
        <f>MAX(0,MIN('Peaker Keys'!$B$10,C4161/'Peaker Keys'!$B$30))</f>
        <v>4.2792306029824936E-2</v>
      </c>
      <c r="J4161">
        <f>IF('Peaker Keys'!$B$31=1,H4161,I4161)</f>
        <v>0.15968955785512701</v>
      </c>
    </row>
    <row r="4162" spans="1:10" x14ac:dyDescent="0.25">
      <c r="A4162">
        <v>4156</v>
      </c>
      <c r="B4162">
        <v>67.900000000000006</v>
      </c>
      <c r="C4162">
        <v>5108.3999999999996</v>
      </c>
      <c r="D4162">
        <f>MOD(A4162-1+'Peaker Keys'!$B$7,'Peaker Keys'!$B$5)</f>
        <v>4179</v>
      </c>
      <c r="E4162">
        <f>INT(D4162/'Peaker Keys'!$B$6)+1</f>
        <v>175</v>
      </c>
      <c r="F4162">
        <f>MOD(D4162,'Peaker Keys'!$B$6)</f>
        <v>3</v>
      </c>
      <c r="G4162" t="str">
        <f>VLOOKUP(E4162,Clustering!$A$6:$B$370,2,FALSE)</f>
        <v>Summer</v>
      </c>
      <c r="H4162">
        <f>IF('Peaker Keys'!$B$29&gt;0,MAX(0,MIN('Peaker Keys'!$B$10,B4162/'Peaker Keys'!$B$29)),0)</f>
        <v>0.15968955785512701</v>
      </c>
      <c r="I4162">
        <f>MAX(0,MIN('Peaker Keys'!$B$10,C4162/'Peaker Keys'!$B$30))</f>
        <v>4.2792306029824936E-2</v>
      </c>
      <c r="J4162">
        <f>IF('Peaker Keys'!$B$31=1,H4162,I4162)</f>
        <v>0.15968955785512701</v>
      </c>
    </row>
    <row r="4163" spans="1:10" x14ac:dyDescent="0.25">
      <c r="A4163">
        <v>4157</v>
      </c>
      <c r="B4163">
        <v>67.900000000000006</v>
      </c>
      <c r="C4163">
        <v>5108.3999999999996</v>
      </c>
      <c r="D4163">
        <f>MOD(A4163-1+'Peaker Keys'!$B$7,'Peaker Keys'!$B$5)</f>
        <v>4180</v>
      </c>
      <c r="E4163">
        <f>INT(D4163/'Peaker Keys'!$B$6)+1</f>
        <v>175</v>
      </c>
      <c r="F4163">
        <f>MOD(D4163,'Peaker Keys'!$B$6)</f>
        <v>4</v>
      </c>
      <c r="G4163" t="str">
        <f>VLOOKUP(E4163,Clustering!$A$6:$B$370,2,FALSE)</f>
        <v>Summer</v>
      </c>
      <c r="H4163">
        <f>IF('Peaker Keys'!$B$29&gt;0,MAX(0,MIN('Peaker Keys'!$B$10,B4163/'Peaker Keys'!$B$29)),0)</f>
        <v>0.15968955785512701</v>
      </c>
      <c r="I4163">
        <f>MAX(0,MIN('Peaker Keys'!$B$10,C4163/'Peaker Keys'!$B$30))</f>
        <v>4.2792306029824936E-2</v>
      </c>
      <c r="J4163">
        <f>IF('Peaker Keys'!$B$31=1,H4163,I4163)</f>
        <v>0.15968955785512701</v>
      </c>
    </row>
    <row r="4164" spans="1:10" x14ac:dyDescent="0.25">
      <c r="A4164">
        <v>4158</v>
      </c>
      <c r="B4164">
        <v>67.900000000000006</v>
      </c>
      <c r="C4164">
        <v>5044.7</v>
      </c>
      <c r="D4164">
        <f>MOD(A4164-1+'Peaker Keys'!$B$7,'Peaker Keys'!$B$5)</f>
        <v>4181</v>
      </c>
      <c r="E4164">
        <f>INT(D4164/'Peaker Keys'!$B$6)+1</f>
        <v>175</v>
      </c>
      <c r="F4164">
        <f>MOD(D4164,'Peaker Keys'!$B$6)</f>
        <v>5</v>
      </c>
      <c r="G4164" t="str">
        <f>VLOOKUP(E4164,Clustering!$A$6:$B$370,2,FALSE)</f>
        <v>Summer</v>
      </c>
      <c r="H4164">
        <f>IF('Peaker Keys'!$B$29&gt;0,MAX(0,MIN('Peaker Keys'!$B$10,B4164/'Peaker Keys'!$B$29)),0)</f>
        <v>0.15968955785512701</v>
      </c>
      <c r="I4164">
        <f>MAX(0,MIN('Peaker Keys'!$B$10,C4164/'Peaker Keys'!$B$30))</f>
        <v>4.2258700616368695E-2</v>
      </c>
      <c r="J4164">
        <f>IF('Peaker Keys'!$B$31=1,H4164,I4164)</f>
        <v>0.15968955785512701</v>
      </c>
    </row>
    <row r="4165" spans="1:10" x14ac:dyDescent="0.25">
      <c r="A4165">
        <v>4159</v>
      </c>
      <c r="B4165">
        <v>67.900000000000006</v>
      </c>
      <c r="C4165">
        <v>5044.7</v>
      </c>
      <c r="D4165">
        <f>MOD(A4165-1+'Peaker Keys'!$B$7,'Peaker Keys'!$B$5)</f>
        <v>4182</v>
      </c>
      <c r="E4165">
        <f>INT(D4165/'Peaker Keys'!$B$6)+1</f>
        <v>175</v>
      </c>
      <c r="F4165">
        <f>MOD(D4165,'Peaker Keys'!$B$6)</f>
        <v>6</v>
      </c>
      <c r="G4165" t="str">
        <f>VLOOKUP(E4165,Clustering!$A$6:$B$370,2,FALSE)</f>
        <v>Summer</v>
      </c>
      <c r="H4165">
        <f>IF('Peaker Keys'!$B$29&gt;0,MAX(0,MIN('Peaker Keys'!$B$10,B4165/'Peaker Keys'!$B$29)),0)</f>
        <v>0.15968955785512701</v>
      </c>
      <c r="I4165">
        <f>MAX(0,MIN('Peaker Keys'!$B$10,C4165/'Peaker Keys'!$B$30))</f>
        <v>4.2258700616368695E-2</v>
      </c>
      <c r="J4165">
        <f>IF('Peaker Keys'!$B$31=1,H4165,I4165)</f>
        <v>0.15968955785512701</v>
      </c>
    </row>
    <row r="4166" spans="1:10" x14ac:dyDescent="0.25">
      <c r="A4166">
        <v>4160</v>
      </c>
      <c r="B4166">
        <v>67.900000000000006</v>
      </c>
      <c r="C4166">
        <v>5044.7</v>
      </c>
      <c r="D4166">
        <f>MOD(A4166-1+'Peaker Keys'!$B$7,'Peaker Keys'!$B$5)</f>
        <v>4183</v>
      </c>
      <c r="E4166">
        <f>INT(D4166/'Peaker Keys'!$B$6)+1</f>
        <v>175</v>
      </c>
      <c r="F4166">
        <f>MOD(D4166,'Peaker Keys'!$B$6)</f>
        <v>7</v>
      </c>
      <c r="G4166" t="str">
        <f>VLOOKUP(E4166,Clustering!$A$6:$B$370,2,FALSE)</f>
        <v>Summer</v>
      </c>
      <c r="H4166">
        <f>IF('Peaker Keys'!$B$29&gt;0,MAX(0,MIN('Peaker Keys'!$B$10,B4166/'Peaker Keys'!$B$29)),0)</f>
        <v>0.15968955785512701</v>
      </c>
      <c r="I4166">
        <f>MAX(0,MIN('Peaker Keys'!$B$10,C4166/'Peaker Keys'!$B$30))</f>
        <v>4.2258700616368695E-2</v>
      </c>
      <c r="J4166">
        <f>IF('Peaker Keys'!$B$31=1,H4166,I4166)</f>
        <v>0.15968955785512701</v>
      </c>
    </row>
    <row r="4167" spans="1:10" x14ac:dyDescent="0.25">
      <c r="A4167">
        <v>4161</v>
      </c>
      <c r="B4167">
        <v>67.900000000000006</v>
      </c>
      <c r="C4167">
        <v>5044.7</v>
      </c>
      <c r="D4167">
        <f>MOD(A4167-1+'Peaker Keys'!$B$7,'Peaker Keys'!$B$5)</f>
        <v>4184</v>
      </c>
      <c r="E4167">
        <f>INT(D4167/'Peaker Keys'!$B$6)+1</f>
        <v>175</v>
      </c>
      <c r="F4167">
        <f>MOD(D4167,'Peaker Keys'!$B$6)</f>
        <v>8</v>
      </c>
      <c r="G4167" t="str">
        <f>VLOOKUP(E4167,Clustering!$A$6:$B$370,2,FALSE)</f>
        <v>Summer</v>
      </c>
      <c r="H4167">
        <f>IF('Peaker Keys'!$B$29&gt;0,MAX(0,MIN('Peaker Keys'!$B$10,B4167/'Peaker Keys'!$B$29)),0)</f>
        <v>0.15968955785512701</v>
      </c>
      <c r="I4167">
        <f>MAX(0,MIN('Peaker Keys'!$B$10,C4167/'Peaker Keys'!$B$30))</f>
        <v>4.2258700616368695E-2</v>
      </c>
      <c r="J4167">
        <f>IF('Peaker Keys'!$B$31=1,H4167,I4167)</f>
        <v>0.15968955785512701</v>
      </c>
    </row>
    <row r="4168" spans="1:10" x14ac:dyDescent="0.25">
      <c r="A4168">
        <v>4162</v>
      </c>
      <c r="B4168">
        <v>67.900000000000006</v>
      </c>
      <c r="C4168">
        <v>5251.8</v>
      </c>
      <c r="D4168">
        <f>MOD(A4168-1+'Peaker Keys'!$B$7,'Peaker Keys'!$B$5)</f>
        <v>4185</v>
      </c>
      <c r="E4168">
        <f>INT(D4168/'Peaker Keys'!$B$6)+1</f>
        <v>175</v>
      </c>
      <c r="F4168">
        <f>MOD(D4168,'Peaker Keys'!$B$6)</f>
        <v>9</v>
      </c>
      <c r="G4168" t="str">
        <f>VLOOKUP(E4168,Clustering!$A$6:$B$370,2,FALSE)</f>
        <v>Summer</v>
      </c>
      <c r="H4168">
        <f>IF('Peaker Keys'!$B$29&gt;0,MAX(0,MIN('Peaker Keys'!$B$10,B4168/'Peaker Keys'!$B$29)),0)</f>
        <v>0.15968955785512701</v>
      </c>
      <c r="I4168">
        <f>MAX(0,MIN('Peaker Keys'!$B$10,C4168/'Peaker Keys'!$B$30))</f>
        <v>4.3993546473932076E-2</v>
      </c>
      <c r="J4168">
        <f>IF('Peaker Keys'!$B$31=1,H4168,I4168)</f>
        <v>0.15968955785512701</v>
      </c>
    </row>
    <row r="4169" spans="1:10" x14ac:dyDescent="0.25">
      <c r="A4169">
        <v>4163</v>
      </c>
      <c r="B4169">
        <v>67.900000000000006</v>
      </c>
      <c r="C4169">
        <v>5316.5</v>
      </c>
      <c r="D4169">
        <f>MOD(A4169-1+'Peaker Keys'!$B$7,'Peaker Keys'!$B$5)</f>
        <v>4186</v>
      </c>
      <c r="E4169">
        <f>INT(D4169/'Peaker Keys'!$B$6)+1</f>
        <v>175</v>
      </c>
      <c r="F4169">
        <f>MOD(D4169,'Peaker Keys'!$B$6)</f>
        <v>10</v>
      </c>
      <c r="G4169" t="str">
        <f>VLOOKUP(E4169,Clustering!$A$6:$B$370,2,FALSE)</f>
        <v>Summer</v>
      </c>
      <c r="H4169">
        <f>IF('Peaker Keys'!$B$29&gt;0,MAX(0,MIN('Peaker Keys'!$B$10,B4169/'Peaker Keys'!$B$29)),0)</f>
        <v>0.15968955785512701</v>
      </c>
      <c r="I4169">
        <f>MAX(0,MIN('Peaker Keys'!$B$10,C4169/'Peaker Keys'!$B$30))</f>
        <v>4.4535528738462983E-2</v>
      </c>
      <c r="J4169">
        <f>IF('Peaker Keys'!$B$31=1,H4169,I4169)</f>
        <v>0.15968955785512701</v>
      </c>
    </row>
    <row r="4170" spans="1:10" x14ac:dyDescent="0.25">
      <c r="A4170">
        <v>4164</v>
      </c>
      <c r="B4170">
        <v>67.900000000000006</v>
      </c>
      <c r="C4170">
        <v>5316.5</v>
      </c>
      <c r="D4170">
        <f>MOD(A4170-1+'Peaker Keys'!$B$7,'Peaker Keys'!$B$5)</f>
        <v>4187</v>
      </c>
      <c r="E4170">
        <f>INT(D4170/'Peaker Keys'!$B$6)+1</f>
        <v>175</v>
      </c>
      <c r="F4170">
        <f>MOD(D4170,'Peaker Keys'!$B$6)</f>
        <v>11</v>
      </c>
      <c r="G4170" t="str">
        <f>VLOOKUP(E4170,Clustering!$A$6:$B$370,2,FALSE)</f>
        <v>Summer</v>
      </c>
      <c r="H4170">
        <f>IF('Peaker Keys'!$B$29&gt;0,MAX(0,MIN('Peaker Keys'!$B$10,B4170/'Peaker Keys'!$B$29)),0)</f>
        <v>0.15968955785512701</v>
      </c>
      <c r="I4170">
        <f>MAX(0,MIN('Peaker Keys'!$B$10,C4170/'Peaker Keys'!$B$30))</f>
        <v>4.4535528738462983E-2</v>
      </c>
      <c r="J4170">
        <f>IF('Peaker Keys'!$B$31=1,H4170,I4170)</f>
        <v>0.15968955785512701</v>
      </c>
    </row>
    <row r="4171" spans="1:10" x14ac:dyDescent="0.25">
      <c r="A4171">
        <v>4165</v>
      </c>
      <c r="B4171">
        <v>67.900000000000006</v>
      </c>
      <c r="C4171">
        <v>5954.9</v>
      </c>
      <c r="D4171">
        <f>MOD(A4171-1+'Peaker Keys'!$B$7,'Peaker Keys'!$B$5)</f>
        <v>4188</v>
      </c>
      <c r="E4171">
        <f>INT(D4171/'Peaker Keys'!$B$6)+1</f>
        <v>175</v>
      </c>
      <c r="F4171">
        <f>MOD(D4171,'Peaker Keys'!$B$6)</f>
        <v>12</v>
      </c>
      <c r="G4171" t="str">
        <f>VLOOKUP(E4171,Clustering!$A$6:$B$370,2,FALSE)</f>
        <v>Summer</v>
      </c>
      <c r="H4171">
        <f>IF('Peaker Keys'!$B$29&gt;0,MAX(0,MIN('Peaker Keys'!$B$10,B4171/'Peaker Keys'!$B$29)),0)</f>
        <v>0.15968955785512701</v>
      </c>
      <c r="I4171">
        <f>MAX(0,MIN('Peaker Keys'!$B$10,C4171/'Peaker Keys'!$B$30))</f>
        <v>4.9883310464529894E-2</v>
      </c>
      <c r="J4171">
        <f>IF('Peaker Keys'!$B$31=1,H4171,I4171)</f>
        <v>0.15968955785512701</v>
      </c>
    </row>
    <row r="4172" spans="1:10" x14ac:dyDescent="0.25">
      <c r="A4172">
        <v>4166</v>
      </c>
      <c r="B4172">
        <v>67.900000000000006</v>
      </c>
      <c r="C4172">
        <v>6455.4</v>
      </c>
      <c r="D4172">
        <f>MOD(A4172-1+'Peaker Keys'!$B$7,'Peaker Keys'!$B$5)</f>
        <v>4189</v>
      </c>
      <c r="E4172">
        <f>INT(D4172/'Peaker Keys'!$B$6)+1</f>
        <v>175</v>
      </c>
      <c r="F4172">
        <f>MOD(D4172,'Peaker Keys'!$B$6)</f>
        <v>13</v>
      </c>
      <c r="G4172" t="str">
        <f>VLOOKUP(E4172,Clustering!$A$6:$B$370,2,FALSE)</f>
        <v>Summer</v>
      </c>
      <c r="H4172">
        <f>IF('Peaker Keys'!$B$29&gt;0,MAX(0,MIN('Peaker Keys'!$B$10,B4172/'Peaker Keys'!$B$29)),0)</f>
        <v>0.15968955785512701</v>
      </c>
      <c r="I4172">
        <f>MAX(0,MIN('Peaker Keys'!$B$10,C4172/'Peaker Keys'!$B$30))</f>
        <v>5.4075924427400342E-2</v>
      </c>
      <c r="J4172">
        <f>IF('Peaker Keys'!$B$31=1,H4172,I4172)</f>
        <v>0.15968955785512701</v>
      </c>
    </row>
    <row r="4173" spans="1:10" x14ac:dyDescent="0.25">
      <c r="A4173">
        <v>4167</v>
      </c>
      <c r="B4173">
        <v>113.1</v>
      </c>
      <c r="C4173">
        <v>11347.3</v>
      </c>
      <c r="D4173">
        <f>MOD(A4173-1+'Peaker Keys'!$B$7,'Peaker Keys'!$B$5)</f>
        <v>4190</v>
      </c>
      <c r="E4173">
        <f>INT(D4173/'Peaker Keys'!$B$6)+1</f>
        <v>175</v>
      </c>
      <c r="F4173">
        <f>MOD(D4173,'Peaker Keys'!$B$6)</f>
        <v>14</v>
      </c>
      <c r="G4173" t="str">
        <f>VLOOKUP(E4173,Clustering!$A$6:$B$370,2,FALSE)</f>
        <v>Summer</v>
      </c>
      <c r="H4173">
        <f>IF('Peaker Keys'!$B$29&gt;0,MAX(0,MIN('Peaker Keys'!$B$10,B4173/'Peaker Keys'!$B$29)),0)</f>
        <v>0.26599247412982124</v>
      </c>
      <c r="I4173">
        <f>MAX(0,MIN('Peaker Keys'!$B$10,C4173/'Peaker Keys'!$B$30))</f>
        <v>9.5054642199560044E-2</v>
      </c>
      <c r="J4173">
        <f>IF('Peaker Keys'!$B$31=1,H4173,I4173)</f>
        <v>0.26599247412982124</v>
      </c>
    </row>
    <row r="4174" spans="1:10" x14ac:dyDescent="0.25">
      <c r="A4174">
        <v>4168</v>
      </c>
      <c r="B4174">
        <v>67.900000000000006</v>
      </c>
      <c r="C4174">
        <v>13965.4</v>
      </c>
      <c r="D4174">
        <f>MOD(A4174-1+'Peaker Keys'!$B$7,'Peaker Keys'!$B$5)</f>
        <v>4191</v>
      </c>
      <c r="E4174">
        <f>INT(D4174/'Peaker Keys'!$B$6)+1</f>
        <v>175</v>
      </c>
      <c r="F4174">
        <f>MOD(D4174,'Peaker Keys'!$B$6)</f>
        <v>15</v>
      </c>
      <c r="G4174" t="str">
        <f>VLOOKUP(E4174,Clustering!$A$6:$B$370,2,FALSE)</f>
        <v>Summer</v>
      </c>
      <c r="H4174">
        <f>IF('Peaker Keys'!$B$29&gt;0,MAX(0,MIN('Peaker Keys'!$B$10,B4174/'Peaker Keys'!$B$29)),0)</f>
        <v>0.15968955785512701</v>
      </c>
      <c r="I4174">
        <f>MAX(0,MIN('Peaker Keys'!$B$10,C4174/'Peaker Keys'!$B$30))</f>
        <v>0.11698607599814369</v>
      </c>
      <c r="J4174">
        <f>IF('Peaker Keys'!$B$31=1,H4174,I4174)</f>
        <v>0.15968955785512701</v>
      </c>
    </row>
    <row r="4175" spans="1:10" x14ac:dyDescent="0.25">
      <c r="A4175">
        <v>4169</v>
      </c>
      <c r="B4175">
        <v>113.1</v>
      </c>
      <c r="C4175">
        <v>14144.8</v>
      </c>
      <c r="D4175">
        <f>MOD(A4175-1+'Peaker Keys'!$B$7,'Peaker Keys'!$B$5)</f>
        <v>4192</v>
      </c>
      <c r="E4175">
        <f>INT(D4175/'Peaker Keys'!$B$6)+1</f>
        <v>175</v>
      </c>
      <c r="F4175">
        <f>MOD(D4175,'Peaker Keys'!$B$6)</f>
        <v>16</v>
      </c>
      <c r="G4175" t="str">
        <f>VLOOKUP(E4175,Clustering!$A$6:$B$370,2,FALSE)</f>
        <v>Summer</v>
      </c>
      <c r="H4175">
        <f>IF('Peaker Keys'!$B$29&gt;0,MAX(0,MIN('Peaker Keys'!$B$10,B4175/'Peaker Keys'!$B$29)),0)</f>
        <v>0.26599247412982124</v>
      </c>
      <c r="I4175">
        <f>MAX(0,MIN('Peaker Keys'!$B$10,C4175/'Peaker Keys'!$B$30))</f>
        <v>0.1184888830809388</v>
      </c>
      <c r="J4175">
        <f>IF('Peaker Keys'!$B$31=1,H4175,I4175)</f>
        <v>0.26599247412982124</v>
      </c>
    </row>
    <row r="4176" spans="1:10" x14ac:dyDescent="0.25">
      <c r="A4176">
        <v>4170</v>
      </c>
      <c r="B4176">
        <v>109</v>
      </c>
      <c r="C4176">
        <v>14063.8</v>
      </c>
      <c r="D4176">
        <f>MOD(A4176-1+'Peaker Keys'!$B$7,'Peaker Keys'!$B$5)</f>
        <v>4193</v>
      </c>
      <c r="E4176">
        <f>INT(D4176/'Peaker Keys'!$B$6)+1</f>
        <v>175</v>
      </c>
      <c r="F4176">
        <f>MOD(D4176,'Peaker Keys'!$B$6)</f>
        <v>17</v>
      </c>
      <c r="G4176" t="str">
        <f>VLOOKUP(E4176,Clustering!$A$6:$B$370,2,FALSE)</f>
        <v>Summer</v>
      </c>
      <c r="H4176">
        <f>IF('Peaker Keys'!$B$29&gt;0,MAX(0,MIN('Peaker Keys'!$B$10,B4176/'Peaker Keys'!$B$29)),0)</f>
        <v>0.25634995296331137</v>
      </c>
      <c r="I4176">
        <f>MAX(0,MIN('Peaker Keys'!$B$10,C4176/'Peaker Keys'!$B$30))</f>
        <v>0.11781035814389083</v>
      </c>
      <c r="J4176">
        <f>IF('Peaker Keys'!$B$31=1,H4176,I4176)</f>
        <v>0.25634995296331137</v>
      </c>
    </row>
    <row r="4177" spans="1:10" x14ac:dyDescent="0.25">
      <c r="A4177">
        <v>4171</v>
      </c>
      <c r="B4177">
        <v>67.900000000000006</v>
      </c>
      <c r="C4177">
        <v>11894.3</v>
      </c>
      <c r="D4177">
        <f>MOD(A4177-1+'Peaker Keys'!$B$7,'Peaker Keys'!$B$5)</f>
        <v>4194</v>
      </c>
      <c r="E4177">
        <f>INT(D4177/'Peaker Keys'!$B$6)+1</f>
        <v>175</v>
      </c>
      <c r="F4177">
        <f>MOD(D4177,'Peaker Keys'!$B$6)</f>
        <v>18</v>
      </c>
      <c r="G4177" t="str">
        <f>VLOOKUP(E4177,Clustering!$A$6:$B$370,2,FALSE)</f>
        <v>Summer</v>
      </c>
      <c r="H4177">
        <f>IF('Peaker Keys'!$B$29&gt;0,MAX(0,MIN('Peaker Keys'!$B$10,B4177/'Peaker Keys'!$B$29)),0)</f>
        <v>0.15968955785512701</v>
      </c>
      <c r="I4177">
        <f>MAX(0,MIN('Peaker Keys'!$B$10,C4177/'Peaker Keys'!$B$30))</f>
        <v>9.9636779737402467E-2</v>
      </c>
      <c r="J4177">
        <f>IF('Peaker Keys'!$B$31=1,H4177,I4177)</f>
        <v>0.15968955785512701</v>
      </c>
    </row>
    <row r="4178" spans="1:10" x14ac:dyDescent="0.25">
      <c r="A4178">
        <v>4172</v>
      </c>
      <c r="B4178">
        <v>0</v>
      </c>
      <c r="C4178">
        <v>8468.7000000000007</v>
      </c>
      <c r="D4178">
        <f>MOD(A4178-1+'Peaker Keys'!$B$7,'Peaker Keys'!$B$5)</f>
        <v>4195</v>
      </c>
      <c r="E4178">
        <f>INT(D4178/'Peaker Keys'!$B$6)+1</f>
        <v>175</v>
      </c>
      <c r="F4178">
        <f>MOD(D4178,'Peaker Keys'!$B$6)</f>
        <v>19</v>
      </c>
      <c r="G4178" t="str">
        <f>VLOOKUP(E4178,Clustering!$A$6:$B$370,2,FALSE)</f>
        <v>Summer</v>
      </c>
      <c r="H4178">
        <f>IF('Peaker Keys'!$B$29&gt;0,MAX(0,MIN('Peaker Keys'!$B$10,B4178/'Peaker Keys'!$B$29)),0)</f>
        <v>0</v>
      </c>
      <c r="I4178">
        <f>MAX(0,MIN('Peaker Keys'!$B$10,C4178/'Peaker Keys'!$B$30))</f>
        <v>7.094103869602586E-2</v>
      </c>
      <c r="J4178">
        <f>IF('Peaker Keys'!$B$31=1,H4178,I4178)</f>
        <v>0</v>
      </c>
    </row>
    <row r="4179" spans="1:10" x14ac:dyDescent="0.25">
      <c r="A4179">
        <v>4173</v>
      </c>
      <c r="B4179">
        <v>0</v>
      </c>
      <c r="C4179">
        <v>5850</v>
      </c>
      <c r="D4179">
        <f>MOD(A4179-1+'Peaker Keys'!$B$7,'Peaker Keys'!$B$5)</f>
        <v>4196</v>
      </c>
      <c r="E4179">
        <f>INT(D4179/'Peaker Keys'!$B$6)+1</f>
        <v>175</v>
      </c>
      <c r="F4179">
        <f>MOD(D4179,'Peaker Keys'!$B$6)</f>
        <v>20</v>
      </c>
      <c r="G4179" t="str">
        <f>VLOOKUP(E4179,Clustering!$A$6:$B$370,2,FALSE)</f>
        <v>Summer</v>
      </c>
      <c r="H4179">
        <f>IF('Peaker Keys'!$B$29&gt;0,MAX(0,MIN('Peaker Keys'!$B$10,B4179/'Peaker Keys'!$B$29)),0)</f>
        <v>0</v>
      </c>
      <c r="I4179">
        <f>MAX(0,MIN('Peaker Keys'!$B$10,C4179/'Peaker Keys'!$B$30))</f>
        <v>4.9004578786797412E-2</v>
      </c>
      <c r="J4179">
        <f>IF('Peaker Keys'!$B$31=1,H4179,I4179)</f>
        <v>0</v>
      </c>
    </row>
    <row r="4180" spans="1:10" x14ac:dyDescent="0.25">
      <c r="A4180">
        <v>4174</v>
      </c>
      <c r="B4180">
        <v>0</v>
      </c>
      <c r="C4180">
        <v>6687.8</v>
      </c>
      <c r="D4180">
        <f>MOD(A4180-1+'Peaker Keys'!$B$7,'Peaker Keys'!$B$5)</f>
        <v>4197</v>
      </c>
      <c r="E4180">
        <f>INT(D4180/'Peaker Keys'!$B$6)+1</f>
        <v>175</v>
      </c>
      <c r="F4180">
        <f>MOD(D4180,'Peaker Keys'!$B$6)</f>
        <v>21</v>
      </c>
      <c r="G4180" t="str">
        <f>VLOOKUP(E4180,Clustering!$A$6:$B$370,2,FALSE)</f>
        <v>Summer</v>
      </c>
      <c r="H4180">
        <f>IF('Peaker Keys'!$B$29&gt;0,MAX(0,MIN('Peaker Keys'!$B$10,B4180/'Peaker Keys'!$B$29)),0)</f>
        <v>0</v>
      </c>
      <c r="I4180">
        <f>MAX(0,MIN('Peaker Keys'!$B$10,C4180/'Peaker Keys'!$B$30))</f>
        <v>5.6022704617152773E-2</v>
      </c>
      <c r="J4180">
        <f>IF('Peaker Keys'!$B$31=1,H4180,I4180)</f>
        <v>0</v>
      </c>
    </row>
    <row r="4181" spans="1:10" x14ac:dyDescent="0.25">
      <c r="A4181">
        <v>4175</v>
      </c>
      <c r="B4181">
        <v>0</v>
      </c>
      <c r="C4181">
        <v>3239.3</v>
      </c>
      <c r="D4181">
        <f>MOD(A4181-1+'Peaker Keys'!$B$7,'Peaker Keys'!$B$5)</f>
        <v>4198</v>
      </c>
      <c r="E4181">
        <f>INT(D4181/'Peaker Keys'!$B$6)+1</f>
        <v>175</v>
      </c>
      <c r="F4181">
        <f>MOD(D4181,'Peaker Keys'!$B$6)</f>
        <v>22</v>
      </c>
      <c r="G4181" t="str">
        <f>VLOOKUP(E4181,Clustering!$A$6:$B$370,2,FALSE)</f>
        <v>Summer</v>
      </c>
      <c r="H4181">
        <f>IF('Peaker Keys'!$B$29&gt;0,MAX(0,MIN('Peaker Keys'!$B$10,B4181/'Peaker Keys'!$B$29)),0)</f>
        <v>0</v>
      </c>
      <c r="I4181">
        <f>MAX(0,MIN('Peaker Keys'!$B$10,C4181/'Peaker Keys'!$B$30))</f>
        <v>2.71351336861663E-2</v>
      </c>
      <c r="J4181">
        <f>IF('Peaker Keys'!$B$31=1,H4181,I4181)</f>
        <v>0</v>
      </c>
    </row>
    <row r="4182" spans="1:10" x14ac:dyDescent="0.25">
      <c r="A4182">
        <v>4176</v>
      </c>
      <c r="B4182">
        <v>0</v>
      </c>
      <c r="C4182">
        <v>829.8</v>
      </c>
      <c r="D4182">
        <f>MOD(A4182-1+'Peaker Keys'!$B$7,'Peaker Keys'!$B$5)</f>
        <v>4199</v>
      </c>
      <c r="E4182">
        <f>INT(D4182/'Peaker Keys'!$B$6)+1</f>
        <v>175</v>
      </c>
      <c r="F4182">
        <f>MOD(D4182,'Peaker Keys'!$B$6)</f>
        <v>23</v>
      </c>
      <c r="G4182" t="str">
        <f>VLOOKUP(E4182,Clustering!$A$6:$B$370,2,FALSE)</f>
        <v>Summer</v>
      </c>
      <c r="H4182">
        <f>IF('Peaker Keys'!$B$29&gt;0,MAX(0,MIN('Peaker Keys'!$B$10,B4182/'Peaker Keys'!$B$29)),0)</f>
        <v>0</v>
      </c>
      <c r="I4182">
        <f>MAX(0,MIN('Peaker Keys'!$B$10,C4182/'Peaker Keys'!$B$30))</f>
        <v>6.9511110217580323E-3</v>
      </c>
      <c r="J4182">
        <f>IF('Peaker Keys'!$B$31=1,H4182,I4182)</f>
        <v>0</v>
      </c>
    </row>
    <row r="4183" spans="1:10" x14ac:dyDescent="0.25">
      <c r="A4183">
        <v>4177</v>
      </c>
      <c r="B4183">
        <v>0</v>
      </c>
      <c r="C4183">
        <v>650.70000000000005</v>
      </c>
      <c r="D4183">
        <f>MOD(A4183-1+'Peaker Keys'!$B$7,'Peaker Keys'!$B$5)</f>
        <v>4200</v>
      </c>
      <c r="E4183">
        <f>INT(D4183/'Peaker Keys'!$B$6)+1</f>
        <v>176</v>
      </c>
      <c r="F4183">
        <f>MOD(D4183,'Peaker Keys'!$B$6)</f>
        <v>0</v>
      </c>
      <c r="G4183" t="str">
        <f>VLOOKUP(E4183,Clustering!$A$6:$B$370,2,FALSE)</f>
        <v>Spring</v>
      </c>
      <c r="H4183">
        <f>IF('Peaker Keys'!$B$29&gt;0,MAX(0,MIN('Peaker Keys'!$B$10,B4183/'Peaker Keys'!$B$29)),0)</f>
        <v>0</v>
      </c>
      <c r="I4183">
        <f>MAX(0,MIN('Peaker Keys'!$B$10,C4183/'Peaker Keys'!$B$30))</f>
        <v>5.4508169942853119E-3</v>
      </c>
      <c r="J4183">
        <f>IF('Peaker Keys'!$B$31=1,H4183,I4183)</f>
        <v>0</v>
      </c>
    </row>
    <row r="4184" spans="1:10" x14ac:dyDescent="0.25">
      <c r="A4184">
        <v>4178</v>
      </c>
      <c r="B4184">
        <v>0</v>
      </c>
      <c r="C4184">
        <v>650.70000000000005</v>
      </c>
      <c r="D4184">
        <f>MOD(A4184-1+'Peaker Keys'!$B$7,'Peaker Keys'!$B$5)</f>
        <v>4201</v>
      </c>
      <c r="E4184">
        <f>INT(D4184/'Peaker Keys'!$B$6)+1</f>
        <v>176</v>
      </c>
      <c r="F4184">
        <f>MOD(D4184,'Peaker Keys'!$B$6)</f>
        <v>1</v>
      </c>
      <c r="G4184" t="str">
        <f>VLOOKUP(E4184,Clustering!$A$6:$B$370,2,FALSE)</f>
        <v>Spring</v>
      </c>
      <c r="H4184">
        <f>IF('Peaker Keys'!$B$29&gt;0,MAX(0,MIN('Peaker Keys'!$B$10,B4184/'Peaker Keys'!$B$29)),0)</f>
        <v>0</v>
      </c>
      <c r="I4184">
        <f>MAX(0,MIN('Peaker Keys'!$B$10,C4184/'Peaker Keys'!$B$30))</f>
        <v>5.4508169942853119E-3</v>
      </c>
      <c r="J4184">
        <f>IF('Peaker Keys'!$B$31=1,H4184,I4184)</f>
        <v>0</v>
      </c>
    </row>
    <row r="4185" spans="1:10" x14ac:dyDescent="0.25">
      <c r="A4185">
        <v>4179</v>
      </c>
      <c r="B4185">
        <v>0</v>
      </c>
      <c r="C4185">
        <v>650.70000000000005</v>
      </c>
      <c r="D4185">
        <f>MOD(A4185-1+'Peaker Keys'!$B$7,'Peaker Keys'!$B$5)</f>
        <v>4202</v>
      </c>
      <c r="E4185">
        <f>INT(D4185/'Peaker Keys'!$B$6)+1</f>
        <v>176</v>
      </c>
      <c r="F4185">
        <f>MOD(D4185,'Peaker Keys'!$B$6)</f>
        <v>2</v>
      </c>
      <c r="G4185" t="str">
        <f>VLOOKUP(E4185,Clustering!$A$6:$B$370,2,FALSE)</f>
        <v>Spring</v>
      </c>
      <c r="H4185">
        <f>IF('Peaker Keys'!$B$29&gt;0,MAX(0,MIN('Peaker Keys'!$B$10,B4185/'Peaker Keys'!$B$29)),0)</f>
        <v>0</v>
      </c>
      <c r="I4185">
        <f>MAX(0,MIN('Peaker Keys'!$B$10,C4185/'Peaker Keys'!$B$30))</f>
        <v>5.4508169942853119E-3</v>
      </c>
      <c r="J4185">
        <f>IF('Peaker Keys'!$B$31=1,H4185,I4185)</f>
        <v>0</v>
      </c>
    </row>
    <row r="4186" spans="1:10" x14ac:dyDescent="0.25">
      <c r="A4186">
        <v>4180</v>
      </c>
      <c r="B4186">
        <v>0</v>
      </c>
      <c r="C4186">
        <v>650.70000000000005</v>
      </c>
      <c r="D4186">
        <f>MOD(A4186-1+'Peaker Keys'!$B$7,'Peaker Keys'!$B$5)</f>
        <v>4203</v>
      </c>
      <c r="E4186">
        <f>INT(D4186/'Peaker Keys'!$B$6)+1</f>
        <v>176</v>
      </c>
      <c r="F4186">
        <f>MOD(D4186,'Peaker Keys'!$B$6)</f>
        <v>3</v>
      </c>
      <c r="G4186" t="str">
        <f>VLOOKUP(E4186,Clustering!$A$6:$B$370,2,FALSE)</f>
        <v>Spring</v>
      </c>
      <c r="H4186">
        <f>IF('Peaker Keys'!$B$29&gt;0,MAX(0,MIN('Peaker Keys'!$B$10,B4186/'Peaker Keys'!$B$29)),0)</f>
        <v>0</v>
      </c>
      <c r="I4186">
        <f>MAX(0,MIN('Peaker Keys'!$B$10,C4186/'Peaker Keys'!$B$30))</f>
        <v>5.4508169942853119E-3</v>
      </c>
      <c r="J4186">
        <f>IF('Peaker Keys'!$B$31=1,H4186,I4186)</f>
        <v>0</v>
      </c>
    </row>
    <row r="4187" spans="1:10" x14ac:dyDescent="0.25">
      <c r="A4187">
        <v>4181</v>
      </c>
      <c r="B4187">
        <v>0</v>
      </c>
      <c r="C4187">
        <v>650.70000000000005</v>
      </c>
      <c r="D4187">
        <f>MOD(A4187-1+'Peaker Keys'!$B$7,'Peaker Keys'!$B$5)</f>
        <v>4204</v>
      </c>
      <c r="E4187">
        <f>INT(D4187/'Peaker Keys'!$B$6)+1</f>
        <v>176</v>
      </c>
      <c r="F4187">
        <f>MOD(D4187,'Peaker Keys'!$B$6)</f>
        <v>4</v>
      </c>
      <c r="G4187" t="str">
        <f>VLOOKUP(E4187,Clustering!$A$6:$B$370,2,FALSE)</f>
        <v>Spring</v>
      </c>
      <c r="H4187">
        <f>IF('Peaker Keys'!$B$29&gt;0,MAX(0,MIN('Peaker Keys'!$B$10,B4187/'Peaker Keys'!$B$29)),0)</f>
        <v>0</v>
      </c>
      <c r="I4187">
        <f>MAX(0,MIN('Peaker Keys'!$B$10,C4187/'Peaker Keys'!$B$30))</f>
        <v>5.4508169942853119E-3</v>
      </c>
      <c r="J4187">
        <f>IF('Peaker Keys'!$B$31=1,H4187,I4187)</f>
        <v>0</v>
      </c>
    </row>
    <row r="4188" spans="1:10" x14ac:dyDescent="0.25">
      <c r="A4188">
        <v>4182</v>
      </c>
      <c r="B4188">
        <v>0</v>
      </c>
      <c r="C4188">
        <v>650.70000000000005</v>
      </c>
      <c r="D4188">
        <f>MOD(A4188-1+'Peaker Keys'!$B$7,'Peaker Keys'!$B$5)</f>
        <v>4205</v>
      </c>
      <c r="E4188">
        <f>INT(D4188/'Peaker Keys'!$B$6)+1</f>
        <v>176</v>
      </c>
      <c r="F4188">
        <f>MOD(D4188,'Peaker Keys'!$B$6)</f>
        <v>5</v>
      </c>
      <c r="G4188" t="str">
        <f>VLOOKUP(E4188,Clustering!$A$6:$B$370,2,FALSE)</f>
        <v>Spring</v>
      </c>
      <c r="H4188">
        <f>IF('Peaker Keys'!$B$29&gt;0,MAX(0,MIN('Peaker Keys'!$B$10,B4188/'Peaker Keys'!$B$29)),0)</f>
        <v>0</v>
      </c>
      <c r="I4188">
        <f>MAX(0,MIN('Peaker Keys'!$B$10,C4188/'Peaker Keys'!$B$30))</f>
        <v>5.4508169942853119E-3</v>
      </c>
      <c r="J4188">
        <f>IF('Peaker Keys'!$B$31=1,H4188,I4188)</f>
        <v>0</v>
      </c>
    </row>
    <row r="4189" spans="1:10" x14ac:dyDescent="0.25">
      <c r="A4189">
        <v>4183</v>
      </c>
      <c r="B4189">
        <v>0</v>
      </c>
      <c r="C4189">
        <v>587</v>
      </c>
      <c r="D4189">
        <f>MOD(A4189-1+'Peaker Keys'!$B$7,'Peaker Keys'!$B$5)</f>
        <v>4206</v>
      </c>
      <c r="E4189">
        <f>INT(D4189/'Peaker Keys'!$B$6)+1</f>
        <v>176</v>
      </c>
      <c r="F4189">
        <f>MOD(D4189,'Peaker Keys'!$B$6)</f>
        <v>6</v>
      </c>
      <c r="G4189" t="str">
        <f>VLOOKUP(E4189,Clustering!$A$6:$B$370,2,FALSE)</f>
        <v>Spring</v>
      </c>
      <c r="H4189">
        <f>IF('Peaker Keys'!$B$29&gt;0,MAX(0,MIN('Peaker Keys'!$B$10,B4189/'Peaker Keys'!$B$29)),0)</f>
        <v>0</v>
      </c>
      <c r="I4189">
        <f>MAX(0,MIN('Peaker Keys'!$B$10,C4189/'Peaker Keys'!$B$30))</f>
        <v>4.9172115808290735E-3</v>
      </c>
      <c r="J4189">
        <f>IF('Peaker Keys'!$B$31=1,H4189,I4189)</f>
        <v>0</v>
      </c>
    </row>
    <row r="4190" spans="1:10" x14ac:dyDescent="0.25">
      <c r="A4190">
        <v>4184</v>
      </c>
      <c r="B4190">
        <v>0</v>
      </c>
      <c r="C4190">
        <v>587</v>
      </c>
      <c r="D4190">
        <f>MOD(A4190-1+'Peaker Keys'!$B$7,'Peaker Keys'!$B$5)</f>
        <v>4207</v>
      </c>
      <c r="E4190">
        <f>INT(D4190/'Peaker Keys'!$B$6)+1</f>
        <v>176</v>
      </c>
      <c r="F4190">
        <f>MOD(D4190,'Peaker Keys'!$B$6)</f>
        <v>7</v>
      </c>
      <c r="G4190" t="str">
        <f>VLOOKUP(E4190,Clustering!$A$6:$B$370,2,FALSE)</f>
        <v>Spring</v>
      </c>
      <c r="H4190">
        <f>IF('Peaker Keys'!$B$29&gt;0,MAX(0,MIN('Peaker Keys'!$B$10,B4190/'Peaker Keys'!$B$29)),0)</f>
        <v>0</v>
      </c>
      <c r="I4190">
        <f>MAX(0,MIN('Peaker Keys'!$B$10,C4190/'Peaker Keys'!$B$30))</f>
        <v>4.9172115808290735E-3</v>
      </c>
      <c r="J4190">
        <f>IF('Peaker Keys'!$B$31=1,H4190,I4190)</f>
        <v>0</v>
      </c>
    </row>
    <row r="4191" spans="1:10" x14ac:dyDescent="0.25">
      <c r="A4191">
        <v>4185</v>
      </c>
      <c r="B4191">
        <v>0</v>
      </c>
      <c r="C4191">
        <v>587</v>
      </c>
      <c r="D4191">
        <f>MOD(A4191-1+'Peaker Keys'!$B$7,'Peaker Keys'!$B$5)</f>
        <v>4208</v>
      </c>
      <c r="E4191">
        <f>INT(D4191/'Peaker Keys'!$B$6)+1</f>
        <v>176</v>
      </c>
      <c r="F4191">
        <f>MOD(D4191,'Peaker Keys'!$B$6)</f>
        <v>8</v>
      </c>
      <c r="G4191" t="str">
        <f>VLOOKUP(E4191,Clustering!$A$6:$B$370,2,FALSE)</f>
        <v>Spring</v>
      </c>
      <c r="H4191">
        <f>IF('Peaker Keys'!$B$29&gt;0,MAX(0,MIN('Peaker Keys'!$B$10,B4191/'Peaker Keys'!$B$29)),0)</f>
        <v>0</v>
      </c>
      <c r="I4191">
        <f>MAX(0,MIN('Peaker Keys'!$B$10,C4191/'Peaker Keys'!$B$30))</f>
        <v>4.9172115808290735E-3</v>
      </c>
      <c r="J4191">
        <f>IF('Peaker Keys'!$B$31=1,H4191,I4191)</f>
        <v>0</v>
      </c>
    </row>
    <row r="4192" spans="1:10" x14ac:dyDescent="0.25">
      <c r="A4192">
        <v>4186</v>
      </c>
      <c r="B4192">
        <v>0</v>
      </c>
      <c r="C4192">
        <v>587</v>
      </c>
      <c r="D4192">
        <f>MOD(A4192-1+'Peaker Keys'!$B$7,'Peaker Keys'!$B$5)</f>
        <v>4209</v>
      </c>
      <c r="E4192">
        <f>INT(D4192/'Peaker Keys'!$B$6)+1</f>
        <v>176</v>
      </c>
      <c r="F4192">
        <f>MOD(D4192,'Peaker Keys'!$B$6)</f>
        <v>9</v>
      </c>
      <c r="G4192" t="str">
        <f>VLOOKUP(E4192,Clustering!$A$6:$B$370,2,FALSE)</f>
        <v>Spring</v>
      </c>
      <c r="H4192">
        <f>IF('Peaker Keys'!$B$29&gt;0,MAX(0,MIN('Peaker Keys'!$B$10,B4192/'Peaker Keys'!$B$29)),0)</f>
        <v>0</v>
      </c>
      <c r="I4192">
        <f>MAX(0,MIN('Peaker Keys'!$B$10,C4192/'Peaker Keys'!$B$30))</f>
        <v>4.9172115808290735E-3</v>
      </c>
      <c r="J4192">
        <f>IF('Peaker Keys'!$B$31=1,H4192,I4192)</f>
        <v>0</v>
      </c>
    </row>
    <row r="4193" spans="1:10" x14ac:dyDescent="0.25">
      <c r="A4193">
        <v>4187</v>
      </c>
      <c r="B4193">
        <v>0</v>
      </c>
      <c r="C4193">
        <v>587</v>
      </c>
      <c r="D4193">
        <f>MOD(A4193-1+'Peaker Keys'!$B$7,'Peaker Keys'!$B$5)</f>
        <v>4210</v>
      </c>
      <c r="E4193">
        <f>INT(D4193/'Peaker Keys'!$B$6)+1</f>
        <v>176</v>
      </c>
      <c r="F4193">
        <f>MOD(D4193,'Peaker Keys'!$B$6)</f>
        <v>10</v>
      </c>
      <c r="G4193" t="str">
        <f>VLOOKUP(E4193,Clustering!$A$6:$B$370,2,FALSE)</f>
        <v>Spring</v>
      </c>
      <c r="H4193">
        <f>IF('Peaker Keys'!$B$29&gt;0,MAX(0,MIN('Peaker Keys'!$B$10,B4193/'Peaker Keys'!$B$29)),0)</f>
        <v>0</v>
      </c>
      <c r="I4193">
        <f>MAX(0,MIN('Peaker Keys'!$B$10,C4193/'Peaker Keys'!$B$30))</f>
        <v>4.9172115808290735E-3</v>
      </c>
      <c r="J4193">
        <f>IF('Peaker Keys'!$B$31=1,H4193,I4193)</f>
        <v>0</v>
      </c>
    </row>
    <row r="4194" spans="1:10" x14ac:dyDescent="0.25">
      <c r="A4194">
        <v>4188</v>
      </c>
      <c r="B4194">
        <v>0</v>
      </c>
      <c r="C4194">
        <v>795.1</v>
      </c>
      <c r="D4194">
        <f>MOD(A4194-1+'Peaker Keys'!$B$7,'Peaker Keys'!$B$5)</f>
        <v>4211</v>
      </c>
      <c r="E4194">
        <f>INT(D4194/'Peaker Keys'!$B$6)+1</f>
        <v>176</v>
      </c>
      <c r="F4194">
        <f>MOD(D4194,'Peaker Keys'!$B$6)</f>
        <v>11</v>
      </c>
      <c r="G4194" t="str">
        <f>VLOOKUP(E4194,Clustering!$A$6:$B$370,2,FALSE)</f>
        <v>Spring</v>
      </c>
      <c r="H4194">
        <f>IF('Peaker Keys'!$B$29&gt;0,MAX(0,MIN('Peaker Keys'!$B$10,B4194/'Peaker Keys'!$B$29)),0)</f>
        <v>0</v>
      </c>
      <c r="I4194">
        <f>MAX(0,MIN('Peaker Keys'!$B$10,C4194/'Peaker Keys'!$B$30))</f>
        <v>6.660434289467115E-3</v>
      </c>
      <c r="J4194">
        <f>IF('Peaker Keys'!$B$31=1,H4194,I4194)</f>
        <v>0</v>
      </c>
    </row>
    <row r="4195" spans="1:10" x14ac:dyDescent="0.25">
      <c r="A4195">
        <v>4189</v>
      </c>
      <c r="B4195">
        <v>0</v>
      </c>
      <c r="C4195">
        <v>824</v>
      </c>
      <c r="D4195">
        <f>MOD(A4195-1+'Peaker Keys'!$B$7,'Peaker Keys'!$B$5)</f>
        <v>4212</v>
      </c>
      <c r="E4195">
        <f>INT(D4195/'Peaker Keys'!$B$6)+1</f>
        <v>176</v>
      </c>
      <c r="F4195">
        <f>MOD(D4195,'Peaker Keys'!$B$6)</f>
        <v>12</v>
      </c>
      <c r="G4195" t="str">
        <f>VLOOKUP(E4195,Clustering!$A$6:$B$370,2,FALSE)</f>
        <v>Spring</v>
      </c>
      <c r="H4195">
        <f>IF('Peaker Keys'!$B$29&gt;0,MAX(0,MIN('Peaker Keys'!$B$10,B4195/'Peaker Keys'!$B$29)),0)</f>
        <v>0</v>
      </c>
      <c r="I4195">
        <f>MAX(0,MIN('Peaker Keys'!$B$10,C4195/'Peaker Keys'!$B$30))</f>
        <v>6.9025252855249688E-3</v>
      </c>
      <c r="J4195">
        <f>IF('Peaker Keys'!$B$31=1,H4195,I4195)</f>
        <v>0</v>
      </c>
    </row>
    <row r="4196" spans="1:10" x14ac:dyDescent="0.25">
      <c r="A4196">
        <v>4190</v>
      </c>
      <c r="B4196">
        <v>0</v>
      </c>
      <c r="C4196">
        <v>858.8</v>
      </c>
      <c r="D4196">
        <f>MOD(A4196-1+'Peaker Keys'!$B$7,'Peaker Keys'!$B$5)</f>
        <v>4213</v>
      </c>
      <c r="E4196">
        <f>INT(D4196/'Peaker Keys'!$B$6)+1</f>
        <v>176</v>
      </c>
      <c r="F4196">
        <f>MOD(D4196,'Peaker Keys'!$B$6)</f>
        <v>13</v>
      </c>
      <c r="G4196" t="str">
        <f>VLOOKUP(E4196,Clustering!$A$6:$B$370,2,FALSE)</f>
        <v>Spring</v>
      </c>
      <c r="H4196">
        <f>IF('Peaker Keys'!$B$29&gt;0,MAX(0,MIN('Peaker Keys'!$B$10,B4196/'Peaker Keys'!$B$29)),0)</f>
        <v>0</v>
      </c>
      <c r="I4196">
        <f>MAX(0,MIN('Peaker Keys'!$B$10,C4196/'Peaker Keys'!$B$30))</f>
        <v>7.1940397029233525E-3</v>
      </c>
      <c r="J4196">
        <f>IF('Peaker Keys'!$B$31=1,H4196,I4196)</f>
        <v>0</v>
      </c>
    </row>
    <row r="4197" spans="1:10" x14ac:dyDescent="0.25">
      <c r="A4197">
        <v>4191</v>
      </c>
      <c r="B4197">
        <v>0</v>
      </c>
      <c r="C4197">
        <v>1108.8</v>
      </c>
      <c r="D4197">
        <f>MOD(A4197-1+'Peaker Keys'!$B$7,'Peaker Keys'!$B$5)</f>
        <v>4214</v>
      </c>
      <c r="E4197">
        <f>INT(D4197/'Peaker Keys'!$B$6)+1</f>
        <v>176</v>
      </c>
      <c r="F4197">
        <f>MOD(D4197,'Peaker Keys'!$B$6)</f>
        <v>14</v>
      </c>
      <c r="G4197" t="str">
        <f>VLOOKUP(E4197,Clustering!$A$6:$B$370,2,FALSE)</f>
        <v>Spring</v>
      </c>
      <c r="H4197">
        <f>IF('Peaker Keys'!$B$29&gt;0,MAX(0,MIN('Peaker Keys'!$B$10,B4197/'Peaker Keys'!$B$29)),0)</f>
        <v>0</v>
      </c>
      <c r="I4197">
        <f>MAX(0,MIN('Peaker Keys'!$B$10,C4197/'Peaker Keys'!$B$30))</f>
        <v>9.2882524715899081E-3</v>
      </c>
      <c r="J4197">
        <f>IF('Peaker Keys'!$B$31=1,H4197,I4197)</f>
        <v>0</v>
      </c>
    </row>
    <row r="4198" spans="1:10" x14ac:dyDescent="0.25">
      <c r="A4198">
        <v>4192</v>
      </c>
      <c r="B4198">
        <v>0</v>
      </c>
      <c r="C4198">
        <v>1345.2</v>
      </c>
      <c r="D4198">
        <f>MOD(A4198-1+'Peaker Keys'!$B$7,'Peaker Keys'!$B$5)</f>
        <v>4215</v>
      </c>
      <c r="E4198">
        <f>INT(D4198/'Peaker Keys'!$B$6)+1</f>
        <v>176</v>
      </c>
      <c r="F4198">
        <f>MOD(D4198,'Peaker Keys'!$B$6)</f>
        <v>15</v>
      </c>
      <c r="G4198" t="str">
        <f>VLOOKUP(E4198,Clustering!$A$6:$B$370,2,FALSE)</f>
        <v>Spring</v>
      </c>
      <c r="H4198">
        <f>IF('Peaker Keys'!$B$29&gt;0,MAX(0,MIN('Peaker Keys'!$B$10,B4198/'Peaker Keys'!$B$29)),0)</f>
        <v>0</v>
      </c>
      <c r="I4198">
        <f>MAX(0,MIN('Peaker Keys'!$B$10,C4198/'Peaker Keys'!$B$30))</f>
        <v>1.1268540065641005E-2</v>
      </c>
      <c r="J4198">
        <f>IF('Peaker Keys'!$B$31=1,H4198,I4198)</f>
        <v>0</v>
      </c>
    </row>
    <row r="4199" spans="1:10" x14ac:dyDescent="0.25">
      <c r="A4199">
        <v>4193</v>
      </c>
      <c r="B4199">
        <v>0</v>
      </c>
      <c r="C4199">
        <v>1481.9</v>
      </c>
      <c r="D4199">
        <f>MOD(A4199-1+'Peaker Keys'!$B$7,'Peaker Keys'!$B$5)</f>
        <v>4216</v>
      </c>
      <c r="E4199">
        <f>INT(D4199/'Peaker Keys'!$B$6)+1</f>
        <v>176</v>
      </c>
      <c r="F4199">
        <f>MOD(D4199,'Peaker Keys'!$B$6)</f>
        <v>16</v>
      </c>
      <c r="G4199" t="str">
        <f>VLOOKUP(E4199,Clustering!$A$6:$B$370,2,FALSE)</f>
        <v>Spring</v>
      </c>
      <c r="H4199">
        <f>IF('Peaker Keys'!$B$29&gt;0,MAX(0,MIN('Peaker Keys'!$B$10,B4199/'Peaker Keys'!$B$29)),0)</f>
        <v>0</v>
      </c>
      <c r="I4199">
        <f>MAX(0,MIN('Peaker Keys'!$B$10,C4199/'Peaker Keys'!$B$30))</f>
        <v>1.2413655607547877E-2</v>
      </c>
      <c r="J4199">
        <f>IF('Peaker Keys'!$B$31=1,H4199,I4199)</f>
        <v>0</v>
      </c>
    </row>
    <row r="4200" spans="1:10" x14ac:dyDescent="0.25">
      <c r="A4200">
        <v>4194</v>
      </c>
      <c r="B4200">
        <v>0</v>
      </c>
      <c r="C4200">
        <v>1813.5</v>
      </c>
      <c r="D4200">
        <f>MOD(A4200-1+'Peaker Keys'!$B$7,'Peaker Keys'!$B$5)</f>
        <v>4217</v>
      </c>
      <c r="E4200">
        <f>INT(D4200/'Peaker Keys'!$B$6)+1</f>
        <v>176</v>
      </c>
      <c r="F4200">
        <f>MOD(D4200,'Peaker Keys'!$B$6)</f>
        <v>17</v>
      </c>
      <c r="G4200" t="str">
        <f>VLOOKUP(E4200,Clustering!$A$6:$B$370,2,FALSE)</f>
        <v>Spring</v>
      </c>
      <c r="H4200">
        <f>IF('Peaker Keys'!$B$29&gt;0,MAX(0,MIN('Peaker Keys'!$B$10,B4200/'Peaker Keys'!$B$29)),0)</f>
        <v>0</v>
      </c>
      <c r="I4200">
        <f>MAX(0,MIN('Peaker Keys'!$B$10,C4200/'Peaker Keys'!$B$30))</f>
        <v>1.5191419423907197E-2</v>
      </c>
      <c r="J4200">
        <f>IF('Peaker Keys'!$B$31=1,H4200,I4200)</f>
        <v>0</v>
      </c>
    </row>
    <row r="4201" spans="1:10" x14ac:dyDescent="0.25">
      <c r="A4201">
        <v>4195</v>
      </c>
      <c r="B4201">
        <v>0</v>
      </c>
      <c r="C4201">
        <v>5096</v>
      </c>
      <c r="D4201">
        <f>MOD(A4201-1+'Peaker Keys'!$B$7,'Peaker Keys'!$B$5)</f>
        <v>4218</v>
      </c>
      <c r="E4201">
        <f>INT(D4201/'Peaker Keys'!$B$6)+1</f>
        <v>176</v>
      </c>
      <c r="F4201">
        <f>MOD(D4201,'Peaker Keys'!$B$6)</f>
        <v>18</v>
      </c>
      <c r="G4201" t="str">
        <f>VLOOKUP(E4201,Clustering!$A$6:$B$370,2,FALSE)</f>
        <v>Spring</v>
      </c>
      <c r="H4201">
        <f>IF('Peaker Keys'!$B$29&gt;0,MAX(0,MIN('Peaker Keys'!$B$10,B4201/'Peaker Keys'!$B$29)),0)</f>
        <v>0</v>
      </c>
      <c r="I4201">
        <f>MAX(0,MIN('Peaker Keys'!$B$10,C4201/'Peaker Keys'!$B$30))</f>
        <v>4.2688433076499076E-2</v>
      </c>
      <c r="J4201">
        <f>IF('Peaker Keys'!$B$31=1,H4201,I4201)</f>
        <v>0</v>
      </c>
    </row>
    <row r="4202" spans="1:10" x14ac:dyDescent="0.25">
      <c r="A4202">
        <v>4196</v>
      </c>
      <c r="B4202">
        <v>0</v>
      </c>
      <c r="C4202">
        <v>5813</v>
      </c>
      <c r="D4202">
        <f>MOD(A4202-1+'Peaker Keys'!$B$7,'Peaker Keys'!$B$5)</f>
        <v>4219</v>
      </c>
      <c r="E4202">
        <f>INT(D4202/'Peaker Keys'!$B$6)+1</f>
        <v>176</v>
      </c>
      <c r="F4202">
        <f>MOD(D4202,'Peaker Keys'!$B$6)</f>
        <v>19</v>
      </c>
      <c r="G4202" t="str">
        <f>VLOOKUP(E4202,Clustering!$A$6:$B$370,2,FALSE)</f>
        <v>Spring</v>
      </c>
      <c r="H4202">
        <f>IF('Peaker Keys'!$B$29&gt;0,MAX(0,MIN('Peaker Keys'!$B$10,B4202/'Peaker Keys'!$B$29)),0)</f>
        <v>0</v>
      </c>
      <c r="I4202">
        <f>MAX(0,MIN('Peaker Keys'!$B$10,C4202/'Peaker Keys'!$B$30))</f>
        <v>4.8694635297034758E-2</v>
      </c>
      <c r="J4202">
        <f>IF('Peaker Keys'!$B$31=1,H4202,I4202)</f>
        <v>0</v>
      </c>
    </row>
    <row r="4203" spans="1:10" x14ac:dyDescent="0.25">
      <c r="A4203">
        <v>4197</v>
      </c>
      <c r="B4203">
        <v>0</v>
      </c>
      <c r="C4203">
        <v>4205.3999999999996</v>
      </c>
      <c r="D4203">
        <f>MOD(A4203-1+'Peaker Keys'!$B$7,'Peaker Keys'!$B$5)</f>
        <v>4220</v>
      </c>
      <c r="E4203">
        <f>INT(D4203/'Peaker Keys'!$B$6)+1</f>
        <v>176</v>
      </c>
      <c r="F4203">
        <f>MOD(D4203,'Peaker Keys'!$B$6)</f>
        <v>20</v>
      </c>
      <c r="G4203" t="str">
        <f>VLOOKUP(E4203,Clustering!$A$6:$B$370,2,FALSE)</f>
        <v>Spring</v>
      </c>
      <c r="H4203">
        <f>IF('Peaker Keys'!$B$29&gt;0,MAX(0,MIN('Peaker Keys'!$B$10,B4203/'Peaker Keys'!$B$29)),0)</f>
        <v>0</v>
      </c>
      <c r="I4203">
        <f>MAX(0,MIN('Peaker Keys'!$B$10,C4203/'Peaker Keys'!$B$30))</f>
        <v>3.5228009509401338E-2</v>
      </c>
      <c r="J4203">
        <f>IF('Peaker Keys'!$B$31=1,H4203,I4203)</f>
        <v>0</v>
      </c>
    </row>
    <row r="4204" spans="1:10" x14ac:dyDescent="0.25">
      <c r="A4204">
        <v>4198</v>
      </c>
      <c r="B4204">
        <v>0</v>
      </c>
      <c r="C4204">
        <v>4522.7</v>
      </c>
      <c r="D4204">
        <f>MOD(A4204-1+'Peaker Keys'!$B$7,'Peaker Keys'!$B$5)</f>
        <v>4221</v>
      </c>
      <c r="E4204">
        <f>INT(D4204/'Peaker Keys'!$B$6)+1</f>
        <v>176</v>
      </c>
      <c r="F4204">
        <f>MOD(D4204,'Peaker Keys'!$B$6)</f>
        <v>21</v>
      </c>
      <c r="G4204" t="str">
        <f>VLOOKUP(E4204,Clustering!$A$6:$B$370,2,FALSE)</f>
        <v>Spring</v>
      </c>
      <c r="H4204">
        <f>IF('Peaker Keys'!$B$29&gt;0,MAX(0,MIN('Peaker Keys'!$B$10,B4204/'Peaker Keys'!$B$29)),0)</f>
        <v>0</v>
      </c>
      <c r="I4204">
        <f>MAX(0,MIN('Peaker Keys'!$B$10,C4204/'Peaker Keys'!$B$30))</f>
        <v>3.7885984355392928E-2</v>
      </c>
      <c r="J4204">
        <f>IF('Peaker Keys'!$B$31=1,H4204,I4204)</f>
        <v>0</v>
      </c>
    </row>
    <row r="4205" spans="1:10" x14ac:dyDescent="0.25">
      <c r="A4205">
        <v>4199</v>
      </c>
      <c r="B4205">
        <v>0</v>
      </c>
      <c r="C4205">
        <v>2207.6999999999998</v>
      </c>
      <c r="D4205">
        <f>MOD(A4205-1+'Peaker Keys'!$B$7,'Peaker Keys'!$B$5)</f>
        <v>4222</v>
      </c>
      <c r="E4205">
        <f>INT(D4205/'Peaker Keys'!$B$6)+1</f>
        <v>176</v>
      </c>
      <c r="F4205">
        <f>MOD(D4205,'Peaker Keys'!$B$6)</f>
        <v>22</v>
      </c>
      <c r="G4205" t="str">
        <f>VLOOKUP(E4205,Clustering!$A$6:$B$370,2,FALSE)</f>
        <v>Spring</v>
      </c>
      <c r="H4205">
        <f>IF('Peaker Keys'!$B$29&gt;0,MAX(0,MIN('Peaker Keys'!$B$10,B4205/'Peaker Keys'!$B$29)),0)</f>
        <v>0</v>
      </c>
      <c r="I4205">
        <f>MAX(0,MIN('Peaker Keys'!$B$10,C4205/'Peaker Keys'!$B$30))</f>
        <v>1.8493574117540622E-2</v>
      </c>
      <c r="J4205">
        <f>IF('Peaker Keys'!$B$31=1,H4205,I4205)</f>
        <v>0</v>
      </c>
    </row>
    <row r="4206" spans="1:10" x14ac:dyDescent="0.25">
      <c r="A4206">
        <v>4200</v>
      </c>
      <c r="B4206">
        <v>0</v>
      </c>
      <c r="C4206">
        <v>1061.5999999999999</v>
      </c>
      <c r="D4206">
        <f>MOD(A4206-1+'Peaker Keys'!$B$7,'Peaker Keys'!$B$5)</f>
        <v>4223</v>
      </c>
      <c r="E4206">
        <f>INT(D4206/'Peaker Keys'!$B$6)+1</f>
        <v>176</v>
      </c>
      <c r="F4206">
        <f>MOD(D4206,'Peaker Keys'!$B$6)</f>
        <v>23</v>
      </c>
      <c r="G4206" t="str">
        <f>VLOOKUP(E4206,Clustering!$A$6:$B$370,2,FALSE)</f>
        <v>Spring</v>
      </c>
      <c r="H4206">
        <f>IF('Peaker Keys'!$B$29&gt;0,MAX(0,MIN('Peaker Keys'!$B$10,B4206/'Peaker Keys'!$B$29)),0)</f>
        <v>0</v>
      </c>
      <c r="I4206">
        <f>MAX(0,MIN('Peaker Keys'!$B$10,C4206/'Peaker Keys'!$B$30))</f>
        <v>8.8928651008656628E-3</v>
      </c>
      <c r="J4206">
        <f>IF('Peaker Keys'!$B$31=1,H4206,I4206)</f>
        <v>0</v>
      </c>
    </row>
    <row r="4207" spans="1:10" x14ac:dyDescent="0.25">
      <c r="A4207">
        <v>4201</v>
      </c>
      <c r="B4207">
        <v>0</v>
      </c>
      <c r="C4207">
        <v>754.3</v>
      </c>
      <c r="D4207">
        <f>MOD(A4207-1+'Peaker Keys'!$B$7,'Peaker Keys'!$B$5)</f>
        <v>4224</v>
      </c>
      <c r="E4207">
        <f>INT(D4207/'Peaker Keys'!$B$6)+1</f>
        <v>177</v>
      </c>
      <c r="F4207">
        <f>MOD(D4207,'Peaker Keys'!$B$6)</f>
        <v>0</v>
      </c>
      <c r="G4207" t="str">
        <f>VLOOKUP(E4207,Clustering!$A$6:$B$370,2,FALSE)</f>
        <v>Spring</v>
      </c>
      <c r="H4207">
        <f>IF('Peaker Keys'!$B$29&gt;0,MAX(0,MIN('Peaker Keys'!$B$10,B4207/'Peaker Keys'!$B$29)),0)</f>
        <v>0</v>
      </c>
      <c r="I4207">
        <f>MAX(0,MIN('Peaker Keys'!$B$10,C4207/'Peaker Keys'!$B$30))</f>
        <v>6.3186587656207322E-3</v>
      </c>
      <c r="J4207">
        <f>IF('Peaker Keys'!$B$31=1,H4207,I4207)</f>
        <v>0</v>
      </c>
    </row>
    <row r="4208" spans="1:10" x14ac:dyDescent="0.25">
      <c r="A4208">
        <v>4202</v>
      </c>
      <c r="B4208">
        <v>0</v>
      </c>
      <c r="C4208">
        <v>754.3</v>
      </c>
      <c r="D4208">
        <f>MOD(A4208-1+'Peaker Keys'!$B$7,'Peaker Keys'!$B$5)</f>
        <v>4225</v>
      </c>
      <c r="E4208">
        <f>INT(D4208/'Peaker Keys'!$B$6)+1</f>
        <v>177</v>
      </c>
      <c r="F4208">
        <f>MOD(D4208,'Peaker Keys'!$B$6)</f>
        <v>1</v>
      </c>
      <c r="G4208" t="str">
        <f>VLOOKUP(E4208,Clustering!$A$6:$B$370,2,FALSE)</f>
        <v>Spring</v>
      </c>
      <c r="H4208">
        <f>IF('Peaker Keys'!$B$29&gt;0,MAX(0,MIN('Peaker Keys'!$B$10,B4208/'Peaker Keys'!$B$29)),0)</f>
        <v>0</v>
      </c>
      <c r="I4208">
        <f>MAX(0,MIN('Peaker Keys'!$B$10,C4208/'Peaker Keys'!$B$30))</f>
        <v>6.3186587656207322E-3</v>
      </c>
      <c r="J4208">
        <f>IF('Peaker Keys'!$B$31=1,H4208,I4208)</f>
        <v>0</v>
      </c>
    </row>
    <row r="4209" spans="1:10" x14ac:dyDescent="0.25">
      <c r="A4209">
        <v>4203</v>
      </c>
      <c r="B4209">
        <v>0</v>
      </c>
      <c r="C4209">
        <v>754.3</v>
      </c>
      <c r="D4209">
        <f>MOD(A4209-1+'Peaker Keys'!$B$7,'Peaker Keys'!$B$5)</f>
        <v>4226</v>
      </c>
      <c r="E4209">
        <f>INT(D4209/'Peaker Keys'!$B$6)+1</f>
        <v>177</v>
      </c>
      <c r="F4209">
        <f>MOD(D4209,'Peaker Keys'!$B$6)</f>
        <v>2</v>
      </c>
      <c r="G4209" t="str">
        <f>VLOOKUP(E4209,Clustering!$A$6:$B$370,2,FALSE)</f>
        <v>Spring</v>
      </c>
      <c r="H4209">
        <f>IF('Peaker Keys'!$B$29&gt;0,MAX(0,MIN('Peaker Keys'!$B$10,B4209/'Peaker Keys'!$B$29)),0)</f>
        <v>0</v>
      </c>
      <c r="I4209">
        <f>MAX(0,MIN('Peaker Keys'!$B$10,C4209/'Peaker Keys'!$B$30))</f>
        <v>6.3186587656207322E-3</v>
      </c>
      <c r="J4209">
        <f>IF('Peaker Keys'!$B$31=1,H4209,I4209)</f>
        <v>0</v>
      </c>
    </row>
    <row r="4210" spans="1:10" x14ac:dyDescent="0.25">
      <c r="A4210">
        <v>4204</v>
      </c>
      <c r="B4210">
        <v>0</v>
      </c>
      <c r="C4210">
        <v>754.3</v>
      </c>
      <c r="D4210">
        <f>MOD(A4210-1+'Peaker Keys'!$B$7,'Peaker Keys'!$B$5)</f>
        <v>4227</v>
      </c>
      <c r="E4210">
        <f>INT(D4210/'Peaker Keys'!$B$6)+1</f>
        <v>177</v>
      </c>
      <c r="F4210">
        <f>MOD(D4210,'Peaker Keys'!$B$6)</f>
        <v>3</v>
      </c>
      <c r="G4210" t="str">
        <f>VLOOKUP(E4210,Clustering!$A$6:$B$370,2,FALSE)</f>
        <v>Spring</v>
      </c>
      <c r="H4210">
        <f>IF('Peaker Keys'!$B$29&gt;0,MAX(0,MIN('Peaker Keys'!$B$10,B4210/'Peaker Keys'!$B$29)),0)</f>
        <v>0</v>
      </c>
      <c r="I4210">
        <f>MAX(0,MIN('Peaker Keys'!$B$10,C4210/'Peaker Keys'!$B$30))</f>
        <v>6.3186587656207322E-3</v>
      </c>
      <c r="J4210">
        <f>IF('Peaker Keys'!$B$31=1,H4210,I4210)</f>
        <v>0</v>
      </c>
    </row>
    <row r="4211" spans="1:10" x14ac:dyDescent="0.25">
      <c r="A4211">
        <v>4205</v>
      </c>
      <c r="B4211">
        <v>0</v>
      </c>
      <c r="C4211">
        <v>754.3</v>
      </c>
      <c r="D4211">
        <f>MOD(A4211-1+'Peaker Keys'!$B$7,'Peaker Keys'!$B$5)</f>
        <v>4228</v>
      </c>
      <c r="E4211">
        <f>INT(D4211/'Peaker Keys'!$B$6)+1</f>
        <v>177</v>
      </c>
      <c r="F4211">
        <f>MOD(D4211,'Peaker Keys'!$B$6)</f>
        <v>4</v>
      </c>
      <c r="G4211" t="str">
        <f>VLOOKUP(E4211,Clustering!$A$6:$B$370,2,FALSE)</f>
        <v>Spring</v>
      </c>
      <c r="H4211">
        <f>IF('Peaker Keys'!$B$29&gt;0,MAX(0,MIN('Peaker Keys'!$B$10,B4211/'Peaker Keys'!$B$29)),0)</f>
        <v>0</v>
      </c>
      <c r="I4211">
        <f>MAX(0,MIN('Peaker Keys'!$B$10,C4211/'Peaker Keys'!$B$30))</f>
        <v>6.3186587656207322E-3</v>
      </c>
      <c r="J4211">
        <f>IF('Peaker Keys'!$B$31=1,H4211,I4211)</f>
        <v>0</v>
      </c>
    </row>
    <row r="4212" spans="1:10" x14ac:dyDescent="0.25">
      <c r="A4212">
        <v>4206</v>
      </c>
      <c r="B4212">
        <v>0</v>
      </c>
      <c r="C4212">
        <v>690.7</v>
      </c>
      <c r="D4212">
        <f>MOD(A4212-1+'Peaker Keys'!$B$7,'Peaker Keys'!$B$5)</f>
        <v>4229</v>
      </c>
      <c r="E4212">
        <f>INT(D4212/'Peaker Keys'!$B$6)+1</f>
        <v>177</v>
      </c>
      <c r="F4212">
        <f>MOD(D4212,'Peaker Keys'!$B$6)</f>
        <v>5</v>
      </c>
      <c r="G4212" t="str">
        <f>VLOOKUP(E4212,Clustering!$A$6:$B$370,2,FALSE)</f>
        <v>Spring</v>
      </c>
      <c r="H4212">
        <f>IF('Peaker Keys'!$B$29&gt;0,MAX(0,MIN('Peaker Keys'!$B$10,B4212/'Peaker Keys'!$B$29)),0)</f>
        <v>0</v>
      </c>
      <c r="I4212">
        <f>MAX(0,MIN('Peaker Keys'!$B$10,C4212/'Peaker Keys'!$B$30))</f>
        <v>5.7858910372719612E-3</v>
      </c>
      <c r="J4212">
        <f>IF('Peaker Keys'!$B$31=1,H4212,I4212)</f>
        <v>0</v>
      </c>
    </row>
    <row r="4213" spans="1:10" x14ac:dyDescent="0.25">
      <c r="A4213">
        <v>4207</v>
      </c>
      <c r="B4213">
        <v>0</v>
      </c>
      <c r="C4213">
        <v>690.7</v>
      </c>
      <c r="D4213">
        <f>MOD(A4213-1+'Peaker Keys'!$B$7,'Peaker Keys'!$B$5)</f>
        <v>4230</v>
      </c>
      <c r="E4213">
        <f>INT(D4213/'Peaker Keys'!$B$6)+1</f>
        <v>177</v>
      </c>
      <c r="F4213">
        <f>MOD(D4213,'Peaker Keys'!$B$6)</f>
        <v>6</v>
      </c>
      <c r="G4213" t="str">
        <f>VLOOKUP(E4213,Clustering!$A$6:$B$370,2,FALSE)</f>
        <v>Spring</v>
      </c>
      <c r="H4213">
        <f>IF('Peaker Keys'!$B$29&gt;0,MAX(0,MIN('Peaker Keys'!$B$10,B4213/'Peaker Keys'!$B$29)),0)</f>
        <v>0</v>
      </c>
      <c r="I4213">
        <f>MAX(0,MIN('Peaker Keys'!$B$10,C4213/'Peaker Keys'!$B$30))</f>
        <v>5.7858910372719612E-3</v>
      </c>
      <c r="J4213">
        <f>IF('Peaker Keys'!$B$31=1,H4213,I4213)</f>
        <v>0</v>
      </c>
    </row>
    <row r="4214" spans="1:10" x14ac:dyDescent="0.25">
      <c r="A4214">
        <v>4208</v>
      </c>
      <c r="B4214">
        <v>0</v>
      </c>
      <c r="C4214">
        <v>690.7</v>
      </c>
      <c r="D4214">
        <f>MOD(A4214-1+'Peaker Keys'!$B$7,'Peaker Keys'!$B$5)</f>
        <v>4231</v>
      </c>
      <c r="E4214">
        <f>INT(D4214/'Peaker Keys'!$B$6)+1</f>
        <v>177</v>
      </c>
      <c r="F4214">
        <f>MOD(D4214,'Peaker Keys'!$B$6)</f>
        <v>7</v>
      </c>
      <c r="G4214" t="str">
        <f>VLOOKUP(E4214,Clustering!$A$6:$B$370,2,FALSE)</f>
        <v>Spring</v>
      </c>
      <c r="H4214">
        <f>IF('Peaker Keys'!$B$29&gt;0,MAX(0,MIN('Peaker Keys'!$B$10,B4214/'Peaker Keys'!$B$29)),0)</f>
        <v>0</v>
      </c>
      <c r="I4214">
        <f>MAX(0,MIN('Peaker Keys'!$B$10,C4214/'Peaker Keys'!$B$30))</f>
        <v>5.7858910372719612E-3</v>
      </c>
      <c r="J4214">
        <f>IF('Peaker Keys'!$B$31=1,H4214,I4214)</f>
        <v>0</v>
      </c>
    </row>
    <row r="4215" spans="1:10" x14ac:dyDescent="0.25">
      <c r="A4215">
        <v>4209</v>
      </c>
      <c r="B4215">
        <v>0</v>
      </c>
      <c r="C4215">
        <v>690.7</v>
      </c>
      <c r="D4215">
        <f>MOD(A4215-1+'Peaker Keys'!$B$7,'Peaker Keys'!$B$5)</f>
        <v>4232</v>
      </c>
      <c r="E4215">
        <f>INT(D4215/'Peaker Keys'!$B$6)+1</f>
        <v>177</v>
      </c>
      <c r="F4215">
        <f>MOD(D4215,'Peaker Keys'!$B$6)</f>
        <v>8</v>
      </c>
      <c r="G4215" t="str">
        <f>VLOOKUP(E4215,Clustering!$A$6:$B$370,2,FALSE)</f>
        <v>Spring</v>
      </c>
      <c r="H4215">
        <f>IF('Peaker Keys'!$B$29&gt;0,MAX(0,MIN('Peaker Keys'!$B$10,B4215/'Peaker Keys'!$B$29)),0)</f>
        <v>0</v>
      </c>
      <c r="I4215">
        <f>MAX(0,MIN('Peaker Keys'!$B$10,C4215/'Peaker Keys'!$B$30))</f>
        <v>5.7858910372719612E-3</v>
      </c>
      <c r="J4215">
        <f>IF('Peaker Keys'!$B$31=1,H4215,I4215)</f>
        <v>0</v>
      </c>
    </row>
    <row r="4216" spans="1:10" x14ac:dyDescent="0.25">
      <c r="A4216">
        <v>4210</v>
      </c>
      <c r="B4216">
        <v>0</v>
      </c>
      <c r="C4216">
        <v>690.7</v>
      </c>
      <c r="D4216">
        <f>MOD(A4216-1+'Peaker Keys'!$B$7,'Peaker Keys'!$B$5)</f>
        <v>4233</v>
      </c>
      <c r="E4216">
        <f>INT(D4216/'Peaker Keys'!$B$6)+1</f>
        <v>177</v>
      </c>
      <c r="F4216">
        <f>MOD(D4216,'Peaker Keys'!$B$6)</f>
        <v>9</v>
      </c>
      <c r="G4216" t="str">
        <f>VLOOKUP(E4216,Clustering!$A$6:$B$370,2,FALSE)</f>
        <v>Spring</v>
      </c>
      <c r="H4216">
        <f>IF('Peaker Keys'!$B$29&gt;0,MAX(0,MIN('Peaker Keys'!$B$10,B4216/'Peaker Keys'!$B$29)),0)</f>
        <v>0</v>
      </c>
      <c r="I4216">
        <f>MAX(0,MIN('Peaker Keys'!$B$10,C4216/'Peaker Keys'!$B$30))</f>
        <v>5.7858910372719612E-3</v>
      </c>
      <c r="J4216">
        <f>IF('Peaker Keys'!$B$31=1,H4216,I4216)</f>
        <v>0</v>
      </c>
    </row>
    <row r="4217" spans="1:10" x14ac:dyDescent="0.25">
      <c r="A4217">
        <v>4211</v>
      </c>
      <c r="B4217">
        <v>0</v>
      </c>
      <c r="C4217">
        <v>690.7</v>
      </c>
      <c r="D4217">
        <f>MOD(A4217-1+'Peaker Keys'!$B$7,'Peaker Keys'!$B$5)</f>
        <v>4234</v>
      </c>
      <c r="E4217">
        <f>INT(D4217/'Peaker Keys'!$B$6)+1</f>
        <v>177</v>
      </c>
      <c r="F4217">
        <f>MOD(D4217,'Peaker Keys'!$B$6)</f>
        <v>10</v>
      </c>
      <c r="G4217" t="str">
        <f>VLOOKUP(E4217,Clustering!$A$6:$B$370,2,FALSE)</f>
        <v>Spring</v>
      </c>
      <c r="H4217">
        <f>IF('Peaker Keys'!$B$29&gt;0,MAX(0,MIN('Peaker Keys'!$B$10,B4217/'Peaker Keys'!$B$29)),0)</f>
        <v>0</v>
      </c>
      <c r="I4217">
        <f>MAX(0,MIN('Peaker Keys'!$B$10,C4217/'Peaker Keys'!$B$30))</f>
        <v>5.7858910372719612E-3</v>
      </c>
      <c r="J4217">
        <f>IF('Peaker Keys'!$B$31=1,H4217,I4217)</f>
        <v>0</v>
      </c>
    </row>
    <row r="4218" spans="1:10" x14ac:dyDescent="0.25">
      <c r="A4218">
        <v>4212</v>
      </c>
      <c r="B4218">
        <v>0</v>
      </c>
      <c r="C4218">
        <v>946.7</v>
      </c>
      <c r="D4218">
        <f>MOD(A4218-1+'Peaker Keys'!$B$7,'Peaker Keys'!$B$5)</f>
        <v>4235</v>
      </c>
      <c r="E4218">
        <f>INT(D4218/'Peaker Keys'!$B$6)+1</f>
        <v>177</v>
      </c>
      <c r="F4218">
        <f>MOD(D4218,'Peaker Keys'!$B$6)</f>
        <v>11</v>
      </c>
      <c r="G4218" t="str">
        <f>VLOOKUP(E4218,Clustering!$A$6:$B$370,2,FALSE)</f>
        <v>Spring</v>
      </c>
      <c r="H4218">
        <f>IF('Peaker Keys'!$B$29&gt;0,MAX(0,MIN('Peaker Keys'!$B$10,B4218/'Peaker Keys'!$B$29)),0)</f>
        <v>0</v>
      </c>
      <c r="I4218">
        <f>MAX(0,MIN('Peaker Keys'!$B$10,C4218/'Peaker Keys'!$B$30))</f>
        <v>7.9303649123865141E-3</v>
      </c>
      <c r="J4218">
        <f>IF('Peaker Keys'!$B$31=1,H4218,I4218)</f>
        <v>0</v>
      </c>
    </row>
    <row r="4219" spans="1:10" x14ac:dyDescent="0.25">
      <c r="A4219">
        <v>4213</v>
      </c>
      <c r="B4219">
        <v>0</v>
      </c>
      <c r="C4219">
        <v>962.4</v>
      </c>
      <c r="D4219">
        <f>MOD(A4219-1+'Peaker Keys'!$B$7,'Peaker Keys'!$B$5)</f>
        <v>4236</v>
      </c>
      <c r="E4219">
        <f>INT(D4219/'Peaker Keys'!$B$6)+1</f>
        <v>177</v>
      </c>
      <c r="F4219">
        <f>MOD(D4219,'Peaker Keys'!$B$6)</f>
        <v>12</v>
      </c>
      <c r="G4219" t="str">
        <f>VLOOKUP(E4219,Clustering!$A$6:$B$370,2,FALSE)</f>
        <v>Spring</v>
      </c>
      <c r="H4219">
        <f>IF('Peaker Keys'!$B$29&gt;0,MAX(0,MIN('Peaker Keys'!$B$10,B4219/'Peaker Keys'!$B$29)),0)</f>
        <v>0</v>
      </c>
      <c r="I4219">
        <f>MAX(0,MIN('Peaker Keys'!$B$10,C4219/'Peaker Keys'!$B$30))</f>
        <v>8.0618814742587745E-3</v>
      </c>
      <c r="J4219">
        <f>IF('Peaker Keys'!$B$31=1,H4219,I4219)</f>
        <v>0</v>
      </c>
    </row>
    <row r="4220" spans="1:10" x14ac:dyDescent="0.25">
      <c r="A4220">
        <v>4214</v>
      </c>
      <c r="B4220">
        <v>0</v>
      </c>
      <c r="C4220">
        <v>1491</v>
      </c>
      <c r="D4220">
        <f>MOD(A4220-1+'Peaker Keys'!$B$7,'Peaker Keys'!$B$5)</f>
        <v>4237</v>
      </c>
      <c r="E4220">
        <f>INT(D4220/'Peaker Keys'!$B$6)+1</f>
        <v>177</v>
      </c>
      <c r="F4220">
        <f>MOD(D4220,'Peaker Keys'!$B$6)</f>
        <v>13</v>
      </c>
      <c r="G4220" t="str">
        <f>VLOOKUP(E4220,Clustering!$A$6:$B$370,2,FALSE)</f>
        <v>Spring</v>
      </c>
      <c r="H4220">
        <f>IF('Peaker Keys'!$B$29&gt;0,MAX(0,MIN('Peaker Keys'!$B$10,B4220/'Peaker Keys'!$B$29)),0)</f>
        <v>0</v>
      </c>
      <c r="I4220">
        <f>MAX(0,MIN('Peaker Keys'!$B$10,C4220/'Peaker Keys'!$B$30))</f>
        <v>1.248988495232734E-2</v>
      </c>
      <c r="J4220">
        <f>IF('Peaker Keys'!$B$31=1,H4220,I4220)</f>
        <v>0</v>
      </c>
    </row>
    <row r="4221" spans="1:10" x14ac:dyDescent="0.25">
      <c r="A4221">
        <v>4215</v>
      </c>
      <c r="B4221">
        <v>0</v>
      </c>
      <c r="C4221">
        <v>1965.8</v>
      </c>
      <c r="D4221">
        <f>MOD(A4221-1+'Peaker Keys'!$B$7,'Peaker Keys'!$B$5)</f>
        <v>4238</v>
      </c>
      <c r="E4221">
        <f>INT(D4221/'Peaker Keys'!$B$6)+1</f>
        <v>177</v>
      </c>
      <c r="F4221">
        <f>MOD(D4221,'Peaker Keys'!$B$6)</f>
        <v>14</v>
      </c>
      <c r="G4221" t="str">
        <f>VLOOKUP(E4221,Clustering!$A$6:$B$370,2,FALSE)</f>
        <v>Spring</v>
      </c>
      <c r="H4221">
        <f>IF('Peaker Keys'!$B$29&gt;0,MAX(0,MIN('Peaker Keys'!$B$10,B4221/'Peaker Keys'!$B$29)),0)</f>
        <v>0</v>
      </c>
      <c r="I4221">
        <f>MAX(0,MIN('Peaker Keys'!$B$10,C4221/'Peaker Keys'!$B$30))</f>
        <v>1.6467213842578862E-2</v>
      </c>
      <c r="J4221">
        <f>IF('Peaker Keys'!$B$31=1,H4221,I4221)</f>
        <v>0</v>
      </c>
    </row>
    <row r="4222" spans="1:10" x14ac:dyDescent="0.25">
      <c r="A4222">
        <v>4216</v>
      </c>
      <c r="B4222">
        <v>0</v>
      </c>
      <c r="C4222">
        <v>2740.8</v>
      </c>
      <c r="D4222">
        <f>MOD(A4222-1+'Peaker Keys'!$B$7,'Peaker Keys'!$B$5)</f>
        <v>4239</v>
      </c>
      <c r="E4222">
        <f>INT(D4222/'Peaker Keys'!$B$6)+1</f>
        <v>177</v>
      </c>
      <c r="F4222">
        <f>MOD(D4222,'Peaker Keys'!$B$6)</f>
        <v>15</v>
      </c>
      <c r="G4222" t="str">
        <f>VLOOKUP(E4222,Clustering!$A$6:$B$370,2,FALSE)</f>
        <v>Spring</v>
      </c>
      <c r="H4222">
        <f>IF('Peaker Keys'!$B$29&gt;0,MAX(0,MIN('Peaker Keys'!$B$10,B4222/'Peaker Keys'!$B$29)),0)</f>
        <v>0</v>
      </c>
      <c r="I4222">
        <f>MAX(0,MIN('Peaker Keys'!$B$10,C4222/'Peaker Keys'!$B$30))</f>
        <v>2.2959273425445188E-2</v>
      </c>
      <c r="J4222">
        <f>IF('Peaker Keys'!$B$31=1,H4222,I4222)</f>
        <v>0</v>
      </c>
    </row>
    <row r="4223" spans="1:10" x14ac:dyDescent="0.25">
      <c r="A4223">
        <v>4217</v>
      </c>
      <c r="B4223">
        <v>0</v>
      </c>
      <c r="C4223">
        <v>3256.5</v>
      </c>
      <c r="D4223">
        <f>MOD(A4223-1+'Peaker Keys'!$B$7,'Peaker Keys'!$B$5)</f>
        <v>4240</v>
      </c>
      <c r="E4223">
        <f>INT(D4223/'Peaker Keys'!$B$6)+1</f>
        <v>177</v>
      </c>
      <c r="F4223">
        <f>MOD(D4223,'Peaker Keys'!$B$6)</f>
        <v>16</v>
      </c>
      <c r="G4223" t="str">
        <f>VLOOKUP(E4223,Clustering!$A$6:$B$370,2,FALSE)</f>
        <v>Spring</v>
      </c>
      <c r="H4223">
        <f>IF('Peaker Keys'!$B$29&gt;0,MAX(0,MIN('Peaker Keys'!$B$10,B4223/'Peaker Keys'!$B$29)),0)</f>
        <v>0</v>
      </c>
      <c r="I4223">
        <f>MAX(0,MIN('Peaker Keys'!$B$10,C4223/'Peaker Keys'!$B$30))</f>
        <v>2.7279215524650558E-2</v>
      </c>
      <c r="J4223">
        <f>IF('Peaker Keys'!$B$31=1,H4223,I4223)</f>
        <v>0</v>
      </c>
    </row>
    <row r="4224" spans="1:10" x14ac:dyDescent="0.25">
      <c r="A4224">
        <v>4218</v>
      </c>
      <c r="B4224">
        <v>0</v>
      </c>
      <c r="C4224">
        <v>6450.2</v>
      </c>
      <c r="D4224">
        <f>MOD(A4224-1+'Peaker Keys'!$B$7,'Peaker Keys'!$B$5)</f>
        <v>4241</v>
      </c>
      <c r="E4224">
        <f>INT(D4224/'Peaker Keys'!$B$6)+1</f>
        <v>177</v>
      </c>
      <c r="F4224">
        <f>MOD(D4224,'Peaker Keys'!$B$6)</f>
        <v>17</v>
      </c>
      <c r="G4224" t="str">
        <f>VLOOKUP(E4224,Clustering!$A$6:$B$370,2,FALSE)</f>
        <v>Spring</v>
      </c>
      <c r="H4224">
        <f>IF('Peaker Keys'!$B$29&gt;0,MAX(0,MIN('Peaker Keys'!$B$10,B4224/'Peaker Keys'!$B$29)),0)</f>
        <v>0</v>
      </c>
      <c r="I4224">
        <f>MAX(0,MIN('Peaker Keys'!$B$10,C4224/'Peaker Keys'!$B$30))</f>
        <v>5.4032364801812074E-2</v>
      </c>
      <c r="J4224">
        <f>IF('Peaker Keys'!$B$31=1,H4224,I4224)</f>
        <v>0</v>
      </c>
    </row>
    <row r="4225" spans="1:10" x14ac:dyDescent="0.25">
      <c r="A4225">
        <v>4219</v>
      </c>
      <c r="B4225">
        <v>0</v>
      </c>
      <c r="C4225">
        <v>9361.2000000000007</v>
      </c>
      <c r="D4225">
        <f>MOD(A4225-1+'Peaker Keys'!$B$7,'Peaker Keys'!$B$5)</f>
        <v>4242</v>
      </c>
      <c r="E4225">
        <f>INT(D4225/'Peaker Keys'!$B$6)+1</f>
        <v>177</v>
      </c>
      <c r="F4225">
        <f>MOD(D4225,'Peaker Keys'!$B$6)</f>
        <v>18</v>
      </c>
      <c r="G4225" t="str">
        <f>VLOOKUP(E4225,Clustering!$A$6:$B$370,2,FALSE)</f>
        <v>Spring</v>
      </c>
      <c r="H4225">
        <f>IF('Peaker Keys'!$B$29&gt;0,MAX(0,MIN('Peaker Keys'!$B$10,B4225/'Peaker Keys'!$B$29)),0)</f>
        <v>0</v>
      </c>
      <c r="I4225">
        <f>MAX(0,MIN('Peaker Keys'!$B$10,C4225/'Peaker Keys'!$B$30))</f>
        <v>7.8417378280165456E-2</v>
      </c>
      <c r="J4225">
        <f>IF('Peaker Keys'!$B$31=1,H4225,I4225)</f>
        <v>0</v>
      </c>
    </row>
    <row r="4226" spans="1:10" x14ac:dyDescent="0.25">
      <c r="A4226">
        <v>4220</v>
      </c>
      <c r="B4226">
        <v>0</v>
      </c>
      <c r="C4226">
        <v>10095.700000000001</v>
      </c>
      <c r="D4226">
        <f>MOD(A4226-1+'Peaker Keys'!$B$7,'Peaker Keys'!$B$5)</f>
        <v>4243</v>
      </c>
      <c r="E4226">
        <f>INT(D4226/'Peaker Keys'!$B$6)+1</f>
        <v>177</v>
      </c>
      <c r="F4226">
        <f>MOD(D4226,'Peaker Keys'!$B$6)</f>
        <v>19</v>
      </c>
      <c r="G4226" t="str">
        <f>VLOOKUP(E4226,Clustering!$A$6:$B$370,2,FALSE)</f>
        <v>Spring</v>
      </c>
      <c r="H4226">
        <f>IF('Peaker Keys'!$B$29&gt;0,MAX(0,MIN('Peaker Keys'!$B$10,B4226/'Peaker Keys'!$B$29)),0)</f>
        <v>0</v>
      </c>
      <c r="I4226">
        <f>MAX(0,MIN('Peaker Keys'!$B$10,C4226/'Peaker Keys'!$B$30))</f>
        <v>8.4570175394507799E-2</v>
      </c>
      <c r="J4226">
        <f>IF('Peaker Keys'!$B$31=1,H4226,I4226)</f>
        <v>0</v>
      </c>
    </row>
    <row r="4227" spans="1:10" x14ac:dyDescent="0.25">
      <c r="A4227">
        <v>4221</v>
      </c>
      <c r="B4227">
        <v>0</v>
      </c>
      <c r="C4227">
        <v>6602.8</v>
      </c>
      <c r="D4227">
        <f>MOD(A4227-1+'Peaker Keys'!$B$7,'Peaker Keys'!$B$5)</f>
        <v>4244</v>
      </c>
      <c r="E4227">
        <f>INT(D4227/'Peaker Keys'!$B$6)+1</f>
        <v>177</v>
      </c>
      <c r="F4227">
        <f>MOD(D4227,'Peaker Keys'!$B$6)</f>
        <v>20</v>
      </c>
      <c r="G4227" t="str">
        <f>VLOOKUP(E4227,Clustering!$A$6:$B$370,2,FALSE)</f>
        <v>Spring</v>
      </c>
      <c r="H4227">
        <f>IF('Peaker Keys'!$B$29&gt;0,MAX(0,MIN('Peaker Keys'!$B$10,B4227/'Peaker Keys'!$B$29)),0)</f>
        <v>0</v>
      </c>
      <c r="I4227">
        <f>MAX(0,MIN('Peaker Keys'!$B$10,C4227/'Peaker Keys'!$B$30))</f>
        <v>5.5310672275806147E-2</v>
      </c>
      <c r="J4227">
        <f>IF('Peaker Keys'!$B$31=1,H4227,I4227)</f>
        <v>0</v>
      </c>
    </row>
    <row r="4228" spans="1:10" x14ac:dyDescent="0.25">
      <c r="A4228">
        <v>4222</v>
      </c>
      <c r="B4228">
        <v>0</v>
      </c>
      <c r="C4228">
        <v>5093.8999999999996</v>
      </c>
      <c r="D4228">
        <f>MOD(A4228-1+'Peaker Keys'!$B$7,'Peaker Keys'!$B$5)</f>
        <v>4245</v>
      </c>
      <c r="E4228">
        <f>INT(D4228/'Peaker Keys'!$B$6)+1</f>
        <v>177</v>
      </c>
      <c r="F4228">
        <f>MOD(D4228,'Peaker Keys'!$B$6)</f>
        <v>21</v>
      </c>
      <c r="G4228" t="str">
        <f>VLOOKUP(E4228,Clustering!$A$6:$B$370,2,FALSE)</f>
        <v>Spring</v>
      </c>
      <c r="H4228">
        <f>IF('Peaker Keys'!$B$29&gt;0,MAX(0,MIN('Peaker Keys'!$B$10,B4228/'Peaker Keys'!$B$29)),0)</f>
        <v>0</v>
      </c>
      <c r="I4228">
        <f>MAX(0,MIN('Peaker Keys'!$B$10,C4228/'Peaker Keys'!$B$30))</f>
        <v>4.2670841689242275E-2</v>
      </c>
      <c r="J4228">
        <f>IF('Peaker Keys'!$B$31=1,H4228,I4228)</f>
        <v>0</v>
      </c>
    </row>
    <row r="4229" spans="1:10" x14ac:dyDescent="0.25">
      <c r="A4229">
        <v>4223</v>
      </c>
      <c r="B4229">
        <v>0</v>
      </c>
      <c r="C4229">
        <v>4178.6000000000004</v>
      </c>
      <c r="D4229">
        <f>MOD(A4229-1+'Peaker Keys'!$B$7,'Peaker Keys'!$B$5)</f>
        <v>4246</v>
      </c>
      <c r="E4229">
        <f>INT(D4229/'Peaker Keys'!$B$6)+1</f>
        <v>177</v>
      </c>
      <c r="F4229">
        <f>MOD(D4229,'Peaker Keys'!$B$6)</f>
        <v>22</v>
      </c>
      <c r="G4229" t="str">
        <f>VLOOKUP(E4229,Clustering!$A$6:$B$370,2,FALSE)</f>
        <v>Spring</v>
      </c>
      <c r="H4229">
        <f>IF('Peaker Keys'!$B$29&gt;0,MAX(0,MIN('Peaker Keys'!$B$10,B4229/'Peaker Keys'!$B$29)),0)</f>
        <v>0</v>
      </c>
      <c r="I4229">
        <f>MAX(0,MIN('Peaker Keys'!$B$10,C4229/'Peaker Keys'!$B$30))</f>
        <v>3.5003509900600284E-2</v>
      </c>
      <c r="J4229">
        <f>IF('Peaker Keys'!$B$31=1,H4229,I4229)</f>
        <v>0</v>
      </c>
    </row>
    <row r="4230" spans="1:10" x14ac:dyDescent="0.25">
      <c r="A4230">
        <v>4224</v>
      </c>
      <c r="B4230">
        <v>0</v>
      </c>
      <c r="C4230">
        <v>3312.2</v>
      </c>
      <c r="D4230">
        <f>MOD(A4230-1+'Peaker Keys'!$B$7,'Peaker Keys'!$B$5)</f>
        <v>4247</v>
      </c>
      <c r="E4230">
        <f>INT(D4230/'Peaker Keys'!$B$6)+1</f>
        <v>177</v>
      </c>
      <c r="F4230">
        <f>MOD(D4230,'Peaker Keys'!$B$6)</f>
        <v>23</v>
      </c>
      <c r="G4230" t="str">
        <f>VLOOKUP(E4230,Clustering!$A$6:$B$370,2,FALSE)</f>
        <v>Spring</v>
      </c>
      <c r="H4230">
        <f>IF('Peaker Keys'!$B$29&gt;0,MAX(0,MIN('Peaker Keys'!$B$10,B4230/'Peaker Keys'!$B$29)),0)</f>
        <v>0</v>
      </c>
      <c r="I4230">
        <f>MAX(0,MIN('Peaker Keys'!$B$10,C4230/'Peaker Keys'!$B$30))</f>
        <v>2.7745806129509467E-2</v>
      </c>
      <c r="J4230">
        <f>IF('Peaker Keys'!$B$31=1,H4230,I4230)</f>
        <v>0</v>
      </c>
    </row>
    <row r="4231" spans="1:10" x14ac:dyDescent="0.25">
      <c r="A4231">
        <v>4225</v>
      </c>
      <c r="B4231">
        <v>0</v>
      </c>
      <c r="C4231">
        <v>3299.1</v>
      </c>
      <c r="D4231">
        <f>MOD(A4231-1+'Peaker Keys'!$B$7,'Peaker Keys'!$B$5)</f>
        <v>4248</v>
      </c>
      <c r="E4231">
        <f>INT(D4231/'Peaker Keys'!$B$6)+1</f>
        <v>178</v>
      </c>
      <c r="F4231">
        <f>MOD(D4231,'Peaker Keys'!$B$6)</f>
        <v>0</v>
      </c>
      <c r="G4231" t="str">
        <f>VLOOKUP(E4231,Clustering!$A$6:$B$370,2,FALSE)</f>
        <v>Spring</v>
      </c>
      <c r="H4231">
        <f>IF('Peaker Keys'!$B$29&gt;0,MAX(0,MIN('Peaker Keys'!$B$10,B4231/'Peaker Keys'!$B$29)),0)</f>
        <v>0</v>
      </c>
      <c r="I4231">
        <f>MAX(0,MIN('Peaker Keys'!$B$10,C4231/'Peaker Keys'!$B$30))</f>
        <v>2.7636069380431338E-2</v>
      </c>
      <c r="J4231">
        <f>IF('Peaker Keys'!$B$31=1,H4231,I4231)</f>
        <v>0</v>
      </c>
    </row>
    <row r="4232" spans="1:10" x14ac:dyDescent="0.25">
      <c r="A4232">
        <v>4226</v>
      </c>
      <c r="B4232">
        <v>0</v>
      </c>
      <c r="C4232">
        <v>3260.7</v>
      </c>
      <c r="D4232">
        <f>MOD(A4232-1+'Peaker Keys'!$B$7,'Peaker Keys'!$B$5)</f>
        <v>4249</v>
      </c>
      <c r="E4232">
        <f>INT(D4232/'Peaker Keys'!$B$6)+1</f>
        <v>178</v>
      </c>
      <c r="F4232">
        <f>MOD(D4232,'Peaker Keys'!$B$6)</f>
        <v>1</v>
      </c>
      <c r="G4232" t="str">
        <f>VLOOKUP(E4232,Clustering!$A$6:$B$370,2,FALSE)</f>
        <v>Spring</v>
      </c>
      <c r="H4232">
        <f>IF('Peaker Keys'!$B$29&gt;0,MAX(0,MIN('Peaker Keys'!$B$10,B4232/'Peaker Keys'!$B$29)),0)</f>
        <v>0</v>
      </c>
      <c r="I4232">
        <f>MAX(0,MIN('Peaker Keys'!$B$10,C4232/'Peaker Keys'!$B$30))</f>
        <v>2.7314398299164155E-2</v>
      </c>
      <c r="J4232">
        <f>IF('Peaker Keys'!$B$31=1,H4232,I4232)</f>
        <v>0</v>
      </c>
    </row>
    <row r="4233" spans="1:10" x14ac:dyDescent="0.25">
      <c r="A4233">
        <v>4227</v>
      </c>
      <c r="B4233">
        <v>0</v>
      </c>
      <c r="C4233">
        <v>3235.5</v>
      </c>
      <c r="D4233">
        <f>MOD(A4233-1+'Peaker Keys'!$B$7,'Peaker Keys'!$B$5)</f>
        <v>4250</v>
      </c>
      <c r="E4233">
        <f>INT(D4233/'Peaker Keys'!$B$6)+1</f>
        <v>178</v>
      </c>
      <c r="F4233">
        <f>MOD(D4233,'Peaker Keys'!$B$6)</f>
        <v>2</v>
      </c>
      <c r="G4233" t="str">
        <f>VLOOKUP(E4233,Clustering!$A$6:$B$370,2,FALSE)</f>
        <v>Spring</v>
      </c>
      <c r="H4233">
        <f>IF('Peaker Keys'!$B$29&gt;0,MAX(0,MIN('Peaker Keys'!$B$10,B4233/'Peaker Keys'!$B$29)),0)</f>
        <v>0</v>
      </c>
      <c r="I4233">
        <f>MAX(0,MIN('Peaker Keys'!$B$10,C4233/'Peaker Keys'!$B$30))</f>
        <v>2.7103301652082568E-2</v>
      </c>
      <c r="J4233">
        <f>IF('Peaker Keys'!$B$31=1,H4233,I4233)</f>
        <v>0</v>
      </c>
    </row>
    <row r="4234" spans="1:10" x14ac:dyDescent="0.25">
      <c r="A4234">
        <v>4228</v>
      </c>
      <c r="B4234">
        <v>0</v>
      </c>
      <c r="C4234">
        <v>3235.5</v>
      </c>
      <c r="D4234">
        <f>MOD(A4234-1+'Peaker Keys'!$B$7,'Peaker Keys'!$B$5)</f>
        <v>4251</v>
      </c>
      <c r="E4234">
        <f>INT(D4234/'Peaker Keys'!$B$6)+1</f>
        <v>178</v>
      </c>
      <c r="F4234">
        <f>MOD(D4234,'Peaker Keys'!$B$6)</f>
        <v>3</v>
      </c>
      <c r="G4234" t="str">
        <f>VLOOKUP(E4234,Clustering!$A$6:$B$370,2,FALSE)</f>
        <v>Spring</v>
      </c>
      <c r="H4234">
        <f>IF('Peaker Keys'!$B$29&gt;0,MAX(0,MIN('Peaker Keys'!$B$10,B4234/'Peaker Keys'!$B$29)),0)</f>
        <v>0</v>
      </c>
      <c r="I4234">
        <f>MAX(0,MIN('Peaker Keys'!$B$10,C4234/'Peaker Keys'!$B$30))</f>
        <v>2.7103301652082568E-2</v>
      </c>
      <c r="J4234">
        <f>IF('Peaker Keys'!$B$31=1,H4234,I4234)</f>
        <v>0</v>
      </c>
    </row>
    <row r="4235" spans="1:10" x14ac:dyDescent="0.25">
      <c r="A4235">
        <v>4229</v>
      </c>
      <c r="B4235">
        <v>0</v>
      </c>
      <c r="C4235">
        <v>3235.5</v>
      </c>
      <c r="D4235">
        <f>MOD(A4235-1+'Peaker Keys'!$B$7,'Peaker Keys'!$B$5)</f>
        <v>4252</v>
      </c>
      <c r="E4235">
        <f>INT(D4235/'Peaker Keys'!$B$6)+1</f>
        <v>178</v>
      </c>
      <c r="F4235">
        <f>MOD(D4235,'Peaker Keys'!$B$6)</f>
        <v>4</v>
      </c>
      <c r="G4235" t="str">
        <f>VLOOKUP(E4235,Clustering!$A$6:$B$370,2,FALSE)</f>
        <v>Spring</v>
      </c>
      <c r="H4235">
        <f>IF('Peaker Keys'!$B$29&gt;0,MAX(0,MIN('Peaker Keys'!$B$10,B4235/'Peaker Keys'!$B$29)),0)</f>
        <v>0</v>
      </c>
      <c r="I4235">
        <f>MAX(0,MIN('Peaker Keys'!$B$10,C4235/'Peaker Keys'!$B$30))</f>
        <v>2.7103301652082568E-2</v>
      </c>
      <c r="J4235">
        <f>IF('Peaker Keys'!$B$31=1,H4235,I4235)</f>
        <v>0</v>
      </c>
    </row>
    <row r="4236" spans="1:10" x14ac:dyDescent="0.25">
      <c r="A4236">
        <v>4230</v>
      </c>
      <c r="B4236">
        <v>0</v>
      </c>
      <c r="C4236">
        <v>3235.5</v>
      </c>
      <c r="D4236">
        <f>MOD(A4236-1+'Peaker Keys'!$B$7,'Peaker Keys'!$B$5)</f>
        <v>4253</v>
      </c>
      <c r="E4236">
        <f>INT(D4236/'Peaker Keys'!$B$6)+1</f>
        <v>178</v>
      </c>
      <c r="F4236">
        <f>MOD(D4236,'Peaker Keys'!$B$6)</f>
        <v>5</v>
      </c>
      <c r="G4236" t="str">
        <f>VLOOKUP(E4236,Clustering!$A$6:$B$370,2,FALSE)</f>
        <v>Spring</v>
      </c>
      <c r="H4236">
        <f>IF('Peaker Keys'!$B$29&gt;0,MAX(0,MIN('Peaker Keys'!$B$10,B4236/'Peaker Keys'!$B$29)),0)</f>
        <v>0</v>
      </c>
      <c r="I4236">
        <f>MAX(0,MIN('Peaker Keys'!$B$10,C4236/'Peaker Keys'!$B$30))</f>
        <v>2.7103301652082568E-2</v>
      </c>
      <c r="J4236">
        <f>IF('Peaker Keys'!$B$31=1,H4236,I4236)</f>
        <v>0</v>
      </c>
    </row>
    <row r="4237" spans="1:10" x14ac:dyDescent="0.25">
      <c r="A4237">
        <v>4231</v>
      </c>
      <c r="B4237">
        <v>0</v>
      </c>
      <c r="C4237">
        <v>3235.5</v>
      </c>
      <c r="D4237">
        <f>MOD(A4237-1+'Peaker Keys'!$B$7,'Peaker Keys'!$B$5)</f>
        <v>4254</v>
      </c>
      <c r="E4237">
        <f>INT(D4237/'Peaker Keys'!$B$6)+1</f>
        <v>178</v>
      </c>
      <c r="F4237">
        <f>MOD(D4237,'Peaker Keys'!$B$6)</f>
        <v>6</v>
      </c>
      <c r="G4237" t="str">
        <f>VLOOKUP(E4237,Clustering!$A$6:$B$370,2,FALSE)</f>
        <v>Spring</v>
      </c>
      <c r="H4237">
        <f>IF('Peaker Keys'!$B$29&gt;0,MAX(0,MIN('Peaker Keys'!$B$10,B4237/'Peaker Keys'!$B$29)),0)</f>
        <v>0</v>
      </c>
      <c r="I4237">
        <f>MAX(0,MIN('Peaker Keys'!$B$10,C4237/'Peaker Keys'!$B$30))</f>
        <v>2.7103301652082568E-2</v>
      </c>
      <c r="J4237">
        <f>IF('Peaker Keys'!$B$31=1,H4237,I4237)</f>
        <v>0</v>
      </c>
    </row>
    <row r="4238" spans="1:10" x14ac:dyDescent="0.25">
      <c r="A4238">
        <v>4232</v>
      </c>
      <c r="B4238">
        <v>0</v>
      </c>
      <c r="C4238">
        <v>3299.1</v>
      </c>
      <c r="D4238">
        <f>MOD(A4238-1+'Peaker Keys'!$B$7,'Peaker Keys'!$B$5)</f>
        <v>4255</v>
      </c>
      <c r="E4238">
        <f>INT(D4238/'Peaker Keys'!$B$6)+1</f>
        <v>178</v>
      </c>
      <c r="F4238">
        <f>MOD(D4238,'Peaker Keys'!$B$6)</f>
        <v>7</v>
      </c>
      <c r="G4238" t="str">
        <f>VLOOKUP(E4238,Clustering!$A$6:$B$370,2,FALSE)</f>
        <v>Spring</v>
      </c>
      <c r="H4238">
        <f>IF('Peaker Keys'!$B$29&gt;0,MAX(0,MIN('Peaker Keys'!$B$10,B4238/'Peaker Keys'!$B$29)),0)</f>
        <v>0</v>
      </c>
      <c r="I4238">
        <f>MAX(0,MIN('Peaker Keys'!$B$10,C4238/'Peaker Keys'!$B$30))</f>
        <v>2.7636069380431338E-2</v>
      </c>
      <c r="J4238">
        <f>IF('Peaker Keys'!$B$31=1,H4238,I4238)</f>
        <v>0</v>
      </c>
    </row>
    <row r="4239" spans="1:10" x14ac:dyDescent="0.25">
      <c r="A4239">
        <v>4233</v>
      </c>
      <c r="B4239">
        <v>0</v>
      </c>
      <c r="C4239">
        <v>3299.1</v>
      </c>
      <c r="D4239">
        <f>MOD(A4239-1+'Peaker Keys'!$B$7,'Peaker Keys'!$B$5)</f>
        <v>4256</v>
      </c>
      <c r="E4239">
        <f>INT(D4239/'Peaker Keys'!$B$6)+1</f>
        <v>178</v>
      </c>
      <c r="F4239">
        <f>MOD(D4239,'Peaker Keys'!$B$6)</f>
        <v>8</v>
      </c>
      <c r="G4239" t="str">
        <f>VLOOKUP(E4239,Clustering!$A$6:$B$370,2,FALSE)</f>
        <v>Spring</v>
      </c>
      <c r="H4239">
        <f>IF('Peaker Keys'!$B$29&gt;0,MAX(0,MIN('Peaker Keys'!$B$10,B4239/'Peaker Keys'!$B$29)),0)</f>
        <v>0</v>
      </c>
      <c r="I4239">
        <f>MAX(0,MIN('Peaker Keys'!$B$10,C4239/'Peaker Keys'!$B$30))</f>
        <v>2.7636069380431338E-2</v>
      </c>
      <c r="J4239">
        <f>IF('Peaker Keys'!$B$31=1,H4239,I4239)</f>
        <v>0</v>
      </c>
    </row>
    <row r="4240" spans="1:10" x14ac:dyDescent="0.25">
      <c r="A4240">
        <v>4234</v>
      </c>
      <c r="B4240">
        <v>0</v>
      </c>
      <c r="C4240">
        <v>3299.1</v>
      </c>
      <c r="D4240">
        <f>MOD(A4240-1+'Peaker Keys'!$B$7,'Peaker Keys'!$B$5)</f>
        <v>4257</v>
      </c>
      <c r="E4240">
        <f>INT(D4240/'Peaker Keys'!$B$6)+1</f>
        <v>178</v>
      </c>
      <c r="F4240">
        <f>MOD(D4240,'Peaker Keys'!$B$6)</f>
        <v>9</v>
      </c>
      <c r="G4240" t="str">
        <f>VLOOKUP(E4240,Clustering!$A$6:$B$370,2,FALSE)</f>
        <v>Spring</v>
      </c>
      <c r="H4240">
        <f>IF('Peaker Keys'!$B$29&gt;0,MAX(0,MIN('Peaker Keys'!$B$10,B4240/'Peaker Keys'!$B$29)),0)</f>
        <v>0</v>
      </c>
      <c r="I4240">
        <f>MAX(0,MIN('Peaker Keys'!$B$10,C4240/'Peaker Keys'!$B$30))</f>
        <v>2.7636069380431338E-2</v>
      </c>
      <c r="J4240">
        <f>IF('Peaker Keys'!$B$31=1,H4240,I4240)</f>
        <v>0</v>
      </c>
    </row>
    <row r="4241" spans="1:10" x14ac:dyDescent="0.25">
      <c r="A4241">
        <v>4235</v>
      </c>
      <c r="B4241">
        <v>0</v>
      </c>
      <c r="C4241">
        <v>3443.6</v>
      </c>
      <c r="D4241">
        <f>MOD(A4241-1+'Peaker Keys'!$B$7,'Peaker Keys'!$B$5)</f>
        <v>4258</v>
      </c>
      <c r="E4241">
        <f>INT(D4241/'Peaker Keys'!$B$6)+1</f>
        <v>178</v>
      </c>
      <c r="F4241">
        <f>MOD(D4241,'Peaker Keys'!$B$6)</f>
        <v>10</v>
      </c>
      <c r="G4241" t="str">
        <f>VLOOKUP(E4241,Clustering!$A$6:$B$370,2,FALSE)</f>
        <v>Spring</v>
      </c>
      <c r="H4241">
        <f>IF('Peaker Keys'!$B$29&gt;0,MAX(0,MIN('Peaker Keys'!$B$10,B4241/'Peaker Keys'!$B$29)),0)</f>
        <v>0</v>
      </c>
      <c r="I4241">
        <f>MAX(0,MIN('Peaker Keys'!$B$10,C4241/'Peaker Keys'!$B$30))</f>
        <v>2.8846524360720608E-2</v>
      </c>
      <c r="J4241">
        <f>IF('Peaker Keys'!$B$31=1,H4241,I4241)</f>
        <v>0</v>
      </c>
    </row>
    <row r="4242" spans="1:10" x14ac:dyDescent="0.25">
      <c r="A4242">
        <v>4236</v>
      </c>
      <c r="B4242">
        <v>0</v>
      </c>
      <c r="C4242">
        <v>3443.6</v>
      </c>
      <c r="D4242">
        <f>MOD(A4242-1+'Peaker Keys'!$B$7,'Peaker Keys'!$B$5)</f>
        <v>4259</v>
      </c>
      <c r="E4242">
        <f>INT(D4242/'Peaker Keys'!$B$6)+1</f>
        <v>178</v>
      </c>
      <c r="F4242">
        <f>MOD(D4242,'Peaker Keys'!$B$6)</f>
        <v>11</v>
      </c>
      <c r="G4242" t="str">
        <f>VLOOKUP(E4242,Clustering!$A$6:$B$370,2,FALSE)</f>
        <v>Spring</v>
      </c>
      <c r="H4242">
        <f>IF('Peaker Keys'!$B$29&gt;0,MAX(0,MIN('Peaker Keys'!$B$10,B4242/'Peaker Keys'!$B$29)),0)</f>
        <v>0</v>
      </c>
      <c r="I4242">
        <f>MAX(0,MIN('Peaker Keys'!$B$10,C4242/'Peaker Keys'!$B$30))</f>
        <v>2.8846524360720608E-2</v>
      </c>
      <c r="J4242">
        <f>IF('Peaker Keys'!$B$31=1,H4242,I4242)</f>
        <v>0</v>
      </c>
    </row>
    <row r="4243" spans="1:10" x14ac:dyDescent="0.25">
      <c r="A4243">
        <v>4237</v>
      </c>
      <c r="B4243">
        <v>0</v>
      </c>
      <c r="C4243">
        <v>3443.6</v>
      </c>
      <c r="D4243">
        <f>MOD(A4243-1+'Peaker Keys'!$B$7,'Peaker Keys'!$B$5)</f>
        <v>4260</v>
      </c>
      <c r="E4243">
        <f>INT(D4243/'Peaker Keys'!$B$6)+1</f>
        <v>178</v>
      </c>
      <c r="F4243">
        <f>MOD(D4243,'Peaker Keys'!$B$6)</f>
        <v>12</v>
      </c>
      <c r="G4243" t="str">
        <f>VLOOKUP(E4243,Clustering!$A$6:$B$370,2,FALSE)</f>
        <v>Spring</v>
      </c>
      <c r="H4243">
        <f>IF('Peaker Keys'!$B$29&gt;0,MAX(0,MIN('Peaker Keys'!$B$10,B4243/'Peaker Keys'!$B$29)),0)</f>
        <v>0</v>
      </c>
      <c r="I4243">
        <f>MAX(0,MIN('Peaker Keys'!$B$10,C4243/'Peaker Keys'!$B$30))</f>
        <v>2.8846524360720608E-2</v>
      </c>
      <c r="J4243">
        <f>IF('Peaker Keys'!$B$31=1,H4243,I4243)</f>
        <v>0</v>
      </c>
    </row>
    <row r="4244" spans="1:10" x14ac:dyDescent="0.25">
      <c r="A4244">
        <v>4238</v>
      </c>
      <c r="B4244">
        <v>0</v>
      </c>
      <c r="C4244">
        <v>3656.2</v>
      </c>
      <c r="D4244">
        <f>MOD(A4244-1+'Peaker Keys'!$B$7,'Peaker Keys'!$B$5)</f>
        <v>4261</v>
      </c>
      <c r="E4244">
        <f>INT(D4244/'Peaker Keys'!$B$6)+1</f>
        <v>178</v>
      </c>
      <c r="F4244">
        <f>MOD(D4244,'Peaker Keys'!$B$6)</f>
        <v>13</v>
      </c>
      <c r="G4244" t="str">
        <f>VLOOKUP(E4244,Clustering!$A$6:$B$370,2,FALSE)</f>
        <v>Spring</v>
      </c>
      <c r="H4244">
        <f>IF('Peaker Keys'!$B$29&gt;0,MAX(0,MIN('Peaker Keys'!$B$10,B4244/'Peaker Keys'!$B$29)),0)</f>
        <v>0</v>
      </c>
      <c r="I4244">
        <f>MAX(0,MIN('Peaker Keys'!$B$10,C4244/'Peaker Keys'!$B$30))</f>
        <v>3.0627442899194647E-2</v>
      </c>
      <c r="J4244">
        <f>IF('Peaker Keys'!$B$31=1,H4244,I4244)</f>
        <v>0</v>
      </c>
    </row>
    <row r="4245" spans="1:10" x14ac:dyDescent="0.25">
      <c r="A4245">
        <v>4239</v>
      </c>
      <c r="B4245">
        <v>0</v>
      </c>
      <c r="C4245">
        <v>4584.6000000000004</v>
      </c>
      <c r="D4245">
        <f>MOD(A4245-1+'Peaker Keys'!$B$7,'Peaker Keys'!$B$5)</f>
        <v>4262</v>
      </c>
      <c r="E4245">
        <f>INT(D4245/'Peaker Keys'!$B$6)+1</f>
        <v>178</v>
      </c>
      <c r="F4245">
        <f>MOD(D4245,'Peaker Keys'!$B$6)</f>
        <v>14</v>
      </c>
      <c r="G4245" t="str">
        <f>VLOOKUP(E4245,Clustering!$A$6:$B$370,2,FALSE)</f>
        <v>Spring</v>
      </c>
      <c r="H4245">
        <f>IF('Peaker Keys'!$B$29&gt;0,MAX(0,MIN('Peaker Keys'!$B$10,B4245/'Peaker Keys'!$B$29)),0)</f>
        <v>0</v>
      </c>
      <c r="I4245">
        <f>MAX(0,MIN('Peaker Keys'!$B$10,C4245/'Peaker Keys'!$B$30))</f>
        <v>3.8404511436914771E-2</v>
      </c>
      <c r="J4245">
        <f>IF('Peaker Keys'!$B$31=1,H4245,I4245)</f>
        <v>0</v>
      </c>
    </row>
    <row r="4246" spans="1:10" x14ac:dyDescent="0.25">
      <c r="A4246">
        <v>4240</v>
      </c>
      <c r="B4246">
        <v>0</v>
      </c>
      <c r="C4246">
        <v>4980.8999999999996</v>
      </c>
      <c r="D4246">
        <f>MOD(A4246-1+'Peaker Keys'!$B$7,'Peaker Keys'!$B$5)</f>
        <v>4263</v>
      </c>
      <c r="E4246">
        <f>INT(D4246/'Peaker Keys'!$B$6)+1</f>
        <v>178</v>
      </c>
      <c r="F4246">
        <f>MOD(D4246,'Peaker Keys'!$B$6)</f>
        <v>15</v>
      </c>
      <c r="G4246" t="str">
        <f>VLOOKUP(E4246,Clustering!$A$6:$B$370,2,FALSE)</f>
        <v>Spring</v>
      </c>
      <c r="H4246">
        <f>IF('Peaker Keys'!$B$29&gt;0,MAX(0,MIN('Peaker Keys'!$B$10,B4246/'Peaker Keys'!$B$29)),0)</f>
        <v>0</v>
      </c>
      <c r="I4246">
        <f>MAX(0,MIN('Peaker Keys'!$B$10,C4246/'Peaker Keys'!$B$30))</f>
        <v>4.1724257517804994E-2</v>
      </c>
      <c r="J4246">
        <f>IF('Peaker Keys'!$B$31=1,H4246,I4246)</f>
        <v>0</v>
      </c>
    </row>
    <row r="4247" spans="1:10" x14ac:dyDescent="0.25">
      <c r="A4247">
        <v>4241</v>
      </c>
      <c r="B4247">
        <v>0</v>
      </c>
      <c r="C4247">
        <v>6020.1</v>
      </c>
      <c r="D4247">
        <f>MOD(A4247-1+'Peaker Keys'!$B$7,'Peaker Keys'!$B$5)</f>
        <v>4264</v>
      </c>
      <c r="E4247">
        <f>INT(D4247/'Peaker Keys'!$B$6)+1</f>
        <v>178</v>
      </c>
      <c r="F4247">
        <f>MOD(D4247,'Peaker Keys'!$B$6)</f>
        <v>16</v>
      </c>
      <c r="G4247" t="str">
        <f>VLOOKUP(E4247,Clustering!$A$6:$B$370,2,FALSE)</f>
        <v>Spring</v>
      </c>
      <c r="H4247">
        <f>IF('Peaker Keys'!$B$29&gt;0,MAX(0,MIN('Peaker Keys'!$B$10,B4247/'Peaker Keys'!$B$29)),0)</f>
        <v>0</v>
      </c>
      <c r="I4247">
        <f>MAX(0,MIN('Peaker Keys'!$B$10,C4247/'Peaker Keys'!$B$30))</f>
        <v>5.0429481154598138E-2</v>
      </c>
      <c r="J4247">
        <f>IF('Peaker Keys'!$B$31=1,H4247,I4247)</f>
        <v>0</v>
      </c>
    </row>
    <row r="4248" spans="1:10" x14ac:dyDescent="0.25">
      <c r="A4248">
        <v>4242</v>
      </c>
      <c r="B4248">
        <v>0</v>
      </c>
      <c r="C4248">
        <v>9912.1</v>
      </c>
      <c r="D4248">
        <f>MOD(A4248-1+'Peaker Keys'!$B$7,'Peaker Keys'!$B$5)</f>
        <v>4265</v>
      </c>
      <c r="E4248">
        <f>INT(D4248/'Peaker Keys'!$B$6)+1</f>
        <v>178</v>
      </c>
      <c r="F4248">
        <f>MOD(D4248,'Peaker Keys'!$B$6)</f>
        <v>17</v>
      </c>
      <c r="G4248" t="str">
        <f>VLOOKUP(E4248,Clustering!$A$6:$B$370,2,FALSE)</f>
        <v>Spring</v>
      </c>
      <c r="H4248">
        <f>IF('Peaker Keys'!$B$29&gt;0,MAX(0,MIN('Peaker Keys'!$B$10,B4248/'Peaker Keys'!$B$29)),0)</f>
        <v>0</v>
      </c>
      <c r="I4248">
        <f>MAX(0,MIN('Peaker Keys'!$B$10,C4248/'Peaker Keys'!$B$30))</f>
        <v>8.3032185537199085E-2</v>
      </c>
      <c r="J4248">
        <f>IF('Peaker Keys'!$B$31=1,H4248,I4248)</f>
        <v>0</v>
      </c>
    </row>
    <row r="4249" spans="1:10" x14ac:dyDescent="0.25">
      <c r="A4249">
        <v>4243</v>
      </c>
      <c r="B4249">
        <v>0</v>
      </c>
      <c r="C4249">
        <v>11918.7</v>
      </c>
      <c r="D4249">
        <f>MOD(A4249-1+'Peaker Keys'!$B$7,'Peaker Keys'!$B$5)</f>
        <v>4266</v>
      </c>
      <c r="E4249">
        <f>INT(D4249/'Peaker Keys'!$B$6)+1</f>
        <v>178</v>
      </c>
      <c r="F4249">
        <f>MOD(D4249,'Peaker Keys'!$B$6)</f>
        <v>18</v>
      </c>
      <c r="G4249" t="str">
        <f>VLOOKUP(E4249,Clustering!$A$6:$B$370,2,FALSE)</f>
        <v>Spring</v>
      </c>
      <c r="H4249">
        <f>IF('Peaker Keys'!$B$29&gt;0,MAX(0,MIN('Peaker Keys'!$B$10,B4249/'Peaker Keys'!$B$29)),0)</f>
        <v>0</v>
      </c>
      <c r="I4249">
        <f>MAX(0,MIN('Peaker Keys'!$B$10,C4249/'Peaker Keys'!$B$30))</f>
        <v>9.9841174903624333E-2</v>
      </c>
      <c r="J4249">
        <f>IF('Peaker Keys'!$B$31=1,H4249,I4249)</f>
        <v>0</v>
      </c>
    </row>
    <row r="4250" spans="1:10" x14ac:dyDescent="0.25">
      <c r="A4250">
        <v>4244</v>
      </c>
      <c r="B4250">
        <v>0</v>
      </c>
      <c r="C4250">
        <v>11405.8</v>
      </c>
      <c r="D4250">
        <f>MOD(A4250-1+'Peaker Keys'!$B$7,'Peaker Keys'!$B$5)</f>
        <v>4267</v>
      </c>
      <c r="E4250">
        <f>INT(D4250/'Peaker Keys'!$B$6)+1</f>
        <v>178</v>
      </c>
      <c r="F4250">
        <f>MOD(D4250,'Peaker Keys'!$B$6)</f>
        <v>19</v>
      </c>
      <c r="G4250" t="str">
        <f>VLOOKUP(E4250,Clustering!$A$6:$B$370,2,FALSE)</f>
        <v>Spring</v>
      </c>
      <c r="H4250">
        <f>IF('Peaker Keys'!$B$29&gt;0,MAX(0,MIN('Peaker Keys'!$B$10,B4250/'Peaker Keys'!$B$29)),0)</f>
        <v>0</v>
      </c>
      <c r="I4250">
        <f>MAX(0,MIN('Peaker Keys'!$B$10,C4250/'Peaker Keys'!$B$30))</f>
        <v>9.5544687987428017E-2</v>
      </c>
      <c r="J4250">
        <f>IF('Peaker Keys'!$B$31=1,H4250,I4250)</f>
        <v>0</v>
      </c>
    </row>
    <row r="4251" spans="1:10" x14ac:dyDescent="0.25">
      <c r="A4251">
        <v>4245</v>
      </c>
      <c r="B4251">
        <v>0</v>
      </c>
      <c r="C4251">
        <v>7829.1</v>
      </c>
      <c r="D4251">
        <f>MOD(A4251-1+'Peaker Keys'!$B$7,'Peaker Keys'!$B$5)</f>
        <v>4268</v>
      </c>
      <c r="E4251">
        <f>INT(D4251/'Peaker Keys'!$B$6)+1</f>
        <v>178</v>
      </c>
      <c r="F4251">
        <f>MOD(D4251,'Peaker Keys'!$B$6)</f>
        <v>20</v>
      </c>
      <c r="G4251" t="str">
        <f>VLOOKUP(E4251,Clustering!$A$6:$B$370,2,FALSE)</f>
        <v>Spring</v>
      </c>
      <c r="H4251">
        <f>IF('Peaker Keys'!$B$29&gt;0,MAX(0,MIN('Peaker Keys'!$B$10,B4251/'Peaker Keys'!$B$29)),0)</f>
        <v>0</v>
      </c>
      <c r="I4251">
        <f>MAX(0,MIN('Peaker Keys'!$B$10,C4251/'Peaker Keys'!$B$30))</f>
        <v>6.5583204748669341E-2</v>
      </c>
      <c r="J4251">
        <f>IF('Peaker Keys'!$B$31=1,H4251,I4251)</f>
        <v>0</v>
      </c>
    </row>
    <row r="4252" spans="1:10" x14ac:dyDescent="0.25">
      <c r="A4252">
        <v>4246</v>
      </c>
      <c r="B4252">
        <v>0</v>
      </c>
      <c r="C4252">
        <v>7432.7</v>
      </c>
      <c r="D4252">
        <f>MOD(A4252-1+'Peaker Keys'!$B$7,'Peaker Keys'!$B$5)</f>
        <v>4269</v>
      </c>
      <c r="E4252">
        <f>INT(D4252/'Peaker Keys'!$B$6)+1</f>
        <v>178</v>
      </c>
      <c r="F4252">
        <f>MOD(D4252,'Peaker Keys'!$B$6)</f>
        <v>21</v>
      </c>
      <c r="G4252" t="str">
        <f>VLOOKUP(E4252,Clustering!$A$6:$B$370,2,FALSE)</f>
        <v>Spring</v>
      </c>
      <c r="H4252">
        <f>IF('Peaker Keys'!$B$29&gt;0,MAX(0,MIN('Peaker Keys'!$B$10,B4252/'Peaker Keys'!$B$29)),0)</f>
        <v>0</v>
      </c>
      <c r="I4252">
        <f>MAX(0,MIN('Peaker Keys'!$B$10,C4252/'Peaker Keys'!$B$30))</f>
        <v>6.2262620982671643E-2</v>
      </c>
      <c r="J4252">
        <f>IF('Peaker Keys'!$B$31=1,H4252,I4252)</f>
        <v>0</v>
      </c>
    </row>
    <row r="4253" spans="1:10" x14ac:dyDescent="0.25">
      <c r="A4253">
        <v>4247</v>
      </c>
      <c r="B4253">
        <v>0</v>
      </c>
      <c r="C4253">
        <v>4030.9</v>
      </c>
      <c r="D4253">
        <f>MOD(A4253-1+'Peaker Keys'!$B$7,'Peaker Keys'!$B$5)</f>
        <v>4270</v>
      </c>
      <c r="E4253">
        <f>INT(D4253/'Peaker Keys'!$B$6)+1</f>
        <v>178</v>
      </c>
      <c r="F4253">
        <f>MOD(D4253,'Peaker Keys'!$B$6)</f>
        <v>22</v>
      </c>
      <c r="G4253" t="str">
        <f>VLOOKUP(E4253,Clustering!$A$6:$B$370,2,FALSE)</f>
        <v>Spring</v>
      </c>
      <c r="H4253">
        <f>IF('Peaker Keys'!$B$29&gt;0,MAX(0,MIN('Peaker Keys'!$B$10,B4253/'Peaker Keys'!$B$29)),0)</f>
        <v>0</v>
      </c>
      <c r="I4253">
        <f>MAX(0,MIN('Peaker Keys'!$B$10,C4253/'Peaker Keys'!$B$30))</f>
        <v>3.3766248996872084E-2</v>
      </c>
      <c r="J4253">
        <f>IF('Peaker Keys'!$B$31=1,H4253,I4253)</f>
        <v>0</v>
      </c>
    </row>
    <row r="4254" spans="1:10" x14ac:dyDescent="0.25">
      <c r="A4254">
        <v>4248</v>
      </c>
      <c r="B4254">
        <v>0</v>
      </c>
      <c r="C4254">
        <v>2750.5</v>
      </c>
      <c r="D4254">
        <f>MOD(A4254-1+'Peaker Keys'!$B$7,'Peaker Keys'!$B$5)</f>
        <v>4271</v>
      </c>
      <c r="E4254">
        <f>INT(D4254/'Peaker Keys'!$B$6)+1</f>
        <v>178</v>
      </c>
      <c r="F4254">
        <f>MOD(D4254,'Peaker Keys'!$B$6)</f>
        <v>23</v>
      </c>
      <c r="G4254" t="str">
        <f>VLOOKUP(E4254,Clustering!$A$6:$B$370,2,FALSE)</f>
        <v>Spring</v>
      </c>
      <c r="H4254">
        <f>IF('Peaker Keys'!$B$29&gt;0,MAX(0,MIN('Peaker Keys'!$B$10,B4254/'Peaker Keys'!$B$29)),0)</f>
        <v>0</v>
      </c>
      <c r="I4254">
        <f>MAX(0,MIN('Peaker Keys'!$B$10,C4254/'Peaker Keys'!$B$30))</f>
        <v>2.3040528880869448E-2</v>
      </c>
      <c r="J4254">
        <f>IF('Peaker Keys'!$B$31=1,H4254,I4254)</f>
        <v>0</v>
      </c>
    </row>
    <row r="4255" spans="1:10" x14ac:dyDescent="0.25">
      <c r="A4255">
        <v>4249</v>
      </c>
      <c r="B4255">
        <v>0</v>
      </c>
      <c r="C4255">
        <v>2750.5</v>
      </c>
      <c r="D4255">
        <f>MOD(A4255-1+'Peaker Keys'!$B$7,'Peaker Keys'!$B$5)</f>
        <v>4272</v>
      </c>
      <c r="E4255">
        <f>INT(D4255/'Peaker Keys'!$B$6)+1</f>
        <v>179</v>
      </c>
      <c r="F4255">
        <f>MOD(D4255,'Peaker Keys'!$B$6)</f>
        <v>0</v>
      </c>
      <c r="G4255" t="str">
        <f>VLOOKUP(E4255,Clustering!$A$6:$B$370,2,FALSE)</f>
        <v>Spring</v>
      </c>
      <c r="H4255">
        <f>IF('Peaker Keys'!$B$29&gt;0,MAX(0,MIN('Peaker Keys'!$B$10,B4255/'Peaker Keys'!$B$29)),0)</f>
        <v>0</v>
      </c>
      <c r="I4255">
        <f>MAX(0,MIN('Peaker Keys'!$B$10,C4255/'Peaker Keys'!$B$30))</f>
        <v>2.3040528880869448E-2</v>
      </c>
      <c r="J4255">
        <f>IF('Peaker Keys'!$B$31=1,H4255,I4255)</f>
        <v>0</v>
      </c>
    </row>
    <row r="4256" spans="1:10" x14ac:dyDescent="0.25">
      <c r="A4256">
        <v>4250</v>
      </c>
      <c r="B4256">
        <v>0</v>
      </c>
      <c r="C4256">
        <v>2750.5</v>
      </c>
      <c r="D4256">
        <f>MOD(A4256-1+'Peaker Keys'!$B$7,'Peaker Keys'!$B$5)</f>
        <v>4273</v>
      </c>
      <c r="E4256">
        <f>INT(D4256/'Peaker Keys'!$B$6)+1</f>
        <v>179</v>
      </c>
      <c r="F4256">
        <f>MOD(D4256,'Peaker Keys'!$B$6)</f>
        <v>1</v>
      </c>
      <c r="G4256" t="str">
        <f>VLOOKUP(E4256,Clustering!$A$6:$B$370,2,FALSE)</f>
        <v>Spring</v>
      </c>
      <c r="H4256">
        <f>IF('Peaker Keys'!$B$29&gt;0,MAX(0,MIN('Peaker Keys'!$B$10,B4256/'Peaker Keys'!$B$29)),0)</f>
        <v>0</v>
      </c>
      <c r="I4256">
        <f>MAX(0,MIN('Peaker Keys'!$B$10,C4256/'Peaker Keys'!$B$30))</f>
        <v>2.3040528880869448E-2</v>
      </c>
      <c r="J4256">
        <f>IF('Peaker Keys'!$B$31=1,H4256,I4256)</f>
        <v>0</v>
      </c>
    </row>
    <row r="4257" spans="1:10" x14ac:dyDescent="0.25">
      <c r="A4257">
        <v>4251</v>
      </c>
      <c r="B4257">
        <v>0</v>
      </c>
      <c r="C4257">
        <v>2750.5</v>
      </c>
      <c r="D4257">
        <f>MOD(A4257-1+'Peaker Keys'!$B$7,'Peaker Keys'!$B$5)</f>
        <v>4274</v>
      </c>
      <c r="E4257">
        <f>INT(D4257/'Peaker Keys'!$B$6)+1</f>
        <v>179</v>
      </c>
      <c r="F4257">
        <f>MOD(D4257,'Peaker Keys'!$B$6)</f>
        <v>2</v>
      </c>
      <c r="G4257" t="str">
        <f>VLOOKUP(E4257,Clustering!$A$6:$B$370,2,FALSE)</f>
        <v>Spring</v>
      </c>
      <c r="H4257">
        <f>IF('Peaker Keys'!$B$29&gt;0,MAX(0,MIN('Peaker Keys'!$B$10,B4257/'Peaker Keys'!$B$29)),0)</f>
        <v>0</v>
      </c>
      <c r="I4257">
        <f>MAX(0,MIN('Peaker Keys'!$B$10,C4257/'Peaker Keys'!$B$30))</f>
        <v>2.3040528880869448E-2</v>
      </c>
      <c r="J4257">
        <f>IF('Peaker Keys'!$B$31=1,H4257,I4257)</f>
        <v>0</v>
      </c>
    </row>
    <row r="4258" spans="1:10" x14ac:dyDescent="0.25">
      <c r="A4258">
        <v>4252</v>
      </c>
      <c r="B4258">
        <v>0</v>
      </c>
      <c r="C4258">
        <v>2750.5</v>
      </c>
      <c r="D4258">
        <f>MOD(A4258-1+'Peaker Keys'!$B$7,'Peaker Keys'!$B$5)</f>
        <v>4275</v>
      </c>
      <c r="E4258">
        <f>INT(D4258/'Peaker Keys'!$B$6)+1</f>
        <v>179</v>
      </c>
      <c r="F4258">
        <f>MOD(D4258,'Peaker Keys'!$B$6)</f>
        <v>3</v>
      </c>
      <c r="G4258" t="str">
        <f>VLOOKUP(E4258,Clustering!$A$6:$B$370,2,FALSE)</f>
        <v>Spring</v>
      </c>
      <c r="H4258">
        <f>IF('Peaker Keys'!$B$29&gt;0,MAX(0,MIN('Peaker Keys'!$B$10,B4258/'Peaker Keys'!$B$29)),0)</f>
        <v>0</v>
      </c>
      <c r="I4258">
        <f>MAX(0,MIN('Peaker Keys'!$B$10,C4258/'Peaker Keys'!$B$30))</f>
        <v>2.3040528880869448E-2</v>
      </c>
      <c r="J4258">
        <f>IF('Peaker Keys'!$B$31=1,H4258,I4258)</f>
        <v>0</v>
      </c>
    </row>
    <row r="4259" spans="1:10" x14ac:dyDescent="0.25">
      <c r="A4259">
        <v>4253</v>
      </c>
      <c r="B4259">
        <v>0</v>
      </c>
      <c r="C4259">
        <v>2706.9</v>
      </c>
      <c r="D4259">
        <f>MOD(A4259-1+'Peaker Keys'!$B$7,'Peaker Keys'!$B$5)</f>
        <v>4276</v>
      </c>
      <c r="E4259">
        <f>INT(D4259/'Peaker Keys'!$B$6)+1</f>
        <v>179</v>
      </c>
      <c r="F4259">
        <f>MOD(D4259,'Peaker Keys'!$B$6)</f>
        <v>4</v>
      </c>
      <c r="G4259" t="str">
        <f>VLOOKUP(E4259,Clustering!$A$6:$B$370,2,FALSE)</f>
        <v>Spring</v>
      </c>
      <c r="H4259">
        <f>IF('Peaker Keys'!$B$29&gt;0,MAX(0,MIN('Peaker Keys'!$B$10,B4259/'Peaker Keys'!$B$29)),0)</f>
        <v>0</v>
      </c>
      <c r="I4259">
        <f>MAX(0,MIN('Peaker Keys'!$B$10,C4259/'Peaker Keys'!$B$30))</f>
        <v>2.2675298174014001E-2</v>
      </c>
      <c r="J4259">
        <f>IF('Peaker Keys'!$B$31=1,H4259,I4259)</f>
        <v>0</v>
      </c>
    </row>
    <row r="4260" spans="1:10" x14ac:dyDescent="0.25">
      <c r="A4260">
        <v>4254</v>
      </c>
      <c r="B4260">
        <v>0</v>
      </c>
      <c r="C4260">
        <v>2591.5</v>
      </c>
      <c r="D4260">
        <f>MOD(A4260-1+'Peaker Keys'!$B$7,'Peaker Keys'!$B$5)</f>
        <v>4277</v>
      </c>
      <c r="E4260">
        <f>INT(D4260/'Peaker Keys'!$B$6)+1</f>
        <v>179</v>
      </c>
      <c r="F4260">
        <f>MOD(D4260,'Peaker Keys'!$B$6)</f>
        <v>5</v>
      </c>
      <c r="G4260" t="str">
        <f>VLOOKUP(E4260,Clustering!$A$6:$B$370,2,FALSE)</f>
        <v>Spring</v>
      </c>
      <c r="H4260">
        <f>IF('Peaker Keys'!$B$29&gt;0,MAX(0,MIN('Peaker Keys'!$B$10,B4260/'Peaker Keys'!$B$29)),0)</f>
        <v>0</v>
      </c>
      <c r="I4260">
        <f>MAX(0,MIN('Peaker Keys'!$B$10,C4260/'Peaker Keys'!$B$30))</f>
        <v>2.1708609559997521E-2</v>
      </c>
      <c r="J4260">
        <f>IF('Peaker Keys'!$B$31=1,H4260,I4260)</f>
        <v>0</v>
      </c>
    </row>
    <row r="4261" spans="1:10" x14ac:dyDescent="0.25">
      <c r="A4261">
        <v>4255</v>
      </c>
      <c r="B4261">
        <v>0</v>
      </c>
      <c r="C4261">
        <v>2591.5</v>
      </c>
      <c r="D4261">
        <f>MOD(A4261-1+'Peaker Keys'!$B$7,'Peaker Keys'!$B$5)</f>
        <v>4278</v>
      </c>
      <c r="E4261">
        <f>INT(D4261/'Peaker Keys'!$B$6)+1</f>
        <v>179</v>
      </c>
      <c r="F4261">
        <f>MOD(D4261,'Peaker Keys'!$B$6)</f>
        <v>6</v>
      </c>
      <c r="G4261" t="str">
        <f>VLOOKUP(E4261,Clustering!$A$6:$B$370,2,FALSE)</f>
        <v>Spring</v>
      </c>
      <c r="H4261">
        <f>IF('Peaker Keys'!$B$29&gt;0,MAX(0,MIN('Peaker Keys'!$B$10,B4261/'Peaker Keys'!$B$29)),0)</f>
        <v>0</v>
      </c>
      <c r="I4261">
        <f>MAX(0,MIN('Peaker Keys'!$B$10,C4261/'Peaker Keys'!$B$30))</f>
        <v>2.1708609559997521E-2</v>
      </c>
      <c r="J4261">
        <f>IF('Peaker Keys'!$B$31=1,H4261,I4261)</f>
        <v>0</v>
      </c>
    </row>
    <row r="4262" spans="1:10" x14ac:dyDescent="0.25">
      <c r="A4262">
        <v>4256</v>
      </c>
      <c r="B4262">
        <v>0</v>
      </c>
      <c r="C4262">
        <v>2591.5</v>
      </c>
      <c r="D4262">
        <f>MOD(A4262-1+'Peaker Keys'!$B$7,'Peaker Keys'!$B$5)</f>
        <v>4279</v>
      </c>
      <c r="E4262">
        <f>INT(D4262/'Peaker Keys'!$B$6)+1</f>
        <v>179</v>
      </c>
      <c r="F4262">
        <f>MOD(D4262,'Peaker Keys'!$B$6)</f>
        <v>7</v>
      </c>
      <c r="G4262" t="str">
        <f>VLOOKUP(E4262,Clustering!$A$6:$B$370,2,FALSE)</f>
        <v>Spring</v>
      </c>
      <c r="H4262">
        <f>IF('Peaker Keys'!$B$29&gt;0,MAX(0,MIN('Peaker Keys'!$B$10,B4262/'Peaker Keys'!$B$29)),0)</f>
        <v>0</v>
      </c>
      <c r="I4262">
        <f>MAX(0,MIN('Peaker Keys'!$B$10,C4262/'Peaker Keys'!$B$30))</f>
        <v>2.1708609559997521E-2</v>
      </c>
      <c r="J4262">
        <f>IF('Peaker Keys'!$B$31=1,H4262,I4262)</f>
        <v>0</v>
      </c>
    </row>
    <row r="4263" spans="1:10" x14ac:dyDescent="0.25">
      <c r="A4263">
        <v>4257</v>
      </c>
      <c r="B4263">
        <v>0</v>
      </c>
      <c r="C4263">
        <v>2591.5</v>
      </c>
      <c r="D4263">
        <f>MOD(A4263-1+'Peaker Keys'!$B$7,'Peaker Keys'!$B$5)</f>
        <v>4280</v>
      </c>
      <c r="E4263">
        <f>INT(D4263/'Peaker Keys'!$B$6)+1</f>
        <v>179</v>
      </c>
      <c r="F4263">
        <f>MOD(D4263,'Peaker Keys'!$B$6)</f>
        <v>8</v>
      </c>
      <c r="G4263" t="str">
        <f>VLOOKUP(E4263,Clustering!$A$6:$B$370,2,FALSE)</f>
        <v>Spring</v>
      </c>
      <c r="H4263">
        <f>IF('Peaker Keys'!$B$29&gt;0,MAX(0,MIN('Peaker Keys'!$B$10,B4263/'Peaker Keys'!$B$29)),0)</f>
        <v>0</v>
      </c>
      <c r="I4263">
        <f>MAX(0,MIN('Peaker Keys'!$B$10,C4263/'Peaker Keys'!$B$30))</f>
        <v>2.1708609559997521E-2</v>
      </c>
      <c r="J4263">
        <f>IF('Peaker Keys'!$B$31=1,H4263,I4263)</f>
        <v>0</v>
      </c>
    </row>
    <row r="4264" spans="1:10" x14ac:dyDescent="0.25">
      <c r="A4264">
        <v>4258</v>
      </c>
      <c r="B4264">
        <v>0</v>
      </c>
      <c r="C4264">
        <v>2591.5</v>
      </c>
      <c r="D4264">
        <f>MOD(A4264-1+'Peaker Keys'!$B$7,'Peaker Keys'!$B$5)</f>
        <v>4281</v>
      </c>
      <c r="E4264">
        <f>INT(D4264/'Peaker Keys'!$B$6)+1</f>
        <v>179</v>
      </c>
      <c r="F4264">
        <f>MOD(D4264,'Peaker Keys'!$B$6)</f>
        <v>9</v>
      </c>
      <c r="G4264" t="str">
        <f>VLOOKUP(E4264,Clustering!$A$6:$B$370,2,FALSE)</f>
        <v>Spring</v>
      </c>
      <c r="H4264">
        <f>IF('Peaker Keys'!$B$29&gt;0,MAX(0,MIN('Peaker Keys'!$B$10,B4264/'Peaker Keys'!$B$29)),0)</f>
        <v>0</v>
      </c>
      <c r="I4264">
        <f>MAX(0,MIN('Peaker Keys'!$B$10,C4264/'Peaker Keys'!$B$30))</f>
        <v>2.1708609559997521E-2</v>
      </c>
      <c r="J4264">
        <f>IF('Peaker Keys'!$B$31=1,H4264,I4264)</f>
        <v>0</v>
      </c>
    </row>
    <row r="4265" spans="1:10" x14ac:dyDescent="0.25">
      <c r="A4265">
        <v>4259</v>
      </c>
      <c r="B4265">
        <v>0</v>
      </c>
      <c r="C4265">
        <v>2591.5</v>
      </c>
      <c r="D4265">
        <f>MOD(A4265-1+'Peaker Keys'!$B$7,'Peaker Keys'!$B$5)</f>
        <v>4282</v>
      </c>
      <c r="E4265">
        <f>INT(D4265/'Peaker Keys'!$B$6)+1</f>
        <v>179</v>
      </c>
      <c r="F4265">
        <f>MOD(D4265,'Peaker Keys'!$B$6)</f>
        <v>10</v>
      </c>
      <c r="G4265" t="str">
        <f>VLOOKUP(E4265,Clustering!$A$6:$B$370,2,FALSE)</f>
        <v>Spring</v>
      </c>
      <c r="H4265">
        <f>IF('Peaker Keys'!$B$29&gt;0,MAX(0,MIN('Peaker Keys'!$B$10,B4265/'Peaker Keys'!$B$29)),0)</f>
        <v>0</v>
      </c>
      <c r="I4265">
        <f>MAX(0,MIN('Peaker Keys'!$B$10,C4265/'Peaker Keys'!$B$30))</f>
        <v>2.1708609559997521E-2</v>
      </c>
      <c r="J4265">
        <f>IF('Peaker Keys'!$B$31=1,H4265,I4265)</f>
        <v>0</v>
      </c>
    </row>
    <row r="4266" spans="1:10" x14ac:dyDescent="0.25">
      <c r="A4266">
        <v>4260</v>
      </c>
      <c r="B4266">
        <v>0</v>
      </c>
      <c r="C4266">
        <v>2799.6</v>
      </c>
      <c r="D4266">
        <f>MOD(A4266-1+'Peaker Keys'!$B$7,'Peaker Keys'!$B$5)</f>
        <v>4283</v>
      </c>
      <c r="E4266">
        <f>INT(D4266/'Peaker Keys'!$B$6)+1</f>
        <v>179</v>
      </c>
      <c r="F4266">
        <f>MOD(D4266,'Peaker Keys'!$B$6)</f>
        <v>11</v>
      </c>
      <c r="G4266" t="str">
        <f>VLOOKUP(E4266,Clustering!$A$6:$B$370,2,FALSE)</f>
        <v>Spring</v>
      </c>
      <c r="H4266">
        <f>IF('Peaker Keys'!$B$29&gt;0,MAX(0,MIN('Peaker Keys'!$B$10,B4266/'Peaker Keys'!$B$29)),0)</f>
        <v>0</v>
      </c>
      <c r="I4266">
        <f>MAX(0,MIN('Peaker Keys'!$B$10,C4266/'Peaker Keys'!$B$30))</f>
        <v>2.3451832268635561E-2</v>
      </c>
      <c r="J4266">
        <f>IF('Peaker Keys'!$B$31=1,H4266,I4266)</f>
        <v>0</v>
      </c>
    </row>
    <row r="4267" spans="1:10" x14ac:dyDescent="0.25">
      <c r="A4267">
        <v>4261</v>
      </c>
      <c r="B4267">
        <v>0</v>
      </c>
      <c r="C4267">
        <v>2799.6</v>
      </c>
      <c r="D4267">
        <f>MOD(A4267-1+'Peaker Keys'!$B$7,'Peaker Keys'!$B$5)</f>
        <v>4284</v>
      </c>
      <c r="E4267">
        <f>INT(D4267/'Peaker Keys'!$B$6)+1</f>
        <v>179</v>
      </c>
      <c r="F4267">
        <f>MOD(D4267,'Peaker Keys'!$B$6)</f>
        <v>12</v>
      </c>
      <c r="G4267" t="str">
        <f>VLOOKUP(E4267,Clustering!$A$6:$B$370,2,FALSE)</f>
        <v>Spring</v>
      </c>
      <c r="H4267">
        <f>IF('Peaker Keys'!$B$29&gt;0,MAX(0,MIN('Peaker Keys'!$B$10,B4267/'Peaker Keys'!$B$29)),0)</f>
        <v>0</v>
      </c>
      <c r="I4267">
        <f>MAX(0,MIN('Peaker Keys'!$B$10,C4267/'Peaker Keys'!$B$30))</f>
        <v>2.3451832268635561E-2</v>
      </c>
      <c r="J4267">
        <f>IF('Peaker Keys'!$B$31=1,H4267,I4267)</f>
        <v>0</v>
      </c>
    </row>
    <row r="4268" spans="1:10" x14ac:dyDescent="0.25">
      <c r="A4268">
        <v>4262</v>
      </c>
      <c r="B4268">
        <v>0</v>
      </c>
      <c r="C4268">
        <v>3497.6</v>
      </c>
      <c r="D4268">
        <f>MOD(A4268-1+'Peaker Keys'!$B$7,'Peaker Keys'!$B$5)</f>
        <v>4285</v>
      </c>
      <c r="E4268">
        <f>INT(D4268/'Peaker Keys'!$B$6)+1</f>
        <v>179</v>
      </c>
      <c r="F4268">
        <f>MOD(D4268,'Peaker Keys'!$B$6)</f>
        <v>13</v>
      </c>
      <c r="G4268" t="str">
        <f>VLOOKUP(E4268,Clustering!$A$6:$B$370,2,FALSE)</f>
        <v>Spring</v>
      </c>
      <c r="H4268">
        <f>IF('Peaker Keys'!$B$29&gt;0,MAX(0,MIN('Peaker Keys'!$B$10,B4268/'Peaker Keys'!$B$29)),0)</f>
        <v>0</v>
      </c>
      <c r="I4268">
        <f>MAX(0,MIN('Peaker Keys'!$B$10,C4268/'Peaker Keys'!$B$30))</f>
        <v>2.9298874318752586E-2</v>
      </c>
      <c r="J4268">
        <f>IF('Peaker Keys'!$B$31=1,H4268,I4268)</f>
        <v>0</v>
      </c>
    </row>
    <row r="4269" spans="1:10" x14ac:dyDescent="0.25">
      <c r="A4269">
        <v>4263</v>
      </c>
      <c r="B4269">
        <v>0</v>
      </c>
      <c r="C4269">
        <v>3732</v>
      </c>
      <c r="D4269">
        <f>MOD(A4269-1+'Peaker Keys'!$B$7,'Peaker Keys'!$B$5)</f>
        <v>4286</v>
      </c>
      <c r="E4269">
        <f>INT(D4269/'Peaker Keys'!$B$6)+1</f>
        <v>179</v>
      </c>
      <c r="F4269">
        <f>MOD(D4269,'Peaker Keys'!$B$6)</f>
        <v>14</v>
      </c>
      <c r="G4269" t="str">
        <f>VLOOKUP(E4269,Clustering!$A$6:$B$370,2,FALSE)</f>
        <v>Spring</v>
      </c>
      <c r="H4269">
        <f>IF('Peaker Keys'!$B$29&gt;0,MAX(0,MIN('Peaker Keys'!$B$10,B4269/'Peaker Keys'!$B$29)),0)</f>
        <v>0</v>
      </c>
      <c r="I4269">
        <f>MAX(0,MIN('Peaker Keys'!$B$10,C4269/'Peaker Keys'!$B$30))</f>
        <v>3.1262408210654347E-2</v>
      </c>
      <c r="J4269">
        <f>IF('Peaker Keys'!$B$31=1,H4269,I4269)</f>
        <v>0</v>
      </c>
    </row>
    <row r="4270" spans="1:10" x14ac:dyDescent="0.25">
      <c r="A4270">
        <v>4264</v>
      </c>
      <c r="B4270">
        <v>0</v>
      </c>
      <c r="C4270">
        <v>4115.1000000000004</v>
      </c>
      <c r="D4270">
        <f>MOD(A4270-1+'Peaker Keys'!$B$7,'Peaker Keys'!$B$5)</f>
        <v>4287</v>
      </c>
      <c r="E4270">
        <f>INT(D4270/'Peaker Keys'!$B$6)+1</f>
        <v>179</v>
      </c>
      <c r="F4270">
        <f>MOD(D4270,'Peaker Keys'!$B$6)</f>
        <v>15</v>
      </c>
      <c r="G4270" t="str">
        <f>VLOOKUP(E4270,Clustering!$A$6:$B$370,2,FALSE)</f>
        <v>Spring</v>
      </c>
      <c r="H4270">
        <f>IF('Peaker Keys'!$B$29&gt;0,MAX(0,MIN('Peaker Keys'!$B$10,B4270/'Peaker Keys'!$B$29)),0)</f>
        <v>0</v>
      </c>
      <c r="I4270">
        <f>MAX(0,MIN('Peaker Keys'!$B$10,C4270/'Peaker Keys'!$B$30))</f>
        <v>3.4471579857358985E-2</v>
      </c>
      <c r="J4270">
        <f>IF('Peaker Keys'!$B$31=1,H4270,I4270)</f>
        <v>0</v>
      </c>
    </row>
    <row r="4271" spans="1:10" x14ac:dyDescent="0.25">
      <c r="A4271">
        <v>4265</v>
      </c>
      <c r="B4271">
        <v>0</v>
      </c>
      <c r="C4271">
        <v>4115.1000000000004</v>
      </c>
      <c r="D4271">
        <f>MOD(A4271-1+'Peaker Keys'!$B$7,'Peaker Keys'!$B$5)</f>
        <v>4288</v>
      </c>
      <c r="E4271">
        <f>INT(D4271/'Peaker Keys'!$B$6)+1</f>
        <v>179</v>
      </c>
      <c r="F4271">
        <f>MOD(D4271,'Peaker Keys'!$B$6)</f>
        <v>16</v>
      </c>
      <c r="G4271" t="str">
        <f>VLOOKUP(E4271,Clustering!$A$6:$B$370,2,FALSE)</f>
        <v>Spring</v>
      </c>
      <c r="H4271">
        <f>IF('Peaker Keys'!$B$29&gt;0,MAX(0,MIN('Peaker Keys'!$B$10,B4271/'Peaker Keys'!$B$29)),0)</f>
        <v>0</v>
      </c>
      <c r="I4271">
        <f>MAX(0,MIN('Peaker Keys'!$B$10,C4271/'Peaker Keys'!$B$30))</f>
        <v>3.4471579857358985E-2</v>
      </c>
      <c r="J4271">
        <f>IF('Peaker Keys'!$B$31=1,H4271,I4271)</f>
        <v>0</v>
      </c>
    </row>
    <row r="4272" spans="1:10" x14ac:dyDescent="0.25">
      <c r="A4272">
        <v>4266</v>
      </c>
      <c r="B4272">
        <v>0</v>
      </c>
      <c r="C4272">
        <v>4366.2</v>
      </c>
      <c r="D4272">
        <f>MOD(A4272-1+'Peaker Keys'!$B$7,'Peaker Keys'!$B$5)</f>
        <v>4289</v>
      </c>
      <c r="E4272">
        <f>INT(D4272/'Peaker Keys'!$B$6)+1</f>
        <v>179</v>
      </c>
      <c r="F4272">
        <f>MOD(D4272,'Peaker Keys'!$B$6)</f>
        <v>17</v>
      </c>
      <c r="G4272" t="str">
        <f>VLOOKUP(E4272,Clustering!$A$6:$B$370,2,FALSE)</f>
        <v>Spring</v>
      </c>
      <c r="H4272">
        <f>IF('Peaker Keys'!$B$29&gt;0,MAX(0,MIN('Peaker Keys'!$B$10,B4272/'Peaker Keys'!$B$29)),0)</f>
        <v>0</v>
      </c>
      <c r="I4272">
        <f>MAX(0,MIN('Peaker Keys'!$B$10,C4272/'Peaker Keys'!$B$30))</f>
        <v>3.6575007162207664E-2</v>
      </c>
      <c r="J4272">
        <f>IF('Peaker Keys'!$B$31=1,H4272,I4272)</f>
        <v>0</v>
      </c>
    </row>
    <row r="4273" spans="1:10" x14ac:dyDescent="0.25">
      <c r="A4273">
        <v>4267</v>
      </c>
      <c r="B4273">
        <v>0</v>
      </c>
      <c r="C4273">
        <v>4751.5</v>
      </c>
      <c r="D4273">
        <f>MOD(A4273-1+'Peaker Keys'!$B$7,'Peaker Keys'!$B$5)</f>
        <v>4290</v>
      </c>
      <c r="E4273">
        <f>INT(D4273/'Peaker Keys'!$B$6)+1</f>
        <v>179</v>
      </c>
      <c r="F4273">
        <f>MOD(D4273,'Peaker Keys'!$B$6)</f>
        <v>18</v>
      </c>
      <c r="G4273" t="str">
        <f>VLOOKUP(E4273,Clustering!$A$6:$B$370,2,FALSE)</f>
        <v>Spring</v>
      </c>
      <c r="H4273">
        <f>IF('Peaker Keys'!$B$29&gt;0,MAX(0,MIN('Peaker Keys'!$B$10,B4273/'Peaker Keys'!$B$29)),0)</f>
        <v>0</v>
      </c>
      <c r="I4273">
        <f>MAX(0,MIN('Peaker Keys'!$B$10,C4273/'Peaker Keys'!$B$30))</f>
        <v>3.9802607881276562E-2</v>
      </c>
      <c r="J4273">
        <f>IF('Peaker Keys'!$B$31=1,H4273,I4273)</f>
        <v>0</v>
      </c>
    </row>
    <row r="4274" spans="1:10" x14ac:dyDescent="0.25">
      <c r="A4274">
        <v>4268</v>
      </c>
      <c r="B4274">
        <v>0</v>
      </c>
      <c r="C4274">
        <v>7337.9</v>
      </c>
      <c r="D4274">
        <f>MOD(A4274-1+'Peaker Keys'!$B$7,'Peaker Keys'!$B$5)</f>
        <v>4291</v>
      </c>
      <c r="E4274">
        <f>INT(D4274/'Peaker Keys'!$B$6)+1</f>
        <v>179</v>
      </c>
      <c r="F4274">
        <f>MOD(D4274,'Peaker Keys'!$B$6)</f>
        <v>19</v>
      </c>
      <c r="G4274" t="str">
        <f>VLOOKUP(E4274,Clustering!$A$6:$B$370,2,FALSE)</f>
        <v>Spring</v>
      </c>
      <c r="H4274">
        <f>IF('Peaker Keys'!$B$29&gt;0,MAX(0,MIN('Peaker Keys'!$B$10,B4274/'Peaker Keys'!$B$29)),0)</f>
        <v>0</v>
      </c>
      <c r="I4274">
        <f>MAX(0,MIN('Peaker Keys'!$B$10,C4274/'Peaker Keys'!$B$30))</f>
        <v>6.146849550079328E-2</v>
      </c>
      <c r="J4274">
        <f>IF('Peaker Keys'!$B$31=1,H4274,I4274)</f>
        <v>0</v>
      </c>
    </row>
    <row r="4275" spans="1:10" x14ac:dyDescent="0.25">
      <c r="A4275">
        <v>4269</v>
      </c>
      <c r="B4275">
        <v>0</v>
      </c>
      <c r="C4275">
        <v>7477.1</v>
      </c>
      <c r="D4275">
        <f>MOD(A4275-1+'Peaker Keys'!$B$7,'Peaker Keys'!$B$5)</f>
        <v>4292</v>
      </c>
      <c r="E4275">
        <f>INT(D4275/'Peaker Keys'!$B$6)+1</f>
        <v>179</v>
      </c>
      <c r="F4275">
        <f>MOD(D4275,'Peaker Keys'!$B$6)</f>
        <v>20</v>
      </c>
      <c r="G4275" t="str">
        <f>VLOOKUP(E4275,Clustering!$A$6:$B$370,2,FALSE)</f>
        <v>Spring</v>
      </c>
      <c r="H4275">
        <f>IF('Peaker Keys'!$B$29&gt;0,MAX(0,MIN('Peaker Keys'!$B$10,B4275/'Peaker Keys'!$B$29)),0)</f>
        <v>0</v>
      </c>
      <c r="I4275">
        <f>MAX(0,MIN('Peaker Keys'!$B$10,C4275/'Peaker Keys'!$B$30))</f>
        <v>6.2634553170386825E-2</v>
      </c>
      <c r="J4275">
        <f>IF('Peaker Keys'!$B$31=1,H4275,I4275)</f>
        <v>0</v>
      </c>
    </row>
    <row r="4276" spans="1:10" x14ac:dyDescent="0.25">
      <c r="A4276">
        <v>4270</v>
      </c>
      <c r="B4276">
        <v>0</v>
      </c>
      <c r="C4276">
        <v>4500.5</v>
      </c>
      <c r="D4276">
        <f>MOD(A4276-1+'Peaker Keys'!$B$7,'Peaker Keys'!$B$5)</f>
        <v>4293</v>
      </c>
      <c r="E4276">
        <f>INT(D4276/'Peaker Keys'!$B$6)+1</f>
        <v>179</v>
      </c>
      <c r="F4276">
        <f>MOD(D4276,'Peaker Keys'!$B$6)</f>
        <v>21</v>
      </c>
      <c r="G4276" t="str">
        <f>VLOOKUP(E4276,Clustering!$A$6:$B$370,2,FALSE)</f>
        <v>Spring</v>
      </c>
      <c r="H4276">
        <f>IF('Peaker Keys'!$B$29&gt;0,MAX(0,MIN('Peaker Keys'!$B$10,B4276/'Peaker Keys'!$B$29)),0)</f>
        <v>0</v>
      </c>
      <c r="I4276">
        <f>MAX(0,MIN('Peaker Keys'!$B$10,C4276/'Peaker Keys'!$B$30))</f>
        <v>3.7700018261535344E-2</v>
      </c>
      <c r="J4276">
        <f>IF('Peaker Keys'!$B$31=1,H4276,I4276)</f>
        <v>0</v>
      </c>
    </row>
    <row r="4277" spans="1:10" x14ac:dyDescent="0.25">
      <c r="A4277">
        <v>4271</v>
      </c>
      <c r="B4277">
        <v>0</v>
      </c>
      <c r="C4277">
        <v>2790.6</v>
      </c>
      <c r="D4277">
        <f>MOD(A4277-1+'Peaker Keys'!$B$7,'Peaker Keys'!$B$5)</f>
        <v>4294</v>
      </c>
      <c r="E4277">
        <f>INT(D4277/'Peaker Keys'!$B$6)+1</f>
        <v>179</v>
      </c>
      <c r="F4277">
        <f>MOD(D4277,'Peaker Keys'!$B$6)</f>
        <v>22</v>
      </c>
      <c r="G4277" t="str">
        <f>VLOOKUP(E4277,Clustering!$A$6:$B$370,2,FALSE)</f>
        <v>Spring</v>
      </c>
      <c r="H4277">
        <f>IF('Peaker Keys'!$B$29&gt;0,MAX(0,MIN('Peaker Keys'!$B$10,B4277/'Peaker Keys'!$B$29)),0)</f>
        <v>0</v>
      </c>
      <c r="I4277">
        <f>MAX(0,MIN('Peaker Keys'!$B$10,C4277/'Peaker Keys'!$B$30))</f>
        <v>2.3376440608963565E-2</v>
      </c>
      <c r="J4277">
        <f>IF('Peaker Keys'!$B$31=1,H4277,I4277)</f>
        <v>0</v>
      </c>
    </row>
    <row r="4278" spans="1:10" x14ac:dyDescent="0.25">
      <c r="A4278">
        <v>4272</v>
      </c>
      <c r="B4278">
        <v>0</v>
      </c>
      <c r="C4278">
        <v>2582.5</v>
      </c>
      <c r="D4278">
        <f>MOD(A4278-1+'Peaker Keys'!$B$7,'Peaker Keys'!$B$5)</f>
        <v>4295</v>
      </c>
      <c r="E4278">
        <f>INT(D4278/'Peaker Keys'!$B$6)+1</f>
        <v>179</v>
      </c>
      <c r="F4278">
        <f>MOD(D4278,'Peaker Keys'!$B$6)</f>
        <v>23</v>
      </c>
      <c r="G4278" t="str">
        <f>VLOOKUP(E4278,Clustering!$A$6:$B$370,2,FALSE)</f>
        <v>Spring</v>
      </c>
      <c r="H4278">
        <f>IF('Peaker Keys'!$B$29&gt;0,MAX(0,MIN('Peaker Keys'!$B$10,B4278/'Peaker Keys'!$B$29)),0)</f>
        <v>0</v>
      </c>
      <c r="I4278">
        <f>MAX(0,MIN('Peaker Keys'!$B$10,C4278/'Peaker Keys'!$B$30))</f>
        <v>2.1633217900325522E-2</v>
      </c>
      <c r="J4278">
        <f>IF('Peaker Keys'!$B$31=1,H4278,I4278)</f>
        <v>0</v>
      </c>
    </row>
    <row r="4279" spans="1:10" x14ac:dyDescent="0.25">
      <c r="A4279">
        <v>4273</v>
      </c>
      <c r="B4279">
        <v>0</v>
      </c>
      <c r="C4279">
        <v>2582.5</v>
      </c>
      <c r="D4279">
        <f>MOD(A4279-1+'Peaker Keys'!$B$7,'Peaker Keys'!$B$5)</f>
        <v>4296</v>
      </c>
      <c r="E4279">
        <f>INT(D4279/'Peaker Keys'!$B$6)+1</f>
        <v>180</v>
      </c>
      <c r="F4279">
        <f>MOD(D4279,'Peaker Keys'!$B$6)</f>
        <v>0</v>
      </c>
      <c r="G4279" t="str">
        <f>VLOOKUP(E4279,Clustering!$A$6:$B$370,2,FALSE)</f>
        <v>Summer</v>
      </c>
      <c r="H4279">
        <f>IF('Peaker Keys'!$B$29&gt;0,MAX(0,MIN('Peaker Keys'!$B$10,B4279/'Peaker Keys'!$B$29)),0)</f>
        <v>0</v>
      </c>
      <c r="I4279">
        <f>MAX(0,MIN('Peaker Keys'!$B$10,C4279/'Peaker Keys'!$B$30))</f>
        <v>2.1633217900325522E-2</v>
      </c>
      <c r="J4279">
        <f>IF('Peaker Keys'!$B$31=1,H4279,I4279)</f>
        <v>0</v>
      </c>
    </row>
    <row r="4280" spans="1:10" x14ac:dyDescent="0.25">
      <c r="A4280">
        <v>4274</v>
      </c>
      <c r="B4280">
        <v>0</v>
      </c>
      <c r="C4280">
        <v>2582.5</v>
      </c>
      <c r="D4280">
        <f>MOD(A4280-1+'Peaker Keys'!$B$7,'Peaker Keys'!$B$5)</f>
        <v>4297</v>
      </c>
      <c r="E4280">
        <f>INT(D4280/'Peaker Keys'!$B$6)+1</f>
        <v>180</v>
      </c>
      <c r="F4280">
        <f>MOD(D4280,'Peaker Keys'!$B$6)</f>
        <v>1</v>
      </c>
      <c r="G4280" t="str">
        <f>VLOOKUP(E4280,Clustering!$A$6:$B$370,2,FALSE)</f>
        <v>Summer</v>
      </c>
      <c r="H4280">
        <f>IF('Peaker Keys'!$B$29&gt;0,MAX(0,MIN('Peaker Keys'!$B$10,B4280/'Peaker Keys'!$B$29)),0)</f>
        <v>0</v>
      </c>
      <c r="I4280">
        <f>MAX(0,MIN('Peaker Keys'!$B$10,C4280/'Peaker Keys'!$B$30))</f>
        <v>2.1633217900325522E-2</v>
      </c>
      <c r="J4280">
        <f>IF('Peaker Keys'!$B$31=1,H4280,I4280)</f>
        <v>0</v>
      </c>
    </row>
    <row r="4281" spans="1:10" x14ac:dyDescent="0.25">
      <c r="A4281">
        <v>4275</v>
      </c>
      <c r="B4281">
        <v>0</v>
      </c>
      <c r="C4281">
        <v>2582.5</v>
      </c>
      <c r="D4281">
        <f>MOD(A4281-1+'Peaker Keys'!$B$7,'Peaker Keys'!$B$5)</f>
        <v>4298</v>
      </c>
      <c r="E4281">
        <f>INT(D4281/'Peaker Keys'!$B$6)+1</f>
        <v>180</v>
      </c>
      <c r="F4281">
        <f>MOD(D4281,'Peaker Keys'!$B$6)</f>
        <v>2</v>
      </c>
      <c r="G4281" t="str">
        <f>VLOOKUP(E4281,Clustering!$A$6:$B$370,2,FALSE)</f>
        <v>Summer</v>
      </c>
      <c r="H4281">
        <f>IF('Peaker Keys'!$B$29&gt;0,MAX(0,MIN('Peaker Keys'!$B$10,B4281/'Peaker Keys'!$B$29)),0)</f>
        <v>0</v>
      </c>
      <c r="I4281">
        <f>MAX(0,MIN('Peaker Keys'!$B$10,C4281/'Peaker Keys'!$B$30))</f>
        <v>2.1633217900325522E-2</v>
      </c>
      <c r="J4281">
        <f>IF('Peaker Keys'!$B$31=1,H4281,I4281)</f>
        <v>0</v>
      </c>
    </row>
    <row r="4282" spans="1:10" x14ac:dyDescent="0.25">
      <c r="A4282">
        <v>4276</v>
      </c>
      <c r="B4282">
        <v>0</v>
      </c>
      <c r="C4282">
        <v>2582.5</v>
      </c>
      <c r="D4282">
        <f>MOD(A4282-1+'Peaker Keys'!$B$7,'Peaker Keys'!$B$5)</f>
        <v>4299</v>
      </c>
      <c r="E4282">
        <f>INT(D4282/'Peaker Keys'!$B$6)+1</f>
        <v>180</v>
      </c>
      <c r="F4282">
        <f>MOD(D4282,'Peaker Keys'!$B$6)</f>
        <v>3</v>
      </c>
      <c r="G4282" t="str">
        <f>VLOOKUP(E4282,Clustering!$A$6:$B$370,2,FALSE)</f>
        <v>Summer</v>
      </c>
      <c r="H4282">
        <f>IF('Peaker Keys'!$B$29&gt;0,MAX(0,MIN('Peaker Keys'!$B$10,B4282/'Peaker Keys'!$B$29)),0)</f>
        <v>0</v>
      </c>
      <c r="I4282">
        <f>MAX(0,MIN('Peaker Keys'!$B$10,C4282/'Peaker Keys'!$B$30))</f>
        <v>2.1633217900325522E-2</v>
      </c>
      <c r="J4282">
        <f>IF('Peaker Keys'!$B$31=1,H4282,I4282)</f>
        <v>0</v>
      </c>
    </row>
    <row r="4283" spans="1:10" x14ac:dyDescent="0.25">
      <c r="A4283">
        <v>4277</v>
      </c>
      <c r="B4283">
        <v>0</v>
      </c>
      <c r="C4283">
        <v>2574.1999999999998</v>
      </c>
      <c r="D4283">
        <f>MOD(A4283-1+'Peaker Keys'!$B$7,'Peaker Keys'!$B$5)</f>
        <v>4300</v>
      </c>
      <c r="E4283">
        <f>INT(D4283/'Peaker Keys'!$B$6)+1</f>
        <v>180</v>
      </c>
      <c r="F4283">
        <f>MOD(D4283,'Peaker Keys'!$B$6)</f>
        <v>4</v>
      </c>
      <c r="G4283" t="str">
        <f>VLOOKUP(E4283,Clustering!$A$6:$B$370,2,FALSE)</f>
        <v>Summer</v>
      </c>
      <c r="H4283">
        <f>IF('Peaker Keys'!$B$29&gt;0,MAX(0,MIN('Peaker Keys'!$B$10,B4283/'Peaker Keys'!$B$29)),0)</f>
        <v>0</v>
      </c>
      <c r="I4283">
        <f>MAX(0,MIN('Peaker Keys'!$B$10,C4283/'Peaker Keys'!$B$30))</f>
        <v>2.1563690036405792E-2</v>
      </c>
      <c r="J4283">
        <f>IF('Peaker Keys'!$B$31=1,H4283,I4283)</f>
        <v>0</v>
      </c>
    </row>
    <row r="4284" spans="1:10" x14ac:dyDescent="0.25">
      <c r="A4284">
        <v>4278</v>
      </c>
      <c r="B4284">
        <v>0</v>
      </c>
      <c r="C4284">
        <v>2423.4</v>
      </c>
      <c r="D4284">
        <f>MOD(A4284-1+'Peaker Keys'!$B$7,'Peaker Keys'!$B$5)</f>
        <v>4301</v>
      </c>
      <c r="E4284">
        <f>INT(D4284/'Peaker Keys'!$B$6)+1</f>
        <v>180</v>
      </c>
      <c r="F4284">
        <f>MOD(D4284,'Peaker Keys'!$B$6)</f>
        <v>5</v>
      </c>
      <c r="G4284" t="str">
        <f>VLOOKUP(E4284,Clustering!$A$6:$B$370,2,FALSE)</f>
        <v>Summer</v>
      </c>
      <c r="H4284">
        <f>IF('Peaker Keys'!$B$29&gt;0,MAX(0,MIN('Peaker Keys'!$B$10,B4284/'Peaker Keys'!$B$29)),0)</f>
        <v>0</v>
      </c>
      <c r="I4284">
        <f>MAX(0,MIN('Peaker Keys'!$B$10,C4284/'Peaker Keys'!$B$30))</f>
        <v>2.0300460894346128E-2</v>
      </c>
      <c r="J4284">
        <f>IF('Peaker Keys'!$B$31=1,H4284,I4284)</f>
        <v>0</v>
      </c>
    </row>
    <row r="4285" spans="1:10" x14ac:dyDescent="0.25">
      <c r="A4285">
        <v>4279</v>
      </c>
      <c r="B4285">
        <v>0</v>
      </c>
      <c r="C4285">
        <v>2423.4</v>
      </c>
      <c r="D4285">
        <f>MOD(A4285-1+'Peaker Keys'!$B$7,'Peaker Keys'!$B$5)</f>
        <v>4302</v>
      </c>
      <c r="E4285">
        <f>INT(D4285/'Peaker Keys'!$B$6)+1</f>
        <v>180</v>
      </c>
      <c r="F4285">
        <f>MOD(D4285,'Peaker Keys'!$B$6)</f>
        <v>6</v>
      </c>
      <c r="G4285" t="str">
        <f>VLOOKUP(E4285,Clustering!$A$6:$B$370,2,FALSE)</f>
        <v>Summer</v>
      </c>
      <c r="H4285">
        <f>IF('Peaker Keys'!$B$29&gt;0,MAX(0,MIN('Peaker Keys'!$B$10,B4285/'Peaker Keys'!$B$29)),0)</f>
        <v>0</v>
      </c>
      <c r="I4285">
        <f>MAX(0,MIN('Peaker Keys'!$B$10,C4285/'Peaker Keys'!$B$30))</f>
        <v>2.0300460894346128E-2</v>
      </c>
      <c r="J4285">
        <f>IF('Peaker Keys'!$B$31=1,H4285,I4285)</f>
        <v>0</v>
      </c>
    </row>
    <row r="4286" spans="1:10" x14ac:dyDescent="0.25">
      <c r="A4286">
        <v>4280</v>
      </c>
      <c r="B4286">
        <v>0</v>
      </c>
      <c r="C4286">
        <v>2423.4</v>
      </c>
      <c r="D4286">
        <f>MOD(A4286-1+'Peaker Keys'!$B$7,'Peaker Keys'!$B$5)</f>
        <v>4303</v>
      </c>
      <c r="E4286">
        <f>INT(D4286/'Peaker Keys'!$B$6)+1</f>
        <v>180</v>
      </c>
      <c r="F4286">
        <f>MOD(D4286,'Peaker Keys'!$B$6)</f>
        <v>7</v>
      </c>
      <c r="G4286" t="str">
        <f>VLOOKUP(E4286,Clustering!$A$6:$B$370,2,FALSE)</f>
        <v>Summer</v>
      </c>
      <c r="H4286">
        <f>IF('Peaker Keys'!$B$29&gt;0,MAX(0,MIN('Peaker Keys'!$B$10,B4286/'Peaker Keys'!$B$29)),0)</f>
        <v>0</v>
      </c>
      <c r="I4286">
        <f>MAX(0,MIN('Peaker Keys'!$B$10,C4286/'Peaker Keys'!$B$30))</f>
        <v>2.0300460894346128E-2</v>
      </c>
      <c r="J4286">
        <f>IF('Peaker Keys'!$B$31=1,H4286,I4286)</f>
        <v>0</v>
      </c>
    </row>
    <row r="4287" spans="1:10" x14ac:dyDescent="0.25">
      <c r="A4287">
        <v>4281</v>
      </c>
      <c r="B4287">
        <v>0</v>
      </c>
      <c r="C4287">
        <v>2423.4</v>
      </c>
      <c r="D4287">
        <f>MOD(A4287-1+'Peaker Keys'!$B$7,'Peaker Keys'!$B$5)</f>
        <v>4304</v>
      </c>
      <c r="E4287">
        <f>INT(D4287/'Peaker Keys'!$B$6)+1</f>
        <v>180</v>
      </c>
      <c r="F4287">
        <f>MOD(D4287,'Peaker Keys'!$B$6)</f>
        <v>8</v>
      </c>
      <c r="G4287" t="str">
        <f>VLOOKUP(E4287,Clustering!$A$6:$B$370,2,FALSE)</f>
        <v>Summer</v>
      </c>
      <c r="H4287">
        <f>IF('Peaker Keys'!$B$29&gt;0,MAX(0,MIN('Peaker Keys'!$B$10,B4287/'Peaker Keys'!$B$29)),0)</f>
        <v>0</v>
      </c>
      <c r="I4287">
        <f>MAX(0,MIN('Peaker Keys'!$B$10,C4287/'Peaker Keys'!$B$30))</f>
        <v>2.0300460894346128E-2</v>
      </c>
      <c r="J4287">
        <f>IF('Peaker Keys'!$B$31=1,H4287,I4287)</f>
        <v>0</v>
      </c>
    </row>
    <row r="4288" spans="1:10" x14ac:dyDescent="0.25">
      <c r="A4288">
        <v>4282</v>
      </c>
      <c r="B4288">
        <v>0</v>
      </c>
      <c r="C4288">
        <v>2423.4</v>
      </c>
      <c r="D4288">
        <f>MOD(A4288-1+'Peaker Keys'!$B$7,'Peaker Keys'!$B$5)</f>
        <v>4305</v>
      </c>
      <c r="E4288">
        <f>INT(D4288/'Peaker Keys'!$B$6)+1</f>
        <v>180</v>
      </c>
      <c r="F4288">
        <f>MOD(D4288,'Peaker Keys'!$B$6)</f>
        <v>9</v>
      </c>
      <c r="G4288" t="str">
        <f>VLOOKUP(E4288,Clustering!$A$6:$B$370,2,FALSE)</f>
        <v>Summer</v>
      </c>
      <c r="H4288">
        <f>IF('Peaker Keys'!$B$29&gt;0,MAX(0,MIN('Peaker Keys'!$B$10,B4288/'Peaker Keys'!$B$29)),0)</f>
        <v>0</v>
      </c>
      <c r="I4288">
        <f>MAX(0,MIN('Peaker Keys'!$B$10,C4288/'Peaker Keys'!$B$30))</f>
        <v>2.0300460894346128E-2</v>
      </c>
      <c r="J4288">
        <f>IF('Peaker Keys'!$B$31=1,H4288,I4288)</f>
        <v>0</v>
      </c>
    </row>
    <row r="4289" spans="1:10" x14ac:dyDescent="0.25">
      <c r="A4289">
        <v>4283</v>
      </c>
      <c r="B4289">
        <v>0</v>
      </c>
      <c r="C4289">
        <v>2423.4</v>
      </c>
      <c r="D4289">
        <f>MOD(A4289-1+'Peaker Keys'!$B$7,'Peaker Keys'!$B$5)</f>
        <v>4306</v>
      </c>
      <c r="E4289">
        <f>INT(D4289/'Peaker Keys'!$B$6)+1</f>
        <v>180</v>
      </c>
      <c r="F4289">
        <f>MOD(D4289,'Peaker Keys'!$B$6)</f>
        <v>10</v>
      </c>
      <c r="G4289" t="str">
        <f>VLOOKUP(E4289,Clustering!$A$6:$B$370,2,FALSE)</f>
        <v>Summer</v>
      </c>
      <c r="H4289">
        <f>IF('Peaker Keys'!$B$29&gt;0,MAX(0,MIN('Peaker Keys'!$B$10,B4289/'Peaker Keys'!$B$29)),0)</f>
        <v>0</v>
      </c>
      <c r="I4289">
        <f>MAX(0,MIN('Peaker Keys'!$B$10,C4289/'Peaker Keys'!$B$30))</f>
        <v>2.0300460894346128E-2</v>
      </c>
      <c r="J4289">
        <f>IF('Peaker Keys'!$B$31=1,H4289,I4289)</f>
        <v>0</v>
      </c>
    </row>
    <row r="4290" spans="1:10" x14ac:dyDescent="0.25">
      <c r="A4290">
        <v>4284</v>
      </c>
      <c r="B4290">
        <v>0</v>
      </c>
      <c r="C4290">
        <v>2423.4</v>
      </c>
      <c r="D4290">
        <f>MOD(A4290-1+'Peaker Keys'!$B$7,'Peaker Keys'!$B$5)</f>
        <v>4307</v>
      </c>
      <c r="E4290">
        <f>INT(D4290/'Peaker Keys'!$B$6)+1</f>
        <v>180</v>
      </c>
      <c r="F4290">
        <f>MOD(D4290,'Peaker Keys'!$B$6)</f>
        <v>11</v>
      </c>
      <c r="G4290" t="str">
        <f>VLOOKUP(E4290,Clustering!$A$6:$B$370,2,FALSE)</f>
        <v>Summer</v>
      </c>
      <c r="H4290">
        <f>IF('Peaker Keys'!$B$29&gt;0,MAX(0,MIN('Peaker Keys'!$B$10,B4290/'Peaker Keys'!$B$29)),0)</f>
        <v>0</v>
      </c>
      <c r="I4290">
        <f>MAX(0,MIN('Peaker Keys'!$B$10,C4290/'Peaker Keys'!$B$30))</f>
        <v>2.0300460894346128E-2</v>
      </c>
      <c r="J4290">
        <f>IF('Peaker Keys'!$B$31=1,H4290,I4290)</f>
        <v>0</v>
      </c>
    </row>
    <row r="4291" spans="1:10" x14ac:dyDescent="0.25">
      <c r="A4291">
        <v>4285</v>
      </c>
      <c r="B4291">
        <v>0</v>
      </c>
      <c r="C4291">
        <v>2631.5</v>
      </c>
      <c r="D4291">
        <f>MOD(A4291-1+'Peaker Keys'!$B$7,'Peaker Keys'!$B$5)</f>
        <v>4308</v>
      </c>
      <c r="E4291">
        <f>INT(D4291/'Peaker Keys'!$B$6)+1</f>
        <v>180</v>
      </c>
      <c r="F4291">
        <f>MOD(D4291,'Peaker Keys'!$B$6)</f>
        <v>12</v>
      </c>
      <c r="G4291" t="str">
        <f>VLOOKUP(E4291,Clustering!$A$6:$B$370,2,FALSE)</f>
        <v>Summer</v>
      </c>
      <c r="H4291">
        <f>IF('Peaker Keys'!$B$29&gt;0,MAX(0,MIN('Peaker Keys'!$B$10,B4291/'Peaker Keys'!$B$29)),0)</f>
        <v>0</v>
      </c>
      <c r="I4291">
        <f>MAX(0,MIN('Peaker Keys'!$B$10,C4291/'Peaker Keys'!$B$30))</f>
        <v>2.2043683602984167E-2</v>
      </c>
      <c r="J4291">
        <f>IF('Peaker Keys'!$B$31=1,H4291,I4291)</f>
        <v>0</v>
      </c>
    </row>
    <row r="4292" spans="1:10" x14ac:dyDescent="0.25">
      <c r="A4292">
        <v>4286</v>
      </c>
      <c r="B4292">
        <v>0</v>
      </c>
      <c r="C4292">
        <v>2631.5</v>
      </c>
      <c r="D4292">
        <f>MOD(A4292-1+'Peaker Keys'!$B$7,'Peaker Keys'!$B$5)</f>
        <v>4309</v>
      </c>
      <c r="E4292">
        <f>INT(D4292/'Peaker Keys'!$B$6)+1</f>
        <v>180</v>
      </c>
      <c r="F4292">
        <f>MOD(D4292,'Peaker Keys'!$B$6)</f>
        <v>13</v>
      </c>
      <c r="G4292" t="str">
        <f>VLOOKUP(E4292,Clustering!$A$6:$B$370,2,FALSE)</f>
        <v>Summer</v>
      </c>
      <c r="H4292">
        <f>IF('Peaker Keys'!$B$29&gt;0,MAX(0,MIN('Peaker Keys'!$B$10,B4292/'Peaker Keys'!$B$29)),0)</f>
        <v>0</v>
      </c>
      <c r="I4292">
        <f>MAX(0,MIN('Peaker Keys'!$B$10,C4292/'Peaker Keys'!$B$30))</f>
        <v>2.2043683602984167E-2</v>
      </c>
      <c r="J4292">
        <f>IF('Peaker Keys'!$B$31=1,H4292,I4292)</f>
        <v>0</v>
      </c>
    </row>
    <row r="4293" spans="1:10" x14ac:dyDescent="0.25">
      <c r="A4293">
        <v>4287</v>
      </c>
      <c r="B4293">
        <v>0</v>
      </c>
      <c r="C4293">
        <v>3390.1</v>
      </c>
      <c r="D4293">
        <f>MOD(A4293-1+'Peaker Keys'!$B$7,'Peaker Keys'!$B$5)</f>
        <v>4310</v>
      </c>
      <c r="E4293">
        <f>INT(D4293/'Peaker Keys'!$B$6)+1</f>
        <v>180</v>
      </c>
      <c r="F4293">
        <f>MOD(D4293,'Peaker Keys'!$B$6)</f>
        <v>14</v>
      </c>
      <c r="G4293" t="str">
        <f>VLOOKUP(E4293,Clustering!$A$6:$B$370,2,FALSE)</f>
        <v>Summer</v>
      </c>
      <c r="H4293">
        <f>IF('Peaker Keys'!$B$29&gt;0,MAX(0,MIN('Peaker Keys'!$B$10,B4293/'Peaker Keys'!$B$29)),0)</f>
        <v>0</v>
      </c>
      <c r="I4293">
        <f>MAX(0,MIN('Peaker Keys'!$B$10,C4293/'Peaker Keys'!$B$30))</f>
        <v>2.8398362828225963E-2</v>
      </c>
      <c r="J4293">
        <f>IF('Peaker Keys'!$B$31=1,H4293,I4293)</f>
        <v>0</v>
      </c>
    </row>
    <row r="4294" spans="1:10" x14ac:dyDescent="0.25">
      <c r="A4294">
        <v>4288</v>
      </c>
      <c r="B4294">
        <v>0</v>
      </c>
      <c r="C4294">
        <v>4057.2</v>
      </c>
      <c r="D4294">
        <f>MOD(A4294-1+'Peaker Keys'!$B$7,'Peaker Keys'!$B$5)</f>
        <v>4311</v>
      </c>
      <c r="E4294">
        <f>INT(D4294/'Peaker Keys'!$B$6)+1</f>
        <v>180</v>
      </c>
      <c r="F4294">
        <f>MOD(D4294,'Peaker Keys'!$B$6)</f>
        <v>15</v>
      </c>
      <c r="G4294" t="str">
        <f>VLOOKUP(E4294,Clustering!$A$6:$B$370,2,FALSE)</f>
        <v>Summer</v>
      </c>
      <c r="H4294">
        <f>IF('Peaker Keys'!$B$29&gt;0,MAX(0,MIN('Peaker Keys'!$B$10,B4294/'Peaker Keys'!$B$29)),0)</f>
        <v>0</v>
      </c>
      <c r="I4294">
        <f>MAX(0,MIN('Peaker Keys'!$B$10,C4294/'Peaker Keys'!$B$30))</f>
        <v>3.3986560180135801E-2</v>
      </c>
      <c r="J4294">
        <f>IF('Peaker Keys'!$B$31=1,H4294,I4294)</f>
        <v>0</v>
      </c>
    </row>
    <row r="4295" spans="1:10" x14ac:dyDescent="0.25">
      <c r="A4295">
        <v>4289</v>
      </c>
      <c r="B4295">
        <v>0</v>
      </c>
      <c r="C4295">
        <v>4746.6000000000004</v>
      </c>
      <c r="D4295">
        <f>MOD(A4295-1+'Peaker Keys'!$B$7,'Peaker Keys'!$B$5)</f>
        <v>4312</v>
      </c>
      <c r="E4295">
        <f>INT(D4295/'Peaker Keys'!$B$6)+1</f>
        <v>180</v>
      </c>
      <c r="F4295">
        <f>MOD(D4295,'Peaker Keys'!$B$6)</f>
        <v>16</v>
      </c>
      <c r="G4295" t="str">
        <f>VLOOKUP(E4295,Clustering!$A$6:$B$370,2,FALSE)</f>
        <v>Summer</v>
      </c>
      <c r="H4295">
        <f>IF('Peaker Keys'!$B$29&gt;0,MAX(0,MIN('Peaker Keys'!$B$10,B4295/'Peaker Keys'!$B$29)),0)</f>
        <v>0</v>
      </c>
      <c r="I4295">
        <f>MAX(0,MIN('Peaker Keys'!$B$10,C4295/'Peaker Keys'!$B$30))</f>
        <v>3.9761561311010704E-2</v>
      </c>
      <c r="J4295">
        <f>IF('Peaker Keys'!$B$31=1,H4295,I4295)</f>
        <v>0</v>
      </c>
    </row>
    <row r="4296" spans="1:10" x14ac:dyDescent="0.25">
      <c r="A4296">
        <v>4290</v>
      </c>
      <c r="B4296">
        <v>0</v>
      </c>
      <c r="C4296">
        <v>5785.5</v>
      </c>
      <c r="D4296">
        <f>MOD(A4296-1+'Peaker Keys'!$B$7,'Peaker Keys'!$B$5)</f>
        <v>4313</v>
      </c>
      <c r="E4296">
        <f>INT(D4296/'Peaker Keys'!$B$6)+1</f>
        <v>180</v>
      </c>
      <c r="F4296">
        <f>MOD(D4296,'Peaker Keys'!$B$6)</f>
        <v>17</v>
      </c>
      <c r="G4296" t="str">
        <f>VLOOKUP(E4296,Clustering!$A$6:$B$370,2,FALSE)</f>
        <v>Summer</v>
      </c>
      <c r="H4296">
        <f>IF('Peaker Keys'!$B$29&gt;0,MAX(0,MIN('Peaker Keys'!$B$10,B4296/'Peaker Keys'!$B$29)),0)</f>
        <v>0</v>
      </c>
      <c r="I4296">
        <f>MAX(0,MIN('Peaker Keys'!$B$10,C4296/'Peaker Keys'!$B$30))</f>
        <v>4.8464271892481439E-2</v>
      </c>
      <c r="J4296">
        <f>IF('Peaker Keys'!$B$31=1,H4296,I4296)</f>
        <v>0</v>
      </c>
    </row>
    <row r="4297" spans="1:10" x14ac:dyDescent="0.25">
      <c r="A4297">
        <v>4291</v>
      </c>
      <c r="B4297">
        <v>0</v>
      </c>
      <c r="C4297">
        <v>15178.4</v>
      </c>
      <c r="D4297">
        <f>MOD(A4297-1+'Peaker Keys'!$B$7,'Peaker Keys'!$B$5)</f>
        <v>4314</v>
      </c>
      <c r="E4297">
        <f>INT(D4297/'Peaker Keys'!$B$6)+1</f>
        <v>180</v>
      </c>
      <c r="F4297">
        <f>MOD(D4297,'Peaker Keys'!$B$6)</f>
        <v>18</v>
      </c>
      <c r="G4297" t="str">
        <f>VLOOKUP(E4297,Clustering!$A$6:$B$370,2,FALSE)</f>
        <v>Summer</v>
      </c>
      <c r="H4297">
        <f>IF('Peaker Keys'!$B$29&gt;0,MAX(0,MIN('Peaker Keys'!$B$10,B4297/'Peaker Keys'!$B$29)),0)</f>
        <v>0</v>
      </c>
      <c r="I4297">
        <f>MAX(0,MIN('Peaker Keys'!$B$10,C4297/'Peaker Keys'!$B$30))</f>
        <v>0.12714719635171381</v>
      </c>
      <c r="J4297">
        <f>IF('Peaker Keys'!$B$31=1,H4297,I4297)</f>
        <v>0</v>
      </c>
    </row>
    <row r="4298" spans="1:10" x14ac:dyDescent="0.25">
      <c r="A4298">
        <v>4292</v>
      </c>
      <c r="B4298">
        <v>0</v>
      </c>
      <c r="C4298">
        <v>10954.5</v>
      </c>
      <c r="D4298">
        <f>MOD(A4298-1+'Peaker Keys'!$B$7,'Peaker Keys'!$B$5)</f>
        <v>4315</v>
      </c>
      <c r="E4298">
        <f>INT(D4298/'Peaker Keys'!$B$6)+1</f>
        <v>180</v>
      </c>
      <c r="F4298">
        <f>MOD(D4298,'Peaker Keys'!$B$6)</f>
        <v>19</v>
      </c>
      <c r="G4298" t="str">
        <f>VLOOKUP(E4298,Clustering!$A$6:$B$370,2,FALSE)</f>
        <v>Summer</v>
      </c>
      <c r="H4298">
        <f>IF('Peaker Keys'!$B$29&gt;0,MAX(0,MIN('Peaker Keys'!$B$10,B4298/'Peaker Keys'!$B$29)),0)</f>
        <v>0</v>
      </c>
      <c r="I4298">
        <f>MAX(0,MIN('Peaker Keys'!$B$10,C4298/'Peaker Keys'!$B$30))</f>
        <v>9.1764215097431157E-2</v>
      </c>
      <c r="J4298">
        <f>IF('Peaker Keys'!$B$31=1,H4298,I4298)</f>
        <v>0</v>
      </c>
    </row>
    <row r="4299" spans="1:10" x14ac:dyDescent="0.25">
      <c r="A4299">
        <v>4293</v>
      </c>
      <c r="B4299">
        <v>0</v>
      </c>
      <c r="C4299">
        <v>4659.3999999999996</v>
      </c>
      <c r="D4299">
        <f>MOD(A4299-1+'Peaker Keys'!$B$7,'Peaker Keys'!$B$5)</f>
        <v>4316</v>
      </c>
      <c r="E4299">
        <f>INT(D4299/'Peaker Keys'!$B$6)+1</f>
        <v>180</v>
      </c>
      <c r="F4299">
        <f>MOD(D4299,'Peaker Keys'!$B$6)</f>
        <v>20</v>
      </c>
      <c r="G4299" t="str">
        <f>VLOOKUP(E4299,Clustering!$A$6:$B$370,2,FALSE)</f>
        <v>Summer</v>
      </c>
      <c r="H4299">
        <f>IF('Peaker Keys'!$B$29&gt;0,MAX(0,MIN('Peaker Keys'!$B$10,B4299/'Peaker Keys'!$B$29)),0)</f>
        <v>0</v>
      </c>
      <c r="I4299">
        <f>MAX(0,MIN('Peaker Keys'!$B$10,C4299/'Peaker Keys'!$B$30))</f>
        <v>3.9031099897299804E-2</v>
      </c>
      <c r="J4299">
        <f>IF('Peaker Keys'!$B$31=1,H4299,I4299)</f>
        <v>0</v>
      </c>
    </row>
    <row r="4300" spans="1:10" x14ac:dyDescent="0.25">
      <c r="A4300">
        <v>4294</v>
      </c>
      <c r="B4300">
        <v>0</v>
      </c>
      <c r="C4300">
        <v>6600.7</v>
      </c>
      <c r="D4300">
        <f>MOD(A4300-1+'Peaker Keys'!$B$7,'Peaker Keys'!$B$5)</f>
        <v>4317</v>
      </c>
      <c r="E4300">
        <f>INT(D4300/'Peaker Keys'!$B$6)+1</f>
        <v>180</v>
      </c>
      <c r="F4300">
        <f>MOD(D4300,'Peaker Keys'!$B$6)</f>
        <v>21</v>
      </c>
      <c r="G4300" t="str">
        <f>VLOOKUP(E4300,Clustering!$A$6:$B$370,2,FALSE)</f>
        <v>Summer</v>
      </c>
      <c r="H4300">
        <f>IF('Peaker Keys'!$B$29&gt;0,MAX(0,MIN('Peaker Keys'!$B$10,B4300/'Peaker Keys'!$B$29)),0)</f>
        <v>0</v>
      </c>
      <c r="I4300">
        <f>MAX(0,MIN('Peaker Keys'!$B$10,C4300/'Peaker Keys'!$B$30))</f>
        <v>5.529308088854934E-2</v>
      </c>
      <c r="J4300">
        <f>IF('Peaker Keys'!$B$31=1,H4300,I4300)</f>
        <v>0</v>
      </c>
    </row>
    <row r="4301" spans="1:10" x14ac:dyDescent="0.25">
      <c r="A4301">
        <v>4295</v>
      </c>
      <c r="B4301">
        <v>0</v>
      </c>
      <c r="C4301">
        <v>3615.4</v>
      </c>
      <c r="D4301">
        <f>MOD(A4301-1+'Peaker Keys'!$B$7,'Peaker Keys'!$B$5)</f>
        <v>4318</v>
      </c>
      <c r="E4301">
        <f>INT(D4301/'Peaker Keys'!$B$6)+1</f>
        <v>180</v>
      </c>
      <c r="F4301">
        <f>MOD(D4301,'Peaker Keys'!$B$6)</f>
        <v>22</v>
      </c>
      <c r="G4301" t="str">
        <f>VLOOKUP(E4301,Clustering!$A$6:$B$370,2,FALSE)</f>
        <v>Summer</v>
      </c>
      <c r="H4301">
        <f>IF('Peaker Keys'!$B$29&gt;0,MAX(0,MIN('Peaker Keys'!$B$10,B4301/'Peaker Keys'!$B$29)),0)</f>
        <v>0</v>
      </c>
      <c r="I4301">
        <f>MAX(0,MIN('Peaker Keys'!$B$10,C4301/'Peaker Keys'!$B$30))</f>
        <v>3.0285667375348269E-2</v>
      </c>
      <c r="J4301">
        <f>IF('Peaker Keys'!$B$31=1,H4301,I4301)</f>
        <v>0</v>
      </c>
    </row>
    <row r="4302" spans="1:10" x14ac:dyDescent="0.25">
      <c r="A4302">
        <v>4296</v>
      </c>
      <c r="B4302">
        <v>0</v>
      </c>
      <c r="C4302">
        <v>1702.8</v>
      </c>
      <c r="D4302">
        <f>MOD(A4302-1+'Peaker Keys'!$B$7,'Peaker Keys'!$B$5)</f>
        <v>4319</v>
      </c>
      <c r="E4302">
        <f>INT(D4302/'Peaker Keys'!$B$6)+1</f>
        <v>180</v>
      </c>
      <c r="F4302">
        <f>MOD(D4302,'Peaker Keys'!$B$6)</f>
        <v>23</v>
      </c>
      <c r="G4302" t="str">
        <f>VLOOKUP(E4302,Clustering!$A$6:$B$370,2,FALSE)</f>
        <v>Summer</v>
      </c>
      <c r="H4302">
        <f>IF('Peaker Keys'!$B$29&gt;0,MAX(0,MIN('Peaker Keys'!$B$10,B4302/'Peaker Keys'!$B$29)),0)</f>
        <v>0</v>
      </c>
      <c r="I4302">
        <f>MAX(0,MIN('Peaker Keys'!$B$10,C4302/'Peaker Keys'!$B$30))</f>
        <v>1.4264102009941645E-2</v>
      </c>
      <c r="J4302">
        <f>IF('Peaker Keys'!$B$31=1,H4302,I4302)</f>
        <v>0</v>
      </c>
    </row>
    <row r="4303" spans="1:10" x14ac:dyDescent="0.25">
      <c r="A4303">
        <v>4297</v>
      </c>
      <c r="B4303">
        <v>0</v>
      </c>
      <c r="C4303">
        <v>1449.6</v>
      </c>
      <c r="D4303">
        <f>MOD(A4303-1+'Peaker Keys'!$B$7,'Peaker Keys'!$B$5)</f>
        <v>4320</v>
      </c>
      <c r="E4303">
        <f>INT(D4303/'Peaker Keys'!$B$6)+1</f>
        <v>181</v>
      </c>
      <c r="F4303">
        <f>MOD(D4303,'Peaker Keys'!$B$6)</f>
        <v>0</v>
      </c>
      <c r="G4303" t="str">
        <f>VLOOKUP(E4303,Clustering!$A$6:$B$370,2,FALSE)</f>
        <v>Fall</v>
      </c>
      <c r="H4303">
        <f>IF('Peaker Keys'!$B$29&gt;0,MAX(0,MIN('Peaker Keys'!$B$10,B4303/'Peaker Keys'!$B$29)),0)</f>
        <v>0</v>
      </c>
      <c r="I4303">
        <f>MAX(0,MIN('Peaker Keys'!$B$10,C4303/'Peaker Keys'!$B$30))</f>
        <v>1.2143083317836157E-2</v>
      </c>
      <c r="J4303">
        <f>IF('Peaker Keys'!$B$31=1,H4303,I4303)</f>
        <v>0</v>
      </c>
    </row>
    <row r="4304" spans="1:10" x14ac:dyDescent="0.25">
      <c r="A4304">
        <v>4298</v>
      </c>
      <c r="B4304">
        <v>0</v>
      </c>
      <c r="C4304">
        <v>1142.2</v>
      </c>
      <c r="D4304">
        <f>MOD(A4304-1+'Peaker Keys'!$B$7,'Peaker Keys'!$B$5)</f>
        <v>4321</v>
      </c>
      <c r="E4304">
        <f>INT(D4304/'Peaker Keys'!$B$6)+1</f>
        <v>181</v>
      </c>
      <c r="F4304">
        <f>MOD(D4304,'Peaker Keys'!$B$6)</f>
        <v>1</v>
      </c>
      <c r="G4304" t="str">
        <f>VLOOKUP(E4304,Clustering!$A$6:$B$370,2,FALSE)</f>
        <v>Fall</v>
      </c>
      <c r="H4304">
        <f>IF('Peaker Keys'!$B$29&gt;0,MAX(0,MIN('Peaker Keys'!$B$10,B4304/'Peaker Keys'!$B$29)),0)</f>
        <v>0</v>
      </c>
      <c r="I4304">
        <f>MAX(0,MIN('Peaker Keys'!$B$10,C4304/'Peaker Keys'!$B$30))</f>
        <v>9.568039297483762E-3</v>
      </c>
      <c r="J4304">
        <f>IF('Peaker Keys'!$B$31=1,H4304,I4304)</f>
        <v>0</v>
      </c>
    </row>
    <row r="4305" spans="1:10" x14ac:dyDescent="0.25">
      <c r="A4305">
        <v>4299</v>
      </c>
      <c r="B4305">
        <v>0</v>
      </c>
      <c r="C4305">
        <v>1142.2</v>
      </c>
      <c r="D4305">
        <f>MOD(A4305-1+'Peaker Keys'!$B$7,'Peaker Keys'!$B$5)</f>
        <v>4322</v>
      </c>
      <c r="E4305">
        <f>INT(D4305/'Peaker Keys'!$B$6)+1</f>
        <v>181</v>
      </c>
      <c r="F4305">
        <f>MOD(D4305,'Peaker Keys'!$B$6)</f>
        <v>2</v>
      </c>
      <c r="G4305" t="str">
        <f>VLOOKUP(E4305,Clustering!$A$6:$B$370,2,FALSE)</f>
        <v>Fall</v>
      </c>
      <c r="H4305">
        <f>IF('Peaker Keys'!$B$29&gt;0,MAX(0,MIN('Peaker Keys'!$B$10,B4305/'Peaker Keys'!$B$29)),0)</f>
        <v>0</v>
      </c>
      <c r="I4305">
        <f>MAX(0,MIN('Peaker Keys'!$B$10,C4305/'Peaker Keys'!$B$30))</f>
        <v>9.568039297483762E-3</v>
      </c>
      <c r="J4305">
        <f>IF('Peaker Keys'!$B$31=1,H4305,I4305)</f>
        <v>0</v>
      </c>
    </row>
    <row r="4306" spans="1:10" x14ac:dyDescent="0.25">
      <c r="A4306">
        <v>4300</v>
      </c>
      <c r="B4306">
        <v>0</v>
      </c>
      <c r="C4306">
        <v>1142.2</v>
      </c>
      <c r="D4306">
        <f>MOD(A4306-1+'Peaker Keys'!$B$7,'Peaker Keys'!$B$5)</f>
        <v>4323</v>
      </c>
      <c r="E4306">
        <f>INT(D4306/'Peaker Keys'!$B$6)+1</f>
        <v>181</v>
      </c>
      <c r="F4306">
        <f>MOD(D4306,'Peaker Keys'!$B$6)</f>
        <v>3</v>
      </c>
      <c r="G4306" t="str">
        <f>VLOOKUP(E4306,Clustering!$A$6:$B$370,2,FALSE)</f>
        <v>Fall</v>
      </c>
      <c r="H4306">
        <f>IF('Peaker Keys'!$B$29&gt;0,MAX(0,MIN('Peaker Keys'!$B$10,B4306/'Peaker Keys'!$B$29)),0)</f>
        <v>0</v>
      </c>
      <c r="I4306">
        <f>MAX(0,MIN('Peaker Keys'!$B$10,C4306/'Peaker Keys'!$B$30))</f>
        <v>9.568039297483762E-3</v>
      </c>
      <c r="J4306">
        <f>IF('Peaker Keys'!$B$31=1,H4306,I4306)</f>
        <v>0</v>
      </c>
    </row>
    <row r="4307" spans="1:10" x14ac:dyDescent="0.25">
      <c r="A4307">
        <v>4301</v>
      </c>
      <c r="B4307">
        <v>0</v>
      </c>
      <c r="C4307">
        <v>1142.2</v>
      </c>
      <c r="D4307">
        <f>MOD(A4307-1+'Peaker Keys'!$B$7,'Peaker Keys'!$B$5)</f>
        <v>4324</v>
      </c>
      <c r="E4307">
        <f>INT(D4307/'Peaker Keys'!$B$6)+1</f>
        <v>181</v>
      </c>
      <c r="F4307">
        <f>MOD(D4307,'Peaker Keys'!$B$6)</f>
        <v>4</v>
      </c>
      <c r="G4307" t="str">
        <f>VLOOKUP(E4307,Clustering!$A$6:$B$370,2,FALSE)</f>
        <v>Fall</v>
      </c>
      <c r="H4307">
        <f>IF('Peaker Keys'!$B$29&gt;0,MAX(0,MIN('Peaker Keys'!$B$10,B4307/'Peaker Keys'!$B$29)),0)</f>
        <v>0</v>
      </c>
      <c r="I4307">
        <f>MAX(0,MIN('Peaker Keys'!$B$10,C4307/'Peaker Keys'!$B$30))</f>
        <v>9.568039297483762E-3</v>
      </c>
      <c r="J4307">
        <f>IF('Peaker Keys'!$B$31=1,H4307,I4307)</f>
        <v>0</v>
      </c>
    </row>
    <row r="4308" spans="1:10" x14ac:dyDescent="0.25">
      <c r="A4308">
        <v>4302</v>
      </c>
      <c r="B4308">
        <v>0</v>
      </c>
      <c r="C4308">
        <v>1078.5999999999999</v>
      </c>
      <c r="D4308">
        <f>MOD(A4308-1+'Peaker Keys'!$B$7,'Peaker Keys'!$B$5)</f>
        <v>4325</v>
      </c>
      <c r="E4308">
        <f>INT(D4308/'Peaker Keys'!$B$6)+1</f>
        <v>181</v>
      </c>
      <c r="F4308">
        <f>MOD(D4308,'Peaker Keys'!$B$6)</f>
        <v>5</v>
      </c>
      <c r="G4308" t="str">
        <f>VLOOKUP(E4308,Clustering!$A$6:$B$370,2,FALSE)</f>
        <v>Fall</v>
      </c>
      <c r="H4308">
        <f>IF('Peaker Keys'!$B$29&gt;0,MAX(0,MIN('Peaker Keys'!$B$10,B4308/'Peaker Keys'!$B$29)),0)</f>
        <v>0</v>
      </c>
      <c r="I4308">
        <f>MAX(0,MIN('Peaker Keys'!$B$10,C4308/'Peaker Keys'!$B$30))</f>
        <v>9.0352715691349884E-3</v>
      </c>
      <c r="J4308">
        <f>IF('Peaker Keys'!$B$31=1,H4308,I4308)</f>
        <v>0</v>
      </c>
    </row>
    <row r="4309" spans="1:10" x14ac:dyDescent="0.25">
      <c r="A4309">
        <v>4303</v>
      </c>
      <c r="B4309">
        <v>0</v>
      </c>
      <c r="C4309">
        <v>1078.5999999999999</v>
      </c>
      <c r="D4309">
        <f>MOD(A4309-1+'Peaker Keys'!$B$7,'Peaker Keys'!$B$5)</f>
        <v>4326</v>
      </c>
      <c r="E4309">
        <f>INT(D4309/'Peaker Keys'!$B$6)+1</f>
        <v>181</v>
      </c>
      <c r="F4309">
        <f>MOD(D4309,'Peaker Keys'!$B$6)</f>
        <v>6</v>
      </c>
      <c r="G4309" t="str">
        <f>VLOOKUP(E4309,Clustering!$A$6:$B$370,2,FALSE)</f>
        <v>Fall</v>
      </c>
      <c r="H4309">
        <f>IF('Peaker Keys'!$B$29&gt;0,MAX(0,MIN('Peaker Keys'!$B$10,B4309/'Peaker Keys'!$B$29)),0)</f>
        <v>0</v>
      </c>
      <c r="I4309">
        <f>MAX(0,MIN('Peaker Keys'!$B$10,C4309/'Peaker Keys'!$B$30))</f>
        <v>9.0352715691349884E-3</v>
      </c>
      <c r="J4309">
        <f>IF('Peaker Keys'!$B$31=1,H4309,I4309)</f>
        <v>0</v>
      </c>
    </row>
    <row r="4310" spans="1:10" x14ac:dyDescent="0.25">
      <c r="A4310">
        <v>4304</v>
      </c>
      <c r="B4310">
        <v>0</v>
      </c>
      <c r="C4310">
        <v>1078.5999999999999</v>
      </c>
      <c r="D4310">
        <f>MOD(A4310-1+'Peaker Keys'!$B$7,'Peaker Keys'!$B$5)</f>
        <v>4327</v>
      </c>
      <c r="E4310">
        <f>INT(D4310/'Peaker Keys'!$B$6)+1</f>
        <v>181</v>
      </c>
      <c r="F4310">
        <f>MOD(D4310,'Peaker Keys'!$B$6)</f>
        <v>7</v>
      </c>
      <c r="G4310" t="str">
        <f>VLOOKUP(E4310,Clustering!$A$6:$B$370,2,FALSE)</f>
        <v>Fall</v>
      </c>
      <c r="H4310">
        <f>IF('Peaker Keys'!$B$29&gt;0,MAX(0,MIN('Peaker Keys'!$B$10,B4310/'Peaker Keys'!$B$29)),0)</f>
        <v>0</v>
      </c>
      <c r="I4310">
        <f>MAX(0,MIN('Peaker Keys'!$B$10,C4310/'Peaker Keys'!$B$30))</f>
        <v>9.0352715691349884E-3</v>
      </c>
      <c r="J4310">
        <f>IF('Peaker Keys'!$B$31=1,H4310,I4310)</f>
        <v>0</v>
      </c>
    </row>
    <row r="4311" spans="1:10" x14ac:dyDescent="0.25">
      <c r="A4311">
        <v>4305</v>
      </c>
      <c r="B4311">
        <v>0</v>
      </c>
      <c r="C4311">
        <v>1078.5999999999999</v>
      </c>
      <c r="D4311">
        <f>MOD(A4311-1+'Peaker Keys'!$B$7,'Peaker Keys'!$B$5)</f>
        <v>4328</v>
      </c>
      <c r="E4311">
        <f>INT(D4311/'Peaker Keys'!$B$6)+1</f>
        <v>181</v>
      </c>
      <c r="F4311">
        <f>MOD(D4311,'Peaker Keys'!$B$6)</f>
        <v>8</v>
      </c>
      <c r="G4311" t="str">
        <f>VLOOKUP(E4311,Clustering!$A$6:$B$370,2,FALSE)</f>
        <v>Fall</v>
      </c>
      <c r="H4311">
        <f>IF('Peaker Keys'!$B$29&gt;0,MAX(0,MIN('Peaker Keys'!$B$10,B4311/'Peaker Keys'!$B$29)),0)</f>
        <v>0</v>
      </c>
      <c r="I4311">
        <f>MAX(0,MIN('Peaker Keys'!$B$10,C4311/'Peaker Keys'!$B$30))</f>
        <v>9.0352715691349884E-3</v>
      </c>
      <c r="J4311">
        <f>IF('Peaker Keys'!$B$31=1,H4311,I4311)</f>
        <v>0</v>
      </c>
    </row>
    <row r="4312" spans="1:10" x14ac:dyDescent="0.25">
      <c r="A4312">
        <v>4306</v>
      </c>
      <c r="B4312">
        <v>0</v>
      </c>
      <c r="C4312">
        <v>1078.5999999999999</v>
      </c>
      <c r="D4312">
        <f>MOD(A4312-1+'Peaker Keys'!$B$7,'Peaker Keys'!$B$5)</f>
        <v>4329</v>
      </c>
      <c r="E4312">
        <f>INT(D4312/'Peaker Keys'!$B$6)+1</f>
        <v>181</v>
      </c>
      <c r="F4312">
        <f>MOD(D4312,'Peaker Keys'!$B$6)</f>
        <v>9</v>
      </c>
      <c r="G4312" t="str">
        <f>VLOOKUP(E4312,Clustering!$A$6:$B$370,2,FALSE)</f>
        <v>Fall</v>
      </c>
      <c r="H4312">
        <f>IF('Peaker Keys'!$B$29&gt;0,MAX(0,MIN('Peaker Keys'!$B$10,B4312/'Peaker Keys'!$B$29)),0)</f>
        <v>0</v>
      </c>
      <c r="I4312">
        <f>MAX(0,MIN('Peaker Keys'!$B$10,C4312/'Peaker Keys'!$B$30))</f>
        <v>9.0352715691349884E-3</v>
      </c>
      <c r="J4312">
        <f>IF('Peaker Keys'!$B$31=1,H4312,I4312)</f>
        <v>0</v>
      </c>
    </row>
    <row r="4313" spans="1:10" x14ac:dyDescent="0.25">
      <c r="A4313">
        <v>4307</v>
      </c>
      <c r="B4313">
        <v>0</v>
      </c>
      <c r="C4313">
        <v>1286.7</v>
      </c>
      <c r="D4313">
        <f>MOD(A4313-1+'Peaker Keys'!$B$7,'Peaker Keys'!$B$5)</f>
        <v>4330</v>
      </c>
      <c r="E4313">
        <f>INT(D4313/'Peaker Keys'!$B$6)+1</f>
        <v>181</v>
      </c>
      <c r="F4313">
        <f>MOD(D4313,'Peaker Keys'!$B$6)</f>
        <v>10</v>
      </c>
      <c r="G4313" t="str">
        <f>VLOOKUP(E4313,Clustering!$A$6:$B$370,2,FALSE)</f>
        <v>Fall</v>
      </c>
      <c r="H4313">
        <f>IF('Peaker Keys'!$B$29&gt;0,MAX(0,MIN('Peaker Keys'!$B$10,B4313/'Peaker Keys'!$B$29)),0)</f>
        <v>0</v>
      </c>
      <c r="I4313">
        <f>MAX(0,MIN('Peaker Keys'!$B$10,C4313/'Peaker Keys'!$B$30))</f>
        <v>1.0778494277773032E-2</v>
      </c>
      <c r="J4313">
        <f>IF('Peaker Keys'!$B$31=1,H4313,I4313)</f>
        <v>0</v>
      </c>
    </row>
    <row r="4314" spans="1:10" x14ac:dyDescent="0.25">
      <c r="A4314">
        <v>4308</v>
      </c>
      <c r="B4314">
        <v>225.4</v>
      </c>
      <c r="C4314">
        <v>1556.3</v>
      </c>
      <c r="D4314">
        <f>MOD(A4314-1+'Peaker Keys'!$B$7,'Peaker Keys'!$B$5)</f>
        <v>4331</v>
      </c>
      <c r="E4314">
        <f>INT(D4314/'Peaker Keys'!$B$6)+1</f>
        <v>181</v>
      </c>
      <c r="F4314">
        <f>MOD(D4314,'Peaker Keys'!$B$6)</f>
        <v>11</v>
      </c>
      <c r="G4314" t="str">
        <f>VLOOKUP(E4314,Clustering!$A$6:$B$370,2,FALSE)</f>
        <v>Fall</v>
      </c>
      <c r="H4314">
        <f>IF('Peaker Keys'!$B$29&gt;0,MAX(0,MIN('Peaker Keys'!$B$10,B4314/'Peaker Keys'!$B$29)),0)</f>
        <v>0.53010348071495772</v>
      </c>
      <c r="I4314">
        <f>MAX(0,MIN('Peaker Keys'!$B$10,C4314/'Peaker Keys'!$B$30))</f>
        <v>1.3036893327503045E-2</v>
      </c>
      <c r="J4314">
        <f>IF('Peaker Keys'!$B$31=1,H4314,I4314)</f>
        <v>0.53010348071495772</v>
      </c>
    </row>
    <row r="4315" spans="1:10" x14ac:dyDescent="0.25">
      <c r="A4315">
        <v>4309</v>
      </c>
      <c r="B4315">
        <v>225.4</v>
      </c>
      <c r="C4315">
        <v>4403.3</v>
      </c>
      <c r="D4315">
        <f>MOD(A4315-1+'Peaker Keys'!$B$7,'Peaker Keys'!$B$5)</f>
        <v>4332</v>
      </c>
      <c r="E4315">
        <f>INT(D4315/'Peaker Keys'!$B$6)+1</f>
        <v>181</v>
      </c>
      <c r="F4315">
        <f>MOD(D4315,'Peaker Keys'!$B$6)</f>
        <v>12</v>
      </c>
      <c r="G4315" t="str">
        <f>VLOOKUP(E4315,Clustering!$A$6:$B$370,2,FALSE)</f>
        <v>Fall</v>
      </c>
      <c r="H4315">
        <f>IF('Peaker Keys'!$B$29&gt;0,MAX(0,MIN('Peaker Keys'!$B$10,B4315/'Peaker Keys'!$B$29)),0)</f>
        <v>0.53010348071495772</v>
      </c>
      <c r="I4315">
        <f>MAX(0,MIN('Peaker Keys'!$B$10,C4315/'Peaker Keys'!$B$30))</f>
        <v>3.6885788337077785E-2</v>
      </c>
      <c r="J4315">
        <f>IF('Peaker Keys'!$B$31=1,H4315,I4315)</f>
        <v>0.53010348071495772</v>
      </c>
    </row>
    <row r="4316" spans="1:10" x14ac:dyDescent="0.25">
      <c r="A4316">
        <v>4310</v>
      </c>
      <c r="B4316">
        <v>225.4</v>
      </c>
      <c r="C4316">
        <v>10548.9</v>
      </c>
      <c r="D4316">
        <f>MOD(A4316-1+'Peaker Keys'!$B$7,'Peaker Keys'!$B$5)</f>
        <v>4333</v>
      </c>
      <c r="E4316">
        <f>INT(D4316/'Peaker Keys'!$B$6)+1</f>
        <v>181</v>
      </c>
      <c r="F4316">
        <f>MOD(D4316,'Peaker Keys'!$B$6)</f>
        <v>13</v>
      </c>
      <c r="G4316" t="str">
        <f>VLOOKUP(E4316,Clustering!$A$6:$B$370,2,FALSE)</f>
        <v>Fall</v>
      </c>
      <c r="H4316">
        <f>IF('Peaker Keys'!$B$29&gt;0,MAX(0,MIN('Peaker Keys'!$B$10,B4316/'Peaker Keys'!$B$29)),0)</f>
        <v>0.53010348071495772</v>
      </c>
      <c r="I4316">
        <f>MAX(0,MIN('Peaker Keys'!$B$10,C4316/'Peaker Keys'!$B$30))</f>
        <v>8.8366564301546532E-2</v>
      </c>
      <c r="J4316">
        <f>IF('Peaker Keys'!$B$31=1,H4316,I4316)</f>
        <v>0.53010348071495772</v>
      </c>
    </row>
    <row r="4317" spans="1:10" x14ac:dyDescent="0.25">
      <c r="A4317">
        <v>4311</v>
      </c>
      <c r="B4317">
        <v>225.4</v>
      </c>
      <c r="C4317">
        <v>15882.4</v>
      </c>
      <c r="D4317">
        <f>MOD(A4317-1+'Peaker Keys'!$B$7,'Peaker Keys'!$B$5)</f>
        <v>4334</v>
      </c>
      <c r="E4317">
        <f>INT(D4317/'Peaker Keys'!$B$6)+1</f>
        <v>181</v>
      </c>
      <c r="F4317">
        <f>MOD(D4317,'Peaker Keys'!$B$6)</f>
        <v>14</v>
      </c>
      <c r="G4317" t="str">
        <f>VLOOKUP(E4317,Clustering!$A$6:$B$370,2,FALSE)</f>
        <v>Fall</v>
      </c>
      <c r="H4317">
        <f>IF('Peaker Keys'!$B$29&gt;0,MAX(0,MIN('Peaker Keys'!$B$10,B4317/'Peaker Keys'!$B$29)),0)</f>
        <v>0.53010348071495772</v>
      </c>
      <c r="I4317">
        <f>MAX(0,MIN('Peaker Keys'!$B$10,C4317/'Peaker Keys'!$B$30))</f>
        <v>0.13304449950827885</v>
      </c>
      <c r="J4317">
        <f>IF('Peaker Keys'!$B$31=1,H4317,I4317)</f>
        <v>0.53010348071495772</v>
      </c>
    </row>
    <row r="4318" spans="1:10" x14ac:dyDescent="0.25">
      <c r="A4318">
        <v>4312</v>
      </c>
      <c r="B4318">
        <v>225.4</v>
      </c>
      <c r="C4318">
        <v>20536.8</v>
      </c>
      <c r="D4318">
        <f>MOD(A4318-1+'Peaker Keys'!$B$7,'Peaker Keys'!$B$5)</f>
        <v>4335</v>
      </c>
      <c r="E4318">
        <f>INT(D4318/'Peaker Keys'!$B$6)+1</f>
        <v>181</v>
      </c>
      <c r="F4318">
        <f>MOD(D4318,'Peaker Keys'!$B$6)</f>
        <v>15</v>
      </c>
      <c r="G4318" t="str">
        <f>VLOOKUP(E4318,Clustering!$A$6:$B$370,2,FALSE)</f>
        <v>Fall</v>
      </c>
      <c r="H4318">
        <f>IF('Peaker Keys'!$B$29&gt;0,MAX(0,MIN('Peaker Keys'!$B$10,B4318/'Peaker Keys'!$B$29)),0)</f>
        <v>0.53010348071495772</v>
      </c>
      <c r="I4318">
        <f>MAX(0,MIN('Peaker Keys'!$B$10,C4318/'Peaker Keys'!$B$30))</f>
        <v>0.1720337151502053</v>
      </c>
      <c r="J4318">
        <f>IF('Peaker Keys'!$B$31=1,H4318,I4318)</f>
        <v>0.53010348071495772</v>
      </c>
    </row>
    <row r="4319" spans="1:10" x14ac:dyDescent="0.25">
      <c r="A4319">
        <v>4313</v>
      </c>
      <c r="B4319">
        <v>225.4</v>
      </c>
      <c r="C4319">
        <v>27388.400000000001</v>
      </c>
      <c r="D4319">
        <f>MOD(A4319-1+'Peaker Keys'!$B$7,'Peaker Keys'!$B$5)</f>
        <v>4336</v>
      </c>
      <c r="E4319">
        <f>INT(D4319/'Peaker Keys'!$B$6)+1</f>
        <v>181</v>
      </c>
      <c r="F4319">
        <f>MOD(D4319,'Peaker Keys'!$B$6)</f>
        <v>16</v>
      </c>
      <c r="G4319" t="str">
        <f>VLOOKUP(E4319,Clustering!$A$6:$B$370,2,FALSE)</f>
        <v>Fall</v>
      </c>
      <c r="H4319">
        <f>IF('Peaker Keys'!$B$29&gt;0,MAX(0,MIN('Peaker Keys'!$B$10,B4319/'Peaker Keys'!$B$29)),0)</f>
        <v>0.53010348071495772</v>
      </c>
      <c r="I4319">
        <f>MAX(0,MIN('Peaker Keys'!$B$10,C4319/'Peaker Keys'!$B$30))</f>
        <v>0.22942854797338841</v>
      </c>
      <c r="J4319">
        <f>IF('Peaker Keys'!$B$31=1,H4319,I4319)</f>
        <v>0.53010348071495772</v>
      </c>
    </row>
    <row r="4320" spans="1:10" x14ac:dyDescent="0.25">
      <c r="A4320">
        <v>4314</v>
      </c>
      <c r="B4320">
        <v>375.7</v>
      </c>
      <c r="C4320">
        <v>36447.800000000003</v>
      </c>
      <c r="D4320">
        <f>MOD(A4320-1+'Peaker Keys'!$B$7,'Peaker Keys'!$B$5)</f>
        <v>4337</v>
      </c>
      <c r="E4320">
        <f>INT(D4320/'Peaker Keys'!$B$6)+1</f>
        <v>181</v>
      </c>
      <c r="F4320">
        <f>MOD(D4320,'Peaker Keys'!$B$6)</f>
        <v>17</v>
      </c>
      <c r="G4320" t="str">
        <f>VLOOKUP(E4320,Clustering!$A$6:$B$370,2,FALSE)</f>
        <v>Fall</v>
      </c>
      <c r="H4320">
        <f>IF('Peaker Keys'!$B$29&gt;0,MAX(0,MIN('Peaker Keys'!$B$10,B4320/'Peaker Keys'!$B$29)),0)</f>
        <v>0.88358419567262469</v>
      </c>
      <c r="I4320">
        <f>MAX(0,MIN('Peaker Keys'!$B$10,C4320/'Peaker Keys'!$B$30))</f>
        <v>0.3053177925992196</v>
      </c>
      <c r="J4320">
        <f>IF('Peaker Keys'!$B$31=1,H4320,I4320)</f>
        <v>0.88358419567262469</v>
      </c>
    </row>
    <row r="4321" spans="1:10" x14ac:dyDescent="0.25">
      <c r="A4321">
        <v>4315</v>
      </c>
      <c r="B4321">
        <v>225.4</v>
      </c>
      <c r="C4321">
        <v>48703.7</v>
      </c>
      <c r="D4321">
        <f>MOD(A4321-1+'Peaker Keys'!$B$7,'Peaker Keys'!$B$5)</f>
        <v>4338</v>
      </c>
      <c r="E4321">
        <f>INT(D4321/'Peaker Keys'!$B$6)+1</f>
        <v>181</v>
      </c>
      <c r="F4321">
        <f>MOD(D4321,'Peaker Keys'!$B$6)</f>
        <v>18</v>
      </c>
      <c r="G4321" t="str">
        <f>VLOOKUP(E4321,Clustering!$A$6:$B$370,2,FALSE)</f>
        <v>Fall</v>
      </c>
      <c r="H4321">
        <f>IF('Peaker Keys'!$B$29&gt;0,MAX(0,MIN('Peaker Keys'!$B$10,B4321/'Peaker Keys'!$B$29)),0)</f>
        <v>0.53010348071495772</v>
      </c>
      <c r="I4321">
        <f>MAX(0,MIN('Peaker Keys'!$B$10,C4321/'Peaker Keys'!$B$30))</f>
        <v>0.40798364168522133</v>
      </c>
      <c r="J4321">
        <f>IF('Peaker Keys'!$B$31=1,H4321,I4321)</f>
        <v>0.53010348071495772</v>
      </c>
    </row>
    <row r="4322" spans="1:10" x14ac:dyDescent="0.25">
      <c r="A4322">
        <v>4316</v>
      </c>
      <c r="B4322">
        <v>336.7</v>
      </c>
      <c r="C4322">
        <v>41546.6</v>
      </c>
      <c r="D4322">
        <f>MOD(A4322-1+'Peaker Keys'!$B$7,'Peaker Keys'!$B$5)</f>
        <v>4339</v>
      </c>
      <c r="E4322">
        <f>INT(D4322/'Peaker Keys'!$B$6)+1</f>
        <v>181</v>
      </c>
      <c r="F4322">
        <f>MOD(D4322,'Peaker Keys'!$B$6)</f>
        <v>19</v>
      </c>
      <c r="G4322" t="str">
        <f>VLOOKUP(E4322,Clustering!$A$6:$B$370,2,FALSE)</f>
        <v>Fall</v>
      </c>
      <c r="H4322">
        <f>IF('Peaker Keys'!$B$29&gt;0,MAX(0,MIN('Peaker Keys'!$B$10,B4322/'Peaker Keys'!$B$29)),0)</f>
        <v>0.79186265286923796</v>
      </c>
      <c r="I4322">
        <f>MAX(0,MIN('Peaker Keys'!$B$10,C4322/'Peaker Keys'!$B$30))</f>
        <v>0.34802968085872771</v>
      </c>
      <c r="J4322">
        <f>IF('Peaker Keys'!$B$31=1,H4322,I4322)</f>
        <v>0.79186265286923796</v>
      </c>
    </row>
    <row r="4323" spans="1:10" x14ac:dyDescent="0.25">
      <c r="A4323">
        <v>4317</v>
      </c>
      <c r="B4323">
        <v>336.7</v>
      </c>
      <c r="C4323">
        <v>28444.1</v>
      </c>
      <c r="D4323">
        <f>MOD(A4323-1+'Peaker Keys'!$B$7,'Peaker Keys'!$B$5)</f>
        <v>4340</v>
      </c>
      <c r="E4323">
        <f>INT(D4323/'Peaker Keys'!$B$6)+1</f>
        <v>181</v>
      </c>
      <c r="F4323">
        <f>MOD(D4323,'Peaker Keys'!$B$6)</f>
        <v>20</v>
      </c>
      <c r="G4323" t="str">
        <f>VLOOKUP(E4323,Clustering!$A$6:$B$370,2,FALSE)</f>
        <v>Fall</v>
      </c>
      <c r="H4323">
        <f>IF('Peaker Keys'!$B$29&gt;0,MAX(0,MIN('Peaker Keys'!$B$10,B4323/'Peaker Keys'!$B$29)),0)</f>
        <v>0.79186265286923796</v>
      </c>
      <c r="I4323">
        <f>MAX(0,MIN('Peaker Keys'!$B$10,C4323/'Peaker Keys'!$B$30))</f>
        <v>0.23827198965291352</v>
      </c>
      <c r="J4323">
        <f>IF('Peaker Keys'!$B$31=1,H4323,I4323)</f>
        <v>0.79186265286923796</v>
      </c>
    </row>
    <row r="4324" spans="1:10" x14ac:dyDescent="0.25">
      <c r="A4324">
        <v>4318</v>
      </c>
      <c r="B4324">
        <v>225.4</v>
      </c>
      <c r="C4324">
        <v>19014.099999999999</v>
      </c>
      <c r="D4324">
        <f>MOD(A4324-1+'Peaker Keys'!$B$7,'Peaker Keys'!$B$5)</f>
        <v>4341</v>
      </c>
      <c r="E4324">
        <f>INT(D4324/'Peaker Keys'!$B$6)+1</f>
        <v>181</v>
      </c>
      <c r="F4324">
        <f>MOD(D4324,'Peaker Keys'!$B$6)</f>
        <v>21</v>
      </c>
      <c r="G4324" t="str">
        <f>VLOOKUP(E4324,Clustering!$A$6:$B$370,2,FALSE)</f>
        <v>Fall</v>
      </c>
      <c r="H4324">
        <f>IF('Peaker Keys'!$B$29&gt;0,MAX(0,MIN('Peaker Keys'!$B$10,B4324/'Peaker Keys'!$B$29)),0)</f>
        <v>0.53010348071495772</v>
      </c>
      <c r="I4324">
        <f>MAX(0,MIN('Peaker Keys'!$B$10,C4324/'Peaker Keys'!$B$30))</f>
        <v>0.15927828401881103</v>
      </c>
      <c r="J4324">
        <f>IF('Peaker Keys'!$B$31=1,H4324,I4324)</f>
        <v>0.53010348071495772</v>
      </c>
    </row>
    <row r="4325" spans="1:10" x14ac:dyDescent="0.25">
      <c r="A4325">
        <v>4319</v>
      </c>
      <c r="B4325">
        <v>225.4</v>
      </c>
      <c r="C4325">
        <v>8102.4</v>
      </c>
      <c r="D4325">
        <f>MOD(A4325-1+'Peaker Keys'!$B$7,'Peaker Keys'!$B$5)</f>
        <v>4342</v>
      </c>
      <c r="E4325">
        <f>INT(D4325/'Peaker Keys'!$B$6)+1</f>
        <v>181</v>
      </c>
      <c r="F4325">
        <f>MOD(D4325,'Peaker Keys'!$B$6)</f>
        <v>22</v>
      </c>
      <c r="G4325" t="str">
        <f>VLOOKUP(E4325,Clustering!$A$6:$B$370,2,FALSE)</f>
        <v>Fall</v>
      </c>
      <c r="H4325">
        <f>IF('Peaker Keys'!$B$29&gt;0,MAX(0,MIN('Peaker Keys'!$B$10,B4325/'Peaker Keys'!$B$29)),0)</f>
        <v>0.53010348071495772</v>
      </c>
      <c r="I4325">
        <f>MAX(0,MIN('Peaker Keys'!$B$10,C4325/'Peaker Keys'!$B$30))</f>
        <v>6.7872598147375604E-2</v>
      </c>
      <c r="J4325">
        <f>IF('Peaker Keys'!$B$31=1,H4325,I4325)</f>
        <v>0.53010348071495772</v>
      </c>
    </row>
    <row r="4326" spans="1:10" x14ac:dyDescent="0.25">
      <c r="A4326">
        <v>4320</v>
      </c>
      <c r="B4326">
        <v>225.4</v>
      </c>
      <c r="C4326">
        <v>6554.3</v>
      </c>
      <c r="D4326">
        <f>MOD(A4326-1+'Peaker Keys'!$B$7,'Peaker Keys'!$B$5)</f>
        <v>4343</v>
      </c>
      <c r="E4326">
        <f>INT(D4326/'Peaker Keys'!$B$6)+1</f>
        <v>181</v>
      </c>
      <c r="F4326">
        <f>MOD(D4326,'Peaker Keys'!$B$6)</f>
        <v>23</v>
      </c>
      <c r="G4326" t="str">
        <f>VLOOKUP(E4326,Clustering!$A$6:$B$370,2,FALSE)</f>
        <v>Fall</v>
      </c>
      <c r="H4326">
        <f>IF('Peaker Keys'!$B$29&gt;0,MAX(0,MIN('Peaker Keys'!$B$10,B4326/'Peaker Keys'!$B$29)),0)</f>
        <v>0.53010348071495772</v>
      </c>
      <c r="I4326">
        <f>MAX(0,MIN('Peaker Keys'!$B$10,C4326/'Peaker Keys'!$B$30))</f>
        <v>5.4904394998684831E-2</v>
      </c>
      <c r="J4326">
        <f>IF('Peaker Keys'!$B$31=1,H4326,I4326)</f>
        <v>0.53010348071495772</v>
      </c>
    </row>
    <row r="4327" spans="1:10" x14ac:dyDescent="0.25">
      <c r="A4327">
        <v>4321</v>
      </c>
      <c r="B4327">
        <v>225.4</v>
      </c>
      <c r="C4327">
        <v>6525.1</v>
      </c>
      <c r="D4327">
        <f>MOD(A4327-1+'Peaker Keys'!$B$7,'Peaker Keys'!$B$5)</f>
        <v>4344</v>
      </c>
      <c r="E4327">
        <f>INT(D4327/'Peaker Keys'!$B$6)+1</f>
        <v>182</v>
      </c>
      <c r="F4327">
        <f>MOD(D4327,'Peaker Keys'!$B$6)</f>
        <v>0</v>
      </c>
      <c r="G4327" t="str">
        <f>VLOOKUP(E4327,Clustering!$A$6:$B$370,2,FALSE)</f>
        <v>Fall</v>
      </c>
      <c r="H4327">
        <f>IF('Peaker Keys'!$B$29&gt;0,MAX(0,MIN('Peaker Keys'!$B$10,B4327/'Peaker Keys'!$B$29)),0)</f>
        <v>0.53010348071495772</v>
      </c>
      <c r="I4327">
        <f>MAX(0,MIN('Peaker Keys'!$B$10,C4327/'Peaker Keys'!$B$30))</f>
        <v>5.4659790947304582E-2</v>
      </c>
      <c r="J4327">
        <f>IF('Peaker Keys'!$B$31=1,H4327,I4327)</f>
        <v>0.53010348071495772</v>
      </c>
    </row>
    <row r="4328" spans="1:10" x14ac:dyDescent="0.25">
      <c r="A4328">
        <v>4322</v>
      </c>
      <c r="B4328">
        <v>225.4</v>
      </c>
      <c r="C4328">
        <v>6317</v>
      </c>
      <c r="D4328">
        <f>MOD(A4328-1+'Peaker Keys'!$B$7,'Peaker Keys'!$B$5)</f>
        <v>4345</v>
      </c>
      <c r="E4328">
        <f>INT(D4328/'Peaker Keys'!$B$6)+1</f>
        <v>182</v>
      </c>
      <c r="F4328">
        <f>MOD(D4328,'Peaker Keys'!$B$6)</f>
        <v>1</v>
      </c>
      <c r="G4328" t="str">
        <f>VLOOKUP(E4328,Clustering!$A$6:$B$370,2,FALSE)</f>
        <v>Fall</v>
      </c>
      <c r="H4328">
        <f>IF('Peaker Keys'!$B$29&gt;0,MAX(0,MIN('Peaker Keys'!$B$10,B4328/'Peaker Keys'!$B$29)),0)</f>
        <v>0.53010348071495772</v>
      </c>
      <c r="I4328">
        <f>MAX(0,MIN('Peaker Keys'!$B$10,C4328/'Peaker Keys'!$B$30))</f>
        <v>5.2916568238666535E-2</v>
      </c>
      <c r="J4328">
        <f>IF('Peaker Keys'!$B$31=1,H4328,I4328)</f>
        <v>0.53010348071495772</v>
      </c>
    </row>
    <row r="4329" spans="1:10" x14ac:dyDescent="0.25">
      <c r="A4329">
        <v>4323</v>
      </c>
      <c r="B4329">
        <v>225.4</v>
      </c>
      <c r="C4329">
        <v>6306.2</v>
      </c>
      <c r="D4329">
        <f>MOD(A4329-1+'Peaker Keys'!$B$7,'Peaker Keys'!$B$5)</f>
        <v>4346</v>
      </c>
      <c r="E4329">
        <f>INT(D4329/'Peaker Keys'!$B$6)+1</f>
        <v>182</v>
      </c>
      <c r="F4329">
        <f>MOD(D4329,'Peaker Keys'!$B$6)</f>
        <v>2</v>
      </c>
      <c r="G4329" t="str">
        <f>VLOOKUP(E4329,Clustering!$A$6:$B$370,2,FALSE)</f>
        <v>Fall</v>
      </c>
      <c r="H4329">
        <f>IF('Peaker Keys'!$B$29&gt;0,MAX(0,MIN('Peaker Keys'!$B$10,B4329/'Peaker Keys'!$B$29)),0)</f>
        <v>0.53010348071495772</v>
      </c>
      <c r="I4329">
        <f>MAX(0,MIN('Peaker Keys'!$B$10,C4329/'Peaker Keys'!$B$30))</f>
        <v>5.2826098247060138E-2</v>
      </c>
      <c r="J4329">
        <f>IF('Peaker Keys'!$B$31=1,H4329,I4329)</f>
        <v>0.53010348071495772</v>
      </c>
    </row>
    <row r="4330" spans="1:10" x14ac:dyDescent="0.25">
      <c r="A4330">
        <v>4324</v>
      </c>
      <c r="B4330">
        <v>225.4</v>
      </c>
      <c r="C4330">
        <v>6253.3</v>
      </c>
      <c r="D4330">
        <f>MOD(A4330-1+'Peaker Keys'!$B$7,'Peaker Keys'!$B$5)</f>
        <v>4347</v>
      </c>
      <c r="E4330">
        <f>INT(D4330/'Peaker Keys'!$B$6)+1</f>
        <v>182</v>
      </c>
      <c r="F4330">
        <f>MOD(D4330,'Peaker Keys'!$B$6)</f>
        <v>3</v>
      </c>
      <c r="G4330" t="str">
        <f>VLOOKUP(E4330,Clustering!$A$6:$B$370,2,FALSE)</f>
        <v>Fall</v>
      </c>
      <c r="H4330">
        <f>IF('Peaker Keys'!$B$29&gt;0,MAX(0,MIN('Peaker Keys'!$B$10,B4330/'Peaker Keys'!$B$29)),0)</f>
        <v>0.53010348071495772</v>
      </c>
      <c r="I4330">
        <f>MAX(0,MIN('Peaker Keys'!$B$10,C4330/'Peaker Keys'!$B$30))</f>
        <v>5.2382962825210301E-2</v>
      </c>
      <c r="J4330">
        <f>IF('Peaker Keys'!$B$31=1,H4330,I4330)</f>
        <v>0.53010348071495772</v>
      </c>
    </row>
    <row r="4331" spans="1:10" x14ac:dyDescent="0.25">
      <c r="A4331">
        <v>4325</v>
      </c>
      <c r="B4331">
        <v>225.4</v>
      </c>
      <c r="C4331">
        <v>6253.3</v>
      </c>
      <c r="D4331">
        <f>MOD(A4331-1+'Peaker Keys'!$B$7,'Peaker Keys'!$B$5)</f>
        <v>4348</v>
      </c>
      <c r="E4331">
        <f>INT(D4331/'Peaker Keys'!$B$6)+1</f>
        <v>182</v>
      </c>
      <c r="F4331">
        <f>MOD(D4331,'Peaker Keys'!$B$6)</f>
        <v>4</v>
      </c>
      <c r="G4331" t="str">
        <f>VLOOKUP(E4331,Clustering!$A$6:$B$370,2,FALSE)</f>
        <v>Fall</v>
      </c>
      <c r="H4331">
        <f>IF('Peaker Keys'!$B$29&gt;0,MAX(0,MIN('Peaker Keys'!$B$10,B4331/'Peaker Keys'!$B$29)),0)</f>
        <v>0.53010348071495772</v>
      </c>
      <c r="I4331">
        <f>MAX(0,MIN('Peaker Keys'!$B$10,C4331/'Peaker Keys'!$B$30))</f>
        <v>5.2382962825210301E-2</v>
      </c>
      <c r="J4331">
        <f>IF('Peaker Keys'!$B$31=1,H4331,I4331)</f>
        <v>0.53010348071495772</v>
      </c>
    </row>
    <row r="4332" spans="1:10" x14ac:dyDescent="0.25">
      <c r="A4332">
        <v>4326</v>
      </c>
      <c r="B4332">
        <v>225.4</v>
      </c>
      <c r="C4332">
        <v>6253.3</v>
      </c>
      <c r="D4332">
        <f>MOD(A4332-1+'Peaker Keys'!$B$7,'Peaker Keys'!$B$5)</f>
        <v>4349</v>
      </c>
      <c r="E4332">
        <f>INT(D4332/'Peaker Keys'!$B$6)+1</f>
        <v>182</v>
      </c>
      <c r="F4332">
        <f>MOD(D4332,'Peaker Keys'!$B$6)</f>
        <v>5</v>
      </c>
      <c r="G4332" t="str">
        <f>VLOOKUP(E4332,Clustering!$A$6:$B$370,2,FALSE)</f>
        <v>Fall</v>
      </c>
      <c r="H4332">
        <f>IF('Peaker Keys'!$B$29&gt;0,MAX(0,MIN('Peaker Keys'!$B$10,B4332/'Peaker Keys'!$B$29)),0)</f>
        <v>0.53010348071495772</v>
      </c>
      <c r="I4332">
        <f>MAX(0,MIN('Peaker Keys'!$B$10,C4332/'Peaker Keys'!$B$30))</f>
        <v>5.2382962825210301E-2</v>
      </c>
      <c r="J4332">
        <f>IF('Peaker Keys'!$B$31=1,H4332,I4332)</f>
        <v>0.53010348071495772</v>
      </c>
    </row>
    <row r="4333" spans="1:10" x14ac:dyDescent="0.25">
      <c r="A4333">
        <v>4327</v>
      </c>
      <c r="B4333">
        <v>225.4</v>
      </c>
      <c r="C4333">
        <v>6253.3</v>
      </c>
      <c r="D4333">
        <f>MOD(A4333-1+'Peaker Keys'!$B$7,'Peaker Keys'!$B$5)</f>
        <v>4350</v>
      </c>
      <c r="E4333">
        <f>INT(D4333/'Peaker Keys'!$B$6)+1</f>
        <v>182</v>
      </c>
      <c r="F4333">
        <f>MOD(D4333,'Peaker Keys'!$B$6)</f>
        <v>6</v>
      </c>
      <c r="G4333" t="str">
        <f>VLOOKUP(E4333,Clustering!$A$6:$B$370,2,FALSE)</f>
        <v>Fall</v>
      </c>
      <c r="H4333">
        <f>IF('Peaker Keys'!$B$29&gt;0,MAX(0,MIN('Peaker Keys'!$B$10,B4333/'Peaker Keys'!$B$29)),0)</f>
        <v>0.53010348071495772</v>
      </c>
      <c r="I4333">
        <f>MAX(0,MIN('Peaker Keys'!$B$10,C4333/'Peaker Keys'!$B$30))</f>
        <v>5.2382962825210301E-2</v>
      </c>
      <c r="J4333">
        <f>IF('Peaker Keys'!$B$31=1,H4333,I4333)</f>
        <v>0.53010348071495772</v>
      </c>
    </row>
    <row r="4334" spans="1:10" x14ac:dyDescent="0.25">
      <c r="A4334">
        <v>4328</v>
      </c>
      <c r="B4334">
        <v>225.4</v>
      </c>
      <c r="C4334">
        <v>6253.3</v>
      </c>
      <c r="D4334">
        <f>MOD(A4334-1+'Peaker Keys'!$B$7,'Peaker Keys'!$B$5)</f>
        <v>4351</v>
      </c>
      <c r="E4334">
        <f>INT(D4334/'Peaker Keys'!$B$6)+1</f>
        <v>182</v>
      </c>
      <c r="F4334">
        <f>MOD(D4334,'Peaker Keys'!$B$6)</f>
        <v>7</v>
      </c>
      <c r="G4334" t="str">
        <f>VLOOKUP(E4334,Clustering!$A$6:$B$370,2,FALSE)</f>
        <v>Fall</v>
      </c>
      <c r="H4334">
        <f>IF('Peaker Keys'!$B$29&gt;0,MAX(0,MIN('Peaker Keys'!$B$10,B4334/'Peaker Keys'!$B$29)),0)</f>
        <v>0.53010348071495772</v>
      </c>
      <c r="I4334">
        <f>MAX(0,MIN('Peaker Keys'!$B$10,C4334/'Peaker Keys'!$B$30))</f>
        <v>5.2382962825210301E-2</v>
      </c>
      <c r="J4334">
        <f>IF('Peaker Keys'!$B$31=1,H4334,I4334)</f>
        <v>0.53010348071495772</v>
      </c>
    </row>
    <row r="4335" spans="1:10" x14ac:dyDescent="0.25">
      <c r="A4335">
        <v>4329</v>
      </c>
      <c r="B4335">
        <v>225.4</v>
      </c>
      <c r="C4335">
        <v>6449.6</v>
      </c>
      <c r="D4335">
        <f>MOD(A4335-1+'Peaker Keys'!$B$7,'Peaker Keys'!$B$5)</f>
        <v>4352</v>
      </c>
      <c r="E4335">
        <f>INT(D4335/'Peaker Keys'!$B$6)+1</f>
        <v>182</v>
      </c>
      <c r="F4335">
        <f>MOD(D4335,'Peaker Keys'!$B$6)</f>
        <v>8</v>
      </c>
      <c r="G4335" t="str">
        <f>VLOOKUP(E4335,Clustering!$A$6:$B$370,2,FALSE)</f>
        <v>Fall</v>
      </c>
      <c r="H4335">
        <f>IF('Peaker Keys'!$B$29&gt;0,MAX(0,MIN('Peaker Keys'!$B$10,B4335/'Peaker Keys'!$B$29)),0)</f>
        <v>0.53010348071495772</v>
      </c>
      <c r="I4335">
        <f>MAX(0,MIN('Peaker Keys'!$B$10,C4335/'Peaker Keys'!$B$30))</f>
        <v>5.4027338691167284E-2</v>
      </c>
      <c r="J4335">
        <f>IF('Peaker Keys'!$B$31=1,H4335,I4335)</f>
        <v>0.53010348071495772</v>
      </c>
    </row>
    <row r="4336" spans="1:10" x14ac:dyDescent="0.25">
      <c r="A4336">
        <v>4330</v>
      </c>
      <c r="B4336">
        <v>225.4</v>
      </c>
      <c r="C4336">
        <v>6461.4</v>
      </c>
      <c r="D4336">
        <f>MOD(A4336-1+'Peaker Keys'!$B$7,'Peaker Keys'!$B$5)</f>
        <v>4353</v>
      </c>
      <c r="E4336">
        <f>INT(D4336/'Peaker Keys'!$B$6)+1</f>
        <v>182</v>
      </c>
      <c r="F4336">
        <f>MOD(D4336,'Peaker Keys'!$B$6)</f>
        <v>9</v>
      </c>
      <c r="G4336" t="str">
        <f>VLOOKUP(E4336,Clustering!$A$6:$B$370,2,FALSE)</f>
        <v>Fall</v>
      </c>
      <c r="H4336">
        <f>IF('Peaker Keys'!$B$29&gt;0,MAX(0,MIN('Peaker Keys'!$B$10,B4336/'Peaker Keys'!$B$29)),0)</f>
        <v>0.53010348071495772</v>
      </c>
      <c r="I4336">
        <f>MAX(0,MIN('Peaker Keys'!$B$10,C4336/'Peaker Keys'!$B$30))</f>
        <v>5.4126185533848334E-2</v>
      </c>
      <c r="J4336">
        <f>IF('Peaker Keys'!$B$31=1,H4336,I4336)</f>
        <v>0.53010348071495772</v>
      </c>
    </row>
    <row r="4337" spans="1:10" x14ac:dyDescent="0.25">
      <c r="A4337">
        <v>4331</v>
      </c>
      <c r="B4337">
        <v>320</v>
      </c>
      <c r="C4337">
        <v>6723.2</v>
      </c>
      <c r="D4337">
        <f>MOD(A4337-1+'Peaker Keys'!$B$7,'Peaker Keys'!$B$5)</f>
        <v>4354</v>
      </c>
      <c r="E4337">
        <f>INT(D4337/'Peaker Keys'!$B$6)+1</f>
        <v>182</v>
      </c>
      <c r="F4337">
        <f>MOD(D4337,'Peaker Keys'!$B$6)</f>
        <v>10</v>
      </c>
      <c r="G4337" t="str">
        <f>VLOOKUP(E4337,Clustering!$A$6:$B$370,2,FALSE)</f>
        <v>Fall</v>
      </c>
      <c r="H4337">
        <f>IF('Peaker Keys'!$B$29&gt;0,MAX(0,MIN('Peaker Keys'!$B$10,B4337/'Peaker Keys'!$B$29)),0)</f>
        <v>0.75258701787394167</v>
      </c>
      <c r="I4337">
        <f>MAX(0,MIN('Peaker Keys'!$B$10,C4337/'Peaker Keys'!$B$30))</f>
        <v>5.6319245145195956E-2</v>
      </c>
      <c r="J4337">
        <f>IF('Peaker Keys'!$B$31=1,H4337,I4337)</f>
        <v>0.75258701787394167</v>
      </c>
    </row>
    <row r="4338" spans="1:10" x14ac:dyDescent="0.25">
      <c r="A4338">
        <v>4332</v>
      </c>
      <c r="B4338">
        <v>234.7</v>
      </c>
      <c r="C4338">
        <v>7647.3</v>
      </c>
      <c r="D4338">
        <f>MOD(A4338-1+'Peaker Keys'!$B$7,'Peaker Keys'!$B$5)</f>
        <v>4355</v>
      </c>
      <c r="E4338">
        <f>INT(D4338/'Peaker Keys'!$B$6)+1</f>
        <v>182</v>
      </c>
      <c r="F4338">
        <f>MOD(D4338,'Peaker Keys'!$B$6)</f>
        <v>11</v>
      </c>
      <c r="G4338" t="str">
        <f>VLOOKUP(E4338,Clustering!$A$6:$B$370,2,FALSE)</f>
        <v>Fall</v>
      </c>
      <c r="H4338">
        <f>IF('Peaker Keys'!$B$29&gt;0,MAX(0,MIN('Peaker Keys'!$B$10,B4338/'Peaker Keys'!$B$29)),0)</f>
        <v>0.55197554092191914</v>
      </c>
      <c r="I4338">
        <f>MAX(0,MIN('Peaker Keys'!$B$10,C4338/'Peaker Keys'!$B$30))</f>
        <v>6.4060293223295012E-2</v>
      </c>
      <c r="J4338">
        <f>IF('Peaker Keys'!$B$31=1,H4338,I4338)</f>
        <v>0.55197554092191914</v>
      </c>
    </row>
    <row r="4339" spans="1:10" x14ac:dyDescent="0.25">
      <c r="A4339">
        <v>4333</v>
      </c>
      <c r="B4339">
        <v>225.4</v>
      </c>
      <c r="C4339">
        <v>14609.8</v>
      </c>
      <c r="D4339">
        <f>MOD(A4339-1+'Peaker Keys'!$B$7,'Peaker Keys'!$B$5)</f>
        <v>4356</v>
      </c>
      <c r="E4339">
        <f>INT(D4339/'Peaker Keys'!$B$6)+1</f>
        <v>182</v>
      </c>
      <c r="F4339">
        <f>MOD(D4339,'Peaker Keys'!$B$6)</f>
        <v>12</v>
      </c>
      <c r="G4339" t="str">
        <f>VLOOKUP(E4339,Clustering!$A$6:$B$370,2,FALSE)</f>
        <v>Fall</v>
      </c>
      <c r="H4339">
        <f>IF('Peaker Keys'!$B$29&gt;0,MAX(0,MIN('Peaker Keys'!$B$10,B4339/'Peaker Keys'!$B$29)),0)</f>
        <v>0.53010348071495772</v>
      </c>
      <c r="I4339">
        <f>MAX(0,MIN('Peaker Keys'!$B$10,C4339/'Peaker Keys'!$B$30))</f>
        <v>0.1223841188306586</v>
      </c>
      <c r="J4339">
        <f>IF('Peaker Keys'!$B$31=1,H4339,I4339)</f>
        <v>0.53010348071495772</v>
      </c>
    </row>
    <row r="4340" spans="1:10" x14ac:dyDescent="0.25">
      <c r="A4340">
        <v>4334</v>
      </c>
      <c r="B4340">
        <v>225.4</v>
      </c>
      <c r="C4340">
        <v>21196.3</v>
      </c>
      <c r="D4340">
        <f>MOD(A4340-1+'Peaker Keys'!$B$7,'Peaker Keys'!$B$5)</f>
        <v>4357</v>
      </c>
      <c r="E4340">
        <f>INT(D4340/'Peaker Keys'!$B$6)+1</f>
        <v>182</v>
      </c>
      <c r="F4340">
        <f>MOD(D4340,'Peaker Keys'!$B$6)</f>
        <v>13</v>
      </c>
      <c r="G4340" t="str">
        <f>VLOOKUP(E4340,Clustering!$A$6:$B$370,2,FALSE)</f>
        <v>Fall</v>
      </c>
      <c r="H4340">
        <f>IF('Peaker Keys'!$B$29&gt;0,MAX(0,MIN('Peaker Keys'!$B$10,B4340/'Peaker Keys'!$B$29)),0)</f>
        <v>0.53010348071495772</v>
      </c>
      <c r="I4340">
        <f>MAX(0,MIN('Peaker Keys'!$B$10,C4340/'Peaker Keys'!$B$30))</f>
        <v>0.17755824843394769</v>
      </c>
      <c r="J4340">
        <f>IF('Peaker Keys'!$B$31=1,H4340,I4340)</f>
        <v>0.53010348071495772</v>
      </c>
    </row>
    <row r="4341" spans="1:10" x14ac:dyDescent="0.25">
      <c r="A4341">
        <v>4335</v>
      </c>
      <c r="B4341">
        <v>225.4</v>
      </c>
      <c r="C4341">
        <v>27098.2</v>
      </c>
      <c r="D4341">
        <f>MOD(A4341-1+'Peaker Keys'!$B$7,'Peaker Keys'!$B$5)</f>
        <v>4358</v>
      </c>
      <c r="E4341">
        <f>INT(D4341/'Peaker Keys'!$B$6)+1</f>
        <v>182</v>
      </c>
      <c r="F4341">
        <f>MOD(D4341,'Peaker Keys'!$B$6)</f>
        <v>14</v>
      </c>
      <c r="G4341" t="str">
        <f>VLOOKUP(E4341,Clustering!$A$6:$B$370,2,FALSE)</f>
        <v>Fall</v>
      </c>
      <c r="H4341">
        <f>IF('Peaker Keys'!$B$29&gt;0,MAX(0,MIN('Peaker Keys'!$B$10,B4341/'Peaker Keys'!$B$29)),0)</f>
        <v>0.53010348071495772</v>
      </c>
      <c r="I4341">
        <f>MAX(0,MIN('Peaker Keys'!$B$10,C4341/'Peaker Keys'!$B$30))</f>
        <v>0.22699758579152027</v>
      </c>
      <c r="J4341">
        <f>IF('Peaker Keys'!$B$31=1,H4341,I4341)</f>
        <v>0.53010348071495772</v>
      </c>
    </row>
    <row r="4342" spans="1:10" x14ac:dyDescent="0.25">
      <c r="A4342">
        <v>4336</v>
      </c>
      <c r="B4342">
        <v>225.4</v>
      </c>
      <c r="C4342">
        <v>30799.200000000001</v>
      </c>
      <c r="D4342">
        <f>MOD(A4342-1+'Peaker Keys'!$B$7,'Peaker Keys'!$B$5)</f>
        <v>4359</v>
      </c>
      <c r="E4342">
        <f>INT(D4342/'Peaker Keys'!$B$6)+1</f>
        <v>182</v>
      </c>
      <c r="F4342">
        <f>MOD(D4342,'Peaker Keys'!$B$6)</f>
        <v>15</v>
      </c>
      <c r="G4342" t="str">
        <f>VLOOKUP(E4342,Clustering!$A$6:$B$370,2,FALSE)</f>
        <v>Fall</v>
      </c>
      <c r="H4342">
        <f>IF('Peaker Keys'!$B$29&gt;0,MAX(0,MIN('Peaker Keys'!$B$10,B4342/'Peaker Keys'!$B$29)),0)</f>
        <v>0.53010348071495772</v>
      </c>
      <c r="I4342">
        <f>MAX(0,MIN('Peaker Keys'!$B$10,C4342/'Peaker Keys'!$B$30))</f>
        <v>0.25800031161885995</v>
      </c>
      <c r="J4342">
        <f>IF('Peaker Keys'!$B$31=1,H4342,I4342)</f>
        <v>0.53010348071495772</v>
      </c>
    </row>
    <row r="4343" spans="1:10" x14ac:dyDescent="0.25">
      <c r="A4343">
        <v>4337</v>
      </c>
      <c r="B4343">
        <v>375.7</v>
      </c>
      <c r="C4343">
        <v>35104.199999999997</v>
      </c>
      <c r="D4343">
        <f>MOD(A4343-1+'Peaker Keys'!$B$7,'Peaker Keys'!$B$5)</f>
        <v>4360</v>
      </c>
      <c r="E4343">
        <f>INT(D4343/'Peaker Keys'!$B$6)+1</f>
        <v>182</v>
      </c>
      <c r="F4343">
        <f>MOD(D4343,'Peaker Keys'!$B$6)</f>
        <v>16</v>
      </c>
      <c r="G4343" t="str">
        <f>VLOOKUP(E4343,Clustering!$A$6:$B$370,2,FALSE)</f>
        <v>Fall</v>
      </c>
      <c r="H4343">
        <f>IF('Peaker Keys'!$B$29&gt;0,MAX(0,MIN('Peaker Keys'!$B$10,B4343/'Peaker Keys'!$B$29)),0)</f>
        <v>0.88358419567262469</v>
      </c>
      <c r="I4343">
        <f>MAX(0,MIN('Peaker Keys'!$B$10,C4343/'Peaker Keys'!$B$30))</f>
        <v>0.29406265549529803</v>
      </c>
      <c r="J4343">
        <f>IF('Peaker Keys'!$B$31=1,H4343,I4343)</f>
        <v>0.88358419567262469</v>
      </c>
    </row>
    <row r="4344" spans="1:10" x14ac:dyDescent="0.25">
      <c r="A4344">
        <v>4338</v>
      </c>
      <c r="B4344">
        <v>375.7</v>
      </c>
      <c r="C4344">
        <v>37762.800000000003</v>
      </c>
      <c r="D4344">
        <f>MOD(A4344-1+'Peaker Keys'!$B$7,'Peaker Keys'!$B$5)</f>
        <v>4361</v>
      </c>
      <c r="E4344">
        <f>INT(D4344/'Peaker Keys'!$B$6)+1</f>
        <v>182</v>
      </c>
      <c r="F4344">
        <f>MOD(D4344,'Peaker Keys'!$B$6)</f>
        <v>17</v>
      </c>
      <c r="G4344" t="str">
        <f>VLOOKUP(E4344,Clustering!$A$6:$B$370,2,FALSE)</f>
        <v>Fall</v>
      </c>
      <c r="H4344">
        <f>IF('Peaker Keys'!$B$29&gt;0,MAX(0,MIN('Peaker Keys'!$B$10,B4344/'Peaker Keys'!$B$29)),0)</f>
        <v>0.88358419567262469</v>
      </c>
      <c r="I4344">
        <f>MAX(0,MIN('Peaker Keys'!$B$10,C4344/'Peaker Keys'!$B$30))</f>
        <v>0.31633335176240568</v>
      </c>
      <c r="J4344">
        <f>IF('Peaker Keys'!$B$31=1,H4344,I4344)</f>
        <v>0.88358419567262469</v>
      </c>
    </row>
    <row r="4345" spans="1:10" x14ac:dyDescent="0.25">
      <c r="A4345">
        <v>4339</v>
      </c>
      <c r="B4345">
        <v>225.4</v>
      </c>
      <c r="C4345">
        <v>38948.199999999997</v>
      </c>
      <c r="D4345">
        <f>MOD(A4345-1+'Peaker Keys'!$B$7,'Peaker Keys'!$B$5)</f>
        <v>4362</v>
      </c>
      <c r="E4345">
        <f>INT(D4345/'Peaker Keys'!$B$6)+1</f>
        <v>182</v>
      </c>
      <c r="F4345">
        <f>MOD(D4345,'Peaker Keys'!$B$6)</f>
        <v>18</v>
      </c>
      <c r="G4345" t="str">
        <f>VLOOKUP(E4345,Clustering!$A$6:$B$370,2,FALSE)</f>
        <v>Fall</v>
      </c>
      <c r="H4345">
        <f>IF('Peaker Keys'!$B$29&gt;0,MAX(0,MIN('Peaker Keys'!$B$10,B4345/'Peaker Keys'!$B$29)),0)</f>
        <v>0.53010348071495772</v>
      </c>
      <c r="I4345">
        <f>MAX(0,MIN('Peaker Keys'!$B$10,C4345/'Peaker Keys'!$B$30))</f>
        <v>0.32626327102631503</v>
      </c>
      <c r="J4345">
        <f>IF('Peaker Keys'!$B$31=1,H4345,I4345)</f>
        <v>0.53010348071495772</v>
      </c>
    </row>
    <row r="4346" spans="1:10" x14ac:dyDescent="0.25">
      <c r="A4346">
        <v>4340</v>
      </c>
      <c r="B4346">
        <v>225.4</v>
      </c>
      <c r="C4346">
        <v>33151.1</v>
      </c>
      <c r="D4346">
        <f>MOD(A4346-1+'Peaker Keys'!$B$7,'Peaker Keys'!$B$5)</f>
        <v>4363</v>
      </c>
      <c r="E4346">
        <f>INT(D4346/'Peaker Keys'!$B$6)+1</f>
        <v>182</v>
      </c>
      <c r="F4346">
        <f>MOD(D4346,'Peaker Keys'!$B$6)</f>
        <v>19</v>
      </c>
      <c r="G4346" t="str">
        <f>VLOOKUP(E4346,Clustering!$A$6:$B$370,2,FALSE)</f>
        <v>Fall</v>
      </c>
      <c r="H4346">
        <f>IF('Peaker Keys'!$B$29&gt;0,MAX(0,MIN('Peaker Keys'!$B$10,B4346/'Peaker Keys'!$B$29)),0)</f>
        <v>0.53010348071495772</v>
      </c>
      <c r="I4346">
        <f>MAX(0,MIN('Peaker Keys'!$B$10,C4346/'Peaker Keys'!$B$30))</f>
        <v>0.27770182766136742</v>
      </c>
      <c r="J4346">
        <f>IF('Peaker Keys'!$B$31=1,H4346,I4346)</f>
        <v>0.53010348071495772</v>
      </c>
    </row>
    <row r="4347" spans="1:10" x14ac:dyDescent="0.25">
      <c r="A4347">
        <v>4341</v>
      </c>
      <c r="B4347">
        <v>225.4</v>
      </c>
      <c r="C4347">
        <v>21277.1</v>
      </c>
      <c r="D4347">
        <f>MOD(A4347-1+'Peaker Keys'!$B$7,'Peaker Keys'!$B$5)</f>
        <v>4364</v>
      </c>
      <c r="E4347">
        <f>INT(D4347/'Peaker Keys'!$B$6)+1</f>
        <v>182</v>
      </c>
      <c r="F4347">
        <f>MOD(D4347,'Peaker Keys'!$B$6)</f>
        <v>20</v>
      </c>
      <c r="G4347" t="str">
        <f>VLOOKUP(E4347,Clustering!$A$6:$B$370,2,FALSE)</f>
        <v>Fall</v>
      </c>
      <c r="H4347">
        <f>IF('Peaker Keys'!$B$29&gt;0,MAX(0,MIN('Peaker Keys'!$B$10,B4347/'Peaker Keys'!$B$29)),0)</f>
        <v>0.53010348071495772</v>
      </c>
      <c r="I4347">
        <f>MAX(0,MIN('Peaker Keys'!$B$10,C4347/'Peaker Keys'!$B$30))</f>
        <v>0.17823509800078069</v>
      </c>
      <c r="J4347">
        <f>IF('Peaker Keys'!$B$31=1,H4347,I4347)</f>
        <v>0.53010348071495772</v>
      </c>
    </row>
    <row r="4348" spans="1:10" x14ac:dyDescent="0.25">
      <c r="A4348">
        <v>4342</v>
      </c>
      <c r="B4348">
        <v>0</v>
      </c>
      <c r="C4348">
        <v>11516.4</v>
      </c>
      <c r="D4348">
        <f>MOD(A4348-1+'Peaker Keys'!$B$7,'Peaker Keys'!$B$5)</f>
        <v>4365</v>
      </c>
      <c r="E4348">
        <f>INT(D4348/'Peaker Keys'!$B$6)+1</f>
        <v>182</v>
      </c>
      <c r="F4348">
        <f>MOD(D4348,'Peaker Keys'!$B$6)</f>
        <v>21</v>
      </c>
      <c r="G4348" t="str">
        <f>VLOOKUP(E4348,Clustering!$A$6:$B$370,2,FALSE)</f>
        <v>Fall</v>
      </c>
      <c r="H4348">
        <f>IF('Peaker Keys'!$B$29&gt;0,MAX(0,MIN('Peaker Keys'!$B$10,B4348/'Peaker Keys'!$B$29)),0)</f>
        <v>0</v>
      </c>
      <c r="I4348">
        <f>MAX(0,MIN('Peaker Keys'!$B$10,C4348/'Peaker Keys'!$B$30))</f>
        <v>9.6471167716286096E-2</v>
      </c>
      <c r="J4348">
        <f>IF('Peaker Keys'!$B$31=1,H4348,I4348)</f>
        <v>0</v>
      </c>
    </row>
    <row r="4349" spans="1:10" x14ac:dyDescent="0.25">
      <c r="A4349">
        <v>4343</v>
      </c>
      <c r="B4349">
        <v>0</v>
      </c>
      <c r="C4349">
        <v>3358.8</v>
      </c>
      <c r="D4349">
        <f>MOD(A4349-1+'Peaker Keys'!$B$7,'Peaker Keys'!$B$5)</f>
        <v>4366</v>
      </c>
      <c r="E4349">
        <f>INT(D4349/'Peaker Keys'!$B$6)+1</f>
        <v>182</v>
      </c>
      <c r="F4349">
        <f>MOD(D4349,'Peaker Keys'!$B$6)</f>
        <v>22</v>
      </c>
      <c r="G4349" t="str">
        <f>VLOOKUP(E4349,Clustering!$A$6:$B$370,2,FALSE)</f>
        <v>Fall</v>
      </c>
      <c r="H4349">
        <f>IF('Peaker Keys'!$B$29&gt;0,MAX(0,MIN('Peaker Keys'!$B$10,B4349/'Peaker Keys'!$B$29)),0)</f>
        <v>0</v>
      </c>
      <c r="I4349">
        <f>MAX(0,MIN('Peaker Keys'!$B$10,C4349/'Peaker Keys'!$B$30))</f>
        <v>2.8136167389588913E-2</v>
      </c>
      <c r="J4349">
        <f>IF('Peaker Keys'!$B$31=1,H4349,I4349)</f>
        <v>0</v>
      </c>
    </row>
    <row r="4350" spans="1:10" x14ac:dyDescent="0.25">
      <c r="A4350">
        <v>4344</v>
      </c>
      <c r="B4350">
        <v>0</v>
      </c>
      <c r="C4350">
        <v>2347.9</v>
      </c>
      <c r="D4350">
        <f>MOD(A4350-1+'Peaker Keys'!$B$7,'Peaker Keys'!$B$5)</f>
        <v>4367</v>
      </c>
      <c r="E4350">
        <f>INT(D4350/'Peaker Keys'!$B$6)+1</f>
        <v>182</v>
      </c>
      <c r="F4350">
        <f>MOD(D4350,'Peaker Keys'!$B$6)</f>
        <v>23</v>
      </c>
      <c r="G4350" t="str">
        <f>VLOOKUP(E4350,Clustering!$A$6:$B$370,2,FALSE)</f>
        <v>Fall</v>
      </c>
      <c r="H4350">
        <f>IF('Peaker Keys'!$B$29&gt;0,MAX(0,MIN('Peaker Keys'!$B$10,B4350/'Peaker Keys'!$B$29)),0)</f>
        <v>0</v>
      </c>
      <c r="I4350">
        <f>MAX(0,MIN('Peaker Keys'!$B$10,C4350/'Peaker Keys'!$B$30))</f>
        <v>1.9668008638208827E-2</v>
      </c>
      <c r="J4350">
        <f>IF('Peaker Keys'!$B$31=1,H4350,I4350)</f>
        <v>0</v>
      </c>
    </row>
    <row r="4351" spans="1:10" x14ac:dyDescent="0.25">
      <c r="A4351">
        <v>4345</v>
      </c>
      <c r="B4351">
        <v>0</v>
      </c>
      <c r="C4351">
        <v>1989.1</v>
      </c>
      <c r="D4351">
        <f>MOD(A4351-1+'Peaker Keys'!$B$7,'Peaker Keys'!$B$5)</f>
        <v>4368</v>
      </c>
      <c r="E4351">
        <f>INT(D4351/'Peaker Keys'!$B$6)+1</f>
        <v>183</v>
      </c>
      <c r="F4351">
        <f>MOD(D4351,'Peaker Keys'!$B$6)</f>
        <v>0</v>
      </c>
      <c r="G4351" t="str">
        <f>VLOOKUP(E4351,Clustering!$A$6:$B$370,2,FALSE)</f>
        <v>Summer Peak</v>
      </c>
      <c r="H4351">
        <f>IF('Peaker Keys'!$B$29&gt;0,MAX(0,MIN('Peaker Keys'!$B$10,B4351/'Peaker Keys'!$B$29)),0)</f>
        <v>0</v>
      </c>
      <c r="I4351">
        <f>MAX(0,MIN('Peaker Keys'!$B$10,C4351/'Peaker Keys'!$B$30))</f>
        <v>1.6662394472618584E-2</v>
      </c>
      <c r="J4351">
        <f>IF('Peaker Keys'!$B$31=1,H4351,I4351)</f>
        <v>0</v>
      </c>
    </row>
    <row r="4352" spans="1:10" x14ac:dyDescent="0.25">
      <c r="A4352">
        <v>4346</v>
      </c>
      <c r="B4352">
        <v>0</v>
      </c>
      <c r="C4352">
        <v>1765.8</v>
      </c>
      <c r="D4352">
        <f>MOD(A4352-1+'Peaker Keys'!$B$7,'Peaker Keys'!$B$5)</f>
        <v>4369</v>
      </c>
      <c r="E4352">
        <f>INT(D4352/'Peaker Keys'!$B$6)+1</f>
        <v>183</v>
      </c>
      <c r="F4352">
        <f>MOD(D4352,'Peaker Keys'!$B$6)</f>
        <v>1</v>
      </c>
      <c r="G4352" t="str">
        <f>VLOOKUP(E4352,Clustering!$A$6:$B$370,2,FALSE)</f>
        <v>Summer Peak</v>
      </c>
      <c r="H4352">
        <f>IF('Peaker Keys'!$B$29&gt;0,MAX(0,MIN('Peaker Keys'!$B$10,B4352/'Peaker Keys'!$B$29)),0)</f>
        <v>0</v>
      </c>
      <c r="I4352">
        <f>MAX(0,MIN('Peaker Keys'!$B$10,C4352/'Peaker Keys'!$B$30))</f>
        <v>1.4791843627645618E-2</v>
      </c>
      <c r="J4352">
        <f>IF('Peaker Keys'!$B$31=1,H4352,I4352)</f>
        <v>0</v>
      </c>
    </row>
    <row r="4353" spans="1:10" x14ac:dyDescent="0.25">
      <c r="A4353">
        <v>4347</v>
      </c>
      <c r="B4353">
        <v>0</v>
      </c>
      <c r="C4353">
        <v>1765.8</v>
      </c>
      <c r="D4353">
        <f>MOD(A4353-1+'Peaker Keys'!$B$7,'Peaker Keys'!$B$5)</f>
        <v>4370</v>
      </c>
      <c r="E4353">
        <f>INT(D4353/'Peaker Keys'!$B$6)+1</f>
        <v>183</v>
      </c>
      <c r="F4353">
        <f>MOD(D4353,'Peaker Keys'!$B$6)</f>
        <v>2</v>
      </c>
      <c r="G4353" t="str">
        <f>VLOOKUP(E4353,Clustering!$A$6:$B$370,2,FALSE)</f>
        <v>Summer Peak</v>
      </c>
      <c r="H4353">
        <f>IF('Peaker Keys'!$B$29&gt;0,MAX(0,MIN('Peaker Keys'!$B$10,B4353/'Peaker Keys'!$B$29)),0)</f>
        <v>0</v>
      </c>
      <c r="I4353">
        <f>MAX(0,MIN('Peaker Keys'!$B$10,C4353/'Peaker Keys'!$B$30))</f>
        <v>1.4791843627645618E-2</v>
      </c>
      <c r="J4353">
        <f>IF('Peaker Keys'!$B$31=1,H4353,I4353)</f>
        <v>0</v>
      </c>
    </row>
    <row r="4354" spans="1:10" x14ac:dyDescent="0.25">
      <c r="A4354">
        <v>4348</v>
      </c>
      <c r="B4354">
        <v>0</v>
      </c>
      <c r="C4354">
        <v>1765.8</v>
      </c>
      <c r="D4354">
        <f>MOD(A4354-1+'Peaker Keys'!$B$7,'Peaker Keys'!$B$5)</f>
        <v>4371</v>
      </c>
      <c r="E4354">
        <f>INT(D4354/'Peaker Keys'!$B$6)+1</f>
        <v>183</v>
      </c>
      <c r="F4354">
        <f>MOD(D4354,'Peaker Keys'!$B$6)</f>
        <v>3</v>
      </c>
      <c r="G4354" t="str">
        <f>VLOOKUP(E4354,Clustering!$A$6:$B$370,2,FALSE)</f>
        <v>Summer Peak</v>
      </c>
      <c r="H4354">
        <f>IF('Peaker Keys'!$B$29&gt;0,MAX(0,MIN('Peaker Keys'!$B$10,B4354/'Peaker Keys'!$B$29)),0)</f>
        <v>0</v>
      </c>
      <c r="I4354">
        <f>MAX(0,MIN('Peaker Keys'!$B$10,C4354/'Peaker Keys'!$B$30))</f>
        <v>1.4791843627645618E-2</v>
      </c>
      <c r="J4354">
        <f>IF('Peaker Keys'!$B$31=1,H4354,I4354)</f>
        <v>0</v>
      </c>
    </row>
    <row r="4355" spans="1:10" x14ac:dyDescent="0.25">
      <c r="A4355">
        <v>4349</v>
      </c>
      <c r="B4355">
        <v>0</v>
      </c>
      <c r="C4355">
        <v>1765.8</v>
      </c>
      <c r="D4355">
        <f>MOD(A4355-1+'Peaker Keys'!$B$7,'Peaker Keys'!$B$5)</f>
        <v>4372</v>
      </c>
      <c r="E4355">
        <f>INT(D4355/'Peaker Keys'!$B$6)+1</f>
        <v>183</v>
      </c>
      <c r="F4355">
        <f>MOD(D4355,'Peaker Keys'!$B$6)</f>
        <v>4</v>
      </c>
      <c r="G4355" t="str">
        <f>VLOOKUP(E4355,Clustering!$A$6:$B$370,2,FALSE)</f>
        <v>Summer Peak</v>
      </c>
      <c r="H4355">
        <f>IF('Peaker Keys'!$B$29&gt;0,MAX(0,MIN('Peaker Keys'!$B$10,B4355/'Peaker Keys'!$B$29)),0)</f>
        <v>0</v>
      </c>
      <c r="I4355">
        <f>MAX(0,MIN('Peaker Keys'!$B$10,C4355/'Peaker Keys'!$B$30))</f>
        <v>1.4791843627645618E-2</v>
      </c>
      <c r="J4355">
        <f>IF('Peaker Keys'!$B$31=1,H4355,I4355)</f>
        <v>0</v>
      </c>
    </row>
    <row r="4356" spans="1:10" x14ac:dyDescent="0.25">
      <c r="A4356">
        <v>4350</v>
      </c>
      <c r="B4356">
        <v>0</v>
      </c>
      <c r="C4356">
        <v>1702.1</v>
      </c>
      <c r="D4356">
        <f>MOD(A4356-1+'Peaker Keys'!$B$7,'Peaker Keys'!$B$5)</f>
        <v>4373</v>
      </c>
      <c r="E4356">
        <f>INT(D4356/'Peaker Keys'!$B$6)+1</f>
        <v>183</v>
      </c>
      <c r="F4356">
        <f>MOD(D4356,'Peaker Keys'!$B$6)</f>
        <v>5</v>
      </c>
      <c r="G4356" t="str">
        <f>VLOOKUP(E4356,Clustering!$A$6:$B$370,2,FALSE)</f>
        <v>Summer Peak</v>
      </c>
      <c r="H4356">
        <f>IF('Peaker Keys'!$B$29&gt;0,MAX(0,MIN('Peaker Keys'!$B$10,B4356/'Peaker Keys'!$B$29)),0)</f>
        <v>0</v>
      </c>
      <c r="I4356">
        <f>MAX(0,MIN('Peaker Keys'!$B$10,C4356/'Peaker Keys'!$B$30))</f>
        <v>1.4258238214189379E-2</v>
      </c>
      <c r="J4356">
        <f>IF('Peaker Keys'!$B$31=1,H4356,I4356)</f>
        <v>0</v>
      </c>
    </row>
    <row r="4357" spans="1:10" x14ac:dyDescent="0.25">
      <c r="A4357">
        <v>4351</v>
      </c>
      <c r="B4357">
        <v>0</v>
      </c>
      <c r="C4357">
        <v>1702.1</v>
      </c>
      <c r="D4357">
        <f>MOD(A4357-1+'Peaker Keys'!$B$7,'Peaker Keys'!$B$5)</f>
        <v>4374</v>
      </c>
      <c r="E4357">
        <f>INT(D4357/'Peaker Keys'!$B$6)+1</f>
        <v>183</v>
      </c>
      <c r="F4357">
        <f>MOD(D4357,'Peaker Keys'!$B$6)</f>
        <v>6</v>
      </c>
      <c r="G4357" t="str">
        <f>VLOOKUP(E4357,Clustering!$A$6:$B$370,2,FALSE)</f>
        <v>Summer Peak</v>
      </c>
      <c r="H4357">
        <f>IF('Peaker Keys'!$B$29&gt;0,MAX(0,MIN('Peaker Keys'!$B$10,B4357/'Peaker Keys'!$B$29)),0)</f>
        <v>0</v>
      </c>
      <c r="I4357">
        <f>MAX(0,MIN('Peaker Keys'!$B$10,C4357/'Peaker Keys'!$B$30))</f>
        <v>1.4258238214189379E-2</v>
      </c>
      <c r="J4357">
        <f>IF('Peaker Keys'!$B$31=1,H4357,I4357)</f>
        <v>0</v>
      </c>
    </row>
    <row r="4358" spans="1:10" x14ac:dyDescent="0.25">
      <c r="A4358">
        <v>4352</v>
      </c>
      <c r="B4358">
        <v>0</v>
      </c>
      <c r="C4358">
        <v>1702.1</v>
      </c>
      <c r="D4358">
        <f>MOD(A4358-1+'Peaker Keys'!$B$7,'Peaker Keys'!$B$5)</f>
        <v>4375</v>
      </c>
      <c r="E4358">
        <f>INT(D4358/'Peaker Keys'!$B$6)+1</f>
        <v>183</v>
      </c>
      <c r="F4358">
        <f>MOD(D4358,'Peaker Keys'!$B$6)</f>
        <v>7</v>
      </c>
      <c r="G4358" t="str">
        <f>VLOOKUP(E4358,Clustering!$A$6:$B$370,2,FALSE)</f>
        <v>Summer Peak</v>
      </c>
      <c r="H4358">
        <f>IF('Peaker Keys'!$B$29&gt;0,MAX(0,MIN('Peaker Keys'!$B$10,B4358/'Peaker Keys'!$B$29)),0)</f>
        <v>0</v>
      </c>
      <c r="I4358">
        <f>MAX(0,MIN('Peaker Keys'!$B$10,C4358/'Peaker Keys'!$B$30))</f>
        <v>1.4258238214189379E-2</v>
      </c>
      <c r="J4358">
        <f>IF('Peaker Keys'!$B$31=1,H4358,I4358)</f>
        <v>0</v>
      </c>
    </row>
    <row r="4359" spans="1:10" x14ac:dyDescent="0.25">
      <c r="A4359">
        <v>4353</v>
      </c>
      <c r="B4359">
        <v>0</v>
      </c>
      <c r="C4359">
        <v>1702.1</v>
      </c>
      <c r="D4359">
        <f>MOD(A4359-1+'Peaker Keys'!$B$7,'Peaker Keys'!$B$5)</f>
        <v>4376</v>
      </c>
      <c r="E4359">
        <f>INT(D4359/'Peaker Keys'!$B$6)+1</f>
        <v>183</v>
      </c>
      <c r="F4359">
        <f>MOD(D4359,'Peaker Keys'!$B$6)</f>
        <v>8</v>
      </c>
      <c r="G4359" t="str">
        <f>VLOOKUP(E4359,Clustering!$A$6:$B$370,2,FALSE)</f>
        <v>Summer Peak</v>
      </c>
      <c r="H4359">
        <f>IF('Peaker Keys'!$B$29&gt;0,MAX(0,MIN('Peaker Keys'!$B$10,B4359/'Peaker Keys'!$B$29)),0)</f>
        <v>0</v>
      </c>
      <c r="I4359">
        <f>MAX(0,MIN('Peaker Keys'!$B$10,C4359/'Peaker Keys'!$B$30))</f>
        <v>1.4258238214189379E-2</v>
      </c>
      <c r="J4359">
        <f>IF('Peaker Keys'!$B$31=1,H4359,I4359)</f>
        <v>0</v>
      </c>
    </row>
    <row r="4360" spans="1:10" x14ac:dyDescent="0.25">
      <c r="A4360">
        <v>4354</v>
      </c>
      <c r="B4360">
        <v>0</v>
      </c>
      <c r="C4360">
        <v>1702.1</v>
      </c>
      <c r="D4360">
        <f>MOD(A4360-1+'Peaker Keys'!$B$7,'Peaker Keys'!$B$5)</f>
        <v>4377</v>
      </c>
      <c r="E4360">
        <f>INT(D4360/'Peaker Keys'!$B$6)+1</f>
        <v>183</v>
      </c>
      <c r="F4360">
        <f>MOD(D4360,'Peaker Keys'!$B$6)</f>
        <v>9</v>
      </c>
      <c r="G4360" t="str">
        <f>VLOOKUP(E4360,Clustering!$A$6:$B$370,2,FALSE)</f>
        <v>Summer Peak</v>
      </c>
      <c r="H4360">
        <f>IF('Peaker Keys'!$B$29&gt;0,MAX(0,MIN('Peaker Keys'!$B$10,B4360/'Peaker Keys'!$B$29)),0)</f>
        <v>0</v>
      </c>
      <c r="I4360">
        <f>MAX(0,MIN('Peaker Keys'!$B$10,C4360/'Peaker Keys'!$B$30))</f>
        <v>1.4258238214189379E-2</v>
      </c>
      <c r="J4360">
        <f>IF('Peaker Keys'!$B$31=1,H4360,I4360)</f>
        <v>0</v>
      </c>
    </row>
    <row r="4361" spans="1:10" x14ac:dyDescent="0.25">
      <c r="A4361">
        <v>4355</v>
      </c>
      <c r="B4361">
        <v>0</v>
      </c>
      <c r="C4361">
        <v>1706.9</v>
      </c>
      <c r="D4361">
        <f>MOD(A4361-1+'Peaker Keys'!$B$7,'Peaker Keys'!$B$5)</f>
        <v>4378</v>
      </c>
      <c r="E4361">
        <f>INT(D4361/'Peaker Keys'!$B$6)+1</f>
        <v>183</v>
      </c>
      <c r="F4361">
        <f>MOD(D4361,'Peaker Keys'!$B$6)</f>
        <v>10</v>
      </c>
      <c r="G4361" t="str">
        <f>VLOOKUP(E4361,Clustering!$A$6:$B$370,2,FALSE)</f>
        <v>Summer Peak</v>
      </c>
      <c r="H4361">
        <f>IF('Peaker Keys'!$B$29&gt;0,MAX(0,MIN('Peaker Keys'!$B$10,B4361/'Peaker Keys'!$B$29)),0)</f>
        <v>0</v>
      </c>
      <c r="I4361">
        <f>MAX(0,MIN('Peaker Keys'!$B$10,C4361/'Peaker Keys'!$B$30))</f>
        <v>1.4298447099347779E-2</v>
      </c>
      <c r="J4361">
        <f>IF('Peaker Keys'!$B$31=1,H4361,I4361)</f>
        <v>0</v>
      </c>
    </row>
    <row r="4362" spans="1:10" x14ac:dyDescent="0.25">
      <c r="A4362">
        <v>4356</v>
      </c>
      <c r="B4362">
        <v>21.2</v>
      </c>
      <c r="C4362">
        <v>1765.8</v>
      </c>
      <c r="D4362">
        <f>MOD(A4362-1+'Peaker Keys'!$B$7,'Peaker Keys'!$B$5)</f>
        <v>4379</v>
      </c>
      <c r="E4362">
        <f>INT(D4362/'Peaker Keys'!$B$6)+1</f>
        <v>183</v>
      </c>
      <c r="F4362">
        <f>MOD(D4362,'Peaker Keys'!$B$6)</f>
        <v>11</v>
      </c>
      <c r="G4362" t="str">
        <f>VLOOKUP(E4362,Clustering!$A$6:$B$370,2,FALSE)</f>
        <v>Summer Peak</v>
      </c>
      <c r="H4362">
        <f>IF('Peaker Keys'!$B$29&gt;0,MAX(0,MIN('Peaker Keys'!$B$10,B4362/'Peaker Keys'!$B$29)),0)</f>
        <v>4.9858889934148637E-2</v>
      </c>
      <c r="I4362">
        <f>MAX(0,MIN('Peaker Keys'!$B$10,C4362/'Peaker Keys'!$B$30))</f>
        <v>1.4791843627645618E-2</v>
      </c>
      <c r="J4362">
        <f>IF('Peaker Keys'!$B$31=1,H4362,I4362)</f>
        <v>4.9858889934148637E-2</v>
      </c>
    </row>
    <row r="4363" spans="1:10" x14ac:dyDescent="0.25">
      <c r="A4363">
        <v>4357</v>
      </c>
      <c r="B4363">
        <v>225.4</v>
      </c>
      <c r="C4363">
        <v>2066.8000000000002</v>
      </c>
      <c r="D4363">
        <f>MOD(A4363-1+'Peaker Keys'!$B$7,'Peaker Keys'!$B$5)</f>
        <v>4380</v>
      </c>
      <c r="E4363">
        <f>INT(D4363/'Peaker Keys'!$B$6)+1</f>
        <v>183</v>
      </c>
      <c r="F4363">
        <f>MOD(D4363,'Peaker Keys'!$B$6)</f>
        <v>12</v>
      </c>
      <c r="G4363" t="str">
        <f>VLOOKUP(E4363,Clustering!$A$6:$B$370,2,FALSE)</f>
        <v>Summer Peak</v>
      </c>
      <c r="H4363">
        <f>IF('Peaker Keys'!$B$29&gt;0,MAX(0,MIN('Peaker Keys'!$B$10,B4363/'Peaker Keys'!$B$29)),0)</f>
        <v>0.53010348071495772</v>
      </c>
      <c r="I4363">
        <f>MAX(0,MIN('Peaker Keys'!$B$10,C4363/'Peaker Keys'!$B$30))</f>
        <v>1.7313275801120152E-2</v>
      </c>
      <c r="J4363">
        <f>IF('Peaker Keys'!$B$31=1,H4363,I4363)</f>
        <v>0.53010348071495772</v>
      </c>
    </row>
    <row r="4364" spans="1:10" x14ac:dyDescent="0.25">
      <c r="A4364">
        <v>4358</v>
      </c>
      <c r="B4364">
        <v>225.4</v>
      </c>
      <c r="C4364">
        <v>3769.3</v>
      </c>
      <c r="D4364">
        <f>MOD(A4364-1+'Peaker Keys'!$B$7,'Peaker Keys'!$B$5)</f>
        <v>4381</v>
      </c>
      <c r="E4364">
        <f>INT(D4364/'Peaker Keys'!$B$6)+1</f>
        <v>183</v>
      </c>
      <c r="F4364">
        <f>MOD(D4364,'Peaker Keys'!$B$6)</f>
        <v>13</v>
      </c>
      <c r="G4364" t="str">
        <f>VLOOKUP(E4364,Clustering!$A$6:$B$370,2,FALSE)</f>
        <v>Summer Peak</v>
      </c>
      <c r="H4364">
        <f>IF('Peaker Keys'!$B$29&gt;0,MAX(0,MIN('Peaker Keys'!$B$10,B4364/'Peaker Keys'!$B$29)),0)</f>
        <v>0.53010348071495772</v>
      </c>
      <c r="I4364">
        <f>MAX(0,MIN('Peaker Keys'!$B$10,C4364/'Peaker Keys'!$B$30))</f>
        <v>3.1574864755739403E-2</v>
      </c>
      <c r="J4364">
        <f>IF('Peaker Keys'!$B$31=1,H4364,I4364)</f>
        <v>0.53010348071495772</v>
      </c>
    </row>
    <row r="4365" spans="1:10" x14ac:dyDescent="0.25">
      <c r="A4365">
        <v>4359</v>
      </c>
      <c r="B4365">
        <v>225.4</v>
      </c>
      <c r="C4365">
        <v>5285.5</v>
      </c>
      <c r="D4365">
        <f>MOD(A4365-1+'Peaker Keys'!$B$7,'Peaker Keys'!$B$5)</f>
        <v>4382</v>
      </c>
      <c r="E4365">
        <f>INT(D4365/'Peaker Keys'!$B$6)+1</f>
        <v>183</v>
      </c>
      <c r="F4365">
        <f>MOD(D4365,'Peaker Keys'!$B$6)</f>
        <v>14</v>
      </c>
      <c r="G4365" t="str">
        <f>VLOOKUP(E4365,Clustering!$A$6:$B$370,2,FALSE)</f>
        <v>Summer Peak</v>
      </c>
      <c r="H4365">
        <f>IF('Peaker Keys'!$B$29&gt;0,MAX(0,MIN('Peaker Keys'!$B$10,B4365/'Peaker Keys'!$B$29)),0)</f>
        <v>0.53010348071495772</v>
      </c>
      <c r="I4365">
        <f>MAX(0,MIN('Peaker Keys'!$B$10,C4365/'Peaker Keys'!$B$30))</f>
        <v>4.4275846355148328E-2</v>
      </c>
      <c r="J4365">
        <f>IF('Peaker Keys'!$B$31=1,H4365,I4365)</f>
        <v>0.53010348071495772</v>
      </c>
    </row>
    <row r="4366" spans="1:10" x14ac:dyDescent="0.25">
      <c r="A4366">
        <v>4360</v>
      </c>
      <c r="B4366">
        <v>225.4</v>
      </c>
      <c r="C4366">
        <v>8320.7999999999993</v>
      </c>
      <c r="D4366">
        <f>MOD(A4366-1+'Peaker Keys'!$B$7,'Peaker Keys'!$B$5)</f>
        <v>4383</v>
      </c>
      <c r="E4366">
        <f>INT(D4366/'Peaker Keys'!$B$6)+1</f>
        <v>183</v>
      </c>
      <c r="F4366">
        <f>MOD(D4366,'Peaker Keys'!$B$6)</f>
        <v>15</v>
      </c>
      <c r="G4366" t="str">
        <f>VLOOKUP(E4366,Clustering!$A$6:$B$370,2,FALSE)</f>
        <v>Summer Peak</v>
      </c>
      <c r="H4366">
        <f>IF('Peaker Keys'!$B$29&gt;0,MAX(0,MIN('Peaker Keys'!$B$10,B4366/'Peaker Keys'!$B$29)),0)</f>
        <v>0.53010348071495772</v>
      </c>
      <c r="I4366">
        <f>MAX(0,MIN('Peaker Keys'!$B$10,C4366/'Peaker Keys'!$B$30))</f>
        <v>6.9702102422082704E-2</v>
      </c>
      <c r="J4366">
        <f>IF('Peaker Keys'!$B$31=1,H4366,I4366)</f>
        <v>0.53010348071495772</v>
      </c>
    </row>
    <row r="4367" spans="1:10" x14ac:dyDescent="0.25">
      <c r="A4367">
        <v>4361</v>
      </c>
      <c r="B4367">
        <v>355.6</v>
      </c>
      <c r="C4367">
        <v>13144.6</v>
      </c>
      <c r="D4367">
        <f>MOD(A4367-1+'Peaker Keys'!$B$7,'Peaker Keys'!$B$5)</f>
        <v>4384</v>
      </c>
      <c r="E4367">
        <f>INT(D4367/'Peaker Keys'!$B$6)+1</f>
        <v>183</v>
      </c>
      <c r="F4367">
        <f>MOD(D4367,'Peaker Keys'!$B$6)</f>
        <v>16</v>
      </c>
      <c r="G4367" t="str">
        <f>VLOOKUP(E4367,Clustering!$A$6:$B$370,2,FALSE)</f>
        <v>Summer Peak</v>
      </c>
      <c r="H4367">
        <f>IF('Peaker Keys'!$B$29&gt;0,MAX(0,MIN('Peaker Keys'!$B$10,B4367/'Peaker Keys'!$B$29)),0)</f>
        <v>0.83631232361241781</v>
      </c>
      <c r="I4367">
        <f>MAX(0,MIN('Peaker Keys'!$B$10,C4367/'Peaker Keys'!$B$30))</f>
        <v>0.11011035663605766</v>
      </c>
      <c r="J4367">
        <f>IF('Peaker Keys'!$B$31=1,H4367,I4367)</f>
        <v>0.83631232361241781</v>
      </c>
    </row>
    <row r="4368" spans="1:10" x14ac:dyDescent="0.25">
      <c r="A4368">
        <v>4362</v>
      </c>
      <c r="B4368">
        <v>308.60000000000002</v>
      </c>
      <c r="C4368">
        <v>19861.400000000001</v>
      </c>
      <c r="D4368">
        <f>MOD(A4368-1+'Peaker Keys'!$B$7,'Peaker Keys'!$B$5)</f>
        <v>4385</v>
      </c>
      <c r="E4368">
        <f>INT(D4368/'Peaker Keys'!$B$6)+1</f>
        <v>183</v>
      </c>
      <c r="F4368">
        <f>MOD(D4368,'Peaker Keys'!$B$6)</f>
        <v>17</v>
      </c>
      <c r="G4368" t="str">
        <f>VLOOKUP(E4368,Clustering!$A$6:$B$370,2,FALSE)</f>
        <v>Summer Peak</v>
      </c>
      <c r="H4368">
        <f>IF('Peaker Keys'!$B$29&gt;0,MAX(0,MIN('Peaker Keys'!$B$10,B4368/'Peaker Keys'!$B$29)),0)</f>
        <v>0.72577610536218262</v>
      </c>
      <c r="I4368">
        <f>MAX(0,MIN('Peaker Keys'!$B$10,C4368/'Peaker Keys'!$B$30))</f>
        <v>0.16637598993437575</v>
      </c>
      <c r="J4368">
        <f>IF('Peaker Keys'!$B$31=1,H4368,I4368)</f>
        <v>0.72577610536218262</v>
      </c>
    </row>
    <row r="4369" spans="1:10" x14ac:dyDescent="0.25">
      <c r="A4369">
        <v>4363</v>
      </c>
      <c r="B4369">
        <v>225.4</v>
      </c>
      <c r="C4369">
        <v>29245.5</v>
      </c>
      <c r="D4369">
        <f>MOD(A4369-1+'Peaker Keys'!$B$7,'Peaker Keys'!$B$5)</f>
        <v>4386</v>
      </c>
      <c r="E4369">
        <f>INT(D4369/'Peaker Keys'!$B$6)+1</f>
        <v>183</v>
      </c>
      <c r="F4369">
        <f>MOD(D4369,'Peaker Keys'!$B$6)</f>
        <v>18</v>
      </c>
      <c r="G4369" t="str">
        <f>VLOOKUP(E4369,Clustering!$A$6:$B$370,2,FALSE)</f>
        <v>Summer Peak</v>
      </c>
      <c r="H4369">
        <f>IF('Peaker Keys'!$B$29&gt;0,MAX(0,MIN('Peaker Keys'!$B$10,B4369/'Peaker Keys'!$B$29)),0)</f>
        <v>0.53010348071495772</v>
      </c>
      <c r="I4369">
        <f>MAX(0,MIN('Peaker Keys'!$B$10,C4369/'Peaker Keys'!$B$30))</f>
        <v>0.24498519810415106</v>
      </c>
      <c r="J4369">
        <f>IF('Peaker Keys'!$B$31=1,H4369,I4369)</f>
        <v>0.53010348071495772</v>
      </c>
    </row>
    <row r="4370" spans="1:10" x14ac:dyDescent="0.25">
      <c r="A4370">
        <v>4364</v>
      </c>
      <c r="B4370">
        <v>225.4</v>
      </c>
      <c r="C4370">
        <v>29117.8</v>
      </c>
      <c r="D4370">
        <f>MOD(A4370-1+'Peaker Keys'!$B$7,'Peaker Keys'!$B$5)</f>
        <v>4387</v>
      </c>
      <c r="E4370">
        <f>INT(D4370/'Peaker Keys'!$B$6)+1</f>
        <v>183</v>
      </c>
      <c r="F4370">
        <f>MOD(D4370,'Peaker Keys'!$B$6)</f>
        <v>19</v>
      </c>
      <c r="G4370" t="str">
        <f>VLOOKUP(E4370,Clustering!$A$6:$B$370,2,FALSE)</f>
        <v>Summer Peak</v>
      </c>
      <c r="H4370">
        <f>IF('Peaker Keys'!$B$29&gt;0,MAX(0,MIN('Peaker Keys'!$B$10,B4370/'Peaker Keys'!$B$29)),0)</f>
        <v>0.53010348071495772</v>
      </c>
      <c r="I4370">
        <f>MAX(0,MIN('Peaker Keys'!$B$10,C4370/'Peaker Keys'!$B$30))</f>
        <v>0.24391547422191617</v>
      </c>
      <c r="J4370">
        <f>IF('Peaker Keys'!$B$31=1,H4370,I4370)</f>
        <v>0.53010348071495772</v>
      </c>
    </row>
    <row r="4371" spans="1:10" x14ac:dyDescent="0.25">
      <c r="A4371">
        <v>4365</v>
      </c>
      <c r="B4371">
        <v>225.4</v>
      </c>
      <c r="C4371">
        <v>20090.900000000001</v>
      </c>
      <c r="D4371">
        <f>MOD(A4371-1+'Peaker Keys'!$B$7,'Peaker Keys'!$B$5)</f>
        <v>4388</v>
      </c>
      <c r="E4371">
        <f>INT(D4371/'Peaker Keys'!$B$6)+1</f>
        <v>183</v>
      </c>
      <c r="F4371">
        <f>MOD(D4371,'Peaker Keys'!$B$6)</f>
        <v>20</v>
      </c>
      <c r="G4371" t="str">
        <f>VLOOKUP(E4371,Clustering!$A$6:$B$370,2,FALSE)</f>
        <v>Summer Peak</v>
      </c>
      <c r="H4371">
        <f>IF('Peaker Keys'!$B$29&gt;0,MAX(0,MIN('Peaker Keys'!$B$10,B4371/'Peaker Keys'!$B$29)),0)</f>
        <v>0.53010348071495772</v>
      </c>
      <c r="I4371">
        <f>MAX(0,MIN('Peaker Keys'!$B$10,C4371/'Peaker Keys'!$B$30))</f>
        <v>0.16829847725601166</v>
      </c>
      <c r="J4371">
        <f>IF('Peaker Keys'!$B$31=1,H4371,I4371)</f>
        <v>0.53010348071495772</v>
      </c>
    </row>
    <row r="4372" spans="1:10" x14ac:dyDescent="0.25">
      <c r="A4372">
        <v>4366</v>
      </c>
      <c r="B4372">
        <v>166.9</v>
      </c>
      <c r="C4372">
        <v>10954.8</v>
      </c>
      <c r="D4372">
        <f>MOD(A4372-1+'Peaker Keys'!$B$7,'Peaker Keys'!$B$5)</f>
        <v>4389</v>
      </c>
      <c r="E4372">
        <f>INT(D4372/'Peaker Keys'!$B$6)+1</f>
        <v>183</v>
      </c>
      <c r="F4372">
        <f>MOD(D4372,'Peaker Keys'!$B$6)</f>
        <v>21</v>
      </c>
      <c r="G4372" t="str">
        <f>VLOOKUP(E4372,Clustering!$A$6:$B$370,2,FALSE)</f>
        <v>Summer Peak</v>
      </c>
      <c r="H4372">
        <f>IF('Peaker Keys'!$B$29&gt;0,MAX(0,MIN('Peaker Keys'!$B$10,B4372/'Peaker Keys'!$B$29)),0)</f>
        <v>0.39252116650987773</v>
      </c>
      <c r="I4372">
        <f>MAX(0,MIN('Peaker Keys'!$B$10,C4372/'Peaker Keys'!$B$30))</f>
        <v>9.1766728152753538E-2</v>
      </c>
      <c r="J4372">
        <f>IF('Peaker Keys'!$B$31=1,H4372,I4372)</f>
        <v>0.39252116650987773</v>
      </c>
    </row>
    <row r="4373" spans="1:10" x14ac:dyDescent="0.25">
      <c r="A4373">
        <v>4367</v>
      </c>
      <c r="B4373">
        <v>166.9</v>
      </c>
      <c r="C4373">
        <v>3841.3</v>
      </c>
      <c r="D4373">
        <f>MOD(A4373-1+'Peaker Keys'!$B$7,'Peaker Keys'!$B$5)</f>
        <v>4390</v>
      </c>
      <c r="E4373">
        <f>INT(D4373/'Peaker Keys'!$B$6)+1</f>
        <v>183</v>
      </c>
      <c r="F4373">
        <f>MOD(D4373,'Peaker Keys'!$B$6)</f>
        <v>22</v>
      </c>
      <c r="G4373" t="str">
        <f>VLOOKUP(E4373,Clustering!$A$6:$B$370,2,FALSE)</f>
        <v>Summer Peak</v>
      </c>
      <c r="H4373">
        <f>IF('Peaker Keys'!$B$29&gt;0,MAX(0,MIN('Peaker Keys'!$B$10,B4373/'Peaker Keys'!$B$29)),0)</f>
        <v>0.39252116650987773</v>
      </c>
      <c r="I4373">
        <f>MAX(0,MIN('Peaker Keys'!$B$10,C4373/'Peaker Keys'!$B$30))</f>
        <v>3.2177998033115371E-2</v>
      </c>
      <c r="J4373">
        <f>IF('Peaker Keys'!$B$31=1,H4373,I4373)</f>
        <v>0.39252116650987773</v>
      </c>
    </row>
    <row r="4374" spans="1:10" x14ac:dyDescent="0.25">
      <c r="A4374">
        <v>4368</v>
      </c>
      <c r="B4374">
        <v>166.9</v>
      </c>
      <c r="C4374">
        <v>2372.5</v>
      </c>
      <c r="D4374">
        <f>MOD(A4374-1+'Peaker Keys'!$B$7,'Peaker Keys'!$B$5)</f>
        <v>4391</v>
      </c>
      <c r="E4374">
        <f>INT(D4374/'Peaker Keys'!$B$6)+1</f>
        <v>183</v>
      </c>
      <c r="F4374">
        <f>MOD(D4374,'Peaker Keys'!$B$6)</f>
        <v>23</v>
      </c>
      <c r="G4374" t="str">
        <f>VLOOKUP(E4374,Clustering!$A$6:$B$370,2,FALSE)</f>
        <v>Summer Peak</v>
      </c>
      <c r="H4374">
        <f>IF('Peaker Keys'!$B$29&gt;0,MAX(0,MIN('Peaker Keys'!$B$10,B4374/'Peaker Keys'!$B$29)),0)</f>
        <v>0.39252116650987773</v>
      </c>
      <c r="I4374">
        <f>MAX(0,MIN('Peaker Keys'!$B$10,C4374/'Peaker Keys'!$B$30))</f>
        <v>1.9874079174645617E-2</v>
      </c>
      <c r="J4374">
        <f>IF('Peaker Keys'!$B$31=1,H4374,I4374)</f>
        <v>0.39252116650987773</v>
      </c>
    </row>
    <row r="4375" spans="1:10" x14ac:dyDescent="0.25">
      <c r="A4375">
        <v>4369</v>
      </c>
      <c r="B4375">
        <v>166.9</v>
      </c>
      <c r="C4375">
        <v>2372.5</v>
      </c>
      <c r="D4375">
        <f>MOD(A4375-1+'Peaker Keys'!$B$7,'Peaker Keys'!$B$5)</f>
        <v>4392</v>
      </c>
      <c r="E4375">
        <f>INT(D4375/'Peaker Keys'!$B$6)+1</f>
        <v>184</v>
      </c>
      <c r="F4375">
        <f>MOD(D4375,'Peaker Keys'!$B$6)</f>
        <v>0</v>
      </c>
      <c r="G4375" t="str">
        <f>VLOOKUP(E4375,Clustering!$A$6:$B$370,2,FALSE)</f>
        <v>Summer Peak</v>
      </c>
      <c r="H4375">
        <f>IF('Peaker Keys'!$B$29&gt;0,MAX(0,MIN('Peaker Keys'!$B$10,B4375/'Peaker Keys'!$B$29)),0)</f>
        <v>0.39252116650987773</v>
      </c>
      <c r="I4375">
        <f>MAX(0,MIN('Peaker Keys'!$B$10,C4375/'Peaker Keys'!$B$30))</f>
        <v>1.9874079174645617E-2</v>
      </c>
      <c r="J4375">
        <f>IF('Peaker Keys'!$B$31=1,H4375,I4375)</f>
        <v>0.39252116650987773</v>
      </c>
    </row>
    <row r="4376" spans="1:10" x14ac:dyDescent="0.25">
      <c r="A4376">
        <v>4370</v>
      </c>
      <c r="B4376">
        <v>166.9</v>
      </c>
      <c r="C4376">
        <v>2372.5</v>
      </c>
      <c r="D4376">
        <f>MOD(A4376-1+'Peaker Keys'!$B$7,'Peaker Keys'!$B$5)</f>
        <v>4393</v>
      </c>
      <c r="E4376">
        <f>INT(D4376/'Peaker Keys'!$B$6)+1</f>
        <v>184</v>
      </c>
      <c r="F4376">
        <f>MOD(D4376,'Peaker Keys'!$B$6)</f>
        <v>1</v>
      </c>
      <c r="G4376" t="str">
        <f>VLOOKUP(E4376,Clustering!$A$6:$B$370,2,FALSE)</f>
        <v>Summer Peak</v>
      </c>
      <c r="H4376">
        <f>IF('Peaker Keys'!$B$29&gt;0,MAX(0,MIN('Peaker Keys'!$B$10,B4376/'Peaker Keys'!$B$29)),0)</f>
        <v>0.39252116650987773</v>
      </c>
      <c r="I4376">
        <f>MAX(0,MIN('Peaker Keys'!$B$10,C4376/'Peaker Keys'!$B$30))</f>
        <v>1.9874079174645617E-2</v>
      </c>
      <c r="J4376">
        <f>IF('Peaker Keys'!$B$31=1,H4376,I4376)</f>
        <v>0.39252116650987773</v>
      </c>
    </row>
    <row r="4377" spans="1:10" x14ac:dyDescent="0.25">
      <c r="A4377">
        <v>4371</v>
      </c>
      <c r="B4377">
        <v>166.9</v>
      </c>
      <c r="C4377">
        <v>2372.5</v>
      </c>
      <c r="D4377">
        <f>MOD(A4377-1+'Peaker Keys'!$B$7,'Peaker Keys'!$B$5)</f>
        <v>4394</v>
      </c>
      <c r="E4377">
        <f>INT(D4377/'Peaker Keys'!$B$6)+1</f>
        <v>184</v>
      </c>
      <c r="F4377">
        <f>MOD(D4377,'Peaker Keys'!$B$6)</f>
        <v>2</v>
      </c>
      <c r="G4377" t="str">
        <f>VLOOKUP(E4377,Clustering!$A$6:$B$370,2,FALSE)</f>
        <v>Summer Peak</v>
      </c>
      <c r="H4377">
        <f>IF('Peaker Keys'!$B$29&gt;0,MAX(0,MIN('Peaker Keys'!$B$10,B4377/'Peaker Keys'!$B$29)),0)</f>
        <v>0.39252116650987773</v>
      </c>
      <c r="I4377">
        <f>MAX(0,MIN('Peaker Keys'!$B$10,C4377/'Peaker Keys'!$B$30))</f>
        <v>1.9874079174645617E-2</v>
      </c>
      <c r="J4377">
        <f>IF('Peaker Keys'!$B$31=1,H4377,I4377)</f>
        <v>0.39252116650987773</v>
      </c>
    </row>
    <row r="4378" spans="1:10" x14ac:dyDescent="0.25">
      <c r="A4378">
        <v>4372</v>
      </c>
      <c r="B4378">
        <v>166.9</v>
      </c>
      <c r="C4378">
        <v>2372.5</v>
      </c>
      <c r="D4378">
        <f>MOD(A4378-1+'Peaker Keys'!$B$7,'Peaker Keys'!$B$5)</f>
        <v>4395</v>
      </c>
      <c r="E4378">
        <f>INT(D4378/'Peaker Keys'!$B$6)+1</f>
        <v>184</v>
      </c>
      <c r="F4378">
        <f>MOD(D4378,'Peaker Keys'!$B$6)</f>
        <v>3</v>
      </c>
      <c r="G4378" t="str">
        <f>VLOOKUP(E4378,Clustering!$A$6:$B$370,2,FALSE)</f>
        <v>Summer Peak</v>
      </c>
      <c r="H4378">
        <f>IF('Peaker Keys'!$B$29&gt;0,MAX(0,MIN('Peaker Keys'!$B$10,B4378/'Peaker Keys'!$B$29)),0)</f>
        <v>0.39252116650987773</v>
      </c>
      <c r="I4378">
        <f>MAX(0,MIN('Peaker Keys'!$B$10,C4378/'Peaker Keys'!$B$30))</f>
        <v>1.9874079174645617E-2</v>
      </c>
      <c r="J4378">
        <f>IF('Peaker Keys'!$B$31=1,H4378,I4378)</f>
        <v>0.39252116650987773</v>
      </c>
    </row>
    <row r="4379" spans="1:10" x14ac:dyDescent="0.25">
      <c r="A4379">
        <v>4373</v>
      </c>
      <c r="B4379">
        <v>166.9</v>
      </c>
      <c r="C4379">
        <v>2372.5</v>
      </c>
      <c r="D4379">
        <f>MOD(A4379-1+'Peaker Keys'!$B$7,'Peaker Keys'!$B$5)</f>
        <v>4396</v>
      </c>
      <c r="E4379">
        <f>INT(D4379/'Peaker Keys'!$B$6)+1</f>
        <v>184</v>
      </c>
      <c r="F4379">
        <f>MOD(D4379,'Peaker Keys'!$B$6)</f>
        <v>4</v>
      </c>
      <c r="G4379" t="str">
        <f>VLOOKUP(E4379,Clustering!$A$6:$B$370,2,FALSE)</f>
        <v>Summer Peak</v>
      </c>
      <c r="H4379">
        <f>IF('Peaker Keys'!$B$29&gt;0,MAX(0,MIN('Peaker Keys'!$B$10,B4379/'Peaker Keys'!$B$29)),0)</f>
        <v>0.39252116650987773</v>
      </c>
      <c r="I4379">
        <f>MAX(0,MIN('Peaker Keys'!$B$10,C4379/'Peaker Keys'!$B$30))</f>
        <v>1.9874079174645617E-2</v>
      </c>
      <c r="J4379">
        <f>IF('Peaker Keys'!$B$31=1,H4379,I4379)</f>
        <v>0.39252116650987773</v>
      </c>
    </row>
    <row r="4380" spans="1:10" x14ac:dyDescent="0.25">
      <c r="A4380">
        <v>4374</v>
      </c>
      <c r="B4380">
        <v>166.9</v>
      </c>
      <c r="C4380">
        <v>2308.9</v>
      </c>
      <c r="D4380">
        <f>MOD(A4380-1+'Peaker Keys'!$B$7,'Peaker Keys'!$B$5)</f>
        <v>4397</v>
      </c>
      <c r="E4380">
        <f>INT(D4380/'Peaker Keys'!$B$6)+1</f>
        <v>184</v>
      </c>
      <c r="F4380">
        <f>MOD(D4380,'Peaker Keys'!$B$6)</f>
        <v>5</v>
      </c>
      <c r="G4380" t="str">
        <f>VLOOKUP(E4380,Clustering!$A$6:$B$370,2,FALSE)</f>
        <v>Summer Peak</v>
      </c>
      <c r="H4380">
        <f>IF('Peaker Keys'!$B$29&gt;0,MAX(0,MIN('Peaker Keys'!$B$10,B4380/'Peaker Keys'!$B$29)),0)</f>
        <v>0.39252116650987773</v>
      </c>
      <c r="I4380">
        <f>MAX(0,MIN('Peaker Keys'!$B$10,C4380/'Peaker Keys'!$B$30))</f>
        <v>1.9341311446296847E-2</v>
      </c>
      <c r="J4380">
        <f>IF('Peaker Keys'!$B$31=1,H4380,I4380)</f>
        <v>0.39252116650987773</v>
      </c>
    </row>
    <row r="4381" spans="1:10" x14ac:dyDescent="0.25">
      <c r="A4381">
        <v>4375</v>
      </c>
      <c r="B4381">
        <v>166.9</v>
      </c>
      <c r="C4381">
        <v>2308.9</v>
      </c>
      <c r="D4381">
        <f>MOD(A4381-1+'Peaker Keys'!$B$7,'Peaker Keys'!$B$5)</f>
        <v>4398</v>
      </c>
      <c r="E4381">
        <f>INT(D4381/'Peaker Keys'!$B$6)+1</f>
        <v>184</v>
      </c>
      <c r="F4381">
        <f>MOD(D4381,'Peaker Keys'!$B$6)</f>
        <v>6</v>
      </c>
      <c r="G4381" t="str">
        <f>VLOOKUP(E4381,Clustering!$A$6:$B$370,2,FALSE)</f>
        <v>Summer Peak</v>
      </c>
      <c r="H4381">
        <f>IF('Peaker Keys'!$B$29&gt;0,MAX(0,MIN('Peaker Keys'!$B$10,B4381/'Peaker Keys'!$B$29)),0)</f>
        <v>0.39252116650987773</v>
      </c>
      <c r="I4381">
        <f>MAX(0,MIN('Peaker Keys'!$B$10,C4381/'Peaker Keys'!$B$30))</f>
        <v>1.9341311446296847E-2</v>
      </c>
      <c r="J4381">
        <f>IF('Peaker Keys'!$B$31=1,H4381,I4381)</f>
        <v>0.39252116650987773</v>
      </c>
    </row>
    <row r="4382" spans="1:10" x14ac:dyDescent="0.25">
      <c r="A4382">
        <v>4376</v>
      </c>
      <c r="B4382">
        <v>166.9</v>
      </c>
      <c r="C4382">
        <v>2308.9</v>
      </c>
      <c r="D4382">
        <f>MOD(A4382-1+'Peaker Keys'!$B$7,'Peaker Keys'!$B$5)</f>
        <v>4399</v>
      </c>
      <c r="E4382">
        <f>INT(D4382/'Peaker Keys'!$B$6)+1</f>
        <v>184</v>
      </c>
      <c r="F4382">
        <f>MOD(D4382,'Peaker Keys'!$B$6)</f>
        <v>7</v>
      </c>
      <c r="G4382" t="str">
        <f>VLOOKUP(E4382,Clustering!$A$6:$B$370,2,FALSE)</f>
        <v>Summer Peak</v>
      </c>
      <c r="H4382">
        <f>IF('Peaker Keys'!$B$29&gt;0,MAX(0,MIN('Peaker Keys'!$B$10,B4382/'Peaker Keys'!$B$29)),0)</f>
        <v>0.39252116650987773</v>
      </c>
      <c r="I4382">
        <f>MAX(0,MIN('Peaker Keys'!$B$10,C4382/'Peaker Keys'!$B$30))</f>
        <v>1.9341311446296847E-2</v>
      </c>
      <c r="J4382">
        <f>IF('Peaker Keys'!$B$31=1,H4382,I4382)</f>
        <v>0.39252116650987773</v>
      </c>
    </row>
    <row r="4383" spans="1:10" x14ac:dyDescent="0.25">
      <c r="A4383">
        <v>4377</v>
      </c>
      <c r="B4383">
        <v>166.9</v>
      </c>
      <c r="C4383">
        <v>2308.9</v>
      </c>
      <c r="D4383">
        <f>MOD(A4383-1+'Peaker Keys'!$B$7,'Peaker Keys'!$B$5)</f>
        <v>4400</v>
      </c>
      <c r="E4383">
        <f>INT(D4383/'Peaker Keys'!$B$6)+1</f>
        <v>184</v>
      </c>
      <c r="F4383">
        <f>MOD(D4383,'Peaker Keys'!$B$6)</f>
        <v>8</v>
      </c>
      <c r="G4383" t="str">
        <f>VLOOKUP(E4383,Clustering!$A$6:$B$370,2,FALSE)</f>
        <v>Summer Peak</v>
      </c>
      <c r="H4383">
        <f>IF('Peaker Keys'!$B$29&gt;0,MAX(0,MIN('Peaker Keys'!$B$10,B4383/'Peaker Keys'!$B$29)),0)</f>
        <v>0.39252116650987773</v>
      </c>
      <c r="I4383">
        <f>MAX(0,MIN('Peaker Keys'!$B$10,C4383/'Peaker Keys'!$B$30))</f>
        <v>1.9341311446296847E-2</v>
      </c>
      <c r="J4383">
        <f>IF('Peaker Keys'!$B$31=1,H4383,I4383)</f>
        <v>0.39252116650987773</v>
      </c>
    </row>
    <row r="4384" spans="1:10" x14ac:dyDescent="0.25">
      <c r="A4384">
        <v>4378</v>
      </c>
      <c r="B4384">
        <v>166.9</v>
      </c>
      <c r="C4384">
        <v>2308.9</v>
      </c>
      <c r="D4384">
        <f>MOD(A4384-1+'Peaker Keys'!$B$7,'Peaker Keys'!$B$5)</f>
        <v>4401</v>
      </c>
      <c r="E4384">
        <f>INT(D4384/'Peaker Keys'!$B$6)+1</f>
        <v>184</v>
      </c>
      <c r="F4384">
        <f>MOD(D4384,'Peaker Keys'!$B$6)</f>
        <v>9</v>
      </c>
      <c r="G4384" t="str">
        <f>VLOOKUP(E4384,Clustering!$A$6:$B$370,2,FALSE)</f>
        <v>Summer Peak</v>
      </c>
      <c r="H4384">
        <f>IF('Peaker Keys'!$B$29&gt;0,MAX(0,MIN('Peaker Keys'!$B$10,B4384/'Peaker Keys'!$B$29)),0)</f>
        <v>0.39252116650987773</v>
      </c>
      <c r="I4384">
        <f>MAX(0,MIN('Peaker Keys'!$B$10,C4384/'Peaker Keys'!$B$30))</f>
        <v>1.9341311446296847E-2</v>
      </c>
      <c r="J4384">
        <f>IF('Peaker Keys'!$B$31=1,H4384,I4384)</f>
        <v>0.39252116650987773</v>
      </c>
    </row>
    <row r="4385" spans="1:10" x14ac:dyDescent="0.25">
      <c r="A4385">
        <v>4379</v>
      </c>
      <c r="B4385">
        <v>166.9</v>
      </c>
      <c r="C4385">
        <v>2313.6999999999998</v>
      </c>
      <c r="D4385">
        <f>MOD(A4385-1+'Peaker Keys'!$B$7,'Peaker Keys'!$B$5)</f>
        <v>4402</v>
      </c>
      <c r="E4385">
        <f>INT(D4385/'Peaker Keys'!$B$6)+1</f>
        <v>184</v>
      </c>
      <c r="F4385">
        <f>MOD(D4385,'Peaker Keys'!$B$6)</f>
        <v>10</v>
      </c>
      <c r="G4385" t="str">
        <f>VLOOKUP(E4385,Clustering!$A$6:$B$370,2,FALSE)</f>
        <v>Summer Peak</v>
      </c>
      <c r="H4385">
        <f>IF('Peaker Keys'!$B$29&gt;0,MAX(0,MIN('Peaker Keys'!$B$10,B4385/'Peaker Keys'!$B$29)),0)</f>
        <v>0.39252116650987773</v>
      </c>
      <c r="I4385">
        <f>MAX(0,MIN('Peaker Keys'!$B$10,C4385/'Peaker Keys'!$B$30))</f>
        <v>1.9381520331455241E-2</v>
      </c>
      <c r="J4385">
        <f>IF('Peaker Keys'!$B$31=1,H4385,I4385)</f>
        <v>0.39252116650987773</v>
      </c>
    </row>
    <row r="4386" spans="1:10" x14ac:dyDescent="0.25">
      <c r="A4386">
        <v>4380</v>
      </c>
      <c r="B4386">
        <v>225.4</v>
      </c>
      <c r="C4386">
        <v>2372.5</v>
      </c>
      <c r="D4386">
        <f>MOD(A4386-1+'Peaker Keys'!$B$7,'Peaker Keys'!$B$5)</f>
        <v>4403</v>
      </c>
      <c r="E4386">
        <f>INT(D4386/'Peaker Keys'!$B$6)+1</f>
        <v>184</v>
      </c>
      <c r="F4386">
        <f>MOD(D4386,'Peaker Keys'!$B$6)</f>
        <v>11</v>
      </c>
      <c r="G4386" t="str">
        <f>VLOOKUP(E4386,Clustering!$A$6:$B$370,2,FALSE)</f>
        <v>Summer Peak</v>
      </c>
      <c r="H4386">
        <f>IF('Peaker Keys'!$B$29&gt;0,MAX(0,MIN('Peaker Keys'!$B$10,B4386/'Peaker Keys'!$B$29)),0)</f>
        <v>0.53010348071495772</v>
      </c>
      <c r="I4386">
        <f>MAX(0,MIN('Peaker Keys'!$B$10,C4386/'Peaker Keys'!$B$30))</f>
        <v>1.9874079174645617E-2</v>
      </c>
      <c r="J4386">
        <f>IF('Peaker Keys'!$B$31=1,H4386,I4386)</f>
        <v>0.53010348071495772</v>
      </c>
    </row>
    <row r="4387" spans="1:10" x14ac:dyDescent="0.25">
      <c r="A4387">
        <v>4381</v>
      </c>
      <c r="B4387">
        <v>225.4</v>
      </c>
      <c r="C4387">
        <v>3040.6</v>
      </c>
      <c r="D4387">
        <f>MOD(A4387-1+'Peaker Keys'!$B$7,'Peaker Keys'!$B$5)</f>
        <v>4404</v>
      </c>
      <c r="E4387">
        <f>INT(D4387/'Peaker Keys'!$B$6)+1</f>
        <v>184</v>
      </c>
      <c r="F4387">
        <f>MOD(D4387,'Peaker Keys'!$B$6)</f>
        <v>12</v>
      </c>
      <c r="G4387" t="str">
        <f>VLOOKUP(E4387,Clustering!$A$6:$B$370,2,FALSE)</f>
        <v>Summer Peak</v>
      </c>
      <c r="H4387">
        <f>IF('Peaker Keys'!$B$29&gt;0,MAX(0,MIN('Peaker Keys'!$B$10,B4387/'Peaker Keys'!$B$29)),0)</f>
        <v>0.53010348071495772</v>
      </c>
      <c r="I4387">
        <f>MAX(0,MIN('Peaker Keys'!$B$10,C4387/'Peaker Keys'!$B$30))</f>
        <v>2.5470653377630121E-2</v>
      </c>
      <c r="J4387">
        <f>IF('Peaker Keys'!$B$31=1,H4387,I4387)</f>
        <v>0.53010348071495772</v>
      </c>
    </row>
    <row r="4388" spans="1:10" x14ac:dyDescent="0.25">
      <c r="A4388">
        <v>4382</v>
      </c>
      <c r="B4388">
        <v>225.4</v>
      </c>
      <c r="C4388">
        <v>4209.1000000000004</v>
      </c>
      <c r="D4388">
        <f>MOD(A4388-1+'Peaker Keys'!$B$7,'Peaker Keys'!$B$5)</f>
        <v>4405</v>
      </c>
      <c r="E4388">
        <f>INT(D4388/'Peaker Keys'!$B$6)+1</f>
        <v>184</v>
      </c>
      <c r="F4388">
        <f>MOD(D4388,'Peaker Keys'!$B$6)</f>
        <v>13</v>
      </c>
      <c r="G4388" t="str">
        <f>VLOOKUP(E4388,Clustering!$A$6:$B$370,2,FALSE)</f>
        <v>Summer Peak</v>
      </c>
      <c r="H4388">
        <f>IF('Peaker Keys'!$B$29&gt;0,MAX(0,MIN('Peaker Keys'!$B$10,B4388/'Peaker Keys'!$B$29)),0)</f>
        <v>0.53010348071495772</v>
      </c>
      <c r="I4388">
        <f>MAX(0,MIN('Peaker Keys'!$B$10,C4388/'Peaker Keys'!$B$30))</f>
        <v>3.5259003858377609E-2</v>
      </c>
      <c r="J4388">
        <f>IF('Peaker Keys'!$B$31=1,H4388,I4388)</f>
        <v>0.53010348071495772</v>
      </c>
    </row>
    <row r="4389" spans="1:10" x14ac:dyDescent="0.25">
      <c r="A4389">
        <v>4383</v>
      </c>
      <c r="B4389">
        <v>225.4</v>
      </c>
      <c r="C4389">
        <v>6955.9</v>
      </c>
      <c r="D4389">
        <f>MOD(A4389-1+'Peaker Keys'!$B$7,'Peaker Keys'!$B$5)</f>
        <v>4406</v>
      </c>
      <c r="E4389">
        <f>INT(D4389/'Peaker Keys'!$B$6)+1</f>
        <v>184</v>
      </c>
      <c r="F4389">
        <f>MOD(D4389,'Peaker Keys'!$B$6)</f>
        <v>14</v>
      </c>
      <c r="G4389" t="str">
        <f>VLOOKUP(E4389,Clustering!$A$6:$B$370,2,FALSE)</f>
        <v>Summer Peak</v>
      </c>
      <c r="H4389">
        <f>IF('Peaker Keys'!$B$29&gt;0,MAX(0,MIN('Peaker Keys'!$B$10,B4389/'Peaker Keys'!$B$29)),0)</f>
        <v>0.53010348071495772</v>
      </c>
      <c r="I4389">
        <f>MAX(0,MIN('Peaker Keys'!$B$10,C4389/'Peaker Keys'!$B$30))</f>
        <v>5.8268538390270783E-2</v>
      </c>
      <c r="J4389">
        <f>IF('Peaker Keys'!$B$31=1,H4389,I4389)</f>
        <v>0.53010348071495772</v>
      </c>
    </row>
    <row r="4390" spans="1:10" x14ac:dyDescent="0.25">
      <c r="A4390">
        <v>4384</v>
      </c>
      <c r="B4390">
        <v>225.4</v>
      </c>
      <c r="C4390">
        <v>9468.5</v>
      </c>
      <c r="D4390">
        <f>MOD(A4390-1+'Peaker Keys'!$B$7,'Peaker Keys'!$B$5)</f>
        <v>4407</v>
      </c>
      <c r="E4390">
        <f>INT(D4390/'Peaker Keys'!$B$6)+1</f>
        <v>184</v>
      </c>
      <c r="F4390">
        <f>MOD(D4390,'Peaker Keys'!$B$6)</f>
        <v>15</v>
      </c>
      <c r="G4390" t="str">
        <f>VLOOKUP(E4390,Clustering!$A$6:$B$370,2,FALSE)</f>
        <v>Summer Peak</v>
      </c>
      <c r="H4390">
        <f>IF('Peaker Keys'!$B$29&gt;0,MAX(0,MIN('Peaker Keys'!$B$10,B4390/'Peaker Keys'!$B$29)),0)</f>
        <v>0.53010348071495772</v>
      </c>
      <c r="I4390">
        <f>MAX(0,MIN('Peaker Keys'!$B$10,C4390/'Peaker Keys'!$B$30))</f>
        <v>7.9316214400477147E-2</v>
      </c>
      <c r="J4390">
        <f>IF('Peaker Keys'!$B$31=1,H4390,I4390)</f>
        <v>0.53010348071495772</v>
      </c>
    </row>
    <row r="4391" spans="1:10" x14ac:dyDescent="0.25">
      <c r="A4391">
        <v>4385</v>
      </c>
      <c r="B4391">
        <v>225.4</v>
      </c>
      <c r="C4391">
        <v>12394</v>
      </c>
      <c r="D4391">
        <f>MOD(A4391-1+'Peaker Keys'!$B$7,'Peaker Keys'!$B$5)</f>
        <v>4408</v>
      </c>
      <c r="E4391">
        <f>INT(D4391/'Peaker Keys'!$B$6)+1</f>
        <v>184</v>
      </c>
      <c r="F4391">
        <f>MOD(D4391,'Peaker Keys'!$B$6)</f>
        <v>16</v>
      </c>
      <c r="G4391" t="str">
        <f>VLOOKUP(E4391,Clustering!$A$6:$B$370,2,FALSE)</f>
        <v>Summer Peak</v>
      </c>
      <c r="H4391">
        <f>IF('Peaker Keys'!$B$29&gt;0,MAX(0,MIN('Peaker Keys'!$B$10,B4391/'Peaker Keys'!$B$29)),0)</f>
        <v>0.53010348071495772</v>
      </c>
      <c r="I4391">
        <f>MAX(0,MIN('Peaker Keys'!$B$10,C4391/'Peaker Keys'!$B$30))</f>
        <v>0.10382269221941318</v>
      </c>
      <c r="J4391">
        <f>IF('Peaker Keys'!$B$31=1,H4391,I4391)</f>
        <v>0.53010348071495772</v>
      </c>
    </row>
    <row r="4392" spans="1:10" x14ac:dyDescent="0.25">
      <c r="A4392">
        <v>4386</v>
      </c>
      <c r="B4392">
        <v>336.7</v>
      </c>
      <c r="C4392">
        <v>16461.599999999999</v>
      </c>
      <c r="D4392">
        <f>MOD(A4392-1+'Peaker Keys'!$B$7,'Peaker Keys'!$B$5)</f>
        <v>4409</v>
      </c>
      <c r="E4392">
        <f>INT(D4392/'Peaker Keys'!$B$6)+1</f>
        <v>184</v>
      </c>
      <c r="F4392">
        <f>MOD(D4392,'Peaker Keys'!$B$6)</f>
        <v>17</v>
      </c>
      <c r="G4392" t="str">
        <f>VLOOKUP(E4392,Clustering!$A$6:$B$370,2,FALSE)</f>
        <v>Summer Peak</v>
      </c>
      <c r="H4392">
        <f>IF('Peaker Keys'!$B$29&gt;0,MAX(0,MIN('Peaker Keys'!$B$10,B4392/'Peaker Keys'!$B$29)),0)</f>
        <v>0.79186265286923796</v>
      </c>
      <c r="I4392">
        <f>MAX(0,MIN('Peaker Keys'!$B$10,C4392/'Peaker Keys'!$B$30))</f>
        <v>0.13789637165072549</v>
      </c>
      <c r="J4392">
        <f>IF('Peaker Keys'!$B$31=1,H4392,I4392)</f>
        <v>0.79186265286923796</v>
      </c>
    </row>
    <row r="4393" spans="1:10" x14ac:dyDescent="0.25">
      <c r="A4393">
        <v>4387</v>
      </c>
      <c r="B4393">
        <v>225.4</v>
      </c>
      <c r="C4393">
        <v>20094.400000000001</v>
      </c>
      <c r="D4393">
        <f>MOD(A4393-1+'Peaker Keys'!$B$7,'Peaker Keys'!$B$5)</f>
        <v>4410</v>
      </c>
      <c r="E4393">
        <f>INT(D4393/'Peaker Keys'!$B$6)+1</f>
        <v>184</v>
      </c>
      <c r="F4393">
        <f>MOD(D4393,'Peaker Keys'!$B$6)</f>
        <v>18</v>
      </c>
      <c r="G4393" t="str">
        <f>VLOOKUP(E4393,Clustering!$A$6:$B$370,2,FALSE)</f>
        <v>Summer Peak</v>
      </c>
      <c r="H4393">
        <f>IF('Peaker Keys'!$B$29&gt;0,MAX(0,MIN('Peaker Keys'!$B$10,B4393/'Peaker Keys'!$B$29)),0)</f>
        <v>0.53010348071495772</v>
      </c>
      <c r="I4393">
        <f>MAX(0,MIN('Peaker Keys'!$B$10,C4393/'Peaker Keys'!$B$30))</f>
        <v>0.16832779623477298</v>
      </c>
      <c r="J4393">
        <f>IF('Peaker Keys'!$B$31=1,H4393,I4393)</f>
        <v>0.53010348071495772</v>
      </c>
    </row>
    <row r="4394" spans="1:10" x14ac:dyDescent="0.25">
      <c r="A4394">
        <v>4388</v>
      </c>
      <c r="B4394">
        <v>225.4</v>
      </c>
      <c r="C4394">
        <v>16268.2</v>
      </c>
      <c r="D4394">
        <f>MOD(A4394-1+'Peaker Keys'!$B$7,'Peaker Keys'!$B$5)</f>
        <v>4411</v>
      </c>
      <c r="E4394">
        <f>INT(D4394/'Peaker Keys'!$B$6)+1</f>
        <v>184</v>
      </c>
      <c r="F4394">
        <f>MOD(D4394,'Peaker Keys'!$B$6)</f>
        <v>19</v>
      </c>
      <c r="G4394" t="str">
        <f>VLOOKUP(E4394,Clustering!$A$6:$B$370,2,FALSE)</f>
        <v>Summer Peak</v>
      </c>
      <c r="H4394">
        <f>IF('Peaker Keys'!$B$29&gt;0,MAX(0,MIN('Peaker Keys'!$B$10,B4394/'Peaker Keys'!$B$29)),0)</f>
        <v>0.53010348071495772</v>
      </c>
      <c r="I4394">
        <f>MAX(0,MIN('Peaker Keys'!$B$10,C4394/'Peaker Keys'!$B$30))</f>
        <v>0.13627628865288507</v>
      </c>
      <c r="J4394">
        <f>IF('Peaker Keys'!$B$31=1,H4394,I4394)</f>
        <v>0.53010348071495772</v>
      </c>
    </row>
    <row r="4395" spans="1:10" x14ac:dyDescent="0.25">
      <c r="A4395">
        <v>4389</v>
      </c>
      <c r="B4395">
        <v>0</v>
      </c>
      <c r="C4395">
        <v>8121.3</v>
      </c>
      <c r="D4395">
        <f>MOD(A4395-1+'Peaker Keys'!$B$7,'Peaker Keys'!$B$5)</f>
        <v>4412</v>
      </c>
      <c r="E4395">
        <f>INT(D4395/'Peaker Keys'!$B$6)+1</f>
        <v>184</v>
      </c>
      <c r="F4395">
        <f>MOD(D4395,'Peaker Keys'!$B$6)</f>
        <v>20</v>
      </c>
      <c r="G4395" t="str">
        <f>VLOOKUP(E4395,Clustering!$A$6:$B$370,2,FALSE)</f>
        <v>Summer Peak</v>
      </c>
      <c r="H4395">
        <f>IF('Peaker Keys'!$B$29&gt;0,MAX(0,MIN('Peaker Keys'!$B$10,B4395/'Peaker Keys'!$B$29)),0)</f>
        <v>0</v>
      </c>
      <c r="I4395">
        <f>MAX(0,MIN('Peaker Keys'!$B$10,C4395/'Peaker Keys'!$B$30))</f>
        <v>6.80309206326868E-2</v>
      </c>
      <c r="J4395">
        <f>IF('Peaker Keys'!$B$31=1,H4395,I4395)</f>
        <v>0</v>
      </c>
    </row>
    <row r="4396" spans="1:10" x14ac:dyDescent="0.25">
      <c r="A4396">
        <v>4390</v>
      </c>
      <c r="B4396">
        <v>0</v>
      </c>
      <c r="C4396">
        <v>3352.9</v>
      </c>
      <c r="D4396">
        <f>MOD(A4396-1+'Peaker Keys'!$B$7,'Peaker Keys'!$B$5)</f>
        <v>4413</v>
      </c>
      <c r="E4396">
        <f>INT(D4396/'Peaker Keys'!$B$6)+1</f>
        <v>184</v>
      </c>
      <c r="F4396">
        <f>MOD(D4396,'Peaker Keys'!$B$6)</f>
        <v>21</v>
      </c>
      <c r="G4396" t="str">
        <f>VLOOKUP(E4396,Clustering!$A$6:$B$370,2,FALSE)</f>
        <v>Summer Peak</v>
      </c>
      <c r="H4396">
        <f>IF('Peaker Keys'!$B$29&gt;0,MAX(0,MIN('Peaker Keys'!$B$10,B4396/'Peaker Keys'!$B$29)),0)</f>
        <v>0</v>
      </c>
      <c r="I4396">
        <f>MAX(0,MIN('Peaker Keys'!$B$10,C4396/'Peaker Keys'!$B$30))</f>
        <v>2.8086743968248382E-2</v>
      </c>
      <c r="J4396">
        <f>IF('Peaker Keys'!$B$31=1,H4396,I4396)</f>
        <v>0</v>
      </c>
    </row>
    <row r="4397" spans="1:10" x14ac:dyDescent="0.25">
      <c r="A4397">
        <v>4391</v>
      </c>
      <c r="B4397">
        <v>0</v>
      </c>
      <c r="C4397">
        <v>1969.7</v>
      </c>
      <c r="D4397">
        <f>MOD(A4397-1+'Peaker Keys'!$B$7,'Peaker Keys'!$B$5)</f>
        <v>4414</v>
      </c>
      <c r="E4397">
        <f>INT(D4397/'Peaker Keys'!$B$6)+1</f>
        <v>184</v>
      </c>
      <c r="F4397">
        <f>MOD(D4397,'Peaker Keys'!$B$6)</f>
        <v>22</v>
      </c>
      <c r="G4397" t="str">
        <f>VLOOKUP(E4397,Clustering!$A$6:$B$370,2,FALSE)</f>
        <v>Summer Peak</v>
      </c>
      <c r="H4397">
        <f>IF('Peaker Keys'!$B$29&gt;0,MAX(0,MIN('Peaker Keys'!$B$10,B4397/'Peaker Keys'!$B$29)),0)</f>
        <v>0</v>
      </c>
      <c r="I4397">
        <f>MAX(0,MIN('Peaker Keys'!$B$10,C4397/'Peaker Keys'!$B$30))</f>
        <v>1.6499883561770061E-2</v>
      </c>
      <c r="J4397">
        <f>IF('Peaker Keys'!$B$31=1,H4397,I4397)</f>
        <v>0</v>
      </c>
    </row>
    <row r="4398" spans="1:10" x14ac:dyDescent="0.25">
      <c r="A4398">
        <v>4392</v>
      </c>
      <c r="B4398">
        <v>0</v>
      </c>
      <c r="C4398">
        <v>1746.3</v>
      </c>
      <c r="D4398">
        <f>MOD(A4398-1+'Peaker Keys'!$B$7,'Peaker Keys'!$B$5)</f>
        <v>4415</v>
      </c>
      <c r="E4398">
        <f>INT(D4398/'Peaker Keys'!$B$6)+1</f>
        <v>184</v>
      </c>
      <c r="F4398">
        <f>MOD(D4398,'Peaker Keys'!$B$6)</f>
        <v>23</v>
      </c>
      <c r="G4398" t="str">
        <f>VLOOKUP(E4398,Clustering!$A$6:$B$370,2,FALSE)</f>
        <v>Summer Peak</v>
      </c>
      <c r="H4398">
        <f>IF('Peaker Keys'!$B$29&gt;0,MAX(0,MIN('Peaker Keys'!$B$10,B4398/'Peaker Keys'!$B$29)),0)</f>
        <v>0</v>
      </c>
      <c r="I4398">
        <f>MAX(0,MIN('Peaker Keys'!$B$10,C4398/'Peaker Keys'!$B$30))</f>
        <v>1.4628495031689627E-2</v>
      </c>
      <c r="J4398">
        <f>IF('Peaker Keys'!$B$31=1,H4398,I4398)</f>
        <v>0</v>
      </c>
    </row>
    <row r="4399" spans="1:10" x14ac:dyDescent="0.25">
      <c r="A4399">
        <v>4393</v>
      </c>
      <c r="B4399">
        <v>0</v>
      </c>
      <c r="C4399">
        <v>1746.3</v>
      </c>
      <c r="D4399">
        <f>MOD(A4399-1+'Peaker Keys'!$B$7,'Peaker Keys'!$B$5)</f>
        <v>4416</v>
      </c>
      <c r="E4399">
        <f>INT(D4399/'Peaker Keys'!$B$6)+1</f>
        <v>185</v>
      </c>
      <c r="F4399">
        <f>MOD(D4399,'Peaker Keys'!$B$6)</f>
        <v>0</v>
      </c>
      <c r="G4399" t="str">
        <f>VLOOKUP(E4399,Clustering!$A$6:$B$370,2,FALSE)</f>
        <v>Fall</v>
      </c>
      <c r="H4399">
        <f>IF('Peaker Keys'!$B$29&gt;0,MAX(0,MIN('Peaker Keys'!$B$10,B4399/'Peaker Keys'!$B$29)),0)</f>
        <v>0</v>
      </c>
      <c r="I4399">
        <f>MAX(0,MIN('Peaker Keys'!$B$10,C4399/'Peaker Keys'!$B$30))</f>
        <v>1.4628495031689627E-2</v>
      </c>
      <c r="J4399">
        <f>IF('Peaker Keys'!$B$31=1,H4399,I4399)</f>
        <v>0</v>
      </c>
    </row>
    <row r="4400" spans="1:10" x14ac:dyDescent="0.25">
      <c r="A4400">
        <v>4394</v>
      </c>
      <c r="B4400">
        <v>0</v>
      </c>
      <c r="C4400">
        <v>1746.3</v>
      </c>
      <c r="D4400">
        <f>MOD(A4400-1+'Peaker Keys'!$B$7,'Peaker Keys'!$B$5)</f>
        <v>4417</v>
      </c>
      <c r="E4400">
        <f>INT(D4400/'Peaker Keys'!$B$6)+1</f>
        <v>185</v>
      </c>
      <c r="F4400">
        <f>MOD(D4400,'Peaker Keys'!$B$6)</f>
        <v>1</v>
      </c>
      <c r="G4400" t="str">
        <f>VLOOKUP(E4400,Clustering!$A$6:$B$370,2,FALSE)</f>
        <v>Fall</v>
      </c>
      <c r="H4400">
        <f>IF('Peaker Keys'!$B$29&gt;0,MAX(0,MIN('Peaker Keys'!$B$10,B4400/'Peaker Keys'!$B$29)),0)</f>
        <v>0</v>
      </c>
      <c r="I4400">
        <f>MAX(0,MIN('Peaker Keys'!$B$10,C4400/'Peaker Keys'!$B$30))</f>
        <v>1.4628495031689627E-2</v>
      </c>
      <c r="J4400">
        <f>IF('Peaker Keys'!$B$31=1,H4400,I4400)</f>
        <v>0</v>
      </c>
    </row>
    <row r="4401" spans="1:10" x14ac:dyDescent="0.25">
      <c r="A4401">
        <v>4395</v>
      </c>
      <c r="B4401">
        <v>0</v>
      </c>
      <c r="C4401">
        <v>1746.3</v>
      </c>
      <c r="D4401">
        <f>MOD(A4401-1+'Peaker Keys'!$B$7,'Peaker Keys'!$B$5)</f>
        <v>4418</v>
      </c>
      <c r="E4401">
        <f>INT(D4401/'Peaker Keys'!$B$6)+1</f>
        <v>185</v>
      </c>
      <c r="F4401">
        <f>MOD(D4401,'Peaker Keys'!$B$6)</f>
        <v>2</v>
      </c>
      <c r="G4401" t="str">
        <f>VLOOKUP(E4401,Clustering!$A$6:$B$370,2,FALSE)</f>
        <v>Fall</v>
      </c>
      <c r="H4401">
        <f>IF('Peaker Keys'!$B$29&gt;0,MAX(0,MIN('Peaker Keys'!$B$10,B4401/'Peaker Keys'!$B$29)),0)</f>
        <v>0</v>
      </c>
      <c r="I4401">
        <f>MAX(0,MIN('Peaker Keys'!$B$10,C4401/'Peaker Keys'!$B$30))</f>
        <v>1.4628495031689627E-2</v>
      </c>
      <c r="J4401">
        <f>IF('Peaker Keys'!$B$31=1,H4401,I4401)</f>
        <v>0</v>
      </c>
    </row>
    <row r="4402" spans="1:10" x14ac:dyDescent="0.25">
      <c r="A4402">
        <v>4396</v>
      </c>
      <c r="B4402">
        <v>0</v>
      </c>
      <c r="C4402">
        <v>1746.3</v>
      </c>
      <c r="D4402">
        <f>MOD(A4402-1+'Peaker Keys'!$B$7,'Peaker Keys'!$B$5)</f>
        <v>4419</v>
      </c>
      <c r="E4402">
        <f>INT(D4402/'Peaker Keys'!$B$6)+1</f>
        <v>185</v>
      </c>
      <c r="F4402">
        <f>MOD(D4402,'Peaker Keys'!$B$6)</f>
        <v>3</v>
      </c>
      <c r="G4402" t="str">
        <f>VLOOKUP(E4402,Clustering!$A$6:$B$370,2,FALSE)</f>
        <v>Fall</v>
      </c>
      <c r="H4402">
        <f>IF('Peaker Keys'!$B$29&gt;0,MAX(0,MIN('Peaker Keys'!$B$10,B4402/'Peaker Keys'!$B$29)),0)</f>
        <v>0</v>
      </c>
      <c r="I4402">
        <f>MAX(0,MIN('Peaker Keys'!$B$10,C4402/'Peaker Keys'!$B$30))</f>
        <v>1.4628495031689627E-2</v>
      </c>
      <c r="J4402">
        <f>IF('Peaker Keys'!$B$31=1,H4402,I4402)</f>
        <v>0</v>
      </c>
    </row>
    <row r="4403" spans="1:10" x14ac:dyDescent="0.25">
      <c r="A4403">
        <v>4397</v>
      </c>
      <c r="B4403">
        <v>0</v>
      </c>
      <c r="C4403">
        <v>1724.2</v>
      </c>
      <c r="D4403">
        <f>MOD(A4403-1+'Peaker Keys'!$B$7,'Peaker Keys'!$B$5)</f>
        <v>4420</v>
      </c>
      <c r="E4403">
        <f>INT(D4403/'Peaker Keys'!$B$6)+1</f>
        <v>185</v>
      </c>
      <c r="F4403">
        <f>MOD(D4403,'Peaker Keys'!$B$6)</f>
        <v>4</v>
      </c>
      <c r="G4403" t="str">
        <f>VLOOKUP(E4403,Clustering!$A$6:$B$370,2,FALSE)</f>
        <v>Fall</v>
      </c>
      <c r="H4403">
        <f>IF('Peaker Keys'!$B$29&gt;0,MAX(0,MIN('Peaker Keys'!$B$10,B4403/'Peaker Keys'!$B$29)),0)</f>
        <v>0</v>
      </c>
      <c r="I4403">
        <f>MAX(0,MIN('Peaker Keys'!$B$10,C4403/'Peaker Keys'!$B$30))</f>
        <v>1.4443366622939503E-2</v>
      </c>
      <c r="J4403">
        <f>IF('Peaker Keys'!$B$31=1,H4403,I4403)</f>
        <v>0</v>
      </c>
    </row>
    <row r="4404" spans="1:10" x14ac:dyDescent="0.25">
      <c r="A4404">
        <v>4398</v>
      </c>
      <c r="B4404">
        <v>0</v>
      </c>
      <c r="C4404">
        <v>1682.7</v>
      </c>
      <c r="D4404">
        <f>MOD(A4404-1+'Peaker Keys'!$B$7,'Peaker Keys'!$B$5)</f>
        <v>4421</v>
      </c>
      <c r="E4404">
        <f>INT(D4404/'Peaker Keys'!$B$6)+1</f>
        <v>185</v>
      </c>
      <c r="F4404">
        <f>MOD(D4404,'Peaker Keys'!$B$6)</f>
        <v>5</v>
      </c>
      <c r="G4404" t="str">
        <f>VLOOKUP(E4404,Clustering!$A$6:$B$370,2,FALSE)</f>
        <v>Fall</v>
      </c>
      <c r="H4404">
        <f>IF('Peaker Keys'!$B$29&gt;0,MAX(0,MIN('Peaker Keys'!$B$10,B4404/'Peaker Keys'!$B$29)),0)</f>
        <v>0</v>
      </c>
      <c r="I4404">
        <f>MAX(0,MIN('Peaker Keys'!$B$10,C4404/'Peaker Keys'!$B$30))</f>
        <v>1.4095727303340855E-2</v>
      </c>
      <c r="J4404">
        <f>IF('Peaker Keys'!$B$31=1,H4404,I4404)</f>
        <v>0</v>
      </c>
    </row>
    <row r="4405" spans="1:10" x14ac:dyDescent="0.25">
      <c r="A4405">
        <v>4399</v>
      </c>
      <c r="B4405">
        <v>0</v>
      </c>
      <c r="C4405">
        <v>1682.7</v>
      </c>
      <c r="D4405">
        <f>MOD(A4405-1+'Peaker Keys'!$B$7,'Peaker Keys'!$B$5)</f>
        <v>4422</v>
      </c>
      <c r="E4405">
        <f>INT(D4405/'Peaker Keys'!$B$6)+1</f>
        <v>185</v>
      </c>
      <c r="F4405">
        <f>MOD(D4405,'Peaker Keys'!$B$6)</f>
        <v>6</v>
      </c>
      <c r="G4405" t="str">
        <f>VLOOKUP(E4405,Clustering!$A$6:$B$370,2,FALSE)</f>
        <v>Fall</v>
      </c>
      <c r="H4405">
        <f>IF('Peaker Keys'!$B$29&gt;0,MAX(0,MIN('Peaker Keys'!$B$10,B4405/'Peaker Keys'!$B$29)),0)</f>
        <v>0</v>
      </c>
      <c r="I4405">
        <f>MAX(0,MIN('Peaker Keys'!$B$10,C4405/'Peaker Keys'!$B$30))</f>
        <v>1.4095727303340855E-2</v>
      </c>
      <c r="J4405">
        <f>IF('Peaker Keys'!$B$31=1,H4405,I4405)</f>
        <v>0</v>
      </c>
    </row>
    <row r="4406" spans="1:10" x14ac:dyDescent="0.25">
      <c r="A4406">
        <v>4400</v>
      </c>
      <c r="B4406">
        <v>0</v>
      </c>
      <c r="C4406">
        <v>1682.7</v>
      </c>
      <c r="D4406">
        <f>MOD(A4406-1+'Peaker Keys'!$B$7,'Peaker Keys'!$B$5)</f>
        <v>4423</v>
      </c>
      <c r="E4406">
        <f>INT(D4406/'Peaker Keys'!$B$6)+1</f>
        <v>185</v>
      </c>
      <c r="F4406">
        <f>MOD(D4406,'Peaker Keys'!$B$6)</f>
        <v>7</v>
      </c>
      <c r="G4406" t="str">
        <f>VLOOKUP(E4406,Clustering!$A$6:$B$370,2,FALSE)</f>
        <v>Fall</v>
      </c>
      <c r="H4406">
        <f>IF('Peaker Keys'!$B$29&gt;0,MAX(0,MIN('Peaker Keys'!$B$10,B4406/'Peaker Keys'!$B$29)),0)</f>
        <v>0</v>
      </c>
      <c r="I4406">
        <f>MAX(0,MIN('Peaker Keys'!$B$10,C4406/'Peaker Keys'!$B$30))</f>
        <v>1.4095727303340855E-2</v>
      </c>
      <c r="J4406">
        <f>IF('Peaker Keys'!$B$31=1,H4406,I4406)</f>
        <v>0</v>
      </c>
    </row>
    <row r="4407" spans="1:10" x14ac:dyDescent="0.25">
      <c r="A4407">
        <v>4401</v>
      </c>
      <c r="B4407">
        <v>0</v>
      </c>
      <c r="C4407">
        <v>1682.7</v>
      </c>
      <c r="D4407">
        <f>MOD(A4407-1+'Peaker Keys'!$B$7,'Peaker Keys'!$B$5)</f>
        <v>4424</v>
      </c>
      <c r="E4407">
        <f>INT(D4407/'Peaker Keys'!$B$6)+1</f>
        <v>185</v>
      </c>
      <c r="F4407">
        <f>MOD(D4407,'Peaker Keys'!$B$6)</f>
        <v>8</v>
      </c>
      <c r="G4407" t="str">
        <f>VLOOKUP(E4407,Clustering!$A$6:$B$370,2,FALSE)</f>
        <v>Fall</v>
      </c>
      <c r="H4407">
        <f>IF('Peaker Keys'!$B$29&gt;0,MAX(0,MIN('Peaker Keys'!$B$10,B4407/'Peaker Keys'!$B$29)),0)</f>
        <v>0</v>
      </c>
      <c r="I4407">
        <f>MAX(0,MIN('Peaker Keys'!$B$10,C4407/'Peaker Keys'!$B$30))</f>
        <v>1.4095727303340855E-2</v>
      </c>
      <c r="J4407">
        <f>IF('Peaker Keys'!$B$31=1,H4407,I4407)</f>
        <v>0</v>
      </c>
    </row>
    <row r="4408" spans="1:10" x14ac:dyDescent="0.25">
      <c r="A4408">
        <v>4402</v>
      </c>
      <c r="B4408">
        <v>0</v>
      </c>
      <c r="C4408">
        <v>1682.7</v>
      </c>
      <c r="D4408">
        <f>MOD(A4408-1+'Peaker Keys'!$B$7,'Peaker Keys'!$B$5)</f>
        <v>4425</v>
      </c>
      <c r="E4408">
        <f>INT(D4408/'Peaker Keys'!$B$6)+1</f>
        <v>185</v>
      </c>
      <c r="F4408">
        <f>MOD(D4408,'Peaker Keys'!$B$6)</f>
        <v>9</v>
      </c>
      <c r="G4408" t="str">
        <f>VLOOKUP(E4408,Clustering!$A$6:$B$370,2,FALSE)</f>
        <v>Fall</v>
      </c>
      <c r="H4408">
        <f>IF('Peaker Keys'!$B$29&gt;0,MAX(0,MIN('Peaker Keys'!$B$10,B4408/'Peaker Keys'!$B$29)),0)</f>
        <v>0</v>
      </c>
      <c r="I4408">
        <f>MAX(0,MIN('Peaker Keys'!$B$10,C4408/'Peaker Keys'!$B$30))</f>
        <v>1.4095727303340855E-2</v>
      </c>
      <c r="J4408">
        <f>IF('Peaker Keys'!$B$31=1,H4408,I4408)</f>
        <v>0</v>
      </c>
    </row>
    <row r="4409" spans="1:10" x14ac:dyDescent="0.25">
      <c r="A4409">
        <v>4403</v>
      </c>
      <c r="B4409">
        <v>0</v>
      </c>
      <c r="C4409">
        <v>1682.7</v>
      </c>
      <c r="D4409">
        <f>MOD(A4409-1+'Peaker Keys'!$B$7,'Peaker Keys'!$B$5)</f>
        <v>4426</v>
      </c>
      <c r="E4409">
        <f>INT(D4409/'Peaker Keys'!$B$6)+1</f>
        <v>185</v>
      </c>
      <c r="F4409">
        <f>MOD(D4409,'Peaker Keys'!$B$6)</f>
        <v>10</v>
      </c>
      <c r="G4409" t="str">
        <f>VLOOKUP(E4409,Clustering!$A$6:$B$370,2,FALSE)</f>
        <v>Fall</v>
      </c>
      <c r="H4409">
        <f>IF('Peaker Keys'!$B$29&gt;0,MAX(0,MIN('Peaker Keys'!$B$10,B4409/'Peaker Keys'!$B$29)),0)</f>
        <v>0</v>
      </c>
      <c r="I4409">
        <f>MAX(0,MIN('Peaker Keys'!$B$10,C4409/'Peaker Keys'!$B$30))</f>
        <v>1.4095727303340855E-2</v>
      </c>
      <c r="J4409">
        <f>IF('Peaker Keys'!$B$31=1,H4409,I4409)</f>
        <v>0</v>
      </c>
    </row>
    <row r="4410" spans="1:10" x14ac:dyDescent="0.25">
      <c r="A4410">
        <v>4404</v>
      </c>
      <c r="B4410">
        <v>21.2</v>
      </c>
      <c r="C4410">
        <v>1915.5</v>
      </c>
      <c r="D4410">
        <f>MOD(A4410-1+'Peaker Keys'!$B$7,'Peaker Keys'!$B$5)</f>
        <v>4427</v>
      </c>
      <c r="E4410">
        <f>INT(D4410/'Peaker Keys'!$B$6)+1</f>
        <v>185</v>
      </c>
      <c r="F4410">
        <f>MOD(D4410,'Peaker Keys'!$B$6)</f>
        <v>11</v>
      </c>
      <c r="G4410" t="str">
        <f>VLOOKUP(E4410,Clustering!$A$6:$B$370,2,FALSE)</f>
        <v>Fall</v>
      </c>
      <c r="H4410">
        <f>IF('Peaker Keys'!$B$29&gt;0,MAX(0,MIN('Peaker Keys'!$B$10,B4410/'Peaker Keys'!$B$29)),0)</f>
        <v>4.9858889934148637E-2</v>
      </c>
      <c r="I4410">
        <f>MAX(0,MIN('Peaker Keys'!$B$10,C4410/'Peaker Keys'!$B$30))</f>
        <v>1.6045858233523152E-2</v>
      </c>
      <c r="J4410">
        <f>IF('Peaker Keys'!$B$31=1,H4410,I4410)</f>
        <v>4.9858889934148637E-2</v>
      </c>
    </row>
    <row r="4411" spans="1:10" x14ac:dyDescent="0.25">
      <c r="A4411">
        <v>4405</v>
      </c>
      <c r="B4411">
        <v>21.2</v>
      </c>
      <c r="C4411">
        <v>4022.5</v>
      </c>
      <c r="D4411">
        <f>MOD(A4411-1+'Peaker Keys'!$B$7,'Peaker Keys'!$B$5)</f>
        <v>4428</v>
      </c>
      <c r="E4411">
        <f>INT(D4411/'Peaker Keys'!$B$6)+1</f>
        <v>185</v>
      </c>
      <c r="F4411">
        <f>MOD(D4411,'Peaker Keys'!$B$6)</f>
        <v>12</v>
      </c>
      <c r="G4411" t="str">
        <f>VLOOKUP(E4411,Clustering!$A$6:$B$370,2,FALSE)</f>
        <v>Fall</v>
      </c>
      <c r="H4411">
        <f>IF('Peaker Keys'!$B$29&gt;0,MAX(0,MIN('Peaker Keys'!$B$10,B4411/'Peaker Keys'!$B$29)),0)</f>
        <v>4.9858889934148637E-2</v>
      </c>
      <c r="I4411">
        <f>MAX(0,MIN('Peaker Keys'!$B$10,C4411/'Peaker Keys'!$B$30))</f>
        <v>3.3695883447844889E-2</v>
      </c>
      <c r="J4411">
        <f>IF('Peaker Keys'!$B$31=1,H4411,I4411)</f>
        <v>4.9858889934148637E-2</v>
      </c>
    </row>
    <row r="4412" spans="1:10" x14ac:dyDescent="0.25">
      <c r="A4412">
        <v>4406</v>
      </c>
      <c r="B4412">
        <v>21.2</v>
      </c>
      <c r="C4412">
        <v>6642.5</v>
      </c>
      <c r="D4412">
        <f>MOD(A4412-1+'Peaker Keys'!$B$7,'Peaker Keys'!$B$5)</f>
        <v>4429</v>
      </c>
      <c r="E4412">
        <f>INT(D4412/'Peaker Keys'!$B$6)+1</f>
        <v>185</v>
      </c>
      <c r="F4412">
        <f>MOD(D4412,'Peaker Keys'!$B$6)</f>
        <v>13</v>
      </c>
      <c r="G4412" t="str">
        <f>VLOOKUP(E4412,Clustering!$A$6:$B$370,2,FALSE)</f>
        <v>Fall</v>
      </c>
      <c r="H4412">
        <f>IF('Peaker Keys'!$B$29&gt;0,MAX(0,MIN('Peaker Keys'!$B$10,B4412/'Peaker Keys'!$B$29)),0)</f>
        <v>4.9858889934148637E-2</v>
      </c>
      <c r="I4412">
        <f>MAX(0,MIN('Peaker Keys'!$B$10,C4412/'Peaker Keys'!$B$30))</f>
        <v>5.5643233263470392E-2</v>
      </c>
      <c r="J4412">
        <f>IF('Peaker Keys'!$B$31=1,H4412,I4412)</f>
        <v>4.9858889934148637E-2</v>
      </c>
    </row>
    <row r="4413" spans="1:10" x14ac:dyDescent="0.25">
      <c r="A4413">
        <v>4407</v>
      </c>
      <c r="B4413">
        <v>166.9</v>
      </c>
      <c r="C4413">
        <v>13336.1</v>
      </c>
      <c r="D4413">
        <f>MOD(A4413-1+'Peaker Keys'!$B$7,'Peaker Keys'!$B$5)</f>
        <v>4430</v>
      </c>
      <c r="E4413">
        <f>INT(D4413/'Peaker Keys'!$B$6)+1</f>
        <v>185</v>
      </c>
      <c r="F4413">
        <f>MOD(D4413,'Peaker Keys'!$B$6)</f>
        <v>14</v>
      </c>
      <c r="G4413" t="str">
        <f>VLOOKUP(E4413,Clustering!$A$6:$B$370,2,FALSE)</f>
        <v>Fall</v>
      </c>
      <c r="H4413">
        <f>IF('Peaker Keys'!$B$29&gt;0,MAX(0,MIN('Peaker Keys'!$B$10,B4413/'Peaker Keys'!$B$29)),0)</f>
        <v>0.39252116650987773</v>
      </c>
      <c r="I4413">
        <f>MAX(0,MIN('Peaker Keys'!$B$10,C4413/'Peaker Keys'!$B$30))</f>
        <v>0.11171452361685623</v>
      </c>
      <c r="J4413">
        <f>IF('Peaker Keys'!$B$31=1,H4413,I4413)</f>
        <v>0.39252116650987773</v>
      </c>
    </row>
    <row r="4414" spans="1:10" x14ac:dyDescent="0.25">
      <c r="A4414">
        <v>4408</v>
      </c>
      <c r="B4414">
        <v>225.4</v>
      </c>
      <c r="C4414">
        <v>18120.900000000001</v>
      </c>
      <c r="D4414">
        <f>MOD(A4414-1+'Peaker Keys'!$B$7,'Peaker Keys'!$B$5)</f>
        <v>4431</v>
      </c>
      <c r="E4414">
        <f>INT(D4414/'Peaker Keys'!$B$6)+1</f>
        <v>185</v>
      </c>
      <c r="F4414">
        <f>MOD(D4414,'Peaker Keys'!$B$6)</f>
        <v>15</v>
      </c>
      <c r="G4414" t="str">
        <f>VLOOKUP(E4414,Clustering!$A$6:$B$370,2,FALSE)</f>
        <v>Fall</v>
      </c>
      <c r="H4414">
        <f>IF('Peaker Keys'!$B$29&gt;0,MAX(0,MIN('Peaker Keys'!$B$10,B4414/'Peaker Keys'!$B$29)),0)</f>
        <v>0.53010348071495772</v>
      </c>
      <c r="I4414">
        <f>MAX(0,MIN('Peaker Keys'!$B$10,C4414/'Peaker Keys'!$B$30))</f>
        <v>0.1517960806389192</v>
      </c>
      <c r="J4414">
        <f>IF('Peaker Keys'!$B$31=1,H4414,I4414)</f>
        <v>0.53010348071495772</v>
      </c>
    </row>
    <row r="4415" spans="1:10" x14ac:dyDescent="0.25">
      <c r="A4415">
        <v>4409</v>
      </c>
      <c r="B4415">
        <v>225.4</v>
      </c>
      <c r="C4415">
        <v>23753.599999999999</v>
      </c>
      <c r="D4415">
        <f>MOD(A4415-1+'Peaker Keys'!$B$7,'Peaker Keys'!$B$5)</f>
        <v>4432</v>
      </c>
      <c r="E4415">
        <f>INT(D4415/'Peaker Keys'!$B$6)+1</f>
        <v>185</v>
      </c>
      <c r="F4415">
        <f>MOD(D4415,'Peaker Keys'!$B$6)</f>
        <v>16</v>
      </c>
      <c r="G4415" t="str">
        <f>VLOOKUP(E4415,Clustering!$A$6:$B$370,2,FALSE)</f>
        <v>Fall</v>
      </c>
      <c r="H4415">
        <f>IF('Peaker Keys'!$B$29&gt;0,MAX(0,MIN('Peaker Keys'!$B$10,B4415/'Peaker Keys'!$B$29)),0)</f>
        <v>0.53010348071495772</v>
      </c>
      <c r="I4415">
        <f>MAX(0,MIN('Peaker Keys'!$B$10,C4415/'Peaker Keys'!$B$30))</f>
        <v>0.1989803696871916</v>
      </c>
      <c r="J4415">
        <f>IF('Peaker Keys'!$B$31=1,H4415,I4415)</f>
        <v>0.53010348071495772</v>
      </c>
    </row>
    <row r="4416" spans="1:10" x14ac:dyDescent="0.25">
      <c r="A4416">
        <v>4410</v>
      </c>
      <c r="B4416">
        <v>225.4</v>
      </c>
      <c r="C4416">
        <v>31473.7</v>
      </c>
      <c r="D4416">
        <f>MOD(A4416-1+'Peaker Keys'!$B$7,'Peaker Keys'!$B$5)</f>
        <v>4433</v>
      </c>
      <c r="E4416">
        <f>INT(D4416/'Peaker Keys'!$B$6)+1</f>
        <v>185</v>
      </c>
      <c r="F4416">
        <f>MOD(D4416,'Peaker Keys'!$B$6)</f>
        <v>17</v>
      </c>
      <c r="G4416" t="str">
        <f>VLOOKUP(E4416,Clustering!$A$6:$B$370,2,FALSE)</f>
        <v>Fall</v>
      </c>
      <c r="H4416">
        <f>IF('Peaker Keys'!$B$29&gt;0,MAX(0,MIN('Peaker Keys'!$B$10,B4416/'Peaker Keys'!$B$29)),0)</f>
        <v>0.53010348071495772</v>
      </c>
      <c r="I4416">
        <f>MAX(0,MIN('Peaker Keys'!$B$10,C4416/'Peaker Keys'!$B$30))</f>
        <v>0.26365049766872234</v>
      </c>
      <c r="J4416">
        <f>IF('Peaker Keys'!$B$31=1,H4416,I4416)</f>
        <v>0.53010348071495772</v>
      </c>
    </row>
    <row r="4417" spans="1:10" x14ac:dyDescent="0.25">
      <c r="A4417">
        <v>4411</v>
      </c>
      <c r="B4417">
        <v>225.4</v>
      </c>
      <c r="C4417">
        <v>35822.9</v>
      </c>
      <c r="D4417">
        <f>MOD(A4417-1+'Peaker Keys'!$B$7,'Peaker Keys'!$B$5)</f>
        <v>4434</v>
      </c>
      <c r="E4417">
        <f>INT(D4417/'Peaker Keys'!$B$6)+1</f>
        <v>185</v>
      </c>
      <c r="F4417">
        <f>MOD(D4417,'Peaker Keys'!$B$6)</f>
        <v>18</v>
      </c>
      <c r="G4417" t="str">
        <f>VLOOKUP(E4417,Clustering!$A$6:$B$370,2,FALSE)</f>
        <v>Fall</v>
      </c>
      <c r="H4417">
        <f>IF('Peaker Keys'!$B$29&gt;0,MAX(0,MIN('Peaker Keys'!$B$10,B4417/'Peaker Keys'!$B$29)),0)</f>
        <v>0.53010348071495772</v>
      </c>
      <c r="I4417">
        <f>MAX(0,MIN('Peaker Keys'!$B$10,C4417/'Peaker Keys'!$B$30))</f>
        <v>0.30008309836266067</v>
      </c>
      <c r="J4417">
        <f>IF('Peaker Keys'!$B$31=1,H4417,I4417)</f>
        <v>0.53010348071495772</v>
      </c>
    </row>
    <row r="4418" spans="1:10" x14ac:dyDescent="0.25">
      <c r="A4418">
        <v>4412</v>
      </c>
      <c r="B4418">
        <v>225.4</v>
      </c>
      <c r="C4418">
        <v>31395.8</v>
      </c>
      <c r="D4418">
        <f>MOD(A4418-1+'Peaker Keys'!$B$7,'Peaker Keys'!$B$5)</f>
        <v>4435</v>
      </c>
      <c r="E4418">
        <f>INT(D4418/'Peaker Keys'!$B$6)+1</f>
        <v>185</v>
      </c>
      <c r="F4418">
        <f>MOD(D4418,'Peaker Keys'!$B$6)</f>
        <v>19</v>
      </c>
      <c r="G4418" t="str">
        <f>VLOOKUP(E4418,Clustering!$A$6:$B$370,2,FALSE)</f>
        <v>Fall</v>
      </c>
      <c r="H4418">
        <f>IF('Peaker Keys'!$B$29&gt;0,MAX(0,MIN('Peaker Keys'!$B$10,B4418/'Peaker Keys'!$B$29)),0)</f>
        <v>0.53010348071495772</v>
      </c>
      <c r="I4418">
        <f>MAX(0,MIN('Peaker Keys'!$B$10,C4418/'Peaker Keys'!$B$30))</f>
        <v>0.26299794097000584</v>
      </c>
      <c r="J4418">
        <f>IF('Peaker Keys'!$B$31=1,H4418,I4418)</f>
        <v>0.53010348071495772</v>
      </c>
    </row>
    <row r="4419" spans="1:10" x14ac:dyDescent="0.25">
      <c r="A4419">
        <v>4413</v>
      </c>
      <c r="B4419">
        <v>0</v>
      </c>
      <c r="C4419">
        <v>16429.2</v>
      </c>
      <c r="D4419">
        <f>MOD(A4419-1+'Peaker Keys'!$B$7,'Peaker Keys'!$B$5)</f>
        <v>4436</v>
      </c>
      <c r="E4419">
        <f>INT(D4419/'Peaker Keys'!$B$6)+1</f>
        <v>185</v>
      </c>
      <c r="F4419">
        <f>MOD(D4419,'Peaker Keys'!$B$6)</f>
        <v>20</v>
      </c>
      <c r="G4419" t="str">
        <f>VLOOKUP(E4419,Clustering!$A$6:$B$370,2,FALSE)</f>
        <v>Fall</v>
      </c>
      <c r="H4419">
        <f>IF('Peaker Keys'!$B$29&gt;0,MAX(0,MIN('Peaker Keys'!$B$10,B4419/'Peaker Keys'!$B$29)),0)</f>
        <v>0</v>
      </c>
      <c r="I4419">
        <f>MAX(0,MIN('Peaker Keys'!$B$10,C4419/'Peaker Keys'!$B$30))</f>
        <v>0.13762496167590632</v>
      </c>
      <c r="J4419">
        <f>IF('Peaker Keys'!$B$31=1,H4419,I4419)</f>
        <v>0</v>
      </c>
    </row>
    <row r="4420" spans="1:10" x14ac:dyDescent="0.25">
      <c r="A4420">
        <v>4414</v>
      </c>
      <c r="B4420">
        <v>0</v>
      </c>
      <c r="C4420">
        <v>10593.5</v>
      </c>
      <c r="D4420">
        <f>MOD(A4420-1+'Peaker Keys'!$B$7,'Peaker Keys'!$B$5)</f>
        <v>4437</v>
      </c>
      <c r="E4420">
        <f>INT(D4420/'Peaker Keys'!$B$6)+1</f>
        <v>185</v>
      </c>
      <c r="F4420">
        <f>MOD(D4420,'Peaker Keys'!$B$6)</f>
        <v>21</v>
      </c>
      <c r="G4420" t="str">
        <f>VLOOKUP(E4420,Clustering!$A$6:$B$370,2,FALSE)</f>
        <v>Fall</v>
      </c>
      <c r="H4420">
        <f>IF('Peaker Keys'!$B$29&gt;0,MAX(0,MIN('Peaker Keys'!$B$10,B4420/'Peaker Keys'!$B$29)),0)</f>
        <v>0</v>
      </c>
      <c r="I4420">
        <f>MAX(0,MIN('Peaker Keys'!$B$10,C4420/'Peaker Keys'!$B$30))</f>
        <v>8.8740171859476649E-2</v>
      </c>
      <c r="J4420">
        <f>IF('Peaker Keys'!$B$31=1,H4420,I4420)</f>
        <v>0</v>
      </c>
    </row>
    <row r="4421" spans="1:10" x14ac:dyDescent="0.25">
      <c r="A4421">
        <v>4415</v>
      </c>
      <c r="B4421">
        <v>0</v>
      </c>
      <c r="C4421">
        <v>4195</v>
      </c>
      <c r="D4421">
        <f>MOD(A4421-1+'Peaker Keys'!$B$7,'Peaker Keys'!$B$5)</f>
        <v>4438</v>
      </c>
      <c r="E4421">
        <f>INT(D4421/'Peaker Keys'!$B$6)+1</f>
        <v>185</v>
      </c>
      <c r="F4421">
        <f>MOD(D4421,'Peaker Keys'!$B$6)</f>
        <v>22</v>
      </c>
      <c r="G4421" t="str">
        <f>VLOOKUP(E4421,Clustering!$A$6:$B$370,2,FALSE)</f>
        <v>Fall</v>
      </c>
      <c r="H4421">
        <f>IF('Peaker Keys'!$B$29&gt;0,MAX(0,MIN('Peaker Keys'!$B$10,B4421/'Peaker Keys'!$B$29)),0)</f>
        <v>0</v>
      </c>
      <c r="I4421">
        <f>MAX(0,MIN('Peaker Keys'!$B$10,C4421/'Peaker Keys'!$B$30))</f>
        <v>3.5140890258224811E-2</v>
      </c>
      <c r="J4421">
        <f>IF('Peaker Keys'!$B$31=1,H4421,I4421)</f>
        <v>0</v>
      </c>
    </row>
    <row r="4422" spans="1:10" x14ac:dyDescent="0.25">
      <c r="A4422">
        <v>4416</v>
      </c>
      <c r="B4422">
        <v>0</v>
      </c>
      <c r="C4422">
        <v>2258.1</v>
      </c>
      <c r="D4422">
        <f>MOD(A4422-1+'Peaker Keys'!$B$7,'Peaker Keys'!$B$5)</f>
        <v>4439</v>
      </c>
      <c r="E4422">
        <f>INT(D4422/'Peaker Keys'!$B$6)+1</f>
        <v>185</v>
      </c>
      <c r="F4422">
        <f>MOD(D4422,'Peaker Keys'!$B$6)</f>
        <v>23</v>
      </c>
      <c r="G4422" t="str">
        <f>VLOOKUP(E4422,Clustering!$A$6:$B$370,2,FALSE)</f>
        <v>Fall</v>
      </c>
      <c r="H4422">
        <f>IF('Peaker Keys'!$B$29&gt;0,MAX(0,MIN('Peaker Keys'!$B$10,B4422/'Peaker Keys'!$B$29)),0)</f>
        <v>0</v>
      </c>
      <c r="I4422">
        <f>MAX(0,MIN('Peaker Keys'!$B$10,C4422/'Peaker Keys'!$B$30))</f>
        <v>1.89157674117038E-2</v>
      </c>
      <c r="J4422">
        <f>IF('Peaker Keys'!$B$31=1,H4422,I4422)</f>
        <v>0</v>
      </c>
    </row>
    <row r="4423" spans="1:10" x14ac:dyDescent="0.25">
      <c r="A4423">
        <v>4417</v>
      </c>
      <c r="B4423">
        <v>0</v>
      </c>
      <c r="C4423">
        <v>2258.1</v>
      </c>
      <c r="D4423">
        <f>MOD(A4423-1+'Peaker Keys'!$B$7,'Peaker Keys'!$B$5)</f>
        <v>4440</v>
      </c>
      <c r="E4423">
        <f>INT(D4423/'Peaker Keys'!$B$6)+1</f>
        <v>186</v>
      </c>
      <c r="F4423">
        <f>MOD(D4423,'Peaker Keys'!$B$6)</f>
        <v>0</v>
      </c>
      <c r="G4423" t="str">
        <f>VLOOKUP(E4423,Clustering!$A$6:$B$370,2,FALSE)</f>
        <v>Summer Peak</v>
      </c>
      <c r="H4423">
        <f>IF('Peaker Keys'!$B$29&gt;0,MAX(0,MIN('Peaker Keys'!$B$10,B4423/'Peaker Keys'!$B$29)),0)</f>
        <v>0</v>
      </c>
      <c r="I4423">
        <f>MAX(0,MIN('Peaker Keys'!$B$10,C4423/'Peaker Keys'!$B$30))</f>
        <v>1.89157674117038E-2</v>
      </c>
      <c r="J4423">
        <f>IF('Peaker Keys'!$B$31=1,H4423,I4423)</f>
        <v>0</v>
      </c>
    </row>
    <row r="4424" spans="1:10" x14ac:dyDescent="0.25">
      <c r="A4424">
        <v>4418</v>
      </c>
      <c r="B4424">
        <v>0</v>
      </c>
      <c r="C4424">
        <v>2258.1</v>
      </c>
      <c r="D4424">
        <f>MOD(A4424-1+'Peaker Keys'!$B$7,'Peaker Keys'!$B$5)</f>
        <v>4441</v>
      </c>
      <c r="E4424">
        <f>INT(D4424/'Peaker Keys'!$B$6)+1</f>
        <v>186</v>
      </c>
      <c r="F4424">
        <f>MOD(D4424,'Peaker Keys'!$B$6)</f>
        <v>1</v>
      </c>
      <c r="G4424" t="str">
        <f>VLOOKUP(E4424,Clustering!$A$6:$B$370,2,FALSE)</f>
        <v>Summer Peak</v>
      </c>
      <c r="H4424">
        <f>IF('Peaker Keys'!$B$29&gt;0,MAX(0,MIN('Peaker Keys'!$B$10,B4424/'Peaker Keys'!$B$29)),0)</f>
        <v>0</v>
      </c>
      <c r="I4424">
        <f>MAX(0,MIN('Peaker Keys'!$B$10,C4424/'Peaker Keys'!$B$30))</f>
        <v>1.89157674117038E-2</v>
      </c>
      <c r="J4424">
        <f>IF('Peaker Keys'!$B$31=1,H4424,I4424)</f>
        <v>0</v>
      </c>
    </row>
    <row r="4425" spans="1:10" x14ac:dyDescent="0.25">
      <c r="A4425">
        <v>4419</v>
      </c>
      <c r="B4425">
        <v>0</v>
      </c>
      <c r="C4425">
        <v>2258.1</v>
      </c>
      <c r="D4425">
        <f>MOD(A4425-1+'Peaker Keys'!$B$7,'Peaker Keys'!$B$5)</f>
        <v>4442</v>
      </c>
      <c r="E4425">
        <f>INT(D4425/'Peaker Keys'!$B$6)+1</f>
        <v>186</v>
      </c>
      <c r="F4425">
        <f>MOD(D4425,'Peaker Keys'!$B$6)</f>
        <v>2</v>
      </c>
      <c r="G4425" t="str">
        <f>VLOOKUP(E4425,Clustering!$A$6:$B$370,2,FALSE)</f>
        <v>Summer Peak</v>
      </c>
      <c r="H4425">
        <f>IF('Peaker Keys'!$B$29&gt;0,MAX(0,MIN('Peaker Keys'!$B$10,B4425/'Peaker Keys'!$B$29)),0)</f>
        <v>0</v>
      </c>
      <c r="I4425">
        <f>MAX(0,MIN('Peaker Keys'!$B$10,C4425/'Peaker Keys'!$B$30))</f>
        <v>1.89157674117038E-2</v>
      </c>
      <c r="J4425">
        <f>IF('Peaker Keys'!$B$31=1,H4425,I4425)</f>
        <v>0</v>
      </c>
    </row>
    <row r="4426" spans="1:10" x14ac:dyDescent="0.25">
      <c r="A4426">
        <v>4420</v>
      </c>
      <c r="B4426">
        <v>0</v>
      </c>
      <c r="C4426">
        <v>2258.1</v>
      </c>
      <c r="D4426">
        <f>MOD(A4426-1+'Peaker Keys'!$B$7,'Peaker Keys'!$B$5)</f>
        <v>4443</v>
      </c>
      <c r="E4426">
        <f>INT(D4426/'Peaker Keys'!$B$6)+1</f>
        <v>186</v>
      </c>
      <c r="F4426">
        <f>MOD(D4426,'Peaker Keys'!$B$6)</f>
        <v>3</v>
      </c>
      <c r="G4426" t="str">
        <f>VLOOKUP(E4426,Clustering!$A$6:$B$370,2,FALSE)</f>
        <v>Summer Peak</v>
      </c>
      <c r="H4426">
        <f>IF('Peaker Keys'!$B$29&gt;0,MAX(0,MIN('Peaker Keys'!$B$10,B4426/'Peaker Keys'!$B$29)),0)</f>
        <v>0</v>
      </c>
      <c r="I4426">
        <f>MAX(0,MIN('Peaker Keys'!$B$10,C4426/'Peaker Keys'!$B$30))</f>
        <v>1.89157674117038E-2</v>
      </c>
      <c r="J4426">
        <f>IF('Peaker Keys'!$B$31=1,H4426,I4426)</f>
        <v>0</v>
      </c>
    </row>
    <row r="4427" spans="1:10" x14ac:dyDescent="0.25">
      <c r="A4427">
        <v>4421</v>
      </c>
      <c r="B4427">
        <v>0</v>
      </c>
      <c r="C4427">
        <v>2233.9</v>
      </c>
      <c r="D4427">
        <f>MOD(A4427-1+'Peaker Keys'!$B$7,'Peaker Keys'!$B$5)</f>
        <v>4444</v>
      </c>
      <c r="E4427">
        <f>INT(D4427/'Peaker Keys'!$B$6)+1</f>
        <v>186</v>
      </c>
      <c r="F4427">
        <f>MOD(D4427,'Peaker Keys'!$B$6)</f>
        <v>4</v>
      </c>
      <c r="G4427" t="str">
        <f>VLOOKUP(E4427,Clustering!$A$6:$B$370,2,FALSE)</f>
        <v>Summer Peak</v>
      </c>
      <c r="H4427">
        <f>IF('Peaker Keys'!$B$29&gt;0,MAX(0,MIN('Peaker Keys'!$B$10,B4427/'Peaker Keys'!$B$29)),0)</f>
        <v>0</v>
      </c>
      <c r="I4427">
        <f>MAX(0,MIN('Peaker Keys'!$B$10,C4427/'Peaker Keys'!$B$30))</f>
        <v>1.8713047615696879E-2</v>
      </c>
      <c r="J4427">
        <f>IF('Peaker Keys'!$B$31=1,H4427,I4427)</f>
        <v>0</v>
      </c>
    </row>
    <row r="4428" spans="1:10" x14ac:dyDescent="0.25">
      <c r="A4428">
        <v>4422</v>
      </c>
      <c r="B4428">
        <v>0</v>
      </c>
      <c r="C4428">
        <v>2194.5</v>
      </c>
      <c r="D4428">
        <f>MOD(A4428-1+'Peaker Keys'!$B$7,'Peaker Keys'!$B$5)</f>
        <v>4445</v>
      </c>
      <c r="E4428">
        <f>INT(D4428/'Peaker Keys'!$B$6)+1</f>
        <v>186</v>
      </c>
      <c r="F4428">
        <f>MOD(D4428,'Peaker Keys'!$B$6)</f>
        <v>5</v>
      </c>
      <c r="G4428" t="str">
        <f>VLOOKUP(E4428,Clustering!$A$6:$B$370,2,FALSE)</f>
        <v>Summer Peak</v>
      </c>
      <c r="H4428">
        <f>IF('Peaker Keys'!$B$29&gt;0,MAX(0,MIN('Peaker Keys'!$B$10,B4428/'Peaker Keys'!$B$29)),0)</f>
        <v>0</v>
      </c>
      <c r="I4428">
        <f>MAX(0,MIN('Peaker Keys'!$B$10,C4428/'Peaker Keys'!$B$30))</f>
        <v>1.8382999683355029E-2</v>
      </c>
      <c r="J4428">
        <f>IF('Peaker Keys'!$B$31=1,H4428,I4428)</f>
        <v>0</v>
      </c>
    </row>
    <row r="4429" spans="1:10" x14ac:dyDescent="0.25">
      <c r="A4429">
        <v>4423</v>
      </c>
      <c r="B4429">
        <v>0</v>
      </c>
      <c r="C4429">
        <v>2194.5</v>
      </c>
      <c r="D4429">
        <f>MOD(A4429-1+'Peaker Keys'!$B$7,'Peaker Keys'!$B$5)</f>
        <v>4446</v>
      </c>
      <c r="E4429">
        <f>INT(D4429/'Peaker Keys'!$B$6)+1</f>
        <v>186</v>
      </c>
      <c r="F4429">
        <f>MOD(D4429,'Peaker Keys'!$B$6)</f>
        <v>6</v>
      </c>
      <c r="G4429" t="str">
        <f>VLOOKUP(E4429,Clustering!$A$6:$B$370,2,FALSE)</f>
        <v>Summer Peak</v>
      </c>
      <c r="H4429">
        <f>IF('Peaker Keys'!$B$29&gt;0,MAX(0,MIN('Peaker Keys'!$B$10,B4429/'Peaker Keys'!$B$29)),0)</f>
        <v>0</v>
      </c>
      <c r="I4429">
        <f>MAX(0,MIN('Peaker Keys'!$B$10,C4429/'Peaker Keys'!$B$30))</f>
        <v>1.8382999683355029E-2</v>
      </c>
      <c r="J4429">
        <f>IF('Peaker Keys'!$B$31=1,H4429,I4429)</f>
        <v>0</v>
      </c>
    </row>
    <row r="4430" spans="1:10" x14ac:dyDescent="0.25">
      <c r="A4430">
        <v>4424</v>
      </c>
      <c r="B4430">
        <v>0</v>
      </c>
      <c r="C4430">
        <v>2194.5</v>
      </c>
      <c r="D4430">
        <f>MOD(A4430-1+'Peaker Keys'!$B$7,'Peaker Keys'!$B$5)</f>
        <v>4447</v>
      </c>
      <c r="E4430">
        <f>INT(D4430/'Peaker Keys'!$B$6)+1</f>
        <v>186</v>
      </c>
      <c r="F4430">
        <f>MOD(D4430,'Peaker Keys'!$B$6)</f>
        <v>7</v>
      </c>
      <c r="G4430" t="str">
        <f>VLOOKUP(E4430,Clustering!$A$6:$B$370,2,FALSE)</f>
        <v>Summer Peak</v>
      </c>
      <c r="H4430">
        <f>IF('Peaker Keys'!$B$29&gt;0,MAX(0,MIN('Peaker Keys'!$B$10,B4430/'Peaker Keys'!$B$29)),0)</f>
        <v>0</v>
      </c>
      <c r="I4430">
        <f>MAX(0,MIN('Peaker Keys'!$B$10,C4430/'Peaker Keys'!$B$30))</f>
        <v>1.8382999683355029E-2</v>
      </c>
      <c r="J4430">
        <f>IF('Peaker Keys'!$B$31=1,H4430,I4430)</f>
        <v>0</v>
      </c>
    </row>
    <row r="4431" spans="1:10" x14ac:dyDescent="0.25">
      <c r="A4431">
        <v>4425</v>
      </c>
      <c r="B4431">
        <v>0</v>
      </c>
      <c r="C4431">
        <v>2194.5</v>
      </c>
      <c r="D4431">
        <f>MOD(A4431-1+'Peaker Keys'!$B$7,'Peaker Keys'!$B$5)</f>
        <v>4448</v>
      </c>
      <c r="E4431">
        <f>INT(D4431/'Peaker Keys'!$B$6)+1</f>
        <v>186</v>
      </c>
      <c r="F4431">
        <f>MOD(D4431,'Peaker Keys'!$B$6)</f>
        <v>8</v>
      </c>
      <c r="G4431" t="str">
        <f>VLOOKUP(E4431,Clustering!$A$6:$B$370,2,FALSE)</f>
        <v>Summer Peak</v>
      </c>
      <c r="H4431">
        <f>IF('Peaker Keys'!$B$29&gt;0,MAX(0,MIN('Peaker Keys'!$B$10,B4431/'Peaker Keys'!$B$29)),0)</f>
        <v>0</v>
      </c>
      <c r="I4431">
        <f>MAX(0,MIN('Peaker Keys'!$B$10,C4431/'Peaker Keys'!$B$30))</f>
        <v>1.8382999683355029E-2</v>
      </c>
      <c r="J4431">
        <f>IF('Peaker Keys'!$B$31=1,H4431,I4431)</f>
        <v>0</v>
      </c>
    </row>
    <row r="4432" spans="1:10" x14ac:dyDescent="0.25">
      <c r="A4432">
        <v>4426</v>
      </c>
      <c r="B4432">
        <v>0</v>
      </c>
      <c r="C4432">
        <v>2194.5</v>
      </c>
      <c r="D4432">
        <f>MOD(A4432-1+'Peaker Keys'!$B$7,'Peaker Keys'!$B$5)</f>
        <v>4449</v>
      </c>
      <c r="E4432">
        <f>INT(D4432/'Peaker Keys'!$B$6)+1</f>
        <v>186</v>
      </c>
      <c r="F4432">
        <f>MOD(D4432,'Peaker Keys'!$B$6)</f>
        <v>9</v>
      </c>
      <c r="G4432" t="str">
        <f>VLOOKUP(E4432,Clustering!$A$6:$B$370,2,FALSE)</f>
        <v>Summer Peak</v>
      </c>
      <c r="H4432">
        <f>IF('Peaker Keys'!$B$29&gt;0,MAX(0,MIN('Peaker Keys'!$B$10,B4432/'Peaker Keys'!$B$29)),0)</f>
        <v>0</v>
      </c>
      <c r="I4432">
        <f>MAX(0,MIN('Peaker Keys'!$B$10,C4432/'Peaker Keys'!$B$30))</f>
        <v>1.8382999683355029E-2</v>
      </c>
      <c r="J4432">
        <f>IF('Peaker Keys'!$B$31=1,H4432,I4432)</f>
        <v>0</v>
      </c>
    </row>
    <row r="4433" spans="1:10" x14ac:dyDescent="0.25">
      <c r="A4433">
        <v>4427</v>
      </c>
      <c r="B4433">
        <v>0</v>
      </c>
      <c r="C4433">
        <v>2194.5</v>
      </c>
      <c r="D4433">
        <f>MOD(A4433-1+'Peaker Keys'!$B$7,'Peaker Keys'!$B$5)</f>
        <v>4450</v>
      </c>
      <c r="E4433">
        <f>INT(D4433/'Peaker Keys'!$B$6)+1</f>
        <v>186</v>
      </c>
      <c r="F4433">
        <f>MOD(D4433,'Peaker Keys'!$B$6)</f>
        <v>10</v>
      </c>
      <c r="G4433" t="str">
        <f>VLOOKUP(E4433,Clustering!$A$6:$B$370,2,FALSE)</f>
        <v>Summer Peak</v>
      </c>
      <c r="H4433">
        <f>IF('Peaker Keys'!$B$29&gt;0,MAX(0,MIN('Peaker Keys'!$B$10,B4433/'Peaker Keys'!$B$29)),0)</f>
        <v>0</v>
      </c>
      <c r="I4433">
        <f>MAX(0,MIN('Peaker Keys'!$B$10,C4433/'Peaker Keys'!$B$30))</f>
        <v>1.8382999683355029E-2</v>
      </c>
      <c r="J4433">
        <f>IF('Peaker Keys'!$B$31=1,H4433,I4433)</f>
        <v>0</v>
      </c>
    </row>
    <row r="4434" spans="1:10" x14ac:dyDescent="0.25">
      <c r="A4434">
        <v>4428</v>
      </c>
      <c r="B4434">
        <v>0</v>
      </c>
      <c r="C4434">
        <v>3638.3</v>
      </c>
      <c r="D4434">
        <f>MOD(A4434-1+'Peaker Keys'!$B$7,'Peaker Keys'!$B$5)</f>
        <v>4451</v>
      </c>
      <c r="E4434">
        <f>INT(D4434/'Peaker Keys'!$B$6)+1</f>
        <v>186</v>
      </c>
      <c r="F4434">
        <f>MOD(D4434,'Peaker Keys'!$B$6)</f>
        <v>11</v>
      </c>
      <c r="G4434" t="str">
        <f>VLOOKUP(E4434,Clustering!$A$6:$B$370,2,FALSE)</f>
        <v>Summer Peak</v>
      </c>
      <c r="H4434">
        <f>IF('Peaker Keys'!$B$29&gt;0,MAX(0,MIN('Peaker Keys'!$B$10,B4434/'Peaker Keys'!$B$29)),0)</f>
        <v>0</v>
      </c>
      <c r="I4434">
        <f>MAX(0,MIN('Peaker Keys'!$B$10,C4434/'Peaker Keys'!$B$30))</f>
        <v>3.0477497264958124E-2</v>
      </c>
      <c r="J4434">
        <f>IF('Peaker Keys'!$B$31=1,H4434,I4434)</f>
        <v>0</v>
      </c>
    </row>
    <row r="4435" spans="1:10" x14ac:dyDescent="0.25">
      <c r="A4435">
        <v>4429</v>
      </c>
      <c r="B4435">
        <v>0</v>
      </c>
      <c r="C4435">
        <v>7780.4</v>
      </c>
      <c r="D4435">
        <f>MOD(A4435-1+'Peaker Keys'!$B$7,'Peaker Keys'!$B$5)</f>
        <v>4452</v>
      </c>
      <c r="E4435">
        <f>INT(D4435/'Peaker Keys'!$B$6)+1</f>
        <v>186</v>
      </c>
      <c r="F4435">
        <f>MOD(D4435,'Peaker Keys'!$B$6)</f>
        <v>12</v>
      </c>
      <c r="G4435" t="str">
        <f>VLOOKUP(E4435,Clustering!$A$6:$B$370,2,FALSE)</f>
        <v>Summer Peak</v>
      </c>
      <c r="H4435">
        <f>IF('Peaker Keys'!$B$29&gt;0,MAX(0,MIN('Peaker Keys'!$B$10,B4435/'Peaker Keys'!$B$29)),0)</f>
        <v>0</v>
      </c>
      <c r="I4435">
        <f>MAX(0,MIN('Peaker Keys'!$B$10,C4435/'Peaker Keys'!$B$30))</f>
        <v>6.5175252101333084E-2</v>
      </c>
      <c r="J4435">
        <f>IF('Peaker Keys'!$B$31=1,H4435,I4435)</f>
        <v>0</v>
      </c>
    </row>
    <row r="4436" spans="1:10" x14ac:dyDescent="0.25">
      <c r="A4436">
        <v>4430</v>
      </c>
      <c r="B4436">
        <v>0</v>
      </c>
      <c r="C4436">
        <v>15054.3</v>
      </c>
      <c r="D4436">
        <f>MOD(A4436-1+'Peaker Keys'!$B$7,'Peaker Keys'!$B$5)</f>
        <v>4453</v>
      </c>
      <c r="E4436">
        <f>INT(D4436/'Peaker Keys'!$B$6)+1</f>
        <v>186</v>
      </c>
      <c r="F4436">
        <f>MOD(D4436,'Peaker Keys'!$B$6)</f>
        <v>13</v>
      </c>
      <c r="G4436" t="str">
        <f>VLOOKUP(E4436,Clustering!$A$6:$B$370,2,FALSE)</f>
        <v>Summer Peak</v>
      </c>
      <c r="H4436">
        <f>IF('Peaker Keys'!$B$29&gt;0,MAX(0,MIN('Peaker Keys'!$B$10,B4436/'Peaker Keys'!$B$29)),0)</f>
        <v>0</v>
      </c>
      <c r="I4436">
        <f>MAX(0,MIN('Peaker Keys'!$B$10,C4436/'Peaker Keys'!$B$30))</f>
        <v>0.12610762913334772</v>
      </c>
      <c r="J4436">
        <f>IF('Peaker Keys'!$B$31=1,H4436,I4436)</f>
        <v>0</v>
      </c>
    </row>
    <row r="4437" spans="1:10" x14ac:dyDescent="0.25">
      <c r="A4437">
        <v>4431</v>
      </c>
      <c r="B4437">
        <v>0</v>
      </c>
      <c r="C4437">
        <v>21650.2</v>
      </c>
      <c r="D4437">
        <f>MOD(A4437-1+'Peaker Keys'!$B$7,'Peaker Keys'!$B$5)</f>
        <v>4454</v>
      </c>
      <c r="E4437">
        <f>INT(D4437/'Peaker Keys'!$B$6)+1</f>
        <v>186</v>
      </c>
      <c r="F4437">
        <f>MOD(D4437,'Peaker Keys'!$B$6)</f>
        <v>14</v>
      </c>
      <c r="G4437" t="str">
        <f>VLOOKUP(E4437,Clustering!$A$6:$B$370,2,FALSE)</f>
        <v>Summer Peak</v>
      </c>
      <c r="H4437">
        <f>IF('Peaker Keys'!$B$29&gt;0,MAX(0,MIN('Peaker Keys'!$B$10,B4437/'Peaker Keys'!$B$29)),0)</f>
        <v>0</v>
      </c>
      <c r="I4437">
        <f>MAX(0,MIN('Peaker Keys'!$B$10,C4437/'Peaker Keys'!$B$30))</f>
        <v>0.18136050113673868</v>
      </c>
      <c r="J4437">
        <f>IF('Peaker Keys'!$B$31=1,H4437,I4437)</f>
        <v>0</v>
      </c>
    </row>
    <row r="4438" spans="1:10" x14ac:dyDescent="0.25">
      <c r="A4438">
        <v>4432</v>
      </c>
      <c r="B4438">
        <v>0</v>
      </c>
      <c r="C4438">
        <v>25791.599999999999</v>
      </c>
      <c r="D4438">
        <f>MOD(A4438-1+'Peaker Keys'!$B$7,'Peaker Keys'!$B$5)</f>
        <v>4455</v>
      </c>
      <c r="E4438">
        <f>INT(D4438/'Peaker Keys'!$B$6)+1</f>
        <v>186</v>
      </c>
      <c r="F4438">
        <f>MOD(D4438,'Peaker Keys'!$B$6)</f>
        <v>15</v>
      </c>
      <c r="G4438" t="str">
        <f>VLOOKUP(E4438,Clustering!$A$6:$B$370,2,FALSE)</f>
        <v>Summer Peak</v>
      </c>
      <c r="H4438">
        <f>IF('Peaker Keys'!$B$29&gt;0,MAX(0,MIN('Peaker Keys'!$B$10,B4438/'Peaker Keys'!$B$29)),0)</f>
        <v>0</v>
      </c>
      <c r="I4438">
        <f>MAX(0,MIN('Peaker Keys'!$B$10,C4438/'Peaker Keys'!$B$30))</f>
        <v>0.21605239217736136</v>
      </c>
      <c r="J4438">
        <f>IF('Peaker Keys'!$B$31=1,H4438,I4438)</f>
        <v>0</v>
      </c>
    </row>
    <row r="4439" spans="1:10" x14ac:dyDescent="0.25">
      <c r="A4439">
        <v>4433</v>
      </c>
      <c r="B4439">
        <v>0</v>
      </c>
      <c r="C4439">
        <v>29302.400000000001</v>
      </c>
      <c r="D4439">
        <f>MOD(A4439-1+'Peaker Keys'!$B$7,'Peaker Keys'!$B$5)</f>
        <v>4456</v>
      </c>
      <c r="E4439">
        <f>INT(D4439/'Peaker Keys'!$B$6)+1</f>
        <v>186</v>
      </c>
      <c r="F4439">
        <f>MOD(D4439,'Peaker Keys'!$B$6)</f>
        <v>16</v>
      </c>
      <c r="G4439" t="str">
        <f>VLOOKUP(E4439,Clustering!$A$6:$B$370,2,FALSE)</f>
        <v>Summer Peak</v>
      </c>
      <c r="H4439">
        <f>IF('Peaker Keys'!$B$29&gt;0,MAX(0,MIN('Peaker Keys'!$B$10,B4439/'Peaker Keys'!$B$29)),0)</f>
        <v>0</v>
      </c>
      <c r="I4439">
        <f>MAX(0,MIN('Peaker Keys'!$B$10,C4439/'Peaker Keys'!$B$30))</f>
        <v>0.24546184093029957</v>
      </c>
      <c r="J4439">
        <f>IF('Peaker Keys'!$B$31=1,H4439,I4439)</f>
        <v>0</v>
      </c>
    </row>
    <row r="4440" spans="1:10" x14ac:dyDescent="0.25">
      <c r="A4440">
        <v>4434</v>
      </c>
      <c r="B4440">
        <v>0</v>
      </c>
      <c r="C4440">
        <v>32708.6</v>
      </c>
      <c r="D4440">
        <f>MOD(A4440-1+'Peaker Keys'!$B$7,'Peaker Keys'!$B$5)</f>
        <v>4457</v>
      </c>
      <c r="E4440">
        <f>INT(D4440/'Peaker Keys'!$B$6)+1</f>
        <v>186</v>
      </c>
      <c r="F4440">
        <f>MOD(D4440,'Peaker Keys'!$B$6)</f>
        <v>17</v>
      </c>
      <c r="G4440" t="str">
        <f>VLOOKUP(E4440,Clustering!$A$6:$B$370,2,FALSE)</f>
        <v>Summer Peak</v>
      </c>
      <c r="H4440">
        <f>IF('Peaker Keys'!$B$29&gt;0,MAX(0,MIN('Peaker Keys'!$B$10,B4440/'Peaker Keys'!$B$29)),0)</f>
        <v>0</v>
      </c>
      <c r="I4440">
        <f>MAX(0,MIN('Peaker Keys'!$B$10,C4440/'Peaker Keys'!$B$30))</f>
        <v>0.27399507106082766</v>
      </c>
      <c r="J4440">
        <f>IF('Peaker Keys'!$B$31=1,H4440,I4440)</f>
        <v>0</v>
      </c>
    </row>
    <row r="4441" spans="1:10" x14ac:dyDescent="0.25">
      <c r="A4441">
        <v>4435</v>
      </c>
      <c r="B4441">
        <v>0</v>
      </c>
      <c r="C4441">
        <v>34147.300000000003</v>
      </c>
      <c r="D4441">
        <f>MOD(A4441-1+'Peaker Keys'!$B$7,'Peaker Keys'!$B$5)</f>
        <v>4458</v>
      </c>
      <c r="E4441">
        <f>INT(D4441/'Peaker Keys'!$B$6)+1</f>
        <v>186</v>
      </c>
      <c r="F4441">
        <f>MOD(D4441,'Peaker Keys'!$B$6)</f>
        <v>18</v>
      </c>
      <c r="G4441" t="str">
        <f>VLOOKUP(E4441,Clustering!$A$6:$B$370,2,FALSE)</f>
        <v>Summer Peak</v>
      </c>
      <c r="H4441">
        <f>IF('Peaker Keys'!$B$29&gt;0,MAX(0,MIN('Peaker Keys'!$B$10,B4441/'Peaker Keys'!$B$29)),0)</f>
        <v>0</v>
      </c>
      <c r="I4441">
        <f>MAX(0,MIN('Peaker Keys'!$B$10,C4441/'Peaker Keys'!$B$30))</f>
        <v>0.28604684670194996</v>
      </c>
      <c r="J4441">
        <f>IF('Peaker Keys'!$B$31=1,H4441,I4441)</f>
        <v>0</v>
      </c>
    </row>
    <row r="4442" spans="1:10" x14ac:dyDescent="0.25">
      <c r="A4442">
        <v>4436</v>
      </c>
      <c r="B4442">
        <v>0</v>
      </c>
      <c r="C4442">
        <v>29212.1</v>
      </c>
      <c r="D4442">
        <f>MOD(A4442-1+'Peaker Keys'!$B$7,'Peaker Keys'!$B$5)</f>
        <v>4459</v>
      </c>
      <c r="E4442">
        <f>INT(D4442/'Peaker Keys'!$B$6)+1</f>
        <v>186</v>
      </c>
      <c r="F4442">
        <f>MOD(D4442,'Peaker Keys'!$B$6)</f>
        <v>19</v>
      </c>
      <c r="G4442" t="str">
        <f>VLOOKUP(E4442,Clustering!$A$6:$B$370,2,FALSE)</f>
        <v>Summer Peak</v>
      </c>
      <c r="H4442">
        <f>IF('Peaker Keys'!$B$29&gt;0,MAX(0,MIN('Peaker Keys'!$B$10,B4442/'Peaker Keys'!$B$29)),0)</f>
        <v>0</v>
      </c>
      <c r="I4442">
        <f>MAX(0,MIN('Peaker Keys'!$B$10,C4442/'Peaker Keys'!$B$30))</f>
        <v>0.24470541127825718</v>
      </c>
      <c r="J4442">
        <f>IF('Peaker Keys'!$B$31=1,H4442,I4442)</f>
        <v>0</v>
      </c>
    </row>
    <row r="4443" spans="1:10" x14ac:dyDescent="0.25">
      <c r="A4443">
        <v>4437</v>
      </c>
      <c r="B4443">
        <v>0</v>
      </c>
      <c r="C4443">
        <v>13185.3</v>
      </c>
      <c r="D4443">
        <f>MOD(A4443-1+'Peaker Keys'!$B$7,'Peaker Keys'!$B$5)</f>
        <v>4460</v>
      </c>
      <c r="E4443">
        <f>INT(D4443/'Peaker Keys'!$B$6)+1</f>
        <v>186</v>
      </c>
      <c r="F4443">
        <f>MOD(D4443,'Peaker Keys'!$B$6)</f>
        <v>20</v>
      </c>
      <c r="G4443" t="str">
        <f>VLOOKUP(E4443,Clustering!$A$6:$B$370,2,FALSE)</f>
        <v>Summer Peak</v>
      </c>
      <c r="H4443">
        <f>IF('Peaker Keys'!$B$29&gt;0,MAX(0,MIN('Peaker Keys'!$B$10,B4443/'Peaker Keys'!$B$29)),0)</f>
        <v>0</v>
      </c>
      <c r="I4443">
        <f>MAX(0,MIN('Peaker Keys'!$B$10,C4443/'Peaker Keys'!$B$30))</f>
        <v>0.11045129447479655</v>
      </c>
      <c r="J4443">
        <f>IF('Peaker Keys'!$B$31=1,H4443,I4443)</f>
        <v>0</v>
      </c>
    </row>
    <row r="4444" spans="1:10" x14ac:dyDescent="0.25">
      <c r="A4444">
        <v>4438</v>
      </c>
      <c r="B4444">
        <v>0</v>
      </c>
      <c r="C4444">
        <v>5691.2</v>
      </c>
      <c r="D4444">
        <f>MOD(A4444-1+'Peaker Keys'!$B$7,'Peaker Keys'!$B$5)</f>
        <v>4461</v>
      </c>
      <c r="E4444">
        <f>INT(D4444/'Peaker Keys'!$B$6)+1</f>
        <v>186</v>
      </c>
      <c r="F4444">
        <f>MOD(D4444,'Peaker Keys'!$B$6)</f>
        <v>21</v>
      </c>
      <c r="G4444" t="str">
        <f>VLOOKUP(E4444,Clustering!$A$6:$B$370,2,FALSE)</f>
        <v>Summer Peak</v>
      </c>
      <c r="H4444">
        <f>IF('Peaker Keys'!$B$29&gt;0,MAX(0,MIN('Peaker Keys'!$B$10,B4444/'Peaker Keys'!$B$29)),0)</f>
        <v>0</v>
      </c>
      <c r="I4444">
        <f>MAX(0,MIN('Peaker Keys'!$B$10,C4444/'Peaker Keys'!$B$30))</f>
        <v>4.7674334836140413E-2</v>
      </c>
      <c r="J4444">
        <f>IF('Peaker Keys'!$B$31=1,H4444,I4444)</f>
        <v>0</v>
      </c>
    </row>
    <row r="4445" spans="1:10" x14ac:dyDescent="0.25">
      <c r="A4445">
        <v>4439</v>
      </c>
      <c r="B4445">
        <v>0</v>
      </c>
      <c r="C4445">
        <v>1481.9</v>
      </c>
      <c r="D4445">
        <f>MOD(A4445-1+'Peaker Keys'!$B$7,'Peaker Keys'!$B$5)</f>
        <v>4462</v>
      </c>
      <c r="E4445">
        <f>INT(D4445/'Peaker Keys'!$B$6)+1</f>
        <v>186</v>
      </c>
      <c r="F4445">
        <f>MOD(D4445,'Peaker Keys'!$B$6)</f>
        <v>22</v>
      </c>
      <c r="G4445" t="str">
        <f>VLOOKUP(E4445,Clustering!$A$6:$B$370,2,FALSE)</f>
        <v>Summer Peak</v>
      </c>
      <c r="H4445">
        <f>IF('Peaker Keys'!$B$29&gt;0,MAX(0,MIN('Peaker Keys'!$B$10,B4445/'Peaker Keys'!$B$29)),0)</f>
        <v>0</v>
      </c>
      <c r="I4445">
        <f>MAX(0,MIN('Peaker Keys'!$B$10,C4445/'Peaker Keys'!$B$30))</f>
        <v>1.2413655607547877E-2</v>
      </c>
      <c r="J4445">
        <f>IF('Peaker Keys'!$B$31=1,H4445,I4445)</f>
        <v>0</v>
      </c>
    </row>
    <row r="4446" spans="1:10" x14ac:dyDescent="0.25">
      <c r="A4446">
        <v>4440</v>
      </c>
      <c r="B4446">
        <v>0</v>
      </c>
      <c r="C4446">
        <v>1258.5999999999999</v>
      </c>
      <c r="D4446">
        <f>MOD(A4446-1+'Peaker Keys'!$B$7,'Peaker Keys'!$B$5)</f>
        <v>4463</v>
      </c>
      <c r="E4446">
        <f>INT(D4446/'Peaker Keys'!$B$6)+1</f>
        <v>186</v>
      </c>
      <c r="F4446">
        <f>MOD(D4446,'Peaker Keys'!$B$6)</f>
        <v>23</v>
      </c>
      <c r="G4446" t="str">
        <f>VLOOKUP(E4446,Clustering!$A$6:$B$370,2,FALSE)</f>
        <v>Summer Peak</v>
      </c>
      <c r="H4446">
        <f>IF('Peaker Keys'!$B$29&gt;0,MAX(0,MIN('Peaker Keys'!$B$10,B4446/'Peaker Keys'!$B$29)),0)</f>
        <v>0</v>
      </c>
      <c r="I4446">
        <f>MAX(0,MIN('Peaker Keys'!$B$10,C4446/'Peaker Keys'!$B$30))</f>
        <v>1.0543104762574909E-2</v>
      </c>
      <c r="J4446">
        <f>IF('Peaker Keys'!$B$31=1,H4446,I4446)</f>
        <v>0</v>
      </c>
    </row>
    <row r="4447" spans="1:10" x14ac:dyDescent="0.25">
      <c r="A4447">
        <v>4441</v>
      </c>
      <c r="B4447">
        <v>0</v>
      </c>
      <c r="C4447">
        <v>1258.5999999999999</v>
      </c>
      <c r="D4447">
        <f>MOD(A4447-1+'Peaker Keys'!$B$7,'Peaker Keys'!$B$5)</f>
        <v>4464</v>
      </c>
      <c r="E4447">
        <f>INT(D4447/'Peaker Keys'!$B$6)+1</f>
        <v>187</v>
      </c>
      <c r="F4447">
        <f>MOD(D4447,'Peaker Keys'!$B$6)</f>
        <v>0</v>
      </c>
      <c r="G4447" t="str">
        <f>VLOOKUP(E4447,Clustering!$A$6:$B$370,2,FALSE)</f>
        <v>Fall</v>
      </c>
      <c r="H4447">
        <f>IF('Peaker Keys'!$B$29&gt;0,MAX(0,MIN('Peaker Keys'!$B$10,B4447/'Peaker Keys'!$B$29)),0)</f>
        <v>0</v>
      </c>
      <c r="I4447">
        <f>MAX(0,MIN('Peaker Keys'!$B$10,C4447/'Peaker Keys'!$B$30))</f>
        <v>1.0543104762574909E-2</v>
      </c>
      <c r="J4447">
        <f>IF('Peaker Keys'!$B$31=1,H4447,I4447)</f>
        <v>0</v>
      </c>
    </row>
    <row r="4448" spans="1:10" x14ac:dyDescent="0.25">
      <c r="A4448">
        <v>4442</v>
      </c>
      <c r="B4448">
        <v>0</v>
      </c>
      <c r="C4448">
        <v>1258.5999999999999</v>
      </c>
      <c r="D4448">
        <f>MOD(A4448-1+'Peaker Keys'!$B$7,'Peaker Keys'!$B$5)</f>
        <v>4465</v>
      </c>
      <c r="E4448">
        <f>INT(D4448/'Peaker Keys'!$B$6)+1</f>
        <v>187</v>
      </c>
      <c r="F4448">
        <f>MOD(D4448,'Peaker Keys'!$B$6)</f>
        <v>1</v>
      </c>
      <c r="G4448" t="str">
        <f>VLOOKUP(E4448,Clustering!$A$6:$B$370,2,FALSE)</f>
        <v>Fall</v>
      </c>
      <c r="H4448">
        <f>IF('Peaker Keys'!$B$29&gt;0,MAX(0,MIN('Peaker Keys'!$B$10,B4448/'Peaker Keys'!$B$29)),0)</f>
        <v>0</v>
      </c>
      <c r="I4448">
        <f>MAX(0,MIN('Peaker Keys'!$B$10,C4448/'Peaker Keys'!$B$30))</f>
        <v>1.0543104762574909E-2</v>
      </c>
      <c r="J4448">
        <f>IF('Peaker Keys'!$B$31=1,H4448,I4448)</f>
        <v>0</v>
      </c>
    </row>
    <row r="4449" spans="1:10" x14ac:dyDescent="0.25">
      <c r="A4449">
        <v>4443</v>
      </c>
      <c r="B4449">
        <v>0</v>
      </c>
      <c r="C4449">
        <v>1258.5999999999999</v>
      </c>
      <c r="D4449">
        <f>MOD(A4449-1+'Peaker Keys'!$B$7,'Peaker Keys'!$B$5)</f>
        <v>4466</v>
      </c>
      <c r="E4449">
        <f>INT(D4449/'Peaker Keys'!$B$6)+1</f>
        <v>187</v>
      </c>
      <c r="F4449">
        <f>MOD(D4449,'Peaker Keys'!$B$6)</f>
        <v>2</v>
      </c>
      <c r="G4449" t="str">
        <f>VLOOKUP(E4449,Clustering!$A$6:$B$370,2,FALSE)</f>
        <v>Fall</v>
      </c>
      <c r="H4449">
        <f>IF('Peaker Keys'!$B$29&gt;0,MAX(0,MIN('Peaker Keys'!$B$10,B4449/'Peaker Keys'!$B$29)),0)</f>
        <v>0</v>
      </c>
      <c r="I4449">
        <f>MAX(0,MIN('Peaker Keys'!$B$10,C4449/'Peaker Keys'!$B$30))</f>
        <v>1.0543104762574909E-2</v>
      </c>
      <c r="J4449">
        <f>IF('Peaker Keys'!$B$31=1,H4449,I4449)</f>
        <v>0</v>
      </c>
    </row>
    <row r="4450" spans="1:10" x14ac:dyDescent="0.25">
      <c r="A4450">
        <v>4444</v>
      </c>
      <c r="B4450">
        <v>0</v>
      </c>
      <c r="C4450">
        <v>1258.5999999999999</v>
      </c>
      <c r="D4450">
        <f>MOD(A4450-1+'Peaker Keys'!$B$7,'Peaker Keys'!$B$5)</f>
        <v>4467</v>
      </c>
      <c r="E4450">
        <f>INT(D4450/'Peaker Keys'!$B$6)+1</f>
        <v>187</v>
      </c>
      <c r="F4450">
        <f>MOD(D4450,'Peaker Keys'!$B$6)</f>
        <v>3</v>
      </c>
      <c r="G4450" t="str">
        <f>VLOOKUP(E4450,Clustering!$A$6:$B$370,2,FALSE)</f>
        <v>Fall</v>
      </c>
      <c r="H4450">
        <f>IF('Peaker Keys'!$B$29&gt;0,MAX(0,MIN('Peaker Keys'!$B$10,B4450/'Peaker Keys'!$B$29)),0)</f>
        <v>0</v>
      </c>
      <c r="I4450">
        <f>MAX(0,MIN('Peaker Keys'!$B$10,C4450/'Peaker Keys'!$B$30))</f>
        <v>1.0543104762574909E-2</v>
      </c>
      <c r="J4450">
        <f>IF('Peaker Keys'!$B$31=1,H4450,I4450)</f>
        <v>0</v>
      </c>
    </row>
    <row r="4451" spans="1:10" x14ac:dyDescent="0.25">
      <c r="A4451">
        <v>4445</v>
      </c>
      <c r="B4451">
        <v>0</v>
      </c>
      <c r="C4451">
        <v>1258.5999999999999</v>
      </c>
      <c r="D4451">
        <f>MOD(A4451-1+'Peaker Keys'!$B$7,'Peaker Keys'!$B$5)</f>
        <v>4468</v>
      </c>
      <c r="E4451">
        <f>INT(D4451/'Peaker Keys'!$B$6)+1</f>
        <v>187</v>
      </c>
      <c r="F4451">
        <f>MOD(D4451,'Peaker Keys'!$B$6)</f>
        <v>4</v>
      </c>
      <c r="G4451" t="str">
        <f>VLOOKUP(E4451,Clustering!$A$6:$B$370,2,FALSE)</f>
        <v>Fall</v>
      </c>
      <c r="H4451">
        <f>IF('Peaker Keys'!$B$29&gt;0,MAX(0,MIN('Peaker Keys'!$B$10,B4451/'Peaker Keys'!$B$29)),0)</f>
        <v>0</v>
      </c>
      <c r="I4451">
        <f>MAX(0,MIN('Peaker Keys'!$B$10,C4451/'Peaker Keys'!$B$30))</f>
        <v>1.0543104762574909E-2</v>
      </c>
      <c r="J4451">
        <f>IF('Peaker Keys'!$B$31=1,H4451,I4451)</f>
        <v>0</v>
      </c>
    </row>
    <row r="4452" spans="1:10" x14ac:dyDescent="0.25">
      <c r="A4452">
        <v>4446</v>
      </c>
      <c r="B4452">
        <v>0</v>
      </c>
      <c r="C4452">
        <v>1258.5999999999999</v>
      </c>
      <c r="D4452">
        <f>MOD(A4452-1+'Peaker Keys'!$B$7,'Peaker Keys'!$B$5)</f>
        <v>4469</v>
      </c>
      <c r="E4452">
        <f>INT(D4452/'Peaker Keys'!$B$6)+1</f>
        <v>187</v>
      </c>
      <c r="F4452">
        <f>MOD(D4452,'Peaker Keys'!$B$6)</f>
        <v>5</v>
      </c>
      <c r="G4452" t="str">
        <f>VLOOKUP(E4452,Clustering!$A$6:$B$370,2,FALSE)</f>
        <v>Fall</v>
      </c>
      <c r="H4452">
        <f>IF('Peaker Keys'!$B$29&gt;0,MAX(0,MIN('Peaker Keys'!$B$10,B4452/'Peaker Keys'!$B$29)),0)</f>
        <v>0</v>
      </c>
      <c r="I4452">
        <f>MAX(0,MIN('Peaker Keys'!$B$10,C4452/'Peaker Keys'!$B$30))</f>
        <v>1.0543104762574909E-2</v>
      </c>
      <c r="J4452">
        <f>IF('Peaker Keys'!$B$31=1,H4452,I4452)</f>
        <v>0</v>
      </c>
    </row>
    <row r="4453" spans="1:10" x14ac:dyDescent="0.25">
      <c r="A4453">
        <v>4447</v>
      </c>
      <c r="B4453">
        <v>0</v>
      </c>
      <c r="C4453">
        <v>1194.9000000000001</v>
      </c>
      <c r="D4453">
        <f>MOD(A4453-1+'Peaker Keys'!$B$7,'Peaker Keys'!$B$5)</f>
        <v>4470</v>
      </c>
      <c r="E4453">
        <f>INT(D4453/'Peaker Keys'!$B$6)+1</f>
        <v>187</v>
      </c>
      <c r="F4453">
        <f>MOD(D4453,'Peaker Keys'!$B$6)</f>
        <v>6</v>
      </c>
      <c r="G4453" t="str">
        <f>VLOOKUP(E4453,Clustering!$A$6:$B$370,2,FALSE)</f>
        <v>Fall</v>
      </c>
      <c r="H4453">
        <f>IF('Peaker Keys'!$B$29&gt;0,MAX(0,MIN('Peaker Keys'!$B$10,B4453/'Peaker Keys'!$B$29)),0)</f>
        <v>0</v>
      </c>
      <c r="I4453">
        <f>MAX(0,MIN('Peaker Keys'!$B$10,C4453/'Peaker Keys'!$B$30))</f>
        <v>1.0009499349118671E-2</v>
      </c>
      <c r="J4453">
        <f>IF('Peaker Keys'!$B$31=1,H4453,I4453)</f>
        <v>0</v>
      </c>
    </row>
    <row r="4454" spans="1:10" x14ac:dyDescent="0.25">
      <c r="A4454">
        <v>4448</v>
      </c>
      <c r="B4454">
        <v>0</v>
      </c>
      <c r="C4454">
        <v>1194.9000000000001</v>
      </c>
      <c r="D4454">
        <f>MOD(A4454-1+'Peaker Keys'!$B$7,'Peaker Keys'!$B$5)</f>
        <v>4471</v>
      </c>
      <c r="E4454">
        <f>INT(D4454/'Peaker Keys'!$B$6)+1</f>
        <v>187</v>
      </c>
      <c r="F4454">
        <f>MOD(D4454,'Peaker Keys'!$B$6)</f>
        <v>7</v>
      </c>
      <c r="G4454" t="str">
        <f>VLOOKUP(E4454,Clustering!$A$6:$B$370,2,FALSE)</f>
        <v>Fall</v>
      </c>
      <c r="H4454">
        <f>IF('Peaker Keys'!$B$29&gt;0,MAX(0,MIN('Peaker Keys'!$B$10,B4454/'Peaker Keys'!$B$29)),0)</f>
        <v>0</v>
      </c>
      <c r="I4454">
        <f>MAX(0,MIN('Peaker Keys'!$B$10,C4454/'Peaker Keys'!$B$30))</f>
        <v>1.0009499349118671E-2</v>
      </c>
      <c r="J4454">
        <f>IF('Peaker Keys'!$B$31=1,H4454,I4454)</f>
        <v>0</v>
      </c>
    </row>
    <row r="4455" spans="1:10" x14ac:dyDescent="0.25">
      <c r="A4455">
        <v>4449</v>
      </c>
      <c r="B4455">
        <v>0</v>
      </c>
      <c r="C4455">
        <v>1194.9000000000001</v>
      </c>
      <c r="D4455">
        <f>MOD(A4455-1+'Peaker Keys'!$B$7,'Peaker Keys'!$B$5)</f>
        <v>4472</v>
      </c>
      <c r="E4455">
        <f>INT(D4455/'Peaker Keys'!$B$6)+1</f>
        <v>187</v>
      </c>
      <c r="F4455">
        <f>MOD(D4455,'Peaker Keys'!$B$6)</f>
        <v>8</v>
      </c>
      <c r="G4455" t="str">
        <f>VLOOKUP(E4455,Clustering!$A$6:$B$370,2,FALSE)</f>
        <v>Fall</v>
      </c>
      <c r="H4455">
        <f>IF('Peaker Keys'!$B$29&gt;0,MAX(0,MIN('Peaker Keys'!$B$10,B4455/'Peaker Keys'!$B$29)),0)</f>
        <v>0</v>
      </c>
      <c r="I4455">
        <f>MAX(0,MIN('Peaker Keys'!$B$10,C4455/'Peaker Keys'!$B$30))</f>
        <v>1.0009499349118671E-2</v>
      </c>
      <c r="J4455">
        <f>IF('Peaker Keys'!$B$31=1,H4455,I4455)</f>
        <v>0</v>
      </c>
    </row>
    <row r="4456" spans="1:10" x14ac:dyDescent="0.25">
      <c r="A4456">
        <v>4450</v>
      </c>
      <c r="B4456">
        <v>0</v>
      </c>
      <c r="C4456">
        <v>1194.9000000000001</v>
      </c>
      <c r="D4456">
        <f>MOD(A4456-1+'Peaker Keys'!$B$7,'Peaker Keys'!$B$5)</f>
        <v>4473</v>
      </c>
      <c r="E4456">
        <f>INT(D4456/'Peaker Keys'!$B$6)+1</f>
        <v>187</v>
      </c>
      <c r="F4456">
        <f>MOD(D4456,'Peaker Keys'!$B$6)</f>
        <v>9</v>
      </c>
      <c r="G4456" t="str">
        <f>VLOOKUP(E4456,Clustering!$A$6:$B$370,2,FALSE)</f>
        <v>Fall</v>
      </c>
      <c r="H4456">
        <f>IF('Peaker Keys'!$B$29&gt;0,MAX(0,MIN('Peaker Keys'!$B$10,B4456/'Peaker Keys'!$B$29)),0)</f>
        <v>0</v>
      </c>
      <c r="I4456">
        <f>MAX(0,MIN('Peaker Keys'!$B$10,C4456/'Peaker Keys'!$B$30))</f>
        <v>1.0009499349118671E-2</v>
      </c>
      <c r="J4456">
        <f>IF('Peaker Keys'!$B$31=1,H4456,I4456)</f>
        <v>0</v>
      </c>
    </row>
    <row r="4457" spans="1:10" x14ac:dyDescent="0.25">
      <c r="A4457">
        <v>4451</v>
      </c>
      <c r="B4457">
        <v>0</v>
      </c>
      <c r="C4457">
        <v>1194.9000000000001</v>
      </c>
      <c r="D4457">
        <f>MOD(A4457-1+'Peaker Keys'!$B$7,'Peaker Keys'!$B$5)</f>
        <v>4474</v>
      </c>
      <c r="E4457">
        <f>INT(D4457/'Peaker Keys'!$B$6)+1</f>
        <v>187</v>
      </c>
      <c r="F4457">
        <f>MOD(D4457,'Peaker Keys'!$B$6)</f>
        <v>10</v>
      </c>
      <c r="G4457" t="str">
        <f>VLOOKUP(E4457,Clustering!$A$6:$B$370,2,FALSE)</f>
        <v>Fall</v>
      </c>
      <c r="H4457">
        <f>IF('Peaker Keys'!$B$29&gt;0,MAX(0,MIN('Peaker Keys'!$B$10,B4457/'Peaker Keys'!$B$29)),0)</f>
        <v>0</v>
      </c>
      <c r="I4457">
        <f>MAX(0,MIN('Peaker Keys'!$B$10,C4457/'Peaker Keys'!$B$30))</f>
        <v>1.0009499349118671E-2</v>
      </c>
      <c r="J4457">
        <f>IF('Peaker Keys'!$B$31=1,H4457,I4457)</f>
        <v>0</v>
      </c>
    </row>
    <row r="4458" spans="1:10" x14ac:dyDescent="0.25">
      <c r="A4458">
        <v>4452</v>
      </c>
      <c r="B4458">
        <v>0</v>
      </c>
      <c r="C4458">
        <v>1194.9000000000001</v>
      </c>
      <c r="D4458">
        <f>MOD(A4458-1+'Peaker Keys'!$B$7,'Peaker Keys'!$B$5)</f>
        <v>4475</v>
      </c>
      <c r="E4458">
        <f>INT(D4458/'Peaker Keys'!$B$6)+1</f>
        <v>187</v>
      </c>
      <c r="F4458">
        <f>MOD(D4458,'Peaker Keys'!$B$6)</f>
        <v>11</v>
      </c>
      <c r="G4458" t="str">
        <f>VLOOKUP(E4458,Clustering!$A$6:$B$370,2,FALSE)</f>
        <v>Fall</v>
      </c>
      <c r="H4458">
        <f>IF('Peaker Keys'!$B$29&gt;0,MAX(0,MIN('Peaker Keys'!$B$10,B4458/'Peaker Keys'!$B$29)),0)</f>
        <v>0</v>
      </c>
      <c r="I4458">
        <f>MAX(0,MIN('Peaker Keys'!$B$10,C4458/'Peaker Keys'!$B$30))</f>
        <v>1.0009499349118671E-2</v>
      </c>
      <c r="J4458">
        <f>IF('Peaker Keys'!$B$31=1,H4458,I4458)</f>
        <v>0</v>
      </c>
    </row>
    <row r="4459" spans="1:10" x14ac:dyDescent="0.25">
      <c r="A4459">
        <v>4453</v>
      </c>
      <c r="B4459">
        <v>0</v>
      </c>
      <c r="C4459">
        <v>1448.4</v>
      </c>
      <c r="D4459">
        <f>MOD(A4459-1+'Peaker Keys'!$B$7,'Peaker Keys'!$B$5)</f>
        <v>4476</v>
      </c>
      <c r="E4459">
        <f>INT(D4459/'Peaker Keys'!$B$6)+1</f>
        <v>187</v>
      </c>
      <c r="F4459">
        <f>MOD(D4459,'Peaker Keys'!$B$6)</f>
        <v>12</v>
      </c>
      <c r="G4459" t="str">
        <f>VLOOKUP(E4459,Clustering!$A$6:$B$370,2,FALSE)</f>
        <v>Fall</v>
      </c>
      <c r="H4459">
        <f>IF('Peaker Keys'!$B$29&gt;0,MAX(0,MIN('Peaker Keys'!$B$10,B4459/'Peaker Keys'!$B$29)),0)</f>
        <v>0</v>
      </c>
      <c r="I4459">
        <f>MAX(0,MIN('Peaker Keys'!$B$10,C4459/'Peaker Keys'!$B$30))</f>
        <v>1.213303109654656E-2</v>
      </c>
      <c r="J4459">
        <f>IF('Peaker Keys'!$B$31=1,H4459,I4459)</f>
        <v>0</v>
      </c>
    </row>
    <row r="4460" spans="1:10" x14ac:dyDescent="0.25">
      <c r="A4460">
        <v>4454</v>
      </c>
      <c r="B4460">
        <v>0</v>
      </c>
      <c r="C4460">
        <v>4990.7</v>
      </c>
      <c r="D4460">
        <f>MOD(A4460-1+'Peaker Keys'!$B$7,'Peaker Keys'!$B$5)</f>
        <v>4477</v>
      </c>
      <c r="E4460">
        <f>INT(D4460/'Peaker Keys'!$B$6)+1</f>
        <v>187</v>
      </c>
      <c r="F4460">
        <f>MOD(D4460,'Peaker Keys'!$B$6)</f>
        <v>13</v>
      </c>
      <c r="G4460" t="str">
        <f>VLOOKUP(E4460,Clustering!$A$6:$B$370,2,FALSE)</f>
        <v>Fall</v>
      </c>
      <c r="H4460">
        <f>IF('Peaker Keys'!$B$29&gt;0,MAX(0,MIN('Peaker Keys'!$B$10,B4460/'Peaker Keys'!$B$29)),0)</f>
        <v>0</v>
      </c>
      <c r="I4460">
        <f>MAX(0,MIN('Peaker Keys'!$B$10,C4460/'Peaker Keys'!$B$30))</f>
        <v>4.1806350658336724E-2</v>
      </c>
      <c r="J4460">
        <f>IF('Peaker Keys'!$B$31=1,H4460,I4460)</f>
        <v>0</v>
      </c>
    </row>
    <row r="4461" spans="1:10" x14ac:dyDescent="0.25">
      <c r="A4461">
        <v>4455</v>
      </c>
      <c r="B4461">
        <v>166.9</v>
      </c>
      <c r="C4461">
        <v>7372.1</v>
      </c>
      <c r="D4461">
        <f>MOD(A4461-1+'Peaker Keys'!$B$7,'Peaker Keys'!$B$5)</f>
        <v>4478</v>
      </c>
      <c r="E4461">
        <f>INT(D4461/'Peaker Keys'!$B$6)+1</f>
        <v>187</v>
      </c>
      <c r="F4461">
        <f>MOD(D4461,'Peaker Keys'!$B$6)</f>
        <v>14</v>
      </c>
      <c r="G4461" t="str">
        <f>VLOOKUP(E4461,Clustering!$A$6:$B$370,2,FALSE)</f>
        <v>Fall</v>
      </c>
      <c r="H4461">
        <f>IF('Peaker Keys'!$B$29&gt;0,MAX(0,MIN('Peaker Keys'!$B$10,B4461/'Peaker Keys'!$B$29)),0)</f>
        <v>0.39252116650987773</v>
      </c>
      <c r="I4461">
        <f>MAX(0,MIN('Peaker Keys'!$B$10,C4461/'Peaker Keys'!$B$30))</f>
        <v>6.1754983807546876E-2</v>
      </c>
      <c r="J4461">
        <f>IF('Peaker Keys'!$B$31=1,H4461,I4461)</f>
        <v>0.39252116650987773</v>
      </c>
    </row>
    <row r="4462" spans="1:10" x14ac:dyDescent="0.25">
      <c r="A4462">
        <v>4456</v>
      </c>
      <c r="B4462">
        <v>225.4</v>
      </c>
      <c r="C4462">
        <v>9822.2000000000007</v>
      </c>
      <c r="D4462">
        <f>MOD(A4462-1+'Peaker Keys'!$B$7,'Peaker Keys'!$B$5)</f>
        <v>4479</v>
      </c>
      <c r="E4462">
        <f>INT(D4462/'Peaker Keys'!$B$6)+1</f>
        <v>187</v>
      </c>
      <c r="F4462">
        <f>MOD(D4462,'Peaker Keys'!$B$6)</f>
        <v>15</v>
      </c>
      <c r="G4462" t="str">
        <f>VLOOKUP(E4462,Clustering!$A$6:$B$370,2,FALSE)</f>
        <v>Fall</v>
      </c>
      <c r="H4462">
        <f>IF('Peaker Keys'!$B$29&gt;0,MAX(0,MIN('Peaker Keys'!$B$10,B4462/'Peaker Keys'!$B$29)),0)</f>
        <v>0.53010348071495772</v>
      </c>
      <c r="I4462">
        <f>MAX(0,MIN('Peaker Keys'!$B$10,C4462/'Peaker Keys'!$B$30))</f>
        <v>8.2279106625586587E-2</v>
      </c>
      <c r="J4462">
        <f>IF('Peaker Keys'!$B$31=1,H4462,I4462)</f>
        <v>0.53010348071495772</v>
      </c>
    </row>
    <row r="4463" spans="1:10" x14ac:dyDescent="0.25">
      <c r="A4463">
        <v>4457</v>
      </c>
      <c r="B4463">
        <v>225.4</v>
      </c>
      <c r="C4463">
        <v>13169.8</v>
      </c>
      <c r="D4463">
        <f>MOD(A4463-1+'Peaker Keys'!$B$7,'Peaker Keys'!$B$5)</f>
        <v>4480</v>
      </c>
      <c r="E4463">
        <f>INT(D4463/'Peaker Keys'!$B$6)+1</f>
        <v>187</v>
      </c>
      <c r="F4463">
        <f>MOD(D4463,'Peaker Keys'!$B$6)</f>
        <v>16</v>
      </c>
      <c r="G4463" t="str">
        <f>VLOOKUP(E4463,Clustering!$A$6:$B$370,2,FALSE)</f>
        <v>Fall</v>
      </c>
      <c r="H4463">
        <f>IF('Peaker Keys'!$B$29&gt;0,MAX(0,MIN('Peaker Keys'!$B$10,B4463/'Peaker Keys'!$B$29)),0)</f>
        <v>0.53010348071495772</v>
      </c>
      <c r="I4463">
        <f>MAX(0,MIN('Peaker Keys'!$B$10,C4463/'Peaker Keys'!$B$30))</f>
        <v>0.11032145328313923</v>
      </c>
      <c r="J4463">
        <f>IF('Peaker Keys'!$B$31=1,H4463,I4463)</f>
        <v>0.53010348071495772</v>
      </c>
    </row>
    <row r="4464" spans="1:10" x14ac:dyDescent="0.25">
      <c r="A4464">
        <v>4458</v>
      </c>
      <c r="B4464">
        <v>225.4</v>
      </c>
      <c r="C4464">
        <v>19844.5</v>
      </c>
      <c r="D4464">
        <f>MOD(A4464-1+'Peaker Keys'!$B$7,'Peaker Keys'!$B$5)</f>
        <v>4481</v>
      </c>
      <c r="E4464">
        <f>INT(D4464/'Peaker Keys'!$B$6)+1</f>
        <v>187</v>
      </c>
      <c r="F4464">
        <f>MOD(D4464,'Peaker Keys'!$B$6)</f>
        <v>17</v>
      </c>
      <c r="G4464" t="str">
        <f>VLOOKUP(E4464,Clustering!$A$6:$B$370,2,FALSE)</f>
        <v>Fall</v>
      </c>
      <c r="H4464">
        <f>IF('Peaker Keys'!$B$29&gt;0,MAX(0,MIN('Peaker Keys'!$B$10,B4464/'Peaker Keys'!$B$29)),0)</f>
        <v>0.53010348071495772</v>
      </c>
      <c r="I4464">
        <f>MAX(0,MIN('Peaker Keys'!$B$10,C4464/'Peaker Keys'!$B$30))</f>
        <v>0.16623442115121387</v>
      </c>
      <c r="J4464">
        <f>IF('Peaker Keys'!$B$31=1,H4464,I4464)</f>
        <v>0.53010348071495772</v>
      </c>
    </row>
    <row r="4465" spans="1:10" x14ac:dyDescent="0.25">
      <c r="A4465">
        <v>4459</v>
      </c>
      <c r="B4465">
        <v>225.4</v>
      </c>
      <c r="C4465">
        <v>24955.8</v>
      </c>
      <c r="D4465">
        <f>MOD(A4465-1+'Peaker Keys'!$B$7,'Peaker Keys'!$B$5)</f>
        <v>4482</v>
      </c>
      <c r="E4465">
        <f>INT(D4465/'Peaker Keys'!$B$6)+1</f>
        <v>187</v>
      </c>
      <c r="F4465">
        <f>MOD(D4465,'Peaker Keys'!$B$6)</f>
        <v>18</v>
      </c>
      <c r="G4465" t="str">
        <f>VLOOKUP(E4465,Clustering!$A$6:$B$370,2,FALSE)</f>
        <v>Fall</v>
      </c>
      <c r="H4465">
        <f>IF('Peaker Keys'!$B$29&gt;0,MAX(0,MIN('Peaker Keys'!$B$10,B4465/'Peaker Keys'!$B$29)),0)</f>
        <v>0.53010348071495772</v>
      </c>
      <c r="I4465">
        <f>MAX(0,MIN('Peaker Keys'!$B$10,C4465/'Peaker Keys'!$B$30))</f>
        <v>0.20905102004915535</v>
      </c>
      <c r="J4465">
        <f>IF('Peaker Keys'!$B$31=1,H4465,I4465)</f>
        <v>0.53010348071495772</v>
      </c>
    </row>
    <row r="4466" spans="1:10" x14ac:dyDescent="0.25">
      <c r="A4466">
        <v>4460</v>
      </c>
      <c r="B4466">
        <v>225.4</v>
      </c>
      <c r="C4466">
        <v>21166.3</v>
      </c>
      <c r="D4466">
        <f>MOD(A4466-1+'Peaker Keys'!$B$7,'Peaker Keys'!$B$5)</f>
        <v>4483</v>
      </c>
      <c r="E4466">
        <f>INT(D4466/'Peaker Keys'!$B$6)+1</f>
        <v>187</v>
      </c>
      <c r="F4466">
        <f>MOD(D4466,'Peaker Keys'!$B$6)</f>
        <v>19</v>
      </c>
      <c r="G4466" t="str">
        <f>VLOOKUP(E4466,Clustering!$A$6:$B$370,2,FALSE)</f>
        <v>Fall</v>
      </c>
      <c r="H4466">
        <f>IF('Peaker Keys'!$B$29&gt;0,MAX(0,MIN('Peaker Keys'!$B$10,B4466/'Peaker Keys'!$B$29)),0)</f>
        <v>0.53010348071495772</v>
      </c>
      <c r="I4466">
        <f>MAX(0,MIN('Peaker Keys'!$B$10,C4466/'Peaker Keys'!$B$30))</f>
        <v>0.1773069429017077</v>
      </c>
      <c r="J4466">
        <f>IF('Peaker Keys'!$B$31=1,H4466,I4466)</f>
        <v>0.53010348071495772</v>
      </c>
    </row>
    <row r="4467" spans="1:10" x14ac:dyDescent="0.25">
      <c r="A4467">
        <v>4461</v>
      </c>
      <c r="B4467">
        <v>0</v>
      </c>
      <c r="C4467">
        <v>8627.7999999999993</v>
      </c>
      <c r="D4467">
        <f>MOD(A4467-1+'Peaker Keys'!$B$7,'Peaker Keys'!$B$5)</f>
        <v>4484</v>
      </c>
      <c r="E4467">
        <f>INT(D4467/'Peaker Keys'!$B$6)+1</f>
        <v>187</v>
      </c>
      <c r="F4467">
        <f>MOD(D4467,'Peaker Keys'!$B$6)</f>
        <v>20</v>
      </c>
      <c r="G4467" t="str">
        <f>VLOOKUP(E4467,Clustering!$A$6:$B$370,2,FALSE)</f>
        <v>Fall</v>
      </c>
      <c r="H4467">
        <f>IF('Peaker Keys'!$B$29&gt;0,MAX(0,MIN('Peaker Keys'!$B$10,B4467/'Peaker Keys'!$B$29)),0)</f>
        <v>0</v>
      </c>
      <c r="I4467">
        <f>MAX(0,MIN('Peaker Keys'!$B$10,C4467/'Peaker Keys'!$B$30))</f>
        <v>7.2273795702005247E-2</v>
      </c>
      <c r="J4467">
        <f>IF('Peaker Keys'!$B$31=1,H4467,I4467)</f>
        <v>0</v>
      </c>
    </row>
    <row r="4468" spans="1:10" x14ac:dyDescent="0.25">
      <c r="A4468">
        <v>4462</v>
      </c>
      <c r="B4468">
        <v>0</v>
      </c>
      <c r="C4468">
        <v>4397</v>
      </c>
      <c r="D4468">
        <f>MOD(A4468-1+'Peaker Keys'!$B$7,'Peaker Keys'!$B$5)</f>
        <v>4485</v>
      </c>
      <c r="E4468">
        <f>INT(D4468/'Peaker Keys'!$B$6)+1</f>
        <v>187</v>
      </c>
      <c r="F4468">
        <f>MOD(D4468,'Peaker Keys'!$B$6)</f>
        <v>21</v>
      </c>
      <c r="G4468" t="str">
        <f>VLOOKUP(E4468,Clustering!$A$6:$B$370,2,FALSE)</f>
        <v>Fall</v>
      </c>
      <c r="H4468">
        <f>IF('Peaker Keys'!$B$29&gt;0,MAX(0,MIN('Peaker Keys'!$B$10,B4468/'Peaker Keys'!$B$29)),0)</f>
        <v>0</v>
      </c>
      <c r="I4468">
        <f>MAX(0,MIN('Peaker Keys'!$B$10,C4468/'Peaker Keys'!$B$30))</f>
        <v>3.6833014175307384E-2</v>
      </c>
      <c r="J4468">
        <f>IF('Peaker Keys'!$B$31=1,H4468,I4468)</f>
        <v>0</v>
      </c>
    </row>
    <row r="4469" spans="1:10" x14ac:dyDescent="0.25">
      <c r="A4469">
        <v>4463</v>
      </c>
      <c r="B4469">
        <v>0</v>
      </c>
      <c r="C4469">
        <v>3464.2</v>
      </c>
      <c r="D4469">
        <f>MOD(A4469-1+'Peaker Keys'!$B$7,'Peaker Keys'!$B$5)</f>
        <v>4486</v>
      </c>
      <c r="E4469">
        <f>INT(D4469/'Peaker Keys'!$B$6)+1</f>
        <v>187</v>
      </c>
      <c r="F4469">
        <f>MOD(D4469,'Peaker Keys'!$B$6)</f>
        <v>22</v>
      </c>
      <c r="G4469" t="str">
        <f>VLOOKUP(E4469,Clustering!$A$6:$B$370,2,FALSE)</f>
        <v>Fall</v>
      </c>
      <c r="H4469">
        <f>IF('Peaker Keys'!$B$29&gt;0,MAX(0,MIN('Peaker Keys'!$B$10,B4469/'Peaker Keys'!$B$29)),0)</f>
        <v>0</v>
      </c>
      <c r="I4469">
        <f>MAX(0,MIN('Peaker Keys'!$B$10,C4469/'Peaker Keys'!$B$30))</f>
        <v>2.9019087492858732E-2</v>
      </c>
      <c r="J4469">
        <f>IF('Peaker Keys'!$B$31=1,H4469,I4469)</f>
        <v>0</v>
      </c>
    </row>
    <row r="4470" spans="1:10" x14ac:dyDescent="0.25">
      <c r="A4470">
        <v>4464</v>
      </c>
      <c r="B4470">
        <v>0</v>
      </c>
      <c r="C4470">
        <v>3464.2</v>
      </c>
      <c r="D4470">
        <f>MOD(A4470-1+'Peaker Keys'!$B$7,'Peaker Keys'!$B$5)</f>
        <v>4487</v>
      </c>
      <c r="E4470">
        <f>INT(D4470/'Peaker Keys'!$B$6)+1</f>
        <v>187</v>
      </c>
      <c r="F4470">
        <f>MOD(D4470,'Peaker Keys'!$B$6)</f>
        <v>23</v>
      </c>
      <c r="G4470" t="str">
        <f>VLOOKUP(E4470,Clustering!$A$6:$B$370,2,FALSE)</f>
        <v>Fall</v>
      </c>
      <c r="H4470">
        <f>IF('Peaker Keys'!$B$29&gt;0,MAX(0,MIN('Peaker Keys'!$B$10,B4470/'Peaker Keys'!$B$29)),0)</f>
        <v>0</v>
      </c>
      <c r="I4470">
        <f>MAX(0,MIN('Peaker Keys'!$B$10,C4470/'Peaker Keys'!$B$30))</f>
        <v>2.9019087492858732E-2</v>
      </c>
      <c r="J4470">
        <f>IF('Peaker Keys'!$B$31=1,H4470,I4470)</f>
        <v>0</v>
      </c>
    </row>
    <row r="4471" spans="1:10" x14ac:dyDescent="0.25">
      <c r="A4471">
        <v>4465</v>
      </c>
      <c r="B4471">
        <v>0</v>
      </c>
      <c r="C4471">
        <v>3464.2</v>
      </c>
      <c r="D4471">
        <f>MOD(A4471-1+'Peaker Keys'!$B$7,'Peaker Keys'!$B$5)</f>
        <v>4488</v>
      </c>
      <c r="E4471">
        <f>INT(D4471/'Peaker Keys'!$B$6)+1</f>
        <v>188</v>
      </c>
      <c r="F4471">
        <f>MOD(D4471,'Peaker Keys'!$B$6)</f>
        <v>0</v>
      </c>
      <c r="G4471" t="str">
        <f>VLOOKUP(E4471,Clustering!$A$6:$B$370,2,FALSE)</f>
        <v>Summer Peak</v>
      </c>
      <c r="H4471">
        <f>IF('Peaker Keys'!$B$29&gt;0,MAX(0,MIN('Peaker Keys'!$B$10,B4471/'Peaker Keys'!$B$29)),0)</f>
        <v>0</v>
      </c>
      <c r="I4471">
        <f>MAX(0,MIN('Peaker Keys'!$B$10,C4471/'Peaker Keys'!$B$30))</f>
        <v>2.9019087492858732E-2</v>
      </c>
      <c r="J4471">
        <f>IF('Peaker Keys'!$B$31=1,H4471,I4471)</f>
        <v>0</v>
      </c>
    </row>
    <row r="4472" spans="1:10" x14ac:dyDescent="0.25">
      <c r="A4472">
        <v>4466</v>
      </c>
      <c r="B4472">
        <v>0</v>
      </c>
      <c r="C4472">
        <v>3464.2</v>
      </c>
      <c r="D4472">
        <f>MOD(A4472-1+'Peaker Keys'!$B$7,'Peaker Keys'!$B$5)</f>
        <v>4489</v>
      </c>
      <c r="E4472">
        <f>INT(D4472/'Peaker Keys'!$B$6)+1</f>
        <v>188</v>
      </c>
      <c r="F4472">
        <f>MOD(D4472,'Peaker Keys'!$B$6)</f>
        <v>1</v>
      </c>
      <c r="G4472" t="str">
        <f>VLOOKUP(E4472,Clustering!$A$6:$B$370,2,FALSE)</f>
        <v>Summer Peak</v>
      </c>
      <c r="H4472">
        <f>IF('Peaker Keys'!$B$29&gt;0,MAX(0,MIN('Peaker Keys'!$B$10,B4472/'Peaker Keys'!$B$29)),0)</f>
        <v>0</v>
      </c>
      <c r="I4472">
        <f>MAX(0,MIN('Peaker Keys'!$B$10,C4472/'Peaker Keys'!$B$30))</f>
        <v>2.9019087492858732E-2</v>
      </c>
      <c r="J4472">
        <f>IF('Peaker Keys'!$B$31=1,H4472,I4472)</f>
        <v>0</v>
      </c>
    </row>
    <row r="4473" spans="1:10" x14ac:dyDescent="0.25">
      <c r="A4473">
        <v>4467</v>
      </c>
      <c r="B4473">
        <v>0</v>
      </c>
      <c r="C4473">
        <v>3464.2</v>
      </c>
      <c r="D4473">
        <f>MOD(A4473-1+'Peaker Keys'!$B$7,'Peaker Keys'!$B$5)</f>
        <v>4490</v>
      </c>
      <c r="E4473">
        <f>INT(D4473/'Peaker Keys'!$B$6)+1</f>
        <v>188</v>
      </c>
      <c r="F4473">
        <f>MOD(D4473,'Peaker Keys'!$B$6)</f>
        <v>2</v>
      </c>
      <c r="G4473" t="str">
        <f>VLOOKUP(E4473,Clustering!$A$6:$B$370,2,FALSE)</f>
        <v>Summer Peak</v>
      </c>
      <c r="H4473">
        <f>IF('Peaker Keys'!$B$29&gt;0,MAX(0,MIN('Peaker Keys'!$B$10,B4473/'Peaker Keys'!$B$29)),0)</f>
        <v>0</v>
      </c>
      <c r="I4473">
        <f>MAX(0,MIN('Peaker Keys'!$B$10,C4473/'Peaker Keys'!$B$30))</f>
        <v>2.9019087492858732E-2</v>
      </c>
      <c r="J4473">
        <f>IF('Peaker Keys'!$B$31=1,H4473,I4473)</f>
        <v>0</v>
      </c>
    </row>
    <row r="4474" spans="1:10" x14ac:dyDescent="0.25">
      <c r="A4474">
        <v>4468</v>
      </c>
      <c r="B4474">
        <v>0</v>
      </c>
      <c r="C4474">
        <v>3464.2</v>
      </c>
      <c r="D4474">
        <f>MOD(A4474-1+'Peaker Keys'!$B$7,'Peaker Keys'!$B$5)</f>
        <v>4491</v>
      </c>
      <c r="E4474">
        <f>INT(D4474/'Peaker Keys'!$B$6)+1</f>
        <v>188</v>
      </c>
      <c r="F4474">
        <f>MOD(D4474,'Peaker Keys'!$B$6)</f>
        <v>3</v>
      </c>
      <c r="G4474" t="str">
        <f>VLOOKUP(E4474,Clustering!$A$6:$B$370,2,FALSE)</f>
        <v>Summer Peak</v>
      </c>
      <c r="H4474">
        <f>IF('Peaker Keys'!$B$29&gt;0,MAX(0,MIN('Peaker Keys'!$B$10,B4474/'Peaker Keys'!$B$29)),0)</f>
        <v>0</v>
      </c>
      <c r="I4474">
        <f>MAX(0,MIN('Peaker Keys'!$B$10,C4474/'Peaker Keys'!$B$30))</f>
        <v>2.9019087492858732E-2</v>
      </c>
      <c r="J4474">
        <f>IF('Peaker Keys'!$B$31=1,H4474,I4474)</f>
        <v>0</v>
      </c>
    </row>
    <row r="4475" spans="1:10" x14ac:dyDescent="0.25">
      <c r="A4475">
        <v>4469</v>
      </c>
      <c r="B4475">
        <v>0</v>
      </c>
      <c r="C4475">
        <v>3400.5</v>
      </c>
      <c r="D4475">
        <f>MOD(A4475-1+'Peaker Keys'!$B$7,'Peaker Keys'!$B$5)</f>
        <v>4492</v>
      </c>
      <c r="E4475">
        <f>INT(D4475/'Peaker Keys'!$B$6)+1</f>
        <v>188</v>
      </c>
      <c r="F4475">
        <f>MOD(D4475,'Peaker Keys'!$B$6)</f>
        <v>4</v>
      </c>
      <c r="G4475" t="str">
        <f>VLOOKUP(E4475,Clustering!$A$6:$B$370,2,FALSE)</f>
        <v>Summer Peak</v>
      </c>
      <c r="H4475">
        <f>IF('Peaker Keys'!$B$29&gt;0,MAX(0,MIN('Peaker Keys'!$B$10,B4475/'Peaker Keys'!$B$29)),0)</f>
        <v>0</v>
      </c>
      <c r="I4475">
        <f>MAX(0,MIN('Peaker Keys'!$B$10,C4475/'Peaker Keys'!$B$30))</f>
        <v>2.8485482079402494E-2</v>
      </c>
      <c r="J4475">
        <f>IF('Peaker Keys'!$B$31=1,H4475,I4475)</f>
        <v>0</v>
      </c>
    </row>
    <row r="4476" spans="1:10" x14ac:dyDescent="0.25">
      <c r="A4476">
        <v>4470</v>
      </c>
      <c r="B4476">
        <v>0</v>
      </c>
      <c r="C4476">
        <v>3400.5</v>
      </c>
      <c r="D4476">
        <f>MOD(A4476-1+'Peaker Keys'!$B$7,'Peaker Keys'!$B$5)</f>
        <v>4493</v>
      </c>
      <c r="E4476">
        <f>INT(D4476/'Peaker Keys'!$B$6)+1</f>
        <v>188</v>
      </c>
      <c r="F4476">
        <f>MOD(D4476,'Peaker Keys'!$B$6)</f>
        <v>5</v>
      </c>
      <c r="G4476" t="str">
        <f>VLOOKUP(E4476,Clustering!$A$6:$B$370,2,FALSE)</f>
        <v>Summer Peak</v>
      </c>
      <c r="H4476">
        <f>IF('Peaker Keys'!$B$29&gt;0,MAX(0,MIN('Peaker Keys'!$B$10,B4476/'Peaker Keys'!$B$29)),0)</f>
        <v>0</v>
      </c>
      <c r="I4476">
        <f>MAX(0,MIN('Peaker Keys'!$B$10,C4476/'Peaker Keys'!$B$30))</f>
        <v>2.8485482079402494E-2</v>
      </c>
      <c r="J4476">
        <f>IF('Peaker Keys'!$B$31=1,H4476,I4476)</f>
        <v>0</v>
      </c>
    </row>
    <row r="4477" spans="1:10" x14ac:dyDescent="0.25">
      <c r="A4477">
        <v>4471</v>
      </c>
      <c r="B4477">
        <v>0</v>
      </c>
      <c r="C4477">
        <v>3400.5</v>
      </c>
      <c r="D4477">
        <f>MOD(A4477-1+'Peaker Keys'!$B$7,'Peaker Keys'!$B$5)</f>
        <v>4494</v>
      </c>
      <c r="E4477">
        <f>INT(D4477/'Peaker Keys'!$B$6)+1</f>
        <v>188</v>
      </c>
      <c r="F4477">
        <f>MOD(D4477,'Peaker Keys'!$B$6)</f>
        <v>6</v>
      </c>
      <c r="G4477" t="str">
        <f>VLOOKUP(E4477,Clustering!$A$6:$B$370,2,FALSE)</f>
        <v>Summer Peak</v>
      </c>
      <c r="H4477">
        <f>IF('Peaker Keys'!$B$29&gt;0,MAX(0,MIN('Peaker Keys'!$B$10,B4477/'Peaker Keys'!$B$29)),0)</f>
        <v>0</v>
      </c>
      <c r="I4477">
        <f>MAX(0,MIN('Peaker Keys'!$B$10,C4477/'Peaker Keys'!$B$30))</f>
        <v>2.8485482079402494E-2</v>
      </c>
      <c r="J4477">
        <f>IF('Peaker Keys'!$B$31=1,H4477,I4477)</f>
        <v>0</v>
      </c>
    </row>
    <row r="4478" spans="1:10" x14ac:dyDescent="0.25">
      <c r="A4478">
        <v>4472</v>
      </c>
      <c r="B4478">
        <v>0</v>
      </c>
      <c r="C4478">
        <v>3400.5</v>
      </c>
      <c r="D4478">
        <f>MOD(A4478-1+'Peaker Keys'!$B$7,'Peaker Keys'!$B$5)</f>
        <v>4495</v>
      </c>
      <c r="E4478">
        <f>INT(D4478/'Peaker Keys'!$B$6)+1</f>
        <v>188</v>
      </c>
      <c r="F4478">
        <f>MOD(D4478,'Peaker Keys'!$B$6)</f>
        <v>7</v>
      </c>
      <c r="G4478" t="str">
        <f>VLOOKUP(E4478,Clustering!$A$6:$B$370,2,FALSE)</f>
        <v>Summer Peak</v>
      </c>
      <c r="H4478">
        <f>IF('Peaker Keys'!$B$29&gt;0,MAX(0,MIN('Peaker Keys'!$B$10,B4478/'Peaker Keys'!$B$29)),0)</f>
        <v>0</v>
      </c>
      <c r="I4478">
        <f>MAX(0,MIN('Peaker Keys'!$B$10,C4478/'Peaker Keys'!$B$30))</f>
        <v>2.8485482079402494E-2</v>
      </c>
      <c r="J4478">
        <f>IF('Peaker Keys'!$B$31=1,H4478,I4478)</f>
        <v>0</v>
      </c>
    </row>
    <row r="4479" spans="1:10" x14ac:dyDescent="0.25">
      <c r="A4479">
        <v>4473</v>
      </c>
      <c r="B4479">
        <v>0</v>
      </c>
      <c r="C4479">
        <v>3400.5</v>
      </c>
      <c r="D4479">
        <f>MOD(A4479-1+'Peaker Keys'!$B$7,'Peaker Keys'!$B$5)</f>
        <v>4496</v>
      </c>
      <c r="E4479">
        <f>INT(D4479/'Peaker Keys'!$B$6)+1</f>
        <v>188</v>
      </c>
      <c r="F4479">
        <f>MOD(D4479,'Peaker Keys'!$B$6)</f>
        <v>8</v>
      </c>
      <c r="G4479" t="str">
        <f>VLOOKUP(E4479,Clustering!$A$6:$B$370,2,FALSE)</f>
        <v>Summer Peak</v>
      </c>
      <c r="H4479">
        <f>IF('Peaker Keys'!$B$29&gt;0,MAX(0,MIN('Peaker Keys'!$B$10,B4479/'Peaker Keys'!$B$29)),0)</f>
        <v>0</v>
      </c>
      <c r="I4479">
        <f>MAX(0,MIN('Peaker Keys'!$B$10,C4479/'Peaker Keys'!$B$30))</f>
        <v>2.8485482079402494E-2</v>
      </c>
      <c r="J4479">
        <f>IF('Peaker Keys'!$B$31=1,H4479,I4479)</f>
        <v>0</v>
      </c>
    </row>
    <row r="4480" spans="1:10" x14ac:dyDescent="0.25">
      <c r="A4480">
        <v>4474</v>
      </c>
      <c r="B4480">
        <v>225.4</v>
      </c>
      <c r="C4480">
        <v>3400.5</v>
      </c>
      <c r="D4480">
        <f>MOD(A4480-1+'Peaker Keys'!$B$7,'Peaker Keys'!$B$5)</f>
        <v>4497</v>
      </c>
      <c r="E4480">
        <f>INT(D4480/'Peaker Keys'!$B$6)+1</f>
        <v>188</v>
      </c>
      <c r="F4480">
        <f>MOD(D4480,'Peaker Keys'!$B$6)</f>
        <v>9</v>
      </c>
      <c r="G4480" t="str">
        <f>VLOOKUP(E4480,Clustering!$A$6:$B$370,2,FALSE)</f>
        <v>Summer Peak</v>
      </c>
      <c r="H4480">
        <f>IF('Peaker Keys'!$B$29&gt;0,MAX(0,MIN('Peaker Keys'!$B$10,B4480/'Peaker Keys'!$B$29)),0)</f>
        <v>0.53010348071495772</v>
      </c>
      <c r="I4480">
        <f>MAX(0,MIN('Peaker Keys'!$B$10,C4480/'Peaker Keys'!$B$30))</f>
        <v>2.8485482079402494E-2</v>
      </c>
      <c r="J4480">
        <f>IF('Peaker Keys'!$B$31=1,H4480,I4480)</f>
        <v>0.53010348071495772</v>
      </c>
    </row>
    <row r="4481" spans="1:10" x14ac:dyDescent="0.25">
      <c r="A4481">
        <v>4475</v>
      </c>
      <c r="B4481">
        <v>225.4</v>
      </c>
      <c r="C4481">
        <v>5763.8</v>
      </c>
      <c r="D4481">
        <f>MOD(A4481-1+'Peaker Keys'!$B$7,'Peaker Keys'!$B$5)</f>
        <v>4498</v>
      </c>
      <c r="E4481">
        <f>INT(D4481/'Peaker Keys'!$B$6)+1</f>
        <v>188</v>
      </c>
      <c r="F4481">
        <f>MOD(D4481,'Peaker Keys'!$B$6)</f>
        <v>10</v>
      </c>
      <c r="G4481" t="str">
        <f>VLOOKUP(E4481,Clustering!$A$6:$B$370,2,FALSE)</f>
        <v>Summer Peak</v>
      </c>
      <c r="H4481">
        <f>IF('Peaker Keys'!$B$29&gt;0,MAX(0,MIN('Peaker Keys'!$B$10,B4481/'Peaker Keys'!$B$29)),0)</f>
        <v>0.53010348071495772</v>
      </c>
      <c r="I4481">
        <f>MAX(0,MIN('Peaker Keys'!$B$10,C4481/'Peaker Keys'!$B$30))</f>
        <v>4.8282494224161185E-2</v>
      </c>
      <c r="J4481">
        <f>IF('Peaker Keys'!$B$31=1,H4481,I4481)</f>
        <v>0.53010348071495772</v>
      </c>
    </row>
    <row r="4482" spans="1:10" x14ac:dyDescent="0.25">
      <c r="A4482">
        <v>4476</v>
      </c>
      <c r="B4482">
        <v>225.4</v>
      </c>
      <c r="C4482">
        <v>16557.599999999999</v>
      </c>
      <c r="D4482">
        <f>MOD(A4482-1+'Peaker Keys'!$B$7,'Peaker Keys'!$B$5)</f>
        <v>4499</v>
      </c>
      <c r="E4482">
        <f>INT(D4482/'Peaker Keys'!$B$6)+1</f>
        <v>188</v>
      </c>
      <c r="F4482">
        <f>MOD(D4482,'Peaker Keys'!$B$6)</f>
        <v>11</v>
      </c>
      <c r="G4482" t="str">
        <f>VLOOKUP(E4482,Clustering!$A$6:$B$370,2,FALSE)</f>
        <v>Summer Peak</v>
      </c>
      <c r="H4482">
        <f>IF('Peaker Keys'!$B$29&gt;0,MAX(0,MIN('Peaker Keys'!$B$10,B4482/'Peaker Keys'!$B$29)),0)</f>
        <v>0.53010348071495772</v>
      </c>
      <c r="I4482">
        <f>MAX(0,MIN('Peaker Keys'!$B$10,C4482/'Peaker Keys'!$B$30))</f>
        <v>0.13870054935389345</v>
      </c>
      <c r="J4482">
        <f>IF('Peaker Keys'!$B$31=1,H4482,I4482)</f>
        <v>0.53010348071495772</v>
      </c>
    </row>
    <row r="4483" spans="1:10" x14ac:dyDescent="0.25">
      <c r="A4483">
        <v>4477</v>
      </c>
      <c r="B4483">
        <v>225.4</v>
      </c>
      <c r="C4483">
        <v>22475.7</v>
      </c>
      <c r="D4483">
        <f>MOD(A4483-1+'Peaker Keys'!$B$7,'Peaker Keys'!$B$5)</f>
        <v>4500</v>
      </c>
      <c r="E4483">
        <f>INT(D4483/'Peaker Keys'!$B$6)+1</f>
        <v>188</v>
      </c>
      <c r="F4483">
        <f>MOD(D4483,'Peaker Keys'!$B$6)</f>
        <v>12</v>
      </c>
      <c r="G4483" t="str">
        <f>VLOOKUP(E4483,Clustering!$A$6:$B$370,2,FALSE)</f>
        <v>Summer Peak</v>
      </c>
      <c r="H4483">
        <f>IF('Peaker Keys'!$B$29&gt;0,MAX(0,MIN('Peaker Keys'!$B$10,B4483/'Peaker Keys'!$B$29)),0)</f>
        <v>0.53010348071495772</v>
      </c>
      <c r="I4483">
        <f>MAX(0,MIN('Peaker Keys'!$B$10,C4483/'Peaker Keys'!$B$30))</f>
        <v>0.18827559169887564</v>
      </c>
      <c r="J4483">
        <f>IF('Peaker Keys'!$B$31=1,H4483,I4483)</f>
        <v>0.53010348071495772</v>
      </c>
    </row>
    <row r="4484" spans="1:10" x14ac:dyDescent="0.25">
      <c r="A4484">
        <v>4478</v>
      </c>
      <c r="B4484">
        <v>225.4</v>
      </c>
      <c r="C4484">
        <v>28790.2</v>
      </c>
      <c r="D4484">
        <f>MOD(A4484-1+'Peaker Keys'!$B$7,'Peaker Keys'!$B$5)</f>
        <v>4501</v>
      </c>
      <c r="E4484">
        <f>INT(D4484/'Peaker Keys'!$B$6)+1</f>
        <v>188</v>
      </c>
      <c r="F4484">
        <f>MOD(D4484,'Peaker Keys'!$B$6)</f>
        <v>13</v>
      </c>
      <c r="G4484" t="str">
        <f>VLOOKUP(E4484,Clustering!$A$6:$B$370,2,FALSE)</f>
        <v>Summer Peak</v>
      </c>
      <c r="H4484">
        <f>IF('Peaker Keys'!$B$29&gt;0,MAX(0,MIN('Peaker Keys'!$B$10,B4484/'Peaker Keys'!$B$29)),0)</f>
        <v>0.53010348071495772</v>
      </c>
      <c r="I4484">
        <f>MAX(0,MIN('Peaker Keys'!$B$10,C4484/'Peaker Keys'!$B$30))</f>
        <v>0.24117121780985554</v>
      </c>
      <c r="J4484">
        <f>IF('Peaker Keys'!$B$31=1,H4484,I4484)</f>
        <v>0.53010348071495772</v>
      </c>
    </row>
    <row r="4485" spans="1:10" x14ac:dyDescent="0.25">
      <c r="A4485">
        <v>4479</v>
      </c>
      <c r="B4485">
        <v>375.7</v>
      </c>
      <c r="C4485">
        <v>34016.699999999997</v>
      </c>
      <c r="D4485">
        <f>MOD(A4485-1+'Peaker Keys'!$B$7,'Peaker Keys'!$B$5)</f>
        <v>4502</v>
      </c>
      <c r="E4485">
        <f>INT(D4485/'Peaker Keys'!$B$6)+1</f>
        <v>188</v>
      </c>
      <c r="F4485">
        <f>MOD(D4485,'Peaker Keys'!$B$6)</f>
        <v>14</v>
      </c>
      <c r="G4485" t="str">
        <f>VLOOKUP(E4485,Clustering!$A$6:$B$370,2,FALSE)</f>
        <v>Summer Peak</v>
      </c>
      <c r="H4485">
        <f>IF('Peaker Keys'!$B$29&gt;0,MAX(0,MIN('Peaker Keys'!$B$10,B4485/'Peaker Keys'!$B$29)),0)</f>
        <v>0.88358419567262469</v>
      </c>
      <c r="I4485">
        <f>MAX(0,MIN('Peaker Keys'!$B$10,C4485/'Peaker Keys'!$B$30))</f>
        <v>0.28495282995159854</v>
      </c>
      <c r="J4485">
        <f>IF('Peaker Keys'!$B$31=1,H4485,I4485)</f>
        <v>0.88358419567262469</v>
      </c>
    </row>
    <row r="4486" spans="1:10" x14ac:dyDescent="0.25">
      <c r="A4486">
        <v>4480</v>
      </c>
      <c r="B4486">
        <v>375.7</v>
      </c>
      <c r="C4486">
        <v>36281.800000000003</v>
      </c>
      <c r="D4486">
        <f>MOD(A4486-1+'Peaker Keys'!$B$7,'Peaker Keys'!$B$5)</f>
        <v>4503</v>
      </c>
      <c r="E4486">
        <f>INT(D4486/'Peaker Keys'!$B$6)+1</f>
        <v>188</v>
      </c>
      <c r="F4486">
        <f>MOD(D4486,'Peaker Keys'!$B$6)</f>
        <v>15</v>
      </c>
      <c r="G4486" t="str">
        <f>VLOOKUP(E4486,Clustering!$A$6:$B$370,2,FALSE)</f>
        <v>Summer Peak</v>
      </c>
      <c r="H4486">
        <f>IF('Peaker Keys'!$B$29&gt;0,MAX(0,MIN('Peaker Keys'!$B$10,B4486/'Peaker Keys'!$B$29)),0)</f>
        <v>0.88358419567262469</v>
      </c>
      <c r="I4486">
        <f>MAX(0,MIN('Peaker Keys'!$B$10,C4486/'Peaker Keys'!$B$30))</f>
        <v>0.30392723532082505</v>
      </c>
      <c r="J4486">
        <f>IF('Peaker Keys'!$B$31=1,H4486,I4486)</f>
        <v>0.88358419567262469</v>
      </c>
    </row>
    <row r="4487" spans="1:10" x14ac:dyDescent="0.25">
      <c r="A4487">
        <v>4481</v>
      </c>
      <c r="B4487">
        <v>375.7</v>
      </c>
      <c r="C4487">
        <v>39016.800000000003</v>
      </c>
      <c r="D4487">
        <f>MOD(A4487-1+'Peaker Keys'!$B$7,'Peaker Keys'!$B$5)</f>
        <v>4504</v>
      </c>
      <c r="E4487">
        <f>INT(D4487/'Peaker Keys'!$B$6)+1</f>
        <v>188</v>
      </c>
      <c r="F4487">
        <f>MOD(D4487,'Peaker Keys'!$B$6)</f>
        <v>16</v>
      </c>
      <c r="G4487" t="str">
        <f>VLOOKUP(E4487,Clustering!$A$6:$B$370,2,FALSE)</f>
        <v>Summer Peak</v>
      </c>
      <c r="H4487">
        <f>IF('Peaker Keys'!$B$29&gt;0,MAX(0,MIN('Peaker Keys'!$B$10,B4487/'Peaker Keys'!$B$29)),0)</f>
        <v>0.88358419567262469</v>
      </c>
      <c r="I4487">
        <f>MAX(0,MIN('Peaker Keys'!$B$10,C4487/'Peaker Keys'!$B$30))</f>
        <v>0.32683792301003717</v>
      </c>
      <c r="J4487">
        <f>IF('Peaker Keys'!$B$31=1,H4487,I4487)</f>
        <v>0.88358419567262469</v>
      </c>
    </row>
    <row r="4488" spans="1:10" x14ac:dyDescent="0.25">
      <c r="A4488">
        <v>4482</v>
      </c>
      <c r="B4488">
        <v>375.7</v>
      </c>
      <c r="C4488">
        <v>43598.3</v>
      </c>
      <c r="D4488">
        <f>MOD(A4488-1+'Peaker Keys'!$B$7,'Peaker Keys'!$B$5)</f>
        <v>4505</v>
      </c>
      <c r="E4488">
        <f>INT(D4488/'Peaker Keys'!$B$6)+1</f>
        <v>188</v>
      </c>
      <c r="F4488">
        <f>MOD(D4488,'Peaker Keys'!$B$6)</f>
        <v>17</v>
      </c>
      <c r="G4488" t="str">
        <f>VLOOKUP(E4488,Clustering!$A$6:$B$370,2,FALSE)</f>
        <v>Summer Peak</v>
      </c>
      <c r="H4488">
        <f>IF('Peaker Keys'!$B$29&gt;0,MAX(0,MIN('Peaker Keys'!$B$10,B4488/'Peaker Keys'!$B$29)),0)</f>
        <v>0.88358419567262469</v>
      </c>
      <c r="I4488">
        <f>MAX(0,MIN('Peaker Keys'!$B$10,C4488/'Peaker Keys'!$B$30))</f>
        <v>0.36521646620862047</v>
      </c>
      <c r="J4488">
        <f>IF('Peaker Keys'!$B$31=1,H4488,I4488)</f>
        <v>0.88358419567262469</v>
      </c>
    </row>
    <row r="4489" spans="1:10" x14ac:dyDescent="0.25">
      <c r="A4489">
        <v>4483</v>
      </c>
      <c r="B4489">
        <v>225.4</v>
      </c>
      <c r="C4489">
        <v>49311.7</v>
      </c>
      <c r="D4489">
        <f>MOD(A4489-1+'Peaker Keys'!$B$7,'Peaker Keys'!$B$5)</f>
        <v>4506</v>
      </c>
      <c r="E4489">
        <f>INT(D4489/'Peaker Keys'!$B$6)+1</f>
        <v>188</v>
      </c>
      <c r="F4489">
        <f>MOD(D4489,'Peaker Keys'!$B$6)</f>
        <v>18</v>
      </c>
      <c r="G4489" t="str">
        <f>VLOOKUP(E4489,Clustering!$A$6:$B$370,2,FALSE)</f>
        <v>Summer Peak</v>
      </c>
      <c r="H4489">
        <f>IF('Peaker Keys'!$B$29&gt;0,MAX(0,MIN('Peaker Keys'!$B$10,B4489/'Peaker Keys'!$B$29)),0)</f>
        <v>0.53010348071495772</v>
      </c>
      <c r="I4489">
        <f>MAX(0,MIN('Peaker Keys'!$B$10,C4489/'Peaker Keys'!$B$30))</f>
        <v>0.41307676713861841</v>
      </c>
      <c r="J4489">
        <f>IF('Peaker Keys'!$B$31=1,H4489,I4489)</f>
        <v>0.53010348071495772</v>
      </c>
    </row>
    <row r="4490" spans="1:10" x14ac:dyDescent="0.25">
      <c r="A4490">
        <v>4484</v>
      </c>
      <c r="B4490">
        <v>225.4</v>
      </c>
      <c r="C4490">
        <v>47057.5</v>
      </c>
      <c r="D4490">
        <f>MOD(A4490-1+'Peaker Keys'!$B$7,'Peaker Keys'!$B$5)</f>
        <v>4507</v>
      </c>
      <c r="E4490">
        <f>INT(D4490/'Peaker Keys'!$B$6)+1</f>
        <v>188</v>
      </c>
      <c r="F4490">
        <f>MOD(D4490,'Peaker Keys'!$B$6)</f>
        <v>19</v>
      </c>
      <c r="G4490" t="str">
        <f>VLOOKUP(E4490,Clustering!$A$6:$B$370,2,FALSE)</f>
        <v>Summer Peak</v>
      </c>
      <c r="H4490">
        <f>IF('Peaker Keys'!$B$29&gt;0,MAX(0,MIN('Peaker Keys'!$B$10,B4490/'Peaker Keys'!$B$29)),0)</f>
        <v>0.53010348071495772</v>
      </c>
      <c r="I4490">
        <f>MAX(0,MIN('Peaker Keys'!$B$10,C4490/'Peaker Keys'!$B$30))</f>
        <v>0.39419366944610584</v>
      </c>
      <c r="J4490">
        <f>IF('Peaker Keys'!$B$31=1,H4490,I4490)</f>
        <v>0.53010348071495772</v>
      </c>
    </row>
    <row r="4491" spans="1:10" x14ac:dyDescent="0.25">
      <c r="A4491">
        <v>4485</v>
      </c>
      <c r="B4491">
        <v>166.9</v>
      </c>
      <c r="C4491">
        <v>34232.800000000003</v>
      </c>
      <c r="D4491">
        <f>MOD(A4491-1+'Peaker Keys'!$B$7,'Peaker Keys'!$B$5)</f>
        <v>4508</v>
      </c>
      <c r="E4491">
        <f>INT(D4491/'Peaker Keys'!$B$6)+1</f>
        <v>188</v>
      </c>
      <c r="F4491">
        <f>MOD(D4491,'Peaker Keys'!$B$6)</f>
        <v>20</v>
      </c>
      <c r="G4491" t="str">
        <f>VLOOKUP(E4491,Clustering!$A$6:$B$370,2,FALSE)</f>
        <v>Summer Peak</v>
      </c>
      <c r="H4491">
        <f>IF('Peaker Keys'!$B$29&gt;0,MAX(0,MIN('Peaker Keys'!$B$10,B4491/'Peaker Keys'!$B$29)),0)</f>
        <v>0.39252116650987773</v>
      </c>
      <c r="I4491">
        <f>MAX(0,MIN('Peaker Keys'!$B$10,C4491/'Peaker Keys'!$B$30))</f>
        <v>0.28676306746883395</v>
      </c>
      <c r="J4491">
        <f>IF('Peaker Keys'!$B$31=1,H4491,I4491)</f>
        <v>0.39252116650987773</v>
      </c>
    </row>
    <row r="4492" spans="1:10" x14ac:dyDescent="0.25">
      <c r="A4492">
        <v>4486</v>
      </c>
      <c r="B4492">
        <v>166.9</v>
      </c>
      <c r="C4492">
        <v>22705.1</v>
      </c>
      <c r="D4492">
        <f>MOD(A4492-1+'Peaker Keys'!$B$7,'Peaker Keys'!$B$5)</f>
        <v>4509</v>
      </c>
      <c r="E4492">
        <f>INT(D4492/'Peaker Keys'!$B$6)+1</f>
        <v>188</v>
      </c>
      <c r="F4492">
        <f>MOD(D4492,'Peaker Keys'!$B$6)</f>
        <v>21</v>
      </c>
      <c r="G4492" t="str">
        <f>VLOOKUP(E4492,Clustering!$A$6:$B$370,2,FALSE)</f>
        <v>Summer Peak</v>
      </c>
      <c r="H4492">
        <f>IF('Peaker Keys'!$B$29&gt;0,MAX(0,MIN('Peaker Keys'!$B$10,B4492/'Peaker Keys'!$B$29)),0)</f>
        <v>0.39252116650987773</v>
      </c>
      <c r="I4492">
        <f>MAX(0,MIN('Peaker Keys'!$B$10,C4492/'Peaker Keys'!$B$30))</f>
        <v>0.19019724133540408</v>
      </c>
      <c r="J4492">
        <f>IF('Peaker Keys'!$B$31=1,H4492,I4492)</f>
        <v>0.39252116650987773</v>
      </c>
    </row>
    <row r="4493" spans="1:10" x14ac:dyDescent="0.25">
      <c r="A4493">
        <v>4487</v>
      </c>
      <c r="B4493">
        <v>166.9</v>
      </c>
      <c r="C4493">
        <v>9235.2000000000007</v>
      </c>
      <c r="D4493">
        <f>MOD(A4493-1+'Peaker Keys'!$B$7,'Peaker Keys'!$B$5)</f>
        <v>4510</v>
      </c>
      <c r="E4493">
        <f>INT(D4493/'Peaker Keys'!$B$6)+1</f>
        <v>188</v>
      </c>
      <c r="F4493">
        <f>MOD(D4493,'Peaker Keys'!$B$6)</f>
        <v>22</v>
      </c>
      <c r="G4493" t="str">
        <f>VLOOKUP(E4493,Clustering!$A$6:$B$370,2,FALSE)</f>
        <v>Summer Peak</v>
      </c>
      <c r="H4493">
        <f>IF('Peaker Keys'!$B$29&gt;0,MAX(0,MIN('Peaker Keys'!$B$10,B4493/'Peaker Keys'!$B$29)),0)</f>
        <v>0.39252116650987773</v>
      </c>
      <c r="I4493">
        <f>MAX(0,MIN('Peaker Keys'!$B$10,C4493/'Peaker Keys'!$B$30))</f>
        <v>7.7361895044757517E-2</v>
      </c>
      <c r="J4493">
        <f>IF('Peaker Keys'!$B$31=1,H4493,I4493)</f>
        <v>0.39252116650987773</v>
      </c>
    </row>
    <row r="4494" spans="1:10" x14ac:dyDescent="0.25">
      <c r="A4494">
        <v>4488</v>
      </c>
      <c r="B4494">
        <v>166.9</v>
      </c>
      <c r="C4494">
        <v>6465.5</v>
      </c>
      <c r="D4494">
        <f>MOD(A4494-1+'Peaker Keys'!$B$7,'Peaker Keys'!$B$5)</f>
        <v>4511</v>
      </c>
      <c r="E4494">
        <f>INT(D4494/'Peaker Keys'!$B$6)+1</f>
        <v>188</v>
      </c>
      <c r="F4494">
        <f>MOD(D4494,'Peaker Keys'!$B$6)</f>
        <v>23</v>
      </c>
      <c r="G4494" t="str">
        <f>VLOOKUP(E4494,Clustering!$A$6:$B$370,2,FALSE)</f>
        <v>Summer Peak</v>
      </c>
      <c r="H4494">
        <f>IF('Peaker Keys'!$B$29&gt;0,MAX(0,MIN('Peaker Keys'!$B$10,B4494/'Peaker Keys'!$B$29)),0)</f>
        <v>0.39252116650987773</v>
      </c>
      <c r="I4494">
        <f>MAX(0,MIN('Peaker Keys'!$B$10,C4494/'Peaker Keys'!$B$30))</f>
        <v>5.4160530623254474E-2</v>
      </c>
      <c r="J4494">
        <f>IF('Peaker Keys'!$B$31=1,H4494,I4494)</f>
        <v>0.39252116650987773</v>
      </c>
    </row>
    <row r="4495" spans="1:10" x14ac:dyDescent="0.25">
      <c r="A4495">
        <v>4489</v>
      </c>
      <c r="B4495">
        <v>166.9</v>
      </c>
      <c r="C4495">
        <v>5618.6</v>
      </c>
      <c r="D4495">
        <f>MOD(A4495-1+'Peaker Keys'!$B$7,'Peaker Keys'!$B$5)</f>
        <v>4512</v>
      </c>
      <c r="E4495">
        <f>INT(D4495/'Peaker Keys'!$B$6)+1</f>
        <v>189</v>
      </c>
      <c r="F4495">
        <f>MOD(D4495,'Peaker Keys'!$B$6)</f>
        <v>0</v>
      </c>
      <c r="G4495" t="str">
        <f>VLOOKUP(E4495,Clustering!$A$6:$B$370,2,FALSE)</f>
        <v>Fall</v>
      </c>
      <c r="H4495">
        <f>IF('Peaker Keys'!$B$29&gt;0,MAX(0,MIN('Peaker Keys'!$B$10,B4495/'Peaker Keys'!$B$29)),0)</f>
        <v>0.39252116650987773</v>
      </c>
      <c r="I4495">
        <f>MAX(0,MIN('Peaker Keys'!$B$10,C4495/'Peaker Keys'!$B$30))</f>
        <v>4.7066175448119647E-2</v>
      </c>
      <c r="J4495">
        <f>IF('Peaker Keys'!$B$31=1,H4495,I4495)</f>
        <v>0.39252116650987773</v>
      </c>
    </row>
    <row r="4496" spans="1:10" x14ac:dyDescent="0.25">
      <c r="A4496">
        <v>4490</v>
      </c>
      <c r="B4496">
        <v>166.9</v>
      </c>
      <c r="C4496">
        <v>5618.6</v>
      </c>
      <c r="D4496">
        <f>MOD(A4496-1+'Peaker Keys'!$B$7,'Peaker Keys'!$B$5)</f>
        <v>4513</v>
      </c>
      <c r="E4496">
        <f>INT(D4496/'Peaker Keys'!$B$6)+1</f>
        <v>189</v>
      </c>
      <c r="F4496">
        <f>MOD(D4496,'Peaker Keys'!$B$6)</f>
        <v>1</v>
      </c>
      <c r="G4496" t="str">
        <f>VLOOKUP(E4496,Clustering!$A$6:$B$370,2,FALSE)</f>
        <v>Fall</v>
      </c>
      <c r="H4496">
        <f>IF('Peaker Keys'!$B$29&gt;0,MAX(0,MIN('Peaker Keys'!$B$10,B4496/'Peaker Keys'!$B$29)),0)</f>
        <v>0.39252116650987773</v>
      </c>
      <c r="I4496">
        <f>MAX(0,MIN('Peaker Keys'!$B$10,C4496/'Peaker Keys'!$B$30))</f>
        <v>4.7066175448119647E-2</v>
      </c>
      <c r="J4496">
        <f>IF('Peaker Keys'!$B$31=1,H4496,I4496)</f>
        <v>0.39252116650987773</v>
      </c>
    </row>
    <row r="4497" spans="1:10" x14ac:dyDescent="0.25">
      <c r="A4497">
        <v>4491</v>
      </c>
      <c r="B4497">
        <v>166.9</v>
      </c>
      <c r="C4497">
        <v>5618.6</v>
      </c>
      <c r="D4497">
        <f>MOD(A4497-1+'Peaker Keys'!$B$7,'Peaker Keys'!$B$5)</f>
        <v>4514</v>
      </c>
      <c r="E4497">
        <f>INT(D4497/'Peaker Keys'!$B$6)+1</f>
        <v>189</v>
      </c>
      <c r="F4497">
        <f>MOD(D4497,'Peaker Keys'!$B$6)</f>
        <v>2</v>
      </c>
      <c r="G4497" t="str">
        <f>VLOOKUP(E4497,Clustering!$A$6:$B$370,2,FALSE)</f>
        <v>Fall</v>
      </c>
      <c r="H4497">
        <f>IF('Peaker Keys'!$B$29&gt;0,MAX(0,MIN('Peaker Keys'!$B$10,B4497/'Peaker Keys'!$B$29)),0)</f>
        <v>0.39252116650987773</v>
      </c>
      <c r="I4497">
        <f>MAX(0,MIN('Peaker Keys'!$B$10,C4497/'Peaker Keys'!$B$30))</f>
        <v>4.7066175448119647E-2</v>
      </c>
      <c r="J4497">
        <f>IF('Peaker Keys'!$B$31=1,H4497,I4497)</f>
        <v>0.39252116650987773</v>
      </c>
    </row>
    <row r="4498" spans="1:10" x14ac:dyDescent="0.25">
      <c r="A4498">
        <v>4492</v>
      </c>
      <c r="B4498">
        <v>166.9</v>
      </c>
      <c r="C4498">
        <v>5618.6</v>
      </c>
      <c r="D4498">
        <f>MOD(A4498-1+'Peaker Keys'!$B$7,'Peaker Keys'!$B$5)</f>
        <v>4515</v>
      </c>
      <c r="E4498">
        <f>INT(D4498/'Peaker Keys'!$B$6)+1</f>
        <v>189</v>
      </c>
      <c r="F4498">
        <f>MOD(D4498,'Peaker Keys'!$B$6)</f>
        <v>3</v>
      </c>
      <c r="G4498" t="str">
        <f>VLOOKUP(E4498,Clustering!$A$6:$B$370,2,FALSE)</f>
        <v>Fall</v>
      </c>
      <c r="H4498">
        <f>IF('Peaker Keys'!$B$29&gt;0,MAX(0,MIN('Peaker Keys'!$B$10,B4498/'Peaker Keys'!$B$29)),0)</f>
        <v>0.39252116650987773</v>
      </c>
      <c r="I4498">
        <f>MAX(0,MIN('Peaker Keys'!$B$10,C4498/'Peaker Keys'!$B$30))</f>
        <v>4.7066175448119647E-2</v>
      </c>
      <c r="J4498">
        <f>IF('Peaker Keys'!$B$31=1,H4498,I4498)</f>
        <v>0.39252116650987773</v>
      </c>
    </row>
    <row r="4499" spans="1:10" x14ac:dyDescent="0.25">
      <c r="A4499">
        <v>4493</v>
      </c>
      <c r="B4499">
        <v>166.9</v>
      </c>
      <c r="C4499">
        <v>5555</v>
      </c>
      <c r="D4499">
        <f>MOD(A4499-1+'Peaker Keys'!$B$7,'Peaker Keys'!$B$5)</f>
        <v>4516</v>
      </c>
      <c r="E4499">
        <f>INT(D4499/'Peaker Keys'!$B$6)+1</f>
        <v>189</v>
      </c>
      <c r="F4499">
        <f>MOD(D4499,'Peaker Keys'!$B$6)</f>
        <v>4</v>
      </c>
      <c r="G4499" t="str">
        <f>VLOOKUP(E4499,Clustering!$A$6:$B$370,2,FALSE)</f>
        <v>Fall</v>
      </c>
      <c r="H4499">
        <f>IF('Peaker Keys'!$B$29&gt;0,MAX(0,MIN('Peaker Keys'!$B$10,B4499/'Peaker Keys'!$B$29)),0)</f>
        <v>0.39252116650987773</v>
      </c>
      <c r="I4499">
        <f>MAX(0,MIN('Peaker Keys'!$B$10,C4499/'Peaker Keys'!$B$30))</f>
        <v>4.6533407719770874E-2</v>
      </c>
      <c r="J4499">
        <f>IF('Peaker Keys'!$B$31=1,H4499,I4499)</f>
        <v>0.39252116650987773</v>
      </c>
    </row>
    <row r="4500" spans="1:10" x14ac:dyDescent="0.25">
      <c r="A4500">
        <v>4494</v>
      </c>
      <c r="B4500">
        <v>166.9</v>
      </c>
      <c r="C4500">
        <v>5555</v>
      </c>
      <c r="D4500">
        <f>MOD(A4500-1+'Peaker Keys'!$B$7,'Peaker Keys'!$B$5)</f>
        <v>4517</v>
      </c>
      <c r="E4500">
        <f>INT(D4500/'Peaker Keys'!$B$6)+1</f>
        <v>189</v>
      </c>
      <c r="F4500">
        <f>MOD(D4500,'Peaker Keys'!$B$6)</f>
        <v>5</v>
      </c>
      <c r="G4500" t="str">
        <f>VLOOKUP(E4500,Clustering!$A$6:$B$370,2,FALSE)</f>
        <v>Fall</v>
      </c>
      <c r="H4500">
        <f>IF('Peaker Keys'!$B$29&gt;0,MAX(0,MIN('Peaker Keys'!$B$10,B4500/'Peaker Keys'!$B$29)),0)</f>
        <v>0.39252116650987773</v>
      </c>
      <c r="I4500">
        <f>MAX(0,MIN('Peaker Keys'!$B$10,C4500/'Peaker Keys'!$B$30))</f>
        <v>4.6533407719770874E-2</v>
      </c>
      <c r="J4500">
        <f>IF('Peaker Keys'!$B$31=1,H4500,I4500)</f>
        <v>0.39252116650987773</v>
      </c>
    </row>
    <row r="4501" spans="1:10" x14ac:dyDescent="0.25">
      <c r="A4501">
        <v>4495</v>
      </c>
      <c r="B4501">
        <v>166.9</v>
      </c>
      <c r="C4501">
        <v>5555</v>
      </c>
      <c r="D4501">
        <f>MOD(A4501-1+'Peaker Keys'!$B$7,'Peaker Keys'!$B$5)</f>
        <v>4518</v>
      </c>
      <c r="E4501">
        <f>INT(D4501/'Peaker Keys'!$B$6)+1</f>
        <v>189</v>
      </c>
      <c r="F4501">
        <f>MOD(D4501,'Peaker Keys'!$B$6)</f>
        <v>6</v>
      </c>
      <c r="G4501" t="str">
        <f>VLOOKUP(E4501,Clustering!$A$6:$B$370,2,FALSE)</f>
        <v>Fall</v>
      </c>
      <c r="H4501">
        <f>IF('Peaker Keys'!$B$29&gt;0,MAX(0,MIN('Peaker Keys'!$B$10,B4501/'Peaker Keys'!$B$29)),0)</f>
        <v>0.39252116650987773</v>
      </c>
      <c r="I4501">
        <f>MAX(0,MIN('Peaker Keys'!$B$10,C4501/'Peaker Keys'!$B$30))</f>
        <v>4.6533407719770874E-2</v>
      </c>
      <c r="J4501">
        <f>IF('Peaker Keys'!$B$31=1,H4501,I4501)</f>
        <v>0.39252116650987773</v>
      </c>
    </row>
    <row r="4502" spans="1:10" x14ac:dyDescent="0.25">
      <c r="A4502">
        <v>4496</v>
      </c>
      <c r="B4502">
        <v>166.9</v>
      </c>
      <c r="C4502">
        <v>5555</v>
      </c>
      <c r="D4502">
        <f>MOD(A4502-1+'Peaker Keys'!$B$7,'Peaker Keys'!$B$5)</f>
        <v>4519</v>
      </c>
      <c r="E4502">
        <f>INT(D4502/'Peaker Keys'!$B$6)+1</f>
        <v>189</v>
      </c>
      <c r="F4502">
        <f>MOD(D4502,'Peaker Keys'!$B$6)</f>
        <v>7</v>
      </c>
      <c r="G4502" t="str">
        <f>VLOOKUP(E4502,Clustering!$A$6:$B$370,2,FALSE)</f>
        <v>Fall</v>
      </c>
      <c r="H4502">
        <f>IF('Peaker Keys'!$B$29&gt;0,MAX(0,MIN('Peaker Keys'!$B$10,B4502/'Peaker Keys'!$B$29)),0)</f>
        <v>0.39252116650987773</v>
      </c>
      <c r="I4502">
        <f>MAX(0,MIN('Peaker Keys'!$B$10,C4502/'Peaker Keys'!$B$30))</f>
        <v>4.6533407719770874E-2</v>
      </c>
      <c r="J4502">
        <f>IF('Peaker Keys'!$B$31=1,H4502,I4502)</f>
        <v>0.39252116650987773</v>
      </c>
    </row>
    <row r="4503" spans="1:10" x14ac:dyDescent="0.25">
      <c r="A4503">
        <v>4497</v>
      </c>
      <c r="B4503">
        <v>166.9</v>
      </c>
      <c r="C4503">
        <v>5555</v>
      </c>
      <c r="D4503">
        <f>MOD(A4503-1+'Peaker Keys'!$B$7,'Peaker Keys'!$B$5)</f>
        <v>4520</v>
      </c>
      <c r="E4503">
        <f>INT(D4503/'Peaker Keys'!$B$6)+1</f>
        <v>189</v>
      </c>
      <c r="F4503">
        <f>MOD(D4503,'Peaker Keys'!$B$6)</f>
        <v>8</v>
      </c>
      <c r="G4503" t="str">
        <f>VLOOKUP(E4503,Clustering!$A$6:$B$370,2,FALSE)</f>
        <v>Fall</v>
      </c>
      <c r="H4503">
        <f>IF('Peaker Keys'!$B$29&gt;0,MAX(0,MIN('Peaker Keys'!$B$10,B4503/'Peaker Keys'!$B$29)),0)</f>
        <v>0.39252116650987773</v>
      </c>
      <c r="I4503">
        <f>MAX(0,MIN('Peaker Keys'!$B$10,C4503/'Peaker Keys'!$B$30))</f>
        <v>4.6533407719770874E-2</v>
      </c>
      <c r="J4503">
        <f>IF('Peaker Keys'!$B$31=1,H4503,I4503)</f>
        <v>0.39252116650987773</v>
      </c>
    </row>
    <row r="4504" spans="1:10" x14ac:dyDescent="0.25">
      <c r="A4504">
        <v>4498</v>
      </c>
      <c r="B4504">
        <v>166.9</v>
      </c>
      <c r="C4504">
        <v>5555</v>
      </c>
      <c r="D4504">
        <f>MOD(A4504-1+'Peaker Keys'!$B$7,'Peaker Keys'!$B$5)</f>
        <v>4521</v>
      </c>
      <c r="E4504">
        <f>INT(D4504/'Peaker Keys'!$B$6)+1</f>
        <v>189</v>
      </c>
      <c r="F4504">
        <f>MOD(D4504,'Peaker Keys'!$B$6)</f>
        <v>9</v>
      </c>
      <c r="G4504" t="str">
        <f>VLOOKUP(E4504,Clustering!$A$6:$B$370,2,FALSE)</f>
        <v>Fall</v>
      </c>
      <c r="H4504">
        <f>IF('Peaker Keys'!$B$29&gt;0,MAX(0,MIN('Peaker Keys'!$B$10,B4504/'Peaker Keys'!$B$29)),0)</f>
        <v>0.39252116650987773</v>
      </c>
      <c r="I4504">
        <f>MAX(0,MIN('Peaker Keys'!$B$10,C4504/'Peaker Keys'!$B$30))</f>
        <v>4.6533407719770874E-2</v>
      </c>
      <c r="J4504">
        <f>IF('Peaker Keys'!$B$31=1,H4504,I4504)</f>
        <v>0.39252116650987773</v>
      </c>
    </row>
    <row r="4505" spans="1:10" x14ac:dyDescent="0.25">
      <c r="A4505">
        <v>4499</v>
      </c>
      <c r="B4505">
        <v>225.4</v>
      </c>
      <c r="C4505">
        <v>5904.2</v>
      </c>
      <c r="D4505">
        <f>MOD(A4505-1+'Peaker Keys'!$B$7,'Peaker Keys'!$B$5)</f>
        <v>4522</v>
      </c>
      <c r="E4505">
        <f>INT(D4505/'Peaker Keys'!$B$6)+1</f>
        <v>189</v>
      </c>
      <c r="F4505">
        <f>MOD(D4505,'Peaker Keys'!$B$6)</f>
        <v>10</v>
      </c>
      <c r="G4505" t="str">
        <f>VLOOKUP(E4505,Clustering!$A$6:$B$370,2,FALSE)</f>
        <v>Fall</v>
      </c>
      <c r="H4505">
        <f>IF('Peaker Keys'!$B$29&gt;0,MAX(0,MIN('Peaker Keys'!$B$10,B4505/'Peaker Keys'!$B$29)),0)</f>
        <v>0.53010348071495772</v>
      </c>
      <c r="I4505">
        <f>MAX(0,MIN('Peaker Keys'!$B$10,C4505/'Peaker Keys'!$B$30))</f>
        <v>4.9458604115044318E-2</v>
      </c>
      <c r="J4505">
        <f>IF('Peaker Keys'!$B$31=1,H4505,I4505)</f>
        <v>0.53010348071495772</v>
      </c>
    </row>
    <row r="4506" spans="1:10" x14ac:dyDescent="0.25">
      <c r="A4506">
        <v>4500</v>
      </c>
      <c r="B4506">
        <v>225.4</v>
      </c>
      <c r="C4506">
        <v>13314.8</v>
      </c>
      <c r="D4506">
        <f>MOD(A4506-1+'Peaker Keys'!$B$7,'Peaker Keys'!$B$5)</f>
        <v>4523</v>
      </c>
      <c r="E4506">
        <f>INT(D4506/'Peaker Keys'!$B$6)+1</f>
        <v>189</v>
      </c>
      <c r="F4506">
        <f>MOD(D4506,'Peaker Keys'!$B$6)</f>
        <v>11</v>
      </c>
      <c r="G4506" t="str">
        <f>VLOOKUP(E4506,Clustering!$A$6:$B$370,2,FALSE)</f>
        <v>Fall</v>
      </c>
      <c r="H4506">
        <f>IF('Peaker Keys'!$B$29&gt;0,MAX(0,MIN('Peaker Keys'!$B$10,B4506/'Peaker Keys'!$B$29)),0)</f>
        <v>0.53010348071495772</v>
      </c>
      <c r="I4506">
        <f>MAX(0,MIN('Peaker Keys'!$B$10,C4506/'Peaker Keys'!$B$30))</f>
        <v>0.11153609668896583</v>
      </c>
      <c r="J4506">
        <f>IF('Peaker Keys'!$B$31=1,H4506,I4506)</f>
        <v>0.53010348071495772</v>
      </c>
    </row>
    <row r="4507" spans="1:10" x14ac:dyDescent="0.25">
      <c r="A4507">
        <v>4501</v>
      </c>
      <c r="B4507">
        <v>225.4</v>
      </c>
      <c r="C4507">
        <v>19336.099999999999</v>
      </c>
      <c r="D4507">
        <f>MOD(A4507-1+'Peaker Keys'!$B$7,'Peaker Keys'!$B$5)</f>
        <v>4524</v>
      </c>
      <c r="E4507">
        <f>INT(D4507/'Peaker Keys'!$B$6)+1</f>
        <v>189</v>
      </c>
      <c r="F4507">
        <f>MOD(D4507,'Peaker Keys'!$B$6)</f>
        <v>12</v>
      </c>
      <c r="G4507" t="str">
        <f>VLOOKUP(E4507,Clustering!$A$6:$B$370,2,FALSE)</f>
        <v>Fall</v>
      </c>
      <c r="H4507">
        <f>IF('Peaker Keys'!$B$29&gt;0,MAX(0,MIN('Peaker Keys'!$B$10,B4507/'Peaker Keys'!$B$29)),0)</f>
        <v>0.53010348071495772</v>
      </c>
      <c r="I4507">
        <f>MAX(0,MIN('Peaker Keys'!$B$10,C4507/'Peaker Keys'!$B$30))</f>
        <v>0.16197563006485355</v>
      </c>
      <c r="J4507">
        <f>IF('Peaker Keys'!$B$31=1,H4507,I4507)</f>
        <v>0.53010348071495772</v>
      </c>
    </row>
    <row r="4508" spans="1:10" x14ac:dyDescent="0.25">
      <c r="A4508">
        <v>4502</v>
      </c>
      <c r="B4508">
        <v>225.4</v>
      </c>
      <c r="C4508">
        <v>25917.8</v>
      </c>
      <c r="D4508">
        <f>MOD(A4508-1+'Peaker Keys'!$B$7,'Peaker Keys'!$B$5)</f>
        <v>4525</v>
      </c>
      <c r="E4508">
        <f>INT(D4508/'Peaker Keys'!$B$6)+1</f>
        <v>189</v>
      </c>
      <c r="F4508">
        <f>MOD(D4508,'Peaker Keys'!$B$6)</f>
        <v>13</v>
      </c>
      <c r="G4508" t="str">
        <f>VLOOKUP(E4508,Clustering!$A$6:$B$370,2,FALSE)</f>
        <v>Fall</v>
      </c>
      <c r="H4508">
        <f>IF('Peaker Keys'!$B$29&gt;0,MAX(0,MIN('Peaker Keys'!$B$10,B4508/'Peaker Keys'!$B$29)),0)</f>
        <v>0.53010348071495772</v>
      </c>
      <c r="I4508">
        <f>MAX(0,MIN('Peaker Keys'!$B$10,C4508/'Peaker Keys'!$B$30))</f>
        <v>0.21710955078298425</v>
      </c>
      <c r="J4508">
        <f>IF('Peaker Keys'!$B$31=1,H4508,I4508)</f>
        <v>0.53010348071495772</v>
      </c>
    </row>
    <row r="4509" spans="1:10" x14ac:dyDescent="0.25">
      <c r="A4509">
        <v>4503</v>
      </c>
      <c r="B4509">
        <v>225.4</v>
      </c>
      <c r="C4509">
        <v>31518.400000000001</v>
      </c>
      <c r="D4509">
        <f>MOD(A4509-1+'Peaker Keys'!$B$7,'Peaker Keys'!$B$5)</f>
        <v>4526</v>
      </c>
      <c r="E4509">
        <f>INT(D4509/'Peaker Keys'!$B$6)+1</f>
        <v>189</v>
      </c>
      <c r="F4509">
        <f>MOD(D4509,'Peaker Keys'!$B$6)</f>
        <v>14</v>
      </c>
      <c r="G4509" t="str">
        <f>VLOOKUP(E4509,Clustering!$A$6:$B$370,2,FALSE)</f>
        <v>Fall</v>
      </c>
      <c r="H4509">
        <f>IF('Peaker Keys'!$B$29&gt;0,MAX(0,MIN('Peaker Keys'!$B$10,B4509/'Peaker Keys'!$B$29)),0)</f>
        <v>0.53010348071495772</v>
      </c>
      <c r="I4509">
        <f>MAX(0,MIN('Peaker Keys'!$B$10,C4509/'Peaker Keys'!$B$30))</f>
        <v>0.26402494291175993</v>
      </c>
      <c r="J4509">
        <f>IF('Peaker Keys'!$B$31=1,H4509,I4509)</f>
        <v>0.53010348071495772</v>
      </c>
    </row>
    <row r="4510" spans="1:10" x14ac:dyDescent="0.25">
      <c r="A4510">
        <v>4504</v>
      </c>
      <c r="B4510">
        <v>225.4</v>
      </c>
      <c r="C4510">
        <v>36617.1</v>
      </c>
      <c r="D4510">
        <f>MOD(A4510-1+'Peaker Keys'!$B$7,'Peaker Keys'!$B$5)</f>
        <v>4527</v>
      </c>
      <c r="E4510">
        <f>INT(D4510/'Peaker Keys'!$B$6)+1</f>
        <v>189</v>
      </c>
      <c r="F4510">
        <f>MOD(D4510,'Peaker Keys'!$B$6)</f>
        <v>15</v>
      </c>
      <c r="G4510" t="str">
        <f>VLOOKUP(E4510,Clustering!$A$6:$B$370,2,FALSE)</f>
        <v>Fall</v>
      </c>
      <c r="H4510">
        <f>IF('Peaker Keys'!$B$29&gt;0,MAX(0,MIN('Peaker Keys'!$B$10,B4510/'Peaker Keys'!$B$29)),0)</f>
        <v>0.53010348071495772</v>
      </c>
      <c r="I4510">
        <f>MAX(0,MIN('Peaker Keys'!$B$10,C4510/'Peaker Keys'!$B$30))</f>
        <v>0.3067359934861606</v>
      </c>
      <c r="J4510">
        <f>IF('Peaker Keys'!$B$31=1,H4510,I4510)</f>
        <v>0.53010348071495772</v>
      </c>
    </row>
    <row r="4511" spans="1:10" x14ac:dyDescent="0.25">
      <c r="A4511">
        <v>4505</v>
      </c>
      <c r="B4511">
        <v>225.4</v>
      </c>
      <c r="C4511">
        <v>42219.3</v>
      </c>
      <c r="D4511">
        <f>MOD(A4511-1+'Peaker Keys'!$B$7,'Peaker Keys'!$B$5)</f>
        <v>4528</v>
      </c>
      <c r="E4511">
        <f>INT(D4511/'Peaker Keys'!$B$6)+1</f>
        <v>189</v>
      </c>
      <c r="F4511">
        <f>MOD(D4511,'Peaker Keys'!$B$6)</f>
        <v>16</v>
      </c>
      <c r="G4511" t="str">
        <f>VLOOKUP(E4511,Clustering!$A$6:$B$370,2,FALSE)</f>
        <v>Fall</v>
      </c>
      <c r="H4511">
        <f>IF('Peaker Keys'!$B$29&gt;0,MAX(0,MIN('Peaker Keys'!$B$10,B4511/'Peaker Keys'!$B$29)),0)</f>
        <v>0.53010348071495772</v>
      </c>
      <c r="I4511">
        <f>MAX(0,MIN('Peaker Keys'!$B$10,C4511/'Peaker Keys'!$B$30))</f>
        <v>0.35366478857665573</v>
      </c>
      <c r="J4511">
        <f>IF('Peaker Keys'!$B$31=1,H4511,I4511)</f>
        <v>0.53010348071495772</v>
      </c>
    </row>
    <row r="4512" spans="1:10" x14ac:dyDescent="0.25">
      <c r="A4512">
        <v>4506</v>
      </c>
      <c r="B4512">
        <v>375.7</v>
      </c>
      <c r="C4512">
        <v>45918.5</v>
      </c>
      <c r="D4512">
        <f>MOD(A4512-1+'Peaker Keys'!$B$7,'Peaker Keys'!$B$5)</f>
        <v>4529</v>
      </c>
      <c r="E4512">
        <f>INT(D4512/'Peaker Keys'!$B$6)+1</f>
        <v>189</v>
      </c>
      <c r="F4512">
        <f>MOD(D4512,'Peaker Keys'!$B$6)</f>
        <v>17</v>
      </c>
      <c r="G4512" t="str">
        <f>VLOOKUP(E4512,Clustering!$A$6:$B$370,2,FALSE)</f>
        <v>Fall</v>
      </c>
      <c r="H4512">
        <f>IF('Peaker Keys'!$B$29&gt;0,MAX(0,MIN('Peaker Keys'!$B$10,B4512/'Peaker Keys'!$B$29)),0)</f>
        <v>0.88358419567262469</v>
      </c>
      <c r="I4512">
        <f>MAX(0,MIN('Peaker Keys'!$B$10,C4512/'Peaker Keys'!$B$30))</f>
        <v>0.38465243607206101</v>
      </c>
      <c r="J4512">
        <f>IF('Peaker Keys'!$B$31=1,H4512,I4512)</f>
        <v>0.88358419567262469</v>
      </c>
    </row>
    <row r="4513" spans="1:10" x14ac:dyDescent="0.25">
      <c r="A4513">
        <v>4507</v>
      </c>
      <c r="B4513">
        <v>225.4</v>
      </c>
      <c r="C4513">
        <v>51685.5</v>
      </c>
      <c r="D4513">
        <f>MOD(A4513-1+'Peaker Keys'!$B$7,'Peaker Keys'!$B$5)</f>
        <v>4530</v>
      </c>
      <c r="E4513">
        <f>INT(D4513/'Peaker Keys'!$B$6)+1</f>
        <v>189</v>
      </c>
      <c r="F4513">
        <f>MOD(D4513,'Peaker Keys'!$B$6)</f>
        <v>18</v>
      </c>
      <c r="G4513" t="str">
        <f>VLOOKUP(E4513,Clustering!$A$6:$B$370,2,FALSE)</f>
        <v>Fall</v>
      </c>
      <c r="H4513">
        <f>IF('Peaker Keys'!$B$29&gt;0,MAX(0,MIN('Peaker Keys'!$B$10,B4513/'Peaker Keys'!$B$29)),0)</f>
        <v>0.53010348071495772</v>
      </c>
      <c r="I4513">
        <f>MAX(0,MIN('Peaker Keys'!$B$10,C4513/'Peaker Keys'!$B$30))</f>
        <v>0.43296173621966111</v>
      </c>
      <c r="J4513">
        <f>IF('Peaker Keys'!$B$31=1,H4513,I4513)</f>
        <v>0.53010348071495772</v>
      </c>
    </row>
    <row r="4514" spans="1:10" x14ac:dyDescent="0.25">
      <c r="A4514">
        <v>4508</v>
      </c>
      <c r="B4514">
        <v>225.4</v>
      </c>
      <c r="C4514">
        <v>49666.7</v>
      </c>
      <c r="D4514">
        <f>MOD(A4514-1+'Peaker Keys'!$B$7,'Peaker Keys'!$B$5)</f>
        <v>4531</v>
      </c>
      <c r="E4514">
        <f>INT(D4514/'Peaker Keys'!$B$6)+1</f>
        <v>189</v>
      </c>
      <c r="F4514">
        <f>MOD(D4514,'Peaker Keys'!$B$6)</f>
        <v>19</v>
      </c>
      <c r="G4514" t="str">
        <f>VLOOKUP(E4514,Clustering!$A$6:$B$370,2,FALSE)</f>
        <v>Fall</v>
      </c>
      <c r="H4514">
        <f>IF('Peaker Keys'!$B$29&gt;0,MAX(0,MIN('Peaker Keys'!$B$10,B4514/'Peaker Keys'!$B$29)),0)</f>
        <v>0.53010348071495772</v>
      </c>
      <c r="I4514">
        <f>MAX(0,MIN('Peaker Keys'!$B$10,C4514/'Peaker Keys'!$B$30))</f>
        <v>0.41605054927012491</v>
      </c>
      <c r="J4514">
        <f>IF('Peaker Keys'!$B$31=1,H4514,I4514)</f>
        <v>0.53010348071495772</v>
      </c>
    </row>
    <row r="4515" spans="1:10" x14ac:dyDescent="0.25">
      <c r="A4515">
        <v>4509</v>
      </c>
      <c r="B4515">
        <v>225.4</v>
      </c>
      <c r="C4515">
        <v>37676.1</v>
      </c>
      <c r="D4515">
        <f>MOD(A4515-1+'Peaker Keys'!$B$7,'Peaker Keys'!$B$5)</f>
        <v>4532</v>
      </c>
      <c r="E4515">
        <f>INT(D4515/'Peaker Keys'!$B$6)+1</f>
        <v>189</v>
      </c>
      <c r="F4515">
        <f>MOD(D4515,'Peaker Keys'!$B$6)</f>
        <v>20</v>
      </c>
      <c r="G4515" t="str">
        <f>VLOOKUP(E4515,Clustering!$A$6:$B$370,2,FALSE)</f>
        <v>Fall</v>
      </c>
      <c r="H4515">
        <f>IF('Peaker Keys'!$B$29&gt;0,MAX(0,MIN('Peaker Keys'!$B$10,B4515/'Peaker Keys'!$B$29)),0)</f>
        <v>0.53010348071495772</v>
      </c>
      <c r="I4515">
        <f>MAX(0,MIN('Peaker Keys'!$B$10,C4515/'Peaker Keys'!$B$30))</f>
        <v>0.31560707877423211</v>
      </c>
      <c r="J4515">
        <f>IF('Peaker Keys'!$B$31=1,H4515,I4515)</f>
        <v>0.53010348071495772</v>
      </c>
    </row>
    <row r="4516" spans="1:10" x14ac:dyDescent="0.25">
      <c r="A4516">
        <v>4510</v>
      </c>
      <c r="B4516">
        <v>225.4</v>
      </c>
      <c r="C4516">
        <v>25304.2</v>
      </c>
      <c r="D4516">
        <f>MOD(A4516-1+'Peaker Keys'!$B$7,'Peaker Keys'!$B$5)</f>
        <v>4533</v>
      </c>
      <c r="E4516">
        <f>INT(D4516/'Peaker Keys'!$B$6)+1</f>
        <v>189</v>
      </c>
      <c r="F4516">
        <f>MOD(D4516,'Peaker Keys'!$B$6)</f>
        <v>21</v>
      </c>
      <c r="G4516" t="str">
        <f>VLOOKUP(E4516,Clustering!$A$6:$B$370,2,FALSE)</f>
        <v>Fall</v>
      </c>
      <c r="H4516">
        <f>IF('Peaker Keys'!$B$29&gt;0,MAX(0,MIN('Peaker Keys'!$B$10,B4516/'Peaker Keys'!$B$29)),0)</f>
        <v>0.53010348071495772</v>
      </c>
      <c r="I4516">
        <f>MAX(0,MIN('Peaker Keys'!$B$10,C4516/'Peaker Keys'!$B$30))</f>
        <v>0.21196951496356908</v>
      </c>
      <c r="J4516">
        <f>IF('Peaker Keys'!$B$31=1,H4516,I4516)</f>
        <v>0.53010348071495772</v>
      </c>
    </row>
    <row r="4517" spans="1:10" x14ac:dyDescent="0.25">
      <c r="A4517">
        <v>4511</v>
      </c>
      <c r="B4517">
        <v>225.4</v>
      </c>
      <c r="C4517">
        <v>10320.700000000001</v>
      </c>
      <c r="D4517">
        <f>MOD(A4517-1+'Peaker Keys'!$B$7,'Peaker Keys'!$B$5)</f>
        <v>4534</v>
      </c>
      <c r="E4517">
        <f>INT(D4517/'Peaker Keys'!$B$6)+1</f>
        <v>189</v>
      </c>
      <c r="F4517">
        <f>MOD(D4517,'Peaker Keys'!$B$6)</f>
        <v>22</v>
      </c>
      <c r="G4517" t="str">
        <f>VLOOKUP(E4517,Clustering!$A$6:$B$370,2,FALSE)</f>
        <v>Fall</v>
      </c>
      <c r="H4517">
        <f>IF('Peaker Keys'!$B$29&gt;0,MAX(0,MIN('Peaker Keys'!$B$10,B4517/'Peaker Keys'!$B$29)),0)</f>
        <v>0.53010348071495772</v>
      </c>
      <c r="I4517">
        <f>MAX(0,MIN('Peaker Keys'!$B$10,C4517/'Peaker Keys'!$B$30))</f>
        <v>8.6454966886307702E-2</v>
      </c>
      <c r="J4517">
        <f>IF('Peaker Keys'!$B$31=1,H4517,I4517)</f>
        <v>0.53010348071495772</v>
      </c>
    </row>
    <row r="4518" spans="1:10" x14ac:dyDescent="0.25">
      <c r="A4518">
        <v>4512</v>
      </c>
      <c r="B4518">
        <v>225.4</v>
      </c>
      <c r="C4518">
        <v>5901.6</v>
      </c>
      <c r="D4518">
        <f>MOD(A4518-1+'Peaker Keys'!$B$7,'Peaker Keys'!$B$5)</f>
        <v>4535</v>
      </c>
      <c r="E4518">
        <f>INT(D4518/'Peaker Keys'!$B$6)+1</f>
        <v>189</v>
      </c>
      <c r="F4518">
        <f>MOD(D4518,'Peaker Keys'!$B$6)</f>
        <v>23</v>
      </c>
      <c r="G4518" t="str">
        <f>VLOOKUP(E4518,Clustering!$A$6:$B$370,2,FALSE)</f>
        <v>Fall</v>
      </c>
      <c r="H4518">
        <f>IF('Peaker Keys'!$B$29&gt;0,MAX(0,MIN('Peaker Keys'!$B$10,B4518/'Peaker Keys'!$B$29)),0)</f>
        <v>0.53010348071495772</v>
      </c>
      <c r="I4518">
        <f>MAX(0,MIN('Peaker Keys'!$B$10,C4518/'Peaker Keys'!$B$30))</f>
        <v>4.9436824302250187E-2</v>
      </c>
      <c r="J4518">
        <f>IF('Peaker Keys'!$B$31=1,H4518,I4518)</f>
        <v>0.53010348071495772</v>
      </c>
    </row>
    <row r="4519" spans="1:10" x14ac:dyDescent="0.25">
      <c r="A4519">
        <v>4513</v>
      </c>
      <c r="B4519">
        <v>225.4</v>
      </c>
      <c r="C4519">
        <v>5675.6</v>
      </c>
      <c r="D4519">
        <f>MOD(A4519-1+'Peaker Keys'!$B$7,'Peaker Keys'!$B$5)</f>
        <v>4536</v>
      </c>
      <c r="E4519">
        <f>INT(D4519/'Peaker Keys'!$B$6)+1</f>
        <v>190</v>
      </c>
      <c r="F4519">
        <f>MOD(D4519,'Peaker Keys'!$B$6)</f>
        <v>0</v>
      </c>
      <c r="G4519" t="str">
        <f>VLOOKUP(E4519,Clustering!$A$6:$B$370,2,FALSE)</f>
        <v>Fall</v>
      </c>
      <c r="H4519">
        <f>IF('Peaker Keys'!$B$29&gt;0,MAX(0,MIN('Peaker Keys'!$B$10,B4519/'Peaker Keys'!$B$29)),0)</f>
        <v>0.53010348071495772</v>
      </c>
      <c r="I4519">
        <f>MAX(0,MIN('Peaker Keys'!$B$10,C4519/'Peaker Keys'!$B$30))</f>
        <v>4.7543655959375625E-2</v>
      </c>
      <c r="J4519">
        <f>IF('Peaker Keys'!$B$31=1,H4519,I4519)</f>
        <v>0.53010348071495772</v>
      </c>
    </row>
    <row r="4520" spans="1:10" x14ac:dyDescent="0.25">
      <c r="A4520">
        <v>4514</v>
      </c>
      <c r="B4520">
        <v>225.4</v>
      </c>
      <c r="C4520">
        <v>5675.6</v>
      </c>
      <c r="D4520">
        <f>MOD(A4520-1+'Peaker Keys'!$B$7,'Peaker Keys'!$B$5)</f>
        <v>4537</v>
      </c>
      <c r="E4520">
        <f>INT(D4520/'Peaker Keys'!$B$6)+1</f>
        <v>190</v>
      </c>
      <c r="F4520">
        <f>MOD(D4520,'Peaker Keys'!$B$6)</f>
        <v>1</v>
      </c>
      <c r="G4520" t="str">
        <f>VLOOKUP(E4520,Clustering!$A$6:$B$370,2,FALSE)</f>
        <v>Fall</v>
      </c>
      <c r="H4520">
        <f>IF('Peaker Keys'!$B$29&gt;0,MAX(0,MIN('Peaker Keys'!$B$10,B4520/'Peaker Keys'!$B$29)),0)</f>
        <v>0.53010348071495772</v>
      </c>
      <c r="I4520">
        <f>MAX(0,MIN('Peaker Keys'!$B$10,C4520/'Peaker Keys'!$B$30))</f>
        <v>4.7543655959375625E-2</v>
      </c>
      <c r="J4520">
        <f>IF('Peaker Keys'!$B$31=1,H4520,I4520)</f>
        <v>0.53010348071495772</v>
      </c>
    </row>
    <row r="4521" spans="1:10" x14ac:dyDescent="0.25">
      <c r="A4521">
        <v>4515</v>
      </c>
      <c r="B4521">
        <v>225.4</v>
      </c>
      <c r="C4521">
        <v>5675.6</v>
      </c>
      <c r="D4521">
        <f>MOD(A4521-1+'Peaker Keys'!$B$7,'Peaker Keys'!$B$5)</f>
        <v>4538</v>
      </c>
      <c r="E4521">
        <f>INT(D4521/'Peaker Keys'!$B$6)+1</f>
        <v>190</v>
      </c>
      <c r="F4521">
        <f>MOD(D4521,'Peaker Keys'!$B$6)</f>
        <v>2</v>
      </c>
      <c r="G4521" t="str">
        <f>VLOOKUP(E4521,Clustering!$A$6:$B$370,2,FALSE)</f>
        <v>Fall</v>
      </c>
      <c r="H4521">
        <f>IF('Peaker Keys'!$B$29&gt;0,MAX(0,MIN('Peaker Keys'!$B$10,B4521/'Peaker Keys'!$B$29)),0)</f>
        <v>0.53010348071495772</v>
      </c>
      <c r="I4521">
        <f>MAX(0,MIN('Peaker Keys'!$B$10,C4521/'Peaker Keys'!$B$30))</f>
        <v>4.7543655959375625E-2</v>
      </c>
      <c r="J4521">
        <f>IF('Peaker Keys'!$B$31=1,H4521,I4521)</f>
        <v>0.53010348071495772</v>
      </c>
    </row>
    <row r="4522" spans="1:10" x14ac:dyDescent="0.25">
      <c r="A4522">
        <v>4516</v>
      </c>
      <c r="B4522">
        <v>225.4</v>
      </c>
      <c r="C4522">
        <v>5675.6</v>
      </c>
      <c r="D4522">
        <f>MOD(A4522-1+'Peaker Keys'!$B$7,'Peaker Keys'!$B$5)</f>
        <v>4539</v>
      </c>
      <c r="E4522">
        <f>INT(D4522/'Peaker Keys'!$B$6)+1</f>
        <v>190</v>
      </c>
      <c r="F4522">
        <f>MOD(D4522,'Peaker Keys'!$B$6)</f>
        <v>3</v>
      </c>
      <c r="G4522" t="str">
        <f>VLOOKUP(E4522,Clustering!$A$6:$B$370,2,FALSE)</f>
        <v>Fall</v>
      </c>
      <c r="H4522">
        <f>IF('Peaker Keys'!$B$29&gt;0,MAX(0,MIN('Peaker Keys'!$B$10,B4522/'Peaker Keys'!$B$29)),0)</f>
        <v>0.53010348071495772</v>
      </c>
      <c r="I4522">
        <f>MAX(0,MIN('Peaker Keys'!$B$10,C4522/'Peaker Keys'!$B$30))</f>
        <v>4.7543655959375625E-2</v>
      </c>
      <c r="J4522">
        <f>IF('Peaker Keys'!$B$31=1,H4522,I4522)</f>
        <v>0.53010348071495772</v>
      </c>
    </row>
    <row r="4523" spans="1:10" x14ac:dyDescent="0.25">
      <c r="A4523">
        <v>4517</v>
      </c>
      <c r="B4523">
        <v>225.4</v>
      </c>
      <c r="C4523">
        <v>5612</v>
      </c>
      <c r="D4523">
        <f>MOD(A4523-1+'Peaker Keys'!$B$7,'Peaker Keys'!$B$5)</f>
        <v>4540</v>
      </c>
      <c r="E4523">
        <f>INT(D4523/'Peaker Keys'!$B$6)+1</f>
        <v>190</v>
      </c>
      <c r="F4523">
        <f>MOD(D4523,'Peaker Keys'!$B$6)</f>
        <v>4</v>
      </c>
      <c r="G4523" t="str">
        <f>VLOOKUP(E4523,Clustering!$A$6:$B$370,2,FALSE)</f>
        <v>Fall</v>
      </c>
      <c r="H4523">
        <f>IF('Peaker Keys'!$B$29&gt;0,MAX(0,MIN('Peaker Keys'!$B$10,B4523/'Peaker Keys'!$B$29)),0)</f>
        <v>0.53010348071495772</v>
      </c>
      <c r="I4523">
        <f>MAX(0,MIN('Peaker Keys'!$B$10,C4523/'Peaker Keys'!$B$30))</f>
        <v>4.7010888231026851E-2</v>
      </c>
      <c r="J4523">
        <f>IF('Peaker Keys'!$B$31=1,H4523,I4523)</f>
        <v>0.53010348071495772</v>
      </c>
    </row>
    <row r="4524" spans="1:10" x14ac:dyDescent="0.25">
      <c r="A4524">
        <v>4518</v>
      </c>
      <c r="B4524">
        <v>225.4</v>
      </c>
      <c r="C4524">
        <v>5612</v>
      </c>
      <c r="D4524">
        <f>MOD(A4524-1+'Peaker Keys'!$B$7,'Peaker Keys'!$B$5)</f>
        <v>4541</v>
      </c>
      <c r="E4524">
        <f>INT(D4524/'Peaker Keys'!$B$6)+1</f>
        <v>190</v>
      </c>
      <c r="F4524">
        <f>MOD(D4524,'Peaker Keys'!$B$6)</f>
        <v>5</v>
      </c>
      <c r="G4524" t="str">
        <f>VLOOKUP(E4524,Clustering!$A$6:$B$370,2,FALSE)</f>
        <v>Fall</v>
      </c>
      <c r="H4524">
        <f>IF('Peaker Keys'!$B$29&gt;0,MAX(0,MIN('Peaker Keys'!$B$10,B4524/'Peaker Keys'!$B$29)),0)</f>
        <v>0.53010348071495772</v>
      </c>
      <c r="I4524">
        <f>MAX(0,MIN('Peaker Keys'!$B$10,C4524/'Peaker Keys'!$B$30))</f>
        <v>4.7010888231026851E-2</v>
      </c>
      <c r="J4524">
        <f>IF('Peaker Keys'!$B$31=1,H4524,I4524)</f>
        <v>0.53010348071495772</v>
      </c>
    </row>
    <row r="4525" spans="1:10" x14ac:dyDescent="0.25">
      <c r="A4525">
        <v>4519</v>
      </c>
      <c r="B4525">
        <v>225.4</v>
      </c>
      <c r="C4525">
        <v>5612</v>
      </c>
      <c r="D4525">
        <f>MOD(A4525-1+'Peaker Keys'!$B$7,'Peaker Keys'!$B$5)</f>
        <v>4542</v>
      </c>
      <c r="E4525">
        <f>INT(D4525/'Peaker Keys'!$B$6)+1</f>
        <v>190</v>
      </c>
      <c r="F4525">
        <f>MOD(D4525,'Peaker Keys'!$B$6)</f>
        <v>6</v>
      </c>
      <c r="G4525" t="str">
        <f>VLOOKUP(E4525,Clustering!$A$6:$B$370,2,FALSE)</f>
        <v>Fall</v>
      </c>
      <c r="H4525">
        <f>IF('Peaker Keys'!$B$29&gt;0,MAX(0,MIN('Peaker Keys'!$B$10,B4525/'Peaker Keys'!$B$29)),0)</f>
        <v>0.53010348071495772</v>
      </c>
      <c r="I4525">
        <f>MAX(0,MIN('Peaker Keys'!$B$10,C4525/'Peaker Keys'!$B$30))</f>
        <v>4.7010888231026851E-2</v>
      </c>
      <c r="J4525">
        <f>IF('Peaker Keys'!$B$31=1,H4525,I4525)</f>
        <v>0.53010348071495772</v>
      </c>
    </row>
    <row r="4526" spans="1:10" x14ac:dyDescent="0.25">
      <c r="A4526">
        <v>4520</v>
      </c>
      <c r="B4526">
        <v>225.4</v>
      </c>
      <c r="C4526">
        <v>5612</v>
      </c>
      <c r="D4526">
        <f>MOD(A4526-1+'Peaker Keys'!$B$7,'Peaker Keys'!$B$5)</f>
        <v>4543</v>
      </c>
      <c r="E4526">
        <f>INT(D4526/'Peaker Keys'!$B$6)+1</f>
        <v>190</v>
      </c>
      <c r="F4526">
        <f>MOD(D4526,'Peaker Keys'!$B$6)</f>
        <v>7</v>
      </c>
      <c r="G4526" t="str">
        <f>VLOOKUP(E4526,Clustering!$A$6:$B$370,2,FALSE)</f>
        <v>Fall</v>
      </c>
      <c r="H4526">
        <f>IF('Peaker Keys'!$B$29&gt;0,MAX(0,MIN('Peaker Keys'!$B$10,B4526/'Peaker Keys'!$B$29)),0)</f>
        <v>0.53010348071495772</v>
      </c>
      <c r="I4526">
        <f>MAX(0,MIN('Peaker Keys'!$B$10,C4526/'Peaker Keys'!$B$30))</f>
        <v>4.7010888231026851E-2</v>
      </c>
      <c r="J4526">
        <f>IF('Peaker Keys'!$B$31=1,H4526,I4526)</f>
        <v>0.53010348071495772</v>
      </c>
    </row>
    <row r="4527" spans="1:10" x14ac:dyDescent="0.25">
      <c r="A4527">
        <v>4521</v>
      </c>
      <c r="B4527">
        <v>225.4</v>
      </c>
      <c r="C4527">
        <v>5612</v>
      </c>
      <c r="D4527">
        <f>MOD(A4527-1+'Peaker Keys'!$B$7,'Peaker Keys'!$B$5)</f>
        <v>4544</v>
      </c>
      <c r="E4527">
        <f>INT(D4527/'Peaker Keys'!$B$6)+1</f>
        <v>190</v>
      </c>
      <c r="F4527">
        <f>MOD(D4527,'Peaker Keys'!$B$6)</f>
        <v>8</v>
      </c>
      <c r="G4527" t="str">
        <f>VLOOKUP(E4527,Clustering!$A$6:$B$370,2,FALSE)</f>
        <v>Fall</v>
      </c>
      <c r="H4527">
        <f>IF('Peaker Keys'!$B$29&gt;0,MAX(0,MIN('Peaker Keys'!$B$10,B4527/'Peaker Keys'!$B$29)),0)</f>
        <v>0.53010348071495772</v>
      </c>
      <c r="I4527">
        <f>MAX(0,MIN('Peaker Keys'!$B$10,C4527/'Peaker Keys'!$B$30))</f>
        <v>4.7010888231026851E-2</v>
      </c>
      <c r="J4527">
        <f>IF('Peaker Keys'!$B$31=1,H4527,I4527)</f>
        <v>0.53010348071495772</v>
      </c>
    </row>
    <row r="4528" spans="1:10" x14ac:dyDescent="0.25">
      <c r="A4528">
        <v>4522</v>
      </c>
      <c r="B4528">
        <v>225.4</v>
      </c>
      <c r="C4528">
        <v>5612</v>
      </c>
      <c r="D4528">
        <f>MOD(A4528-1+'Peaker Keys'!$B$7,'Peaker Keys'!$B$5)</f>
        <v>4545</v>
      </c>
      <c r="E4528">
        <f>INT(D4528/'Peaker Keys'!$B$6)+1</f>
        <v>190</v>
      </c>
      <c r="F4528">
        <f>MOD(D4528,'Peaker Keys'!$B$6)</f>
        <v>9</v>
      </c>
      <c r="G4528" t="str">
        <f>VLOOKUP(E4528,Clustering!$A$6:$B$370,2,FALSE)</f>
        <v>Fall</v>
      </c>
      <c r="H4528">
        <f>IF('Peaker Keys'!$B$29&gt;0,MAX(0,MIN('Peaker Keys'!$B$10,B4528/'Peaker Keys'!$B$29)),0)</f>
        <v>0.53010348071495772</v>
      </c>
      <c r="I4528">
        <f>MAX(0,MIN('Peaker Keys'!$B$10,C4528/'Peaker Keys'!$B$30))</f>
        <v>4.7010888231026851E-2</v>
      </c>
      <c r="J4528">
        <f>IF('Peaker Keys'!$B$31=1,H4528,I4528)</f>
        <v>0.53010348071495772</v>
      </c>
    </row>
    <row r="4529" spans="1:10" x14ac:dyDescent="0.25">
      <c r="A4529">
        <v>4523</v>
      </c>
      <c r="B4529">
        <v>239.6</v>
      </c>
      <c r="C4529">
        <v>5824.9</v>
      </c>
      <c r="D4529">
        <f>MOD(A4529-1+'Peaker Keys'!$B$7,'Peaker Keys'!$B$5)</f>
        <v>4546</v>
      </c>
      <c r="E4529">
        <f>INT(D4529/'Peaker Keys'!$B$6)+1</f>
        <v>190</v>
      </c>
      <c r="F4529">
        <f>MOD(D4529,'Peaker Keys'!$B$6)</f>
        <v>10</v>
      </c>
      <c r="G4529" t="str">
        <f>VLOOKUP(E4529,Clustering!$A$6:$B$370,2,FALSE)</f>
        <v>Fall</v>
      </c>
      <c r="H4529">
        <f>IF('Peaker Keys'!$B$29&gt;0,MAX(0,MIN('Peaker Keys'!$B$10,B4529/'Peaker Keys'!$B$29)),0)</f>
        <v>0.56349952963311378</v>
      </c>
      <c r="I4529">
        <f>MAX(0,MIN('Peaker Keys'!$B$10,C4529/'Peaker Keys'!$B$30))</f>
        <v>4.8794319824823282E-2</v>
      </c>
      <c r="J4529">
        <f>IF('Peaker Keys'!$B$31=1,H4529,I4529)</f>
        <v>0.56349952963311378</v>
      </c>
    </row>
    <row r="4530" spans="1:10" x14ac:dyDescent="0.25">
      <c r="A4530">
        <v>4524</v>
      </c>
      <c r="B4530">
        <v>239.6</v>
      </c>
      <c r="C4530">
        <v>9196.6</v>
      </c>
      <c r="D4530">
        <f>MOD(A4530-1+'Peaker Keys'!$B$7,'Peaker Keys'!$B$5)</f>
        <v>4547</v>
      </c>
      <c r="E4530">
        <f>INT(D4530/'Peaker Keys'!$B$6)+1</f>
        <v>190</v>
      </c>
      <c r="F4530">
        <f>MOD(D4530,'Peaker Keys'!$B$6)</f>
        <v>11</v>
      </c>
      <c r="G4530" t="str">
        <f>VLOOKUP(E4530,Clustering!$A$6:$B$370,2,FALSE)</f>
        <v>Fall</v>
      </c>
      <c r="H4530">
        <f>IF('Peaker Keys'!$B$29&gt;0,MAX(0,MIN('Peaker Keys'!$B$10,B4530/'Peaker Keys'!$B$29)),0)</f>
        <v>0.56349952963311378</v>
      </c>
      <c r="I4530">
        <f>MAX(0,MIN('Peaker Keys'!$B$10,C4530/'Peaker Keys'!$B$30))</f>
        <v>7.7038548593275399E-2</v>
      </c>
      <c r="J4530">
        <f>IF('Peaker Keys'!$B$31=1,H4530,I4530)</f>
        <v>0.56349952963311378</v>
      </c>
    </row>
    <row r="4531" spans="1:10" x14ac:dyDescent="0.25">
      <c r="A4531">
        <v>4525</v>
      </c>
      <c r="B4531">
        <v>225.4</v>
      </c>
      <c r="C4531">
        <v>15016.4</v>
      </c>
      <c r="D4531">
        <f>MOD(A4531-1+'Peaker Keys'!$B$7,'Peaker Keys'!$B$5)</f>
        <v>4548</v>
      </c>
      <c r="E4531">
        <f>INT(D4531/'Peaker Keys'!$B$6)+1</f>
        <v>190</v>
      </c>
      <c r="F4531">
        <f>MOD(D4531,'Peaker Keys'!$B$6)</f>
        <v>12</v>
      </c>
      <c r="G4531" t="str">
        <f>VLOOKUP(E4531,Clustering!$A$6:$B$370,2,FALSE)</f>
        <v>Fall</v>
      </c>
      <c r="H4531">
        <f>IF('Peaker Keys'!$B$29&gt;0,MAX(0,MIN('Peaker Keys'!$B$10,B4531/'Peaker Keys'!$B$29)),0)</f>
        <v>0.53010348071495772</v>
      </c>
      <c r="I4531">
        <f>MAX(0,MIN('Peaker Keys'!$B$10,C4531/'Peaker Keys'!$B$30))</f>
        <v>0.12579014647761788</v>
      </c>
      <c r="J4531">
        <f>IF('Peaker Keys'!$B$31=1,H4531,I4531)</f>
        <v>0.53010348071495772</v>
      </c>
    </row>
    <row r="4532" spans="1:10" x14ac:dyDescent="0.25">
      <c r="A4532">
        <v>4526</v>
      </c>
      <c r="B4532">
        <v>239.6</v>
      </c>
      <c r="C4532">
        <v>18470.099999999999</v>
      </c>
      <c r="D4532">
        <f>MOD(A4532-1+'Peaker Keys'!$B$7,'Peaker Keys'!$B$5)</f>
        <v>4549</v>
      </c>
      <c r="E4532">
        <f>INT(D4532/'Peaker Keys'!$B$6)+1</f>
        <v>190</v>
      </c>
      <c r="F4532">
        <f>MOD(D4532,'Peaker Keys'!$B$6)</f>
        <v>13</v>
      </c>
      <c r="G4532" t="str">
        <f>VLOOKUP(E4532,Clustering!$A$6:$B$370,2,FALSE)</f>
        <v>Fall</v>
      </c>
      <c r="H4532">
        <f>IF('Peaker Keys'!$B$29&gt;0,MAX(0,MIN('Peaker Keys'!$B$10,B4532/'Peaker Keys'!$B$29)),0)</f>
        <v>0.56349952963311378</v>
      </c>
      <c r="I4532">
        <f>MAX(0,MIN('Peaker Keys'!$B$10,C4532/'Peaker Keys'!$B$30))</f>
        <v>0.15472127703419261</v>
      </c>
      <c r="J4532">
        <f>IF('Peaker Keys'!$B$31=1,H4532,I4532)</f>
        <v>0.56349952963311378</v>
      </c>
    </row>
    <row r="4533" spans="1:10" x14ac:dyDescent="0.25">
      <c r="A4533">
        <v>4527</v>
      </c>
      <c r="B4533">
        <v>239.6</v>
      </c>
      <c r="C4533">
        <v>21723.3</v>
      </c>
      <c r="D4533">
        <f>MOD(A4533-1+'Peaker Keys'!$B$7,'Peaker Keys'!$B$5)</f>
        <v>4550</v>
      </c>
      <c r="E4533">
        <f>INT(D4533/'Peaker Keys'!$B$6)+1</f>
        <v>190</v>
      </c>
      <c r="F4533">
        <f>MOD(D4533,'Peaker Keys'!$B$6)</f>
        <v>14</v>
      </c>
      <c r="G4533" t="str">
        <f>VLOOKUP(E4533,Clustering!$A$6:$B$370,2,FALSE)</f>
        <v>Fall</v>
      </c>
      <c r="H4533">
        <f>IF('Peaker Keys'!$B$29&gt;0,MAX(0,MIN('Peaker Keys'!$B$10,B4533/'Peaker Keys'!$B$29)),0)</f>
        <v>0.56349952963311378</v>
      </c>
      <c r="I4533">
        <f>MAX(0,MIN('Peaker Keys'!$B$10,C4533/'Peaker Keys'!$B$30))</f>
        <v>0.18197284895029678</v>
      </c>
      <c r="J4533">
        <f>IF('Peaker Keys'!$B$31=1,H4533,I4533)</f>
        <v>0.56349952963311378</v>
      </c>
    </row>
    <row r="4534" spans="1:10" x14ac:dyDescent="0.25">
      <c r="A4534">
        <v>4528</v>
      </c>
      <c r="B4534">
        <v>239.6</v>
      </c>
      <c r="C4534">
        <v>25437.4</v>
      </c>
      <c r="D4534">
        <f>MOD(A4534-1+'Peaker Keys'!$B$7,'Peaker Keys'!$B$5)</f>
        <v>4551</v>
      </c>
      <c r="E4534">
        <f>INT(D4534/'Peaker Keys'!$B$6)+1</f>
        <v>190</v>
      </c>
      <c r="F4534">
        <f>MOD(D4534,'Peaker Keys'!$B$6)</f>
        <v>15</v>
      </c>
      <c r="G4534" t="str">
        <f>VLOOKUP(E4534,Clustering!$A$6:$B$370,2,FALSE)</f>
        <v>Fall</v>
      </c>
      <c r="H4534">
        <f>IF('Peaker Keys'!$B$29&gt;0,MAX(0,MIN('Peaker Keys'!$B$10,B4534/'Peaker Keys'!$B$29)),0)</f>
        <v>0.56349952963311378</v>
      </c>
      <c r="I4534">
        <f>MAX(0,MIN('Peaker Keys'!$B$10,C4534/'Peaker Keys'!$B$30))</f>
        <v>0.21308531152671462</v>
      </c>
      <c r="J4534">
        <f>IF('Peaker Keys'!$B$31=1,H4534,I4534)</f>
        <v>0.56349952963311378</v>
      </c>
    </row>
    <row r="4535" spans="1:10" x14ac:dyDescent="0.25">
      <c r="A4535">
        <v>4529</v>
      </c>
      <c r="B4535">
        <v>225.4</v>
      </c>
      <c r="C4535">
        <v>28599.1</v>
      </c>
      <c r="D4535">
        <f>MOD(A4535-1+'Peaker Keys'!$B$7,'Peaker Keys'!$B$5)</f>
        <v>4552</v>
      </c>
      <c r="E4535">
        <f>INT(D4535/'Peaker Keys'!$B$6)+1</f>
        <v>190</v>
      </c>
      <c r="F4535">
        <f>MOD(D4535,'Peaker Keys'!$B$6)</f>
        <v>16</v>
      </c>
      <c r="G4535" t="str">
        <f>VLOOKUP(E4535,Clustering!$A$6:$B$370,2,FALSE)</f>
        <v>Fall</v>
      </c>
      <c r="H4535">
        <f>IF('Peaker Keys'!$B$29&gt;0,MAX(0,MIN('Peaker Keys'!$B$10,B4535/'Peaker Keys'!$B$29)),0)</f>
        <v>0.53010348071495772</v>
      </c>
      <c r="I4535">
        <f>MAX(0,MIN('Peaker Keys'!$B$10,C4535/'Peaker Keys'!$B$30))</f>
        <v>0.23957040156948681</v>
      </c>
      <c r="J4535">
        <f>IF('Peaker Keys'!$B$31=1,H4535,I4535)</f>
        <v>0.53010348071495772</v>
      </c>
    </row>
    <row r="4536" spans="1:10" x14ac:dyDescent="0.25">
      <c r="A4536">
        <v>4530</v>
      </c>
      <c r="B4536">
        <v>375.7</v>
      </c>
      <c r="C4536">
        <v>33212.199999999997</v>
      </c>
      <c r="D4536">
        <f>MOD(A4536-1+'Peaker Keys'!$B$7,'Peaker Keys'!$B$5)</f>
        <v>4553</v>
      </c>
      <c r="E4536">
        <f>INT(D4536/'Peaker Keys'!$B$6)+1</f>
        <v>190</v>
      </c>
      <c r="F4536">
        <f>MOD(D4536,'Peaker Keys'!$B$6)</f>
        <v>17</v>
      </c>
      <c r="G4536" t="str">
        <f>VLOOKUP(E4536,Clustering!$A$6:$B$370,2,FALSE)</f>
        <v>Fall</v>
      </c>
      <c r="H4536">
        <f>IF('Peaker Keys'!$B$29&gt;0,MAX(0,MIN('Peaker Keys'!$B$10,B4536/'Peaker Keys'!$B$29)),0)</f>
        <v>0.88358419567262469</v>
      </c>
      <c r="I4536">
        <f>MAX(0,MIN('Peaker Keys'!$B$10,C4536/'Peaker Keys'!$B$30))</f>
        <v>0.27821365326202951</v>
      </c>
      <c r="J4536">
        <f>IF('Peaker Keys'!$B$31=1,H4536,I4536)</f>
        <v>0.88358419567262469</v>
      </c>
    </row>
    <row r="4537" spans="1:10" x14ac:dyDescent="0.25">
      <c r="A4537">
        <v>4531</v>
      </c>
      <c r="B4537">
        <v>225.4</v>
      </c>
      <c r="C4537">
        <v>37682.199999999997</v>
      </c>
      <c r="D4537">
        <f>MOD(A4537-1+'Peaker Keys'!$B$7,'Peaker Keys'!$B$5)</f>
        <v>4554</v>
      </c>
      <c r="E4537">
        <f>INT(D4537/'Peaker Keys'!$B$6)+1</f>
        <v>190</v>
      </c>
      <c r="F4537">
        <f>MOD(D4537,'Peaker Keys'!$B$6)</f>
        <v>18</v>
      </c>
      <c r="G4537" t="str">
        <f>VLOOKUP(E4537,Clustering!$A$6:$B$370,2,FALSE)</f>
        <v>Fall</v>
      </c>
      <c r="H4537">
        <f>IF('Peaker Keys'!$B$29&gt;0,MAX(0,MIN('Peaker Keys'!$B$10,B4537/'Peaker Keys'!$B$29)),0)</f>
        <v>0.53010348071495772</v>
      </c>
      <c r="I4537">
        <f>MAX(0,MIN('Peaker Keys'!$B$10,C4537/'Peaker Keys'!$B$30))</f>
        <v>0.31565817756578757</v>
      </c>
      <c r="J4537">
        <f>IF('Peaker Keys'!$B$31=1,H4537,I4537)</f>
        <v>0.53010348071495772</v>
      </c>
    </row>
    <row r="4538" spans="1:10" x14ac:dyDescent="0.25">
      <c r="A4538">
        <v>4532</v>
      </c>
      <c r="B4538">
        <v>239.6</v>
      </c>
      <c r="C4538">
        <v>31751.4</v>
      </c>
      <c r="D4538">
        <f>MOD(A4538-1+'Peaker Keys'!$B$7,'Peaker Keys'!$B$5)</f>
        <v>4555</v>
      </c>
      <c r="E4538">
        <f>INT(D4538/'Peaker Keys'!$B$6)+1</f>
        <v>190</v>
      </c>
      <c r="F4538">
        <f>MOD(D4538,'Peaker Keys'!$B$6)</f>
        <v>19</v>
      </c>
      <c r="G4538" t="str">
        <f>VLOOKUP(E4538,Clustering!$A$6:$B$370,2,FALSE)</f>
        <v>Fall</v>
      </c>
      <c r="H4538">
        <f>IF('Peaker Keys'!$B$29&gt;0,MAX(0,MIN('Peaker Keys'!$B$10,B4538/'Peaker Keys'!$B$29)),0)</f>
        <v>0.56349952963311378</v>
      </c>
      <c r="I4538">
        <f>MAX(0,MIN('Peaker Keys'!$B$10,C4538/'Peaker Keys'!$B$30))</f>
        <v>0.26597674921215714</v>
      </c>
      <c r="J4538">
        <f>IF('Peaker Keys'!$B$31=1,H4538,I4538)</f>
        <v>0.56349952963311378</v>
      </c>
    </row>
    <row r="4539" spans="1:10" x14ac:dyDescent="0.25">
      <c r="A4539">
        <v>4533</v>
      </c>
      <c r="B4539">
        <v>225.4</v>
      </c>
      <c r="C4539">
        <v>20996.2</v>
      </c>
      <c r="D4539">
        <f>MOD(A4539-1+'Peaker Keys'!$B$7,'Peaker Keys'!$B$5)</f>
        <v>4556</v>
      </c>
      <c r="E4539">
        <f>INT(D4539/'Peaker Keys'!$B$6)+1</f>
        <v>190</v>
      </c>
      <c r="F4539">
        <f>MOD(D4539,'Peaker Keys'!$B$6)</f>
        <v>20</v>
      </c>
      <c r="G4539" t="str">
        <f>VLOOKUP(E4539,Clustering!$A$6:$B$370,2,FALSE)</f>
        <v>Fall</v>
      </c>
      <c r="H4539">
        <f>IF('Peaker Keys'!$B$29&gt;0,MAX(0,MIN('Peaker Keys'!$B$10,B4539/'Peaker Keys'!$B$29)),0)</f>
        <v>0.53010348071495772</v>
      </c>
      <c r="I4539">
        <f>MAX(0,MIN('Peaker Keys'!$B$10,C4539/'Peaker Keys'!$B$30))</f>
        <v>0.17588204053390699</v>
      </c>
      <c r="J4539">
        <f>IF('Peaker Keys'!$B$31=1,H4539,I4539)</f>
        <v>0.53010348071495772</v>
      </c>
    </row>
    <row r="4540" spans="1:10" x14ac:dyDescent="0.25">
      <c r="A4540">
        <v>4534</v>
      </c>
      <c r="B4540">
        <v>166.9</v>
      </c>
      <c r="C4540">
        <v>16096.8</v>
      </c>
      <c r="D4540">
        <f>MOD(A4540-1+'Peaker Keys'!$B$7,'Peaker Keys'!$B$5)</f>
        <v>4557</v>
      </c>
      <c r="E4540">
        <f>INT(D4540/'Peaker Keys'!$B$6)+1</f>
        <v>190</v>
      </c>
      <c r="F4540">
        <f>MOD(D4540,'Peaker Keys'!$B$6)</f>
        <v>21</v>
      </c>
      <c r="G4540" t="str">
        <f>VLOOKUP(E4540,Clustering!$A$6:$B$370,2,FALSE)</f>
        <v>Fall</v>
      </c>
      <c r="H4540">
        <f>IF('Peaker Keys'!$B$29&gt;0,MAX(0,MIN('Peaker Keys'!$B$10,B4540/'Peaker Keys'!$B$29)),0)</f>
        <v>0.39252116650987773</v>
      </c>
      <c r="I4540">
        <f>MAX(0,MIN('Peaker Keys'!$B$10,C4540/'Peaker Keys'!$B$30))</f>
        <v>0.13484049637868728</v>
      </c>
      <c r="J4540">
        <f>IF('Peaker Keys'!$B$31=1,H4540,I4540)</f>
        <v>0.39252116650987773</v>
      </c>
    </row>
    <row r="4541" spans="1:10" x14ac:dyDescent="0.25">
      <c r="A4541">
        <v>4535</v>
      </c>
      <c r="B4541">
        <v>166.9</v>
      </c>
      <c r="C4541">
        <v>6854.4</v>
      </c>
      <c r="D4541">
        <f>MOD(A4541-1+'Peaker Keys'!$B$7,'Peaker Keys'!$B$5)</f>
        <v>4558</v>
      </c>
      <c r="E4541">
        <f>INT(D4541/'Peaker Keys'!$B$6)+1</f>
        <v>190</v>
      </c>
      <c r="F4541">
        <f>MOD(D4541,'Peaker Keys'!$B$6)</f>
        <v>22</v>
      </c>
      <c r="G4541" t="str">
        <f>VLOOKUP(E4541,Clustering!$A$6:$B$370,2,FALSE)</f>
        <v>Fall</v>
      </c>
      <c r="H4541">
        <f>IF('Peaker Keys'!$B$29&gt;0,MAX(0,MIN('Peaker Keys'!$B$10,B4541/'Peaker Keys'!$B$29)),0)</f>
        <v>0.39252116650987773</v>
      </c>
      <c r="I4541">
        <f>MAX(0,MIN('Peaker Keys'!$B$10,C4541/'Peaker Keys'!$B$30))</f>
        <v>5.7418288006192163E-2</v>
      </c>
      <c r="J4541">
        <f>IF('Peaker Keys'!$B$31=1,H4541,I4541)</f>
        <v>0.39252116650987773</v>
      </c>
    </row>
    <row r="4542" spans="1:10" x14ac:dyDescent="0.25">
      <c r="A4542">
        <v>4536</v>
      </c>
      <c r="B4542">
        <v>166.9</v>
      </c>
      <c r="C4542">
        <v>4752</v>
      </c>
      <c r="D4542">
        <f>MOD(A4542-1+'Peaker Keys'!$B$7,'Peaker Keys'!$B$5)</f>
        <v>4559</v>
      </c>
      <c r="E4542">
        <f>INT(D4542/'Peaker Keys'!$B$6)+1</f>
        <v>190</v>
      </c>
      <c r="F4542">
        <f>MOD(D4542,'Peaker Keys'!$B$6)</f>
        <v>23</v>
      </c>
      <c r="G4542" t="str">
        <f>VLOOKUP(E4542,Clustering!$A$6:$B$370,2,FALSE)</f>
        <v>Fall</v>
      </c>
      <c r="H4542">
        <f>IF('Peaker Keys'!$B$29&gt;0,MAX(0,MIN('Peaker Keys'!$B$10,B4542/'Peaker Keys'!$B$29)),0)</f>
        <v>0.39252116650987773</v>
      </c>
      <c r="I4542">
        <f>MAX(0,MIN('Peaker Keys'!$B$10,C4542/'Peaker Keys'!$B$30))</f>
        <v>3.9806796306813899E-2</v>
      </c>
      <c r="J4542">
        <f>IF('Peaker Keys'!$B$31=1,H4542,I4542)</f>
        <v>0.39252116650987773</v>
      </c>
    </row>
    <row r="4543" spans="1:10" x14ac:dyDescent="0.25">
      <c r="A4543">
        <v>4537</v>
      </c>
      <c r="B4543">
        <v>166.9</v>
      </c>
      <c r="C4543">
        <v>4053.1</v>
      </c>
      <c r="D4543">
        <f>MOD(A4543-1+'Peaker Keys'!$B$7,'Peaker Keys'!$B$5)</f>
        <v>4560</v>
      </c>
      <c r="E4543">
        <f>INT(D4543/'Peaker Keys'!$B$6)+1</f>
        <v>191</v>
      </c>
      <c r="F4543">
        <f>MOD(D4543,'Peaker Keys'!$B$6)</f>
        <v>0</v>
      </c>
      <c r="G4543" t="str">
        <f>VLOOKUP(E4543,Clustering!$A$6:$B$370,2,FALSE)</f>
        <v>Summer Peak</v>
      </c>
      <c r="H4543">
        <f>IF('Peaker Keys'!$B$29&gt;0,MAX(0,MIN('Peaker Keys'!$B$10,B4543/'Peaker Keys'!$B$29)),0)</f>
        <v>0.39252116650987773</v>
      </c>
      <c r="I4543">
        <f>MAX(0,MIN('Peaker Keys'!$B$10,C4543/'Peaker Keys'!$B$30))</f>
        <v>3.3952215090729675E-2</v>
      </c>
      <c r="J4543">
        <f>IF('Peaker Keys'!$B$31=1,H4543,I4543)</f>
        <v>0.39252116650987773</v>
      </c>
    </row>
    <row r="4544" spans="1:10" x14ac:dyDescent="0.25">
      <c r="A4544">
        <v>4538</v>
      </c>
      <c r="B4544">
        <v>166.9</v>
      </c>
      <c r="C4544">
        <v>4053.1</v>
      </c>
      <c r="D4544">
        <f>MOD(A4544-1+'Peaker Keys'!$B$7,'Peaker Keys'!$B$5)</f>
        <v>4561</v>
      </c>
      <c r="E4544">
        <f>INT(D4544/'Peaker Keys'!$B$6)+1</f>
        <v>191</v>
      </c>
      <c r="F4544">
        <f>MOD(D4544,'Peaker Keys'!$B$6)</f>
        <v>1</v>
      </c>
      <c r="G4544" t="str">
        <f>VLOOKUP(E4544,Clustering!$A$6:$B$370,2,FALSE)</f>
        <v>Summer Peak</v>
      </c>
      <c r="H4544">
        <f>IF('Peaker Keys'!$B$29&gt;0,MAX(0,MIN('Peaker Keys'!$B$10,B4544/'Peaker Keys'!$B$29)),0)</f>
        <v>0.39252116650987773</v>
      </c>
      <c r="I4544">
        <f>MAX(0,MIN('Peaker Keys'!$B$10,C4544/'Peaker Keys'!$B$30))</f>
        <v>3.3952215090729675E-2</v>
      </c>
      <c r="J4544">
        <f>IF('Peaker Keys'!$B$31=1,H4544,I4544)</f>
        <v>0.39252116650987773</v>
      </c>
    </row>
    <row r="4545" spans="1:10" x14ac:dyDescent="0.25">
      <c r="A4545">
        <v>4539</v>
      </c>
      <c r="B4545">
        <v>166.9</v>
      </c>
      <c r="C4545">
        <v>4053.1</v>
      </c>
      <c r="D4545">
        <f>MOD(A4545-1+'Peaker Keys'!$B$7,'Peaker Keys'!$B$5)</f>
        <v>4562</v>
      </c>
      <c r="E4545">
        <f>INT(D4545/'Peaker Keys'!$B$6)+1</f>
        <v>191</v>
      </c>
      <c r="F4545">
        <f>MOD(D4545,'Peaker Keys'!$B$6)</f>
        <v>2</v>
      </c>
      <c r="G4545" t="str">
        <f>VLOOKUP(E4545,Clustering!$A$6:$B$370,2,FALSE)</f>
        <v>Summer Peak</v>
      </c>
      <c r="H4545">
        <f>IF('Peaker Keys'!$B$29&gt;0,MAX(0,MIN('Peaker Keys'!$B$10,B4545/'Peaker Keys'!$B$29)),0)</f>
        <v>0.39252116650987773</v>
      </c>
      <c r="I4545">
        <f>MAX(0,MIN('Peaker Keys'!$B$10,C4545/'Peaker Keys'!$B$30))</f>
        <v>3.3952215090729675E-2</v>
      </c>
      <c r="J4545">
        <f>IF('Peaker Keys'!$B$31=1,H4545,I4545)</f>
        <v>0.39252116650987773</v>
      </c>
    </row>
    <row r="4546" spans="1:10" x14ac:dyDescent="0.25">
      <c r="A4546">
        <v>4540</v>
      </c>
      <c r="B4546">
        <v>166.9</v>
      </c>
      <c r="C4546">
        <v>4053.1</v>
      </c>
      <c r="D4546">
        <f>MOD(A4546-1+'Peaker Keys'!$B$7,'Peaker Keys'!$B$5)</f>
        <v>4563</v>
      </c>
      <c r="E4546">
        <f>INT(D4546/'Peaker Keys'!$B$6)+1</f>
        <v>191</v>
      </c>
      <c r="F4546">
        <f>MOD(D4546,'Peaker Keys'!$B$6)</f>
        <v>3</v>
      </c>
      <c r="G4546" t="str">
        <f>VLOOKUP(E4546,Clustering!$A$6:$B$370,2,FALSE)</f>
        <v>Summer Peak</v>
      </c>
      <c r="H4546">
        <f>IF('Peaker Keys'!$B$29&gt;0,MAX(0,MIN('Peaker Keys'!$B$10,B4546/'Peaker Keys'!$B$29)),0)</f>
        <v>0.39252116650987773</v>
      </c>
      <c r="I4546">
        <f>MAX(0,MIN('Peaker Keys'!$B$10,C4546/'Peaker Keys'!$B$30))</f>
        <v>3.3952215090729675E-2</v>
      </c>
      <c r="J4546">
        <f>IF('Peaker Keys'!$B$31=1,H4546,I4546)</f>
        <v>0.39252116650987773</v>
      </c>
    </row>
    <row r="4547" spans="1:10" x14ac:dyDescent="0.25">
      <c r="A4547">
        <v>4541</v>
      </c>
      <c r="B4547">
        <v>166.9</v>
      </c>
      <c r="C4547">
        <v>4053.1</v>
      </c>
      <c r="D4547">
        <f>MOD(A4547-1+'Peaker Keys'!$B$7,'Peaker Keys'!$B$5)</f>
        <v>4564</v>
      </c>
      <c r="E4547">
        <f>INT(D4547/'Peaker Keys'!$B$6)+1</f>
        <v>191</v>
      </c>
      <c r="F4547">
        <f>MOD(D4547,'Peaker Keys'!$B$6)</f>
        <v>4</v>
      </c>
      <c r="G4547" t="str">
        <f>VLOOKUP(E4547,Clustering!$A$6:$B$370,2,FALSE)</f>
        <v>Summer Peak</v>
      </c>
      <c r="H4547">
        <f>IF('Peaker Keys'!$B$29&gt;0,MAX(0,MIN('Peaker Keys'!$B$10,B4547/'Peaker Keys'!$B$29)),0)</f>
        <v>0.39252116650987773</v>
      </c>
      <c r="I4547">
        <f>MAX(0,MIN('Peaker Keys'!$B$10,C4547/'Peaker Keys'!$B$30))</f>
        <v>3.3952215090729675E-2</v>
      </c>
      <c r="J4547">
        <f>IF('Peaker Keys'!$B$31=1,H4547,I4547)</f>
        <v>0.39252116650987773</v>
      </c>
    </row>
    <row r="4548" spans="1:10" x14ac:dyDescent="0.25">
      <c r="A4548">
        <v>4542</v>
      </c>
      <c r="B4548">
        <v>166.9</v>
      </c>
      <c r="C4548">
        <v>3989.4</v>
      </c>
      <c r="D4548">
        <f>MOD(A4548-1+'Peaker Keys'!$B$7,'Peaker Keys'!$B$5)</f>
        <v>4565</v>
      </c>
      <c r="E4548">
        <f>INT(D4548/'Peaker Keys'!$B$6)+1</f>
        <v>191</v>
      </c>
      <c r="F4548">
        <f>MOD(D4548,'Peaker Keys'!$B$6)</f>
        <v>5</v>
      </c>
      <c r="G4548" t="str">
        <f>VLOOKUP(E4548,Clustering!$A$6:$B$370,2,FALSE)</f>
        <v>Summer Peak</v>
      </c>
      <c r="H4548">
        <f>IF('Peaker Keys'!$B$29&gt;0,MAX(0,MIN('Peaker Keys'!$B$10,B4548/'Peaker Keys'!$B$29)),0)</f>
        <v>0.39252116650987773</v>
      </c>
      <c r="I4548">
        <f>MAX(0,MIN('Peaker Keys'!$B$10,C4548/'Peaker Keys'!$B$30))</f>
        <v>3.3418609677273434E-2</v>
      </c>
      <c r="J4548">
        <f>IF('Peaker Keys'!$B$31=1,H4548,I4548)</f>
        <v>0.39252116650987773</v>
      </c>
    </row>
    <row r="4549" spans="1:10" x14ac:dyDescent="0.25">
      <c r="A4549">
        <v>4543</v>
      </c>
      <c r="B4549">
        <v>166.9</v>
      </c>
      <c r="C4549">
        <v>3989.4</v>
      </c>
      <c r="D4549">
        <f>MOD(A4549-1+'Peaker Keys'!$B$7,'Peaker Keys'!$B$5)</f>
        <v>4566</v>
      </c>
      <c r="E4549">
        <f>INT(D4549/'Peaker Keys'!$B$6)+1</f>
        <v>191</v>
      </c>
      <c r="F4549">
        <f>MOD(D4549,'Peaker Keys'!$B$6)</f>
        <v>6</v>
      </c>
      <c r="G4549" t="str">
        <f>VLOOKUP(E4549,Clustering!$A$6:$B$370,2,FALSE)</f>
        <v>Summer Peak</v>
      </c>
      <c r="H4549">
        <f>IF('Peaker Keys'!$B$29&gt;0,MAX(0,MIN('Peaker Keys'!$B$10,B4549/'Peaker Keys'!$B$29)),0)</f>
        <v>0.39252116650987773</v>
      </c>
      <c r="I4549">
        <f>MAX(0,MIN('Peaker Keys'!$B$10,C4549/'Peaker Keys'!$B$30))</f>
        <v>3.3418609677273434E-2</v>
      </c>
      <c r="J4549">
        <f>IF('Peaker Keys'!$B$31=1,H4549,I4549)</f>
        <v>0.39252116650987773</v>
      </c>
    </row>
    <row r="4550" spans="1:10" x14ac:dyDescent="0.25">
      <c r="A4550">
        <v>4544</v>
      </c>
      <c r="B4550">
        <v>166.9</v>
      </c>
      <c r="C4550">
        <v>3989.4</v>
      </c>
      <c r="D4550">
        <f>MOD(A4550-1+'Peaker Keys'!$B$7,'Peaker Keys'!$B$5)</f>
        <v>4567</v>
      </c>
      <c r="E4550">
        <f>INT(D4550/'Peaker Keys'!$B$6)+1</f>
        <v>191</v>
      </c>
      <c r="F4550">
        <f>MOD(D4550,'Peaker Keys'!$B$6)</f>
        <v>7</v>
      </c>
      <c r="G4550" t="str">
        <f>VLOOKUP(E4550,Clustering!$A$6:$B$370,2,FALSE)</f>
        <v>Summer Peak</v>
      </c>
      <c r="H4550">
        <f>IF('Peaker Keys'!$B$29&gt;0,MAX(0,MIN('Peaker Keys'!$B$10,B4550/'Peaker Keys'!$B$29)),0)</f>
        <v>0.39252116650987773</v>
      </c>
      <c r="I4550">
        <f>MAX(0,MIN('Peaker Keys'!$B$10,C4550/'Peaker Keys'!$B$30))</f>
        <v>3.3418609677273434E-2</v>
      </c>
      <c r="J4550">
        <f>IF('Peaker Keys'!$B$31=1,H4550,I4550)</f>
        <v>0.39252116650987773</v>
      </c>
    </row>
    <row r="4551" spans="1:10" x14ac:dyDescent="0.25">
      <c r="A4551">
        <v>4545</v>
      </c>
      <c r="B4551">
        <v>166.9</v>
      </c>
      <c r="C4551">
        <v>3989.4</v>
      </c>
      <c r="D4551">
        <f>MOD(A4551-1+'Peaker Keys'!$B$7,'Peaker Keys'!$B$5)</f>
        <v>4568</v>
      </c>
      <c r="E4551">
        <f>INT(D4551/'Peaker Keys'!$B$6)+1</f>
        <v>191</v>
      </c>
      <c r="F4551">
        <f>MOD(D4551,'Peaker Keys'!$B$6)</f>
        <v>8</v>
      </c>
      <c r="G4551" t="str">
        <f>VLOOKUP(E4551,Clustering!$A$6:$B$370,2,FALSE)</f>
        <v>Summer Peak</v>
      </c>
      <c r="H4551">
        <f>IF('Peaker Keys'!$B$29&gt;0,MAX(0,MIN('Peaker Keys'!$B$10,B4551/'Peaker Keys'!$B$29)),0)</f>
        <v>0.39252116650987773</v>
      </c>
      <c r="I4551">
        <f>MAX(0,MIN('Peaker Keys'!$B$10,C4551/'Peaker Keys'!$B$30))</f>
        <v>3.3418609677273434E-2</v>
      </c>
      <c r="J4551">
        <f>IF('Peaker Keys'!$B$31=1,H4551,I4551)</f>
        <v>0.39252116650987773</v>
      </c>
    </row>
    <row r="4552" spans="1:10" x14ac:dyDescent="0.25">
      <c r="A4552">
        <v>4546</v>
      </c>
      <c r="B4552">
        <v>166.9</v>
      </c>
      <c r="C4552">
        <v>3989.4</v>
      </c>
      <c r="D4552">
        <f>MOD(A4552-1+'Peaker Keys'!$B$7,'Peaker Keys'!$B$5)</f>
        <v>4569</v>
      </c>
      <c r="E4552">
        <f>INT(D4552/'Peaker Keys'!$B$6)+1</f>
        <v>191</v>
      </c>
      <c r="F4552">
        <f>MOD(D4552,'Peaker Keys'!$B$6)</f>
        <v>9</v>
      </c>
      <c r="G4552" t="str">
        <f>VLOOKUP(E4552,Clustering!$A$6:$B$370,2,FALSE)</f>
        <v>Summer Peak</v>
      </c>
      <c r="H4552">
        <f>IF('Peaker Keys'!$B$29&gt;0,MAX(0,MIN('Peaker Keys'!$B$10,B4552/'Peaker Keys'!$B$29)),0)</f>
        <v>0.39252116650987773</v>
      </c>
      <c r="I4552">
        <f>MAX(0,MIN('Peaker Keys'!$B$10,C4552/'Peaker Keys'!$B$30))</f>
        <v>3.3418609677273434E-2</v>
      </c>
      <c r="J4552">
        <f>IF('Peaker Keys'!$B$31=1,H4552,I4552)</f>
        <v>0.39252116650987773</v>
      </c>
    </row>
    <row r="4553" spans="1:10" x14ac:dyDescent="0.25">
      <c r="A4553">
        <v>4547</v>
      </c>
      <c r="B4553">
        <v>166.9</v>
      </c>
      <c r="C4553">
        <v>3989.4</v>
      </c>
      <c r="D4553">
        <f>MOD(A4553-1+'Peaker Keys'!$B$7,'Peaker Keys'!$B$5)</f>
        <v>4570</v>
      </c>
      <c r="E4553">
        <f>INT(D4553/'Peaker Keys'!$B$6)+1</f>
        <v>191</v>
      </c>
      <c r="F4553">
        <f>MOD(D4553,'Peaker Keys'!$B$6)</f>
        <v>10</v>
      </c>
      <c r="G4553" t="str">
        <f>VLOOKUP(E4553,Clustering!$A$6:$B$370,2,FALSE)</f>
        <v>Summer Peak</v>
      </c>
      <c r="H4553">
        <f>IF('Peaker Keys'!$B$29&gt;0,MAX(0,MIN('Peaker Keys'!$B$10,B4553/'Peaker Keys'!$B$29)),0)</f>
        <v>0.39252116650987773</v>
      </c>
      <c r="I4553">
        <f>MAX(0,MIN('Peaker Keys'!$B$10,C4553/'Peaker Keys'!$B$30))</f>
        <v>3.3418609677273434E-2</v>
      </c>
      <c r="J4553">
        <f>IF('Peaker Keys'!$B$31=1,H4553,I4553)</f>
        <v>0.39252116650987773</v>
      </c>
    </row>
    <row r="4554" spans="1:10" x14ac:dyDescent="0.25">
      <c r="A4554">
        <v>4548</v>
      </c>
      <c r="B4554">
        <v>166.9</v>
      </c>
      <c r="C4554">
        <v>4053.1</v>
      </c>
      <c r="D4554">
        <f>MOD(A4554-1+'Peaker Keys'!$B$7,'Peaker Keys'!$B$5)</f>
        <v>4571</v>
      </c>
      <c r="E4554">
        <f>INT(D4554/'Peaker Keys'!$B$6)+1</f>
        <v>191</v>
      </c>
      <c r="F4554">
        <f>MOD(D4554,'Peaker Keys'!$B$6)</f>
        <v>11</v>
      </c>
      <c r="G4554" t="str">
        <f>VLOOKUP(E4554,Clustering!$A$6:$B$370,2,FALSE)</f>
        <v>Summer Peak</v>
      </c>
      <c r="H4554">
        <f>IF('Peaker Keys'!$B$29&gt;0,MAX(0,MIN('Peaker Keys'!$B$10,B4554/'Peaker Keys'!$B$29)),0)</f>
        <v>0.39252116650987773</v>
      </c>
      <c r="I4554">
        <f>MAX(0,MIN('Peaker Keys'!$B$10,C4554/'Peaker Keys'!$B$30))</f>
        <v>3.3952215090729675E-2</v>
      </c>
      <c r="J4554">
        <f>IF('Peaker Keys'!$B$31=1,H4554,I4554)</f>
        <v>0.39252116650987773</v>
      </c>
    </row>
    <row r="4555" spans="1:10" x14ac:dyDescent="0.25">
      <c r="A4555">
        <v>4549</v>
      </c>
      <c r="B4555">
        <v>166.9</v>
      </c>
      <c r="C4555">
        <v>4520.6000000000004</v>
      </c>
      <c r="D4555">
        <f>MOD(A4555-1+'Peaker Keys'!$B$7,'Peaker Keys'!$B$5)</f>
        <v>4572</v>
      </c>
      <c r="E4555">
        <f>INT(D4555/'Peaker Keys'!$B$6)+1</f>
        <v>191</v>
      </c>
      <c r="F4555">
        <f>MOD(D4555,'Peaker Keys'!$B$6)</f>
        <v>12</v>
      </c>
      <c r="G4555" t="str">
        <f>VLOOKUP(E4555,Clustering!$A$6:$B$370,2,FALSE)</f>
        <v>Summer Peak</v>
      </c>
      <c r="H4555">
        <f>IF('Peaker Keys'!$B$29&gt;0,MAX(0,MIN('Peaker Keys'!$B$10,B4555/'Peaker Keys'!$B$29)),0)</f>
        <v>0.39252116650987773</v>
      </c>
      <c r="I4555">
        <f>MAX(0,MIN('Peaker Keys'!$B$10,C4555/'Peaker Keys'!$B$30))</f>
        <v>3.7868392968136134E-2</v>
      </c>
      <c r="J4555">
        <f>IF('Peaker Keys'!$B$31=1,H4555,I4555)</f>
        <v>0.39252116650987773</v>
      </c>
    </row>
    <row r="4556" spans="1:10" x14ac:dyDescent="0.25">
      <c r="A4556">
        <v>4550</v>
      </c>
      <c r="B4556">
        <v>166.9</v>
      </c>
      <c r="C4556">
        <v>5060.8</v>
      </c>
      <c r="D4556">
        <f>MOD(A4556-1+'Peaker Keys'!$B$7,'Peaker Keys'!$B$5)</f>
        <v>4573</v>
      </c>
      <c r="E4556">
        <f>INT(D4556/'Peaker Keys'!$B$6)+1</f>
        <v>191</v>
      </c>
      <c r="F4556">
        <f>MOD(D4556,'Peaker Keys'!$B$6)</f>
        <v>13</v>
      </c>
      <c r="G4556" t="str">
        <f>VLOOKUP(E4556,Clustering!$A$6:$B$370,2,FALSE)</f>
        <v>Summer Peak</v>
      </c>
      <c r="H4556">
        <f>IF('Peaker Keys'!$B$29&gt;0,MAX(0,MIN('Peaker Keys'!$B$10,B4556/'Peaker Keys'!$B$29)),0)</f>
        <v>0.39252116650987773</v>
      </c>
      <c r="I4556">
        <f>MAX(0,MIN('Peaker Keys'!$B$10,C4556/'Peaker Keys'!$B$30))</f>
        <v>4.2393567918670827E-2</v>
      </c>
      <c r="J4556">
        <f>IF('Peaker Keys'!$B$31=1,H4556,I4556)</f>
        <v>0.39252116650987773</v>
      </c>
    </row>
    <row r="4557" spans="1:10" x14ac:dyDescent="0.25">
      <c r="A4557">
        <v>4551</v>
      </c>
      <c r="B4557">
        <v>225.4</v>
      </c>
      <c r="C4557">
        <v>6816.1</v>
      </c>
      <c r="D4557">
        <f>MOD(A4557-1+'Peaker Keys'!$B$7,'Peaker Keys'!$B$5)</f>
        <v>4574</v>
      </c>
      <c r="E4557">
        <f>INT(D4557/'Peaker Keys'!$B$6)+1</f>
        <v>191</v>
      </c>
      <c r="F4557">
        <f>MOD(D4557,'Peaker Keys'!$B$6)</f>
        <v>14</v>
      </c>
      <c r="G4557" t="str">
        <f>VLOOKUP(E4557,Clustering!$A$6:$B$370,2,FALSE)</f>
        <v>Summer Peak</v>
      </c>
      <c r="H4557">
        <f>IF('Peaker Keys'!$B$29&gt;0,MAX(0,MIN('Peaker Keys'!$B$10,B4557/'Peaker Keys'!$B$29)),0)</f>
        <v>0.53010348071495772</v>
      </c>
      <c r="I4557">
        <f>MAX(0,MIN('Peaker Keys'!$B$10,C4557/'Peaker Keys'!$B$30))</f>
        <v>5.7097454610032454E-2</v>
      </c>
      <c r="J4557">
        <f>IF('Peaker Keys'!$B$31=1,H4557,I4557)</f>
        <v>0.53010348071495772</v>
      </c>
    </row>
    <row r="4558" spans="1:10" x14ac:dyDescent="0.25">
      <c r="A4558">
        <v>4552</v>
      </c>
      <c r="B4558">
        <v>225.4</v>
      </c>
      <c r="C4558">
        <v>10301.799999999999</v>
      </c>
      <c r="D4558">
        <f>MOD(A4558-1+'Peaker Keys'!$B$7,'Peaker Keys'!$B$5)</f>
        <v>4575</v>
      </c>
      <c r="E4558">
        <f>INT(D4558/'Peaker Keys'!$B$6)+1</f>
        <v>191</v>
      </c>
      <c r="F4558">
        <f>MOD(D4558,'Peaker Keys'!$B$6)</f>
        <v>15</v>
      </c>
      <c r="G4558" t="str">
        <f>VLOOKUP(E4558,Clustering!$A$6:$B$370,2,FALSE)</f>
        <v>Summer Peak</v>
      </c>
      <c r="H4558">
        <f>IF('Peaker Keys'!$B$29&gt;0,MAX(0,MIN('Peaker Keys'!$B$10,B4558/'Peaker Keys'!$B$29)),0)</f>
        <v>0.53010348071495772</v>
      </c>
      <c r="I4558">
        <f>MAX(0,MIN('Peaker Keys'!$B$10,C4558/'Peaker Keys'!$B$30))</f>
        <v>8.6296644400996506E-2</v>
      </c>
      <c r="J4558">
        <f>IF('Peaker Keys'!$B$31=1,H4558,I4558)</f>
        <v>0.53010348071495772</v>
      </c>
    </row>
    <row r="4559" spans="1:10" x14ac:dyDescent="0.25">
      <c r="A4559">
        <v>4553</v>
      </c>
      <c r="B4559">
        <v>225.4</v>
      </c>
      <c r="C4559">
        <v>12363.6</v>
      </c>
      <c r="D4559">
        <f>MOD(A4559-1+'Peaker Keys'!$B$7,'Peaker Keys'!$B$5)</f>
        <v>4576</v>
      </c>
      <c r="E4559">
        <f>INT(D4559/'Peaker Keys'!$B$6)+1</f>
        <v>191</v>
      </c>
      <c r="F4559">
        <f>MOD(D4559,'Peaker Keys'!$B$6)</f>
        <v>16</v>
      </c>
      <c r="G4559" t="str">
        <f>VLOOKUP(E4559,Clustering!$A$6:$B$370,2,FALSE)</f>
        <v>Summer Peak</v>
      </c>
      <c r="H4559">
        <f>IF('Peaker Keys'!$B$29&gt;0,MAX(0,MIN('Peaker Keys'!$B$10,B4559/'Peaker Keys'!$B$29)),0)</f>
        <v>0.53010348071495772</v>
      </c>
      <c r="I4559">
        <f>MAX(0,MIN('Peaker Keys'!$B$10,C4559/'Peaker Keys'!$B$30))</f>
        <v>0.10356803594674333</v>
      </c>
      <c r="J4559">
        <f>IF('Peaker Keys'!$B$31=1,H4559,I4559)</f>
        <v>0.53010348071495772</v>
      </c>
    </row>
    <row r="4560" spans="1:10" x14ac:dyDescent="0.25">
      <c r="A4560">
        <v>4554</v>
      </c>
      <c r="B4560">
        <v>336.7</v>
      </c>
      <c r="C4560">
        <v>17312</v>
      </c>
      <c r="D4560">
        <f>MOD(A4560-1+'Peaker Keys'!$B$7,'Peaker Keys'!$B$5)</f>
        <v>4577</v>
      </c>
      <c r="E4560">
        <f>INT(D4560/'Peaker Keys'!$B$6)+1</f>
        <v>191</v>
      </c>
      <c r="F4560">
        <f>MOD(D4560,'Peaker Keys'!$B$6)</f>
        <v>17</v>
      </c>
      <c r="G4560" t="str">
        <f>VLOOKUP(E4560,Clustering!$A$6:$B$370,2,FALSE)</f>
        <v>Summer Peak</v>
      </c>
      <c r="H4560">
        <f>IF('Peaker Keys'!$B$29&gt;0,MAX(0,MIN('Peaker Keys'!$B$10,B4560/'Peaker Keys'!$B$29)),0)</f>
        <v>0.79186265286923796</v>
      </c>
      <c r="I4560">
        <f>MAX(0,MIN('Peaker Keys'!$B$10,C4560/'Peaker Keys'!$B$30))</f>
        <v>0.14502004580462166</v>
      </c>
      <c r="J4560">
        <f>IF('Peaker Keys'!$B$31=1,H4560,I4560)</f>
        <v>0.79186265286923796</v>
      </c>
    </row>
    <row r="4561" spans="1:10" x14ac:dyDescent="0.25">
      <c r="A4561">
        <v>4555</v>
      </c>
      <c r="B4561">
        <v>225.4</v>
      </c>
      <c r="C4561">
        <v>21952.2</v>
      </c>
      <c r="D4561">
        <f>MOD(A4561-1+'Peaker Keys'!$B$7,'Peaker Keys'!$B$5)</f>
        <v>4578</v>
      </c>
      <c r="E4561">
        <f>INT(D4561/'Peaker Keys'!$B$6)+1</f>
        <v>191</v>
      </c>
      <c r="F4561">
        <f>MOD(D4561,'Peaker Keys'!$B$6)</f>
        <v>18</v>
      </c>
      <c r="G4561" t="str">
        <f>VLOOKUP(E4561,Clustering!$A$6:$B$370,2,FALSE)</f>
        <v>Summer Peak</v>
      </c>
      <c r="H4561">
        <f>IF('Peaker Keys'!$B$29&gt;0,MAX(0,MIN('Peaker Keys'!$B$10,B4561/'Peaker Keys'!$B$29)),0)</f>
        <v>0.53010348071495772</v>
      </c>
      <c r="I4561">
        <f>MAX(0,MIN('Peaker Keys'!$B$10,C4561/'Peaker Keys'!$B$30))</f>
        <v>0.1838903101612879</v>
      </c>
      <c r="J4561">
        <f>IF('Peaker Keys'!$B$31=1,H4561,I4561)</f>
        <v>0.53010348071495772</v>
      </c>
    </row>
    <row r="4562" spans="1:10" x14ac:dyDescent="0.25">
      <c r="A4562">
        <v>4556</v>
      </c>
      <c r="B4562">
        <v>225.4</v>
      </c>
      <c r="C4562">
        <v>19144.7</v>
      </c>
      <c r="D4562">
        <f>MOD(A4562-1+'Peaker Keys'!$B$7,'Peaker Keys'!$B$5)</f>
        <v>4579</v>
      </c>
      <c r="E4562">
        <f>INT(D4562/'Peaker Keys'!$B$6)+1</f>
        <v>191</v>
      </c>
      <c r="F4562">
        <f>MOD(D4562,'Peaker Keys'!$B$6)</f>
        <v>19</v>
      </c>
      <c r="G4562" t="str">
        <f>VLOOKUP(E4562,Clustering!$A$6:$B$370,2,FALSE)</f>
        <v>Summer Peak</v>
      </c>
      <c r="H4562">
        <f>IF('Peaker Keys'!$B$29&gt;0,MAX(0,MIN('Peaker Keys'!$B$10,B4562/'Peaker Keys'!$B$29)),0)</f>
        <v>0.53010348071495772</v>
      </c>
      <c r="I4562">
        <f>MAX(0,MIN('Peaker Keys'!$B$10,C4562/'Peaker Keys'!$B$30))</f>
        <v>0.16037230076916245</v>
      </c>
      <c r="J4562">
        <f>IF('Peaker Keys'!$B$31=1,H4562,I4562)</f>
        <v>0.53010348071495772</v>
      </c>
    </row>
    <row r="4563" spans="1:10" x14ac:dyDescent="0.25">
      <c r="A4563">
        <v>4557</v>
      </c>
      <c r="B4563">
        <v>225.4</v>
      </c>
      <c r="C4563">
        <v>11370.6</v>
      </c>
      <c r="D4563">
        <f>MOD(A4563-1+'Peaker Keys'!$B$7,'Peaker Keys'!$B$5)</f>
        <v>4580</v>
      </c>
      <c r="E4563">
        <f>INT(D4563/'Peaker Keys'!$B$6)+1</f>
        <v>191</v>
      </c>
      <c r="F4563">
        <f>MOD(D4563,'Peaker Keys'!$B$6)</f>
        <v>20</v>
      </c>
      <c r="G4563" t="str">
        <f>VLOOKUP(E4563,Clustering!$A$6:$B$370,2,FALSE)</f>
        <v>Summer Peak</v>
      </c>
      <c r="H4563">
        <f>IF('Peaker Keys'!$B$29&gt;0,MAX(0,MIN('Peaker Keys'!$B$10,B4563/'Peaker Keys'!$B$29)),0)</f>
        <v>0.53010348071495772</v>
      </c>
      <c r="I4563">
        <f>MAX(0,MIN('Peaker Keys'!$B$10,C4563/'Peaker Keys'!$B$30))</f>
        <v>9.5249822829599776E-2</v>
      </c>
      <c r="J4563">
        <f>IF('Peaker Keys'!$B$31=1,H4563,I4563)</f>
        <v>0.53010348071495772</v>
      </c>
    </row>
    <row r="4564" spans="1:10" x14ac:dyDescent="0.25">
      <c r="A4564">
        <v>4558</v>
      </c>
      <c r="B4564">
        <v>225.4</v>
      </c>
      <c r="C4564">
        <v>8739.7000000000007</v>
      </c>
      <c r="D4564">
        <f>MOD(A4564-1+'Peaker Keys'!$B$7,'Peaker Keys'!$B$5)</f>
        <v>4581</v>
      </c>
      <c r="E4564">
        <f>INT(D4564/'Peaker Keys'!$B$6)+1</f>
        <v>191</v>
      </c>
      <c r="F4564">
        <f>MOD(D4564,'Peaker Keys'!$B$6)</f>
        <v>21</v>
      </c>
      <c r="G4564" t="str">
        <f>VLOOKUP(E4564,Clustering!$A$6:$B$370,2,FALSE)</f>
        <v>Summer Peak</v>
      </c>
      <c r="H4564">
        <f>IF('Peaker Keys'!$B$29&gt;0,MAX(0,MIN('Peaker Keys'!$B$10,B4564/'Peaker Keys'!$B$29)),0)</f>
        <v>0.53010348071495772</v>
      </c>
      <c r="I4564">
        <f>MAX(0,MIN('Peaker Keys'!$B$10,C4564/'Peaker Keys'!$B$30))</f>
        <v>7.3211165337260409E-2</v>
      </c>
      <c r="J4564">
        <f>IF('Peaker Keys'!$B$31=1,H4564,I4564)</f>
        <v>0.53010348071495772</v>
      </c>
    </row>
    <row r="4565" spans="1:10" x14ac:dyDescent="0.25">
      <c r="A4565">
        <v>4559</v>
      </c>
      <c r="B4565">
        <v>225.4</v>
      </c>
      <c r="C4565">
        <v>5097.3999999999996</v>
      </c>
      <c r="D4565">
        <f>MOD(A4565-1+'Peaker Keys'!$B$7,'Peaker Keys'!$B$5)</f>
        <v>4582</v>
      </c>
      <c r="E4565">
        <f>INT(D4565/'Peaker Keys'!$B$6)+1</f>
        <v>191</v>
      </c>
      <c r="F4565">
        <f>MOD(D4565,'Peaker Keys'!$B$6)</f>
        <v>22</v>
      </c>
      <c r="G4565" t="str">
        <f>VLOOKUP(E4565,Clustering!$A$6:$B$370,2,FALSE)</f>
        <v>Summer Peak</v>
      </c>
      <c r="H4565">
        <f>IF('Peaker Keys'!$B$29&gt;0,MAX(0,MIN('Peaker Keys'!$B$10,B4565/'Peaker Keys'!$B$29)),0)</f>
        <v>0.53010348071495772</v>
      </c>
      <c r="I4565">
        <f>MAX(0,MIN('Peaker Keys'!$B$10,C4565/'Peaker Keys'!$B$30))</f>
        <v>4.2700160668003605E-2</v>
      </c>
      <c r="J4565">
        <f>IF('Peaker Keys'!$B$31=1,H4565,I4565)</f>
        <v>0.53010348071495772</v>
      </c>
    </row>
    <row r="4566" spans="1:10" x14ac:dyDescent="0.25">
      <c r="A4566">
        <v>4560</v>
      </c>
      <c r="B4566">
        <v>225.4</v>
      </c>
      <c r="C4566">
        <v>4874.8999999999996</v>
      </c>
      <c r="D4566">
        <f>MOD(A4566-1+'Peaker Keys'!$B$7,'Peaker Keys'!$B$5)</f>
        <v>4583</v>
      </c>
      <c r="E4566">
        <f>INT(D4566/'Peaker Keys'!$B$6)+1</f>
        <v>191</v>
      </c>
      <c r="F4566">
        <f>MOD(D4566,'Peaker Keys'!$B$6)</f>
        <v>23</v>
      </c>
      <c r="G4566" t="str">
        <f>VLOOKUP(E4566,Clustering!$A$6:$B$370,2,FALSE)</f>
        <v>Summer Peak</v>
      </c>
      <c r="H4566">
        <f>IF('Peaker Keys'!$B$29&gt;0,MAX(0,MIN('Peaker Keys'!$B$10,B4566/'Peaker Keys'!$B$29)),0)</f>
        <v>0.53010348071495772</v>
      </c>
      <c r="I4566">
        <f>MAX(0,MIN('Peaker Keys'!$B$10,C4566/'Peaker Keys'!$B$30))</f>
        <v>4.0836311303890371E-2</v>
      </c>
      <c r="J4566">
        <f>IF('Peaker Keys'!$B$31=1,H4566,I4566)</f>
        <v>0.53010348071495772</v>
      </c>
    </row>
    <row r="4567" spans="1:10" x14ac:dyDescent="0.25">
      <c r="A4567">
        <v>4561</v>
      </c>
      <c r="B4567">
        <v>225.4</v>
      </c>
      <c r="C4567">
        <v>4644.5</v>
      </c>
      <c r="D4567">
        <f>MOD(A4567-1+'Peaker Keys'!$B$7,'Peaker Keys'!$B$5)</f>
        <v>4584</v>
      </c>
      <c r="E4567">
        <f>INT(D4567/'Peaker Keys'!$B$6)+1</f>
        <v>192</v>
      </c>
      <c r="F4567">
        <f>MOD(D4567,'Peaker Keys'!$B$6)</f>
        <v>0</v>
      </c>
      <c r="G4567" t="str">
        <f>VLOOKUP(E4567,Clustering!$A$6:$B$370,2,FALSE)</f>
        <v>Summer Peak</v>
      </c>
      <c r="H4567">
        <f>IF('Peaker Keys'!$B$29&gt;0,MAX(0,MIN('Peaker Keys'!$B$10,B4567/'Peaker Keys'!$B$29)),0)</f>
        <v>0.53010348071495772</v>
      </c>
      <c r="I4567">
        <f>MAX(0,MIN('Peaker Keys'!$B$10,C4567/'Peaker Keys'!$B$30))</f>
        <v>3.890628481628728E-2</v>
      </c>
      <c r="J4567">
        <f>IF('Peaker Keys'!$B$31=1,H4567,I4567)</f>
        <v>0.53010348071495772</v>
      </c>
    </row>
    <row r="4568" spans="1:10" x14ac:dyDescent="0.25">
      <c r="A4568">
        <v>4562</v>
      </c>
      <c r="B4568">
        <v>225.4</v>
      </c>
      <c r="C4568">
        <v>4644.5</v>
      </c>
      <c r="D4568">
        <f>MOD(A4568-1+'Peaker Keys'!$B$7,'Peaker Keys'!$B$5)</f>
        <v>4585</v>
      </c>
      <c r="E4568">
        <f>INT(D4568/'Peaker Keys'!$B$6)+1</f>
        <v>192</v>
      </c>
      <c r="F4568">
        <f>MOD(D4568,'Peaker Keys'!$B$6)</f>
        <v>1</v>
      </c>
      <c r="G4568" t="str">
        <f>VLOOKUP(E4568,Clustering!$A$6:$B$370,2,FALSE)</f>
        <v>Summer Peak</v>
      </c>
      <c r="H4568">
        <f>IF('Peaker Keys'!$B$29&gt;0,MAX(0,MIN('Peaker Keys'!$B$10,B4568/'Peaker Keys'!$B$29)),0)</f>
        <v>0.53010348071495772</v>
      </c>
      <c r="I4568">
        <f>MAX(0,MIN('Peaker Keys'!$B$10,C4568/'Peaker Keys'!$B$30))</f>
        <v>3.890628481628728E-2</v>
      </c>
      <c r="J4568">
        <f>IF('Peaker Keys'!$B$31=1,H4568,I4568)</f>
        <v>0.53010348071495772</v>
      </c>
    </row>
    <row r="4569" spans="1:10" x14ac:dyDescent="0.25">
      <c r="A4569">
        <v>4563</v>
      </c>
      <c r="B4569">
        <v>225.4</v>
      </c>
      <c r="C4569">
        <v>4644.5</v>
      </c>
      <c r="D4569">
        <f>MOD(A4569-1+'Peaker Keys'!$B$7,'Peaker Keys'!$B$5)</f>
        <v>4586</v>
      </c>
      <c r="E4569">
        <f>INT(D4569/'Peaker Keys'!$B$6)+1</f>
        <v>192</v>
      </c>
      <c r="F4569">
        <f>MOD(D4569,'Peaker Keys'!$B$6)</f>
        <v>2</v>
      </c>
      <c r="G4569" t="str">
        <f>VLOOKUP(E4569,Clustering!$A$6:$B$370,2,FALSE)</f>
        <v>Summer Peak</v>
      </c>
      <c r="H4569">
        <f>IF('Peaker Keys'!$B$29&gt;0,MAX(0,MIN('Peaker Keys'!$B$10,B4569/'Peaker Keys'!$B$29)),0)</f>
        <v>0.53010348071495772</v>
      </c>
      <c r="I4569">
        <f>MAX(0,MIN('Peaker Keys'!$B$10,C4569/'Peaker Keys'!$B$30))</f>
        <v>3.890628481628728E-2</v>
      </c>
      <c r="J4569">
        <f>IF('Peaker Keys'!$B$31=1,H4569,I4569)</f>
        <v>0.53010348071495772</v>
      </c>
    </row>
    <row r="4570" spans="1:10" x14ac:dyDescent="0.25">
      <c r="A4570">
        <v>4564</v>
      </c>
      <c r="B4570">
        <v>225.4</v>
      </c>
      <c r="C4570">
        <v>4644.5</v>
      </c>
      <c r="D4570">
        <f>MOD(A4570-1+'Peaker Keys'!$B$7,'Peaker Keys'!$B$5)</f>
        <v>4587</v>
      </c>
      <c r="E4570">
        <f>INT(D4570/'Peaker Keys'!$B$6)+1</f>
        <v>192</v>
      </c>
      <c r="F4570">
        <f>MOD(D4570,'Peaker Keys'!$B$6)</f>
        <v>3</v>
      </c>
      <c r="G4570" t="str">
        <f>VLOOKUP(E4570,Clustering!$A$6:$B$370,2,FALSE)</f>
        <v>Summer Peak</v>
      </c>
      <c r="H4570">
        <f>IF('Peaker Keys'!$B$29&gt;0,MAX(0,MIN('Peaker Keys'!$B$10,B4570/'Peaker Keys'!$B$29)),0)</f>
        <v>0.53010348071495772</v>
      </c>
      <c r="I4570">
        <f>MAX(0,MIN('Peaker Keys'!$B$10,C4570/'Peaker Keys'!$B$30))</f>
        <v>3.890628481628728E-2</v>
      </c>
      <c r="J4570">
        <f>IF('Peaker Keys'!$B$31=1,H4570,I4570)</f>
        <v>0.53010348071495772</v>
      </c>
    </row>
    <row r="4571" spans="1:10" x14ac:dyDescent="0.25">
      <c r="A4571">
        <v>4565</v>
      </c>
      <c r="B4571">
        <v>225.4</v>
      </c>
      <c r="C4571">
        <v>4644.5</v>
      </c>
      <c r="D4571">
        <f>MOD(A4571-1+'Peaker Keys'!$B$7,'Peaker Keys'!$B$5)</f>
        <v>4588</v>
      </c>
      <c r="E4571">
        <f>INT(D4571/'Peaker Keys'!$B$6)+1</f>
        <v>192</v>
      </c>
      <c r="F4571">
        <f>MOD(D4571,'Peaker Keys'!$B$6)</f>
        <v>4</v>
      </c>
      <c r="G4571" t="str">
        <f>VLOOKUP(E4571,Clustering!$A$6:$B$370,2,FALSE)</f>
        <v>Summer Peak</v>
      </c>
      <c r="H4571">
        <f>IF('Peaker Keys'!$B$29&gt;0,MAX(0,MIN('Peaker Keys'!$B$10,B4571/'Peaker Keys'!$B$29)),0)</f>
        <v>0.53010348071495772</v>
      </c>
      <c r="I4571">
        <f>MAX(0,MIN('Peaker Keys'!$B$10,C4571/'Peaker Keys'!$B$30))</f>
        <v>3.890628481628728E-2</v>
      </c>
      <c r="J4571">
        <f>IF('Peaker Keys'!$B$31=1,H4571,I4571)</f>
        <v>0.53010348071495772</v>
      </c>
    </row>
    <row r="4572" spans="1:10" x14ac:dyDescent="0.25">
      <c r="A4572">
        <v>4566</v>
      </c>
      <c r="B4572">
        <v>225.4</v>
      </c>
      <c r="C4572">
        <v>4580.8999999999996</v>
      </c>
      <c r="D4572">
        <f>MOD(A4572-1+'Peaker Keys'!$B$7,'Peaker Keys'!$B$5)</f>
        <v>4589</v>
      </c>
      <c r="E4572">
        <f>INT(D4572/'Peaker Keys'!$B$6)+1</f>
        <v>192</v>
      </c>
      <c r="F4572">
        <f>MOD(D4572,'Peaker Keys'!$B$6)</f>
        <v>5</v>
      </c>
      <c r="G4572" t="str">
        <f>VLOOKUP(E4572,Clustering!$A$6:$B$370,2,FALSE)</f>
        <v>Summer Peak</v>
      </c>
      <c r="H4572">
        <f>IF('Peaker Keys'!$B$29&gt;0,MAX(0,MIN('Peaker Keys'!$B$10,B4572/'Peaker Keys'!$B$29)),0)</f>
        <v>0.53010348071495772</v>
      </c>
      <c r="I4572">
        <f>MAX(0,MIN('Peaker Keys'!$B$10,C4572/'Peaker Keys'!$B$30))</f>
        <v>3.83735170879385E-2</v>
      </c>
      <c r="J4572">
        <f>IF('Peaker Keys'!$B$31=1,H4572,I4572)</f>
        <v>0.53010348071495772</v>
      </c>
    </row>
    <row r="4573" spans="1:10" x14ac:dyDescent="0.25">
      <c r="A4573">
        <v>4567</v>
      </c>
      <c r="B4573">
        <v>225.4</v>
      </c>
      <c r="C4573">
        <v>4580.8999999999996</v>
      </c>
      <c r="D4573">
        <f>MOD(A4573-1+'Peaker Keys'!$B$7,'Peaker Keys'!$B$5)</f>
        <v>4590</v>
      </c>
      <c r="E4573">
        <f>INT(D4573/'Peaker Keys'!$B$6)+1</f>
        <v>192</v>
      </c>
      <c r="F4573">
        <f>MOD(D4573,'Peaker Keys'!$B$6)</f>
        <v>6</v>
      </c>
      <c r="G4573" t="str">
        <f>VLOOKUP(E4573,Clustering!$A$6:$B$370,2,FALSE)</f>
        <v>Summer Peak</v>
      </c>
      <c r="H4573">
        <f>IF('Peaker Keys'!$B$29&gt;0,MAX(0,MIN('Peaker Keys'!$B$10,B4573/'Peaker Keys'!$B$29)),0)</f>
        <v>0.53010348071495772</v>
      </c>
      <c r="I4573">
        <f>MAX(0,MIN('Peaker Keys'!$B$10,C4573/'Peaker Keys'!$B$30))</f>
        <v>3.83735170879385E-2</v>
      </c>
      <c r="J4573">
        <f>IF('Peaker Keys'!$B$31=1,H4573,I4573)</f>
        <v>0.53010348071495772</v>
      </c>
    </row>
    <row r="4574" spans="1:10" x14ac:dyDescent="0.25">
      <c r="A4574">
        <v>4568</v>
      </c>
      <c r="B4574">
        <v>225.4</v>
      </c>
      <c r="C4574">
        <v>4580.8999999999996</v>
      </c>
      <c r="D4574">
        <f>MOD(A4574-1+'Peaker Keys'!$B$7,'Peaker Keys'!$B$5)</f>
        <v>4591</v>
      </c>
      <c r="E4574">
        <f>INT(D4574/'Peaker Keys'!$B$6)+1</f>
        <v>192</v>
      </c>
      <c r="F4574">
        <f>MOD(D4574,'Peaker Keys'!$B$6)</f>
        <v>7</v>
      </c>
      <c r="G4574" t="str">
        <f>VLOOKUP(E4574,Clustering!$A$6:$B$370,2,FALSE)</f>
        <v>Summer Peak</v>
      </c>
      <c r="H4574">
        <f>IF('Peaker Keys'!$B$29&gt;0,MAX(0,MIN('Peaker Keys'!$B$10,B4574/'Peaker Keys'!$B$29)),0)</f>
        <v>0.53010348071495772</v>
      </c>
      <c r="I4574">
        <f>MAX(0,MIN('Peaker Keys'!$B$10,C4574/'Peaker Keys'!$B$30))</f>
        <v>3.83735170879385E-2</v>
      </c>
      <c r="J4574">
        <f>IF('Peaker Keys'!$B$31=1,H4574,I4574)</f>
        <v>0.53010348071495772</v>
      </c>
    </row>
    <row r="4575" spans="1:10" x14ac:dyDescent="0.25">
      <c r="A4575">
        <v>4569</v>
      </c>
      <c r="B4575">
        <v>225.4</v>
      </c>
      <c r="C4575">
        <v>4580.8999999999996</v>
      </c>
      <c r="D4575">
        <f>MOD(A4575-1+'Peaker Keys'!$B$7,'Peaker Keys'!$B$5)</f>
        <v>4592</v>
      </c>
      <c r="E4575">
        <f>INT(D4575/'Peaker Keys'!$B$6)+1</f>
        <v>192</v>
      </c>
      <c r="F4575">
        <f>MOD(D4575,'Peaker Keys'!$B$6)</f>
        <v>8</v>
      </c>
      <c r="G4575" t="str">
        <f>VLOOKUP(E4575,Clustering!$A$6:$B$370,2,FALSE)</f>
        <v>Summer Peak</v>
      </c>
      <c r="H4575">
        <f>IF('Peaker Keys'!$B$29&gt;0,MAX(0,MIN('Peaker Keys'!$B$10,B4575/'Peaker Keys'!$B$29)),0)</f>
        <v>0.53010348071495772</v>
      </c>
      <c r="I4575">
        <f>MAX(0,MIN('Peaker Keys'!$B$10,C4575/'Peaker Keys'!$B$30))</f>
        <v>3.83735170879385E-2</v>
      </c>
      <c r="J4575">
        <f>IF('Peaker Keys'!$B$31=1,H4575,I4575)</f>
        <v>0.53010348071495772</v>
      </c>
    </row>
    <row r="4576" spans="1:10" x14ac:dyDescent="0.25">
      <c r="A4576">
        <v>4570</v>
      </c>
      <c r="B4576">
        <v>225.4</v>
      </c>
      <c r="C4576">
        <v>4580.8999999999996</v>
      </c>
      <c r="D4576">
        <f>MOD(A4576-1+'Peaker Keys'!$B$7,'Peaker Keys'!$B$5)</f>
        <v>4593</v>
      </c>
      <c r="E4576">
        <f>INT(D4576/'Peaker Keys'!$B$6)+1</f>
        <v>192</v>
      </c>
      <c r="F4576">
        <f>MOD(D4576,'Peaker Keys'!$B$6)</f>
        <v>9</v>
      </c>
      <c r="G4576" t="str">
        <f>VLOOKUP(E4576,Clustering!$A$6:$B$370,2,FALSE)</f>
        <v>Summer Peak</v>
      </c>
      <c r="H4576">
        <f>IF('Peaker Keys'!$B$29&gt;0,MAX(0,MIN('Peaker Keys'!$B$10,B4576/'Peaker Keys'!$B$29)),0)</f>
        <v>0.53010348071495772</v>
      </c>
      <c r="I4576">
        <f>MAX(0,MIN('Peaker Keys'!$B$10,C4576/'Peaker Keys'!$B$30))</f>
        <v>3.83735170879385E-2</v>
      </c>
      <c r="J4576">
        <f>IF('Peaker Keys'!$B$31=1,H4576,I4576)</f>
        <v>0.53010348071495772</v>
      </c>
    </row>
    <row r="4577" spans="1:10" x14ac:dyDescent="0.25">
      <c r="A4577">
        <v>4571</v>
      </c>
      <c r="B4577">
        <v>225.4</v>
      </c>
      <c r="C4577">
        <v>4580.8999999999996</v>
      </c>
      <c r="D4577">
        <f>MOD(A4577-1+'Peaker Keys'!$B$7,'Peaker Keys'!$B$5)</f>
        <v>4594</v>
      </c>
      <c r="E4577">
        <f>INT(D4577/'Peaker Keys'!$B$6)+1</f>
        <v>192</v>
      </c>
      <c r="F4577">
        <f>MOD(D4577,'Peaker Keys'!$B$6)</f>
        <v>10</v>
      </c>
      <c r="G4577" t="str">
        <f>VLOOKUP(E4577,Clustering!$A$6:$B$370,2,FALSE)</f>
        <v>Summer Peak</v>
      </c>
      <c r="H4577">
        <f>IF('Peaker Keys'!$B$29&gt;0,MAX(0,MIN('Peaker Keys'!$B$10,B4577/'Peaker Keys'!$B$29)),0)</f>
        <v>0.53010348071495772</v>
      </c>
      <c r="I4577">
        <f>MAX(0,MIN('Peaker Keys'!$B$10,C4577/'Peaker Keys'!$B$30))</f>
        <v>3.83735170879385E-2</v>
      </c>
      <c r="J4577">
        <f>IF('Peaker Keys'!$B$31=1,H4577,I4577)</f>
        <v>0.53010348071495772</v>
      </c>
    </row>
    <row r="4578" spans="1:10" x14ac:dyDescent="0.25">
      <c r="A4578">
        <v>4572</v>
      </c>
      <c r="B4578">
        <v>239.6</v>
      </c>
      <c r="C4578">
        <v>5079.2</v>
      </c>
      <c r="D4578">
        <f>MOD(A4578-1+'Peaker Keys'!$B$7,'Peaker Keys'!$B$5)</f>
        <v>4595</v>
      </c>
      <c r="E4578">
        <f>INT(D4578/'Peaker Keys'!$B$6)+1</f>
        <v>192</v>
      </c>
      <c r="F4578">
        <f>MOD(D4578,'Peaker Keys'!$B$6)</f>
        <v>11</v>
      </c>
      <c r="G4578" t="str">
        <f>VLOOKUP(E4578,Clustering!$A$6:$B$370,2,FALSE)</f>
        <v>Summer Peak</v>
      </c>
      <c r="H4578">
        <f>IF('Peaker Keys'!$B$29&gt;0,MAX(0,MIN('Peaker Keys'!$B$10,B4578/'Peaker Keys'!$B$29)),0)</f>
        <v>0.56349952963311378</v>
      </c>
      <c r="I4578">
        <f>MAX(0,MIN('Peaker Keys'!$B$10,C4578/'Peaker Keys'!$B$30))</f>
        <v>4.2547701978444687E-2</v>
      </c>
      <c r="J4578">
        <f>IF('Peaker Keys'!$B$31=1,H4578,I4578)</f>
        <v>0.56349952963311378</v>
      </c>
    </row>
    <row r="4579" spans="1:10" x14ac:dyDescent="0.25">
      <c r="A4579">
        <v>4573</v>
      </c>
      <c r="B4579">
        <v>239.6</v>
      </c>
      <c r="C4579">
        <v>5494.2</v>
      </c>
      <c r="D4579">
        <f>MOD(A4579-1+'Peaker Keys'!$B$7,'Peaker Keys'!$B$5)</f>
        <v>4596</v>
      </c>
      <c r="E4579">
        <f>INT(D4579/'Peaker Keys'!$B$6)+1</f>
        <v>192</v>
      </c>
      <c r="F4579">
        <f>MOD(D4579,'Peaker Keys'!$B$6)</f>
        <v>12</v>
      </c>
      <c r="G4579" t="str">
        <f>VLOOKUP(E4579,Clustering!$A$6:$B$370,2,FALSE)</f>
        <v>Summer Peak</v>
      </c>
      <c r="H4579">
        <f>IF('Peaker Keys'!$B$29&gt;0,MAX(0,MIN('Peaker Keys'!$B$10,B4579/'Peaker Keys'!$B$29)),0)</f>
        <v>0.56349952963311378</v>
      </c>
      <c r="I4579">
        <f>MAX(0,MIN('Peaker Keys'!$B$10,C4579/'Peaker Keys'!$B$30))</f>
        <v>4.6024095174431165E-2</v>
      </c>
      <c r="J4579">
        <f>IF('Peaker Keys'!$B$31=1,H4579,I4579)</f>
        <v>0.56349952963311378</v>
      </c>
    </row>
    <row r="4580" spans="1:10" x14ac:dyDescent="0.25">
      <c r="A4580">
        <v>4574</v>
      </c>
      <c r="B4580">
        <v>356.7</v>
      </c>
      <c r="C4580">
        <v>8595.7999999999993</v>
      </c>
      <c r="D4580">
        <f>MOD(A4580-1+'Peaker Keys'!$B$7,'Peaker Keys'!$B$5)</f>
        <v>4597</v>
      </c>
      <c r="E4580">
        <f>INT(D4580/'Peaker Keys'!$B$6)+1</f>
        <v>192</v>
      </c>
      <c r="F4580">
        <f>MOD(D4580,'Peaker Keys'!$B$6)</f>
        <v>13</v>
      </c>
      <c r="G4580" t="str">
        <f>VLOOKUP(E4580,Clustering!$A$6:$B$370,2,FALSE)</f>
        <v>Summer Peak</v>
      </c>
      <c r="H4580">
        <f>IF('Peaker Keys'!$B$29&gt;0,MAX(0,MIN('Peaker Keys'!$B$10,B4580/'Peaker Keys'!$B$29)),0)</f>
        <v>0.83889934148635936</v>
      </c>
      <c r="I4580">
        <f>MAX(0,MIN('Peaker Keys'!$B$10,C4580/'Peaker Keys'!$B$30))</f>
        <v>7.2005736467615919E-2</v>
      </c>
      <c r="J4580">
        <f>IF('Peaker Keys'!$B$31=1,H4580,I4580)</f>
        <v>0.83889934148635936</v>
      </c>
    </row>
    <row r="4581" spans="1:10" x14ac:dyDescent="0.25">
      <c r="A4581">
        <v>4575</v>
      </c>
      <c r="B4581">
        <v>375.7</v>
      </c>
      <c r="C4581">
        <v>11910.4</v>
      </c>
      <c r="D4581">
        <f>MOD(A4581-1+'Peaker Keys'!$B$7,'Peaker Keys'!$B$5)</f>
        <v>4598</v>
      </c>
      <c r="E4581">
        <f>INT(D4581/'Peaker Keys'!$B$6)+1</f>
        <v>192</v>
      </c>
      <c r="F4581">
        <f>MOD(D4581,'Peaker Keys'!$B$6)</f>
        <v>14</v>
      </c>
      <c r="G4581" t="str">
        <f>VLOOKUP(E4581,Clustering!$A$6:$B$370,2,FALSE)</f>
        <v>Summer Peak</v>
      </c>
      <c r="H4581">
        <f>IF('Peaker Keys'!$B$29&gt;0,MAX(0,MIN('Peaker Keys'!$B$10,B4581/'Peaker Keys'!$B$29)),0)</f>
        <v>0.88358419567262469</v>
      </c>
      <c r="I4581">
        <f>MAX(0,MIN('Peaker Keys'!$B$10,C4581/'Peaker Keys'!$B$30))</f>
        <v>9.9771647039704592E-2</v>
      </c>
      <c r="J4581">
        <f>IF('Peaker Keys'!$B$31=1,H4581,I4581)</f>
        <v>0.88358419567262469</v>
      </c>
    </row>
    <row r="4582" spans="1:10" x14ac:dyDescent="0.25">
      <c r="A4582">
        <v>4576</v>
      </c>
      <c r="B4582">
        <v>250.7</v>
      </c>
      <c r="C4582">
        <v>15560.4</v>
      </c>
      <c r="D4582">
        <f>MOD(A4582-1+'Peaker Keys'!$B$7,'Peaker Keys'!$B$5)</f>
        <v>4599</v>
      </c>
      <c r="E4582">
        <f>INT(D4582/'Peaker Keys'!$B$6)+1</f>
        <v>192</v>
      </c>
      <c r="F4582">
        <f>MOD(D4582,'Peaker Keys'!$B$6)</f>
        <v>15</v>
      </c>
      <c r="G4582" t="str">
        <f>VLOOKUP(E4582,Clustering!$A$6:$B$370,2,FALSE)</f>
        <v>Summer Peak</v>
      </c>
      <c r="H4582">
        <f>IF('Peaker Keys'!$B$29&gt;0,MAX(0,MIN('Peaker Keys'!$B$10,B4582/'Peaker Keys'!$B$29)),0)</f>
        <v>0.58960489181561615</v>
      </c>
      <c r="I4582">
        <f>MAX(0,MIN('Peaker Keys'!$B$10,C4582/'Peaker Keys'!$B$30))</f>
        <v>0.1303471534622363</v>
      </c>
      <c r="J4582">
        <f>IF('Peaker Keys'!$B$31=1,H4582,I4582)</f>
        <v>0.58960489181561615</v>
      </c>
    </row>
    <row r="4583" spans="1:10" x14ac:dyDescent="0.25">
      <c r="A4583">
        <v>4577</v>
      </c>
      <c r="B4583">
        <v>225.4</v>
      </c>
      <c r="C4583">
        <v>19828.5</v>
      </c>
      <c r="D4583">
        <f>MOD(A4583-1+'Peaker Keys'!$B$7,'Peaker Keys'!$B$5)</f>
        <v>4600</v>
      </c>
      <c r="E4583">
        <f>INT(D4583/'Peaker Keys'!$B$6)+1</f>
        <v>192</v>
      </c>
      <c r="F4583">
        <f>MOD(D4583,'Peaker Keys'!$B$6)</f>
        <v>16</v>
      </c>
      <c r="G4583" t="str">
        <f>VLOOKUP(E4583,Clustering!$A$6:$B$370,2,FALSE)</f>
        <v>Summer Peak</v>
      </c>
      <c r="H4583">
        <f>IF('Peaker Keys'!$B$29&gt;0,MAX(0,MIN('Peaker Keys'!$B$10,B4583/'Peaker Keys'!$B$29)),0)</f>
        <v>0.53010348071495772</v>
      </c>
      <c r="I4583">
        <f>MAX(0,MIN('Peaker Keys'!$B$10,C4583/'Peaker Keys'!$B$30))</f>
        <v>0.16610039153401923</v>
      </c>
      <c r="J4583">
        <f>IF('Peaker Keys'!$B$31=1,H4583,I4583)</f>
        <v>0.53010348071495772</v>
      </c>
    </row>
    <row r="4584" spans="1:10" x14ac:dyDescent="0.25">
      <c r="A4584">
        <v>4578</v>
      </c>
      <c r="B4584">
        <v>375.7</v>
      </c>
      <c r="C4584">
        <v>25419.599999999999</v>
      </c>
      <c r="D4584">
        <f>MOD(A4584-1+'Peaker Keys'!$B$7,'Peaker Keys'!$B$5)</f>
        <v>4601</v>
      </c>
      <c r="E4584">
        <f>INT(D4584/'Peaker Keys'!$B$6)+1</f>
        <v>192</v>
      </c>
      <c r="F4584">
        <f>MOD(D4584,'Peaker Keys'!$B$6)</f>
        <v>17</v>
      </c>
      <c r="G4584" t="str">
        <f>VLOOKUP(E4584,Clustering!$A$6:$B$370,2,FALSE)</f>
        <v>Summer Peak</v>
      </c>
      <c r="H4584">
        <f>IF('Peaker Keys'!$B$29&gt;0,MAX(0,MIN('Peaker Keys'!$B$10,B4584/'Peaker Keys'!$B$29)),0)</f>
        <v>0.88358419567262469</v>
      </c>
      <c r="I4584">
        <f>MAX(0,MIN('Peaker Keys'!$B$10,C4584/'Peaker Keys'!$B$30))</f>
        <v>0.21293620357758553</v>
      </c>
      <c r="J4584">
        <f>IF('Peaker Keys'!$B$31=1,H4584,I4584)</f>
        <v>0.88358419567262469</v>
      </c>
    </row>
    <row r="4585" spans="1:10" x14ac:dyDescent="0.25">
      <c r="A4585">
        <v>4579</v>
      </c>
      <c r="B4585">
        <v>225.4</v>
      </c>
      <c r="C4585">
        <v>27662.9</v>
      </c>
      <c r="D4585">
        <f>MOD(A4585-1+'Peaker Keys'!$B$7,'Peaker Keys'!$B$5)</f>
        <v>4602</v>
      </c>
      <c r="E4585">
        <f>INT(D4585/'Peaker Keys'!$B$6)+1</f>
        <v>192</v>
      </c>
      <c r="F4585">
        <f>MOD(D4585,'Peaker Keys'!$B$6)</f>
        <v>18</v>
      </c>
      <c r="G4585" t="str">
        <f>VLOOKUP(E4585,Clustering!$A$6:$B$370,2,FALSE)</f>
        <v>Summer Peak</v>
      </c>
      <c r="H4585">
        <f>IF('Peaker Keys'!$B$29&gt;0,MAX(0,MIN('Peaker Keys'!$B$10,B4585/'Peaker Keys'!$B$29)),0)</f>
        <v>0.53010348071495772</v>
      </c>
      <c r="I4585">
        <f>MAX(0,MIN('Peaker Keys'!$B$10,C4585/'Peaker Keys'!$B$30))</f>
        <v>0.23172799359338431</v>
      </c>
      <c r="J4585">
        <f>IF('Peaker Keys'!$B$31=1,H4585,I4585)</f>
        <v>0.53010348071495772</v>
      </c>
    </row>
    <row r="4586" spans="1:10" x14ac:dyDescent="0.25">
      <c r="A4586">
        <v>4580</v>
      </c>
      <c r="B4586">
        <v>225.4</v>
      </c>
      <c r="C4586">
        <v>20695.7</v>
      </c>
      <c r="D4586">
        <f>MOD(A4586-1+'Peaker Keys'!$B$7,'Peaker Keys'!$B$5)</f>
        <v>4603</v>
      </c>
      <c r="E4586">
        <f>INT(D4586/'Peaker Keys'!$B$6)+1</f>
        <v>192</v>
      </c>
      <c r="F4586">
        <f>MOD(D4586,'Peaker Keys'!$B$6)</f>
        <v>19</v>
      </c>
      <c r="G4586" t="str">
        <f>VLOOKUP(E4586,Clustering!$A$6:$B$370,2,FALSE)</f>
        <v>Summer Peak</v>
      </c>
      <c r="H4586">
        <f>IF('Peaker Keys'!$B$29&gt;0,MAX(0,MIN('Peaker Keys'!$B$10,B4586/'Peaker Keys'!$B$29)),0)</f>
        <v>0.53010348071495772</v>
      </c>
      <c r="I4586">
        <f>MAX(0,MIN('Peaker Keys'!$B$10,C4586/'Peaker Keys'!$B$30))</f>
        <v>0.17336479678596978</v>
      </c>
      <c r="J4586">
        <f>IF('Peaker Keys'!$B$31=1,H4586,I4586)</f>
        <v>0.53010348071495772</v>
      </c>
    </row>
    <row r="4587" spans="1:10" x14ac:dyDescent="0.25">
      <c r="A4587">
        <v>4581</v>
      </c>
      <c r="B4587">
        <v>166.9</v>
      </c>
      <c r="C4587">
        <v>13542.6</v>
      </c>
      <c r="D4587">
        <f>MOD(A4587-1+'Peaker Keys'!$B$7,'Peaker Keys'!$B$5)</f>
        <v>4604</v>
      </c>
      <c r="E4587">
        <f>INT(D4587/'Peaker Keys'!$B$6)+1</f>
        <v>192</v>
      </c>
      <c r="F4587">
        <f>MOD(D4587,'Peaker Keys'!$B$6)</f>
        <v>20</v>
      </c>
      <c r="G4587" t="str">
        <f>VLOOKUP(E4587,Clustering!$A$6:$B$370,2,FALSE)</f>
        <v>Summer Peak</v>
      </c>
      <c r="H4587">
        <f>IF('Peaker Keys'!$B$29&gt;0,MAX(0,MIN('Peaker Keys'!$B$10,B4587/'Peaker Keys'!$B$29)),0)</f>
        <v>0.39252116650987773</v>
      </c>
      <c r="I4587">
        <f>MAX(0,MIN('Peaker Keys'!$B$10,C4587/'Peaker Keys'!$B$30))</f>
        <v>0.1134443433637748</v>
      </c>
      <c r="J4587">
        <f>IF('Peaker Keys'!$B$31=1,H4587,I4587)</f>
        <v>0.39252116650987773</v>
      </c>
    </row>
    <row r="4588" spans="1:10" x14ac:dyDescent="0.25">
      <c r="A4588">
        <v>4582</v>
      </c>
      <c r="B4588">
        <v>166.9</v>
      </c>
      <c r="C4588">
        <v>11479.7</v>
      </c>
      <c r="D4588">
        <f>MOD(A4588-1+'Peaker Keys'!$B$7,'Peaker Keys'!$B$5)</f>
        <v>4605</v>
      </c>
      <c r="E4588">
        <f>INT(D4588/'Peaker Keys'!$B$6)+1</f>
        <v>192</v>
      </c>
      <c r="F4588">
        <f>MOD(D4588,'Peaker Keys'!$B$6)</f>
        <v>21</v>
      </c>
      <c r="G4588" t="str">
        <f>VLOOKUP(E4588,Clustering!$A$6:$B$370,2,FALSE)</f>
        <v>Summer Peak</v>
      </c>
      <c r="H4588">
        <f>IF('Peaker Keys'!$B$29&gt;0,MAX(0,MIN('Peaker Keys'!$B$10,B4588/'Peaker Keys'!$B$29)),0)</f>
        <v>0.39252116650987773</v>
      </c>
      <c r="I4588">
        <f>MAX(0,MIN('Peaker Keys'!$B$10,C4588/'Peaker Keys'!$B$30))</f>
        <v>9.6163737281845851E-2</v>
      </c>
      <c r="J4588">
        <f>IF('Peaker Keys'!$B$31=1,H4588,I4588)</f>
        <v>0.39252116650987773</v>
      </c>
    </row>
    <row r="4589" spans="1:10" x14ac:dyDescent="0.25">
      <c r="A4589">
        <v>4583</v>
      </c>
      <c r="B4589">
        <v>166.9</v>
      </c>
      <c r="C4589">
        <v>7226.2</v>
      </c>
      <c r="D4589">
        <f>MOD(A4589-1+'Peaker Keys'!$B$7,'Peaker Keys'!$B$5)</f>
        <v>4606</v>
      </c>
      <c r="E4589">
        <f>INT(D4589/'Peaker Keys'!$B$6)+1</f>
        <v>192</v>
      </c>
      <c r="F4589">
        <f>MOD(D4589,'Peaker Keys'!$B$6)</f>
        <v>22</v>
      </c>
      <c r="G4589" t="str">
        <f>VLOOKUP(E4589,Clustering!$A$6:$B$370,2,FALSE)</f>
        <v>Summer Peak</v>
      </c>
      <c r="H4589">
        <f>IF('Peaker Keys'!$B$29&gt;0,MAX(0,MIN('Peaker Keys'!$B$10,B4589/'Peaker Keys'!$B$29)),0)</f>
        <v>0.39252116650987773</v>
      </c>
      <c r="I4589">
        <f>MAX(0,MIN('Peaker Keys'!$B$10,C4589/'Peaker Keys'!$B$30))</f>
        <v>6.0532801235753067E-2</v>
      </c>
      <c r="J4589">
        <f>IF('Peaker Keys'!$B$31=1,H4589,I4589)</f>
        <v>0.39252116650987773</v>
      </c>
    </row>
    <row r="4590" spans="1:10" x14ac:dyDescent="0.25">
      <c r="A4590">
        <v>4584</v>
      </c>
      <c r="B4590">
        <v>166.9</v>
      </c>
      <c r="C4590">
        <v>5641.6</v>
      </c>
      <c r="D4590">
        <f>MOD(A4590-1+'Peaker Keys'!$B$7,'Peaker Keys'!$B$5)</f>
        <v>4607</v>
      </c>
      <c r="E4590">
        <f>INT(D4590/'Peaker Keys'!$B$6)+1</f>
        <v>192</v>
      </c>
      <c r="F4590">
        <f>MOD(D4590,'Peaker Keys'!$B$6)</f>
        <v>23</v>
      </c>
      <c r="G4590" t="str">
        <f>VLOOKUP(E4590,Clustering!$A$6:$B$370,2,FALSE)</f>
        <v>Summer Peak</v>
      </c>
      <c r="H4590">
        <f>IF('Peaker Keys'!$B$29&gt;0,MAX(0,MIN('Peaker Keys'!$B$10,B4590/'Peaker Keys'!$B$29)),0)</f>
        <v>0.39252116650987773</v>
      </c>
      <c r="I4590">
        <f>MAX(0,MIN('Peaker Keys'!$B$10,C4590/'Peaker Keys'!$B$30))</f>
        <v>4.725884302283697E-2</v>
      </c>
      <c r="J4590">
        <f>IF('Peaker Keys'!$B$31=1,H4590,I4590)</f>
        <v>0.39252116650987773</v>
      </c>
    </row>
    <row r="4591" spans="1:10" x14ac:dyDescent="0.25">
      <c r="A4591">
        <v>4585</v>
      </c>
      <c r="B4591">
        <v>166.9</v>
      </c>
      <c r="C4591">
        <v>4457.6000000000004</v>
      </c>
      <c r="D4591">
        <f>MOD(A4591-1+'Peaker Keys'!$B$7,'Peaker Keys'!$B$5)</f>
        <v>4608</v>
      </c>
      <c r="E4591">
        <f>INT(D4591/'Peaker Keys'!$B$6)+1</f>
        <v>193</v>
      </c>
      <c r="F4591">
        <f>MOD(D4591,'Peaker Keys'!$B$6)</f>
        <v>0</v>
      </c>
      <c r="G4591" t="str">
        <f>VLOOKUP(E4591,Clustering!$A$6:$B$370,2,FALSE)</f>
        <v>Summer Peak</v>
      </c>
      <c r="H4591">
        <f>IF('Peaker Keys'!$B$29&gt;0,MAX(0,MIN('Peaker Keys'!$B$10,B4591/'Peaker Keys'!$B$29)),0)</f>
        <v>0.39252116650987773</v>
      </c>
      <c r="I4591">
        <f>MAX(0,MIN('Peaker Keys'!$B$10,C4591/'Peaker Keys'!$B$30))</f>
        <v>3.7340651350432165E-2</v>
      </c>
      <c r="J4591">
        <f>IF('Peaker Keys'!$B$31=1,H4591,I4591)</f>
        <v>0.39252116650987773</v>
      </c>
    </row>
    <row r="4592" spans="1:10" x14ac:dyDescent="0.25">
      <c r="A4592">
        <v>4586</v>
      </c>
      <c r="B4592">
        <v>166.9</v>
      </c>
      <c r="C4592">
        <v>4418.6000000000004</v>
      </c>
      <c r="D4592">
        <f>MOD(A4592-1+'Peaker Keys'!$B$7,'Peaker Keys'!$B$5)</f>
        <v>4609</v>
      </c>
      <c r="E4592">
        <f>INT(D4592/'Peaker Keys'!$B$6)+1</f>
        <v>193</v>
      </c>
      <c r="F4592">
        <f>MOD(D4592,'Peaker Keys'!$B$6)</f>
        <v>1</v>
      </c>
      <c r="G4592" t="str">
        <f>VLOOKUP(E4592,Clustering!$A$6:$B$370,2,FALSE)</f>
        <v>Summer Peak</v>
      </c>
      <c r="H4592">
        <f>IF('Peaker Keys'!$B$29&gt;0,MAX(0,MIN('Peaker Keys'!$B$10,B4592/'Peaker Keys'!$B$29)),0)</f>
        <v>0.39252116650987773</v>
      </c>
      <c r="I4592">
        <f>MAX(0,MIN('Peaker Keys'!$B$10,C4592/'Peaker Keys'!$B$30))</f>
        <v>3.7013954158520178E-2</v>
      </c>
      <c r="J4592">
        <f>IF('Peaker Keys'!$B$31=1,H4592,I4592)</f>
        <v>0.39252116650987773</v>
      </c>
    </row>
    <row r="4593" spans="1:10" x14ac:dyDescent="0.25">
      <c r="A4593">
        <v>4587</v>
      </c>
      <c r="B4593">
        <v>166.9</v>
      </c>
      <c r="C4593">
        <v>4418.6000000000004</v>
      </c>
      <c r="D4593">
        <f>MOD(A4593-1+'Peaker Keys'!$B$7,'Peaker Keys'!$B$5)</f>
        <v>4610</v>
      </c>
      <c r="E4593">
        <f>INT(D4593/'Peaker Keys'!$B$6)+1</f>
        <v>193</v>
      </c>
      <c r="F4593">
        <f>MOD(D4593,'Peaker Keys'!$B$6)</f>
        <v>2</v>
      </c>
      <c r="G4593" t="str">
        <f>VLOOKUP(E4593,Clustering!$A$6:$B$370,2,FALSE)</f>
        <v>Summer Peak</v>
      </c>
      <c r="H4593">
        <f>IF('Peaker Keys'!$B$29&gt;0,MAX(0,MIN('Peaker Keys'!$B$10,B4593/'Peaker Keys'!$B$29)),0)</f>
        <v>0.39252116650987773</v>
      </c>
      <c r="I4593">
        <f>MAX(0,MIN('Peaker Keys'!$B$10,C4593/'Peaker Keys'!$B$30))</f>
        <v>3.7013954158520178E-2</v>
      </c>
      <c r="J4593">
        <f>IF('Peaker Keys'!$B$31=1,H4593,I4593)</f>
        <v>0.39252116650987773</v>
      </c>
    </row>
    <row r="4594" spans="1:10" x14ac:dyDescent="0.25">
      <c r="A4594">
        <v>4588</v>
      </c>
      <c r="B4594">
        <v>166.9</v>
      </c>
      <c r="C4594">
        <v>4418.6000000000004</v>
      </c>
      <c r="D4594">
        <f>MOD(A4594-1+'Peaker Keys'!$B$7,'Peaker Keys'!$B$5)</f>
        <v>4611</v>
      </c>
      <c r="E4594">
        <f>INT(D4594/'Peaker Keys'!$B$6)+1</f>
        <v>193</v>
      </c>
      <c r="F4594">
        <f>MOD(D4594,'Peaker Keys'!$B$6)</f>
        <v>3</v>
      </c>
      <c r="G4594" t="str">
        <f>VLOOKUP(E4594,Clustering!$A$6:$B$370,2,FALSE)</f>
        <v>Summer Peak</v>
      </c>
      <c r="H4594">
        <f>IF('Peaker Keys'!$B$29&gt;0,MAX(0,MIN('Peaker Keys'!$B$10,B4594/'Peaker Keys'!$B$29)),0)</f>
        <v>0.39252116650987773</v>
      </c>
      <c r="I4594">
        <f>MAX(0,MIN('Peaker Keys'!$B$10,C4594/'Peaker Keys'!$B$30))</f>
        <v>3.7013954158520178E-2</v>
      </c>
      <c r="J4594">
        <f>IF('Peaker Keys'!$B$31=1,H4594,I4594)</f>
        <v>0.39252116650987773</v>
      </c>
    </row>
    <row r="4595" spans="1:10" x14ac:dyDescent="0.25">
      <c r="A4595">
        <v>4589</v>
      </c>
      <c r="B4595">
        <v>166.9</v>
      </c>
      <c r="C4595">
        <v>4418.6000000000004</v>
      </c>
      <c r="D4595">
        <f>MOD(A4595-1+'Peaker Keys'!$B$7,'Peaker Keys'!$B$5)</f>
        <v>4612</v>
      </c>
      <c r="E4595">
        <f>INT(D4595/'Peaker Keys'!$B$6)+1</f>
        <v>193</v>
      </c>
      <c r="F4595">
        <f>MOD(D4595,'Peaker Keys'!$B$6)</f>
        <v>4</v>
      </c>
      <c r="G4595" t="str">
        <f>VLOOKUP(E4595,Clustering!$A$6:$B$370,2,FALSE)</f>
        <v>Summer Peak</v>
      </c>
      <c r="H4595">
        <f>IF('Peaker Keys'!$B$29&gt;0,MAX(0,MIN('Peaker Keys'!$B$10,B4595/'Peaker Keys'!$B$29)),0)</f>
        <v>0.39252116650987773</v>
      </c>
      <c r="I4595">
        <f>MAX(0,MIN('Peaker Keys'!$B$10,C4595/'Peaker Keys'!$B$30))</f>
        <v>3.7013954158520178E-2</v>
      </c>
      <c r="J4595">
        <f>IF('Peaker Keys'!$B$31=1,H4595,I4595)</f>
        <v>0.39252116650987773</v>
      </c>
    </row>
    <row r="4596" spans="1:10" x14ac:dyDescent="0.25">
      <c r="A4596">
        <v>4590</v>
      </c>
      <c r="B4596">
        <v>166.9</v>
      </c>
      <c r="C4596">
        <v>4355</v>
      </c>
      <c r="D4596">
        <f>MOD(A4596-1+'Peaker Keys'!$B$7,'Peaker Keys'!$B$5)</f>
        <v>4613</v>
      </c>
      <c r="E4596">
        <f>INT(D4596/'Peaker Keys'!$B$6)+1</f>
        <v>193</v>
      </c>
      <c r="F4596">
        <f>MOD(D4596,'Peaker Keys'!$B$6)</f>
        <v>5</v>
      </c>
      <c r="G4596" t="str">
        <f>VLOOKUP(E4596,Clustering!$A$6:$B$370,2,FALSE)</f>
        <v>Summer Peak</v>
      </c>
      <c r="H4596">
        <f>IF('Peaker Keys'!$B$29&gt;0,MAX(0,MIN('Peaker Keys'!$B$10,B4596/'Peaker Keys'!$B$29)),0)</f>
        <v>0.39252116650987773</v>
      </c>
      <c r="I4596">
        <f>MAX(0,MIN('Peaker Keys'!$B$10,C4596/'Peaker Keys'!$B$30))</f>
        <v>3.6481186430171404E-2</v>
      </c>
      <c r="J4596">
        <f>IF('Peaker Keys'!$B$31=1,H4596,I4596)</f>
        <v>0.39252116650987773</v>
      </c>
    </row>
    <row r="4597" spans="1:10" x14ac:dyDescent="0.25">
      <c r="A4597">
        <v>4591</v>
      </c>
      <c r="B4597">
        <v>166.9</v>
      </c>
      <c r="C4597">
        <v>4355</v>
      </c>
      <c r="D4597">
        <f>MOD(A4597-1+'Peaker Keys'!$B$7,'Peaker Keys'!$B$5)</f>
        <v>4614</v>
      </c>
      <c r="E4597">
        <f>INT(D4597/'Peaker Keys'!$B$6)+1</f>
        <v>193</v>
      </c>
      <c r="F4597">
        <f>MOD(D4597,'Peaker Keys'!$B$6)</f>
        <v>6</v>
      </c>
      <c r="G4597" t="str">
        <f>VLOOKUP(E4597,Clustering!$A$6:$B$370,2,FALSE)</f>
        <v>Summer Peak</v>
      </c>
      <c r="H4597">
        <f>IF('Peaker Keys'!$B$29&gt;0,MAX(0,MIN('Peaker Keys'!$B$10,B4597/'Peaker Keys'!$B$29)),0)</f>
        <v>0.39252116650987773</v>
      </c>
      <c r="I4597">
        <f>MAX(0,MIN('Peaker Keys'!$B$10,C4597/'Peaker Keys'!$B$30))</f>
        <v>3.6481186430171404E-2</v>
      </c>
      <c r="J4597">
        <f>IF('Peaker Keys'!$B$31=1,H4597,I4597)</f>
        <v>0.39252116650987773</v>
      </c>
    </row>
    <row r="4598" spans="1:10" x14ac:dyDescent="0.25">
      <c r="A4598">
        <v>4592</v>
      </c>
      <c r="B4598">
        <v>166.9</v>
      </c>
      <c r="C4598">
        <v>4355</v>
      </c>
      <c r="D4598">
        <f>MOD(A4598-1+'Peaker Keys'!$B$7,'Peaker Keys'!$B$5)</f>
        <v>4615</v>
      </c>
      <c r="E4598">
        <f>INT(D4598/'Peaker Keys'!$B$6)+1</f>
        <v>193</v>
      </c>
      <c r="F4598">
        <f>MOD(D4598,'Peaker Keys'!$B$6)</f>
        <v>7</v>
      </c>
      <c r="G4598" t="str">
        <f>VLOOKUP(E4598,Clustering!$A$6:$B$370,2,FALSE)</f>
        <v>Summer Peak</v>
      </c>
      <c r="H4598">
        <f>IF('Peaker Keys'!$B$29&gt;0,MAX(0,MIN('Peaker Keys'!$B$10,B4598/'Peaker Keys'!$B$29)),0)</f>
        <v>0.39252116650987773</v>
      </c>
      <c r="I4598">
        <f>MAX(0,MIN('Peaker Keys'!$B$10,C4598/'Peaker Keys'!$B$30))</f>
        <v>3.6481186430171404E-2</v>
      </c>
      <c r="J4598">
        <f>IF('Peaker Keys'!$B$31=1,H4598,I4598)</f>
        <v>0.39252116650987773</v>
      </c>
    </row>
    <row r="4599" spans="1:10" x14ac:dyDescent="0.25">
      <c r="A4599">
        <v>4593</v>
      </c>
      <c r="B4599">
        <v>166.9</v>
      </c>
      <c r="C4599">
        <v>4355</v>
      </c>
      <c r="D4599">
        <f>MOD(A4599-1+'Peaker Keys'!$B$7,'Peaker Keys'!$B$5)</f>
        <v>4616</v>
      </c>
      <c r="E4599">
        <f>INT(D4599/'Peaker Keys'!$B$6)+1</f>
        <v>193</v>
      </c>
      <c r="F4599">
        <f>MOD(D4599,'Peaker Keys'!$B$6)</f>
        <v>8</v>
      </c>
      <c r="G4599" t="str">
        <f>VLOOKUP(E4599,Clustering!$A$6:$B$370,2,FALSE)</f>
        <v>Summer Peak</v>
      </c>
      <c r="H4599">
        <f>IF('Peaker Keys'!$B$29&gt;0,MAX(0,MIN('Peaker Keys'!$B$10,B4599/'Peaker Keys'!$B$29)),0)</f>
        <v>0.39252116650987773</v>
      </c>
      <c r="I4599">
        <f>MAX(0,MIN('Peaker Keys'!$B$10,C4599/'Peaker Keys'!$B$30))</f>
        <v>3.6481186430171404E-2</v>
      </c>
      <c r="J4599">
        <f>IF('Peaker Keys'!$B$31=1,H4599,I4599)</f>
        <v>0.39252116650987773</v>
      </c>
    </row>
    <row r="4600" spans="1:10" x14ac:dyDescent="0.25">
      <c r="A4600">
        <v>4594</v>
      </c>
      <c r="B4600">
        <v>166.9</v>
      </c>
      <c r="C4600">
        <v>4355</v>
      </c>
      <c r="D4600">
        <f>MOD(A4600-1+'Peaker Keys'!$B$7,'Peaker Keys'!$B$5)</f>
        <v>4617</v>
      </c>
      <c r="E4600">
        <f>INT(D4600/'Peaker Keys'!$B$6)+1</f>
        <v>193</v>
      </c>
      <c r="F4600">
        <f>MOD(D4600,'Peaker Keys'!$B$6)</f>
        <v>9</v>
      </c>
      <c r="G4600" t="str">
        <f>VLOOKUP(E4600,Clustering!$A$6:$B$370,2,FALSE)</f>
        <v>Summer Peak</v>
      </c>
      <c r="H4600">
        <f>IF('Peaker Keys'!$B$29&gt;0,MAX(0,MIN('Peaker Keys'!$B$10,B4600/'Peaker Keys'!$B$29)),0)</f>
        <v>0.39252116650987773</v>
      </c>
      <c r="I4600">
        <f>MAX(0,MIN('Peaker Keys'!$B$10,C4600/'Peaker Keys'!$B$30))</f>
        <v>3.6481186430171404E-2</v>
      </c>
      <c r="J4600">
        <f>IF('Peaker Keys'!$B$31=1,H4600,I4600)</f>
        <v>0.39252116650987773</v>
      </c>
    </row>
    <row r="4601" spans="1:10" x14ac:dyDescent="0.25">
      <c r="A4601">
        <v>4595</v>
      </c>
      <c r="B4601">
        <v>166.9</v>
      </c>
      <c r="C4601">
        <v>4355</v>
      </c>
      <c r="D4601">
        <f>MOD(A4601-1+'Peaker Keys'!$B$7,'Peaker Keys'!$B$5)</f>
        <v>4618</v>
      </c>
      <c r="E4601">
        <f>INT(D4601/'Peaker Keys'!$B$6)+1</f>
        <v>193</v>
      </c>
      <c r="F4601">
        <f>MOD(D4601,'Peaker Keys'!$B$6)</f>
        <v>10</v>
      </c>
      <c r="G4601" t="str">
        <f>VLOOKUP(E4601,Clustering!$A$6:$B$370,2,FALSE)</f>
        <v>Summer Peak</v>
      </c>
      <c r="H4601">
        <f>IF('Peaker Keys'!$B$29&gt;0,MAX(0,MIN('Peaker Keys'!$B$10,B4601/'Peaker Keys'!$B$29)),0)</f>
        <v>0.39252116650987773</v>
      </c>
      <c r="I4601">
        <f>MAX(0,MIN('Peaker Keys'!$B$10,C4601/'Peaker Keys'!$B$30))</f>
        <v>3.6481186430171404E-2</v>
      </c>
      <c r="J4601">
        <f>IF('Peaker Keys'!$B$31=1,H4601,I4601)</f>
        <v>0.39252116650987773</v>
      </c>
    </row>
    <row r="4602" spans="1:10" x14ac:dyDescent="0.25">
      <c r="A4602">
        <v>4596</v>
      </c>
      <c r="B4602">
        <v>166.9</v>
      </c>
      <c r="C4602">
        <v>4421.3</v>
      </c>
      <c r="D4602">
        <f>MOD(A4602-1+'Peaker Keys'!$B$7,'Peaker Keys'!$B$5)</f>
        <v>4619</v>
      </c>
      <c r="E4602">
        <f>INT(D4602/'Peaker Keys'!$B$6)+1</f>
        <v>193</v>
      </c>
      <c r="F4602">
        <f>MOD(D4602,'Peaker Keys'!$B$6)</f>
        <v>11</v>
      </c>
      <c r="G4602" t="str">
        <f>VLOOKUP(E4602,Clustering!$A$6:$B$370,2,FALSE)</f>
        <v>Summer Peak</v>
      </c>
      <c r="H4602">
        <f>IF('Peaker Keys'!$B$29&gt;0,MAX(0,MIN('Peaker Keys'!$B$10,B4602/'Peaker Keys'!$B$29)),0)</f>
        <v>0.39252116650987773</v>
      </c>
      <c r="I4602">
        <f>MAX(0,MIN('Peaker Keys'!$B$10,C4602/'Peaker Keys'!$B$30))</f>
        <v>3.7036571656421775E-2</v>
      </c>
      <c r="J4602">
        <f>IF('Peaker Keys'!$B$31=1,H4602,I4602)</f>
        <v>0.39252116650987773</v>
      </c>
    </row>
    <row r="4603" spans="1:10" x14ac:dyDescent="0.25">
      <c r="A4603">
        <v>4597</v>
      </c>
      <c r="B4603">
        <v>181</v>
      </c>
      <c r="C4603">
        <v>4864.8</v>
      </c>
      <c r="D4603">
        <f>MOD(A4603-1+'Peaker Keys'!$B$7,'Peaker Keys'!$B$5)</f>
        <v>4620</v>
      </c>
      <c r="E4603">
        <f>INT(D4603/'Peaker Keys'!$B$6)+1</f>
        <v>193</v>
      </c>
      <c r="F4603">
        <f>MOD(D4603,'Peaker Keys'!$B$6)</f>
        <v>12</v>
      </c>
      <c r="G4603" t="str">
        <f>VLOOKUP(E4603,Clustering!$A$6:$B$370,2,FALSE)</f>
        <v>Summer Peak</v>
      </c>
      <c r="H4603">
        <f>IF('Peaker Keys'!$B$29&gt;0,MAX(0,MIN('Peaker Keys'!$B$10,B4603/'Peaker Keys'!$B$29)),0)</f>
        <v>0.42568203198494825</v>
      </c>
      <c r="I4603">
        <f>MAX(0,MIN('Peaker Keys'!$B$10,C4603/'Peaker Keys'!$B$30))</f>
        <v>4.0751705108036246E-2</v>
      </c>
      <c r="J4603">
        <f>IF('Peaker Keys'!$B$31=1,H4603,I4603)</f>
        <v>0.42568203198494825</v>
      </c>
    </row>
    <row r="4604" spans="1:10" x14ac:dyDescent="0.25">
      <c r="A4604">
        <v>4598</v>
      </c>
      <c r="B4604">
        <v>347.4</v>
      </c>
      <c r="C4604">
        <v>6479.2</v>
      </c>
      <c r="D4604">
        <f>MOD(A4604-1+'Peaker Keys'!$B$7,'Peaker Keys'!$B$5)</f>
        <v>4621</v>
      </c>
      <c r="E4604">
        <f>INT(D4604/'Peaker Keys'!$B$6)+1</f>
        <v>193</v>
      </c>
      <c r="F4604">
        <f>MOD(D4604,'Peaker Keys'!$B$6)</f>
        <v>13</v>
      </c>
      <c r="G4604" t="str">
        <f>VLOOKUP(E4604,Clustering!$A$6:$B$370,2,FALSE)</f>
        <v>Summer Peak</v>
      </c>
      <c r="H4604">
        <f>IF('Peaker Keys'!$B$29&gt;0,MAX(0,MIN('Peaker Keys'!$B$10,B4604/'Peaker Keys'!$B$29)),0)</f>
        <v>0.81702728127939794</v>
      </c>
      <c r="I4604">
        <f>MAX(0,MIN('Peaker Keys'!$B$10,C4604/'Peaker Keys'!$B$30))</f>
        <v>5.4275293482977396E-2</v>
      </c>
      <c r="J4604">
        <f>IF('Peaker Keys'!$B$31=1,H4604,I4604)</f>
        <v>0.81702728127939794</v>
      </c>
    </row>
    <row r="4605" spans="1:10" x14ac:dyDescent="0.25">
      <c r="A4605">
        <v>4599</v>
      </c>
      <c r="B4605">
        <v>370.2</v>
      </c>
      <c r="C4605">
        <v>9489</v>
      </c>
      <c r="D4605">
        <f>MOD(A4605-1+'Peaker Keys'!$B$7,'Peaker Keys'!$B$5)</f>
        <v>4622</v>
      </c>
      <c r="E4605">
        <f>INT(D4605/'Peaker Keys'!$B$6)+1</f>
        <v>193</v>
      </c>
      <c r="F4605">
        <f>MOD(D4605,'Peaker Keys'!$B$6)</f>
        <v>14</v>
      </c>
      <c r="G4605" t="str">
        <f>VLOOKUP(E4605,Clustering!$A$6:$B$370,2,FALSE)</f>
        <v>Summer Peak</v>
      </c>
      <c r="H4605">
        <f>IF('Peaker Keys'!$B$29&gt;0,MAX(0,MIN('Peaker Keys'!$B$10,B4605/'Peaker Keys'!$B$29)),0)</f>
        <v>0.87064910630291625</v>
      </c>
      <c r="I4605">
        <f>MAX(0,MIN('Peaker Keys'!$B$10,C4605/'Peaker Keys'!$B$30))</f>
        <v>7.9487939847507794E-2</v>
      </c>
      <c r="J4605">
        <f>IF('Peaker Keys'!$B$31=1,H4605,I4605)</f>
        <v>0.87064910630291625</v>
      </c>
    </row>
    <row r="4606" spans="1:10" x14ac:dyDescent="0.25">
      <c r="A4606">
        <v>4600</v>
      </c>
      <c r="B4606">
        <v>336.7</v>
      </c>
      <c r="C4606">
        <v>12202.8</v>
      </c>
      <c r="D4606">
        <f>MOD(A4606-1+'Peaker Keys'!$B$7,'Peaker Keys'!$B$5)</f>
        <v>4623</v>
      </c>
      <c r="E4606">
        <f>INT(D4606/'Peaker Keys'!$B$6)+1</f>
        <v>193</v>
      </c>
      <c r="F4606">
        <f>MOD(D4606,'Peaker Keys'!$B$6)</f>
        <v>15</v>
      </c>
      <c r="G4606" t="str">
        <f>VLOOKUP(E4606,Clustering!$A$6:$B$370,2,FALSE)</f>
        <v>Summer Peak</v>
      </c>
      <c r="H4606">
        <f>IF('Peaker Keys'!$B$29&gt;0,MAX(0,MIN('Peaker Keys'!$B$10,B4606/'Peaker Keys'!$B$29)),0)</f>
        <v>0.79186265286923796</v>
      </c>
      <c r="I4606">
        <f>MAX(0,MIN('Peaker Keys'!$B$10,C4606/'Peaker Keys'!$B$30))</f>
        <v>0.10222103829393699</v>
      </c>
      <c r="J4606">
        <f>IF('Peaker Keys'!$B$31=1,H4606,I4606)</f>
        <v>0.79186265286923796</v>
      </c>
    </row>
    <row r="4607" spans="1:10" x14ac:dyDescent="0.25">
      <c r="A4607">
        <v>4601</v>
      </c>
      <c r="B4607">
        <v>225.4</v>
      </c>
      <c r="C4607">
        <v>13897.9</v>
      </c>
      <c r="D4607">
        <f>MOD(A4607-1+'Peaker Keys'!$B$7,'Peaker Keys'!$B$5)</f>
        <v>4624</v>
      </c>
      <c r="E4607">
        <f>INT(D4607/'Peaker Keys'!$B$6)+1</f>
        <v>193</v>
      </c>
      <c r="F4607">
        <f>MOD(D4607,'Peaker Keys'!$B$6)</f>
        <v>16</v>
      </c>
      <c r="G4607" t="str">
        <f>VLOOKUP(E4607,Clustering!$A$6:$B$370,2,FALSE)</f>
        <v>Summer Peak</v>
      </c>
      <c r="H4607">
        <f>IF('Peaker Keys'!$B$29&gt;0,MAX(0,MIN('Peaker Keys'!$B$10,B4607/'Peaker Keys'!$B$29)),0)</f>
        <v>0.53010348071495772</v>
      </c>
      <c r="I4607">
        <f>MAX(0,MIN('Peaker Keys'!$B$10,C4607/'Peaker Keys'!$B$30))</f>
        <v>0.11642063855060371</v>
      </c>
      <c r="J4607">
        <f>IF('Peaker Keys'!$B$31=1,H4607,I4607)</f>
        <v>0.53010348071495772</v>
      </c>
    </row>
    <row r="4608" spans="1:10" x14ac:dyDescent="0.25">
      <c r="A4608">
        <v>4602</v>
      </c>
      <c r="B4608">
        <v>336.7</v>
      </c>
      <c r="C4608">
        <v>17175.900000000001</v>
      </c>
      <c r="D4608">
        <f>MOD(A4608-1+'Peaker Keys'!$B$7,'Peaker Keys'!$B$5)</f>
        <v>4625</v>
      </c>
      <c r="E4608">
        <f>INT(D4608/'Peaker Keys'!$B$6)+1</f>
        <v>193</v>
      </c>
      <c r="F4608">
        <f>MOD(D4608,'Peaker Keys'!$B$6)</f>
        <v>17</v>
      </c>
      <c r="G4608" t="str">
        <f>VLOOKUP(E4608,Clustering!$A$6:$B$370,2,FALSE)</f>
        <v>Summer Peak</v>
      </c>
      <c r="H4608">
        <f>IF('Peaker Keys'!$B$29&gt;0,MAX(0,MIN('Peaker Keys'!$B$10,B4608/'Peaker Keys'!$B$29)),0)</f>
        <v>0.79186265286923796</v>
      </c>
      <c r="I4608">
        <f>MAX(0,MIN('Peaker Keys'!$B$10,C4608/'Peaker Keys'!$B$30))</f>
        <v>0.1438799563733596</v>
      </c>
      <c r="J4608">
        <f>IF('Peaker Keys'!$B$31=1,H4608,I4608)</f>
        <v>0.79186265286923796</v>
      </c>
    </row>
    <row r="4609" spans="1:10" x14ac:dyDescent="0.25">
      <c r="A4609">
        <v>4603</v>
      </c>
      <c r="B4609">
        <v>225.4</v>
      </c>
      <c r="C4609">
        <v>18323.7</v>
      </c>
      <c r="D4609">
        <f>MOD(A4609-1+'Peaker Keys'!$B$7,'Peaker Keys'!$B$5)</f>
        <v>4626</v>
      </c>
      <c r="E4609">
        <f>INT(D4609/'Peaker Keys'!$B$6)+1</f>
        <v>193</v>
      </c>
      <c r="F4609">
        <f>MOD(D4609,'Peaker Keys'!$B$6)</f>
        <v>18</v>
      </c>
      <c r="G4609" t="str">
        <f>VLOOKUP(E4609,Clustering!$A$6:$B$370,2,FALSE)</f>
        <v>Summer Peak</v>
      </c>
      <c r="H4609">
        <f>IF('Peaker Keys'!$B$29&gt;0,MAX(0,MIN('Peaker Keys'!$B$10,B4609/'Peaker Keys'!$B$29)),0)</f>
        <v>0.53010348071495772</v>
      </c>
      <c r="I4609">
        <f>MAX(0,MIN('Peaker Keys'!$B$10,C4609/'Peaker Keys'!$B$30))</f>
        <v>0.1534949060368615</v>
      </c>
      <c r="J4609">
        <f>IF('Peaker Keys'!$B$31=1,H4609,I4609)</f>
        <v>0.53010348071495772</v>
      </c>
    </row>
    <row r="4610" spans="1:10" x14ac:dyDescent="0.25">
      <c r="A4610">
        <v>4604</v>
      </c>
      <c r="B4610">
        <v>0</v>
      </c>
      <c r="C4610">
        <v>12562.6</v>
      </c>
      <c r="D4610">
        <f>MOD(A4610-1+'Peaker Keys'!$B$7,'Peaker Keys'!$B$5)</f>
        <v>4627</v>
      </c>
      <c r="E4610">
        <f>INT(D4610/'Peaker Keys'!$B$6)+1</f>
        <v>193</v>
      </c>
      <c r="F4610">
        <f>MOD(D4610,'Peaker Keys'!$B$6)</f>
        <v>19</v>
      </c>
      <c r="G4610" t="str">
        <f>VLOOKUP(E4610,Clustering!$A$6:$B$370,2,FALSE)</f>
        <v>Summer Peak</v>
      </c>
      <c r="H4610">
        <f>IF('Peaker Keys'!$B$29&gt;0,MAX(0,MIN('Peaker Keys'!$B$10,B4610/'Peaker Keys'!$B$29)),0)</f>
        <v>0</v>
      </c>
      <c r="I4610">
        <f>MAX(0,MIN('Peaker Keys'!$B$10,C4610/'Peaker Keys'!$B$30))</f>
        <v>0.10523502931060191</v>
      </c>
      <c r="J4610">
        <f>IF('Peaker Keys'!$B$31=1,H4610,I4610)</f>
        <v>0</v>
      </c>
    </row>
    <row r="4611" spans="1:10" x14ac:dyDescent="0.25">
      <c r="A4611">
        <v>4605</v>
      </c>
      <c r="B4611">
        <v>0</v>
      </c>
      <c r="C4611">
        <v>10633.4</v>
      </c>
      <c r="D4611">
        <f>MOD(A4611-1+'Peaker Keys'!$B$7,'Peaker Keys'!$B$5)</f>
        <v>4628</v>
      </c>
      <c r="E4611">
        <f>INT(D4611/'Peaker Keys'!$B$6)+1</f>
        <v>193</v>
      </c>
      <c r="F4611">
        <f>MOD(D4611,'Peaker Keys'!$B$6)</f>
        <v>20</v>
      </c>
      <c r="G4611" t="str">
        <f>VLOOKUP(E4611,Clustering!$A$6:$B$370,2,FALSE)</f>
        <v>Summer Peak</v>
      </c>
      <c r="H4611">
        <f>IF('Peaker Keys'!$B$29&gt;0,MAX(0,MIN('Peaker Keys'!$B$10,B4611/'Peaker Keys'!$B$29)),0)</f>
        <v>0</v>
      </c>
      <c r="I4611">
        <f>MAX(0,MIN('Peaker Keys'!$B$10,C4611/'Peaker Keys'!$B$30))</f>
        <v>8.9074408217355822E-2</v>
      </c>
      <c r="J4611">
        <f>IF('Peaker Keys'!$B$31=1,H4611,I4611)</f>
        <v>0</v>
      </c>
    </row>
    <row r="4612" spans="1:10" x14ac:dyDescent="0.25">
      <c r="A4612">
        <v>4606</v>
      </c>
      <c r="B4612">
        <v>0</v>
      </c>
      <c r="C4612">
        <v>10180.299999999999</v>
      </c>
      <c r="D4612">
        <f>MOD(A4612-1+'Peaker Keys'!$B$7,'Peaker Keys'!$B$5)</f>
        <v>4629</v>
      </c>
      <c r="E4612">
        <f>INT(D4612/'Peaker Keys'!$B$6)+1</f>
        <v>193</v>
      </c>
      <c r="F4612">
        <f>MOD(D4612,'Peaker Keys'!$B$6)</f>
        <v>21</v>
      </c>
      <c r="G4612" t="str">
        <f>VLOOKUP(E4612,Clustering!$A$6:$B$370,2,FALSE)</f>
        <v>Summer Peak</v>
      </c>
      <c r="H4612">
        <f>IF('Peaker Keys'!$B$29&gt;0,MAX(0,MIN('Peaker Keys'!$B$10,B4612/'Peaker Keys'!$B$29)),0)</f>
        <v>0</v>
      </c>
      <c r="I4612">
        <f>MAX(0,MIN('Peaker Keys'!$B$10,C4612/'Peaker Keys'!$B$30))</f>
        <v>8.5278856995424548E-2</v>
      </c>
      <c r="J4612">
        <f>IF('Peaker Keys'!$B$31=1,H4612,I4612)</f>
        <v>0</v>
      </c>
    </row>
    <row r="4613" spans="1:10" x14ac:dyDescent="0.25">
      <c r="A4613">
        <v>4607</v>
      </c>
      <c r="B4613">
        <v>0</v>
      </c>
      <c r="C4613">
        <v>6511.3</v>
      </c>
      <c r="D4613">
        <f>MOD(A4613-1+'Peaker Keys'!$B$7,'Peaker Keys'!$B$5)</f>
        <v>4630</v>
      </c>
      <c r="E4613">
        <f>INT(D4613/'Peaker Keys'!$B$6)+1</f>
        <v>193</v>
      </c>
      <c r="F4613">
        <f>MOD(D4613,'Peaker Keys'!$B$6)</f>
        <v>22</v>
      </c>
      <c r="G4613" t="str">
        <f>VLOOKUP(E4613,Clustering!$A$6:$B$370,2,FALSE)</f>
        <v>Summer Peak</v>
      </c>
      <c r="H4613">
        <f>IF('Peaker Keys'!$B$29&gt;0,MAX(0,MIN('Peaker Keys'!$B$10,B4613/'Peaker Keys'!$B$29)),0)</f>
        <v>0</v>
      </c>
      <c r="I4613">
        <f>MAX(0,MIN('Peaker Keys'!$B$10,C4613/'Peaker Keys'!$B$30))</f>
        <v>5.4544190402474185E-2</v>
      </c>
      <c r="J4613">
        <f>IF('Peaker Keys'!$B$31=1,H4613,I4613)</f>
        <v>0</v>
      </c>
    </row>
    <row r="4614" spans="1:10" x14ac:dyDescent="0.25">
      <c r="A4614">
        <v>4608</v>
      </c>
      <c r="B4614">
        <v>0</v>
      </c>
      <c r="C4614">
        <v>4654.6000000000004</v>
      </c>
      <c r="D4614">
        <f>MOD(A4614-1+'Peaker Keys'!$B$7,'Peaker Keys'!$B$5)</f>
        <v>4631</v>
      </c>
      <c r="E4614">
        <f>INT(D4614/'Peaker Keys'!$B$6)+1</f>
        <v>193</v>
      </c>
      <c r="F4614">
        <f>MOD(D4614,'Peaker Keys'!$B$6)</f>
        <v>23</v>
      </c>
      <c r="G4614" t="str">
        <f>VLOOKUP(E4614,Clustering!$A$6:$B$370,2,FALSE)</f>
        <v>Summer Peak</v>
      </c>
      <c r="H4614">
        <f>IF('Peaker Keys'!$B$29&gt;0,MAX(0,MIN('Peaker Keys'!$B$10,B4614/'Peaker Keys'!$B$29)),0)</f>
        <v>0</v>
      </c>
      <c r="I4614">
        <f>MAX(0,MIN('Peaker Keys'!$B$10,C4614/'Peaker Keys'!$B$30))</f>
        <v>3.8990891012141406E-2</v>
      </c>
      <c r="J4614">
        <f>IF('Peaker Keys'!$B$31=1,H4614,I4614)</f>
        <v>0</v>
      </c>
    </row>
    <row r="4615" spans="1:10" x14ac:dyDescent="0.25">
      <c r="A4615">
        <v>4609</v>
      </c>
      <c r="B4615">
        <v>0</v>
      </c>
      <c r="C4615">
        <v>3296.5</v>
      </c>
      <c r="D4615">
        <f>MOD(A4615-1+'Peaker Keys'!$B$7,'Peaker Keys'!$B$5)</f>
        <v>4632</v>
      </c>
      <c r="E4615">
        <f>INT(D4615/'Peaker Keys'!$B$6)+1</f>
        <v>194</v>
      </c>
      <c r="F4615">
        <f>MOD(D4615,'Peaker Keys'!$B$6)</f>
        <v>0</v>
      </c>
      <c r="G4615" t="str">
        <f>VLOOKUP(E4615,Clustering!$A$6:$B$370,2,FALSE)</f>
        <v>Spring</v>
      </c>
      <c r="H4615">
        <f>IF('Peaker Keys'!$B$29&gt;0,MAX(0,MIN('Peaker Keys'!$B$10,B4615/'Peaker Keys'!$B$29)),0)</f>
        <v>0</v>
      </c>
      <c r="I4615">
        <f>MAX(0,MIN('Peaker Keys'!$B$10,C4615/'Peaker Keys'!$B$30))</f>
        <v>2.7614289567637208E-2</v>
      </c>
      <c r="J4615">
        <f>IF('Peaker Keys'!$B$31=1,H4615,I4615)</f>
        <v>0</v>
      </c>
    </row>
    <row r="4616" spans="1:10" x14ac:dyDescent="0.25">
      <c r="A4616">
        <v>4610</v>
      </c>
      <c r="B4616">
        <v>0</v>
      </c>
      <c r="C4616">
        <v>3264.6</v>
      </c>
      <c r="D4616">
        <f>MOD(A4616-1+'Peaker Keys'!$B$7,'Peaker Keys'!$B$5)</f>
        <v>4633</v>
      </c>
      <c r="E4616">
        <f>INT(D4616/'Peaker Keys'!$B$6)+1</f>
        <v>194</v>
      </c>
      <c r="F4616">
        <f>MOD(D4616,'Peaker Keys'!$B$6)</f>
        <v>1</v>
      </c>
      <c r="G4616" t="str">
        <f>VLOOKUP(E4616,Clustering!$A$6:$B$370,2,FALSE)</f>
        <v>Spring</v>
      </c>
      <c r="H4616">
        <f>IF('Peaker Keys'!$B$29&gt;0,MAX(0,MIN('Peaker Keys'!$B$10,B4616/'Peaker Keys'!$B$29)),0)</f>
        <v>0</v>
      </c>
      <c r="I4616">
        <f>MAX(0,MIN('Peaker Keys'!$B$10,C4616/'Peaker Keys'!$B$30))</f>
        <v>2.7347068018355354E-2</v>
      </c>
      <c r="J4616">
        <f>IF('Peaker Keys'!$B$31=1,H4616,I4616)</f>
        <v>0</v>
      </c>
    </row>
    <row r="4617" spans="1:10" x14ac:dyDescent="0.25">
      <c r="A4617">
        <v>4611</v>
      </c>
      <c r="B4617">
        <v>0</v>
      </c>
      <c r="C4617">
        <v>3264.6</v>
      </c>
      <c r="D4617">
        <f>MOD(A4617-1+'Peaker Keys'!$B$7,'Peaker Keys'!$B$5)</f>
        <v>4634</v>
      </c>
      <c r="E4617">
        <f>INT(D4617/'Peaker Keys'!$B$6)+1</f>
        <v>194</v>
      </c>
      <c r="F4617">
        <f>MOD(D4617,'Peaker Keys'!$B$6)</f>
        <v>2</v>
      </c>
      <c r="G4617" t="str">
        <f>VLOOKUP(E4617,Clustering!$A$6:$B$370,2,FALSE)</f>
        <v>Spring</v>
      </c>
      <c r="H4617">
        <f>IF('Peaker Keys'!$B$29&gt;0,MAX(0,MIN('Peaker Keys'!$B$10,B4617/'Peaker Keys'!$B$29)),0)</f>
        <v>0</v>
      </c>
      <c r="I4617">
        <f>MAX(0,MIN('Peaker Keys'!$B$10,C4617/'Peaker Keys'!$B$30))</f>
        <v>2.7347068018355354E-2</v>
      </c>
      <c r="J4617">
        <f>IF('Peaker Keys'!$B$31=1,H4617,I4617)</f>
        <v>0</v>
      </c>
    </row>
    <row r="4618" spans="1:10" x14ac:dyDescent="0.25">
      <c r="A4618">
        <v>4612</v>
      </c>
      <c r="B4618">
        <v>0</v>
      </c>
      <c r="C4618">
        <v>3264.6</v>
      </c>
      <c r="D4618">
        <f>MOD(A4618-1+'Peaker Keys'!$B$7,'Peaker Keys'!$B$5)</f>
        <v>4635</v>
      </c>
      <c r="E4618">
        <f>INT(D4618/'Peaker Keys'!$B$6)+1</f>
        <v>194</v>
      </c>
      <c r="F4618">
        <f>MOD(D4618,'Peaker Keys'!$B$6)</f>
        <v>3</v>
      </c>
      <c r="G4618" t="str">
        <f>VLOOKUP(E4618,Clustering!$A$6:$B$370,2,FALSE)</f>
        <v>Spring</v>
      </c>
      <c r="H4618">
        <f>IF('Peaker Keys'!$B$29&gt;0,MAX(0,MIN('Peaker Keys'!$B$10,B4618/'Peaker Keys'!$B$29)),0)</f>
        <v>0</v>
      </c>
      <c r="I4618">
        <f>MAX(0,MIN('Peaker Keys'!$B$10,C4618/'Peaker Keys'!$B$30))</f>
        <v>2.7347068018355354E-2</v>
      </c>
      <c r="J4618">
        <f>IF('Peaker Keys'!$B$31=1,H4618,I4618)</f>
        <v>0</v>
      </c>
    </row>
    <row r="4619" spans="1:10" x14ac:dyDescent="0.25">
      <c r="A4619">
        <v>4613</v>
      </c>
      <c r="B4619">
        <v>0</v>
      </c>
      <c r="C4619">
        <v>3264.6</v>
      </c>
      <c r="D4619">
        <f>MOD(A4619-1+'Peaker Keys'!$B$7,'Peaker Keys'!$B$5)</f>
        <v>4636</v>
      </c>
      <c r="E4619">
        <f>INT(D4619/'Peaker Keys'!$B$6)+1</f>
        <v>194</v>
      </c>
      <c r="F4619">
        <f>MOD(D4619,'Peaker Keys'!$B$6)</f>
        <v>4</v>
      </c>
      <c r="G4619" t="str">
        <f>VLOOKUP(E4619,Clustering!$A$6:$B$370,2,FALSE)</f>
        <v>Spring</v>
      </c>
      <c r="H4619">
        <f>IF('Peaker Keys'!$B$29&gt;0,MAX(0,MIN('Peaker Keys'!$B$10,B4619/'Peaker Keys'!$B$29)),0)</f>
        <v>0</v>
      </c>
      <c r="I4619">
        <f>MAX(0,MIN('Peaker Keys'!$B$10,C4619/'Peaker Keys'!$B$30))</f>
        <v>2.7347068018355354E-2</v>
      </c>
      <c r="J4619">
        <f>IF('Peaker Keys'!$B$31=1,H4619,I4619)</f>
        <v>0</v>
      </c>
    </row>
    <row r="4620" spans="1:10" x14ac:dyDescent="0.25">
      <c r="A4620">
        <v>4614</v>
      </c>
      <c r="B4620">
        <v>0</v>
      </c>
      <c r="C4620">
        <v>3201</v>
      </c>
      <c r="D4620">
        <f>MOD(A4620-1+'Peaker Keys'!$B$7,'Peaker Keys'!$B$5)</f>
        <v>4637</v>
      </c>
      <c r="E4620">
        <f>INT(D4620/'Peaker Keys'!$B$6)+1</f>
        <v>194</v>
      </c>
      <c r="F4620">
        <f>MOD(D4620,'Peaker Keys'!$B$6)</f>
        <v>5</v>
      </c>
      <c r="G4620" t="str">
        <f>VLOOKUP(E4620,Clustering!$A$6:$B$370,2,FALSE)</f>
        <v>Spring</v>
      </c>
      <c r="H4620">
        <f>IF('Peaker Keys'!$B$29&gt;0,MAX(0,MIN('Peaker Keys'!$B$10,B4620/'Peaker Keys'!$B$29)),0)</f>
        <v>0</v>
      </c>
      <c r="I4620">
        <f>MAX(0,MIN('Peaker Keys'!$B$10,C4620/'Peaker Keys'!$B$30))</f>
        <v>2.6814300290006584E-2</v>
      </c>
      <c r="J4620">
        <f>IF('Peaker Keys'!$B$31=1,H4620,I4620)</f>
        <v>0</v>
      </c>
    </row>
    <row r="4621" spans="1:10" x14ac:dyDescent="0.25">
      <c r="A4621">
        <v>4615</v>
      </c>
      <c r="B4621">
        <v>0</v>
      </c>
      <c r="C4621">
        <v>3201</v>
      </c>
      <c r="D4621">
        <f>MOD(A4621-1+'Peaker Keys'!$B$7,'Peaker Keys'!$B$5)</f>
        <v>4638</v>
      </c>
      <c r="E4621">
        <f>INT(D4621/'Peaker Keys'!$B$6)+1</f>
        <v>194</v>
      </c>
      <c r="F4621">
        <f>MOD(D4621,'Peaker Keys'!$B$6)</f>
        <v>6</v>
      </c>
      <c r="G4621" t="str">
        <f>VLOOKUP(E4621,Clustering!$A$6:$B$370,2,FALSE)</f>
        <v>Spring</v>
      </c>
      <c r="H4621">
        <f>IF('Peaker Keys'!$B$29&gt;0,MAX(0,MIN('Peaker Keys'!$B$10,B4621/'Peaker Keys'!$B$29)),0)</f>
        <v>0</v>
      </c>
      <c r="I4621">
        <f>MAX(0,MIN('Peaker Keys'!$B$10,C4621/'Peaker Keys'!$B$30))</f>
        <v>2.6814300290006584E-2</v>
      </c>
      <c r="J4621">
        <f>IF('Peaker Keys'!$B$31=1,H4621,I4621)</f>
        <v>0</v>
      </c>
    </row>
    <row r="4622" spans="1:10" x14ac:dyDescent="0.25">
      <c r="A4622">
        <v>4616</v>
      </c>
      <c r="B4622">
        <v>0</v>
      </c>
      <c r="C4622">
        <v>3193.9</v>
      </c>
      <c r="D4622">
        <f>MOD(A4622-1+'Peaker Keys'!$B$7,'Peaker Keys'!$B$5)</f>
        <v>4639</v>
      </c>
      <c r="E4622">
        <f>INT(D4622/'Peaker Keys'!$B$6)+1</f>
        <v>194</v>
      </c>
      <c r="F4622">
        <f>MOD(D4622,'Peaker Keys'!$B$6)</f>
        <v>7</v>
      </c>
      <c r="G4622" t="str">
        <f>VLOOKUP(E4622,Clustering!$A$6:$B$370,2,FALSE)</f>
        <v>Spring</v>
      </c>
      <c r="H4622">
        <f>IF('Peaker Keys'!$B$29&gt;0,MAX(0,MIN('Peaker Keys'!$B$10,B4622/'Peaker Keys'!$B$29)),0)</f>
        <v>0</v>
      </c>
      <c r="I4622">
        <f>MAX(0,MIN('Peaker Keys'!$B$10,C4622/'Peaker Keys'!$B$30))</f>
        <v>2.6754824647376454E-2</v>
      </c>
      <c r="J4622">
        <f>IF('Peaker Keys'!$B$31=1,H4622,I4622)</f>
        <v>0</v>
      </c>
    </row>
    <row r="4623" spans="1:10" x14ac:dyDescent="0.25">
      <c r="A4623">
        <v>4617</v>
      </c>
      <c r="B4623">
        <v>0</v>
      </c>
      <c r="C4623">
        <v>3193.9</v>
      </c>
      <c r="D4623">
        <f>MOD(A4623-1+'Peaker Keys'!$B$7,'Peaker Keys'!$B$5)</f>
        <v>4640</v>
      </c>
      <c r="E4623">
        <f>INT(D4623/'Peaker Keys'!$B$6)+1</f>
        <v>194</v>
      </c>
      <c r="F4623">
        <f>MOD(D4623,'Peaker Keys'!$B$6)</f>
        <v>8</v>
      </c>
      <c r="G4623" t="str">
        <f>VLOOKUP(E4623,Clustering!$A$6:$B$370,2,FALSE)</f>
        <v>Spring</v>
      </c>
      <c r="H4623">
        <f>IF('Peaker Keys'!$B$29&gt;0,MAX(0,MIN('Peaker Keys'!$B$10,B4623/'Peaker Keys'!$B$29)),0)</f>
        <v>0</v>
      </c>
      <c r="I4623">
        <f>MAX(0,MIN('Peaker Keys'!$B$10,C4623/'Peaker Keys'!$B$30))</f>
        <v>2.6754824647376454E-2</v>
      </c>
      <c r="J4623">
        <f>IF('Peaker Keys'!$B$31=1,H4623,I4623)</f>
        <v>0</v>
      </c>
    </row>
    <row r="4624" spans="1:10" x14ac:dyDescent="0.25">
      <c r="A4624">
        <v>4618</v>
      </c>
      <c r="B4624">
        <v>0</v>
      </c>
      <c r="C4624">
        <v>3193.9</v>
      </c>
      <c r="D4624">
        <f>MOD(A4624-1+'Peaker Keys'!$B$7,'Peaker Keys'!$B$5)</f>
        <v>4641</v>
      </c>
      <c r="E4624">
        <f>INT(D4624/'Peaker Keys'!$B$6)+1</f>
        <v>194</v>
      </c>
      <c r="F4624">
        <f>MOD(D4624,'Peaker Keys'!$B$6)</f>
        <v>9</v>
      </c>
      <c r="G4624" t="str">
        <f>VLOOKUP(E4624,Clustering!$A$6:$B$370,2,FALSE)</f>
        <v>Spring</v>
      </c>
      <c r="H4624">
        <f>IF('Peaker Keys'!$B$29&gt;0,MAX(0,MIN('Peaker Keys'!$B$10,B4624/'Peaker Keys'!$B$29)),0)</f>
        <v>0</v>
      </c>
      <c r="I4624">
        <f>MAX(0,MIN('Peaker Keys'!$B$10,C4624/'Peaker Keys'!$B$30))</f>
        <v>2.6754824647376454E-2</v>
      </c>
      <c r="J4624">
        <f>IF('Peaker Keys'!$B$31=1,H4624,I4624)</f>
        <v>0</v>
      </c>
    </row>
    <row r="4625" spans="1:10" x14ac:dyDescent="0.25">
      <c r="A4625">
        <v>4619</v>
      </c>
      <c r="B4625">
        <v>0</v>
      </c>
      <c r="C4625">
        <v>3193.9</v>
      </c>
      <c r="D4625">
        <f>MOD(A4625-1+'Peaker Keys'!$B$7,'Peaker Keys'!$B$5)</f>
        <v>4642</v>
      </c>
      <c r="E4625">
        <f>INT(D4625/'Peaker Keys'!$B$6)+1</f>
        <v>194</v>
      </c>
      <c r="F4625">
        <f>MOD(D4625,'Peaker Keys'!$B$6)</f>
        <v>10</v>
      </c>
      <c r="G4625" t="str">
        <f>VLOOKUP(E4625,Clustering!$A$6:$B$370,2,FALSE)</f>
        <v>Spring</v>
      </c>
      <c r="H4625">
        <f>IF('Peaker Keys'!$B$29&gt;0,MAX(0,MIN('Peaker Keys'!$B$10,B4625/'Peaker Keys'!$B$29)),0)</f>
        <v>0</v>
      </c>
      <c r="I4625">
        <f>MAX(0,MIN('Peaker Keys'!$B$10,C4625/'Peaker Keys'!$B$30))</f>
        <v>2.6754824647376454E-2</v>
      </c>
      <c r="J4625">
        <f>IF('Peaker Keys'!$B$31=1,H4625,I4625)</f>
        <v>0</v>
      </c>
    </row>
    <row r="4626" spans="1:10" x14ac:dyDescent="0.25">
      <c r="A4626">
        <v>4620</v>
      </c>
      <c r="B4626">
        <v>0</v>
      </c>
      <c r="C4626">
        <v>3257.6</v>
      </c>
      <c r="D4626">
        <f>MOD(A4626-1+'Peaker Keys'!$B$7,'Peaker Keys'!$B$5)</f>
        <v>4643</v>
      </c>
      <c r="E4626">
        <f>INT(D4626/'Peaker Keys'!$B$6)+1</f>
        <v>194</v>
      </c>
      <c r="F4626">
        <f>MOD(D4626,'Peaker Keys'!$B$6)</f>
        <v>11</v>
      </c>
      <c r="G4626" t="str">
        <f>VLOOKUP(E4626,Clustering!$A$6:$B$370,2,FALSE)</f>
        <v>Spring</v>
      </c>
      <c r="H4626">
        <f>IF('Peaker Keys'!$B$29&gt;0,MAX(0,MIN('Peaker Keys'!$B$10,B4626/'Peaker Keys'!$B$29)),0)</f>
        <v>0</v>
      </c>
      <c r="I4626">
        <f>MAX(0,MIN('Peaker Keys'!$B$10,C4626/'Peaker Keys'!$B$30))</f>
        <v>2.7288430060832692E-2</v>
      </c>
      <c r="J4626">
        <f>IF('Peaker Keys'!$B$31=1,H4626,I4626)</f>
        <v>0</v>
      </c>
    </row>
    <row r="4627" spans="1:10" x14ac:dyDescent="0.25">
      <c r="A4627">
        <v>4621</v>
      </c>
      <c r="B4627">
        <v>0</v>
      </c>
      <c r="C4627">
        <v>3511</v>
      </c>
      <c r="D4627">
        <f>MOD(A4627-1+'Peaker Keys'!$B$7,'Peaker Keys'!$B$5)</f>
        <v>4644</v>
      </c>
      <c r="E4627">
        <f>INT(D4627/'Peaker Keys'!$B$6)+1</f>
        <v>194</v>
      </c>
      <c r="F4627">
        <f>MOD(D4627,'Peaker Keys'!$B$6)</f>
        <v>12</v>
      </c>
      <c r="G4627" t="str">
        <f>VLOOKUP(E4627,Clustering!$A$6:$B$370,2,FALSE)</f>
        <v>Spring</v>
      </c>
      <c r="H4627">
        <f>IF('Peaker Keys'!$B$29&gt;0,MAX(0,MIN('Peaker Keys'!$B$10,B4627/'Peaker Keys'!$B$29)),0)</f>
        <v>0</v>
      </c>
      <c r="I4627">
        <f>MAX(0,MIN('Peaker Keys'!$B$10,C4627/'Peaker Keys'!$B$30))</f>
        <v>2.9411124123153113E-2</v>
      </c>
      <c r="J4627">
        <f>IF('Peaker Keys'!$B$31=1,H4627,I4627)</f>
        <v>0</v>
      </c>
    </row>
    <row r="4628" spans="1:10" x14ac:dyDescent="0.25">
      <c r="A4628">
        <v>4622</v>
      </c>
      <c r="B4628">
        <v>0</v>
      </c>
      <c r="C4628">
        <v>3614.2</v>
      </c>
      <c r="D4628">
        <f>MOD(A4628-1+'Peaker Keys'!$B$7,'Peaker Keys'!$B$5)</f>
        <v>4645</v>
      </c>
      <c r="E4628">
        <f>INT(D4628/'Peaker Keys'!$B$6)+1</f>
        <v>194</v>
      </c>
      <c r="F4628">
        <f>MOD(D4628,'Peaker Keys'!$B$6)</f>
        <v>13</v>
      </c>
      <c r="G4628" t="str">
        <f>VLOOKUP(E4628,Clustering!$A$6:$B$370,2,FALSE)</f>
        <v>Spring</v>
      </c>
      <c r="H4628">
        <f>IF('Peaker Keys'!$B$29&gt;0,MAX(0,MIN('Peaker Keys'!$B$10,B4628/'Peaker Keys'!$B$29)),0)</f>
        <v>0</v>
      </c>
      <c r="I4628">
        <f>MAX(0,MIN('Peaker Keys'!$B$10,C4628/'Peaker Keys'!$B$30))</f>
        <v>3.0275615154058664E-2</v>
      </c>
      <c r="J4628">
        <f>IF('Peaker Keys'!$B$31=1,H4628,I4628)</f>
        <v>0</v>
      </c>
    </row>
    <row r="4629" spans="1:10" x14ac:dyDescent="0.25">
      <c r="A4629">
        <v>4623</v>
      </c>
      <c r="B4629">
        <v>0</v>
      </c>
      <c r="C4629">
        <v>4747.8</v>
      </c>
      <c r="D4629">
        <f>MOD(A4629-1+'Peaker Keys'!$B$7,'Peaker Keys'!$B$5)</f>
        <v>4646</v>
      </c>
      <c r="E4629">
        <f>INT(D4629/'Peaker Keys'!$B$6)+1</f>
        <v>194</v>
      </c>
      <c r="F4629">
        <f>MOD(D4629,'Peaker Keys'!$B$6)</f>
        <v>14</v>
      </c>
      <c r="G4629" t="str">
        <f>VLOOKUP(E4629,Clustering!$A$6:$B$370,2,FALSE)</f>
        <v>Spring</v>
      </c>
      <c r="H4629">
        <f>IF('Peaker Keys'!$B$29&gt;0,MAX(0,MIN('Peaker Keys'!$B$10,B4629/'Peaker Keys'!$B$29)),0)</f>
        <v>0</v>
      </c>
      <c r="I4629">
        <f>MAX(0,MIN('Peaker Keys'!$B$10,C4629/'Peaker Keys'!$B$30))</f>
        <v>3.9771613532300298E-2</v>
      </c>
      <c r="J4629">
        <f>IF('Peaker Keys'!$B$31=1,H4629,I4629)</f>
        <v>0</v>
      </c>
    </row>
    <row r="4630" spans="1:10" x14ac:dyDescent="0.25">
      <c r="A4630">
        <v>4624</v>
      </c>
      <c r="B4630">
        <v>0</v>
      </c>
      <c r="C4630">
        <v>6691</v>
      </c>
      <c r="D4630">
        <f>MOD(A4630-1+'Peaker Keys'!$B$7,'Peaker Keys'!$B$5)</f>
        <v>4647</v>
      </c>
      <c r="E4630">
        <f>INT(D4630/'Peaker Keys'!$B$6)+1</f>
        <v>194</v>
      </c>
      <c r="F4630">
        <f>MOD(D4630,'Peaker Keys'!$B$6)</f>
        <v>15</v>
      </c>
      <c r="G4630" t="str">
        <f>VLOOKUP(E4630,Clustering!$A$6:$B$370,2,FALSE)</f>
        <v>Spring</v>
      </c>
      <c r="H4630">
        <f>IF('Peaker Keys'!$B$29&gt;0,MAX(0,MIN('Peaker Keys'!$B$10,B4630/'Peaker Keys'!$B$29)),0)</f>
        <v>0</v>
      </c>
      <c r="I4630">
        <f>MAX(0,MIN('Peaker Keys'!$B$10,C4630/'Peaker Keys'!$B$30))</f>
        <v>5.6049510540591707E-2</v>
      </c>
      <c r="J4630">
        <f>IF('Peaker Keys'!$B$31=1,H4630,I4630)</f>
        <v>0</v>
      </c>
    </row>
    <row r="4631" spans="1:10" x14ac:dyDescent="0.25">
      <c r="A4631">
        <v>4625</v>
      </c>
      <c r="B4631">
        <v>0</v>
      </c>
      <c r="C4631">
        <v>9311.9</v>
      </c>
      <c r="D4631">
        <f>MOD(A4631-1+'Peaker Keys'!$B$7,'Peaker Keys'!$B$5)</f>
        <v>4648</v>
      </c>
      <c r="E4631">
        <f>INT(D4631/'Peaker Keys'!$B$6)+1</f>
        <v>194</v>
      </c>
      <c r="F4631">
        <f>MOD(D4631,'Peaker Keys'!$B$6)</f>
        <v>16</v>
      </c>
      <c r="G4631" t="str">
        <f>VLOOKUP(E4631,Clustering!$A$6:$B$370,2,FALSE)</f>
        <v>Spring</v>
      </c>
      <c r="H4631">
        <f>IF('Peaker Keys'!$B$29&gt;0,MAX(0,MIN('Peaker Keys'!$B$10,B4631/'Peaker Keys'!$B$29)),0)</f>
        <v>0</v>
      </c>
      <c r="I4631">
        <f>MAX(0,MIN('Peaker Keys'!$B$10,C4631/'Peaker Keys'!$B$30))</f>
        <v>7.8004399522184409E-2</v>
      </c>
      <c r="J4631">
        <f>IF('Peaker Keys'!$B$31=1,H4631,I4631)</f>
        <v>0</v>
      </c>
    </row>
    <row r="4632" spans="1:10" x14ac:dyDescent="0.25">
      <c r="A4632">
        <v>4626</v>
      </c>
      <c r="B4632">
        <v>0</v>
      </c>
      <c r="C4632">
        <v>13213.9</v>
      </c>
      <c r="D4632">
        <f>MOD(A4632-1+'Peaker Keys'!$B$7,'Peaker Keys'!$B$5)</f>
        <v>4649</v>
      </c>
      <c r="E4632">
        <f>INT(D4632/'Peaker Keys'!$B$6)+1</f>
        <v>194</v>
      </c>
      <c r="F4632">
        <f>MOD(D4632,'Peaker Keys'!$B$6)</f>
        <v>17</v>
      </c>
      <c r="G4632" t="str">
        <f>VLOOKUP(E4632,Clustering!$A$6:$B$370,2,FALSE)</f>
        <v>Spring</v>
      </c>
      <c r="H4632">
        <f>IF('Peaker Keys'!$B$29&gt;0,MAX(0,MIN('Peaker Keys'!$B$10,B4632/'Peaker Keys'!$B$29)),0)</f>
        <v>0</v>
      </c>
      <c r="I4632">
        <f>MAX(0,MIN('Peaker Keys'!$B$10,C4632/'Peaker Keys'!$B$30))</f>
        <v>0.11069087241553201</v>
      </c>
      <c r="J4632">
        <f>IF('Peaker Keys'!$B$31=1,H4632,I4632)</f>
        <v>0</v>
      </c>
    </row>
    <row r="4633" spans="1:10" x14ac:dyDescent="0.25">
      <c r="A4633">
        <v>4627</v>
      </c>
      <c r="B4633">
        <v>0</v>
      </c>
      <c r="C4633">
        <v>16581.900000000001</v>
      </c>
      <c r="D4633">
        <f>MOD(A4633-1+'Peaker Keys'!$B$7,'Peaker Keys'!$B$5)</f>
        <v>4650</v>
      </c>
      <c r="E4633">
        <f>INT(D4633/'Peaker Keys'!$B$6)+1</f>
        <v>194</v>
      </c>
      <c r="F4633">
        <f>MOD(D4633,'Peaker Keys'!$B$6)</f>
        <v>18</v>
      </c>
      <c r="G4633" t="str">
        <f>VLOOKUP(E4633,Clustering!$A$6:$B$370,2,FALSE)</f>
        <v>Spring</v>
      </c>
      <c r="H4633">
        <f>IF('Peaker Keys'!$B$29&gt;0,MAX(0,MIN('Peaker Keys'!$B$10,B4633/'Peaker Keys'!$B$29)),0)</f>
        <v>0</v>
      </c>
      <c r="I4633">
        <f>MAX(0,MIN('Peaker Keys'!$B$10,C4633/'Peaker Keys'!$B$30))</f>
        <v>0.13890410683500787</v>
      </c>
      <c r="J4633">
        <f>IF('Peaker Keys'!$B$31=1,H4633,I4633)</f>
        <v>0</v>
      </c>
    </row>
    <row r="4634" spans="1:10" x14ac:dyDescent="0.25">
      <c r="A4634">
        <v>4628</v>
      </c>
      <c r="B4634">
        <v>0</v>
      </c>
      <c r="C4634">
        <v>13579.2</v>
      </c>
      <c r="D4634">
        <f>MOD(A4634-1+'Peaker Keys'!$B$7,'Peaker Keys'!$B$5)</f>
        <v>4651</v>
      </c>
      <c r="E4634">
        <f>INT(D4634/'Peaker Keys'!$B$6)+1</f>
        <v>194</v>
      </c>
      <c r="F4634">
        <f>MOD(D4634,'Peaker Keys'!$B$6)</f>
        <v>19</v>
      </c>
      <c r="G4634" t="str">
        <f>VLOOKUP(E4634,Clustering!$A$6:$B$370,2,FALSE)</f>
        <v>Spring</v>
      </c>
      <c r="H4634">
        <f>IF('Peaker Keys'!$B$29&gt;0,MAX(0,MIN('Peaker Keys'!$B$10,B4634/'Peaker Keys'!$B$29)),0)</f>
        <v>0</v>
      </c>
      <c r="I4634">
        <f>MAX(0,MIN('Peaker Keys'!$B$10,C4634/'Peaker Keys'!$B$30))</f>
        <v>0.11375093611310759</v>
      </c>
      <c r="J4634">
        <f>IF('Peaker Keys'!$B$31=1,H4634,I4634)</f>
        <v>0</v>
      </c>
    </row>
    <row r="4635" spans="1:10" x14ac:dyDescent="0.25">
      <c r="A4635">
        <v>4629</v>
      </c>
      <c r="B4635">
        <v>0</v>
      </c>
      <c r="C4635">
        <v>13779</v>
      </c>
      <c r="D4635">
        <f>MOD(A4635-1+'Peaker Keys'!$B$7,'Peaker Keys'!$B$5)</f>
        <v>4652</v>
      </c>
      <c r="E4635">
        <f>INT(D4635/'Peaker Keys'!$B$6)+1</f>
        <v>194</v>
      </c>
      <c r="F4635">
        <f>MOD(D4635,'Peaker Keys'!$B$6)</f>
        <v>20</v>
      </c>
      <c r="G4635" t="str">
        <f>VLOOKUP(E4635,Clustering!$A$6:$B$370,2,FALSE)</f>
        <v>Spring</v>
      </c>
      <c r="H4635">
        <f>IF('Peaker Keys'!$B$29&gt;0,MAX(0,MIN('Peaker Keys'!$B$10,B4635/'Peaker Keys'!$B$29)),0)</f>
        <v>0</v>
      </c>
      <c r="I4635">
        <f>MAX(0,MIN('Peaker Keys'!$B$10,C4635/'Peaker Keys'!$B$30))</f>
        <v>0.1154246309578259</v>
      </c>
      <c r="J4635">
        <f>IF('Peaker Keys'!$B$31=1,H4635,I4635)</f>
        <v>0</v>
      </c>
    </row>
    <row r="4636" spans="1:10" x14ac:dyDescent="0.25">
      <c r="A4636">
        <v>4630</v>
      </c>
      <c r="B4636">
        <v>0</v>
      </c>
      <c r="C4636">
        <v>11375.6</v>
      </c>
      <c r="D4636">
        <f>MOD(A4636-1+'Peaker Keys'!$B$7,'Peaker Keys'!$B$5)</f>
        <v>4653</v>
      </c>
      <c r="E4636">
        <f>INT(D4636/'Peaker Keys'!$B$6)+1</f>
        <v>194</v>
      </c>
      <c r="F4636">
        <f>MOD(D4636,'Peaker Keys'!$B$6)</f>
        <v>21</v>
      </c>
      <c r="G4636" t="str">
        <f>VLOOKUP(E4636,Clustering!$A$6:$B$370,2,FALSE)</f>
        <v>Spring</v>
      </c>
      <c r="H4636">
        <f>IF('Peaker Keys'!$B$29&gt;0,MAX(0,MIN('Peaker Keys'!$B$10,B4636/'Peaker Keys'!$B$29)),0)</f>
        <v>0</v>
      </c>
      <c r="I4636">
        <f>MAX(0,MIN('Peaker Keys'!$B$10,C4636/'Peaker Keys'!$B$30))</f>
        <v>9.5291707084973101E-2</v>
      </c>
      <c r="J4636">
        <f>IF('Peaker Keys'!$B$31=1,H4636,I4636)</f>
        <v>0</v>
      </c>
    </row>
    <row r="4637" spans="1:10" x14ac:dyDescent="0.25">
      <c r="A4637">
        <v>4631</v>
      </c>
      <c r="B4637">
        <v>0</v>
      </c>
      <c r="C4637">
        <v>7135.7</v>
      </c>
      <c r="D4637">
        <f>MOD(A4637-1+'Peaker Keys'!$B$7,'Peaker Keys'!$B$5)</f>
        <v>4654</v>
      </c>
      <c r="E4637">
        <f>INT(D4637/'Peaker Keys'!$B$6)+1</f>
        <v>194</v>
      </c>
      <c r="F4637">
        <f>MOD(D4637,'Peaker Keys'!$B$6)</f>
        <v>22</v>
      </c>
      <c r="G4637" t="str">
        <f>VLOOKUP(E4637,Clustering!$A$6:$B$370,2,FALSE)</f>
        <v>Spring</v>
      </c>
      <c r="H4637">
        <f>IF('Peaker Keys'!$B$29&gt;0,MAX(0,MIN('Peaker Keys'!$B$10,B4637/'Peaker Keys'!$B$29)),0)</f>
        <v>0</v>
      </c>
      <c r="I4637">
        <f>MAX(0,MIN('Peaker Keys'!$B$10,C4637/'Peaker Keys'!$B$30))</f>
        <v>5.9774696213495772E-2</v>
      </c>
      <c r="J4637">
        <f>IF('Peaker Keys'!$B$31=1,H4637,I4637)</f>
        <v>0</v>
      </c>
    </row>
    <row r="4638" spans="1:10" x14ac:dyDescent="0.25">
      <c r="A4638">
        <v>4632</v>
      </c>
      <c r="B4638">
        <v>0</v>
      </c>
      <c r="C4638">
        <v>4993.3</v>
      </c>
      <c r="D4638">
        <f>MOD(A4638-1+'Peaker Keys'!$B$7,'Peaker Keys'!$B$5)</f>
        <v>4655</v>
      </c>
      <c r="E4638">
        <f>INT(D4638/'Peaker Keys'!$B$6)+1</f>
        <v>194</v>
      </c>
      <c r="F4638">
        <f>MOD(D4638,'Peaker Keys'!$B$6)</f>
        <v>23</v>
      </c>
      <c r="G4638" t="str">
        <f>VLOOKUP(E4638,Clustering!$A$6:$B$370,2,FALSE)</f>
        <v>Spring</v>
      </c>
      <c r="H4638">
        <f>IF('Peaker Keys'!$B$29&gt;0,MAX(0,MIN('Peaker Keys'!$B$10,B4638/'Peaker Keys'!$B$29)),0)</f>
        <v>0</v>
      </c>
      <c r="I4638">
        <f>MAX(0,MIN('Peaker Keys'!$B$10,C4638/'Peaker Keys'!$B$30))</f>
        <v>4.1828130471130855E-2</v>
      </c>
      <c r="J4638">
        <f>IF('Peaker Keys'!$B$31=1,H4638,I4638)</f>
        <v>0</v>
      </c>
    </row>
    <row r="4639" spans="1:10" x14ac:dyDescent="0.25">
      <c r="A4639">
        <v>4633</v>
      </c>
      <c r="B4639">
        <v>0</v>
      </c>
      <c r="C4639">
        <v>3322.4</v>
      </c>
      <c r="D4639">
        <f>MOD(A4639-1+'Peaker Keys'!$B$7,'Peaker Keys'!$B$5)</f>
        <v>4656</v>
      </c>
      <c r="E4639">
        <f>INT(D4639/'Peaker Keys'!$B$6)+1</f>
        <v>195</v>
      </c>
      <c r="F4639">
        <f>MOD(D4639,'Peaker Keys'!$B$6)</f>
        <v>0</v>
      </c>
      <c r="G4639" t="str">
        <f>VLOOKUP(E4639,Clustering!$A$6:$B$370,2,FALSE)</f>
        <v>Summer Peak</v>
      </c>
      <c r="H4639">
        <f>IF('Peaker Keys'!$B$29&gt;0,MAX(0,MIN('Peaker Keys'!$B$10,B4639/'Peaker Keys'!$B$29)),0)</f>
        <v>0</v>
      </c>
      <c r="I4639">
        <f>MAX(0,MIN('Peaker Keys'!$B$10,C4639/'Peaker Keys'!$B$30))</f>
        <v>2.7831250010471063E-2</v>
      </c>
      <c r="J4639">
        <f>IF('Peaker Keys'!$B$31=1,H4639,I4639)</f>
        <v>0</v>
      </c>
    </row>
    <row r="4640" spans="1:10" x14ac:dyDescent="0.25">
      <c r="A4640">
        <v>4634</v>
      </c>
      <c r="B4640">
        <v>0</v>
      </c>
      <c r="C4640">
        <v>3290.4</v>
      </c>
      <c r="D4640">
        <f>MOD(A4640-1+'Peaker Keys'!$B$7,'Peaker Keys'!$B$5)</f>
        <v>4657</v>
      </c>
      <c r="E4640">
        <f>INT(D4640/'Peaker Keys'!$B$6)+1</f>
        <v>195</v>
      </c>
      <c r="F4640">
        <f>MOD(D4640,'Peaker Keys'!$B$6)</f>
        <v>1</v>
      </c>
      <c r="G4640" t="str">
        <f>VLOOKUP(E4640,Clustering!$A$6:$B$370,2,FALSE)</f>
        <v>Summer Peak</v>
      </c>
      <c r="H4640">
        <f>IF('Peaker Keys'!$B$29&gt;0,MAX(0,MIN('Peaker Keys'!$B$10,B4640/'Peaker Keys'!$B$29)),0)</f>
        <v>0</v>
      </c>
      <c r="I4640">
        <f>MAX(0,MIN('Peaker Keys'!$B$10,C4640/'Peaker Keys'!$B$30))</f>
        <v>2.7563190776081745E-2</v>
      </c>
      <c r="J4640">
        <f>IF('Peaker Keys'!$B$31=1,H4640,I4640)</f>
        <v>0</v>
      </c>
    </row>
    <row r="4641" spans="1:10" x14ac:dyDescent="0.25">
      <c r="A4641">
        <v>4635</v>
      </c>
      <c r="B4641">
        <v>0</v>
      </c>
      <c r="C4641">
        <v>3283.4</v>
      </c>
      <c r="D4641">
        <f>MOD(A4641-1+'Peaker Keys'!$B$7,'Peaker Keys'!$B$5)</f>
        <v>4658</v>
      </c>
      <c r="E4641">
        <f>INT(D4641/'Peaker Keys'!$B$6)+1</f>
        <v>195</v>
      </c>
      <c r="F4641">
        <f>MOD(D4641,'Peaker Keys'!$B$6)</f>
        <v>2</v>
      </c>
      <c r="G4641" t="str">
        <f>VLOOKUP(E4641,Clustering!$A$6:$B$370,2,FALSE)</f>
        <v>Summer Peak</v>
      </c>
      <c r="H4641">
        <f>IF('Peaker Keys'!$B$29&gt;0,MAX(0,MIN('Peaker Keys'!$B$10,B4641/'Peaker Keys'!$B$29)),0)</f>
        <v>0</v>
      </c>
      <c r="I4641">
        <f>MAX(0,MIN('Peaker Keys'!$B$10,C4641/'Peaker Keys'!$B$30))</f>
        <v>2.750455281855908E-2</v>
      </c>
      <c r="J4641">
        <f>IF('Peaker Keys'!$B$31=1,H4641,I4641)</f>
        <v>0</v>
      </c>
    </row>
    <row r="4642" spans="1:10" x14ac:dyDescent="0.25">
      <c r="A4642">
        <v>4636</v>
      </c>
      <c r="B4642">
        <v>0</v>
      </c>
      <c r="C4642">
        <v>3283.4</v>
      </c>
      <c r="D4642">
        <f>MOD(A4642-1+'Peaker Keys'!$B$7,'Peaker Keys'!$B$5)</f>
        <v>4659</v>
      </c>
      <c r="E4642">
        <f>INT(D4642/'Peaker Keys'!$B$6)+1</f>
        <v>195</v>
      </c>
      <c r="F4642">
        <f>MOD(D4642,'Peaker Keys'!$B$6)</f>
        <v>3</v>
      </c>
      <c r="G4642" t="str">
        <f>VLOOKUP(E4642,Clustering!$A$6:$B$370,2,FALSE)</f>
        <v>Summer Peak</v>
      </c>
      <c r="H4642">
        <f>IF('Peaker Keys'!$B$29&gt;0,MAX(0,MIN('Peaker Keys'!$B$10,B4642/'Peaker Keys'!$B$29)),0)</f>
        <v>0</v>
      </c>
      <c r="I4642">
        <f>MAX(0,MIN('Peaker Keys'!$B$10,C4642/'Peaker Keys'!$B$30))</f>
        <v>2.750455281855908E-2</v>
      </c>
      <c r="J4642">
        <f>IF('Peaker Keys'!$B$31=1,H4642,I4642)</f>
        <v>0</v>
      </c>
    </row>
    <row r="4643" spans="1:10" x14ac:dyDescent="0.25">
      <c r="A4643">
        <v>4637</v>
      </c>
      <c r="B4643">
        <v>0</v>
      </c>
      <c r="C4643">
        <v>3283.4</v>
      </c>
      <c r="D4643">
        <f>MOD(A4643-1+'Peaker Keys'!$B$7,'Peaker Keys'!$B$5)</f>
        <v>4660</v>
      </c>
      <c r="E4643">
        <f>INT(D4643/'Peaker Keys'!$B$6)+1</f>
        <v>195</v>
      </c>
      <c r="F4643">
        <f>MOD(D4643,'Peaker Keys'!$B$6)</f>
        <v>4</v>
      </c>
      <c r="G4643" t="str">
        <f>VLOOKUP(E4643,Clustering!$A$6:$B$370,2,FALSE)</f>
        <v>Summer Peak</v>
      </c>
      <c r="H4643">
        <f>IF('Peaker Keys'!$B$29&gt;0,MAX(0,MIN('Peaker Keys'!$B$10,B4643/'Peaker Keys'!$B$29)),0)</f>
        <v>0</v>
      </c>
      <c r="I4643">
        <f>MAX(0,MIN('Peaker Keys'!$B$10,C4643/'Peaker Keys'!$B$30))</f>
        <v>2.750455281855908E-2</v>
      </c>
      <c r="J4643">
        <f>IF('Peaker Keys'!$B$31=1,H4643,I4643)</f>
        <v>0</v>
      </c>
    </row>
    <row r="4644" spans="1:10" x14ac:dyDescent="0.25">
      <c r="A4644">
        <v>4638</v>
      </c>
      <c r="B4644">
        <v>0</v>
      </c>
      <c r="C4644">
        <v>3219.7</v>
      </c>
      <c r="D4644">
        <f>MOD(A4644-1+'Peaker Keys'!$B$7,'Peaker Keys'!$B$5)</f>
        <v>4661</v>
      </c>
      <c r="E4644">
        <f>INT(D4644/'Peaker Keys'!$B$6)+1</f>
        <v>195</v>
      </c>
      <c r="F4644">
        <f>MOD(D4644,'Peaker Keys'!$B$6)</f>
        <v>5</v>
      </c>
      <c r="G4644" t="str">
        <f>VLOOKUP(E4644,Clustering!$A$6:$B$370,2,FALSE)</f>
        <v>Summer Peak</v>
      </c>
      <c r="H4644">
        <f>IF('Peaker Keys'!$B$29&gt;0,MAX(0,MIN('Peaker Keys'!$B$10,B4644/'Peaker Keys'!$B$29)),0)</f>
        <v>0</v>
      </c>
      <c r="I4644">
        <f>MAX(0,MIN('Peaker Keys'!$B$10,C4644/'Peaker Keys'!$B$30))</f>
        <v>2.6970947405102839E-2</v>
      </c>
      <c r="J4644">
        <f>IF('Peaker Keys'!$B$31=1,H4644,I4644)</f>
        <v>0</v>
      </c>
    </row>
    <row r="4645" spans="1:10" x14ac:dyDescent="0.25">
      <c r="A4645">
        <v>4639</v>
      </c>
      <c r="B4645">
        <v>0</v>
      </c>
      <c r="C4645">
        <v>3219.7</v>
      </c>
      <c r="D4645">
        <f>MOD(A4645-1+'Peaker Keys'!$B$7,'Peaker Keys'!$B$5)</f>
        <v>4662</v>
      </c>
      <c r="E4645">
        <f>INT(D4645/'Peaker Keys'!$B$6)+1</f>
        <v>195</v>
      </c>
      <c r="F4645">
        <f>MOD(D4645,'Peaker Keys'!$B$6)</f>
        <v>6</v>
      </c>
      <c r="G4645" t="str">
        <f>VLOOKUP(E4645,Clustering!$A$6:$B$370,2,FALSE)</f>
        <v>Summer Peak</v>
      </c>
      <c r="H4645">
        <f>IF('Peaker Keys'!$B$29&gt;0,MAX(0,MIN('Peaker Keys'!$B$10,B4645/'Peaker Keys'!$B$29)),0)</f>
        <v>0</v>
      </c>
      <c r="I4645">
        <f>MAX(0,MIN('Peaker Keys'!$B$10,C4645/'Peaker Keys'!$B$30))</f>
        <v>2.6970947405102839E-2</v>
      </c>
      <c r="J4645">
        <f>IF('Peaker Keys'!$B$31=1,H4645,I4645)</f>
        <v>0</v>
      </c>
    </row>
    <row r="4646" spans="1:10" x14ac:dyDescent="0.25">
      <c r="A4646">
        <v>4640</v>
      </c>
      <c r="B4646">
        <v>0</v>
      </c>
      <c r="C4646">
        <v>3219.7</v>
      </c>
      <c r="D4646">
        <f>MOD(A4646-1+'Peaker Keys'!$B$7,'Peaker Keys'!$B$5)</f>
        <v>4663</v>
      </c>
      <c r="E4646">
        <f>INT(D4646/'Peaker Keys'!$B$6)+1</f>
        <v>195</v>
      </c>
      <c r="F4646">
        <f>MOD(D4646,'Peaker Keys'!$B$6)</f>
        <v>7</v>
      </c>
      <c r="G4646" t="str">
        <f>VLOOKUP(E4646,Clustering!$A$6:$B$370,2,FALSE)</f>
        <v>Summer Peak</v>
      </c>
      <c r="H4646">
        <f>IF('Peaker Keys'!$B$29&gt;0,MAX(0,MIN('Peaker Keys'!$B$10,B4646/'Peaker Keys'!$B$29)),0)</f>
        <v>0</v>
      </c>
      <c r="I4646">
        <f>MAX(0,MIN('Peaker Keys'!$B$10,C4646/'Peaker Keys'!$B$30))</f>
        <v>2.6970947405102839E-2</v>
      </c>
      <c r="J4646">
        <f>IF('Peaker Keys'!$B$31=1,H4646,I4646)</f>
        <v>0</v>
      </c>
    </row>
    <row r="4647" spans="1:10" x14ac:dyDescent="0.25">
      <c r="A4647">
        <v>4641</v>
      </c>
      <c r="B4647">
        <v>0</v>
      </c>
      <c r="C4647">
        <v>3219.7</v>
      </c>
      <c r="D4647">
        <f>MOD(A4647-1+'Peaker Keys'!$B$7,'Peaker Keys'!$B$5)</f>
        <v>4664</v>
      </c>
      <c r="E4647">
        <f>INT(D4647/'Peaker Keys'!$B$6)+1</f>
        <v>195</v>
      </c>
      <c r="F4647">
        <f>MOD(D4647,'Peaker Keys'!$B$6)</f>
        <v>8</v>
      </c>
      <c r="G4647" t="str">
        <f>VLOOKUP(E4647,Clustering!$A$6:$B$370,2,FALSE)</f>
        <v>Summer Peak</v>
      </c>
      <c r="H4647">
        <f>IF('Peaker Keys'!$B$29&gt;0,MAX(0,MIN('Peaker Keys'!$B$10,B4647/'Peaker Keys'!$B$29)),0)</f>
        <v>0</v>
      </c>
      <c r="I4647">
        <f>MAX(0,MIN('Peaker Keys'!$B$10,C4647/'Peaker Keys'!$B$30))</f>
        <v>2.6970947405102839E-2</v>
      </c>
      <c r="J4647">
        <f>IF('Peaker Keys'!$B$31=1,H4647,I4647)</f>
        <v>0</v>
      </c>
    </row>
    <row r="4648" spans="1:10" x14ac:dyDescent="0.25">
      <c r="A4648">
        <v>4642</v>
      </c>
      <c r="B4648">
        <v>0</v>
      </c>
      <c r="C4648">
        <v>3219.7</v>
      </c>
      <c r="D4648">
        <f>MOD(A4648-1+'Peaker Keys'!$B$7,'Peaker Keys'!$B$5)</f>
        <v>4665</v>
      </c>
      <c r="E4648">
        <f>INT(D4648/'Peaker Keys'!$B$6)+1</f>
        <v>195</v>
      </c>
      <c r="F4648">
        <f>MOD(D4648,'Peaker Keys'!$B$6)</f>
        <v>9</v>
      </c>
      <c r="G4648" t="str">
        <f>VLOOKUP(E4648,Clustering!$A$6:$B$370,2,FALSE)</f>
        <v>Summer Peak</v>
      </c>
      <c r="H4648">
        <f>IF('Peaker Keys'!$B$29&gt;0,MAX(0,MIN('Peaker Keys'!$B$10,B4648/'Peaker Keys'!$B$29)),0)</f>
        <v>0</v>
      </c>
      <c r="I4648">
        <f>MAX(0,MIN('Peaker Keys'!$B$10,C4648/'Peaker Keys'!$B$30))</f>
        <v>2.6970947405102839E-2</v>
      </c>
      <c r="J4648">
        <f>IF('Peaker Keys'!$B$31=1,H4648,I4648)</f>
        <v>0</v>
      </c>
    </row>
    <row r="4649" spans="1:10" x14ac:dyDescent="0.25">
      <c r="A4649">
        <v>4643</v>
      </c>
      <c r="B4649">
        <v>0</v>
      </c>
      <c r="C4649">
        <v>3219.7</v>
      </c>
      <c r="D4649">
        <f>MOD(A4649-1+'Peaker Keys'!$B$7,'Peaker Keys'!$B$5)</f>
        <v>4666</v>
      </c>
      <c r="E4649">
        <f>INT(D4649/'Peaker Keys'!$B$6)+1</f>
        <v>195</v>
      </c>
      <c r="F4649">
        <f>MOD(D4649,'Peaker Keys'!$B$6)</f>
        <v>10</v>
      </c>
      <c r="G4649" t="str">
        <f>VLOOKUP(E4649,Clustering!$A$6:$B$370,2,FALSE)</f>
        <v>Summer Peak</v>
      </c>
      <c r="H4649">
        <f>IF('Peaker Keys'!$B$29&gt;0,MAX(0,MIN('Peaker Keys'!$B$10,B4649/'Peaker Keys'!$B$29)),0)</f>
        <v>0</v>
      </c>
      <c r="I4649">
        <f>MAX(0,MIN('Peaker Keys'!$B$10,C4649/'Peaker Keys'!$B$30))</f>
        <v>2.6970947405102839E-2</v>
      </c>
      <c r="J4649">
        <f>IF('Peaker Keys'!$B$31=1,H4649,I4649)</f>
        <v>0</v>
      </c>
    </row>
    <row r="4650" spans="1:10" x14ac:dyDescent="0.25">
      <c r="A4650">
        <v>4644</v>
      </c>
      <c r="B4650">
        <v>0</v>
      </c>
      <c r="C4650">
        <v>3283.4</v>
      </c>
      <c r="D4650">
        <f>MOD(A4650-1+'Peaker Keys'!$B$7,'Peaker Keys'!$B$5)</f>
        <v>4667</v>
      </c>
      <c r="E4650">
        <f>INT(D4650/'Peaker Keys'!$B$6)+1</f>
        <v>195</v>
      </c>
      <c r="F4650">
        <f>MOD(D4650,'Peaker Keys'!$B$6)</f>
        <v>11</v>
      </c>
      <c r="G4650" t="str">
        <f>VLOOKUP(E4650,Clustering!$A$6:$B$370,2,FALSE)</f>
        <v>Summer Peak</v>
      </c>
      <c r="H4650">
        <f>IF('Peaker Keys'!$B$29&gt;0,MAX(0,MIN('Peaker Keys'!$B$10,B4650/'Peaker Keys'!$B$29)),0)</f>
        <v>0</v>
      </c>
      <c r="I4650">
        <f>MAX(0,MIN('Peaker Keys'!$B$10,C4650/'Peaker Keys'!$B$30))</f>
        <v>2.750455281855908E-2</v>
      </c>
      <c r="J4650">
        <f>IF('Peaker Keys'!$B$31=1,H4650,I4650)</f>
        <v>0</v>
      </c>
    </row>
    <row r="4651" spans="1:10" x14ac:dyDescent="0.25">
      <c r="A4651">
        <v>4645</v>
      </c>
      <c r="B4651">
        <v>166.9</v>
      </c>
      <c r="C4651">
        <v>3543.9</v>
      </c>
      <c r="D4651">
        <f>MOD(A4651-1+'Peaker Keys'!$B$7,'Peaker Keys'!$B$5)</f>
        <v>4668</v>
      </c>
      <c r="E4651">
        <f>INT(D4651/'Peaker Keys'!$B$6)+1</f>
        <v>195</v>
      </c>
      <c r="F4651">
        <f>MOD(D4651,'Peaker Keys'!$B$6)</f>
        <v>12</v>
      </c>
      <c r="G4651" t="str">
        <f>VLOOKUP(E4651,Clustering!$A$6:$B$370,2,FALSE)</f>
        <v>Summer Peak</v>
      </c>
      <c r="H4651">
        <f>IF('Peaker Keys'!$B$29&gt;0,MAX(0,MIN('Peaker Keys'!$B$10,B4651/'Peaker Keys'!$B$29)),0)</f>
        <v>0.39252116650987773</v>
      </c>
      <c r="I4651">
        <f>MAX(0,MIN('Peaker Keys'!$B$10,C4651/'Peaker Keys'!$B$30))</f>
        <v>2.968672252350963E-2</v>
      </c>
      <c r="J4651">
        <f>IF('Peaker Keys'!$B$31=1,H4651,I4651)</f>
        <v>0.39252116650987773</v>
      </c>
    </row>
    <row r="4652" spans="1:10" x14ac:dyDescent="0.25">
      <c r="A4652">
        <v>4646</v>
      </c>
      <c r="B4652">
        <v>225.4</v>
      </c>
      <c r="C4652">
        <v>4608.3</v>
      </c>
      <c r="D4652">
        <f>MOD(A4652-1+'Peaker Keys'!$B$7,'Peaker Keys'!$B$5)</f>
        <v>4669</v>
      </c>
      <c r="E4652">
        <f>INT(D4652/'Peaker Keys'!$B$6)+1</f>
        <v>195</v>
      </c>
      <c r="F4652">
        <f>MOD(D4652,'Peaker Keys'!$B$6)</f>
        <v>13</v>
      </c>
      <c r="G4652" t="str">
        <f>VLOOKUP(E4652,Clustering!$A$6:$B$370,2,FALSE)</f>
        <v>Summer Peak</v>
      </c>
      <c r="H4652">
        <f>IF('Peaker Keys'!$B$29&gt;0,MAX(0,MIN('Peaker Keys'!$B$10,B4652/'Peaker Keys'!$B$29)),0)</f>
        <v>0.53010348071495772</v>
      </c>
      <c r="I4652">
        <f>MAX(0,MIN('Peaker Keys'!$B$10,C4652/'Peaker Keys'!$B$30))</f>
        <v>3.8603042807384365E-2</v>
      </c>
      <c r="J4652">
        <f>IF('Peaker Keys'!$B$31=1,H4652,I4652)</f>
        <v>0.53010348071495772</v>
      </c>
    </row>
    <row r="4653" spans="1:10" x14ac:dyDescent="0.25">
      <c r="A4653">
        <v>4647</v>
      </c>
      <c r="B4653">
        <v>225.4</v>
      </c>
      <c r="C4653">
        <v>6908.6</v>
      </c>
      <c r="D4653">
        <f>MOD(A4653-1+'Peaker Keys'!$B$7,'Peaker Keys'!$B$5)</f>
        <v>4670</v>
      </c>
      <c r="E4653">
        <f>INT(D4653/'Peaker Keys'!$B$6)+1</f>
        <v>195</v>
      </c>
      <c r="F4653">
        <f>MOD(D4653,'Peaker Keys'!$B$6)</f>
        <v>14</v>
      </c>
      <c r="G4653" t="str">
        <f>VLOOKUP(E4653,Clustering!$A$6:$B$370,2,FALSE)</f>
        <v>Summer Peak</v>
      </c>
      <c r="H4653">
        <f>IF('Peaker Keys'!$B$29&gt;0,MAX(0,MIN('Peaker Keys'!$B$10,B4653/'Peaker Keys'!$B$29)),0)</f>
        <v>0.53010348071495772</v>
      </c>
      <c r="I4653">
        <f>MAX(0,MIN('Peaker Keys'!$B$10,C4653/'Peaker Keys'!$B$30))</f>
        <v>5.7872313334439075E-2</v>
      </c>
      <c r="J4653">
        <f>IF('Peaker Keys'!$B$31=1,H4653,I4653)</f>
        <v>0.53010348071495772</v>
      </c>
    </row>
    <row r="4654" spans="1:10" x14ac:dyDescent="0.25">
      <c r="A4654">
        <v>4648</v>
      </c>
      <c r="B4654">
        <v>225.4</v>
      </c>
      <c r="C4654">
        <v>8943.1</v>
      </c>
      <c r="D4654">
        <f>MOD(A4654-1+'Peaker Keys'!$B$7,'Peaker Keys'!$B$5)</f>
        <v>4671</v>
      </c>
      <c r="E4654">
        <f>INT(D4654/'Peaker Keys'!$B$6)+1</f>
        <v>195</v>
      </c>
      <c r="F4654">
        <f>MOD(D4654,'Peaker Keys'!$B$6)</f>
        <v>15</v>
      </c>
      <c r="G4654" t="str">
        <f>VLOOKUP(E4654,Clustering!$A$6:$B$370,2,FALSE)</f>
        <v>Summer Peak</v>
      </c>
      <c r="H4654">
        <f>IF('Peaker Keys'!$B$29&gt;0,MAX(0,MIN('Peaker Keys'!$B$10,B4654/'Peaker Keys'!$B$29)),0)</f>
        <v>0.53010348071495772</v>
      </c>
      <c r="I4654">
        <f>MAX(0,MIN('Peaker Keys'!$B$10,C4654/'Peaker Keys'!$B$30))</f>
        <v>7.4915016845847504E-2</v>
      </c>
      <c r="J4654">
        <f>IF('Peaker Keys'!$B$31=1,H4654,I4654)</f>
        <v>0.53010348071495772</v>
      </c>
    </row>
    <row r="4655" spans="1:10" x14ac:dyDescent="0.25">
      <c r="A4655">
        <v>4649</v>
      </c>
      <c r="B4655">
        <v>225.4</v>
      </c>
      <c r="C4655">
        <v>11474.6</v>
      </c>
      <c r="D4655">
        <f>MOD(A4655-1+'Peaker Keys'!$B$7,'Peaker Keys'!$B$5)</f>
        <v>4672</v>
      </c>
      <c r="E4655">
        <f>INT(D4655/'Peaker Keys'!$B$6)+1</f>
        <v>195</v>
      </c>
      <c r="F4655">
        <f>MOD(D4655,'Peaker Keys'!$B$6)</f>
        <v>16</v>
      </c>
      <c r="G4655" t="str">
        <f>VLOOKUP(E4655,Clustering!$A$6:$B$370,2,FALSE)</f>
        <v>Summer Peak</v>
      </c>
      <c r="H4655">
        <f>IF('Peaker Keys'!$B$29&gt;0,MAX(0,MIN('Peaker Keys'!$B$10,B4655/'Peaker Keys'!$B$29)),0)</f>
        <v>0.53010348071495772</v>
      </c>
      <c r="I4655">
        <f>MAX(0,MIN('Peaker Keys'!$B$10,C4655/'Peaker Keys'!$B$30))</f>
        <v>9.6121015341365051E-2</v>
      </c>
      <c r="J4655">
        <f>IF('Peaker Keys'!$B$31=1,H4655,I4655)</f>
        <v>0.53010348071495772</v>
      </c>
    </row>
    <row r="4656" spans="1:10" x14ac:dyDescent="0.25">
      <c r="A4656">
        <v>4650</v>
      </c>
      <c r="B4656">
        <v>375.7</v>
      </c>
      <c r="C4656">
        <v>18038.900000000001</v>
      </c>
      <c r="D4656">
        <f>MOD(A4656-1+'Peaker Keys'!$B$7,'Peaker Keys'!$B$5)</f>
        <v>4673</v>
      </c>
      <c r="E4656">
        <f>INT(D4656/'Peaker Keys'!$B$6)+1</f>
        <v>195</v>
      </c>
      <c r="F4656">
        <f>MOD(D4656,'Peaker Keys'!$B$6)</f>
        <v>17</v>
      </c>
      <c r="G4656" t="str">
        <f>VLOOKUP(E4656,Clustering!$A$6:$B$370,2,FALSE)</f>
        <v>Summer Peak</v>
      </c>
      <c r="H4656">
        <f>IF('Peaker Keys'!$B$29&gt;0,MAX(0,MIN('Peaker Keys'!$B$10,B4656/'Peaker Keys'!$B$29)),0)</f>
        <v>0.88358419567262469</v>
      </c>
      <c r="I4656">
        <f>MAX(0,MIN('Peaker Keys'!$B$10,C4656/'Peaker Keys'!$B$30))</f>
        <v>0.15110917885079655</v>
      </c>
      <c r="J4656">
        <f>IF('Peaker Keys'!$B$31=1,H4656,I4656)</f>
        <v>0.88358419567262469</v>
      </c>
    </row>
    <row r="4657" spans="1:10" x14ac:dyDescent="0.25">
      <c r="A4657">
        <v>4651</v>
      </c>
      <c r="B4657">
        <v>225.4</v>
      </c>
      <c r="C4657">
        <v>21412.3</v>
      </c>
      <c r="D4657">
        <f>MOD(A4657-1+'Peaker Keys'!$B$7,'Peaker Keys'!$B$5)</f>
        <v>4674</v>
      </c>
      <c r="E4657">
        <f>INT(D4657/'Peaker Keys'!$B$6)+1</f>
        <v>195</v>
      </c>
      <c r="F4657">
        <f>MOD(D4657,'Peaker Keys'!$B$6)</f>
        <v>18</v>
      </c>
      <c r="G4657" t="str">
        <f>VLOOKUP(E4657,Clustering!$A$6:$B$370,2,FALSE)</f>
        <v>Summer Peak</v>
      </c>
      <c r="H4657">
        <f>IF('Peaker Keys'!$B$29&gt;0,MAX(0,MIN('Peaker Keys'!$B$10,B4657/'Peaker Keys'!$B$29)),0)</f>
        <v>0.53010348071495772</v>
      </c>
      <c r="I4657">
        <f>MAX(0,MIN('Peaker Keys'!$B$10,C4657/'Peaker Keys'!$B$30))</f>
        <v>0.17936764826607557</v>
      </c>
      <c r="J4657">
        <f>IF('Peaker Keys'!$B$31=1,H4657,I4657)</f>
        <v>0.53010348071495772</v>
      </c>
    </row>
    <row r="4658" spans="1:10" x14ac:dyDescent="0.25">
      <c r="A4658">
        <v>4652</v>
      </c>
      <c r="B4658">
        <v>225.4</v>
      </c>
      <c r="C4658">
        <v>16950.2</v>
      </c>
      <c r="D4658">
        <f>MOD(A4658-1+'Peaker Keys'!$B$7,'Peaker Keys'!$B$5)</f>
        <v>4675</v>
      </c>
      <c r="E4658">
        <f>INT(D4658/'Peaker Keys'!$B$6)+1</f>
        <v>195</v>
      </c>
      <c r="F4658">
        <f>MOD(D4658,'Peaker Keys'!$B$6)</f>
        <v>19</v>
      </c>
      <c r="G4658" t="str">
        <f>VLOOKUP(E4658,Clustering!$A$6:$B$370,2,FALSE)</f>
        <v>Summer Peak</v>
      </c>
      <c r="H4658">
        <f>IF('Peaker Keys'!$B$29&gt;0,MAX(0,MIN('Peaker Keys'!$B$10,B4658/'Peaker Keys'!$B$29)),0)</f>
        <v>0.53010348071495772</v>
      </c>
      <c r="I4658">
        <f>MAX(0,MIN('Peaker Keys'!$B$10,C4658/'Peaker Keys'!$B$30))</f>
        <v>0.14198930108580743</v>
      </c>
      <c r="J4658">
        <f>IF('Peaker Keys'!$B$31=1,H4658,I4658)</f>
        <v>0.53010348071495772</v>
      </c>
    </row>
    <row r="4659" spans="1:10" x14ac:dyDescent="0.25">
      <c r="A4659">
        <v>4653</v>
      </c>
      <c r="B4659">
        <v>166.9</v>
      </c>
      <c r="C4659">
        <v>14175</v>
      </c>
      <c r="D4659">
        <f>MOD(A4659-1+'Peaker Keys'!$B$7,'Peaker Keys'!$B$5)</f>
        <v>4676</v>
      </c>
      <c r="E4659">
        <f>INT(D4659/'Peaker Keys'!$B$6)+1</f>
        <v>195</v>
      </c>
      <c r="F4659">
        <f>MOD(D4659,'Peaker Keys'!$B$6)</f>
        <v>20</v>
      </c>
      <c r="G4659" t="str">
        <f>VLOOKUP(E4659,Clustering!$A$6:$B$370,2,FALSE)</f>
        <v>Summer Peak</v>
      </c>
      <c r="H4659">
        <f>IF('Peaker Keys'!$B$29&gt;0,MAX(0,MIN('Peaker Keys'!$B$10,B4659/'Peaker Keys'!$B$29)),0)</f>
        <v>0.39252116650987773</v>
      </c>
      <c r="I4659">
        <f>MAX(0,MIN('Peaker Keys'!$B$10,C4659/'Peaker Keys'!$B$30))</f>
        <v>0.11874186398339373</v>
      </c>
      <c r="J4659">
        <f>IF('Peaker Keys'!$B$31=1,H4659,I4659)</f>
        <v>0.39252116650987773</v>
      </c>
    </row>
    <row r="4660" spans="1:10" x14ac:dyDescent="0.25">
      <c r="A4660">
        <v>4654</v>
      </c>
      <c r="B4660">
        <v>166.9</v>
      </c>
      <c r="C4660">
        <v>7595.1</v>
      </c>
      <c r="D4660">
        <f>MOD(A4660-1+'Peaker Keys'!$B$7,'Peaker Keys'!$B$5)</f>
        <v>4677</v>
      </c>
      <c r="E4660">
        <f>INT(D4660/'Peaker Keys'!$B$6)+1</f>
        <v>195</v>
      </c>
      <c r="F4660">
        <f>MOD(D4660,'Peaker Keys'!$B$6)</f>
        <v>21</v>
      </c>
      <c r="G4660" t="str">
        <f>VLOOKUP(E4660,Clustering!$A$6:$B$370,2,FALSE)</f>
        <v>Summer Peak</v>
      </c>
      <c r="H4660">
        <f>IF('Peaker Keys'!$B$29&gt;0,MAX(0,MIN('Peaker Keys'!$B$10,B4660/'Peaker Keys'!$B$29)),0)</f>
        <v>0.39252116650987773</v>
      </c>
      <c r="I4660">
        <f>MAX(0,MIN('Peaker Keys'!$B$10,C4660/'Peaker Keys'!$B$30))</f>
        <v>6.3623021597197446E-2</v>
      </c>
      <c r="J4660">
        <f>IF('Peaker Keys'!$B$31=1,H4660,I4660)</f>
        <v>0.39252116650987773</v>
      </c>
    </row>
    <row r="4661" spans="1:10" x14ac:dyDescent="0.25">
      <c r="A4661">
        <v>4655</v>
      </c>
      <c r="B4661">
        <v>166.9</v>
      </c>
      <c r="C4661">
        <v>4139.8</v>
      </c>
      <c r="D4661">
        <f>MOD(A4661-1+'Peaker Keys'!$B$7,'Peaker Keys'!$B$5)</f>
        <v>4678</v>
      </c>
      <c r="E4661">
        <f>INT(D4661/'Peaker Keys'!$B$6)+1</f>
        <v>195</v>
      </c>
      <c r="F4661">
        <f>MOD(D4661,'Peaker Keys'!$B$6)</f>
        <v>22</v>
      </c>
      <c r="G4661" t="str">
        <f>VLOOKUP(E4661,Clustering!$A$6:$B$370,2,FALSE)</f>
        <v>Summer Peak</v>
      </c>
      <c r="H4661">
        <f>IF('Peaker Keys'!$B$29&gt;0,MAX(0,MIN('Peaker Keys'!$B$10,B4661/'Peaker Keys'!$B$29)),0)</f>
        <v>0.39252116650987773</v>
      </c>
      <c r="I4661">
        <f>MAX(0,MIN('Peaker Keys'!$B$10,C4661/'Peaker Keys'!$B$30))</f>
        <v>3.4678488078903238E-2</v>
      </c>
      <c r="J4661">
        <f>IF('Peaker Keys'!$B$31=1,H4661,I4661)</f>
        <v>0.39252116650987773</v>
      </c>
    </row>
    <row r="4662" spans="1:10" x14ac:dyDescent="0.25">
      <c r="A4662">
        <v>4656</v>
      </c>
      <c r="B4662">
        <v>166.9</v>
      </c>
      <c r="C4662">
        <v>3154</v>
      </c>
      <c r="D4662">
        <f>MOD(A4662-1+'Peaker Keys'!$B$7,'Peaker Keys'!$B$5)</f>
        <v>4679</v>
      </c>
      <c r="E4662">
        <f>INT(D4662/'Peaker Keys'!$B$6)+1</f>
        <v>195</v>
      </c>
      <c r="F4662">
        <f>MOD(D4662,'Peaker Keys'!$B$6)</f>
        <v>23</v>
      </c>
      <c r="G4662" t="str">
        <f>VLOOKUP(E4662,Clustering!$A$6:$B$370,2,FALSE)</f>
        <v>Summer Peak</v>
      </c>
      <c r="H4662">
        <f>IF('Peaker Keys'!$B$29&gt;0,MAX(0,MIN('Peaker Keys'!$B$10,B4662/'Peaker Keys'!$B$29)),0)</f>
        <v>0.39252116650987773</v>
      </c>
      <c r="I4662">
        <f>MAX(0,MIN('Peaker Keys'!$B$10,C4662/'Peaker Keys'!$B$30))</f>
        <v>2.6420588289497272E-2</v>
      </c>
      <c r="J4662">
        <f>IF('Peaker Keys'!$B$31=1,H4662,I4662)</f>
        <v>0.39252116650987773</v>
      </c>
    </row>
    <row r="4663" spans="1:10" x14ac:dyDescent="0.25">
      <c r="A4663">
        <v>4657</v>
      </c>
      <c r="B4663">
        <v>166.9</v>
      </c>
      <c r="C4663">
        <v>3046.8</v>
      </c>
      <c r="D4663">
        <f>MOD(A4663-1+'Peaker Keys'!$B$7,'Peaker Keys'!$B$5)</f>
        <v>4680</v>
      </c>
      <c r="E4663">
        <f>INT(D4663/'Peaker Keys'!$B$6)+1</f>
        <v>196</v>
      </c>
      <c r="F4663">
        <f>MOD(D4663,'Peaker Keys'!$B$6)</f>
        <v>0</v>
      </c>
      <c r="G4663" t="str">
        <f>VLOOKUP(E4663,Clustering!$A$6:$B$370,2,FALSE)</f>
        <v>Fall</v>
      </c>
      <c r="H4663">
        <f>IF('Peaker Keys'!$B$29&gt;0,MAX(0,MIN('Peaker Keys'!$B$10,B4663/'Peaker Keys'!$B$29)),0)</f>
        <v>0.39252116650987773</v>
      </c>
      <c r="I4663">
        <f>MAX(0,MIN('Peaker Keys'!$B$10,C4663/'Peaker Keys'!$B$30))</f>
        <v>2.5522589854293051E-2</v>
      </c>
      <c r="J4663">
        <f>IF('Peaker Keys'!$B$31=1,H4663,I4663)</f>
        <v>0.39252116650987773</v>
      </c>
    </row>
    <row r="4664" spans="1:10" x14ac:dyDescent="0.25">
      <c r="A4664">
        <v>4658</v>
      </c>
      <c r="B4664">
        <v>166.9</v>
      </c>
      <c r="C4664">
        <v>3046.8</v>
      </c>
      <c r="D4664">
        <f>MOD(A4664-1+'Peaker Keys'!$B$7,'Peaker Keys'!$B$5)</f>
        <v>4681</v>
      </c>
      <c r="E4664">
        <f>INT(D4664/'Peaker Keys'!$B$6)+1</f>
        <v>196</v>
      </c>
      <c r="F4664">
        <f>MOD(D4664,'Peaker Keys'!$B$6)</f>
        <v>1</v>
      </c>
      <c r="G4664" t="str">
        <f>VLOOKUP(E4664,Clustering!$A$6:$B$370,2,FALSE)</f>
        <v>Fall</v>
      </c>
      <c r="H4664">
        <f>IF('Peaker Keys'!$B$29&gt;0,MAX(0,MIN('Peaker Keys'!$B$10,B4664/'Peaker Keys'!$B$29)),0)</f>
        <v>0.39252116650987773</v>
      </c>
      <c r="I4664">
        <f>MAX(0,MIN('Peaker Keys'!$B$10,C4664/'Peaker Keys'!$B$30))</f>
        <v>2.5522589854293051E-2</v>
      </c>
      <c r="J4664">
        <f>IF('Peaker Keys'!$B$31=1,H4664,I4664)</f>
        <v>0.39252116650987773</v>
      </c>
    </row>
    <row r="4665" spans="1:10" x14ac:dyDescent="0.25">
      <c r="A4665">
        <v>4659</v>
      </c>
      <c r="B4665">
        <v>166.9</v>
      </c>
      <c r="C4665">
        <v>3046.8</v>
      </c>
      <c r="D4665">
        <f>MOD(A4665-1+'Peaker Keys'!$B$7,'Peaker Keys'!$B$5)</f>
        <v>4682</v>
      </c>
      <c r="E4665">
        <f>INT(D4665/'Peaker Keys'!$B$6)+1</f>
        <v>196</v>
      </c>
      <c r="F4665">
        <f>MOD(D4665,'Peaker Keys'!$B$6)</f>
        <v>2</v>
      </c>
      <c r="G4665" t="str">
        <f>VLOOKUP(E4665,Clustering!$A$6:$B$370,2,FALSE)</f>
        <v>Fall</v>
      </c>
      <c r="H4665">
        <f>IF('Peaker Keys'!$B$29&gt;0,MAX(0,MIN('Peaker Keys'!$B$10,B4665/'Peaker Keys'!$B$29)),0)</f>
        <v>0.39252116650987773</v>
      </c>
      <c r="I4665">
        <f>MAX(0,MIN('Peaker Keys'!$B$10,C4665/'Peaker Keys'!$B$30))</f>
        <v>2.5522589854293051E-2</v>
      </c>
      <c r="J4665">
        <f>IF('Peaker Keys'!$B$31=1,H4665,I4665)</f>
        <v>0.39252116650987773</v>
      </c>
    </row>
    <row r="4666" spans="1:10" x14ac:dyDescent="0.25">
      <c r="A4666">
        <v>4660</v>
      </c>
      <c r="B4666">
        <v>166.9</v>
      </c>
      <c r="C4666">
        <v>3000.6</v>
      </c>
      <c r="D4666">
        <f>MOD(A4666-1+'Peaker Keys'!$B$7,'Peaker Keys'!$B$5)</f>
        <v>4683</v>
      </c>
      <c r="E4666">
        <f>INT(D4666/'Peaker Keys'!$B$6)+1</f>
        <v>196</v>
      </c>
      <c r="F4666">
        <f>MOD(D4666,'Peaker Keys'!$B$6)</f>
        <v>3</v>
      </c>
      <c r="G4666" t="str">
        <f>VLOOKUP(E4666,Clustering!$A$6:$B$370,2,FALSE)</f>
        <v>Fall</v>
      </c>
      <c r="H4666">
        <f>IF('Peaker Keys'!$B$29&gt;0,MAX(0,MIN('Peaker Keys'!$B$10,B4666/'Peaker Keys'!$B$29)),0)</f>
        <v>0.39252116650987773</v>
      </c>
      <c r="I4666">
        <f>MAX(0,MIN('Peaker Keys'!$B$10,C4666/'Peaker Keys'!$B$30))</f>
        <v>2.5135579334643471E-2</v>
      </c>
      <c r="J4666">
        <f>IF('Peaker Keys'!$B$31=1,H4666,I4666)</f>
        <v>0.39252116650987773</v>
      </c>
    </row>
    <row r="4667" spans="1:10" x14ac:dyDescent="0.25">
      <c r="A4667">
        <v>4661</v>
      </c>
      <c r="B4667">
        <v>166.9</v>
      </c>
      <c r="C4667">
        <v>2983.1</v>
      </c>
      <c r="D4667">
        <f>MOD(A4667-1+'Peaker Keys'!$B$7,'Peaker Keys'!$B$5)</f>
        <v>4684</v>
      </c>
      <c r="E4667">
        <f>INT(D4667/'Peaker Keys'!$B$6)+1</f>
        <v>196</v>
      </c>
      <c r="F4667">
        <f>MOD(D4667,'Peaker Keys'!$B$6)</f>
        <v>4</v>
      </c>
      <c r="G4667" t="str">
        <f>VLOOKUP(E4667,Clustering!$A$6:$B$370,2,FALSE)</f>
        <v>Fall</v>
      </c>
      <c r="H4667">
        <f>IF('Peaker Keys'!$B$29&gt;0,MAX(0,MIN('Peaker Keys'!$B$10,B4667/'Peaker Keys'!$B$29)),0)</f>
        <v>0.39252116650987773</v>
      </c>
      <c r="I4667">
        <f>MAX(0,MIN('Peaker Keys'!$B$10,C4667/'Peaker Keys'!$B$30))</f>
        <v>2.498898444083681E-2</v>
      </c>
      <c r="J4667">
        <f>IF('Peaker Keys'!$B$31=1,H4667,I4667)</f>
        <v>0.39252116650987773</v>
      </c>
    </row>
    <row r="4668" spans="1:10" x14ac:dyDescent="0.25">
      <c r="A4668">
        <v>4662</v>
      </c>
      <c r="B4668">
        <v>166.9</v>
      </c>
      <c r="C4668">
        <v>2983.1</v>
      </c>
      <c r="D4668">
        <f>MOD(A4668-1+'Peaker Keys'!$B$7,'Peaker Keys'!$B$5)</f>
        <v>4685</v>
      </c>
      <c r="E4668">
        <f>INT(D4668/'Peaker Keys'!$B$6)+1</f>
        <v>196</v>
      </c>
      <c r="F4668">
        <f>MOD(D4668,'Peaker Keys'!$B$6)</f>
        <v>5</v>
      </c>
      <c r="G4668" t="str">
        <f>VLOOKUP(E4668,Clustering!$A$6:$B$370,2,FALSE)</f>
        <v>Fall</v>
      </c>
      <c r="H4668">
        <f>IF('Peaker Keys'!$B$29&gt;0,MAX(0,MIN('Peaker Keys'!$B$10,B4668/'Peaker Keys'!$B$29)),0)</f>
        <v>0.39252116650987773</v>
      </c>
      <c r="I4668">
        <f>MAX(0,MIN('Peaker Keys'!$B$10,C4668/'Peaker Keys'!$B$30))</f>
        <v>2.498898444083681E-2</v>
      </c>
      <c r="J4668">
        <f>IF('Peaker Keys'!$B$31=1,H4668,I4668)</f>
        <v>0.39252116650987773</v>
      </c>
    </row>
    <row r="4669" spans="1:10" x14ac:dyDescent="0.25">
      <c r="A4669">
        <v>4663</v>
      </c>
      <c r="B4669">
        <v>166.9</v>
      </c>
      <c r="C4669">
        <v>2983.1</v>
      </c>
      <c r="D4669">
        <f>MOD(A4669-1+'Peaker Keys'!$B$7,'Peaker Keys'!$B$5)</f>
        <v>4686</v>
      </c>
      <c r="E4669">
        <f>INT(D4669/'Peaker Keys'!$B$6)+1</f>
        <v>196</v>
      </c>
      <c r="F4669">
        <f>MOD(D4669,'Peaker Keys'!$B$6)</f>
        <v>6</v>
      </c>
      <c r="G4669" t="str">
        <f>VLOOKUP(E4669,Clustering!$A$6:$B$370,2,FALSE)</f>
        <v>Fall</v>
      </c>
      <c r="H4669">
        <f>IF('Peaker Keys'!$B$29&gt;0,MAX(0,MIN('Peaker Keys'!$B$10,B4669/'Peaker Keys'!$B$29)),0)</f>
        <v>0.39252116650987773</v>
      </c>
      <c r="I4669">
        <f>MAX(0,MIN('Peaker Keys'!$B$10,C4669/'Peaker Keys'!$B$30))</f>
        <v>2.498898444083681E-2</v>
      </c>
      <c r="J4669">
        <f>IF('Peaker Keys'!$B$31=1,H4669,I4669)</f>
        <v>0.39252116650987773</v>
      </c>
    </row>
    <row r="4670" spans="1:10" x14ac:dyDescent="0.25">
      <c r="A4670">
        <v>4664</v>
      </c>
      <c r="B4670">
        <v>166.9</v>
      </c>
      <c r="C4670">
        <v>2983.1</v>
      </c>
      <c r="D4670">
        <f>MOD(A4670-1+'Peaker Keys'!$B$7,'Peaker Keys'!$B$5)</f>
        <v>4687</v>
      </c>
      <c r="E4670">
        <f>INT(D4670/'Peaker Keys'!$B$6)+1</f>
        <v>196</v>
      </c>
      <c r="F4670">
        <f>MOD(D4670,'Peaker Keys'!$B$6)</f>
        <v>7</v>
      </c>
      <c r="G4670" t="str">
        <f>VLOOKUP(E4670,Clustering!$A$6:$B$370,2,FALSE)</f>
        <v>Fall</v>
      </c>
      <c r="H4670">
        <f>IF('Peaker Keys'!$B$29&gt;0,MAX(0,MIN('Peaker Keys'!$B$10,B4670/'Peaker Keys'!$B$29)),0)</f>
        <v>0.39252116650987773</v>
      </c>
      <c r="I4670">
        <f>MAX(0,MIN('Peaker Keys'!$B$10,C4670/'Peaker Keys'!$B$30))</f>
        <v>2.498898444083681E-2</v>
      </c>
      <c r="J4670">
        <f>IF('Peaker Keys'!$B$31=1,H4670,I4670)</f>
        <v>0.39252116650987773</v>
      </c>
    </row>
    <row r="4671" spans="1:10" x14ac:dyDescent="0.25">
      <c r="A4671">
        <v>4665</v>
      </c>
      <c r="B4671">
        <v>166.9</v>
      </c>
      <c r="C4671">
        <v>2983.1</v>
      </c>
      <c r="D4671">
        <f>MOD(A4671-1+'Peaker Keys'!$B$7,'Peaker Keys'!$B$5)</f>
        <v>4688</v>
      </c>
      <c r="E4671">
        <f>INT(D4671/'Peaker Keys'!$B$6)+1</f>
        <v>196</v>
      </c>
      <c r="F4671">
        <f>MOD(D4671,'Peaker Keys'!$B$6)</f>
        <v>8</v>
      </c>
      <c r="G4671" t="str">
        <f>VLOOKUP(E4671,Clustering!$A$6:$B$370,2,FALSE)</f>
        <v>Fall</v>
      </c>
      <c r="H4671">
        <f>IF('Peaker Keys'!$B$29&gt;0,MAX(0,MIN('Peaker Keys'!$B$10,B4671/'Peaker Keys'!$B$29)),0)</f>
        <v>0.39252116650987773</v>
      </c>
      <c r="I4671">
        <f>MAX(0,MIN('Peaker Keys'!$B$10,C4671/'Peaker Keys'!$B$30))</f>
        <v>2.498898444083681E-2</v>
      </c>
      <c r="J4671">
        <f>IF('Peaker Keys'!$B$31=1,H4671,I4671)</f>
        <v>0.39252116650987773</v>
      </c>
    </row>
    <row r="4672" spans="1:10" x14ac:dyDescent="0.25">
      <c r="A4672">
        <v>4666</v>
      </c>
      <c r="B4672">
        <v>166.9</v>
      </c>
      <c r="C4672">
        <v>2983.1</v>
      </c>
      <c r="D4672">
        <f>MOD(A4672-1+'Peaker Keys'!$B$7,'Peaker Keys'!$B$5)</f>
        <v>4689</v>
      </c>
      <c r="E4672">
        <f>INT(D4672/'Peaker Keys'!$B$6)+1</f>
        <v>196</v>
      </c>
      <c r="F4672">
        <f>MOD(D4672,'Peaker Keys'!$B$6)</f>
        <v>9</v>
      </c>
      <c r="G4672" t="str">
        <f>VLOOKUP(E4672,Clustering!$A$6:$B$370,2,FALSE)</f>
        <v>Fall</v>
      </c>
      <c r="H4672">
        <f>IF('Peaker Keys'!$B$29&gt;0,MAX(0,MIN('Peaker Keys'!$B$10,B4672/'Peaker Keys'!$B$29)),0)</f>
        <v>0.39252116650987773</v>
      </c>
      <c r="I4672">
        <f>MAX(0,MIN('Peaker Keys'!$B$10,C4672/'Peaker Keys'!$B$30))</f>
        <v>2.498898444083681E-2</v>
      </c>
      <c r="J4672">
        <f>IF('Peaker Keys'!$B$31=1,H4672,I4672)</f>
        <v>0.39252116650987773</v>
      </c>
    </row>
    <row r="4673" spans="1:10" x14ac:dyDescent="0.25">
      <c r="A4673">
        <v>4667</v>
      </c>
      <c r="B4673">
        <v>166.9</v>
      </c>
      <c r="C4673">
        <v>3046.8</v>
      </c>
      <c r="D4673">
        <f>MOD(A4673-1+'Peaker Keys'!$B$7,'Peaker Keys'!$B$5)</f>
        <v>4690</v>
      </c>
      <c r="E4673">
        <f>INT(D4673/'Peaker Keys'!$B$6)+1</f>
        <v>196</v>
      </c>
      <c r="F4673">
        <f>MOD(D4673,'Peaker Keys'!$B$6)</f>
        <v>10</v>
      </c>
      <c r="G4673" t="str">
        <f>VLOOKUP(E4673,Clustering!$A$6:$B$370,2,FALSE)</f>
        <v>Fall</v>
      </c>
      <c r="H4673">
        <f>IF('Peaker Keys'!$B$29&gt;0,MAX(0,MIN('Peaker Keys'!$B$10,B4673/'Peaker Keys'!$B$29)),0)</f>
        <v>0.39252116650987773</v>
      </c>
      <c r="I4673">
        <f>MAX(0,MIN('Peaker Keys'!$B$10,C4673/'Peaker Keys'!$B$30))</f>
        <v>2.5522589854293051E-2</v>
      </c>
      <c r="J4673">
        <f>IF('Peaker Keys'!$B$31=1,H4673,I4673)</f>
        <v>0.39252116650987773</v>
      </c>
    </row>
    <row r="4674" spans="1:10" x14ac:dyDescent="0.25">
      <c r="A4674">
        <v>4668</v>
      </c>
      <c r="B4674">
        <v>166.9</v>
      </c>
      <c r="C4674">
        <v>3300.2</v>
      </c>
      <c r="D4674">
        <f>MOD(A4674-1+'Peaker Keys'!$B$7,'Peaker Keys'!$B$5)</f>
        <v>4691</v>
      </c>
      <c r="E4674">
        <f>INT(D4674/'Peaker Keys'!$B$6)+1</f>
        <v>196</v>
      </c>
      <c r="F4674">
        <f>MOD(D4674,'Peaker Keys'!$B$6)</f>
        <v>11</v>
      </c>
      <c r="G4674" t="str">
        <f>VLOOKUP(E4674,Clustering!$A$6:$B$370,2,FALSE)</f>
        <v>Fall</v>
      </c>
      <c r="H4674">
        <f>IF('Peaker Keys'!$B$29&gt;0,MAX(0,MIN('Peaker Keys'!$B$10,B4674/'Peaker Keys'!$B$29)),0)</f>
        <v>0.39252116650987773</v>
      </c>
      <c r="I4674">
        <f>MAX(0,MIN('Peaker Keys'!$B$10,C4674/'Peaker Keys'!$B$30))</f>
        <v>2.7645283916613472E-2</v>
      </c>
      <c r="J4674">
        <f>IF('Peaker Keys'!$B$31=1,H4674,I4674)</f>
        <v>0.39252116650987773</v>
      </c>
    </row>
    <row r="4675" spans="1:10" x14ac:dyDescent="0.25">
      <c r="A4675">
        <v>4669</v>
      </c>
      <c r="B4675">
        <v>225.4</v>
      </c>
      <c r="C4675">
        <v>3319.2</v>
      </c>
      <c r="D4675">
        <f>MOD(A4675-1+'Peaker Keys'!$B$7,'Peaker Keys'!$B$5)</f>
        <v>4692</v>
      </c>
      <c r="E4675">
        <f>INT(D4675/'Peaker Keys'!$B$6)+1</f>
        <v>196</v>
      </c>
      <c r="F4675">
        <f>MOD(D4675,'Peaker Keys'!$B$6)</f>
        <v>12</v>
      </c>
      <c r="G4675" t="str">
        <f>VLOOKUP(E4675,Clustering!$A$6:$B$370,2,FALSE)</f>
        <v>Fall</v>
      </c>
      <c r="H4675">
        <f>IF('Peaker Keys'!$B$29&gt;0,MAX(0,MIN('Peaker Keys'!$B$10,B4675/'Peaker Keys'!$B$29)),0)</f>
        <v>0.53010348071495772</v>
      </c>
      <c r="I4675">
        <f>MAX(0,MIN('Peaker Keys'!$B$10,C4675/'Peaker Keys'!$B$30))</f>
        <v>2.7804444087032129E-2</v>
      </c>
      <c r="J4675">
        <f>IF('Peaker Keys'!$B$31=1,H4675,I4675)</f>
        <v>0.53010348071495772</v>
      </c>
    </row>
    <row r="4676" spans="1:10" x14ac:dyDescent="0.25">
      <c r="A4676">
        <v>4670</v>
      </c>
      <c r="B4676">
        <v>225.4</v>
      </c>
      <c r="C4676">
        <v>4540.8</v>
      </c>
      <c r="D4676">
        <f>MOD(A4676-1+'Peaker Keys'!$B$7,'Peaker Keys'!$B$5)</f>
        <v>4693</v>
      </c>
      <c r="E4676">
        <f>INT(D4676/'Peaker Keys'!$B$6)+1</f>
        <v>196</v>
      </c>
      <c r="F4676">
        <f>MOD(D4676,'Peaker Keys'!$B$6)</f>
        <v>13</v>
      </c>
      <c r="G4676" t="str">
        <f>VLOOKUP(E4676,Clustering!$A$6:$B$370,2,FALSE)</f>
        <v>Fall</v>
      </c>
      <c r="H4676">
        <f>IF('Peaker Keys'!$B$29&gt;0,MAX(0,MIN('Peaker Keys'!$B$10,B4676/'Peaker Keys'!$B$29)),0)</f>
        <v>0.53010348071495772</v>
      </c>
      <c r="I4676">
        <f>MAX(0,MIN('Peaker Keys'!$B$10,C4676/'Peaker Keys'!$B$30))</f>
        <v>3.8037605359844393E-2</v>
      </c>
      <c r="J4676">
        <f>IF('Peaker Keys'!$B$31=1,H4676,I4676)</f>
        <v>0.53010348071495772</v>
      </c>
    </row>
    <row r="4677" spans="1:10" x14ac:dyDescent="0.25">
      <c r="A4677">
        <v>4671</v>
      </c>
      <c r="B4677">
        <v>225.4</v>
      </c>
      <c r="C4677">
        <v>7369.9</v>
      </c>
      <c r="D4677">
        <f>MOD(A4677-1+'Peaker Keys'!$B$7,'Peaker Keys'!$B$5)</f>
        <v>4694</v>
      </c>
      <c r="E4677">
        <f>INT(D4677/'Peaker Keys'!$B$6)+1</f>
        <v>196</v>
      </c>
      <c r="F4677">
        <f>MOD(D4677,'Peaker Keys'!$B$6)</f>
        <v>14</v>
      </c>
      <c r="G4677" t="str">
        <f>VLOOKUP(E4677,Clustering!$A$6:$B$370,2,FALSE)</f>
        <v>Fall</v>
      </c>
      <c r="H4677">
        <f>IF('Peaker Keys'!$B$29&gt;0,MAX(0,MIN('Peaker Keys'!$B$10,B4677/'Peaker Keys'!$B$29)),0)</f>
        <v>0.53010348071495772</v>
      </c>
      <c r="I4677">
        <f>MAX(0,MIN('Peaker Keys'!$B$10,C4677/'Peaker Keys'!$B$30))</f>
        <v>6.1736554735182601E-2</v>
      </c>
      <c r="J4677">
        <f>IF('Peaker Keys'!$B$31=1,H4677,I4677)</f>
        <v>0.53010348071495772</v>
      </c>
    </row>
    <row r="4678" spans="1:10" x14ac:dyDescent="0.25">
      <c r="A4678">
        <v>4672</v>
      </c>
      <c r="B4678">
        <v>225.4</v>
      </c>
      <c r="C4678">
        <v>8274.6</v>
      </c>
      <c r="D4678">
        <f>MOD(A4678-1+'Peaker Keys'!$B$7,'Peaker Keys'!$B$5)</f>
        <v>4695</v>
      </c>
      <c r="E4678">
        <f>INT(D4678/'Peaker Keys'!$B$6)+1</f>
        <v>196</v>
      </c>
      <c r="F4678">
        <f>MOD(D4678,'Peaker Keys'!$B$6)</f>
        <v>15</v>
      </c>
      <c r="G4678" t="str">
        <f>VLOOKUP(E4678,Clustering!$A$6:$B$370,2,FALSE)</f>
        <v>Fall</v>
      </c>
      <c r="H4678">
        <f>IF('Peaker Keys'!$B$29&gt;0,MAX(0,MIN('Peaker Keys'!$B$10,B4678/'Peaker Keys'!$B$29)),0)</f>
        <v>0.53010348071495772</v>
      </c>
      <c r="I4678">
        <f>MAX(0,MIN('Peaker Keys'!$B$10,C4678/'Peaker Keys'!$B$30))</f>
        <v>6.9315091902433137E-2</v>
      </c>
      <c r="J4678">
        <f>IF('Peaker Keys'!$B$31=1,H4678,I4678)</f>
        <v>0.53010348071495772</v>
      </c>
    </row>
    <row r="4679" spans="1:10" x14ac:dyDescent="0.25">
      <c r="A4679">
        <v>4673</v>
      </c>
      <c r="B4679">
        <v>225.4</v>
      </c>
      <c r="C4679">
        <v>8898</v>
      </c>
      <c r="D4679">
        <f>MOD(A4679-1+'Peaker Keys'!$B$7,'Peaker Keys'!$B$5)</f>
        <v>4696</v>
      </c>
      <c r="E4679">
        <f>INT(D4679/'Peaker Keys'!$B$6)+1</f>
        <v>196</v>
      </c>
      <c r="F4679">
        <f>MOD(D4679,'Peaker Keys'!$B$6)</f>
        <v>16</v>
      </c>
      <c r="G4679" t="str">
        <f>VLOOKUP(E4679,Clustering!$A$6:$B$370,2,FALSE)</f>
        <v>Fall</v>
      </c>
      <c r="H4679">
        <f>IF('Peaker Keys'!$B$29&gt;0,MAX(0,MIN('Peaker Keys'!$B$10,B4679/'Peaker Keys'!$B$29)),0)</f>
        <v>0.53010348071495772</v>
      </c>
      <c r="I4679">
        <f>MAX(0,MIN('Peaker Keys'!$B$10,C4679/'Peaker Keys'!$B$30))</f>
        <v>7.4537220862380058E-2</v>
      </c>
      <c r="J4679">
        <f>IF('Peaker Keys'!$B$31=1,H4679,I4679)</f>
        <v>0.53010348071495772</v>
      </c>
    </row>
    <row r="4680" spans="1:10" x14ac:dyDescent="0.25">
      <c r="A4680">
        <v>4674</v>
      </c>
      <c r="B4680">
        <v>336.7</v>
      </c>
      <c r="C4680">
        <v>11081.7</v>
      </c>
      <c r="D4680">
        <f>MOD(A4680-1+'Peaker Keys'!$B$7,'Peaker Keys'!$B$5)</f>
        <v>4697</v>
      </c>
      <c r="E4680">
        <f>INT(D4680/'Peaker Keys'!$B$6)+1</f>
        <v>196</v>
      </c>
      <c r="F4680">
        <f>MOD(D4680,'Peaker Keys'!$B$6)</f>
        <v>17</v>
      </c>
      <c r="G4680" t="str">
        <f>VLOOKUP(E4680,Clustering!$A$6:$B$370,2,FALSE)</f>
        <v>Fall</v>
      </c>
      <c r="H4680">
        <f>IF('Peaker Keys'!$B$29&gt;0,MAX(0,MIN('Peaker Keys'!$B$10,B4680/'Peaker Keys'!$B$29)),0)</f>
        <v>0.79186265286923796</v>
      </c>
      <c r="I4680">
        <f>MAX(0,MIN('Peaker Keys'!$B$10,C4680/'Peaker Keys'!$B$30))</f>
        <v>9.2829750554128704E-2</v>
      </c>
      <c r="J4680">
        <f>IF('Peaker Keys'!$B$31=1,H4680,I4680)</f>
        <v>0.79186265286923796</v>
      </c>
    </row>
    <row r="4681" spans="1:10" x14ac:dyDescent="0.25">
      <c r="A4681">
        <v>4675</v>
      </c>
      <c r="B4681">
        <v>225.4</v>
      </c>
      <c r="C4681">
        <v>14281</v>
      </c>
      <c r="D4681">
        <f>MOD(A4681-1+'Peaker Keys'!$B$7,'Peaker Keys'!$B$5)</f>
        <v>4698</v>
      </c>
      <c r="E4681">
        <f>INT(D4681/'Peaker Keys'!$B$6)+1</f>
        <v>196</v>
      </c>
      <c r="F4681">
        <f>MOD(D4681,'Peaker Keys'!$B$6)</f>
        <v>18</v>
      </c>
      <c r="G4681" t="str">
        <f>VLOOKUP(E4681,Clustering!$A$6:$B$370,2,FALSE)</f>
        <v>Fall</v>
      </c>
      <c r="H4681">
        <f>IF('Peaker Keys'!$B$29&gt;0,MAX(0,MIN('Peaker Keys'!$B$10,B4681/'Peaker Keys'!$B$29)),0)</f>
        <v>0.53010348071495772</v>
      </c>
      <c r="I4681">
        <f>MAX(0,MIN('Peaker Keys'!$B$10,C4681/'Peaker Keys'!$B$30))</f>
        <v>0.11962981019730834</v>
      </c>
      <c r="J4681">
        <f>IF('Peaker Keys'!$B$31=1,H4681,I4681)</f>
        <v>0.53010348071495772</v>
      </c>
    </row>
    <row r="4682" spans="1:10" x14ac:dyDescent="0.25">
      <c r="A4682">
        <v>4676</v>
      </c>
      <c r="B4682">
        <v>225.4</v>
      </c>
      <c r="C4682">
        <v>11426.2</v>
      </c>
      <c r="D4682">
        <f>MOD(A4682-1+'Peaker Keys'!$B$7,'Peaker Keys'!$B$5)</f>
        <v>4699</v>
      </c>
      <c r="E4682">
        <f>INT(D4682/'Peaker Keys'!$B$6)+1</f>
        <v>196</v>
      </c>
      <c r="F4682">
        <f>MOD(D4682,'Peaker Keys'!$B$6)</f>
        <v>19</v>
      </c>
      <c r="G4682" t="str">
        <f>VLOOKUP(E4682,Clustering!$A$6:$B$370,2,FALSE)</f>
        <v>Fall</v>
      </c>
      <c r="H4682">
        <f>IF('Peaker Keys'!$B$29&gt;0,MAX(0,MIN('Peaker Keys'!$B$10,B4682/'Peaker Keys'!$B$29)),0)</f>
        <v>0.53010348071495772</v>
      </c>
      <c r="I4682">
        <f>MAX(0,MIN('Peaker Keys'!$B$10,C4682/'Peaker Keys'!$B$30))</f>
        <v>9.5715575749351217E-2</v>
      </c>
      <c r="J4682">
        <f>IF('Peaker Keys'!$B$31=1,H4682,I4682)</f>
        <v>0.53010348071495772</v>
      </c>
    </row>
    <row r="4683" spans="1:10" x14ac:dyDescent="0.25">
      <c r="A4683">
        <v>4677</v>
      </c>
      <c r="B4683">
        <v>0</v>
      </c>
      <c r="C4683">
        <v>8124.4</v>
      </c>
      <c r="D4683">
        <f>MOD(A4683-1+'Peaker Keys'!$B$7,'Peaker Keys'!$B$5)</f>
        <v>4700</v>
      </c>
      <c r="E4683">
        <f>INT(D4683/'Peaker Keys'!$B$6)+1</f>
        <v>196</v>
      </c>
      <c r="F4683">
        <f>MOD(D4683,'Peaker Keys'!$B$6)</f>
        <v>20</v>
      </c>
      <c r="G4683" t="str">
        <f>VLOOKUP(E4683,Clustering!$A$6:$B$370,2,FALSE)</f>
        <v>Fall</v>
      </c>
      <c r="H4683">
        <f>IF('Peaker Keys'!$B$29&gt;0,MAX(0,MIN('Peaker Keys'!$B$10,B4683/'Peaker Keys'!$B$29)),0)</f>
        <v>0</v>
      </c>
      <c r="I4683">
        <f>MAX(0,MIN('Peaker Keys'!$B$10,C4683/'Peaker Keys'!$B$30))</f>
        <v>6.8056888871018267E-2</v>
      </c>
      <c r="J4683">
        <f>IF('Peaker Keys'!$B$31=1,H4683,I4683)</f>
        <v>0</v>
      </c>
    </row>
    <row r="4684" spans="1:10" x14ac:dyDescent="0.25">
      <c r="A4684">
        <v>4678</v>
      </c>
      <c r="B4684">
        <v>0</v>
      </c>
      <c r="C4684">
        <v>3881.9</v>
      </c>
      <c r="D4684">
        <f>MOD(A4684-1+'Peaker Keys'!$B$7,'Peaker Keys'!$B$5)</f>
        <v>4701</v>
      </c>
      <c r="E4684">
        <f>INT(D4684/'Peaker Keys'!$B$6)+1</f>
        <v>196</v>
      </c>
      <c r="F4684">
        <f>MOD(D4684,'Peaker Keys'!$B$6)</f>
        <v>21</v>
      </c>
      <c r="G4684" t="str">
        <f>VLOOKUP(E4684,Clustering!$A$6:$B$370,2,FALSE)</f>
        <v>Fall</v>
      </c>
      <c r="H4684">
        <f>IF('Peaker Keys'!$B$29&gt;0,MAX(0,MIN('Peaker Keys'!$B$10,B4684/'Peaker Keys'!$B$29)),0)</f>
        <v>0</v>
      </c>
      <c r="I4684">
        <f>MAX(0,MIN('Peaker Keys'!$B$10,C4684/'Peaker Keys'!$B$30))</f>
        <v>3.2518098186746815E-2</v>
      </c>
      <c r="J4684">
        <f>IF('Peaker Keys'!$B$31=1,H4684,I4684)</f>
        <v>0</v>
      </c>
    </row>
    <row r="4685" spans="1:10" x14ac:dyDescent="0.25">
      <c r="A4685">
        <v>4679</v>
      </c>
      <c r="B4685">
        <v>0</v>
      </c>
      <c r="C4685">
        <v>1739.5</v>
      </c>
      <c r="D4685">
        <f>MOD(A4685-1+'Peaker Keys'!$B$7,'Peaker Keys'!$B$5)</f>
        <v>4702</v>
      </c>
      <c r="E4685">
        <f>INT(D4685/'Peaker Keys'!$B$6)+1</f>
        <v>196</v>
      </c>
      <c r="F4685">
        <f>MOD(D4685,'Peaker Keys'!$B$6)</f>
        <v>22</v>
      </c>
      <c r="G4685" t="str">
        <f>VLOOKUP(E4685,Clustering!$A$6:$B$370,2,FALSE)</f>
        <v>Fall</v>
      </c>
      <c r="H4685">
        <f>IF('Peaker Keys'!$B$29&gt;0,MAX(0,MIN('Peaker Keys'!$B$10,B4685/'Peaker Keys'!$B$29)),0)</f>
        <v>0</v>
      </c>
      <c r="I4685">
        <f>MAX(0,MIN('Peaker Keys'!$B$10,C4685/'Peaker Keys'!$B$30))</f>
        <v>1.4571532444381896E-2</v>
      </c>
      <c r="J4685">
        <f>IF('Peaker Keys'!$B$31=1,H4685,I4685)</f>
        <v>0</v>
      </c>
    </row>
    <row r="4686" spans="1:10" x14ac:dyDescent="0.25">
      <c r="A4686">
        <v>4680</v>
      </c>
      <c r="B4686">
        <v>0</v>
      </c>
      <c r="C4686">
        <v>1516.2</v>
      </c>
      <c r="D4686">
        <f>MOD(A4686-1+'Peaker Keys'!$B$7,'Peaker Keys'!$B$5)</f>
        <v>4703</v>
      </c>
      <c r="E4686">
        <f>INT(D4686/'Peaker Keys'!$B$6)+1</f>
        <v>196</v>
      </c>
      <c r="F4686">
        <f>MOD(D4686,'Peaker Keys'!$B$6)</f>
        <v>23</v>
      </c>
      <c r="G4686" t="str">
        <f>VLOOKUP(E4686,Clustering!$A$6:$B$370,2,FALSE)</f>
        <v>Fall</v>
      </c>
      <c r="H4686">
        <f>IF('Peaker Keys'!$B$29&gt;0,MAX(0,MIN('Peaker Keys'!$B$10,B4686/'Peaker Keys'!$B$29)),0)</f>
        <v>0</v>
      </c>
      <c r="I4686">
        <f>MAX(0,MIN('Peaker Keys'!$B$10,C4686/'Peaker Keys'!$B$30))</f>
        <v>1.2700981599408929E-2</v>
      </c>
      <c r="J4686">
        <f>IF('Peaker Keys'!$B$31=1,H4686,I4686)</f>
        <v>0</v>
      </c>
    </row>
    <row r="4687" spans="1:10" x14ac:dyDescent="0.25">
      <c r="A4687">
        <v>4681</v>
      </c>
      <c r="B4687">
        <v>0</v>
      </c>
      <c r="C4687">
        <v>1516.2</v>
      </c>
      <c r="D4687">
        <f>MOD(A4687-1+'Peaker Keys'!$B$7,'Peaker Keys'!$B$5)</f>
        <v>4704</v>
      </c>
      <c r="E4687">
        <f>INT(D4687/'Peaker Keys'!$B$6)+1</f>
        <v>197</v>
      </c>
      <c r="F4687">
        <f>MOD(D4687,'Peaker Keys'!$B$6)</f>
        <v>0</v>
      </c>
      <c r="G4687" t="str">
        <f>VLOOKUP(E4687,Clustering!$A$6:$B$370,2,FALSE)</f>
        <v>Summer</v>
      </c>
      <c r="H4687">
        <f>IF('Peaker Keys'!$B$29&gt;0,MAX(0,MIN('Peaker Keys'!$B$10,B4687/'Peaker Keys'!$B$29)),0)</f>
        <v>0</v>
      </c>
      <c r="I4687">
        <f>MAX(0,MIN('Peaker Keys'!$B$10,C4687/'Peaker Keys'!$B$30))</f>
        <v>1.2700981599408929E-2</v>
      </c>
      <c r="J4687">
        <f>IF('Peaker Keys'!$B$31=1,H4687,I4687)</f>
        <v>0</v>
      </c>
    </row>
    <row r="4688" spans="1:10" x14ac:dyDescent="0.25">
      <c r="A4688">
        <v>4682</v>
      </c>
      <c r="B4688">
        <v>0</v>
      </c>
      <c r="C4688">
        <v>1516.2</v>
      </c>
      <c r="D4688">
        <f>MOD(A4688-1+'Peaker Keys'!$B$7,'Peaker Keys'!$B$5)</f>
        <v>4705</v>
      </c>
      <c r="E4688">
        <f>INT(D4688/'Peaker Keys'!$B$6)+1</f>
        <v>197</v>
      </c>
      <c r="F4688">
        <f>MOD(D4688,'Peaker Keys'!$B$6)</f>
        <v>1</v>
      </c>
      <c r="G4688" t="str">
        <f>VLOOKUP(E4688,Clustering!$A$6:$B$370,2,FALSE)</f>
        <v>Summer</v>
      </c>
      <c r="H4688">
        <f>IF('Peaker Keys'!$B$29&gt;0,MAX(0,MIN('Peaker Keys'!$B$10,B4688/'Peaker Keys'!$B$29)),0)</f>
        <v>0</v>
      </c>
      <c r="I4688">
        <f>MAX(0,MIN('Peaker Keys'!$B$10,C4688/'Peaker Keys'!$B$30))</f>
        <v>1.2700981599408929E-2</v>
      </c>
      <c r="J4688">
        <f>IF('Peaker Keys'!$B$31=1,H4688,I4688)</f>
        <v>0</v>
      </c>
    </row>
    <row r="4689" spans="1:10" x14ac:dyDescent="0.25">
      <c r="A4689">
        <v>4683</v>
      </c>
      <c r="B4689">
        <v>0</v>
      </c>
      <c r="C4689">
        <v>1516.2</v>
      </c>
      <c r="D4689">
        <f>MOD(A4689-1+'Peaker Keys'!$B$7,'Peaker Keys'!$B$5)</f>
        <v>4706</v>
      </c>
      <c r="E4689">
        <f>INT(D4689/'Peaker Keys'!$B$6)+1</f>
        <v>197</v>
      </c>
      <c r="F4689">
        <f>MOD(D4689,'Peaker Keys'!$B$6)</f>
        <v>2</v>
      </c>
      <c r="G4689" t="str">
        <f>VLOOKUP(E4689,Clustering!$A$6:$B$370,2,FALSE)</f>
        <v>Summer</v>
      </c>
      <c r="H4689">
        <f>IF('Peaker Keys'!$B$29&gt;0,MAX(0,MIN('Peaker Keys'!$B$10,B4689/'Peaker Keys'!$B$29)),0)</f>
        <v>0</v>
      </c>
      <c r="I4689">
        <f>MAX(0,MIN('Peaker Keys'!$B$10,C4689/'Peaker Keys'!$B$30))</f>
        <v>1.2700981599408929E-2</v>
      </c>
      <c r="J4689">
        <f>IF('Peaker Keys'!$B$31=1,H4689,I4689)</f>
        <v>0</v>
      </c>
    </row>
    <row r="4690" spans="1:10" x14ac:dyDescent="0.25">
      <c r="A4690">
        <v>4684</v>
      </c>
      <c r="B4690">
        <v>0</v>
      </c>
      <c r="C4690">
        <v>1516.2</v>
      </c>
      <c r="D4690">
        <f>MOD(A4690-1+'Peaker Keys'!$B$7,'Peaker Keys'!$B$5)</f>
        <v>4707</v>
      </c>
      <c r="E4690">
        <f>INT(D4690/'Peaker Keys'!$B$6)+1</f>
        <v>197</v>
      </c>
      <c r="F4690">
        <f>MOD(D4690,'Peaker Keys'!$B$6)</f>
        <v>3</v>
      </c>
      <c r="G4690" t="str">
        <f>VLOOKUP(E4690,Clustering!$A$6:$B$370,2,FALSE)</f>
        <v>Summer</v>
      </c>
      <c r="H4690">
        <f>IF('Peaker Keys'!$B$29&gt;0,MAX(0,MIN('Peaker Keys'!$B$10,B4690/'Peaker Keys'!$B$29)),0)</f>
        <v>0</v>
      </c>
      <c r="I4690">
        <f>MAX(0,MIN('Peaker Keys'!$B$10,C4690/'Peaker Keys'!$B$30))</f>
        <v>1.2700981599408929E-2</v>
      </c>
      <c r="J4690">
        <f>IF('Peaker Keys'!$B$31=1,H4690,I4690)</f>
        <v>0</v>
      </c>
    </row>
    <row r="4691" spans="1:10" x14ac:dyDescent="0.25">
      <c r="A4691">
        <v>4685</v>
      </c>
      <c r="B4691">
        <v>0</v>
      </c>
      <c r="C4691">
        <v>1516.2</v>
      </c>
      <c r="D4691">
        <f>MOD(A4691-1+'Peaker Keys'!$B$7,'Peaker Keys'!$B$5)</f>
        <v>4708</v>
      </c>
      <c r="E4691">
        <f>INT(D4691/'Peaker Keys'!$B$6)+1</f>
        <v>197</v>
      </c>
      <c r="F4691">
        <f>MOD(D4691,'Peaker Keys'!$B$6)</f>
        <v>4</v>
      </c>
      <c r="G4691" t="str">
        <f>VLOOKUP(E4691,Clustering!$A$6:$B$370,2,FALSE)</f>
        <v>Summer</v>
      </c>
      <c r="H4691">
        <f>IF('Peaker Keys'!$B$29&gt;0,MAX(0,MIN('Peaker Keys'!$B$10,B4691/'Peaker Keys'!$B$29)),0)</f>
        <v>0</v>
      </c>
      <c r="I4691">
        <f>MAX(0,MIN('Peaker Keys'!$B$10,C4691/'Peaker Keys'!$B$30))</f>
        <v>1.2700981599408929E-2</v>
      </c>
      <c r="J4691">
        <f>IF('Peaker Keys'!$B$31=1,H4691,I4691)</f>
        <v>0</v>
      </c>
    </row>
    <row r="4692" spans="1:10" x14ac:dyDescent="0.25">
      <c r="A4692">
        <v>4686</v>
      </c>
      <c r="B4692">
        <v>0</v>
      </c>
      <c r="C4692">
        <v>1452.6</v>
      </c>
      <c r="D4692">
        <f>MOD(A4692-1+'Peaker Keys'!$B$7,'Peaker Keys'!$B$5)</f>
        <v>4709</v>
      </c>
      <c r="E4692">
        <f>INT(D4692/'Peaker Keys'!$B$6)+1</f>
        <v>197</v>
      </c>
      <c r="F4692">
        <f>MOD(D4692,'Peaker Keys'!$B$6)</f>
        <v>5</v>
      </c>
      <c r="G4692" t="str">
        <f>VLOOKUP(E4692,Clustering!$A$6:$B$370,2,FALSE)</f>
        <v>Summer</v>
      </c>
      <c r="H4692">
        <f>IF('Peaker Keys'!$B$29&gt;0,MAX(0,MIN('Peaker Keys'!$B$10,B4692/'Peaker Keys'!$B$29)),0)</f>
        <v>0</v>
      </c>
      <c r="I4692">
        <f>MAX(0,MIN('Peaker Keys'!$B$10,C4692/'Peaker Keys'!$B$30))</f>
        <v>1.2168213871060157E-2</v>
      </c>
      <c r="J4692">
        <f>IF('Peaker Keys'!$B$31=1,H4692,I4692)</f>
        <v>0</v>
      </c>
    </row>
    <row r="4693" spans="1:10" x14ac:dyDescent="0.25">
      <c r="A4693">
        <v>4687</v>
      </c>
      <c r="B4693">
        <v>0</v>
      </c>
      <c r="C4693">
        <v>1452.6</v>
      </c>
      <c r="D4693">
        <f>MOD(A4693-1+'Peaker Keys'!$B$7,'Peaker Keys'!$B$5)</f>
        <v>4710</v>
      </c>
      <c r="E4693">
        <f>INT(D4693/'Peaker Keys'!$B$6)+1</f>
        <v>197</v>
      </c>
      <c r="F4693">
        <f>MOD(D4693,'Peaker Keys'!$B$6)</f>
        <v>6</v>
      </c>
      <c r="G4693" t="str">
        <f>VLOOKUP(E4693,Clustering!$A$6:$B$370,2,FALSE)</f>
        <v>Summer</v>
      </c>
      <c r="H4693">
        <f>IF('Peaker Keys'!$B$29&gt;0,MAX(0,MIN('Peaker Keys'!$B$10,B4693/'Peaker Keys'!$B$29)),0)</f>
        <v>0</v>
      </c>
      <c r="I4693">
        <f>MAX(0,MIN('Peaker Keys'!$B$10,C4693/'Peaker Keys'!$B$30))</f>
        <v>1.2168213871060157E-2</v>
      </c>
      <c r="J4693">
        <f>IF('Peaker Keys'!$B$31=1,H4693,I4693)</f>
        <v>0</v>
      </c>
    </row>
    <row r="4694" spans="1:10" x14ac:dyDescent="0.25">
      <c r="A4694">
        <v>4688</v>
      </c>
      <c r="B4694">
        <v>0</v>
      </c>
      <c r="C4694">
        <v>1452.6</v>
      </c>
      <c r="D4694">
        <f>MOD(A4694-1+'Peaker Keys'!$B$7,'Peaker Keys'!$B$5)</f>
        <v>4711</v>
      </c>
      <c r="E4694">
        <f>INT(D4694/'Peaker Keys'!$B$6)+1</f>
        <v>197</v>
      </c>
      <c r="F4694">
        <f>MOD(D4694,'Peaker Keys'!$B$6)</f>
        <v>7</v>
      </c>
      <c r="G4694" t="str">
        <f>VLOOKUP(E4694,Clustering!$A$6:$B$370,2,FALSE)</f>
        <v>Summer</v>
      </c>
      <c r="H4694">
        <f>IF('Peaker Keys'!$B$29&gt;0,MAX(0,MIN('Peaker Keys'!$B$10,B4694/'Peaker Keys'!$B$29)),0)</f>
        <v>0</v>
      </c>
      <c r="I4694">
        <f>MAX(0,MIN('Peaker Keys'!$B$10,C4694/'Peaker Keys'!$B$30))</f>
        <v>1.2168213871060157E-2</v>
      </c>
      <c r="J4694">
        <f>IF('Peaker Keys'!$B$31=1,H4694,I4694)</f>
        <v>0</v>
      </c>
    </row>
    <row r="4695" spans="1:10" x14ac:dyDescent="0.25">
      <c r="A4695">
        <v>4689</v>
      </c>
      <c r="B4695">
        <v>0</v>
      </c>
      <c r="C4695">
        <v>1452.6</v>
      </c>
      <c r="D4695">
        <f>MOD(A4695-1+'Peaker Keys'!$B$7,'Peaker Keys'!$B$5)</f>
        <v>4712</v>
      </c>
      <c r="E4695">
        <f>INT(D4695/'Peaker Keys'!$B$6)+1</f>
        <v>197</v>
      </c>
      <c r="F4695">
        <f>MOD(D4695,'Peaker Keys'!$B$6)</f>
        <v>8</v>
      </c>
      <c r="G4695" t="str">
        <f>VLOOKUP(E4695,Clustering!$A$6:$B$370,2,FALSE)</f>
        <v>Summer</v>
      </c>
      <c r="H4695">
        <f>IF('Peaker Keys'!$B$29&gt;0,MAX(0,MIN('Peaker Keys'!$B$10,B4695/'Peaker Keys'!$B$29)),0)</f>
        <v>0</v>
      </c>
      <c r="I4695">
        <f>MAX(0,MIN('Peaker Keys'!$B$10,C4695/'Peaker Keys'!$B$30))</f>
        <v>1.2168213871060157E-2</v>
      </c>
      <c r="J4695">
        <f>IF('Peaker Keys'!$B$31=1,H4695,I4695)</f>
        <v>0</v>
      </c>
    </row>
    <row r="4696" spans="1:10" x14ac:dyDescent="0.25">
      <c r="A4696">
        <v>4690</v>
      </c>
      <c r="B4696">
        <v>0</v>
      </c>
      <c r="C4696">
        <v>1452.6</v>
      </c>
      <c r="D4696">
        <f>MOD(A4696-1+'Peaker Keys'!$B$7,'Peaker Keys'!$B$5)</f>
        <v>4713</v>
      </c>
      <c r="E4696">
        <f>INT(D4696/'Peaker Keys'!$B$6)+1</f>
        <v>197</v>
      </c>
      <c r="F4696">
        <f>MOD(D4696,'Peaker Keys'!$B$6)</f>
        <v>9</v>
      </c>
      <c r="G4696" t="str">
        <f>VLOOKUP(E4696,Clustering!$A$6:$B$370,2,FALSE)</f>
        <v>Summer</v>
      </c>
      <c r="H4696">
        <f>IF('Peaker Keys'!$B$29&gt;0,MAX(0,MIN('Peaker Keys'!$B$10,B4696/'Peaker Keys'!$B$29)),0)</f>
        <v>0</v>
      </c>
      <c r="I4696">
        <f>MAX(0,MIN('Peaker Keys'!$B$10,C4696/'Peaker Keys'!$B$30))</f>
        <v>1.2168213871060157E-2</v>
      </c>
      <c r="J4696">
        <f>IF('Peaker Keys'!$B$31=1,H4696,I4696)</f>
        <v>0</v>
      </c>
    </row>
    <row r="4697" spans="1:10" x14ac:dyDescent="0.25">
      <c r="A4697">
        <v>4691</v>
      </c>
      <c r="B4697">
        <v>0</v>
      </c>
      <c r="C4697">
        <v>1452.6</v>
      </c>
      <c r="D4697">
        <f>MOD(A4697-1+'Peaker Keys'!$B$7,'Peaker Keys'!$B$5)</f>
        <v>4714</v>
      </c>
      <c r="E4697">
        <f>INT(D4697/'Peaker Keys'!$B$6)+1</f>
        <v>197</v>
      </c>
      <c r="F4697">
        <f>MOD(D4697,'Peaker Keys'!$B$6)</f>
        <v>10</v>
      </c>
      <c r="G4697" t="str">
        <f>VLOOKUP(E4697,Clustering!$A$6:$B$370,2,FALSE)</f>
        <v>Summer</v>
      </c>
      <c r="H4697">
        <f>IF('Peaker Keys'!$B$29&gt;0,MAX(0,MIN('Peaker Keys'!$B$10,B4697/'Peaker Keys'!$B$29)),0)</f>
        <v>0</v>
      </c>
      <c r="I4697">
        <f>MAX(0,MIN('Peaker Keys'!$B$10,C4697/'Peaker Keys'!$B$30))</f>
        <v>1.2168213871060157E-2</v>
      </c>
      <c r="J4697">
        <f>IF('Peaker Keys'!$B$31=1,H4697,I4697)</f>
        <v>0</v>
      </c>
    </row>
    <row r="4698" spans="1:10" x14ac:dyDescent="0.25">
      <c r="A4698">
        <v>4692</v>
      </c>
      <c r="B4698">
        <v>0</v>
      </c>
      <c r="C4698">
        <v>1465.3</v>
      </c>
      <c r="D4698">
        <f>MOD(A4698-1+'Peaker Keys'!$B$7,'Peaker Keys'!$B$5)</f>
        <v>4715</v>
      </c>
      <c r="E4698">
        <f>INT(D4698/'Peaker Keys'!$B$6)+1</f>
        <v>197</v>
      </c>
      <c r="F4698">
        <f>MOD(D4698,'Peaker Keys'!$B$6)</f>
        <v>11</v>
      </c>
      <c r="G4698" t="str">
        <f>VLOOKUP(E4698,Clustering!$A$6:$B$370,2,FALSE)</f>
        <v>Summer</v>
      </c>
      <c r="H4698">
        <f>IF('Peaker Keys'!$B$29&gt;0,MAX(0,MIN('Peaker Keys'!$B$10,B4698/'Peaker Keys'!$B$29)),0)</f>
        <v>0</v>
      </c>
      <c r="I4698">
        <f>MAX(0,MIN('Peaker Keys'!$B$10,C4698/'Peaker Keys'!$B$30))</f>
        <v>1.2274599879708418E-2</v>
      </c>
      <c r="J4698">
        <f>IF('Peaker Keys'!$B$31=1,H4698,I4698)</f>
        <v>0</v>
      </c>
    </row>
    <row r="4699" spans="1:10" x14ac:dyDescent="0.25">
      <c r="A4699">
        <v>4693</v>
      </c>
      <c r="B4699">
        <v>0</v>
      </c>
      <c r="C4699">
        <v>1518.9</v>
      </c>
      <c r="D4699">
        <f>MOD(A4699-1+'Peaker Keys'!$B$7,'Peaker Keys'!$B$5)</f>
        <v>4716</v>
      </c>
      <c r="E4699">
        <f>INT(D4699/'Peaker Keys'!$B$6)+1</f>
        <v>197</v>
      </c>
      <c r="F4699">
        <f>MOD(D4699,'Peaker Keys'!$B$6)</f>
        <v>12</v>
      </c>
      <c r="G4699" t="str">
        <f>VLOOKUP(E4699,Clustering!$A$6:$B$370,2,FALSE)</f>
        <v>Summer</v>
      </c>
      <c r="H4699">
        <f>IF('Peaker Keys'!$B$29&gt;0,MAX(0,MIN('Peaker Keys'!$B$10,B4699/'Peaker Keys'!$B$29)),0)</f>
        <v>0</v>
      </c>
      <c r="I4699">
        <f>MAX(0,MIN('Peaker Keys'!$B$10,C4699/'Peaker Keys'!$B$30))</f>
        <v>1.2723599097310528E-2</v>
      </c>
      <c r="J4699">
        <f>IF('Peaker Keys'!$B$31=1,H4699,I4699)</f>
        <v>0</v>
      </c>
    </row>
    <row r="4700" spans="1:10" x14ac:dyDescent="0.25">
      <c r="A4700">
        <v>4694</v>
      </c>
      <c r="B4700">
        <v>0</v>
      </c>
      <c r="C4700">
        <v>1769.7</v>
      </c>
      <c r="D4700">
        <f>MOD(A4700-1+'Peaker Keys'!$B$7,'Peaker Keys'!$B$5)</f>
        <v>4717</v>
      </c>
      <c r="E4700">
        <f>INT(D4700/'Peaker Keys'!$B$6)+1</f>
        <v>197</v>
      </c>
      <c r="F4700">
        <f>MOD(D4700,'Peaker Keys'!$B$6)</f>
        <v>13</v>
      </c>
      <c r="G4700" t="str">
        <f>VLOOKUP(E4700,Clustering!$A$6:$B$370,2,FALSE)</f>
        <v>Summer</v>
      </c>
      <c r="H4700">
        <f>IF('Peaker Keys'!$B$29&gt;0,MAX(0,MIN('Peaker Keys'!$B$10,B4700/'Peaker Keys'!$B$29)),0)</f>
        <v>0</v>
      </c>
      <c r="I4700">
        <f>MAX(0,MIN('Peaker Keys'!$B$10,C4700/'Peaker Keys'!$B$30))</f>
        <v>1.4824513346836817E-2</v>
      </c>
      <c r="J4700">
        <f>IF('Peaker Keys'!$B$31=1,H4700,I4700)</f>
        <v>0</v>
      </c>
    </row>
    <row r="4701" spans="1:10" x14ac:dyDescent="0.25">
      <c r="A4701">
        <v>4695</v>
      </c>
      <c r="B4701">
        <v>0</v>
      </c>
      <c r="C4701">
        <v>1769.7</v>
      </c>
      <c r="D4701">
        <f>MOD(A4701-1+'Peaker Keys'!$B$7,'Peaker Keys'!$B$5)</f>
        <v>4718</v>
      </c>
      <c r="E4701">
        <f>INT(D4701/'Peaker Keys'!$B$6)+1</f>
        <v>197</v>
      </c>
      <c r="F4701">
        <f>MOD(D4701,'Peaker Keys'!$B$6)</f>
        <v>14</v>
      </c>
      <c r="G4701" t="str">
        <f>VLOOKUP(E4701,Clustering!$A$6:$B$370,2,FALSE)</f>
        <v>Summer</v>
      </c>
      <c r="H4701">
        <f>IF('Peaker Keys'!$B$29&gt;0,MAX(0,MIN('Peaker Keys'!$B$10,B4701/'Peaker Keys'!$B$29)),0)</f>
        <v>0</v>
      </c>
      <c r="I4701">
        <f>MAX(0,MIN('Peaker Keys'!$B$10,C4701/'Peaker Keys'!$B$30))</f>
        <v>1.4824513346836817E-2</v>
      </c>
      <c r="J4701">
        <f>IF('Peaker Keys'!$B$31=1,H4701,I4701)</f>
        <v>0</v>
      </c>
    </row>
    <row r="4702" spans="1:10" x14ac:dyDescent="0.25">
      <c r="A4702">
        <v>4696</v>
      </c>
      <c r="B4702">
        <v>0</v>
      </c>
      <c r="C4702">
        <v>1774.6</v>
      </c>
      <c r="D4702">
        <f>MOD(A4702-1+'Peaker Keys'!$B$7,'Peaker Keys'!$B$5)</f>
        <v>4719</v>
      </c>
      <c r="E4702">
        <f>INT(D4702/'Peaker Keys'!$B$6)+1</f>
        <v>197</v>
      </c>
      <c r="F4702">
        <f>MOD(D4702,'Peaker Keys'!$B$6)</f>
        <v>15</v>
      </c>
      <c r="G4702" t="str">
        <f>VLOOKUP(E4702,Clustering!$A$6:$B$370,2,FALSE)</f>
        <v>Summer</v>
      </c>
      <c r="H4702">
        <f>IF('Peaker Keys'!$B$29&gt;0,MAX(0,MIN('Peaker Keys'!$B$10,B4702/'Peaker Keys'!$B$29)),0)</f>
        <v>0</v>
      </c>
      <c r="I4702">
        <f>MAX(0,MIN('Peaker Keys'!$B$10,C4702/'Peaker Keys'!$B$30))</f>
        <v>1.4865559917102681E-2</v>
      </c>
      <c r="J4702">
        <f>IF('Peaker Keys'!$B$31=1,H4702,I4702)</f>
        <v>0</v>
      </c>
    </row>
    <row r="4703" spans="1:10" x14ac:dyDescent="0.25">
      <c r="A4703">
        <v>4697</v>
      </c>
      <c r="B4703">
        <v>0</v>
      </c>
      <c r="C4703">
        <v>2629.8</v>
      </c>
      <c r="D4703">
        <f>MOD(A4703-1+'Peaker Keys'!$B$7,'Peaker Keys'!$B$5)</f>
        <v>4720</v>
      </c>
      <c r="E4703">
        <f>INT(D4703/'Peaker Keys'!$B$6)+1</f>
        <v>197</v>
      </c>
      <c r="F4703">
        <f>MOD(D4703,'Peaker Keys'!$B$6)</f>
        <v>16</v>
      </c>
      <c r="G4703" t="str">
        <f>VLOOKUP(E4703,Clustering!$A$6:$B$370,2,FALSE)</f>
        <v>Summer</v>
      </c>
      <c r="H4703">
        <f>IF('Peaker Keys'!$B$29&gt;0,MAX(0,MIN('Peaker Keys'!$B$10,B4703/'Peaker Keys'!$B$29)),0)</f>
        <v>0</v>
      </c>
      <c r="I4703">
        <f>MAX(0,MIN('Peaker Keys'!$B$10,C4703/'Peaker Keys'!$B$30))</f>
        <v>2.2029442956157236E-2</v>
      </c>
      <c r="J4703">
        <f>IF('Peaker Keys'!$B$31=1,H4703,I4703)</f>
        <v>0</v>
      </c>
    </row>
    <row r="4704" spans="1:10" x14ac:dyDescent="0.25">
      <c r="A4704">
        <v>4698</v>
      </c>
      <c r="B4704">
        <v>0</v>
      </c>
      <c r="C4704">
        <v>5024.3999999999996</v>
      </c>
      <c r="D4704">
        <f>MOD(A4704-1+'Peaker Keys'!$B$7,'Peaker Keys'!$B$5)</f>
        <v>4721</v>
      </c>
      <c r="E4704">
        <f>INT(D4704/'Peaker Keys'!$B$6)+1</f>
        <v>197</v>
      </c>
      <c r="F4704">
        <f>MOD(D4704,'Peaker Keys'!$B$6)</f>
        <v>17</v>
      </c>
      <c r="G4704" t="str">
        <f>VLOOKUP(E4704,Clustering!$A$6:$B$370,2,FALSE)</f>
        <v>Summer</v>
      </c>
      <c r="H4704">
        <f>IF('Peaker Keys'!$B$29&gt;0,MAX(0,MIN('Peaker Keys'!$B$10,B4704/'Peaker Keys'!$B$29)),0)</f>
        <v>0</v>
      </c>
      <c r="I4704">
        <f>MAX(0,MIN('Peaker Keys'!$B$10,C4704/'Peaker Keys'!$B$30))</f>
        <v>4.208865053955297E-2</v>
      </c>
      <c r="J4704">
        <f>IF('Peaker Keys'!$B$31=1,H4704,I4704)</f>
        <v>0</v>
      </c>
    </row>
    <row r="4705" spans="1:10" x14ac:dyDescent="0.25">
      <c r="A4705">
        <v>4699</v>
      </c>
      <c r="B4705">
        <v>0</v>
      </c>
      <c r="C4705">
        <v>10293.1</v>
      </c>
      <c r="D4705">
        <f>MOD(A4705-1+'Peaker Keys'!$B$7,'Peaker Keys'!$B$5)</f>
        <v>4722</v>
      </c>
      <c r="E4705">
        <f>INT(D4705/'Peaker Keys'!$B$6)+1</f>
        <v>197</v>
      </c>
      <c r="F4705">
        <f>MOD(D4705,'Peaker Keys'!$B$6)</f>
        <v>18</v>
      </c>
      <c r="G4705" t="str">
        <f>VLOOKUP(E4705,Clustering!$A$6:$B$370,2,FALSE)</f>
        <v>Summer</v>
      </c>
      <c r="H4705">
        <f>IF('Peaker Keys'!$B$29&gt;0,MAX(0,MIN('Peaker Keys'!$B$10,B4705/'Peaker Keys'!$B$29)),0)</f>
        <v>0</v>
      </c>
      <c r="I4705">
        <f>MAX(0,MIN('Peaker Keys'!$B$10,C4705/'Peaker Keys'!$B$30))</f>
        <v>8.6223765796646909E-2</v>
      </c>
      <c r="J4705">
        <f>IF('Peaker Keys'!$B$31=1,H4705,I4705)</f>
        <v>0</v>
      </c>
    </row>
    <row r="4706" spans="1:10" x14ac:dyDescent="0.25">
      <c r="A4706">
        <v>4700</v>
      </c>
      <c r="B4706">
        <v>0</v>
      </c>
      <c r="C4706">
        <v>9736.7999999999993</v>
      </c>
      <c r="D4706">
        <f>MOD(A4706-1+'Peaker Keys'!$B$7,'Peaker Keys'!$B$5)</f>
        <v>4723</v>
      </c>
      <c r="E4706">
        <f>INT(D4706/'Peaker Keys'!$B$6)+1</f>
        <v>197</v>
      </c>
      <c r="F4706">
        <f>MOD(D4706,'Peaker Keys'!$B$6)</f>
        <v>19</v>
      </c>
      <c r="G4706" t="str">
        <f>VLOOKUP(E4706,Clustering!$A$6:$B$370,2,FALSE)</f>
        <v>Summer</v>
      </c>
      <c r="H4706">
        <f>IF('Peaker Keys'!$B$29&gt;0,MAX(0,MIN('Peaker Keys'!$B$10,B4706/'Peaker Keys'!$B$29)),0)</f>
        <v>0</v>
      </c>
      <c r="I4706">
        <f>MAX(0,MIN('Peaker Keys'!$B$10,C4706/'Peaker Keys'!$B$30))</f>
        <v>8.1563723543810085E-2</v>
      </c>
      <c r="J4706">
        <f>IF('Peaker Keys'!$B$31=1,H4706,I4706)</f>
        <v>0</v>
      </c>
    </row>
    <row r="4707" spans="1:10" x14ac:dyDescent="0.25">
      <c r="A4707">
        <v>4701</v>
      </c>
      <c r="B4707">
        <v>0</v>
      </c>
      <c r="C4707">
        <v>3640.3</v>
      </c>
      <c r="D4707">
        <f>MOD(A4707-1+'Peaker Keys'!$B$7,'Peaker Keys'!$B$5)</f>
        <v>4724</v>
      </c>
      <c r="E4707">
        <f>INT(D4707/'Peaker Keys'!$B$6)+1</f>
        <v>197</v>
      </c>
      <c r="F4707">
        <f>MOD(D4707,'Peaker Keys'!$B$6)</f>
        <v>20</v>
      </c>
      <c r="G4707" t="str">
        <f>VLOOKUP(E4707,Clustering!$A$6:$B$370,2,FALSE)</f>
        <v>Summer</v>
      </c>
      <c r="H4707">
        <f>IF('Peaker Keys'!$B$29&gt;0,MAX(0,MIN('Peaker Keys'!$B$10,B4707/'Peaker Keys'!$B$29)),0)</f>
        <v>0</v>
      </c>
      <c r="I4707">
        <f>MAX(0,MIN('Peaker Keys'!$B$10,C4707/'Peaker Keys'!$B$30))</f>
        <v>3.0494250967107457E-2</v>
      </c>
      <c r="J4707">
        <f>IF('Peaker Keys'!$B$31=1,H4707,I4707)</f>
        <v>0</v>
      </c>
    </row>
    <row r="4708" spans="1:10" x14ac:dyDescent="0.25">
      <c r="A4708">
        <v>4702</v>
      </c>
      <c r="B4708">
        <v>0</v>
      </c>
      <c r="C4708">
        <v>2393.4</v>
      </c>
      <c r="D4708">
        <f>MOD(A4708-1+'Peaker Keys'!$B$7,'Peaker Keys'!$B$5)</f>
        <v>4725</v>
      </c>
      <c r="E4708">
        <f>INT(D4708/'Peaker Keys'!$B$6)+1</f>
        <v>197</v>
      </c>
      <c r="F4708">
        <f>MOD(D4708,'Peaker Keys'!$B$6)</f>
        <v>21</v>
      </c>
      <c r="G4708" t="str">
        <f>VLOOKUP(E4708,Clustering!$A$6:$B$370,2,FALSE)</f>
        <v>Summer</v>
      </c>
      <c r="H4708">
        <f>IF('Peaker Keys'!$B$29&gt;0,MAX(0,MIN('Peaker Keys'!$B$10,B4708/'Peaker Keys'!$B$29)),0)</f>
        <v>0</v>
      </c>
      <c r="I4708">
        <f>MAX(0,MIN('Peaker Keys'!$B$10,C4708/'Peaker Keys'!$B$30))</f>
        <v>2.0049155362106143E-2</v>
      </c>
      <c r="J4708">
        <f>IF('Peaker Keys'!$B$31=1,H4708,I4708)</f>
        <v>0</v>
      </c>
    </row>
    <row r="4709" spans="1:10" x14ac:dyDescent="0.25">
      <c r="A4709">
        <v>4703</v>
      </c>
      <c r="B4709">
        <v>0</v>
      </c>
      <c r="C4709">
        <v>878.1</v>
      </c>
      <c r="D4709">
        <f>MOD(A4709-1+'Peaker Keys'!$B$7,'Peaker Keys'!$B$5)</f>
        <v>4726</v>
      </c>
      <c r="E4709">
        <f>INT(D4709/'Peaker Keys'!$B$6)+1</f>
        <v>197</v>
      </c>
      <c r="F4709">
        <f>MOD(D4709,'Peaker Keys'!$B$6)</f>
        <v>22</v>
      </c>
      <c r="G4709" t="str">
        <f>VLOOKUP(E4709,Clustering!$A$6:$B$370,2,FALSE)</f>
        <v>Summer</v>
      </c>
      <c r="H4709">
        <f>IF('Peaker Keys'!$B$29&gt;0,MAX(0,MIN('Peaker Keys'!$B$10,B4709/'Peaker Keys'!$B$29)),0)</f>
        <v>0</v>
      </c>
      <c r="I4709">
        <f>MAX(0,MIN('Peaker Keys'!$B$10,C4709/'Peaker Keys'!$B$30))</f>
        <v>7.3557129286644114E-3</v>
      </c>
      <c r="J4709">
        <f>IF('Peaker Keys'!$B$31=1,H4709,I4709)</f>
        <v>0</v>
      </c>
    </row>
    <row r="4710" spans="1:10" x14ac:dyDescent="0.25">
      <c r="A4710">
        <v>4704</v>
      </c>
      <c r="B4710">
        <v>0</v>
      </c>
      <c r="C4710">
        <v>878.1</v>
      </c>
      <c r="D4710">
        <f>MOD(A4710-1+'Peaker Keys'!$B$7,'Peaker Keys'!$B$5)</f>
        <v>4727</v>
      </c>
      <c r="E4710">
        <f>INT(D4710/'Peaker Keys'!$B$6)+1</f>
        <v>197</v>
      </c>
      <c r="F4710">
        <f>MOD(D4710,'Peaker Keys'!$B$6)</f>
        <v>23</v>
      </c>
      <c r="G4710" t="str">
        <f>VLOOKUP(E4710,Clustering!$A$6:$B$370,2,FALSE)</f>
        <v>Summer</v>
      </c>
      <c r="H4710">
        <f>IF('Peaker Keys'!$B$29&gt;0,MAX(0,MIN('Peaker Keys'!$B$10,B4710/'Peaker Keys'!$B$29)),0)</f>
        <v>0</v>
      </c>
      <c r="I4710">
        <f>MAX(0,MIN('Peaker Keys'!$B$10,C4710/'Peaker Keys'!$B$30))</f>
        <v>7.3557129286644114E-3</v>
      </c>
      <c r="J4710">
        <f>IF('Peaker Keys'!$B$31=1,H4710,I4710)</f>
        <v>0</v>
      </c>
    </row>
    <row r="4711" spans="1:10" x14ac:dyDescent="0.25">
      <c r="A4711">
        <v>4705</v>
      </c>
      <c r="B4711">
        <v>0</v>
      </c>
      <c r="C4711">
        <v>878.1</v>
      </c>
      <c r="D4711">
        <f>MOD(A4711-1+'Peaker Keys'!$B$7,'Peaker Keys'!$B$5)</f>
        <v>4728</v>
      </c>
      <c r="E4711">
        <f>INT(D4711/'Peaker Keys'!$B$6)+1</f>
        <v>198</v>
      </c>
      <c r="F4711">
        <f>MOD(D4711,'Peaker Keys'!$B$6)</f>
        <v>0</v>
      </c>
      <c r="G4711" t="str">
        <f>VLOOKUP(E4711,Clustering!$A$6:$B$370,2,FALSE)</f>
        <v>Winter</v>
      </c>
      <c r="H4711">
        <f>IF('Peaker Keys'!$B$29&gt;0,MAX(0,MIN('Peaker Keys'!$B$10,B4711/'Peaker Keys'!$B$29)),0)</f>
        <v>0</v>
      </c>
      <c r="I4711">
        <f>MAX(0,MIN('Peaker Keys'!$B$10,C4711/'Peaker Keys'!$B$30))</f>
        <v>7.3557129286644114E-3</v>
      </c>
      <c r="J4711">
        <f>IF('Peaker Keys'!$B$31=1,H4711,I4711)</f>
        <v>0</v>
      </c>
    </row>
    <row r="4712" spans="1:10" x14ac:dyDescent="0.25">
      <c r="A4712">
        <v>4706</v>
      </c>
      <c r="B4712">
        <v>0</v>
      </c>
      <c r="C4712">
        <v>878.1</v>
      </c>
      <c r="D4712">
        <f>MOD(A4712-1+'Peaker Keys'!$B$7,'Peaker Keys'!$B$5)</f>
        <v>4729</v>
      </c>
      <c r="E4712">
        <f>INT(D4712/'Peaker Keys'!$B$6)+1</f>
        <v>198</v>
      </c>
      <c r="F4712">
        <f>MOD(D4712,'Peaker Keys'!$B$6)</f>
        <v>1</v>
      </c>
      <c r="G4712" t="str">
        <f>VLOOKUP(E4712,Clustering!$A$6:$B$370,2,FALSE)</f>
        <v>Winter</v>
      </c>
      <c r="H4712">
        <f>IF('Peaker Keys'!$B$29&gt;0,MAX(0,MIN('Peaker Keys'!$B$10,B4712/'Peaker Keys'!$B$29)),0)</f>
        <v>0</v>
      </c>
      <c r="I4712">
        <f>MAX(0,MIN('Peaker Keys'!$B$10,C4712/'Peaker Keys'!$B$30))</f>
        <v>7.3557129286644114E-3</v>
      </c>
      <c r="J4712">
        <f>IF('Peaker Keys'!$B$31=1,H4712,I4712)</f>
        <v>0</v>
      </c>
    </row>
    <row r="4713" spans="1:10" x14ac:dyDescent="0.25">
      <c r="A4713">
        <v>4707</v>
      </c>
      <c r="B4713">
        <v>0</v>
      </c>
      <c r="C4713">
        <v>878.1</v>
      </c>
      <c r="D4713">
        <f>MOD(A4713-1+'Peaker Keys'!$B$7,'Peaker Keys'!$B$5)</f>
        <v>4730</v>
      </c>
      <c r="E4713">
        <f>INT(D4713/'Peaker Keys'!$B$6)+1</f>
        <v>198</v>
      </c>
      <c r="F4713">
        <f>MOD(D4713,'Peaker Keys'!$B$6)</f>
        <v>2</v>
      </c>
      <c r="G4713" t="str">
        <f>VLOOKUP(E4713,Clustering!$A$6:$B$370,2,FALSE)</f>
        <v>Winter</v>
      </c>
      <c r="H4713">
        <f>IF('Peaker Keys'!$B$29&gt;0,MAX(0,MIN('Peaker Keys'!$B$10,B4713/'Peaker Keys'!$B$29)),0)</f>
        <v>0</v>
      </c>
      <c r="I4713">
        <f>MAX(0,MIN('Peaker Keys'!$B$10,C4713/'Peaker Keys'!$B$30))</f>
        <v>7.3557129286644114E-3</v>
      </c>
      <c r="J4713">
        <f>IF('Peaker Keys'!$B$31=1,H4713,I4713)</f>
        <v>0</v>
      </c>
    </row>
    <row r="4714" spans="1:10" x14ac:dyDescent="0.25">
      <c r="A4714">
        <v>4708</v>
      </c>
      <c r="B4714">
        <v>0</v>
      </c>
      <c r="C4714">
        <v>878.1</v>
      </c>
      <c r="D4714">
        <f>MOD(A4714-1+'Peaker Keys'!$B$7,'Peaker Keys'!$B$5)</f>
        <v>4731</v>
      </c>
      <c r="E4714">
        <f>INT(D4714/'Peaker Keys'!$B$6)+1</f>
        <v>198</v>
      </c>
      <c r="F4714">
        <f>MOD(D4714,'Peaker Keys'!$B$6)</f>
        <v>3</v>
      </c>
      <c r="G4714" t="str">
        <f>VLOOKUP(E4714,Clustering!$A$6:$B$370,2,FALSE)</f>
        <v>Winter</v>
      </c>
      <c r="H4714">
        <f>IF('Peaker Keys'!$B$29&gt;0,MAX(0,MIN('Peaker Keys'!$B$10,B4714/'Peaker Keys'!$B$29)),0)</f>
        <v>0</v>
      </c>
      <c r="I4714">
        <f>MAX(0,MIN('Peaker Keys'!$B$10,C4714/'Peaker Keys'!$B$30))</f>
        <v>7.3557129286644114E-3</v>
      </c>
      <c r="J4714">
        <f>IF('Peaker Keys'!$B$31=1,H4714,I4714)</f>
        <v>0</v>
      </c>
    </row>
    <row r="4715" spans="1:10" x14ac:dyDescent="0.25">
      <c r="A4715">
        <v>4709</v>
      </c>
      <c r="B4715">
        <v>0</v>
      </c>
      <c r="C4715">
        <v>878.1</v>
      </c>
      <c r="D4715">
        <f>MOD(A4715-1+'Peaker Keys'!$B$7,'Peaker Keys'!$B$5)</f>
        <v>4732</v>
      </c>
      <c r="E4715">
        <f>INT(D4715/'Peaker Keys'!$B$6)+1</f>
        <v>198</v>
      </c>
      <c r="F4715">
        <f>MOD(D4715,'Peaker Keys'!$B$6)</f>
        <v>4</v>
      </c>
      <c r="G4715" t="str">
        <f>VLOOKUP(E4715,Clustering!$A$6:$B$370,2,FALSE)</f>
        <v>Winter</v>
      </c>
      <c r="H4715">
        <f>IF('Peaker Keys'!$B$29&gt;0,MAX(0,MIN('Peaker Keys'!$B$10,B4715/'Peaker Keys'!$B$29)),0)</f>
        <v>0</v>
      </c>
      <c r="I4715">
        <f>MAX(0,MIN('Peaker Keys'!$B$10,C4715/'Peaker Keys'!$B$30))</f>
        <v>7.3557129286644114E-3</v>
      </c>
      <c r="J4715">
        <f>IF('Peaker Keys'!$B$31=1,H4715,I4715)</f>
        <v>0</v>
      </c>
    </row>
    <row r="4716" spans="1:10" x14ac:dyDescent="0.25">
      <c r="A4716">
        <v>4710</v>
      </c>
      <c r="B4716">
        <v>0</v>
      </c>
      <c r="C4716">
        <v>814.5</v>
      </c>
      <c r="D4716">
        <f>MOD(A4716-1+'Peaker Keys'!$B$7,'Peaker Keys'!$B$5)</f>
        <v>4733</v>
      </c>
      <c r="E4716">
        <f>INT(D4716/'Peaker Keys'!$B$6)+1</f>
        <v>198</v>
      </c>
      <c r="F4716">
        <f>MOD(D4716,'Peaker Keys'!$B$6)</f>
        <v>5</v>
      </c>
      <c r="G4716" t="str">
        <f>VLOOKUP(E4716,Clustering!$A$6:$B$370,2,FALSE)</f>
        <v>Winter</v>
      </c>
      <c r="H4716">
        <f>IF('Peaker Keys'!$B$29&gt;0,MAX(0,MIN('Peaker Keys'!$B$10,B4716/'Peaker Keys'!$B$29)),0)</f>
        <v>0</v>
      </c>
      <c r="I4716">
        <f>MAX(0,MIN('Peaker Keys'!$B$10,C4716/'Peaker Keys'!$B$30))</f>
        <v>6.8229452003156395E-3</v>
      </c>
      <c r="J4716">
        <f>IF('Peaker Keys'!$B$31=1,H4716,I4716)</f>
        <v>0</v>
      </c>
    </row>
    <row r="4717" spans="1:10" x14ac:dyDescent="0.25">
      <c r="A4717">
        <v>4711</v>
      </c>
      <c r="B4717">
        <v>0</v>
      </c>
      <c r="C4717">
        <v>814.5</v>
      </c>
      <c r="D4717">
        <f>MOD(A4717-1+'Peaker Keys'!$B$7,'Peaker Keys'!$B$5)</f>
        <v>4734</v>
      </c>
      <c r="E4717">
        <f>INT(D4717/'Peaker Keys'!$B$6)+1</f>
        <v>198</v>
      </c>
      <c r="F4717">
        <f>MOD(D4717,'Peaker Keys'!$B$6)</f>
        <v>6</v>
      </c>
      <c r="G4717" t="str">
        <f>VLOOKUP(E4717,Clustering!$A$6:$B$370,2,FALSE)</f>
        <v>Winter</v>
      </c>
      <c r="H4717">
        <f>IF('Peaker Keys'!$B$29&gt;0,MAX(0,MIN('Peaker Keys'!$B$10,B4717/'Peaker Keys'!$B$29)),0)</f>
        <v>0</v>
      </c>
      <c r="I4717">
        <f>MAX(0,MIN('Peaker Keys'!$B$10,C4717/'Peaker Keys'!$B$30))</f>
        <v>6.8229452003156395E-3</v>
      </c>
      <c r="J4717">
        <f>IF('Peaker Keys'!$B$31=1,H4717,I4717)</f>
        <v>0</v>
      </c>
    </row>
    <row r="4718" spans="1:10" x14ac:dyDescent="0.25">
      <c r="A4718">
        <v>4712</v>
      </c>
      <c r="B4718">
        <v>0</v>
      </c>
      <c r="C4718">
        <v>814.5</v>
      </c>
      <c r="D4718">
        <f>MOD(A4718-1+'Peaker Keys'!$B$7,'Peaker Keys'!$B$5)</f>
        <v>4735</v>
      </c>
      <c r="E4718">
        <f>INT(D4718/'Peaker Keys'!$B$6)+1</f>
        <v>198</v>
      </c>
      <c r="F4718">
        <f>MOD(D4718,'Peaker Keys'!$B$6)</f>
        <v>7</v>
      </c>
      <c r="G4718" t="str">
        <f>VLOOKUP(E4718,Clustering!$A$6:$B$370,2,FALSE)</f>
        <v>Winter</v>
      </c>
      <c r="H4718">
        <f>IF('Peaker Keys'!$B$29&gt;0,MAX(0,MIN('Peaker Keys'!$B$10,B4718/'Peaker Keys'!$B$29)),0)</f>
        <v>0</v>
      </c>
      <c r="I4718">
        <f>MAX(0,MIN('Peaker Keys'!$B$10,C4718/'Peaker Keys'!$B$30))</f>
        <v>6.8229452003156395E-3</v>
      </c>
      <c r="J4718">
        <f>IF('Peaker Keys'!$B$31=1,H4718,I4718)</f>
        <v>0</v>
      </c>
    </row>
    <row r="4719" spans="1:10" x14ac:dyDescent="0.25">
      <c r="A4719">
        <v>4713</v>
      </c>
      <c r="B4719">
        <v>0</v>
      </c>
      <c r="C4719">
        <v>814.5</v>
      </c>
      <c r="D4719">
        <f>MOD(A4719-1+'Peaker Keys'!$B$7,'Peaker Keys'!$B$5)</f>
        <v>4736</v>
      </c>
      <c r="E4719">
        <f>INT(D4719/'Peaker Keys'!$B$6)+1</f>
        <v>198</v>
      </c>
      <c r="F4719">
        <f>MOD(D4719,'Peaker Keys'!$B$6)</f>
        <v>8</v>
      </c>
      <c r="G4719" t="str">
        <f>VLOOKUP(E4719,Clustering!$A$6:$B$370,2,FALSE)</f>
        <v>Winter</v>
      </c>
      <c r="H4719">
        <f>IF('Peaker Keys'!$B$29&gt;0,MAX(0,MIN('Peaker Keys'!$B$10,B4719/'Peaker Keys'!$B$29)),0)</f>
        <v>0</v>
      </c>
      <c r="I4719">
        <f>MAX(0,MIN('Peaker Keys'!$B$10,C4719/'Peaker Keys'!$B$30))</f>
        <v>6.8229452003156395E-3</v>
      </c>
      <c r="J4719">
        <f>IF('Peaker Keys'!$B$31=1,H4719,I4719)</f>
        <v>0</v>
      </c>
    </row>
    <row r="4720" spans="1:10" x14ac:dyDescent="0.25">
      <c r="A4720">
        <v>4714</v>
      </c>
      <c r="B4720">
        <v>0</v>
      </c>
      <c r="C4720">
        <v>814.5</v>
      </c>
      <c r="D4720">
        <f>MOD(A4720-1+'Peaker Keys'!$B$7,'Peaker Keys'!$B$5)</f>
        <v>4737</v>
      </c>
      <c r="E4720">
        <f>INT(D4720/'Peaker Keys'!$B$6)+1</f>
        <v>198</v>
      </c>
      <c r="F4720">
        <f>MOD(D4720,'Peaker Keys'!$B$6)</f>
        <v>9</v>
      </c>
      <c r="G4720" t="str">
        <f>VLOOKUP(E4720,Clustering!$A$6:$B$370,2,FALSE)</f>
        <v>Winter</v>
      </c>
      <c r="H4720">
        <f>IF('Peaker Keys'!$B$29&gt;0,MAX(0,MIN('Peaker Keys'!$B$10,B4720/'Peaker Keys'!$B$29)),0)</f>
        <v>0</v>
      </c>
      <c r="I4720">
        <f>MAX(0,MIN('Peaker Keys'!$B$10,C4720/'Peaker Keys'!$B$30))</f>
        <v>6.8229452003156395E-3</v>
      </c>
      <c r="J4720">
        <f>IF('Peaker Keys'!$B$31=1,H4720,I4720)</f>
        <v>0</v>
      </c>
    </row>
    <row r="4721" spans="1:10" x14ac:dyDescent="0.25">
      <c r="A4721">
        <v>4715</v>
      </c>
      <c r="B4721">
        <v>0</v>
      </c>
      <c r="C4721">
        <v>846.7</v>
      </c>
      <c r="D4721">
        <f>MOD(A4721-1+'Peaker Keys'!$B$7,'Peaker Keys'!$B$5)</f>
        <v>4738</v>
      </c>
      <c r="E4721">
        <f>INT(D4721/'Peaker Keys'!$B$6)+1</f>
        <v>198</v>
      </c>
      <c r="F4721">
        <f>MOD(D4721,'Peaker Keys'!$B$6)</f>
        <v>10</v>
      </c>
      <c r="G4721" t="str">
        <f>VLOOKUP(E4721,Clustering!$A$6:$B$370,2,FALSE)</f>
        <v>Winter</v>
      </c>
      <c r="H4721">
        <f>IF('Peaker Keys'!$B$29&gt;0,MAX(0,MIN('Peaker Keys'!$B$10,B4721/'Peaker Keys'!$B$29)),0)</f>
        <v>0</v>
      </c>
      <c r="I4721">
        <f>MAX(0,MIN('Peaker Keys'!$B$10,C4721/'Peaker Keys'!$B$30))</f>
        <v>7.0926798049198922E-3</v>
      </c>
      <c r="J4721">
        <f>IF('Peaker Keys'!$B$31=1,H4721,I4721)</f>
        <v>0</v>
      </c>
    </row>
    <row r="4722" spans="1:10" x14ac:dyDescent="0.25">
      <c r="A4722">
        <v>4716</v>
      </c>
      <c r="B4722">
        <v>0</v>
      </c>
      <c r="C4722">
        <v>878.1</v>
      </c>
      <c r="D4722">
        <f>MOD(A4722-1+'Peaker Keys'!$B$7,'Peaker Keys'!$B$5)</f>
        <v>4739</v>
      </c>
      <c r="E4722">
        <f>INT(D4722/'Peaker Keys'!$B$6)+1</f>
        <v>198</v>
      </c>
      <c r="F4722">
        <f>MOD(D4722,'Peaker Keys'!$B$6)</f>
        <v>11</v>
      </c>
      <c r="G4722" t="str">
        <f>VLOOKUP(E4722,Clustering!$A$6:$B$370,2,FALSE)</f>
        <v>Winter</v>
      </c>
      <c r="H4722">
        <f>IF('Peaker Keys'!$B$29&gt;0,MAX(0,MIN('Peaker Keys'!$B$10,B4722/'Peaker Keys'!$B$29)),0)</f>
        <v>0</v>
      </c>
      <c r="I4722">
        <f>MAX(0,MIN('Peaker Keys'!$B$10,C4722/'Peaker Keys'!$B$30))</f>
        <v>7.3557129286644114E-3</v>
      </c>
      <c r="J4722">
        <f>IF('Peaker Keys'!$B$31=1,H4722,I4722)</f>
        <v>0</v>
      </c>
    </row>
    <row r="4723" spans="1:10" x14ac:dyDescent="0.25">
      <c r="A4723">
        <v>4717</v>
      </c>
      <c r="B4723">
        <v>0</v>
      </c>
      <c r="C4723">
        <v>878.1</v>
      </c>
      <c r="D4723">
        <f>MOD(A4723-1+'Peaker Keys'!$B$7,'Peaker Keys'!$B$5)</f>
        <v>4740</v>
      </c>
      <c r="E4723">
        <f>INT(D4723/'Peaker Keys'!$B$6)+1</f>
        <v>198</v>
      </c>
      <c r="F4723">
        <f>MOD(D4723,'Peaker Keys'!$B$6)</f>
        <v>12</v>
      </c>
      <c r="G4723" t="str">
        <f>VLOOKUP(E4723,Clustering!$A$6:$B$370,2,FALSE)</f>
        <v>Winter</v>
      </c>
      <c r="H4723">
        <f>IF('Peaker Keys'!$B$29&gt;0,MAX(0,MIN('Peaker Keys'!$B$10,B4723/'Peaker Keys'!$B$29)),0)</f>
        <v>0</v>
      </c>
      <c r="I4723">
        <f>MAX(0,MIN('Peaker Keys'!$B$10,C4723/'Peaker Keys'!$B$30))</f>
        <v>7.3557129286644114E-3</v>
      </c>
      <c r="J4723">
        <f>IF('Peaker Keys'!$B$31=1,H4723,I4723)</f>
        <v>0</v>
      </c>
    </row>
    <row r="4724" spans="1:10" x14ac:dyDescent="0.25">
      <c r="A4724">
        <v>4718</v>
      </c>
      <c r="B4724">
        <v>0</v>
      </c>
      <c r="C4724">
        <v>1131.5999999999999</v>
      </c>
      <c r="D4724">
        <f>MOD(A4724-1+'Peaker Keys'!$B$7,'Peaker Keys'!$B$5)</f>
        <v>4741</v>
      </c>
      <c r="E4724">
        <f>INT(D4724/'Peaker Keys'!$B$6)+1</f>
        <v>198</v>
      </c>
      <c r="F4724">
        <f>MOD(D4724,'Peaker Keys'!$B$6)</f>
        <v>13</v>
      </c>
      <c r="G4724" t="str">
        <f>VLOOKUP(E4724,Clustering!$A$6:$B$370,2,FALSE)</f>
        <v>Winter</v>
      </c>
      <c r="H4724">
        <f>IF('Peaker Keys'!$B$29&gt;0,MAX(0,MIN('Peaker Keys'!$B$10,B4724/'Peaker Keys'!$B$29)),0)</f>
        <v>0</v>
      </c>
      <c r="I4724">
        <f>MAX(0,MIN('Peaker Keys'!$B$10,C4724/'Peaker Keys'!$B$30))</f>
        <v>9.479244676092298E-3</v>
      </c>
      <c r="J4724">
        <f>IF('Peaker Keys'!$B$31=1,H4724,I4724)</f>
        <v>0</v>
      </c>
    </row>
    <row r="4725" spans="1:10" x14ac:dyDescent="0.25">
      <c r="A4725">
        <v>4719</v>
      </c>
      <c r="B4725">
        <v>0</v>
      </c>
      <c r="C4725">
        <v>2763</v>
      </c>
      <c r="D4725">
        <f>MOD(A4725-1+'Peaker Keys'!$B$7,'Peaker Keys'!$B$5)</f>
        <v>4742</v>
      </c>
      <c r="E4725">
        <f>INT(D4725/'Peaker Keys'!$B$6)+1</f>
        <v>198</v>
      </c>
      <c r="F4725">
        <f>MOD(D4725,'Peaker Keys'!$B$6)</f>
        <v>14</v>
      </c>
      <c r="G4725" t="str">
        <f>VLOOKUP(E4725,Clustering!$A$6:$B$370,2,FALSE)</f>
        <v>Winter</v>
      </c>
      <c r="H4725">
        <f>IF('Peaker Keys'!$B$29&gt;0,MAX(0,MIN('Peaker Keys'!$B$10,B4725/'Peaker Keys'!$B$29)),0)</f>
        <v>0</v>
      </c>
      <c r="I4725">
        <f>MAX(0,MIN('Peaker Keys'!$B$10,C4725/'Peaker Keys'!$B$30))</f>
        <v>2.3145239519302776E-2</v>
      </c>
      <c r="J4725">
        <f>IF('Peaker Keys'!$B$31=1,H4725,I4725)</f>
        <v>0</v>
      </c>
    </row>
    <row r="4726" spans="1:10" x14ac:dyDescent="0.25">
      <c r="A4726">
        <v>4720</v>
      </c>
      <c r="B4726">
        <v>0</v>
      </c>
      <c r="C4726">
        <v>4958.6000000000004</v>
      </c>
      <c r="D4726">
        <f>MOD(A4726-1+'Peaker Keys'!$B$7,'Peaker Keys'!$B$5)</f>
        <v>4743</v>
      </c>
      <c r="E4726">
        <f>INT(D4726/'Peaker Keys'!$B$6)+1</f>
        <v>198</v>
      </c>
      <c r="F4726">
        <f>MOD(D4726,'Peaker Keys'!$B$6)</f>
        <v>15</v>
      </c>
      <c r="G4726" t="str">
        <f>VLOOKUP(E4726,Clustering!$A$6:$B$370,2,FALSE)</f>
        <v>Winter</v>
      </c>
      <c r="H4726">
        <f>IF('Peaker Keys'!$B$29&gt;0,MAX(0,MIN('Peaker Keys'!$B$10,B4726/'Peaker Keys'!$B$29)),0)</f>
        <v>0</v>
      </c>
      <c r="I4726">
        <f>MAX(0,MIN('Peaker Keys'!$B$10,C4726/'Peaker Keys'!$B$30))</f>
        <v>4.1537453738839943E-2</v>
      </c>
      <c r="J4726">
        <f>IF('Peaker Keys'!$B$31=1,H4726,I4726)</f>
        <v>0</v>
      </c>
    </row>
    <row r="4727" spans="1:10" x14ac:dyDescent="0.25">
      <c r="A4727">
        <v>4721</v>
      </c>
      <c r="B4727">
        <v>0</v>
      </c>
      <c r="C4727">
        <v>7098.6</v>
      </c>
      <c r="D4727">
        <f>MOD(A4727-1+'Peaker Keys'!$B$7,'Peaker Keys'!$B$5)</f>
        <v>4744</v>
      </c>
      <c r="E4727">
        <f>INT(D4727/'Peaker Keys'!$B$6)+1</f>
        <v>198</v>
      </c>
      <c r="F4727">
        <f>MOD(D4727,'Peaker Keys'!$B$6)</f>
        <v>16</v>
      </c>
      <c r="G4727" t="str">
        <f>VLOOKUP(E4727,Clustering!$A$6:$B$370,2,FALSE)</f>
        <v>Winter</v>
      </c>
      <c r="H4727">
        <f>IF('Peaker Keys'!$B$29&gt;0,MAX(0,MIN('Peaker Keys'!$B$10,B4727/'Peaker Keys'!$B$29)),0)</f>
        <v>0</v>
      </c>
      <c r="I4727">
        <f>MAX(0,MIN('Peaker Keys'!$B$10,C4727/'Peaker Keys'!$B$30))</f>
        <v>5.9463915038625657E-2</v>
      </c>
      <c r="J4727">
        <f>IF('Peaker Keys'!$B$31=1,H4727,I4727)</f>
        <v>0</v>
      </c>
    </row>
    <row r="4728" spans="1:10" x14ac:dyDescent="0.25">
      <c r="A4728">
        <v>4722</v>
      </c>
      <c r="B4728">
        <v>0</v>
      </c>
      <c r="C4728">
        <v>10034.5</v>
      </c>
      <c r="D4728">
        <f>MOD(A4728-1+'Peaker Keys'!$B$7,'Peaker Keys'!$B$5)</f>
        <v>4745</v>
      </c>
      <c r="E4728">
        <f>INT(D4728/'Peaker Keys'!$B$6)+1</f>
        <v>198</v>
      </c>
      <c r="F4728">
        <f>MOD(D4728,'Peaker Keys'!$B$6)</f>
        <v>17</v>
      </c>
      <c r="G4728" t="str">
        <f>VLOOKUP(E4728,Clustering!$A$6:$B$370,2,FALSE)</f>
        <v>Winter</v>
      </c>
      <c r="H4728">
        <f>IF('Peaker Keys'!$B$29&gt;0,MAX(0,MIN('Peaker Keys'!$B$10,B4728/'Peaker Keys'!$B$29)),0)</f>
        <v>0</v>
      </c>
      <c r="I4728">
        <f>MAX(0,MIN('Peaker Keys'!$B$10,C4728/'Peaker Keys'!$B$30))</f>
        <v>8.4057512108738228E-2</v>
      </c>
      <c r="J4728">
        <f>IF('Peaker Keys'!$B$31=1,H4728,I4728)</f>
        <v>0</v>
      </c>
    </row>
    <row r="4729" spans="1:10" x14ac:dyDescent="0.25">
      <c r="A4729">
        <v>4723</v>
      </c>
      <c r="B4729">
        <v>0</v>
      </c>
      <c r="C4729">
        <v>13915.6</v>
      </c>
      <c r="D4729">
        <f>MOD(A4729-1+'Peaker Keys'!$B$7,'Peaker Keys'!$B$5)</f>
        <v>4746</v>
      </c>
      <c r="E4729">
        <f>INT(D4729/'Peaker Keys'!$B$6)+1</f>
        <v>198</v>
      </c>
      <c r="F4729">
        <f>MOD(D4729,'Peaker Keys'!$B$6)</f>
        <v>18</v>
      </c>
      <c r="G4729" t="str">
        <f>VLOOKUP(E4729,Clustering!$A$6:$B$370,2,FALSE)</f>
        <v>Winter</v>
      </c>
      <c r="H4729">
        <f>IF('Peaker Keys'!$B$29&gt;0,MAX(0,MIN('Peaker Keys'!$B$10,B4729/'Peaker Keys'!$B$29)),0)</f>
        <v>0</v>
      </c>
      <c r="I4729">
        <f>MAX(0,MIN('Peaker Keys'!$B$10,C4729/'Peaker Keys'!$B$30))</f>
        <v>0.11656890881462531</v>
      </c>
      <c r="J4729">
        <f>IF('Peaker Keys'!$B$31=1,H4729,I4729)</f>
        <v>0</v>
      </c>
    </row>
    <row r="4730" spans="1:10" x14ac:dyDescent="0.25">
      <c r="A4730">
        <v>4724</v>
      </c>
      <c r="B4730">
        <v>0</v>
      </c>
      <c r="C4730">
        <v>10526.7</v>
      </c>
      <c r="D4730">
        <f>MOD(A4730-1+'Peaker Keys'!$B$7,'Peaker Keys'!$B$5)</f>
        <v>4747</v>
      </c>
      <c r="E4730">
        <f>INT(D4730/'Peaker Keys'!$B$6)+1</f>
        <v>198</v>
      </c>
      <c r="F4730">
        <f>MOD(D4730,'Peaker Keys'!$B$6)</f>
        <v>19</v>
      </c>
      <c r="G4730" t="str">
        <f>VLOOKUP(E4730,Clustering!$A$6:$B$370,2,FALSE)</f>
        <v>Winter</v>
      </c>
      <c r="H4730">
        <f>IF('Peaker Keys'!$B$29&gt;0,MAX(0,MIN('Peaker Keys'!$B$10,B4730/'Peaker Keys'!$B$29)),0)</f>
        <v>0</v>
      </c>
      <c r="I4730">
        <f>MAX(0,MIN('Peaker Keys'!$B$10,C4730/'Peaker Keys'!$B$30))</f>
        <v>8.8180598207688948E-2</v>
      </c>
      <c r="J4730">
        <f>IF('Peaker Keys'!$B$31=1,H4730,I4730)</f>
        <v>0</v>
      </c>
    </row>
    <row r="4731" spans="1:10" x14ac:dyDescent="0.25">
      <c r="A4731">
        <v>4725</v>
      </c>
      <c r="B4731">
        <v>0</v>
      </c>
      <c r="C4731">
        <v>5438.9</v>
      </c>
      <c r="D4731">
        <f>MOD(A4731-1+'Peaker Keys'!$B$7,'Peaker Keys'!$B$5)</f>
        <v>4748</v>
      </c>
      <c r="E4731">
        <f>INT(D4731/'Peaker Keys'!$B$6)+1</f>
        <v>198</v>
      </c>
      <c r="F4731">
        <f>MOD(D4731,'Peaker Keys'!$B$6)</f>
        <v>20</v>
      </c>
      <c r="G4731" t="str">
        <f>VLOOKUP(E4731,Clustering!$A$6:$B$370,2,FALSE)</f>
        <v>Winter</v>
      </c>
      <c r="H4731">
        <f>IF('Peaker Keys'!$B$29&gt;0,MAX(0,MIN('Peaker Keys'!$B$10,B4731/'Peaker Keys'!$B$29)),0)</f>
        <v>0</v>
      </c>
      <c r="I4731">
        <f>MAX(0,MIN('Peaker Keys'!$B$10,C4731/'Peaker Keys'!$B$30))</f>
        <v>4.5560855310002125E-2</v>
      </c>
      <c r="J4731">
        <f>IF('Peaker Keys'!$B$31=1,H4731,I4731)</f>
        <v>0</v>
      </c>
    </row>
    <row r="4732" spans="1:10" x14ac:dyDescent="0.25">
      <c r="A4732">
        <v>4726</v>
      </c>
      <c r="B4732">
        <v>0</v>
      </c>
      <c r="C4732">
        <v>2567.5</v>
      </c>
      <c r="D4732">
        <f>MOD(A4732-1+'Peaker Keys'!$B$7,'Peaker Keys'!$B$5)</f>
        <v>4749</v>
      </c>
      <c r="E4732">
        <f>INT(D4732/'Peaker Keys'!$B$6)+1</f>
        <v>198</v>
      </c>
      <c r="F4732">
        <f>MOD(D4732,'Peaker Keys'!$B$6)</f>
        <v>21</v>
      </c>
      <c r="G4732" t="str">
        <f>VLOOKUP(E4732,Clustering!$A$6:$B$370,2,FALSE)</f>
        <v>Winter</v>
      </c>
      <c r="H4732">
        <f>IF('Peaker Keys'!$B$29&gt;0,MAX(0,MIN('Peaker Keys'!$B$10,B4732/'Peaker Keys'!$B$29)),0)</f>
        <v>0</v>
      </c>
      <c r="I4732">
        <f>MAX(0,MIN('Peaker Keys'!$B$10,C4732/'Peaker Keys'!$B$30))</f>
        <v>2.1507565134205531E-2</v>
      </c>
      <c r="J4732">
        <f>IF('Peaker Keys'!$B$31=1,H4732,I4732)</f>
        <v>0</v>
      </c>
    </row>
    <row r="4733" spans="1:10" x14ac:dyDescent="0.25">
      <c r="A4733">
        <v>4727</v>
      </c>
      <c r="B4733">
        <v>0</v>
      </c>
      <c r="C4733">
        <v>1979.2</v>
      </c>
      <c r="D4733">
        <f>MOD(A4733-1+'Peaker Keys'!$B$7,'Peaker Keys'!$B$5)</f>
        <v>4750</v>
      </c>
      <c r="E4733">
        <f>INT(D4733/'Peaker Keys'!$B$6)+1</f>
        <v>198</v>
      </c>
      <c r="F4733">
        <f>MOD(D4733,'Peaker Keys'!$B$6)</f>
        <v>22</v>
      </c>
      <c r="G4733" t="str">
        <f>VLOOKUP(E4733,Clustering!$A$6:$B$370,2,FALSE)</f>
        <v>Winter</v>
      </c>
      <c r="H4733">
        <f>IF('Peaker Keys'!$B$29&gt;0,MAX(0,MIN('Peaker Keys'!$B$10,B4733/'Peaker Keys'!$B$29)),0)</f>
        <v>0</v>
      </c>
      <c r="I4733">
        <f>MAX(0,MIN('Peaker Keys'!$B$10,C4733/'Peaker Keys'!$B$30))</f>
        <v>1.6579463646979389E-2</v>
      </c>
      <c r="J4733">
        <f>IF('Peaker Keys'!$B$31=1,H4733,I4733)</f>
        <v>0</v>
      </c>
    </row>
    <row r="4734" spans="1:10" x14ac:dyDescent="0.25">
      <c r="A4734">
        <v>4728</v>
      </c>
      <c r="B4734">
        <v>0</v>
      </c>
      <c r="C4734">
        <v>1979.2</v>
      </c>
      <c r="D4734">
        <f>MOD(A4734-1+'Peaker Keys'!$B$7,'Peaker Keys'!$B$5)</f>
        <v>4751</v>
      </c>
      <c r="E4734">
        <f>INT(D4734/'Peaker Keys'!$B$6)+1</f>
        <v>198</v>
      </c>
      <c r="F4734">
        <f>MOD(D4734,'Peaker Keys'!$B$6)</f>
        <v>23</v>
      </c>
      <c r="G4734" t="str">
        <f>VLOOKUP(E4734,Clustering!$A$6:$B$370,2,FALSE)</f>
        <v>Winter</v>
      </c>
      <c r="H4734">
        <f>IF('Peaker Keys'!$B$29&gt;0,MAX(0,MIN('Peaker Keys'!$B$10,B4734/'Peaker Keys'!$B$29)),0)</f>
        <v>0</v>
      </c>
      <c r="I4734">
        <f>MAX(0,MIN('Peaker Keys'!$B$10,C4734/'Peaker Keys'!$B$30))</f>
        <v>1.6579463646979389E-2</v>
      </c>
      <c r="J4734">
        <f>IF('Peaker Keys'!$B$31=1,H4734,I4734)</f>
        <v>0</v>
      </c>
    </row>
    <row r="4735" spans="1:10" x14ac:dyDescent="0.25">
      <c r="A4735">
        <v>4729</v>
      </c>
      <c r="B4735">
        <v>0</v>
      </c>
      <c r="C4735">
        <v>1979.2</v>
      </c>
      <c r="D4735">
        <f>MOD(A4735-1+'Peaker Keys'!$B$7,'Peaker Keys'!$B$5)</f>
        <v>4752</v>
      </c>
      <c r="E4735">
        <f>INT(D4735/'Peaker Keys'!$B$6)+1</f>
        <v>199</v>
      </c>
      <c r="F4735">
        <f>MOD(D4735,'Peaker Keys'!$B$6)</f>
        <v>0</v>
      </c>
      <c r="G4735" t="str">
        <f>VLOOKUP(E4735,Clustering!$A$6:$B$370,2,FALSE)</f>
        <v>Summer Peak</v>
      </c>
      <c r="H4735">
        <f>IF('Peaker Keys'!$B$29&gt;0,MAX(0,MIN('Peaker Keys'!$B$10,B4735/'Peaker Keys'!$B$29)),0)</f>
        <v>0</v>
      </c>
      <c r="I4735">
        <f>MAX(0,MIN('Peaker Keys'!$B$10,C4735/'Peaker Keys'!$B$30))</f>
        <v>1.6579463646979389E-2</v>
      </c>
      <c r="J4735">
        <f>IF('Peaker Keys'!$B$31=1,H4735,I4735)</f>
        <v>0</v>
      </c>
    </row>
    <row r="4736" spans="1:10" x14ac:dyDescent="0.25">
      <c r="A4736">
        <v>4730</v>
      </c>
      <c r="B4736">
        <v>0</v>
      </c>
      <c r="C4736">
        <v>1979.2</v>
      </c>
      <c r="D4736">
        <f>MOD(A4736-1+'Peaker Keys'!$B$7,'Peaker Keys'!$B$5)</f>
        <v>4753</v>
      </c>
      <c r="E4736">
        <f>INT(D4736/'Peaker Keys'!$B$6)+1</f>
        <v>199</v>
      </c>
      <c r="F4736">
        <f>MOD(D4736,'Peaker Keys'!$B$6)</f>
        <v>1</v>
      </c>
      <c r="G4736" t="str">
        <f>VLOOKUP(E4736,Clustering!$A$6:$B$370,2,FALSE)</f>
        <v>Summer Peak</v>
      </c>
      <c r="H4736">
        <f>IF('Peaker Keys'!$B$29&gt;0,MAX(0,MIN('Peaker Keys'!$B$10,B4736/'Peaker Keys'!$B$29)),0)</f>
        <v>0</v>
      </c>
      <c r="I4736">
        <f>MAX(0,MIN('Peaker Keys'!$B$10,C4736/'Peaker Keys'!$B$30))</f>
        <v>1.6579463646979389E-2</v>
      </c>
      <c r="J4736">
        <f>IF('Peaker Keys'!$B$31=1,H4736,I4736)</f>
        <v>0</v>
      </c>
    </row>
    <row r="4737" spans="1:10" x14ac:dyDescent="0.25">
      <c r="A4737">
        <v>4731</v>
      </c>
      <c r="B4737">
        <v>0</v>
      </c>
      <c r="C4737">
        <v>1979.2</v>
      </c>
      <c r="D4737">
        <f>MOD(A4737-1+'Peaker Keys'!$B$7,'Peaker Keys'!$B$5)</f>
        <v>4754</v>
      </c>
      <c r="E4737">
        <f>INT(D4737/'Peaker Keys'!$B$6)+1</f>
        <v>199</v>
      </c>
      <c r="F4737">
        <f>MOD(D4737,'Peaker Keys'!$B$6)</f>
        <v>2</v>
      </c>
      <c r="G4737" t="str">
        <f>VLOOKUP(E4737,Clustering!$A$6:$B$370,2,FALSE)</f>
        <v>Summer Peak</v>
      </c>
      <c r="H4737">
        <f>IF('Peaker Keys'!$B$29&gt;0,MAX(0,MIN('Peaker Keys'!$B$10,B4737/'Peaker Keys'!$B$29)),0)</f>
        <v>0</v>
      </c>
      <c r="I4737">
        <f>MAX(0,MIN('Peaker Keys'!$B$10,C4737/'Peaker Keys'!$B$30))</f>
        <v>1.6579463646979389E-2</v>
      </c>
      <c r="J4737">
        <f>IF('Peaker Keys'!$B$31=1,H4737,I4737)</f>
        <v>0</v>
      </c>
    </row>
    <row r="4738" spans="1:10" x14ac:dyDescent="0.25">
      <c r="A4738">
        <v>4732</v>
      </c>
      <c r="B4738">
        <v>0</v>
      </c>
      <c r="C4738">
        <v>1979.2</v>
      </c>
      <c r="D4738">
        <f>MOD(A4738-1+'Peaker Keys'!$B$7,'Peaker Keys'!$B$5)</f>
        <v>4755</v>
      </c>
      <c r="E4738">
        <f>INT(D4738/'Peaker Keys'!$B$6)+1</f>
        <v>199</v>
      </c>
      <c r="F4738">
        <f>MOD(D4738,'Peaker Keys'!$B$6)</f>
        <v>3</v>
      </c>
      <c r="G4738" t="str">
        <f>VLOOKUP(E4738,Clustering!$A$6:$B$370,2,FALSE)</f>
        <v>Summer Peak</v>
      </c>
      <c r="H4738">
        <f>IF('Peaker Keys'!$B$29&gt;0,MAX(0,MIN('Peaker Keys'!$B$10,B4738/'Peaker Keys'!$B$29)),0)</f>
        <v>0</v>
      </c>
      <c r="I4738">
        <f>MAX(0,MIN('Peaker Keys'!$B$10,C4738/'Peaker Keys'!$B$30))</f>
        <v>1.6579463646979389E-2</v>
      </c>
      <c r="J4738">
        <f>IF('Peaker Keys'!$B$31=1,H4738,I4738)</f>
        <v>0</v>
      </c>
    </row>
    <row r="4739" spans="1:10" x14ac:dyDescent="0.25">
      <c r="A4739">
        <v>4733</v>
      </c>
      <c r="B4739">
        <v>0</v>
      </c>
      <c r="C4739">
        <v>1947.6</v>
      </c>
      <c r="D4739">
        <f>MOD(A4739-1+'Peaker Keys'!$B$7,'Peaker Keys'!$B$5)</f>
        <v>4756</v>
      </c>
      <c r="E4739">
        <f>INT(D4739/'Peaker Keys'!$B$6)+1</f>
        <v>199</v>
      </c>
      <c r="F4739">
        <f>MOD(D4739,'Peaker Keys'!$B$6)</f>
        <v>4</v>
      </c>
      <c r="G4739" t="str">
        <f>VLOOKUP(E4739,Clustering!$A$6:$B$370,2,FALSE)</f>
        <v>Summer Peak</v>
      </c>
      <c r="H4739">
        <f>IF('Peaker Keys'!$B$29&gt;0,MAX(0,MIN('Peaker Keys'!$B$10,B4739/'Peaker Keys'!$B$29)),0)</f>
        <v>0</v>
      </c>
      <c r="I4739">
        <f>MAX(0,MIN('Peaker Keys'!$B$10,C4739/'Peaker Keys'!$B$30))</f>
        <v>1.6314755153019937E-2</v>
      </c>
      <c r="J4739">
        <f>IF('Peaker Keys'!$B$31=1,H4739,I4739)</f>
        <v>0</v>
      </c>
    </row>
    <row r="4740" spans="1:10" x14ac:dyDescent="0.25">
      <c r="A4740">
        <v>4734</v>
      </c>
      <c r="B4740">
        <v>0</v>
      </c>
      <c r="C4740">
        <v>1915.6</v>
      </c>
      <c r="D4740">
        <f>MOD(A4740-1+'Peaker Keys'!$B$7,'Peaker Keys'!$B$5)</f>
        <v>4757</v>
      </c>
      <c r="E4740">
        <f>INT(D4740/'Peaker Keys'!$B$6)+1</f>
        <v>199</v>
      </c>
      <c r="F4740">
        <f>MOD(D4740,'Peaker Keys'!$B$6)</f>
        <v>5</v>
      </c>
      <c r="G4740" t="str">
        <f>VLOOKUP(E4740,Clustering!$A$6:$B$370,2,FALSE)</f>
        <v>Summer Peak</v>
      </c>
      <c r="H4740">
        <f>IF('Peaker Keys'!$B$29&gt;0,MAX(0,MIN('Peaker Keys'!$B$10,B4740/'Peaker Keys'!$B$29)),0)</f>
        <v>0</v>
      </c>
      <c r="I4740">
        <f>MAX(0,MIN('Peaker Keys'!$B$10,C4740/'Peaker Keys'!$B$30))</f>
        <v>1.6046695918630619E-2</v>
      </c>
      <c r="J4740">
        <f>IF('Peaker Keys'!$B$31=1,H4740,I4740)</f>
        <v>0</v>
      </c>
    </row>
    <row r="4741" spans="1:10" x14ac:dyDescent="0.25">
      <c r="A4741">
        <v>4735</v>
      </c>
      <c r="B4741">
        <v>0</v>
      </c>
      <c r="C4741">
        <v>1915.6</v>
      </c>
      <c r="D4741">
        <f>MOD(A4741-1+'Peaker Keys'!$B$7,'Peaker Keys'!$B$5)</f>
        <v>4758</v>
      </c>
      <c r="E4741">
        <f>INT(D4741/'Peaker Keys'!$B$6)+1</f>
        <v>199</v>
      </c>
      <c r="F4741">
        <f>MOD(D4741,'Peaker Keys'!$B$6)</f>
        <v>6</v>
      </c>
      <c r="G4741" t="str">
        <f>VLOOKUP(E4741,Clustering!$A$6:$B$370,2,FALSE)</f>
        <v>Summer Peak</v>
      </c>
      <c r="H4741">
        <f>IF('Peaker Keys'!$B$29&gt;0,MAX(0,MIN('Peaker Keys'!$B$10,B4741/'Peaker Keys'!$B$29)),0)</f>
        <v>0</v>
      </c>
      <c r="I4741">
        <f>MAX(0,MIN('Peaker Keys'!$B$10,C4741/'Peaker Keys'!$B$30))</f>
        <v>1.6046695918630619E-2</v>
      </c>
      <c r="J4741">
        <f>IF('Peaker Keys'!$B$31=1,H4741,I4741)</f>
        <v>0</v>
      </c>
    </row>
    <row r="4742" spans="1:10" x14ac:dyDescent="0.25">
      <c r="A4742">
        <v>4736</v>
      </c>
      <c r="B4742">
        <v>0</v>
      </c>
      <c r="C4742">
        <v>1915.6</v>
      </c>
      <c r="D4742">
        <f>MOD(A4742-1+'Peaker Keys'!$B$7,'Peaker Keys'!$B$5)</f>
        <v>4759</v>
      </c>
      <c r="E4742">
        <f>INT(D4742/'Peaker Keys'!$B$6)+1</f>
        <v>199</v>
      </c>
      <c r="F4742">
        <f>MOD(D4742,'Peaker Keys'!$B$6)</f>
        <v>7</v>
      </c>
      <c r="G4742" t="str">
        <f>VLOOKUP(E4742,Clustering!$A$6:$B$370,2,FALSE)</f>
        <v>Summer Peak</v>
      </c>
      <c r="H4742">
        <f>IF('Peaker Keys'!$B$29&gt;0,MAX(0,MIN('Peaker Keys'!$B$10,B4742/'Peaker Keys'!$B$29)),0)</f>
        <v>0</v>
      </c>
      <c r="I4742">
        <f>MAX(0,MIN('Peaker Keys'!$B$10,C4742/'Peaker Keys'!$B$30))</f>
        <v>1.6046695918630619E-2</v>
      </c>
      <c r="J4742">
        <f>IF('Peaker Keys'!$B$31=1,H4742,I4742)</f>
        <v>0</v>
      </c>
    </row>
    <row r="4743" spans="1:10" x14ac:dyDescent="0.25">
      <c r="A4743">
        <v>4737</v>
      </c>
      <c r="B4743">
        <v>0</v>
      </c>
      <c r="C4743">
        <v>1915.6</v>
      </c>
      <c r="D4743">
        <f>MOD(A4743-1+'Peaker Keys'!$B$7,'Peaker Keys'!$B$5)</f>
        <v>4760</v>
      </c>
      <c r="E4743">
        <f>INT(D4743/'Peaker Keys'!$B$6)+1</f>
        <v>199</v>
      </c>
      <c r="F4743">
        <f>MOD(D4743,'Peaker Keys'!$B$6)</f>
        <v>8</v>
      </c>
      <c r="G4743" t="str">
        <f>VLOOKUP(E4743,Clustering!$A$6:$B$370,2,FALSE)</f>
        <v>Summer Peak</v>
      </c>
      <c r="H4743">
        <f>IF('Peaker Keys'!$B$29&gt;0,MAX(0,MIN('Peaker Keys'!$B$10,B4743/'Peaker Keys'!$B$29)),0)</f>
        <v>0</v>
      </c>
      <c r="I4743">
        <f>MAX(0,MIN('Peaker Keys'!$B$10,C4743/'Peaker Keys'!$B$30))</f>
        <v>1.6046695918630619E-2</v>
      </c>
      <c r="J4743">
        <f>IF('Peaker Keys'!$B$31=1,H4743,I4743)</f>
        <v>0</v>
      </c>
    </row>
    <row r="4744" spans="1:10" x14ac:dyDescent="0.25">
      <c r="A4744">
        <v>4738</v>
      </c>
      <c r="B4744">
        <v>0</v>
      </c>
      <c r="C4744">
        <v>1915.6</v>
      </c>
      <c r="D4744">
        <f>MOD(A4744-1+'Peaker Keys'!$B$7,'Peaker Keys'!$B$5)</f>
        <v>4761</v>
      </c>
      <c r="E4744">
        <f>INT(D4744/'Peaker Keys'!$B$6)+1</f>
        <v>199</v>
      </c>
      <c r="F4744">
        <f>MOD(D4744,'Peaker Keys'!$B$6)</f>
        <v>9</v>
      </c>
      <c r="G4744" t="str">
        <f>VLOOKUP(E4744,Clustering!$A$6:$B$370,2,FALSE)</f>
        <v>Summer Peak</v>
      </c>
      <c r="H4744">
        <f>IF('Peaker Keys'!$B$29&gt;0,MAX(0,MIN('Peaker Keys'!$B$10,B4744/'Peaker Keys'!$B$29)),0)</f>
        <v>0</v>
      </c>
      <c r="I4744">
        <f>MAX(0,MIN('Peaker Keys'!$B$10,C4744/'Peaker Keys'!$B$30))</f>
        <v>1.6046695918630619E-2</v>
      </c>
      <c r="J4744">
        <f>IF('Peaker Keys'!$B$31=1,H4744,I4744)</f>
        <v>0</v>
      </c>
    </row>
    <row r="4745" spans="1:10" x14ac:dyDescent="0.25">
      <c r="A4745">
        <v>4739</v>
      </c>
      <c r="B4745">
        <v>0</v>
      </c>
      <c r="C4745">
        <v>2169.1</v>
      </c>
      <c r="D4745">
        <f>MOD(A4745-1+'Peaker Keys'!$B$7,'Peaker Keys'!$B$5)</f>
        <v>4762</v>
      </c>
      <c r="E4745">
        <f>INT(D4745/'Peaker Keys'!$B$6)+1</f>
        <v>199</v>
      </c>
      <c r="F4745">
        <f>MOD(D4745,'Peaker Keys'!$B$6)</f>
        <v>10</v>
      </c>
      <c r="G4745" t="str">
        <f>VLOOKUP(E4745,Clustering!$A$6:$B$370,2,FALSE)</f>
        <v>Summer Peak</v>
      </c>
      <c r="H4745">
        <f>IF('Peaker Keys'!$B$29&gt;0,MAX(0,MIN('Peaker Keys'!$B$10,B4745/'Peaker Keys'!$B$29)),0)</f>
        <v>0</v>
      </c>
      <c r="I4745">
        <f>MAX(0,MIN('Peaker Keys'!$B$10,C4745/'Peaker Keys'!$B$30))</f>
        <v>1.8170227666058504E-2</v>
      </c>
      <c r="J4745">
        <f>IF('Peaker Keys'!$B$31=1,H4745,I4745)</f>
        <v>0</v>
      </c>
    </row>
    <row r="4746" spans="1:10" x14ac:dyDescent="0.25">
      <c r="A4746">
        <v>4740</v>
      </c>
      <c r="B4746">
        <v>0</v>
      </c>
      <c r="C4746">
        <v>7616</v>
      </c>
      <c r="D4746">
        <f>MOD(A4746-1+'Peaker Keys'!$B$7,'Peaker Keys'!$B$5)</f>
        <v>4763</v>
      </c>
      <c r="E4746">
        <f>INT(D4746/'Peaker Keys'!$B$6)+1</f>
        <v>199</v>
      </c>
      <c r="F4746">
        <f>MOD(D4746,'Peaker Keys'!$B$6)</f>
        <v>11</v>
      </c>
      <c r="G4746" t="str">
        <f>VLOOKUP(E4746,Clustering!$A$6:$B$370,2,FALSE)</f>
        <v>Summer Peak</v>
      </c>
      <c r="H4746">
        <f>IF('Peaker Keys'!$B$29&gt;0,MAX(0,MIN('Peaker Keys'!$B$10,B4746/'Peaker Keys'!$B$29)),0)</f>
        <v>0</v>
      </c>
      <c r="I4746">
        <f>MAX(0,MIN('Peaker Keys'!$B$10,C4746/'Peaker Keys'!$B$30))</f>
        <v>6.3798097784657962E-2</v>
      </c>
      <c r="J4746">
        <f>IF('Peaker Keys'!$B$31=1,H4746,I4746)</f>
        <v>0</v>
      </c>
    </row>
    <row r="4747" spans="1:10" x14ac:dyDescent="0.25">
      <c r="A4747">
        <v>4741</v>
      </c>
      <c r="B4747">
        <v>225.4</v>
      </c>
      <c r="C4747">
        <v>11968.5</v>
      </c>
      <c r="D4747">
        <f>MOD(A4747-1+'Peaker Keys'!$B$7,'Peaker Keys'!$B$5)</f>
        <v>4764</v>
      </c>
      <c r="E4747">
        <f>INT(D4747/'Peaker Keys'!$B$6)+1</f>
        <v>199</v>
      </c>
      <c r="F4747">
        <f>MOD(D4747,'Peaker Keys'!$B$6)</f>
        <v>12</v>
      </c>
      <c r="G4747" t="str">
        <f>VLOOKUP(E4747,Clustering!$A$6:$B$370,2,FALSE)</f>
        <v>Summer Peak</v>
      </c>
      <c r="H4747">
        <f>IF('Peaker Keys'!$B$29&gt;0,MAX(0,MIN('Peaker Keys'!$B$10,B4747/'Peaker Keys'!$B$29)),0)</f>
        <v>0.53010348071495772</v>
      </c>
      <c r="I4747">
        <f>MAX(0,MIN('Peaker Keys'!$B$10,C4747/'Peaker Keys'!$B$30))</f>
        <v>0.1002583420871427</v>
      </c>
      <c r="J4747">
        <f>IF('Peaker Keys'!$B$31=1,H4747,I4747)</f>
        <v>0.53010348071495772</v>
      </c>
    </row>
    <row r="4748" spans="1:10" x14ac:dyDescent="0.25">
      <c r="A4748">
        <v>4742</v>
      </c>
      <c r="B4748">
        <v>225.4</v>
      </c>
      <c r="C4748">
        <v>17636.099999999999</v>
      </c>
      <c r="D4748">
        <f>MOD(A4748-1+'Peaker Keys'!$B$7,'Peaker Keys'!$B$5)</f>
        <v>4765</v>
      </c>
      <c r="E4748">
        <f>INT(D4748/'Peaker Keys'!$B$6)+1</f>
        <v>199</v>
      </c>
      <c r="F4748">
        <f>MOD(D4748,'Peaker Keys'!$B$6)</f>
        <v>13</v>
      </c>
      <c r="G4748" t="str">
        <f>VLOOKUP(E4748,Clustering!$A$6:$B$370,2,FALSE)</f>
        <v>Summer Peak</v>
      </c>
      <c r="H4748">
        <f>IF('Peaker Keys'!$B$29&gt;0,MAX(0,MIN('Peaker Keys'!$B$10,B4748/'Peaker Keys'!$B$29)),0)</f>
        <v>0.53010348071495772</v>
      </c>
      <c r="I4748">
        <f>MAX(0,MIN('Peaker Keys'!$B$10,C4748/'Peaker Keys'!$B$30))</f>
        <v>0.14773498323792097</v>
      </c>
      <c r="J4748">
        <f>IF('Peaker Keys'!$B$31=1,H4748,I4748)</f>
        <v>0.53010348071495772</v>
      </c>
    </row>
    <row r="4749" spans="1:10" x14ac:dyDescent="0.25">
      <c r="A4749">
        <v>4743</v>
      </c>
      <c r="B4749">
        <v>225.4</v>
      </c>
      <c r="C4749">
        <v>23960.7</v>
      </c>
      <c r="D4749">
        <f>MOD(A4749-1+'Peaker Keys'!$B$7,'Peaker Keys'!$B$5)</f>
        <v>4766</v>
      </c>
      <c r="E4749">
        <f>INT(D4749/'Peaker Keys'!$B$6)+1</f>
        <v>199</v>
      </c>
      <c r="F4749">
        <f>MOD(D4749,'Peaker Keys'!$B$6)</f>
        <v>14</v>
      </c>
      <c r="G4749" t="str">
        <f>VLOOKUP(E4749,Clustering!$A$6:$B$370,2,FALSE)</f>
        <v>Summer Peak</v>
      </c>
      <c r="H4749">
        <f>IF('Peaker Keys'!$B$29&gt;0,MAX(0,MIN('Peaker Keys'!$B$10,B4749/'Peaker Keys'!$B$29)),0)</f>
        <v>0.53010348071495772</v>
      </c>
      <c r="I4749">
        <f>MAX(0,MIN('Peaker Keys'!$B$10,C4749/'Peaker Keys'!$B$30))</f>
        <v>0.20071521554475499</v>
      </c>
      <c r="J4749">
        <f>IF('Peaker Keys'!$B$31=1,H4749,I4749)</f>
        <v>0.53010348071495772</v>
      </c>
    </row>
    <row r="4750" spans="1:10" x14ac:dyDescent="0.25">
      <c r="A4750">
        <v>4744</v>
      </c>
      <c r="B4750">
        <v>225.4</v>
      </c>
      <c r="C4750">
        <v>28703.599999999999</v>
      </c>
      <c r="D4750">
        <f>MOD(A4750-1+'Peaker Keys'!$B$7,'Peaker Keys'!$B$5)</f>
        <v>4767</v>
      </c>
      <c r="E4750">
        <f>INT(D4750/'Peaker Keys'!$B$6)+1</f>
        <v>199</v>
      </c>
      <c r="F4750">
        <f>MOD(D4750,'Peaker Keys'!$B$6)</f>
        <v>15</v>
      </c>
      <c r="G4750" t="str">
        <f>VLOOKUP(E4750,Clustering!$A$6:$B$370,2,FALSE)</f>
        <v>Summer Peak</v>
      </c>
      <c r="H4750">
        <f>IF('Peaker Keys'!$B$29&gt;0,MAX(0,MIN('Peaker Keys'!$B$10,B4750/'Peaker Keys'!$B$29)),0)</f>
        <v>0.53010348071495772</v>
      </c>
      <c r="I4750">
        <f>MAX(0,MIN('Peaker Keys'!$B$10,C4750/'Peaker Keys'!$B$30))</f>
        <v>0.24044578250678941</v>
      </c>
      <c r="J4750">
        <f>IF('Peaker Keys'!$B$31=1,H4750,I4750)</f>
        <v>0.53010348071495772</v>
      </c>
    </row>
    <row r="4751" spans="1:10" x14ac:dyDescent="0.25">
      <c r="A4751">
        <v>4745</v>
      </c>
      <c r="B4751">
        <v>225.4</v>
      </c>
      <c r="C4751">
        <v>33280</v>
      </c>
      <c r="D4751">
        <f>MOD(A4751-1+'Peaker Keys'!$B$7,'Peaker Keys'!$B$5)</f>
        <v>4768</v>
      </c>
      <c r="E4751">
        <f>INT(D4751/'Peaker Keys'!$B$6)+1</f>
        <v>199</v>
      </c>
      <c r="F4751">
        <f>MOD(D4751,'Peaker Keys'!$B$6)</f>
        <v>16</v>
      </c>
      <c r="G4751" t="str">
        <f>VLOOKUP(E4751,Clustering!$A$6:$B$370,2,FALSE)</f>
        <v>Summer Peak</v>
      </c>
      <c r="H4751">
        <f>IF('Peaker Keys'!$B$29&gt;0,MAX(0,MIN('Peaker Keys'!$B$10,B4751/'Peaker Keys'!$B$29)),0)</f>
        <v>0.53010348071495772</v>
      </c>
      <c r="I4751">
        <f>MAX(0,MIN('Peaker Keys'!$B$10,C4751/'Peaker Keys'!$B$30))</f>
        <v>0.27878160376489192</v>
      </c>
      <c r="J4751">
        <f>IF('Peaker Keys'!$B$31=1,H4751,I4751)</f>
        <v>0.53010348071495772</v>
      </c>
    </row>
    <row r="4752" spans="1:10" x14ac:dyDescent="0.25">
      <c r="A4752">
        <v>4746</v>
      </c>
      <c r="B4752">
        <v>375.7</v>
      </c>
      <c r="C4752">
        <v>36199.699999999997</v>
      </c>
      <c r="D4752">
        <f>MOD(A4752-1+'Peaker Keys'!$B$7,'Peaker Keys'!$B$5)</f>
        <v>4769</v>
      </c>
      <c r="E4752">
        <f>INT(D4752/'Peaker Keys'!$B$6)+1</f>
        <v>199</v>
      </c>
      <c r="F4752">
        <f>MOD(D4752,'Peaker Keys'!$B$6)</f>
        <v>17</v>
      </c>
      <c r="G4752" t="str">
        <f>VLOOKUP(E4752,Clustering!$A$6:$B$370,2,FALSE)</f>
        <v>Summer Peak</v>
      </c>
      <c r="H4752">
        <f>IF('Peaker Keys'!$B$29&gt;0,MAX(0,MIN('Peaker Keys'!$B$10,B4752/'Peaker Keys'!$B$29)),0)</f>
        <v>0.88358419567262469</v>
      </c>
      <c r="I4752">
        <f>MAX(0,MIN('Peaker Keys'!$B$10,C4752/'Peaker Keys'!$B$30))</f>
        <v>0.30323949584759491</v>
      </c>
      <c r="J4752">
        <f>IF('Peaker Keys'!$B$31=1,H4752,I4752)</f>
        <v>0.88358419567262469</v>
      </c>
    </row>
    <row r="4753" spans="1:10" x14ac:dyDescent="0.25">
      <c r="A4753">
        <v>4747</v>
      </c>
      <c r="B4753">
        <v>225.4</v>
      </c>
      <c r="C4753">
        <v>38263.9</v>
      </c>
      <c r="D4753">
        <f>MOD(A4753-1+'Peaker Keys'!$B$7,'Peaker Keys'!$B$5)</f>
        <v>4770</v>
      </c>
      <c r="E4753">
        <f>INT(D4753/'Peaker Keys'!$B$6)+1</f>
        <v>199</v>
      </c>
      <c r="F4753">
        <f>MOD(D4753,'Peaker Keys'!$B$6)</f>
        <v>18</v>
      </c>
      <c r="G4753" t="str">
        <f>VLOOKUP(E4753,Clustering!$A$6:$B$370,2,FALSE)</f>
        <v>Summer Peak</v>
      </c>
      <c r="H4753">
        <f>IF('Peaker Keys'!$B$29&gt;0,MAX(0,MIN('Peaker Keys'!$B$10,B4753/'Peaker Keys'!$B$29)),0)</f>
        <v>0.53010348071495772</v>
      </c>
      <c r="I4753">
        <f>MAX(0,MIN('Peaker Keys'!$B$10,C4753/'Peaker Keys'!$B$30))</f>
        <v>0.32053099183592093</v>
      </c>
      <c r="J4753">
        <f>IF('Peaker Keys'!$B$31=1,H4753,I4753)</f>
        <v>0.53010348071495772</v>
      </c>
    </row>
    <row r="4754" spans="1:10" x14ac:dyDescent="0.25">
      <c r="A4754">
        <v>4748</v>
      </c>
      <c r="B4754">
        <v>0</v>
      </c>
      <c r="C4754">
        <v>36005</v>
      </c>
      <c r="D4754">
        <f>MOD(A4754-1+'Peaker Keys'!$B$7,'Peaker Keys'!$B$5)</f>
        <v>4771</v>
      </c>
      <c r="E4754">
        <f>INT(D4754/'Peaker Keys'!$B$6)+1</f>
        <v>199</v>
      </c>
      <c r="F4754">
        <f>MOD(D4754,'Peaker Keys'!$B$6)</f>
        <v>19</v>
      </c>
      <c r="G4754" t="str">
        <f>VLOOKUP(E4754,Clustering!$A$6:$B$370,2,FALSE)</f>
        <v>Summer Peak</v>
      </c>
      <c r="H4754">
        <f>IF('Peaker Keys'!$B$29&gt;0,MAX(0,MIN('Peaker Keys'!$B$10,B4754/'Peaker Keys'!$B$29)),0)</f>
        <v>0</v>
      </c>
      <c r="I4754">
        <f>MAX(0,MIN('Peaker Keys'!$B$10,C4754/'Peaker Keys'!$B$30))</f>
        <v>0.30160852294335738</v>
      </c>
      <c r="J4754">
        <f>IF('Peaker Keys'!$B$31=1,H4754,I4754)</f>
        <v>0</v>
      </c>
    </row>
    <row r="4755" spans="1:10" x14ac:dyDescent="0.25">
      <c r="A4755">
        <v>4749</v>
      </c>
      <c r="B4755">
        <v>0</v>
      </c>
      <c r="C4755">
        <v>22015.1</v>
      </c>
      <c r="D4755">
        <f>MOD(A4755-1+'Peaker Keys'!$B$7,'Peaker Keys'!$B$5)</f>
        <v>4772</v>
      </c>
      <c r="E4755">
        <f>INT(D4755/'Peaker Keys'!$B$6)+1</f>
        <v>199</v>
      </c>
      <c r="F4755">
        <f>MOD(D4755,'Peaker Keys'!$B$6)</f>
        <v>20</v>
      </c>
      <c r="G4755" t="str">
        <f>VLOOKUP(E4755,Clustering!$A$6:$B$370,2,FALSE)</f>
        <v>Summer Peak</v>
      </c>
      <c r="H4755">
        <f>IF('Peaker Keys'!$B$29&gt;0,MAX(0,MIN('Peaker Keys'!$B$10,B4755/'Peaker Keys'!$B$29)),0)</f>
        <v>0</v>
      </c>
      <c r="I4755">
        <f>MAX(0,MIN('Peaker Keys'!$B$10,C4755/'Peaker Keys'!$B$30))</f>
        <v>0.18441721409388437</v>
      </c>
      <c r="J4755">
        <f>IF('Peaker Keys'!$B$31=1,H4755,I4755)</f>
        <v>0</v>
      </c>
    </row>
    <row r="4756" spans="1:10" x14ac:dyDescent="0.25">
      <c r="A4756">
        <v>4750</v>
      </c>
      <c r="B4756">
        <v>0</v>
      </c>
      <c r="C4756">
        <v>13165.9</v>
      </c>
      <c r="D4756">
        <f>MOD(A4756-1+'Peaker Keys'!$B$7,'Peaker Keys'!$B$5)</f>
        <v>4773</v>
      </c>
      <c r="E4756">
        <f>INT(D4756/'Peaker Keys'!$B$6)+1</f>
        <v>199</v>
      </c>
      <c r="F4756">
        <f>MOD(D4756,'Peaker Keys'!$B$6)</f>
        <v>21</v>
      </c>
      <c r="G4756" t="str">
        <f>VLOOKUP(E4756,Clustering!$A$6:$B$370,2,FALSE)</f>
        <v>Summer Peak</v>
      </c>
      <c r="H4756">
        <f>IF('Peaker Keys'!$B$29&gt;0,MAX(0,MIN('Peaker Keys'!$B$10,B4756/'Peaker Keys'!$B$29)),0)</f>
        <v>0</v>
      </c>
      <c r="I4756">
        <f>MAX(0,MIN('Peaker Keys'!$B$10,C4756/'Peaker Keys'!$B$30))</f>
        <v>0.11028878356394803</v>
      </c>
      <c r="J4756">
        <f>IF('Peaker Keys'!$B$31=1,H4756,I4756)</f>
        <v>0</v>
      </c>
    </row>
    <row r="4757" spans="1:10" x14ac:dyDescent="0.25">
      <c r="A4757">
        <v>4751</v>
      </c>
      <c r="B4757">
        <v>0</v>
      </c>
      <c r="C4757">
        <v>4773.5</v>
      </c>
      <c r="D4757">
        <f>MOD(A4757-1+'Peaker Keys'!$B$7,'Peaker Keys'!$B$5)</f>
        <v>4774</v>
      </c>
      <c r="E4757">
        <f>INT(D4757/'Peaker Keys'!$B$6)+1</f>
        <v>199</v>
      </c>
      <c r="F4757">
        <f>MOD(D4757,'Peaker Keys'!$B$6)</f>
        <v>22</v>
      </c>
      <c r="G4757" t="str">
        <f>VLOOKUP(E4757,Clustering!$A$6:$B$370,2,FALSE)</f>
        <v>Summer Peak</v>
      </c>
      <c r="H4757">
        <f>IF('Peaker Keys'!$B$29&gt;0,MAX(0,MIN('Peaker Keys'!$B$10,B4757/'Peaker Keys'!$B$29)),0)</f>
        <v>0</v>
      </c>
      <c r="I4757">
        <f>MAX(0,MIN('Peaker Keys'!$B$10,C4757/'Peaker Keys'!$B$30))</f>
        <v>3.9986898604919219E-2</v>
      </c>
      <c r="J4757">
        <f>IF('Peaker Keys'!$B$31=1,H4757,I4757)</f>
        <v>0</v>
      </c>
    </row>
    <row r="4758" spans="1:10" x14ac:dyDescent="0.25">
      <c r="A4758">
        <v>4752</v>
      </c>
      <c r="B4758">
        <v>0</v>
      </c>
      <c r="C4758">
        <v>4375.1000000000004</v>
      </c>
      <c r="D4758">
        <f>MOD(A4758-1+'Peaker Keys'!$B$7,'Peaker Keys'!$B$5)</f>
        <v>4775</v>
      </c>
      <c r="E4758">
        <f>INT(D4758/'Peaker Keys'!$B$6)+1</f>
        <v>199</v>
      </c>
      <c r="F4758">
        <f>MOD(D4758,'Peaker Keys'!$B$6)</f>
        <v>23</v>
      </c>
      <c r="G4758" t="str">
        <f>VLOOKUP(E4758,Clustering!$A$6:$B$370,2,FALSE)</f>
        <v>Summer Peak</v>
      </c>
      <c r="H4758">
        <f>IF('Peaker Keys'!$B$29&gt;0,MAX(0,MIN('Peaker Keys'!$B$10,B4758/'Peaker Keys'!$B$29)),0)</f>
        <v>0</v>
      </c>
      <c r="I4758">
        <f>MAX(0,MIN('Peaker Keys'!$B$10,C4758/'Peaker Keys'!$B$30))</f>
        <v>3.6649561136772202E-2</v>
      </c>
      <c r="J4758">
        <f>IF('Peaker Keys'!$B$31=1,H4758,I4758)</f>
        <v>0</v>
      </c>
    </row>
    <row r="4759" spans="1:10" x14ac:dyDescent="0.25">
      <c r="A4759">
        <v>4753</v>
      </c>
      <c r="B4759">
        <v>0</v>
      </c>
      <c r="C4759">
        <v>4151.7</v>
      </c>
      <c r="D4759">
        <f>MOD(A4759-1+'Peaker Keys'!$B$7,'Peaker Keys'!$B$5)</f>
        <v>4776</v>
      </c>
      <c r="E4759">
        <f>INT(D4759/'Peaker Keys'!$B$6)+1</f>
        <v>200</v>
      </c>
      <c r="F4759">
        <f>MOD(D4759,'Peaker Keys'!$B$6)</f>
        <v>0</v>
      </c>
      <c r="G4759" t="str">
        <f>VLOOKUP(E4759,Clustering!$A$6:$B$370,2,FALSE)</f>
        <v>Summer Peak</v>
      </c>
      <c r="H4759">
        <f>IF('Peaker Keys'!$B$29&gt;0,MAX(0,MIN('Peaker Keys'!$B$10,B4759/'Peaker Keys'!$B$29)),0)</f>
        <v>0</v>
      </c>
      <c r="I4759">
        <f>MAX(0,MIN('Peaker Keys'!$B$10,C4759/'Peaker Keys'!$B$30))</f>
        <v>3.4778172606691762E-2</v>
      </c>
      <c r="J4759">
        <f>IF('Peaker Keys'!$B$31=1,H4759,I4759)</f>
        <v>0</v>
      </c>
    </row>
    <row r="4760" spans="1:10" x14ac:dyDescent="0.25">
      <c r="A4760">
        <v>4754</v>
      </c>
      <c r="B4760">
        <v>0</v>
      </c>
      <c r="C4760">
        <v>4151.7</v>
      </c>
      <c r="D4760">
        <f>MOD(A4760-1+'Peaker Keys'!$B$7,'Peaker Keys'!$B$5)</f>
        <v>4777</v>
      </c>
      <c r="E4760">
        <f>INT(D4760/'Peaker Keys'!$B$6)+1</f>
        <v>200</v>
      </c>
      <c r="F4760">
        <f>MOD(D4760,'Peaker Keys'!$B$6)</f>
        <v>1</v>
      </c>
      <c r="G4760" t="str">
        <f>VLOOKUP(E4760,Clustering!$A$6:$B$370,2,FALSE)</f>
        <v>Summer Peak</v>
      </c>
      <c r="H4760">
        <f>IF('Peaker Keys'!$B$29&gt;0,MAX(0,MIN('Peaker Keys'!$B$10,B4760/'Peaker Keys'!$B$29)),0)</f>
        <v>0</v>
      </c>
      <c r="I4760">
        <f>MAX(0,MIN('Peaker Keys'!$B$10,C4760/'Peaker Keys'!$B$30))</f>
        <v>3.4778172606691762E-2</v>
      </c>
      <c r="J4760">
        <f>IF('Peaker Keys'!$B$31=1,H4760,I4760)</f>
        <v>0</v>
      </c>
    </row>
    <row r="4761" spans="1:10" x14ac:dyDescent="0.25">
      <c r="A4761">
        <v>4755</v>
      </c>
      <c r="B4761">
        <v>0</v>
      </c>
      <c r="C4761">
        <v>4151.7</v>
      </c>
      <c r="D4761">
        <f>MOD(A4761-1+'Peaker Keys'!$B$7,'Peaker Keys'!$B$5)</f>
        <v>4778</v>
      </c>
      <c r="E4761">
        <f>INT(D4761/'Peaker Keys'!$B$6)+1</f>
        <v>200</v>
      </c>
      <c r="F4761">
        <f>MOD(D4761,'Peaker Keys'!$B$6)</f>
        <v>2</v>
      </c>
      <c r="G4761" t="str">
        <f>VLOOKUP(E4761,Clustering!$A$6:$B$370,2,FALSE)</f>
        <v>Summer Peak</v>
      </c>
      <c r="H4761">
        <f>IF('Peaker Keys'!$B$29&gt;0,MAX(0,MIN('Peaker Keys'!$B$10,B4761/'Peaker Keys'!$B$29)),0)</f>
        <v>0</v>
      </c>
      <c r="I4761">
        <f>MAX(0,MIN('Peaker Keys'!$B$10,C4761/'Peaker Keys'!$B$30))</f>
        <v>3.4778172606691762E-2</v>
      </c>
      <c r="J4761">
        <f>IF('Peaker Keys'!$B$31=1,H4761,I4761)</f>
        <v>0</v>
      </c>
    </row>
    <row r="4762" spans="1:10" x14ac:dyDescent="0.25">
      <c r="A4762">
        <v>4756</v>
      </c>
      <c r="B4762">
        <v>0</v>
      </c>
      <c r="C4762">
        <v>4151.7</v>
      </c>
      <c r="D4762">
        <f>MOD(A4762-1+'Peaker Keys'!$B$7,'Peaker Keys'!$B$5)</f>
        <v>4779</v>
      </c>
      <c r="E4762">
        <f>INT(D4762/'Peaker Keys'!$B$6)+1</f>
        <v>200</v>
      </c>
      <c r="F4762">
        <f>MOD(D4762,'Peaker Keys'!$B$6)</f>
        <v>3</v>
      </c>
      <c r="G4762" t="str">
        <f>VLOOKUP(E4762,Clustering!$A$6:$B$370,2,FALSE)</f>
        <v>Summer Peak</v>
      </c>
      <c r="H4762">
        <f>IF('Peaker Keys'!$B$29&gt;0,MAX(0,MIN('Peaker Keys'!$B$10,B4762/'Peaker Keys'!$B$29)),0)</f>
        <v>0</v>
      </c>
      <c r="I4762">
        <f>MAX(0,MIN('Peaker Keys'!$B$10,C4762/'Peaker Keys'!$B$30))</f>
        <v>3.4778172606691762E-2</v>
      </c>
      <c r="J4762">
        <f>IF('Peaker Keys'!$B$31=1,H4762,I4762)</f>
        <v>0</v>
      </c>
    </row>
    <row r="4763" spans="1:10" x14ac:dyDescent="0.25">
      <c r="A4763">
        <v>4757</v>
      </c>
      <c r="B4763">
        <v>0</v>
      </c>
      <c r="C4763">
        <v>4088.1</v>
      </c>
      <c r="D4763">
        <f>MOD(A4763-1+'Peaker Keys'!$B$7,'Peaker Keys'!$B$5)</f>
        <v>4780</v>
      </c>
      <c r="E4763">
        <f>INT(D4763/'Peaker Keys'!$B$6)+1</f>
        <v>200</v>
      </c>
      <c r="F4763">
        <f>MOD(D4763,'Peaker Keys'!$B$6)</f>
        <v>4</v>
      </c>
      <c r="G4763" t="str">
        <f>VLOOKUP(E4763,Clustering!$A$6:$B$370,2,FALSE)</f>
        <v>Summer Peak</v>
      </c>
      <c r="H4763">
        <f>IF('Peaker Keys'!$B$29&gt;0,MAX(0,MIN('Peaker Keys'!$B$10,B4763/'Peaker Keys'!$B$29)),0)</f>
        <v>0</v>
      </c>
      <c r="I4763">
        <f>MAX(0,MIN('Peaker Keys'!$B$10,C4763/'Peaker Keys'!$B$30))</f>
        <v>3.4245404878342989E-2</v>
      </c>
      <c r="J4763">
        <f>IF('Peaker Keys'!$B$31=1,H4763,I4763)</f>
        <v>0</v>
      </c>
    </row>
    <row r="4764" spans="1:10" x14ac:dyDescent="0.25">
      <c r="A4764">
        <v>4758</v>
      </c>
      <c r="B4764">
        <v>0</v>
      </c>
      <c r="C4764">
        <v>4088.1</v>
      </c>
      <c r="D4764">
        <f>MOD(A4764-1+'Peaker Keys'!$B$7,'Peaker Keys'!$B$5)</f>
        <v>4781</v>
      </c>
      <c r="E4764">
        <f>INT(D4764/'Peaker Keys'!$B$6)+1</f>
        <v>200</v>
      </c>
      <c r="F4764">
        <f>MOD(D4764,'Peaker Keys'!$B$6)</f>
        <v>5</v>
      </c>
      <c r="G4764" t="str">
        <f>VLOOKUP(E4764,Clustering!$A$6:$B$370,2,FALSE)</f>
        <v>Summer Peak</v>
      </c>
      <c r="H4764">
        <f>IF('Peaker Keys'!$B$29&gt;0,MAX(0,MIN('Peaker Keys'!$B$10,B4764/'Peaker Keys'!$B$29)),0)</f>
        <v>0</v>
      </c>
      <c r="I4764">
        <f>MAX(0,MIN('Peaker Keys'!$B$10,C4764/'Peaker Keys'!$B$30))</f>
        <v>3.4245404878342989E-2</v>
      </c>
      <c r="J4764">
        <f>IF('Peaker Keys'!$B$31=1,H4764,I4764)</f>
        <v>0</v>
      </c>
    </row>
    <row r="4765" spans="1:10" x14ac:dyDescent="0.25">
      <c r="A4765">
        <v>4759</v>
      </c>
      <c r="B4765">
        <v>0</v>
      </c>
      <c r="C4765">
        <v>4088.1</v>
      </c>
      <c r="D4765">
        <f>MOD(A4765-1+'Peaker Keys'!$B$7,'Peaker Keys'!$B$5)</f>
        <v>4782</v>
      </c>
      <c r="E4765">
        <f>INT(D4765/'Peaker Keys'!$B$6)+1</f>
        <v>200</v>
      </c>
      <c r="F4765">
        <f>MOD(D4765,'Peaker Keys'!$B$6)</f>
        <v>6</v>
      </c>
      <c r="G4765" t="str">
        <f>VLOOKUP(E4765,Clustering!$A$6:$B$370,2,FALSE)</f>
        <v>Summer Peak</v>
      </c>
      <c r="H4765">
        <f>IF('Peaker Keys'!$B$29&gt;0,MAX(0,MIN('Peaker Keys'!$B$10,B4765/'Peaker Keys'!$B$29)),0)</f>
        <v>0</v>
      </c>
      <c r="I4765">
        <f>MAX(0,MIN('Peaker Keys'!$B$10,C4765/'Peaker Keys'!$B$30))</f>
        <v>3.4245404878342989E-2</v>
      </c>
      <c r="J4765">
        <f>IF('Peaker Keys'!$B$31=1,H4765,I4765)</f>
        <v>0</v>
      </c>
    </row>
    <row r="4766" spans="1:10" x14ac:dyDescent="0.25">
      <c r="A4766">
        <v>4760</v>
      </c>
      <c r="B4766">
        <v>0</v>
      </c>
      <c r="C4766">
        <v>4088.1</v>
      </c>
      <c r="D4766">
        <f>MOD(A4766-1+'Peaker Keys'!$B$7,'Peaker Keys'!$B$5)</f>
        <v>4783</v>
      </c>
      <c r="E4766">
        <f>INT(D4766/'Peaker Keys'!$B$6)+1</f>
        <v>200</v>
      </c>
      <c r="F4766">
        <f>MOD(D4766,'Peaker Keys'!$B$6)</f>
        <v>7</v>
      </c>
      <c r="G4766" t="str">
        <f>VLOOKUP(E4766,Clustering!$A$6:$B$370,2,FALSE)</f>
        <v>Summer Peak</v>
      </c>
      <c r="H4766">
        <f>IF('Peaker Keys'!$B$29&gt;0,MAX(0,MIN('Peaker Keys'!$B$10,B4766/'Peaker Keys'!$B$29)),0)</f>
        <v>0</v>
      </c>
      <c r="I4766">
        <f>MAX(0,MIN('Peaker Keys'!$B$10,C4766/'Peaker Keys'!$B$30))</f>
        <v>3.4245404878342989E-2</v>
      </c>
      <c r="J4766">
        <f>IF('Peaker Keys'!$B$31=1,H4766,I4766)</f>
        <v>0</v>
      </c>
    </row>
    <row r="4767" spans="1:10" x14ac:dyDescent="0.25">
      <c r="A4767">
        <v>4761</v>
      </c>
      <c r="B4767">
        <v>0</v>
      </c>
      <c r="C4767">
        <v>4088.1</v>
      </c>
      <c r="D4767">
        <f>MOD(A4767-1+'Peaker Keys'!$B$7,'Peaker Keys'!$B$5)</f>
        <v>4784</v>
      </c>
      <c r="E4767">
        <f>INT(D4767/'Peaker Keys'!$B$6)+1</f>
        <v>200</v>
      </c>
      <c r="F4767">
        <f>MOD(D4767,'Peaker Keys'!$B$6)</f>
        <v>8</v>
      </c>
      <c r="G4767" t="str">
        <f>VLOOKUP(E4767,Clustering!$A$6:$B$370,2,FALSE)</f>
        <v>Summer Peak</v>
      </c>
      <c r="H4767">
        <f>IF('Peaker Keys'!$B$29&gt;0,MAX(0,MIN('Peaker Keys'!$B$10,B4767/'Peaker Keys'!$B$29)),0)</f>
        <v>0</v>
      </c>
      <c r="I4767">
        <f>MAX(0,MIN('Peaker Keys'!$B$10,C4767/'Peaker Keys'!$B$30))</f>
        <v>3.4245404878342989E-2</v>
      </c>
      <c r="J4767">
        <f>IF('Peaker Keys'!$B$31=1,H4767,I4767)</f>
        <v>0</v>
      </c>
    </row>
    <row r="4768" spans="1:10" x14ac:dyDescent="0.25">
      <c r="A4768">
        <v>4762</v>
      </c>
      <c r="B4768">
        <v>336.7</v>
      </c>
      <c r="C4768">
        <v>4175.1000000000004</v>
      </c>
      <c r="D4768">
        <f>MOD(A4768-1+'Peaker Keys'!$B$7,'Peaker Keys'!$B$5)</f>
        <v>4785</v>
      </c>
      <c r="E4768">
        <f>INT(D4768/'Peaker Keys'!$B$6)+1</f>
        <v>200</v>
      </c>
      <c r="F4768">
        <f>MOD(D4768,'Peaker Keys'!$B$6)</f>
        <v>9</v>
      </c>
      <c r="G4768" t="str">
        <f>VLOOKUP(E4768,Clustering!$A$6:$B$370,2,FALSE)</f>
        <v>Summer Peak</v>
      </c>
      <c r="H4768">
        <f>IF('Peaker Keys'!$B$29&gt;0,MAX(0,MIN('Peaker Keys'!$B$10,B4768/'Peaker Keys'!$B$29)),0)</f>
        <v>0.79186265286923796</v>
      </c>
      <c r="I4768">
        <f>MAX(0,MIN('Peaker Keys'!$B$10,C4768/'Peaker Keys'!$B$30))</f>
        <v>3.4974190921838955E-2</v>
      </c>
      <c r="J4768">
        <f>IF('Peaker Keys'!$B$31=1,H4768,I4768)</f>
        <v>0.79186265286923796</v>
      </c>
    </row>
    <row r="4769" spans="1:10" x14ac:dyDescent="0.25">
      <c r="A4769">
        <v>4763</v>
      </c>
      <c r="B4769">
        <v>375.7</v>
      </c>
      <c r="C4769">
        <v>6818.8</v>
      </c>
      <c r="D4769">
        <f>MOD(A4769-1+'Peaker Keys'!$B$7,'Peaker Keys'!$B$5)</f>
        <v>4786</v>
      </c>
      <c r="E4769">
        <f>INT(D4769/'Peaker Keys'!$B$6)+1</f>
        <v>200</v>
      </c>
      <c r="F4769">
        <f>MOD(D4769,'Peaker Keys'!$B$6)</f>
        <v>10</v>
      </c>
      <c r="G4769" t="str">
        <f>VLOOKUP(E4769,Clustering!$A$6:$B$370,2,FALSE)</f>
        <v>Summer Peak</v>
      </c>
      <c r="H4769">
        <f>IF('Peaker Keys'!$B$29&gt;0,MAX(0,MIN('Peaker Keys'!$B$10,B4769/'Peaker Keys'!$B$29)),0)</f>
        <v>0.88358419567262469</v>
      </c>
      <c r="I4769">
        <f>MAX(0,MIN('Peaker Keys'!$B$10,C4769/'Peaker Keys'!$B$30))</f>
        <v>5.7120072107934051E-2</v>
      </c>
      <c r="J4769">
        <f>IF('Peaker Keys'!$B$31=1,H4769,I4769)</f>
        <v>0.88358419567262469</v>
      </c>
    </row>
    <row r="4770" spans="1:10" x14ac:dyDescent="0.25">
      <c r="A4770">
        <v>4764</v>
      </c>
      <c r="B4770">
        <v>375.7</v>
      </c>
      <c r="C4770">
        <v>15836.1</v>
      </c>
      <c r="D4770">
        <f>MOD(A4770-1+'Peaker Keys'!$B$7,'Peaker Keys'!$B$5)</f>
        <v>4787</v>
      </c>
      <c r="E4770">
        <f>INT(D4770/'Peaker Keys'!$B$6)+1</f>
        <v>200</v>
      </c>
      <c r="F4770">
        <f>MOD(D4770,'Peaker Keys'!$B$6)</f>
        <v>11</v>
      </c>
      <c r="G4770" t="str">
        <f>VLOOKUP(E4770,Clustering!$A$6:$B$370,2,FALSE)</f>
        <v>Summer Peak</v>
      </c>
      <c r="H4770">
        <f>IF('Peaker Keys'!$B$29&gt;0,MAX(0,MIN('Peaker Keys'!$B$10,B4770/'Peaker Keys'!$B$29)),0)</f>
        <v>0.88358419567262469</v>
      </c>
      <c r="I4770">
        <f>MAX(0,MIN('Peaker Keys'!$B$10,C4770/'Peaker Keys'!$B$30))</f>
        <v>0.13265665130352181</v>
      </c>
      <c r="J4770">
        <f>IF('Peaker Keys'!$B$31=1,H4770,I4770)</f>
        <v>0.88358419567262469</v>
      </c>
    </row>
    <row r="4771" spans="1:10" x14ac:dyDescent="0.25">
      <c r="A4771">
        <v>4765</v>
      </c>
      <c r="B4771">
        <v>375.7</v>
      </c>
      <c r="C4771">
        <v>24610</v>
      </c>
      <c r="D4771">
        <f>MOD(A4771-1+'Peaker Keys'!$B$7,'Peaker Keys'!$B$5)</f>
        <v>4788</v>
      </c>
      <c r="E4771">
        <f>INT(D4771/'Peaker Keys'!$B$6)+1</f>
        <v>200</v>
      </c>
      <c r="F4771">
        <f>MOD(D4771,'Peaker Keys'!$B$6)</f>
        <v>12</v>
      </c>
      <c r="G4771" t="str">
        <f>VLOOKUP(E4771,Clustering!$A$6:$B$370,2,FALSE)</f>
        <v>Summer Peak</v>
      </c>
      <c r="H4771">
        <f>IF('Peaker Keys'!$B$29&gt;0,MAX(0,MIN('Peaker Keys'!$B$10,B4771/'Peaker Keys'!$B$29)),0)</f>
        <v>0.88358419567262469</v>
      </c>
      <c r="I4771">
        <f>MAX(0,MIN('Peaker Keys'!$B$10,C4771/'Peaker Keys'!$B$30))</f>
        <v>0.20615430494753578</v>
      </c>
      <c r="J4771">
        <f>IF('Peaker Keys'!$B$31=1,H4771,I4771)</f>
        <v>0.88358419567262469</v>
      </c>
    </row>
    <row r="4772" spans="1:10" x14ac:dyDescent="0.25">
      <c r="A4772">
        <v>4766</v>
      </c>
      <c r="B4772">
        <v>375.7</v>
      </c>
      <c r="C4772">
        <v>30984.3</v>
      </c>
      <c r="D4772">
        <f>MOD(A4772-1+'Peaker Keys'!$B$7,'Peaker Keys'!$B$5)</f>
        <v>4789</v>
      </c>
      <c r="E4772">
        <f>INT(D4772/'Peaker Keys'!$B$6)+1</f>
        <v>200</v>
      </c>
      <c r="F4772">
        <f>MOD(D4772,'Peaker Keys'!$B$6)</f>
        <v>13</v>
      </c>
      <c r="G4772" t="str">
        <f>VLOOKUP(E4772,Clustering!$A$6:$B$370,2,FALSE)</f>
        <v>Summer Peak</v>
      </c>
      <c r="H4772">
        <f>IF('Peaker Keys'!$B$29&gt;0,MAX(0,MIN('Peaker Keys'!$B$10,B4772/'Peaker Keys'!$B$29)),0)</f>
        <v>0.88358419567262469</v>
      </c>
      <c r="I4772">
        <f>MAX(0,MIN('Peaker Keys'!$B$10,C4772/'Peaker Keys'!$B$30))</f>
        <v>0.25955086675278066</v>
      </c>
      <c r="J4772">
        <f>IF('Peaker Keys'!$B$31=1,H4772,I4772)</f>
        <v>0.88358419567262469</v>
      </c>
    </row>
    <row r="4773" spans="1:10" x14ac:dyDescent="0.25">
      <c r="A4773">
        <v>4767</v>
      </c>
      <c r="B4773">
        <v>342.4</v>
      </c>
      <c r="C4773">
        <v>33873.300000000003</v>
      </c>
      <c r="D4773">
        <f>MOD(A4773-1+'Peaker Keys'!$B$7,'Peaker Keys'!$B$5)</f>
        <v>4790</v>
      </c>
      <c r="E4773">
        <f>INT(D4773/'Peaker Keys'!$B$6)+1</f>
        <v>200</v>
      </c>
      <c r="F4773">
        <f>MOD(D4773,'Peaker Keys'!$B$6)</f>
        <v>14</v>
      </c>
      <c r="G4773" t="str">
        <f>VLOOKUP(E4773,Clustering!$A$6:$B$370,2,FALSE)</f>
        <v>Summer Peak</v>
      </c>
      <c r="H4773">
        <f>IF('Peaker Keys'!$B$29&gt;0,MAX(0,MIN('Peaker Keys'!$B$10,B4773/'Peaker Keys'!$B$29)),0)</f>
        <v>0.80526810912511759</v>
      </c>
      <c r="I4773">
        <f>MAX(0,MIN('Peaker Keys'!$B$10,C4773/'Peaker Keys'!$B$30))</f>
        <v>0.28375158950749141</v>
      </c>
      <c r="J4773">
        <f>IF('Peaker Keys'!$B$31=1,H4773,I4773)</f>
        <v>0.80526810912511759</v>
      </c>
    </row>
    <row r="4774" spans="1:10" x14ac:dyDescent="0.25">
      <c r="A4774">
        <v>4768</v>
      </c>
      <c r="B4774">
        <v>375.7</v>
      </c>
      <c r="C4774">
        <v>36922.6</v>
      </c>
      <c r="D4774">
        <f>MOD(A4774-1+'Peaker Keys'!$B$7,'Peaker Keys'!$B$5)</f>
        <v>4791</v>
      </c>
      <c r="E4774">
        <f>INT(D4774/'Peaker Keys'!$B$6)+1</f>
        <v>200</v>
      </c>
      <c r="F4774">
        <f>MOD(D4774,'Peaker Keys'!$B$6)</f>
        <v>15</v>
      </c>
      <c r="G4774" t="str">
        <f>VLOOKUP(E4774,Clustering!$A$6:$B$370,2,FALSE)</f>
        <v>Summer Peak</v>
      </c>
      <c r="H4774">
        <f>IF('Peaker Keys'!$B$29&gt;0,MAX(0,MIN('Peaker Keys'!$B$10,B4774/'Peaker Keys'!$B$29)),0)</f>
        <v>0.88358419567262469</v>
      </c>
      <c r="I4774">
        <f>MAX(0,MIN('Peaker Keys'!$B$10,C4774/'Peaker Keys'!$B$30))</f>
        <v>0.30929512148947108</v>
      </c>
      <c r="J4774">
        <f>IF('Peaker Keys'!$B$31=1,H4774,I4774)</f>
        <v>0.88358419567262469</v>
      </c>
    </row>
    <row r="4775" spans="1:10" x14ac:dyDescent="0.25">
      <c r="A4775">
        <v>4769</v>
      </c>
      <c r="B4775">
        <v>375.7</v>
      </c>
      <c r="C4775">
        <v>39938.800000000003</v>
      </c>
      <c r="D4775">
        <f>MOD(A4775-1+'Peaker Keys'!$B$7,'Peaker Keys'!$B$5)</f>
        <v>4792</v>
      </c>
      <c r="E4775">
        <f>INT(D4775/'Peaker Keys'!$B$6)+1</f>
        <v>200</v>
      </c>
      <c r="F4775">
        <f>MOD(D4775,'Peaker Keys'!$B$6)</f>
        <v>16</v>
      </c>
      <c r="G4775" t="str">
        <f>VLOOKUP(E4775,Clustering!$A$6:$B$370,2,FALSE)</f>
        <v>Summer Peak</v>
      </c>
      <c r="H4775">
        <f>IF('Peaker Keys'!$B$29&gt;0,MAX(0,MIN('Peaker Keys'!$B$10,B4775/'Peaker Keys'!$B$29)),0)</f>
        <v>0.88358419567262469</v>
      </c>
      <c r="I4775">
        <f>MAX(0,MIN('Peaker Keys'!$B$10,C4775/'Peaker Keys'!$B$30))</f>
        <v>0.3345613797008794</v>
      </c>
      <c r="J4775">
        <f>IF('Peaker Keys'!$B$31=1,H4775,I4775)</f>
        <v>0.88358419567262469</v>
      </c>
    </row>
    <row r="4776" spans="1:10" x14ac:dyDescent="0.25">
      <c r="A4776">
        <v>4770</v>
      </c>
      <c r="B4776">
        <v>375.7</v>
      </c>
      <c r="C4776">
        <v>43948</v>
      </c>
      <c r="D4776">
        <f>MOD(A4776-1+'Peaker Keys'!$B$7,'Peaker Keys'!$B$5)</f>
        <v>4793</v>
      </c>
      <c r="E4776">
        <f>INT(D4776/'Peaker Keys'!$B$6)+1</f>
        <v>200</v>
      </c>
      <c r="F4776">
        <f>MOD(D4776,'Peaker Keys'!$B$6)</f>
        <v>17</v>
      </c>
      <c r="G4776" t="str">
        <f>VLOOKUP(E4776,Clustering!$A$6:$B$370,2,FALSE)</f>
        <v>Summer Peak</v>
      </c>
      <c r="H4776">
        <f>IF('Peaker Keys'!$B$29&gt;0,MAX(0,MIN('Peaker Keys'!$B$10,B4776/'Peaker Keys'!$B$29)),0)</f>
        <v>0.88358419567262469</v>
      </c>
      <c r="I4776">
        <f>MAX(0,MIN('Peaker Keys'!$B$10,C4776/'Peaker Keys'!$B$30))</f>
        <v>0.3681458510294312</v>
      </c>
      <c r="J4776">
        <f>IF('Peaker Keys'!$B$31=1,H4776,I4776)</f>
        <v>0.88358419567262469</v>
      </c>
    </row>
    <row r="4777" spans="1:10" x14ac:dyDescent="0.25">
      <c r="A4777">
        <v>4771</v>
      </c>
      <c r="B4777">
        <v>225.4</v>
      </c>
      <c r="C4777">
        <v>49837.9</v>
      </c>
      <c r="D4777">
        <f>MOD(A4777-1+'Peaker Keys'!$B$7,'Peaker Keys'!$B$5)</f>
        <v>4794</v>
      </c>
      <c r="E4777">
        <f>INT(D4777/'Peaker Keys'!$B$6)+1</f>
        <v>200</v>
      </c>
      <c r="F4777">
        <f>MOD(D4777,'Peaker Keys'!$B$6)</f>
        <v>18</v>
      </c>
      <c r="G4777" t="str">
        <f>VLOOKUP(E4777,Clustering!$A$6:$B$370,2,FALSE)</f>
        <v>Summer Peak</v>
      </c>
      <c r="H4777">
        <f>IF('Peaker Keys'!$B$29&gt;0,MAX(0,MIN('Peaker Keys'!$B$10,B4777/'Peaker Keys'!$B$29)),0)</f>
        <v>0.53010348071495772</v>
      </c>
      <c r="I4777">
        <f>MAX(0,MIN('Peaker Keys'!$B$10,C4777/'Peaker Keys'!$B$30))</f>
        <v>0.41748466617410779</v>
      </c>
      <c r="J4777">
        <f>IF('Peaker Keys'!$B$31=1,H4777,I4777)</f>
        <v>0.53010348071495772</v>
      </c>
    </row>
    <row r="4778" spans="1:10" x14ac:dyDescent="0.25">
      <c r="A4778">
        <v>4772</v>
      </c>
      <c r="B4778">
        <v>225.4</v>
      </c>
      <c r="C4778">
        <v>45120.4</v>
      </c>
      <c r="D4778">
        <f>MOD(A4778-1+'Peaker Keys'!$B$7,'Peaker Keys'!$B$5)</f>
        <v>4795</v>
      </c>
      <c r="E4778">
        <f>INT(D4778/'Peaker Keys'!$B$6)+1</f>
        <v>200</v>
      </c>
      <c r="F4778">
        <f>MOD(D4778,'Peaker Keys'!$B$6)</f>
        <v>19</v>
      </c>
      <c r="G4778" t="str">
        <f>VLOOKUP(E4778,Clustering!$A$6:$B$370,2,FALSE)</f>
        <v>Summer Peak</v>
      </c>
      <c r="H4778">
        <f>IF('Peaker Keys'!$B$29&gt;0,MAX(0,MIN('Peaker Keys'!$B$10,B4778/'Peaker Keys'!$B$29)),0)</f>
        <v>0.53010348071495772</v>
      </c>
      <c r="I4778">
        <f>MAX(0,MIN('Peaker Keys'!$B$10,C4778/'Peaker Keys'!$B$30))</f>
        <v>0.37796687122936989</v>
      </c>
      <c r="J4778">
        <f>IF('Peaker Keys'!$B$31=1,H4778,I4778)</f>
        <v>0.53010348071495772</v>
      </c>
    </row>
    <row r="4779" spans="1:10" x14ac:dyDescent="0.25">
      <c r="A4779">
        <v>4773</v>
      </c>
      <c r="B4779">
        <v>225.4</v>
      </c>
      <c r="C4779">
        <v>31732.7</v>
      </c>
      <c r="D4779">
        <f>MOD(A4779-1+'Peaker Keys'!$B$7,'Peaker Keys'!$B$5)</f>
        <v>4796</v>
      </c>
      <c r="E4779">
        <f>INT(D4779/'Peaker Keys'!$B$6)+1</f>
        <v>200</v>
      </c>
      <c r="F4779">
        <f>MOD(D4779,'Peaker Keys'!$B$6)</f>
        <v>20</v>
      </c>
      <c r="G4779" t="str">
        <f>VLOOKUP(E4779,Clustering!$A$6:$B$370,2,FALSE)</f>
        <v>Summer Peak</v>
      </c>
      <c r="H4779">
        <f>IF('Peaker Keys'!$B$29&gt;0,MAX(0,MIN('Peaker Keys'!$B$10,B4779/'Peaker Keys'!$B$29)),0)</f>
        <v>0.53010348071495772</v>
      </c>
      <c r="I4779">
        <f>MAX(0,MIN('Peaker Keys'!$B$10,C4779/'Peaker Keys'!$B$30))</f>
        <v>0.26582010209706092</v>
      </c>
      <c r="J4779">
        <f>IF('Peaker Keys'!$B$31=1,H4779,I4779)</f>
        <v>0.53010348071495772</v>
      </c>
    </row>
    <row r="4780" spans="1:10" x14ac:dyDescent="0.25">
      <c r="A4780">
        <v>4774</v>
      </c>
      <c r="B4780">
        <v>225.4</v>
      </c>
      <c r="C4780">
        <v>18836.400000000001</v>
      </c>
      <c r="D4780">
        <f>MOD(A4780-1+'Peaker Keys'!$B$7,'Peaker Keys'!$B$5)</f>
        <v>4797</v>
      </c>
      <c r="E4780">
        <f>INT(D4780/'Peaker Keys'!$B$6)+1</f>
        <v>200</v>
      </c>
      <c r="F4780">
        <f>MOD(D4780,'Peaker Keys'!$B$6)</f>
        <v>21</v>
      </c>
      <c r="G4780" t="str">
        <f>VLOOKUP(E4780,Clustering!$A$6:$B$370,2,FALSE)</f>
        <v>Summer Peak</v>
      </c>
      <c r="H4780">
        <f>IF('Peaker Keys'!$B$29&gt;0,MAX(0,MIN('Peaker Keys'!$B$10,B4780/'Peaker Keys'!$B$29)),0)</f>
        <v>0.53010348071495772</v>
      </c>
      <c r="I4780">
        <f>MAX(0,MIN('Peaker Keys'!$B$10,C4780/'Peaker Keys'!$B$30))</f>
        <v>0.15778971758284288</v>
      </c>
      <c r="J4780">
        <f>IF('Peaker Keys'!$B$31=1,H4780,I4780)</f>
        <v>0.53010348071495772</v>
      </c>
    </row>
    <row r="4781" spans="1:10" x14ac:dyDescent="0.25">
      <c r="A4781">
        <v>4775</v>
      </c>
      <c r="B4781">
        <v>225.4</v>
      </c>
      <c r="C4781">
        <v>8333.4</v>
      </c>
      <c r="D4781">
        <f>MOD(A4781-1+'Peaker Keys'!$B$7,'Peaker Keys'!$B$5)</f>
        <v>4798</v>
      </c>
      <c r="E4781">
        <f>INT(D4781/'Peaker Keys'!$B$6)+1</f>
        <v>200</v>
      </c>
      <c r="F4781">
        <f>MOD(D4781,'Peaker Keys'!$B$6)</f>
        <v>22</v>
      </c>
      <c r="G4781" t="str">
        <f>VLOOKUP(E4781,Clustering!$A$6:$B$370,2,FALSE)</f>
        <v>Summer Peak</v>
      </c>
      <c r="H4781">
        <f>IF('Peaker Keys'!$B$29&gt;0,MAX(0,MIN('Peaker Keys'!$B$10,B4781/'Peaker Keys'!$B$29)),0)</f>
        <v>0.53010348071495772</v>
      </c>
      <c r="I4781">
        <f>MAX(0,MIN('Peaker Keys'!$B$10,C4781/'Peaker Keys'!$B$30))</f>
        <v>6.9807650745623506E-2</v>
      </c>
      <c r="J4781">
        <f>IF('Peaker Keys'!$B$31=1,H4781,I4781)</f>
        <v>0.53010348071495772</v>
      </c>
    </row>
    <row r="4782" spans="1:10" x14ac:dyDescent="0.25">
      <c r="A4782">
        <v>4776</v>
      </c>
      <c r="B4782">
        <v>225.4</v>
      </c>
      <c r="C4782">
        <v>6818.1</v>
      </c>
      <c r="D4782">
        <f>MOD(A4782-1+'Peaker Keys'!$B$7,'Peaker Keys'!$B$5)</f>
        <v>4799</v>
      </c>
      <c r="E4782">
        <f>INT(D4782/'Peaker Keys'!$B$6)+1</f>
        <v>200</v>
      </c>
      <c r="F4782">
        <f>MOD(D4782,'Peaker Keys'!$B$6)</f>
        <v>23</v>
      </c>
      <c r="G4782" t="str">
        <f>VLOOKUP(E4782,Clustering!$A$6:$B$370,2,FALSE)</f>
        <v>Summer Peak</v>
      </c>
      <c r="H4782">
        <f>IF('Peaker Keys'!$B$29&gt;0,MAX(0,MIN('Peaker Keys'!$B$10,B4782/'Peaker Keys'!$B$29)),0)</f>
        <v>0.53010348071495772</v>
      </c>
      <c r="I4782">
        <f>MAX(0,MIN('Peaker Keys'!$B$10,C4782/'Peaker Keys'!$B$30))</f>
        <v>5.7114208312181787E-2</v>
      </c>
      <c r="J4782">
        <f>IF('Peaker Keys'!$B$31=1,H4782,I4782)</f>
        <v>0.53010348071495772</v>
      </c>
    </row>
    <row r="4783" spans="1:10" x14ac:dyDescent="0.25">
      <c r="A4783">
        <v>4777</v>
      </c>
      <c r="B4783">
        <v>225.4</v>
      </c>
      <c r="C4783">
        <v>6513.7</v>
      </c>
      <c r="D4783">
        <f>MOD(A4783-1+'Peaker Keys'!$B$7,'Peaker Keys'!$B$5)</f>
        <v>4800</v>
      </c>
      <c r="E4783">
        <f>INT(D4783/'Peaker Keys'!$B$6)+1</f>
        <v>201</v>
      </c>
      <c r="F4783">
        <f>MOD(D4783,'Peaker Keys'!$B$6)</f>
        <v>0</v>
      </c>
      <c r="G4783" t="str">
        <f>VLOOKUP(E4783,Clustering!$A$6:$B$370,2,FALSE)</f>
        <v>Summer Peak</v>
      </c>
      <c r="H4783">
        <f>IF('Peaker Keys'!$B$29&gt;0,MAX(0,MIN('Peaker Keys'!$B$10,B4783/'Peaker Keys'!$B$29)),0)</f>
        <v>0.53010348071495772</v>
      </c>
      <c r="I4783">
        <f>MAX(0,MIN('Peaker Keys'!$B$10,C4783/'Peaker Keys'!$B$30))</f>
        <v>5.4564294845053381E-2</v>
      </c>
      <c r="J4783">
        <f>IF('Peaker Keys'!$B$31=1,H4783,I4783)</f>
        <v>0.53010348071495772</v>
      </c>
    </row>
    <row r="4784" spans="1:10" x14ac:dyDescent="0.25">
      <c r="A4784">
        <v>4778</v>
      </c>
      <c r="B4784">
        <v>225.4</v>
      </c>
      <c r="C4784">
        <v>6513.7</v>
      </c>
      <c r="D4784">
        <f>MOD(A4784-1+'Peaker Keys'!$B$7,'Peaker Keys'!$B$5)</f>
        <v>4801</v>
      </c>
      <c r="E4784">
        <f>INT(D4784/'Peaker Keys'!$B$6)+1</f>
        <v>201</v>
      </c>
      <c r="F4784">
        <f>MOD(D4784,'Peaker Keys'!$B$6)</f>
        <v>1</v>
      </c>
      <c r="G4784" t="str">
        <f>VLOOKUP(E4784,Clustering!$A$6:$B$370,2,FALSE)</f>
        <v>Summer Peak</v>
      </c>
      <c r="H4784">
        <f>IF('Peaker Keys'!$B$29&gt;0,MAX(0,MIN('Peaker Keys'!$B$10,B4784/'Peaker Keys'!$B$29)),0)</f>
        <v>0.53010348071495772</v>
      </c>
      <c r="I4784">
        <f>MAX(0,MIN('Peaker Keys'!$B$10,C4784/'Peaker Keys'!$B$30))</f>
        <v>5.4564294845053381E-2</v>
      </c>
      <c r="J4784">
        <f>IF('Peaker Keys'!$B$31=1,H4784,I4784)</f>
        <v>0.53010348071495772</v>
      </c>
    </row>
    <row r="4785" spans="1:10" x14ac:dyDescent="0.25">
      <c r="A4785">
        <v>4779</v>
      </c>
      <c r="B4785">
        <v>225.4</v>
      </c>
      <c r="C4785">
        <v>6513.7</v>
      </c>
      <c r="D4785">
        <f>MOD(A4785-1+'Peaker Keys'!$B$7,'Peaker Keys'!$B$5)</f>
        <v>4802</v>
      </c>
      <c r="E4785">
        <f>INT(D4785/'Peaker Keys'!$B$6)+1</f>
        <v>201</v>
      </c>
      <c r="F4785">
        <f>MOD(D4785,'Peaker Keys'!$B$6)</f>
        <v>2</v>
      </c>
      <c r="G4785" t="str">
        <f>VLOOKUP(E4785,Clustering!$A$6:$B$370,2,FALSE)</f>
        <v>Summer Peak</v>
      </c>
      <c r="H4785">
        <f>IF('Peaker Keys'!$B$29&gt;0,MAX(0,MIN('Peaker Keys'!$B$10,B4785/'Peaker Keys'!$B$29)),0)</f>
        <v>0.53010348071495772</v>
      </c>
      <c r="I4785">
        <f>MAX(0,MIN('Peaker Keys'!$B$10,C4785/'Peaker Keys'!$B$30))</f>
        <v>5.4564294845053381E-2</v>
      </c>
      <c r="J4785">
        <f>IF('Peaker Keys'!$B$31=1,H4785,I4785)</f>
        <v>0.53010348071495772</v>
      </c>
    </row>
    <row r="4786" spans="1:10" x14ac:dyDescent="0.25">
      <c r="A4786">
        <v>4780</v>
      </c>
      <c r="B4786">
        <v>225.4</v>
      </c>
      <c r="C4786">
        <v>6513.7</v>
      </c>
      <c r="D4786">
        <f>MOD(A4786-1+'Peaker Keys'!$B$7,'Peaker Keys'!$B$5)</f>
        <v>4803</v>
      </c>
      <c r="E4786">
        <f>INT(D4786/'Peaker Keys'!$B$6)+1</f>
        <v>201</v>
      </c>
      <c r="F4786">
        <f>MOD(D4786,'Peaker Keys'!$B$6)</f>
        <v>3</v>
      </c>
      <c r="G4786" t="str">
        <f>VLOOKUP(E4786,Clustering!$A$6:$B$370,2,FALSE)</f>
        <v>Summer Peak</v>
      </c>
      <c r="H4786">
        <f>IF('Peaker Keys'!$B$29&gt;0,MAX(0,MIN('Peaker Keys'!$B$10,B4786/'Peaker Keys'!$B$29)),0)</f>
        <v>0.53010348071495772</v>
      </c>
      <c r="I4786">
        <f>MAX(0,MIN('Peaker Keys'!$B$10,C4786/'Peaker Keys'!$B$30))</f>
        <v>5.4564294845053381E-2</v>
      </c>
      <c r="J4786">
        <f>IF('Peaker Keys'!$B$31=1,H4786,I4786)</f>
        <v>0.53010348071495772</v>
      </c>
    </row>
    <row r="4787" spans="1:10" x14ac:dyDescent="0.25">
      <c r="A4787">
        <v>4781</v>
      </c>
      <c r="B4787">
        <v>225.4</v>
      </c>
      <c r="C4787">
        <v>6513.7</v>
      </c>
      <c r="D4787">
        <f>MOD(A4787-1+'Peaker Keys'!$B$7,'Peaker Keys'!$B$5)</f>
        <v>4804</v>
      </c>
      <c r="E4787">
        <f>INT(D4787/'Peaker Keys'!$B$6)+1</f>
        <v>201</v>
      </c>
      <c r="F4787">
        <f>MOD(D4787,'Peaker Keys'!$B$6)</f>
        <v>4</v>
      </c>
      <c r="G4787" t="str">
        <f>VLOOKUP(E4787,Clustering!$A$6:$B$370,2,FALSE)</f>
        <v>Summer Peak</v>
      </c>
      <c r="H4787">
        <f>IF('Peaker Keys'!$B$29&gt;0,MAX(0,MIN('Peaker Keys'!$B$10,B4787/'Peaker Keys'!$B$29)),0)</f>
        <v>0.53010348071495772</v>
      </c>
      <c r="I4787">
        <f>MAX(0,MIN('Peaker Keys'!$B$10,C4787/'Peaker Keys'!$B$30))</f>
        <v>5.4564294845053381E-2</v>
      </c>
      <c r="J4787">
        <f>IF('Peaker Keys'!$B$31=1,H4787,I4787)</f>
        <v>0.53010348071495772</v>
      </c>
    </row>
    <row r="4788" spans="1:10" x14ac:dyDescent="0.25">
      <c r="A4788">
        <v>4782</v>
      </c>
      <c r="B4788">
        <v>225.4</v>
      </c>
      <c r="C4788">
        <v>6513.7</v>
      </c>
      <c r="D4788">
        <f>MOD(A4788-1+'Peaker Keys'!$B$7,'Peaker Keys'!$B$5)</f>
        <v>4805</v>
      </c>
      <c r="E4788">
        <f>INT(D4788/'Peaker Keys'!$B$6)+1</f>
        <v>201</v>
      </c>
      <c r="F4788">
        <f>MOD(D4788,'Peaker Keys'!$B$6)</f>
        <v>5</v>
      </c>
      <c r="G4788" t="str">
        <f>VLOOKUP(E4788,Clustering!$A$6:$B$370,2,FALSE)</f>
        <v>Summer Peak</v>
      </c>
      <c r="H4788">
        <f>IF('Peaker Keys'!$B$29&gt;0,MAX(0,MIN('Peaker Keys'!$B$10,B4788/'Peaker Keys'!$B$29)),0)</f>
        <v>0.53010348071495772</v>
      </c>
      <c r="I4788">
        <f>MAX(0,MIN('Peaker Keys'!$B$10,C4788/'Peaker Keys'!$B$30))</f>
        <v>5.4564294845053381E-2</v>
      </c>
      <c r="J4788">
        <f>IF('Peaker Keys'!$B$31=1,H4788,I4788)</f>
        <v>0.53010348071495772</v>
      </c>
    </row>
    <row r="4789" spans="1:10" x14ac:dyDescent="0.25">
      <c r="A4789">
        <v>4783</v>
      </c>
      <c r="B4789">
        <v>225.4</v>
      </c>
      <c r="C4789">
        <v>6491.8</v>
      </c>
      <c r="D4789">
        <f>MOD(A4789-1+'Peaker Keys'!$B$7,'Peaker Keys'!$B$5)</f>
        <v>4806</v>
      </c>
      <c r="E4789">
        <f>INT(D4789/'Peaker Keys'!$B$6)+1</f>
        <v>201</v>
      </c>
      <c r="F4789">
        <f>MOD(D4789,'Peaker Keys'!$B$6)</f>
        <v>6</v>
      </c>
      <c r="G4789" t="str">
        <f>VLOOKUP(E4789,Clustering!$A$6:$B$370,2,FALSE)</f>
        <v>Summer Peak</v>
      </c>
      <c r="H4789">
        <f>IF('Peaker Keys'!$B$29&gt;0,MAX(0,MIN('Peaker Keys'!$B$10,B4789/'Peaker Keys'!$B$29)),0)</f>
        <v>0.53010348071495772</v>
      </c>
      <c r="I4789">
        <f>MAX(0,MIN('Peaker Keys'!$B$10,C4789/'Peaker Keys'!$B$30))</f>
        <v>5.4380841806518192E-2</v>
      </c>
      <c r="J4789">
        <f>IF('Peaker Keys'!$B$31=1,H4789,I4789)</f>
        <v>0.53010348071495772</v>
      </c>
    </row>
    <row r="4790" spans="1:10" x14ac:dyDescent="0.25">
      <c r="A4790">
        <v>4784</v>
      </c>
      <c r="B4790">
        <v>225.4</v>
      </c>
      <c r="C4790">
        <v>6513.7</v>
      </c>
      <c r="D4790">
        <f>MOD(A4790-1+'Peaker Keys'!$B$7,'Peaker Keys'!$B$5)</f>
        <v>4807</v>
      </c>
      <c r="E4790">
        <f>INT(D4790/'Peaker Keys'!$B$6)+1</f>
        <v>201</v>
      </c>
      <c r="F4790">
        <f>MOD(D4790,'Peaker Keys'!$B$6)</f>
        <v>7</v>
      </c>
      <c r="G4790" t="str">
        <f>VLOOKUP(E4790,Clustering!$A$6:$B$370,2,FALSE)</f>
        <v>Summer Peak</v>
      </c>
      <c r="H4790">
        <f>IF('Peaker Keys'!$B$29&gt;0,MAX(0,MIN('Peaker Keys'!$B$10,B4790/'Peaker Keys'!$B$29)),0)</f>
        <v>0.53010348071495772</v>
      </c>
      <c r="I4790">
        <f>MAX(0,MIN('Peaker Keys'!$B$10,C4790/'Peaker Keys'!$B$30))</f>
        <v>5.4564294845053381E-2</v>
      </c>
      <c r="J4790">
        <f>IF('Peaker Keys'!$B$31=1,H4790,I4790)</f>
        <v>0.53010348071495772</v>
      </c>
    </row>
    <row r="4791" spans="1:10" x14ac:dyDescent="0.25">
      <c r="A4791">
        <v>4785</v>
      </c>
      <c r="B4791">
        <v>225.4</v>
      </c>
      <c r="C4791">
        <v>6513.7</v>
      </c>
      <c r="D4791">
        <f>MOD(A4791-1+'Peaker Keys'!$B$7,'Peaker Keys'!$B$5)</f>
        <v>4808</v>
      </c>
      <c r="E4791">
        <f>INT(D4791/'Peaker Keys'!$B$6)+1</f>
        <v>201</v>
      </c>
      <c r="F4791">
        <f>MOD(D4791,'Peaker Keys'!$B$6)</f>
        <v>8</v>
      </c>
      <c r="G4791" t="str">
        <f>VLOOKUP(E4791,Clustering!$A$6:$B$370,2,FALSE)</f>
        <v>Summer Peak</v>
      </c>
      <c r="H4791">
        <f>IF('Peaker Keys'!$B$29&gt;0,MAX(0,MIN('Peaker Keys'!$B$10,B4791/'Peaker Keys'!$B$29)),0)</f>
        <v>0.53010348071495772</v>
      </c>
      <c r="I4791">
        <f>MAX(0,MIN('Peaker Keys'!$B$10,C4791/'Peaker Keys'!$B$30))</f>
        <v>5.4564294845053381E-2</v>
      </c>
      <c r="J4791">
        <f>IF('Peaker Keys'!$B$31=1,H4791,I4791)</f>
        <v>0.53010348071495772</v>
      </c>
    </row>
    <row r="4792" spans="1:10" x14ac:dyDescent="0.25">
      <c r="A4792">
        <v>4786</v>
      </c>
      <c r="B4792">
        <v>339</v>
      </c>
      <c r="C4792">
        <v>6600.7</v>
      </c>
      <c r="D4792">
        <f>MOD(A4792-1+'Peaker Keys'!$B$7,'Peaker Keys'!$B$5)</f>
        <v>4809</v>
      </c>
      <c r="E4792">
        <f>INT(D4792/'Peaker Keys'!$B$6)+1</f>
        <v>201</v>
      </c>
      <c r="F4792">
        <f>MOD(D4792,'Peaker Keys'!$B$6)</f>
        <v>9</v>
      </c>
      <c r="G4792" t="str">
        <f>VLOOKUP(E4792,Clustering!$A$6:$B$370,2,FALSE)</f>
        <v>Summer Peak</v>
      </c>
      <c r="H4792">
        <f>IF('Peaker Keys'!$B$29&gt;0,MAX(0,MIN('Peaker Keys'!$B$10,B4792/'Peaker Keys'!$B$29)),0)</f>
        <v>0.797271872060207</v>
      </c>
      <c r="I4792">
        <f>MAX(0,MIN('Peaker Keys'!$B$10,C4792/'Peaker Keys'!$B$30))</f>
        <v>5.529308088854934E-2</v>
      </c>
      <c r="J4792">
        <f>IF('Peaker Keys'!$B$31=1,H4792,I4792)</f>
        <v>0.797271872060207</v>
      </c>
    </row>
    <row r="4793" spans="1:10" x14ac:dyDescent="0.25">
      <c r="A4793">
        <v>4787</v>
      </c>
      <c r="B4793">
        <v>375.7</v>
      </c>
      <c r="C4793">
        <v>9251.4</v>
      </c>
      <c r="D4793">
        <f>MOD(A4793-1+'Peaker Keys'!$B$7,'Peaker Keys'!$B$5)</f>
        <v>4810</v>
      </c>
      <c r="E4793">
        <f>INT(D4793/'Peaker Keys'!$B$6)+1</f>
        <v>201</v>
      </c>
      <c r="F4793">
        <f>MOD(D4793,'Peaker Keys'!$B$6)</f>
        <v>10</v>
      </c>
      <c r="G4793" t="str">
        <f>VLOOKUP(E4793,Clustering!$A$6:$B$370,2,FALSE)</f>
        <v>Summer Peak</v>
      </c>
      <c r="H4793">
        <f>IF('Peaker Keys'!$B$29&gt;0,MAX(0,MIN('Peaker Keys'!$B$10,B4793/'Peaker Keys'!$B$29)),0)</f>
        <v>0.88358419567262469</v>
      </c>
      <c r="I4793">
        <f>MAX(0,MIN('Peaker Keys'!$B$10,C4793/'Peaker Keys'!$B$30))</f>
        <v>7.7497600032167102E-2</v>
      </c>
      <c r="J4793">
        <f>IF('Peaker Keys'!$B$31=1,H4793,I4793)</f>
        <v>0.88358419567262469</v>
      </c>
    </row>
    <row r="4794" spans="1:10" x14ac:dyDescent="0.25">
      <c r="A4794">
        <v>4788</v>
      </c>
      <c r="B4794">
        <v>375.7</v>
      </c>
      <c r="C4794">
        <v>16318.7</v>
      </c>
      <c r="D4794">
        <f>MOD(A4794-1+'Peaker Keys'!$B$7,'Peaker Keys'!$B$5)</f>
        <v>4811</v>
      </c>
      <c r="E4794">
        <f>INT(D4794/'Peaker Keys'!$B$6)+1</f>
        <v>201</v>
      </c>
      <c r="F4794">
        <f>MOD(D4794,'Peaker Keys'!$B$6)</f>
        <v>11</v>
      </c>
      <c r="G4794" t="str">
        <f>VLOOKUP(E4794,Clustering!$A$6:$B$370,2,FALSE)</f>
        <v>Summer Peak</v>
      </c>
      <c r="H4794">
        <f>IF('Peaker Keys'!$B$29&gt;0,MAX(0,MIN('Peaker Keys'!$B$10,B4794/'Peaker Keys'!$B$29)),0)</f>
        <v>0.88358419567262469</v>
      </c>
      <c r="I4794">
        <f>MAX(0,MIN('Peaker Keys'!$B$10,C4794/'Peaker Keys'!$B$30))</f>
        <v>0.1366993196321557</v>
      </c>
      <c r="J4794">
        <f>IF('Peaker Keys'!$B$31=1,H4794,I4794)</f>
        <v>0.88358419567262469</v>
      </c>
    </row>
    <row r="4795" spans="1:10" x14ac:dyDescent="0.25">
      <c r="A4795">
        <v>4789</v>
      </c>
      <c r="B4795">
        <v>375.7</v>
      </c>
      <c r="C4795">
        <v>26586.3</v>
      </c>
      <c r="D4795">
        <f>MOD(A4795-1+'Peaker Keys'!$B$7,'Peaker Keys'!$B$5)</f>
        <v>4812</v>
      </c>
      <c r="E4795">
        <f>INT(D4795/'Peaker Keys'!$B$6)+1</f>
        <v>201</v>
      </c>
      <c r="F4795">
        <f>MOD(D4795,'Peaker Keys'!$B$6)</f>
        <v>12</v>
      </c>
      <c r="G4795" t="str">
        <f>VLOOKUP(E4795,Clustering!$A$6:$B$370,2,FALSE)</f>
        <v>Summer Peak</v>
      </c>
      <c r="H4795">
        <f>IF('Peaker Keys'!$B$29&gt;0,MAX(0,MIN('Peaker Keys'!$B$10,B4795/'Peaker Keys'!$B$29)),0)</f>
        <v>0.88358419567262469</v>
      </c>
      <c r="I4795">
        <f>MAX(0,MIN('Peaker Keys'!$B$10,C4795/'Peaker Keys'!$B$30))</f>
        <v>0.22270947572639863</v>
      </c>
      <c r="J4795">
        <f>IF('Peaker Keys'!$B$31=1,H4795,I4795)</f>
        <v>0.88358419567262469</v>
      </c>
    </row>
    <row r="4796" spans="1:10" x14ac:dyDescent="0.25">
      <c r="A4796">
        <v>4790</v>
      </c>
      <c r="B4796">
        <v>375.7</v>
      </c>
      <c r="C4796">
        <v>33789.300000000003</v>
      </c>
      <c r="D4796">
        <f>MOD(A4796-1+'Peaker Keys'!$B$7,'Peaker Keys'!$B$5)</f>
        <v>4813</v>
      </c>
      <c r="E4796">
        <f>INT(D4796/'Peaker Keys'!$B$6)+1</f>
        <v>201</v>
      </c>
      <c r="F4796">
        <f>MOD(D4796,'Peaker Keys'!$B$6)</f>
        <v>13</v>
      </c>
      <c r="G4796" t="str">
        <f>VLOOKUP(E4796,Clustering!$A$6:$B$370,2,FALSE)</f>
        <v>Summer Peak</v>
      </c>
      <c r="H4796">
        <f>IF('Peaker Keys'!$B$29&gt;0,MAX(0,MIN('Peaker Keys'!$B$10,B4796/'Peaker Keys'!$B$29)),0)</f>
        <v>0.88358419567262469</v>
      </c>
      <c r="I4796">
        <f>MAX(0,MIN('Peaker Keys'!$B$10,C4796/'Peaker Keys'!$B$30))</f>
        <v>0.28304793401721945</v>
      </c>
      <c r="J4796">
        <f>IF('Peaker Keys'!$B$31=1,H4796,I4796)</f>
        <v>0.88358419567262469</v>
      </c>
    </row>
    <row r="4797" spans="1:10" x14ac:dyDescent="0.25">
      <c r="A4797">
        <v>4791</v>
      </c>
      <c r="B4797">
        <v>351.9</v>
      </c>
      <c r="C4797">
        <v>36332.199999999997</v>
      </c>
      <c r="D4797">
        <f>MOD(A4797-1+'Peaker Keys'!$B$7,'Peaker Keys'!$B$5)</f>
        <v>4814</v>
      </c>
      <c r="E4797">
        <f>INT(D4797/'Peaker Keys'!$B$6)+1</f>
        <v>201</v>
      </c>
      <c r="F4797">
        <f>MOD(D4797,'Peaker Keys'!$B$6)</f>
        <v>14</v>
      </c>
      <c r="G4797" t="str">
        <f>VLOOKUP(E4797,Clustering!$A$6:$B$370,2,FALSE)</f>
        <v>Summer Peak</v>
      </c>
      <c r="H4797">
        <f>IF('Peaker Keys'!$B$29&gt;0,MAX(0,MIN('Peaker Keys'!$B$10,B4797/'Peaker Keys'!$B$29)),0)</f>
        <v>0.8276105362182502</v>
      </c>
      <c r="I4797">
        <f>MAX(0,MIN('Peaker Keys'!$B$10,C4797/'Peaker Keys'!$B$30))</f>
        <v>0.30434942861498815</v>
      </c>
      <c r="J4797">
        <f>IF('Peaker Keys'!$B$31=1,H4797,I4797)</f>
        <v>0.8276105362182502</v>
      </c>
    </row>
    <row r="4798" spans="1:10" x14ac:dyDescent="0.25">
      <c r="A4798">
        <v>4792</v>
      </c>
      <c r="B4798">
        <v>225.4</v>
      </c>
      <c r="C4798">
        <v>36854.800000000003</v>
      </c>
      <c r="D4798">
        <f>MOD(A4798-1+'Peaker Keys'!$B$7,'Peaker Keys'!$B$5)</f>
        <v>4815</v>
      </c>
      <c r="E4798">
        <f>INT(D4798/'Peaker Keys'!$B$6)+1</f>
        <v>201</v>
      </c>
      <c r="F4798">
        <f>MOD(D4798,'Peaker Keys'!$B$6)</f>
        <v>15</v>
      </c>
      <c r="G4798" t="str">
        <f>VLOOKUP(E4798,Clustering!$A$6:$B$370,2,FALSE)</f>
        <v>Summer Peak</v>
      </c>
      <c r="H4798">
        <f>IF('Peaker Keys'!$B$29&gt;0,MAX(0,MIN('Peaker Keys'!$B$10,B4798/'Peaker Keys'!$B$29)),0)</f>
        <v>0.53010348071495772</v>
      </c>
      <c r="I4798">
        <f>MAX(0,MIN('Peaker Keys'!$B$10,C4798/'Peaker Keys'!$B$30))</f>
        <v>0.30872717098660879</v>
      </c>
      <c r="J4798">
        <f>IF('Peaker Keys'!$B$31=1,H4798,I4798)</f>
        <v>0.53010348071495772</v>
      </c>
    </row>
    <row r="4799" spans="1:10" x14ac:dyDescent="0.25">
      <c r="A4799">
        <v>4793</v>
      </c>
      <c r="B4799">
        <v>225.4</v>
      </c>
      <c r="C4799">
        <v>36166.9</v>
      </c>
      <c r="D4799">
        <f>MOD(A4799-1+'Peaker Keys'!$B$7,'Peaker Keys'!$B$5)</f>
        <v>4816</v>
      </c>
      <c r="E4799">
        <f>INT(D4799/'Peaker Keys'!$B$6)+1</f>
        <v>201</v>
      </c>
      <c r="F4799">
        <f>MOD(D4799,'Peaker Keys'!$B$6)</f>
        <v>16</v>
      </c>
      <c r="G4799" t="str">
        <f>VLOOKUP(E4799,Clustering!$A$6:$B$370,2,FALSE)</f>
        <v>Summer Peak</v>
      </c>
      <c r="H4799">
        <f>IF('Peaker Keys'!$B$29&gt;0,MAX(0,MIN('Peaker Keys'!$B$10,B4799/'Peaker Keys'!$B$29)),0)</f>
        <v>0.53010348071495772</v>
      </c>
      <c r="I4799">
        <f>MAX(0,MIN('Peaker Keys'!$B$10,C4799/'Peaker Keys'!$B$30))</f>
        <v>0.30296473513234584</v>
      </c>
      <c r="J4799">
        <f>IF('Peaker Keys'!$B$31=1,H4799,I4799)</f>
        <v>0.53010348071495772</v>
      </c>
    </row>
    <row r="4800" spans="1:10" x14ac:dyDescent="0.25">
      <c r="A4800">
        <v>4794</v>
      </c>
      <c r="B4800">
        <v>225.4</v>
      </c>
      <c r="C4800">
        <v>36214.800000000003</v>
      </c>
      <c r="D4800">
        <f>MOD(A4800-1+'Peaker Keys'!$B$7,'Peaker Keys'!$B$5)</f>
        <v>4817</v>
      </c>
      <c r="E4800">
        <f>INT(D4800/'Peaker Keys'!$B$6)+1</f>
        <v>201</v>
      </c>
      <c r="F4800">
        <f>MOD(D4800,'Peaker Keys'!$B$6)</f>
        <v>17</v>
      </c>
      <c r="G4800" t="str">
        <f>VLOOKUP(E4800,Clustering!$A$6:$B$370,2,FALSE)</f>
        <v>Summer Peak</v>
      </c>
      <c r="H4800">
        <f>IF('Peaker Keys'!$B$29&gt;0,MAX(0,MIN('Peaker Keys'!$B$10,B4800/'Peaker Keys'!$B$29)),0)</f>
        <v>0.53010348071495772</v>
      </c>
      <c r="I4800">
        <f>MAX(0,MIN('Peaker Keys'!$B$10,C4800/'Peaker Keys'!$B$30))</f>
        <v>0.30336598629882239</v>
      </c>
      <c r="J4800">
        <f>IF('Peaker Keys'!$B$31=1,H4800,I4800)</f>
        <v>0.53010348071495772</v>
      </c>
    </row>
    <row r="4801" spans="1:10" x14ac:dyDescent="0.25">
      <c r="A4801">
        <v>4795</v>
      </c>
      <c r="B4801">
        <v>225.4</v>
      </c>
      <c r="C4801">
        <v>35758.199999999997</v>
      </c>
      <c r="D4801">
        <f>MOD(A4801-1+'Peaker Keys'!$B$7,'Peaker Keys'!$B$5)</f>
        <v>4818</v>
      </c>
      <c r="E4801">
        <f>INT(D4801/'Peaker Keys'!$B$6)+1</f>
        <v>201</v>
      </c>
      <c r="F4801">
        <f>MOD(D4801,'Peaker Keys'!$B$6)</f>
        <v>18</v>
      </c>
      <c r="G4801" t="str">
        <f>VLOOKUP(E4801,Clustering!$A$6:$B$370,2,FALSE)</f>
        <v>Summer Peak</v>
      </c>
      <c r="H4801">
        <f>IF('Peaker Keys'!$B$29&gt;0,MAX(0,MIN('Peaker Keys'!$B$10,B4801/'Peaker Keys'!$B$29)),0)</f>
        <v>0.53010348071495772</v>
      </c>
      <c r="I4801">
        <f>MAX(0,MIN('Peaker Keys'!$B$10,C4801/'Peaker Keys'!$B$30))</f>
        <v>0.29954111609812972</v>
      </c>
      <c r="J4801">
        <f>IF('Peaker Keys'!$B$31=1,H4801,I4801)</f>
        <v>0.53010348071495772</v>
      </c>
    </row>
    <row r="4802" spans="1:10" x14ac:dyDescent="0.25">
      <c r="A4802">
        <v>4796</v>
      </c>
      <c r="B4802">
        <v>225.4</v>
      </c>
      <c r="C4802">
        <v>34955.4</v>
      </c>
      <c r="D4802">
        <f>MOD(A4802-1+'Peaker Keys'!$B$7,'Peaker Keys'!$B$5)</f>
        <v>4819</v>
      </c>
      <c r="E4802">
        <f>INT(D4802/'Peaker Keys'!$B$6)+1</f>
        <v>201</v>
      </c>
      <c r="F4802">
        <f>MOD(D4802,'Peaker Keys'!$B$6)</f>
        <v>19</v>
      </c>
      <c r="G4802" t="str">
        <f>VLOOKUP(E4802,Clustering!$A$6:$B$370,2,FALSE)</f>
        <v>Summer Peak</v>
      </c>
      <c r="H4802">
        <f>IF('Peaker Keys'!$B$29&gt;0,MAX(0,MIN('Peaker Keys'!$B$10,B4802/'Peaker Keys'!$B$29)),0)</f>
        <v>0.53010348071495772</v>
      </c>
      <c r="I4802">
        <f>MAX(0,MIN('Peaker Keys'!$B$10,C4802/'Peaker Keys'!$B$30))</f>
        <v>0.29281618005538773</v>
      </c>
      <c r="J4802">
        <f>IF('Peaker Keys'!$B$31=1,H4802,I4802)</f>
        <v>0.53010348071495772</v>
      </c>
    </row>
    <row r="4803" spans="1:10" x14ac:dyDescent="0.25">
      <c r="A4803">
        <v>4797</v>
      </c>
      <c r="B4803">
        <v>225.4</v>
      </c>
      <c r="C4803">
        <v>23033.3</v>
      </c>
      <c r="D4803">
        <f>MOD(A4803-1+'Peaker Keys'!$B$7,'Peaker Keys'!$B$5)</f>
        <v>4820</v>
      </c>
      <c r="E4803">
        <f>INT(D4803/'Peaker Keys'!$B$6)+1</f>
        <v>201</v>
      </c>
      <c r="F4803">
        <f>MOD(D4803,'Peaker Keys'!$B$6)</f>
        <v>20</v>
      </c>
      <c r="G4803" t="str">
        <f>VLOOKUP(E4803,Clustering!$A$6:$B$370,2,FALSE)</f>
        <v>Summer Peak</v>
      </c>
      <c r="H4803">
        <f>IF('Peaker Keys'!$B$29&gt;0,MAX(0,MIN('Peaker Keys'!$B$10,B4803/'Peaker Keys'!$B$29)),0)</f>
        <v>0.53010348071495772</v>
      </c>
      <c r="I4803">
        <f>MAX(0,MIN('Peaker Keys'!$B$10,C4803/'Peaker Keys'!$B$30))</f>
        <v>0.19294652385810954</v>
      </c>
      <c r="J4803">
        <f>IF('Peaker Keys'!$B$31=1,H4803,I4803)</f>
        <v>0.53010348071495772</v>
      </c>
    </row>
    <row r="4804" spans="1:10" x14ac:dyDescent="0.25">
      <c r="A4804">
        <v>4798</v>
      </c>
      <c r="B4804">
        <v>225.4</v>
      </c>
      <c r="C4804">
        <v>15239.4</v>
      </c>
      <c r="D4804">
        <f>MOD(A4804-1+'Peaker Keys'!$B$7,'Peaker Keys'!$B$5)</f>
        <v>4821</v>
      </c>
      <c r="E4804">
        <f>INT(D4804/'Peaker Keys'!$B$6)+1</f>
        <v>201</v>
      </c>
      <c r="F4804">
        <f>MOD(D4804,'Peaker Keys'!$B$6)</f>
        <v>21</v>
      </c>
      <c r="G4804" t="str">
        <f>VLOOKUP(E4804,Clustering!$A$6:$B$370,2,FALSE)</f>
        <v>Summer Peak</v>
      </c>
      <c r="H4804">
        <f>IF('Peaker Keys'!$B$29&gt;0,MAX(0,MIN('Peaker Keys'!$B$10,B4804/'Peaker Keys'!$B$29)),0)</f>
        <v>0.53010348071495772</v>
      </c>
      <c r="I4804">
        <f>MAX(0,MIN('Peaker Keys'!$B$10,C4804/'Peaker Keys'!$B$30))</f>
        <v>0.12765818426726844</v>
      </c>
      <c r="J4804">
        <f>IF('Peaker Keys'!$B$31=1,H4804,I4804)</f>
        <v>0.53010348071495772</v>
      </c>
    </row>
    <row r="4805" spans="1:10" x14ac:dyDescent="0.25">
      <c r="A4805">
        <v>4799</v>
      </c>
      <c r="B4805">
        <v>225.4</v>
      </c>
      <c r="C4805">
        <v>5204.7</v>
      </c>
      <c r="D4805">
        <f>MOD(A4805-1+'Peaker Keys'!$B$7,'Peaker Keys'!$B$5)</f>
        <v>4822</v>
      </c>
      <c r="E4805">
        <f>INT(D4805/'Peaker Keys'!$B$6)+1</f>
        <v>201</v>
      </c>
      <c r="F4805">
        <f>MOD(D4805,'Peaker Keys'!$B$6)</f>
        <v>22</v>
      </c>
      <c r="G4805" t="str">
        <f>VLOOKUP(E4805,Clustering!$A$6:$B$370,2,FALSE)</f>
        <v>Summer Peak</v>
      </c>
      <c r="H4805">
        <f>IF('Peaker Keys'!$B$29&gt;0,MAX(0,MIN('Peaker Keys'!$B$10,B4805/'Peaker Keys'!$B$29)),0)</f>
        <v>0.53010348071495772</v>
      </c>
      <c r="I4805">
        <f>MAX(0,MIN('Peaker Keys'!$B$10,C4805/'Peaker Keys'!$B$30))</f>
        <v>4.3598996788315296E-2</v>
      </c>
      <c r="J4805">
        <f>IF('Peaker Keys'!$B$31=1,H4805,I4805)</f>
        <v>0.53010348071495772</v>
      </c>
    </row>
    <row r="4806" spans="1:10" x14ac:dyDescent="0.25">
      <c r="A4806">
        <v>4800</v>
      </c>
      <c r="B4806">
        <v>225.4</v>
      </c>
      <c r="C4806">
        <v>4803.3</v>
      </c>
      <c r="D4806">
        <f>MOD(A4806-1+'Peaker Keys'!$B$7,'Peaker Keys'!$B$5)</f>
        <v>4823</v>
      </c>
      <c r="E4806">
        <f>INT(D4806/'Peaker Keys'!$B$6)+1</f>
        <v>201</v>
      </c>
      <c r="F4806">
        <f>MOD(D4806,'Peaker Keys'!$B$6)</f>
        <v>23</v>
      </c>
      <c r="G4806" t="str">
        <f>VLOOKUP(E4806,Clustering!$A$6:$B$370,2,FALSE)</f>
        <v>Summer Peak</v>
      </c>
      <c r="H4806">
        <f>IF('Peaker Keys'!$B$29&gt;0,MAX(0,MIN('Peaker Keys'!$B$10,B4806/'Peaker Keys'!$B$29)),0)</f>
        <v>0.53010348071495772</v>
      </c>
      <c r="I4806">
        <f>MAX(0,MIN('Peaker Keys'!$B$10,C4806/'Peaker Keys'!$B$30))</f>
        <v>4.0236528766944273E-2</v>
      </c>
      <c r="J4806">
        <f>IF('Peaker Keys'!$B$31=1,H4806,I4806)</f>
        <v>0.53010348071495772</v>
      </c>
    </row>
    <row r="4807" spans="1:10" x14ac:dyDescent="0.25">
      <c r="A4807">
        <v>4801</v>
      </c>
      <c r="B4807">
        <v>225.4</v>
      </c>
      <c r="C4807">
        <v>4803.3</v>
      </c>
      <c r="D4807">
        <f>MOD(A4807-1+'Peaker Keys'!$B$7,'Peaker Keys'!$B$5)</f>
        <v>4824</v>
      </c>
      <c r="E4807">
        <f>INT(D4807/'Peaker Keys'!$B$6)+1</f>
        <v>202</v>
      </c>
      <c r="F4807">
        <f>MOD(D4807,'Peaker Keys'!$B$6)</f>
        <v>0</v>
      </c>
      <c r="G4807" t="str">
        <f>VLOOKUP(E4807,Clustering!$A$6:$B$370,2,FALSE)</f>
        <v>Spring</v>
      </c>
      <c r="H4807">
        <f>IF('Peaker Keys'!$B$29&gt;0,MAX(0,MIN('Peaker Keys'!$B$10,B4807/'Peaker Keys'!$B$29)),0)</f>
        <v>0.53010348071495772</v>
      </c>
      <c r="I4807">
        <f>MAX(0,MIN('Peaker Keys'!$B$10,C4807/'Peaker Keys'!$B$30))</f>
        <v>4.0236528766944273E-2</v>
      </c>
      <c r="J4807">
        <f>IF('Peaker Keys'!$B$31=1,H4807,I4807)</f>
        <v>0.53010348071495772</v>
      </c>
    </row>
    <row r="4808" spans="1:10" x14ac:dyDescent="0.25">
      <c r="A4808">
        <v>4802</v>
      </c>
      <c r="B4808">
        <v>225.4</v>
      </c>
      <c r="C4808">
        <v>4803.3</v>
      </c>
      <c r="D4808">
        <f>MOD(A4808-1+'Peaker Keys'!$B$7,'Peaker Keys'!$B$5)</f>
        <v>4825</v>
      </c>
      <c r="E4808">
        <f>INT(D4808/'Peaker Keys'!$B$6)+1</f>
        <v>202</v>
      </c>
      <c r="F4808">
        <f>MOD(D4808,'Peaker Keys'!$B$6)</f>
        <v>1</v>
      </c>
      <c r="G4808" t="str">
        <f>VLOOKUP(E4808,Clustering!$A$6:$B$370,2,FALSE)</f>
        <v>Spring</v>
      </c>
      <c r="H4808">
        <f>IF('Peaker Keys'!$B$29&gt;0,MAX(0,MIN('Peaker Keys'!$B$10,B4808/'Peaker Keys'!$B$29)),0)</f>
        <v>0.53010348071495772</v>
      </c>
      <c r="I4808">
        <f>MAX(0,MIN('Peaker Keys'!$B$10,C4808/'Peaker Keys'!$B$30))</f>
        <v>4.0236528766944273E-2</v>
      </c>
      <c r="J4808">
        <f>IF('Peaker Keys'!$B$31=1,H4808,I4808)</f>
        <v>0.53010348071495772</v>
      </c>
    </row>
    <row r="4809" spans="1:10" x14ac:dyDescent="0.25">
      <c r="A4809">
        <v>4803</v>
      </c>
      <c r="B4809">
        <v>225.4</v>
      </c>
      <c r="C4809">
        <v>4766.3</v>
      </c>
      <c r="D4809">
        <f>MOD(A4809-1+'Peaker Keys'!$B$7,'Peaker Keys'!$B$5)</f>
        <v>4826</v>
      </c>
      <c r="E4809">
        <f>INT(D4809/'Peaker Keys'!$B$6)+1</f>
        <v>202</v>
      </c>
      <c r="F4809">
        <f>MOD(D4809,'Peaker Keys'!$B$6)</f>
        <v>2</v>
      </c>
      <c r="G4809" t="str">
        <f>VLOOKUP(E4809,Clustering!$A$6:$B$370,2,FALSE)</f>
        <v>Spring</v>
      </c>
      <c r="H4809">
        <f>IF('Peaker Keys'!$B$29&gt;0,MAX(0,MIN('Peaker Keys'!$B$10,B4809/'Peaker Keys'!$B$29)),0)</f>
        <v>0.53010348071495772</v>
      </c>
      <c r="I4809">
        <f>MAX(0,MIN('Peaker Keys'!$B$10,C4809/'Peaker Keys'!$B$30))</f>
        <v>3.9926585277181625E-2</v>
      </c>
      <c r="J4809">
        <f>IF('Peaker Keys'!$B$31=1,H4809,I4809)</f>
        <v>0.53010348071495772</v>
      </c>
    </row>
    <row r="4810" spans="1:10" x14ac:dyDescent="0.25">
      <c r="A4810">
        <v>4804</v>
      </c>
      <c r="B4810">
        <v>225.4</v>
      </c>
      <c r="C4810">
        <v>4739.7</v>
      </c>
      <c r="D4810">
        <f>MOD(A4810-1+'Peaker Keys'!$B$7,'Peaker Keys'!$B$5)</f>
        <v>4827</v>
      </c>
      <c r="E4810">
        <f>INT(D4810/'Peaker Keys'!$B$6)+1</f>
        <v>202</v>
      </c>
      <c r="F4810">
        <f>MOD(D4810,'Peaker Keys'!$B$6)</f>
        <v>3</v>
      </c>
      <c r="G4810" t="str">
        <f>VLOOKUP(E4810,Clustering!$A$6:$B$370,2,FALSE)</f>
        <v>Spring</v>
      </c>
      <c r="H4810">
        <f>IF('Peaker Keys'!$B$29&gt;0,MAX(0,MIN('Peaker Keys'!$B$10,B4810/'Peaker Keys'!$B$29)),0)</f>
        <v>0.53010348071495772</v>
      </c>
      <c r="I4810">
        <f>MAX(0,MIN('Peaker Keys'!$B$10,C4810/'Peaker Keys'!$B$30))</f>
        <v>3.9703761038595499E-2</v>
      </c>
      <c r="J4810">
        <f>IF('Peaker Keys'!$B$31=1,H4810,I4810)</f>
        <v>0.53010348071495772</v>
      </c>
    </row>
    <row r="4811" spans="1:10" x14ac:dyDescent="0.25">
      <c r="A4811">
        <v>4805</v>
      </c>
      <c r="B4811">
        <v>225.4</v>
      </c>
      <c r="C4811">
        <v>4739.7</v>
      </c>
      <c r="D4811">
        <f>MOD(A4811-1+'Peaker Keys'!$B$7,'Peaker Keys'!$B$5)</f>
        <v>4828</v>
      </c>
      <c r="E4811">
        <f>INT(D4811/'Peaker Keys'!$B$6)+1</f>
        <v>202</v>
      </c>
      <c r="F4811">
        <f>MOD(D4811,'Peaker Keys'!$B$6)</f>
        <v>4</v>
      </c>
      <c r="G4811" t="str">
        <f>VLOOKUP(E4811,Clustering!$A$6:$B$370,2,FALSE)</f>
        <v>Spring</v>
      </c>
      <c r="H4811">
        <f>IF('Peaker Keys'!$B$29&gt;0,MAX(0,MIN('Peaker Keys'!$B$10,B4811/'Peaker Keys'!$B$29)),0)</f>
        <v>0.53010348071495772</v>
      </c>
      <c r="I4811">
        <f>MAX(0,MIN('Peaker Keys'!$B$10,C4811/'Peaker Keys'!$B$30))</f>
        <v>3.9703761038595499E-2</v>
      </c>
      <c r="J4811">
        <f>IF('Peaker Keys'!$B$31=1,H4811,I4811)</f>
        <v>0.53010348071495772</v>
      </c>
    </row>
    <row r="4812" spans="1:10" x14ac:dyDescent="0.25">
      <c r="A4812">
        <v>4806</v>
      </c>
      <c r="B4812">
        <v>225.4</v>
      </c>
      <c r="C4812">
        <v>4739.7</v>
      </c>
      <c r="D4812">
        <f>MOD(A4812-1+'Peaker Keys'!$B$7,'Peaker Keys'!$B$5)</f>
        <v>4829</v>
      </c>
      <c r="E4812">
        <f>INT(D4812/'Peaker Keys'!$B$6)+1</f>
        <v>202</v>
      </c>
      <c r="F4812">
        <f>MOD(D4812,'Peaker Keys'!$B$6)</f>
        <v>5</v>
      </c>
      <c r="G4812" t="str">
        <f>VLOOKUP(E4812,Clustering!$A$6:$B$370,2,FALSE)</f>
        <v>Spring</v>
      </c>
      <c r="H4812">
        <f>IF('Peaker Keys'!$B$29&gt;0,MAX(0,MIN('Peaker Keys'!$B$10,B4812/'Peaker Keys'!$B$29)),0)</f>
        <v>0.53010348071495772</v>
      </c>
      <c r="I4812">
        <f>MAX(0,MIN('Peaker Keys'!$B$10,C4812/'Peaker Keys'!$B$30))</f>
        <v>3.9703761038595499E-2</v>
      </c>
      <c r="J4812">
        <f>IF('Peaker Keys'!$B$31=1,H4812,I4812)</f>
        <v>0.53010348071495772</v>
      </c>
    </row>
    <row r="4813" spans="1:10" x14ac:dyDescent="0.25">
      <c r="A4813">
        <v>4807</v>
      </c>
      <c r="B4813">
        <v>225.4</v>
      </c>
      <c r="C4813">
        <v>4739.7</v>
      </c>
      <c r="D4813">
        <f>MOD(A4813-1+'Peaker Keys'!$B$7,'Peaker Keys'!$B$5)</f>
        <v>4830</v>
      </c>
      <c r="E4813">
        <f>INT(D4813/'Peaker Keys'!$B$6)+1</f>
        <v>202</v>
      </c>
      <c r="F4813">
        <f>MOD(D4813,'Peaker Keys'!$B$6)</f>
        <v>6</v>
      </c>
      <c r="G4813" t="str">
        <f>VLOOKUP(E4813,Clustering!$A$6:$B$370,2,FALSE)</f>
        <v>Spring</v>
      </c>
      <c r="H4813">
        <f>IF('Peaker Keys'!$B$29&gt;0,MAX(0,MIN('Peaker Keys'!$B$10,B4813/'Peaker Keys'!$B$29)),0)</f>
        <v>0.53010348071495772</v>
      </c>
      <c r="I4813">
        <f>MAX(0,MIN('Peaker Keys'!$B$10,C4813/'Peaker Keys'!$B$30))</f>
        <v>3.9703761038595499E-2</v>
      </c>
      <c r="J4813">
        <f>IF('Peaker Keys'!$B$31=1,H4813,I4813)</f>
        <v>0.53010348071495772</v>
      </c>
    </row>
    <row r="4814" spans="1:10" x14ac:dyDescent="0.25">
      <c r="A4814">
        <v>4808</v>
      </c>
      <c r="B4814">
        <v>225.4</v>
      </c>
      <c r="C4814">
        <v>4739.7</v>
      </c>
      <c r="D4814">
        <f>MOD(A4814-1+'Peaker Keys'!$B$7,'Peaker Keys'!$B$5)</f>
        <v>4831</v>
      </c>
      <c r="E4814">
        <f>INT(D4814/'Peaker Keys'!$B$6)+1</f>
        <v>202</v>
      </c>
      <c r="F4814">
        <f>MOD(D4814,'Peaker Keys'!$B$6)</f>
        <v>7</v>
      </c>
      <c r="G4814" t="str">
        <f>VLOOKUP(E4814,Clustering!$A$6:$B$370,2,FALSE)</f>
        <v>Spring</v>
      </c>
      <c r="H4814">
        <f>IF('Peaker Keys'!$B$29&gt;0,MAX(0,MIN('Peaker Keys'!$B$10,B4814/'Peaker Keys'!$B$29)),0)</f>
        <v>0.53010348071495772</v>
      </c>
      <c r="I4814">
        <f>MAX(0,MIN('Peaker Keys'!$B$10,C4814/'Peaker Keys'!$B$30))</f>
        <v>3.9703761038595499E-2</v>
      </c>
      <c r="J4814">
        <f>IF('Peaker Keys'!$B$31=1,H4814,I4814)</f>
        <v>0.53010348071495772</v>
      </c>
    </row>
    <row r="4815" spans="1:10" x14ac:dyDescent="0.25">
      <c r="A4815">
        <v>4809</v>
      </c>
      <c r="B4815">
        <v>225.4</v>
      </c>
      <c r="C4815">
        <v>4739.7</v>
      </c>
      <c r="D4815">
        <f>MOD(A4815-1+'Peaker Keys'!$B$7,'Peaker Keys'!$B$5)</f>
        <v>4832</v>
      </c>
      <c r="E4815">
        <f>INT(D4815/'Peaker Keys'!$B$6)+1</f>
        <v>202</v>
      </c>
      <c r="F4815">
        <f>MOD(D4815,'Peaker Keys'!$B$6)</f>
        <v>8</v>
      </c>
      <c r="G4815" t="str">
        <f>VLOOKUP(E4815,Clustering!$A$6:$B$370,2,FALSE)</f>
        <v>Spring</v>
      </c>
      <c r="H4815">
        <f>IF('Peaker Keys'!$B$29&gt;0,MAX(0,MIN('Peaker Keys'!$B$10,B4815/'Peaker Keys'!$B$29)),0)</f>
        <v>0.53010348071495772</v>
      </c>
      <c r="I4815">
        <f>MAX(0,MIN('Peaker Keys'!$B$10,C4815/'Peaker Keys'!$B$30))</f>
        <v>3.9703761038595499E-2</v>
      </c>
      <c r="J4815">
        <f>IF('Peaker Keys'!$B$31=1,H4815,I4815)</f>
        <v>0.53010348071495772</v>
      </c>
    </row>
    <row r="4816" spans="1:10" x14ac:dyDescent="0.25">
      <c r="A4816">
        <v>4810</v>
      </c>
      <c r="B4816">
        <v>225.4</v>
      </c>
      <c r="C4816">
        <v>4739.7</v>
      </c>
      <c r="D4816">
        <f>MOD(A4816-1+'Peaker Keys'!$B$7,'Peaker Keys'!$B$5)</f>
        <v>4833</v>
      </c>
      <c r="E4816">
        <f>INT(D4816/'Peaker Keys'!$B$6)+1</f>
        <v>202</v>
      </c>
      <c r="F4816">
        <f>MOD(D4816,'Peaker Keys'!$B$6)</f>
        <v>9</v>
      </c>
      <c r="G4816" t="str">
        <f>VLOOKUP(E4816,Clustering!$A$6:$B$370,2,FALSE)</f>
        <v>Spring</v>
      </c>
      <c r="H4816">
        <f>IF('Peaker Keys'!$B$29&gt;0,MAX(0,MIN('Peaker Keys'!$B$10,B4816/'Peaker Keys'!$B$29)),0)</f>
        <v>0.53010348071495772</v>
      </c>
      <c r="I4816">
        <f>MAX(0,MIN('Peaker Keys'!$B$10,C4816/'Peaker Keys'!$B$30))</f>
        <v>3.9703761038595499E-2</v>
      </c>
      <c r="J4816">
        <f>IF('Peaker Keys'!$B$31=1,H4816,I4816)</f>
        <v>0.53010348071495772</v>
      </c>
    </row>
    <row r="4817" spans="1:10" x14ac:dyDescent="0.25">
      <c r="A4817">
        <v>4811</v>
      </c>
      <c r="B4817">
        <v>225.4</v>
      </c>
      <c r="C4817">
        <v>4890.3999999999996</v>
      </c>
      <c r="D4817">
        <f>MOD(A4817-1+'Peaker Keys'!$B$7,'Peaker Keys'!$B$5)</f>
        <v>4834</v>
      </c>
      <c r="E4817">
        <f>INT(D4817/'Peaker Keys'!$B$6)+1</f>
        <v>202</v>
      </c>
      <c r="F4817">
        <f>MOD(D4817,'Peaker Keys'!$B$6)</f>
        <v>10</v>
      </c>
      <c r="G4817" t="str">
        <f>VLOOKUP(E4817,Clustering!$A$6:$B$370,2,FALSE)</f>
        <v>Spring</v>
      </c>
      <c r="H4817">
        <f>IF('Peaker Keys'!$B$29&gt;0,MAX(0,MIN('Peaker Keys'!$B$10,B4817/'Peaker Keys'!$B$29)),0)</f>
        <v>0.53010348071495772</v>
      </c>
      <c r="I4817">
        <f>MAX(0,MIN('Peaker Keys'!$B$10,C4817/'Peaker Keys'!$B$30))</f>
        <v>4.0966152495547699E-2</v>
      </c>
      <c r="J4817">
        <f>IF('Peaker Keys'!$B$31=1,H4817,I4817)</f>
        <v>0.53010348071495772</v>
      </c>
    </row>
    <row r="4818" spans="1:10" x14ac:dyDescent="0.25">
      <c r="A4818">
        <v>4812</v>
      </c>
      <c r="B4818">
        <v>225.4</v>
      </c>
      <c r="C4818">
        <v>5431.6</v>
      </c>
      <c r="D4818">
        <f>MOD(A4818-1+'Peaker Keys'!$B$7,'Peaker Keys'!$B$5)</f>
        <v>4835</v>
      </c>
      <c r="E4818">
        <f>INT(D4818/'Peaker Keys'!$B$6)+1</f>
        <v>202</v>
      </c>
      <c r="F4818">
        <f>MOD(D4818,'Peaker Keys'!$B$6)</f>
        <v>11</v>
      </c>
      <c r="G4818" t="str">
        <f>VLOOKUP(E4818,Clustering!$A$6:$B$370,2,FALSE)</f>
        <v>Spring</v>
      </c>
      <c r="H4818">
        <f>IF('Peaker Keys'!$B$29&gt;0,MAX(0,MIN('Peaker Keys'!$B$10,B4818/'Peaker Keys'!$B$29)),0)</f>
        <v>0.53010348071495772</v>
      </c>
      <c r="I4818">
        <f>MAX(0,MIN('Peaker Keys'!$B$10,C4818/'Peaker Keys'!$B$30))</f>
        <v>4.5499704297157065E-2</v>
      </c>
      <c r="J4818">
        <f>IF('Peaker Keys'!$B$31=1,H4818,I4818)</f>
        <v>0.53010348071495772</v>
      </c>
    </row>
    <row r="4819" spans="1:10" x14ac:dyDescent="0.25">
      <c r="A4819">
        <v>4813</v>
      </c>
      <c r="B4819">
        <v>225.4</v>
      </c>
      <c r="C4819">
        <v>9089</v>
      </c>
      <c r="D4819">
        <f>MOD(A4819-1+'Peaker Keys'!$B$7,'Peaker Keys'!$B$5)</f>
        <v>4836</v>
      </c>
      <c r="E4819">
        <f>INT(D4819/'Peaker Keys'!$B$6)+1</f>
        <v>202</v>
      </c>
      <c r="F4819">
        <f>MOD(D4819,'Peaker Keys'!$B$6)</f>
        <v>12</v>
      </c>
      <c r="G4819" t="str">
        <f>VLOOKUP(E4819,Clustering!$A$6:$B$370,2,FALSE)</f>
        <v>Spring</v>
      </c>
      <c r="H4819">
        <f>IF('Peaker Keys'!$B$29&gt;0,MAX(0,MIN('Peaker Keys'!$B$10,B4819/'Peaker Keys'!$B$29)),0)</f>
        <v>0.53010348071495772</v>
      </c>
      <c r="I4819">
        <f>MAX(0,MIN('Peaker Keys'!$B$10,C4819/'Peaker Keys'!$B$30))</f>
        <v>7.6137199417641313E-2</v>
      </c>
      <c r="J4819">
        <f>IF('Peaker Keys'!$B$31=1,H4819,I4819)</f>
        <v>0.53010348071495772</v>
      </c>
    </row>
    <row r="4820" spans="1:10" x14ac:dyDescent="0.25">
      <c r="A4820">
        <v>4814</v>
      </c>
      <c r="B4820">
        <v>225.4</v>
      </c>
      <c r="C4820">
        <v>13647.6</v>
      </c>
      <c r="D4820">
        <f>MOD(A4820-1+'Peaker Keys'!$B$7,'Peaker Keys'!$B$5)</f>
        <v>4837</v>
      </c>
      <c r="E4820">
        <f>INT(D4820/'Peaker Keys'!$B$6)+1</f>
        <v>202</v>
      </c>
      <c r="F4820">
        <f>MOD(D4820,'Peaker Keys'!$B$6)</f>
        <v>13</v>
      </c>
      <c r="G4820" t="str">
        <f>VLOOKUP(E4820,Clustering!$A$6:$B$370,2,FALSE)</f>
        <v>Spring</v>
      </c>
      <c r="H4820">
        <f>IF('Peaker Keys'!$B$29&gt;0,MAX(0,MIN('Peaker Keys'!$B$10,B4820/'Peaker Keys'!$B$29)),0)</f>
        <v>0.53010348071495772</v>
      </c>
      <c r="I4820">
        <f>MAX(0,MIN('Peaker Keys'!$B$10,C4820/'Peaker Keys'!$B$30))</f>
        <v>0.11432391272661477</v>
      </c>
      <c r="J4820">
        <f>IF('Peaker Keys'!$B$31=1,H4820,I4820)</f>
        <v>0.53010348071495772</v>
      </c>
    </row>
    <row r="4821" spans="1:10" x14ac:dyDescent="0.25">
      <c r="A4821">
        <v>4815</v>
      </c>
      <c r="B4821">
        <v>225.4</v>
      </c>
      <c r="C4821">
        <v>16104.9</v>
      </c>
      <c r="D4821">
        <f>MOD(A4821-1+'Peaker Keys'!$B$7,'Peaker Keys'!$B$5)</f>
        <v>4838</v>
      </c>
      <c r="E4821">
        <f>INT(D4821/'Peaker Keys'!$B$6)+1</f>
        <v>202</v>
      </c>
      <c r="F4821">
        <f>MOD(D4821,'Peaker Keys'!$B$6)</f>
        <v>14</v>
      </c>
      <c r="G4821" t="str">
        <f>VLOOKUP(E4821,Clustering!$A$6:$B$370,2,FALSE)</f>
        <v>Spring</v>
      </c>
      <c r="H4821">
        <f>IF('Peaker Keys'!$B$29&gt;0,MAX(0,MIN('Peaker Keys'!$B$10,B4821/'Peaker Keys'!$B$29)),0)</f>
        <v>0.53010348071495772</v>
      </c>
      <c r="I4821">
        <f>MAX(0,MIN('Peaker Keys'!$B$10,C4821/'Peaker Keys'!$B$30))</f>
        <v>0.13490834887239206</v>
      </c>
      <c r="J4821">
        <f>IF('Peaker Keys'!$B$31=1,H4821,I4821)</f>
        <v>0.53010348071495772</v>
      </c>
    </row>
    <row r="4822" spans="1:10" x14ac:dyDescent="0.25">
      <c r="A4822">
        <v>4816</v>
      </c>
      <c r="B4822">
        <v>225.4</v>
      </c>
      <c r="C4822">
        <v>19559.2</v>
      </c>
      <c r="D4822">
        <f>MOD(A4822-1+'Peaker Keys'!$B$7,'Peaker Keys'!$B$5)</f>
        <v>4839</v>
      </c>
      <c r="E4822">
        <f>INT(D4822/'Peaker Keys'!$B$6)+1</f>
        <v>202</v>
      </c>
      <c r="F4822">
        <f>MOD(D4822,'Peaker Keys'!$B$6)</f>
        <v>15</v>
      </c>
      <c r="G4822" t="str">
        <f>VLOOKUP(E4822,Clustering!$A$6:$B$370,2,FALSE)</f>
        <v>Spring</v>
      </c>
      <c r="H4822">
        <f>IF('Peaker Keys'!$B$29&gt;0,MAX(0,MIN('Peaker Keys'!$B$10,B4822/'Peaker Keys'!$B$29)),0)</f>
        <v>0.53010348071495772</v>
      </c>
      <c r="I4822">
        <f>MAX(0,MIN('Peaker Keys'!$B$10,C4822/'Peaker Keys'!$B$30))</f>
        <v>0.16384450553961161</v>
      </c>
      <c r="J4822">
        <f>IF('Peaker Keys'!$B$31=1,H4822,I4822)</f>
        <v>0.53010348071495772</v>
      </c>
    </row>
    <row r="4823" spans="1:10" x14ac:dyDescent="0.25">
      <c r="A4823">
        <v>4817</v>
      </c>
      <c r="B4823">
        <v>225.4</v>
      </c>
      <c r="C4823">
        <v>20275.3</v>
      </c>
      <c r="D4823">
        <f>MOD(A4823-1+'Peaker Keys'!$B$7,'Peaker Keys'!$B$5)</f>
        <v>4840</v>
      </c>
      <c r="E4823">
        <f>INT(D4823/'Peaker Keys'!$B$6)+1</f>
        <v>202</v>
      </c>
      <c r="F4823">
        <f>MOD(D4823,'Peaker Keys'!$B$6)</f>
        <v>16</v>
      </c>
      <c r="G4823" t="str">
        <f>VLOOKUP(E4823,Clustering!$A$6:$B$370,2,FALSE)</f>
        <v>Spring</v>
      </c>
      <c r="H4823">
        <f>IF('Peaker Keys'!$B$29&gt;0,MAX(0,MIN('Peaker Keys'!$B$10,B4823/'Peaker Keys'!$B$29)),0)</f>
        <v>0.53010348071495772</v>
      </c>
      <c r="I4823">
        <f>MAX(0,MIN('Peaker Keys'!$B$10,C4823/'Peaker Keys'!$B$30))</f>
        <v>0.16984316859418008</v>
      </c>
      <c r="J4823">
        <f>IF('Peaker Keys'!$B$31=1,H4823,I4823)</f>
        <v>0.53010348071495772</v>
      </c>
    </row>
    <row r="4824" spans="1:10" x14ac:dyDescent="0.25">
      <c r="A4824">
        <v>4818</v>
      </c>
      <c r="B4824">
        <v>225.4</v>
      </c>
      <c r="C4824">
        <v>25182.7</v>
      </c>
      <c r="D4824">
        <f>MOD(A4824-1+'Peaker Keys'!$B$7,'Peaker Keys'!$B$5)</f>
        <v>4841</v>
      </c>
      <c r="E4824">
        <f>INT(D4824/'Peaker Keys'!$B$6)+1</f>
        <v>202</v>
      </c>
      <c r="F4824">
        <f>MOD(D4824,'Peaker Keys'!$B$6)</f>
        <v>17</v>
      </c>
      <c r="G4824" t="str">
        <f>VLOOKUP(E4824,Clustering!$A$6:$B$370,2,FALSE)</f>
        <v>Spring</v>
      </c>
      <c r="H4824">
        <f>IF('Peaker Keys'!$B$29&gt;0,MAX(0,MIN('Peaker Keys'!$B$10,B4824/'Peaker Keys'!$B$29)),0)</f>
        <v>0.53010348071495772</v>
      </c>
      <c r="I4824">
        <f>MAX(0,MIN('Peaker Keys'!$B$10,C4824/'Peaker Keys'!$B$30))</f>
        <v>0.21095172755799713</v>
      </c>
      <c r="J4824">
        <f>IF('Peaker Keys'!$B$31=1,H4824,I4824)</f>
        <v>0.53010348071495772</v>
      </c>
    </row>
    <row r="4825" spans="1:10" x14ac:dyDescent="0.25">
      <c r="A4825">
        <v>4819</v>
      </c>
      <c r="B4825">
        <v>225.4</v>
      </c>
      <c r="C4825">
        <v>29275</v>
      </c>
      <c r="D4825">
        <f>MOD(A4825-1+'Peaker Keys'!$B$7,'Peaker Keys'!$B$5)</f>
        <v>4842</v>
      </c>
      <c r="E4825">
        <f>INT(D4825/'Peaker Keys'!$B$6)+1</f>
        <v>202</v>
      </c>
      <c r="F4825">
        <f>MOD(D4825,'Peaker Keys'!$B$6)</f>
        <v>18</v>
      </c>
      <c r="G4825" t="str">
        <f>VLOOKUP(E4825,Clustering!$A$6:$B$370,2,FALSE)</f>
        <v>Spring</v>
      </c>
      <c r="H4825">
        <f>IF('Peaker Keys'!$B$29&gt;0,MAX(0,MIN('Peaker Keys'!$B$10,B4825/'Peaker Keys'!$B$29)),0)</f>
        <v>0.53010348071495772</v>
      </c>
      <c r="I4825">
        <f>MAX(0,MIN('Peaker Keys'!$B$10,C4825/'Peaker Keys'!$B$30))</f>
        <v>0.2452323152108537</v>
      </c>
      <c r="J4825">
        <f>IF('Peaker Keys'!$B$31=1,H4825,I4825)</f>
        <v>0.53010348071495772</v>
      </c>
    </row>
    <row r="4826" spans="1:10" x14ac:dyDescent="0.25">
      <c r="A4826">
        <v>4820</v>
      </c>
      <c r="B4826">
        <v>166.9</v>
      </c>
      <c r="C4826">
        <v>22637.599999999999</v>
      </c>
      <c r="D4826">
        <f>MOD(A4826-1+'Peaker Keys'!$B$7,'Peaker Keys'!$B$5)</f>
        <v>4843</v>
      </c>
      <c r="E4826">
        <f>INT(D4826/'Peaker Keys'!$B$6)+1</f>
        <v>202</v>
      </c>
      <c r="F4826">
        <f>MOD(D4826,'Peaker Keys'!$B$6)</f>
        <v>19</v>
      </c>
      <c r="G4826" t="str">
        <f>VLOOKUP(E4826,Clustering!$A$6:$B$370,2,FALSE)</f>
        <v>Spring</v>
      </c>
      <c r="H4826">
        <f>IF('Peaker Keys'!$B$29&gt;0,MAX(0,MIN('Peaker Keys'!$B$10,B4826/'Peaker Keys'!$B$29)),0)</f>
        <v>0.39252116650987773</v>
      </c>
      <c r="I4826">
        <f>MAX(0,MIN('Peaker Keys'!$B$10,C4826/'Peaker Keys'!$B$30))</f>
        <v>0.1896318038878641</v>
      </c>
      <c r="J4826">
        <f>IF('Peaker Keys'!$B$31=1,H4826,I4826)</f>
        <v>0.39252116650987773</v>
      </c>
    </row>
    <row r="4827" spans="1:10" x14ac:dyDescent="0.25">
      <c r="A4827">
        <v>4821</v>
      </c>
      <c r="B4827">
        <v>67.900000000000006</v>
      </c>
      <c r="C4827">
        <v>16253.2</v>
      </c>
      <c r="D4827">
        <f>MOD(A4827-1+'Peaker Keys'!$B$7,'Peaker Keys'!$B$5)</f>
        <v>4844</v>
      </c>
      <c r="E4827">
        <f>INT(D4827/'Peaker Keys'!$B$6)+1</f>
        <v>202</v>
      </c>
      <c r="F4827">
        <f>MOD(D4827,'Peaker Keys'!$B$6)</f>
        <v>20</v>
      </c>
      <c r="G4827" t="str">
        <f>VLOOKUP(E4827,Clustering!$A$6:$B$370,2,FALSE)</f>
        <v>Spring</v>
      </c>
      <c r="H4827">
        <f>IF('Peaker Keys'!$B$29&gt;0,MAX(0,MIN('Peaker Keys'!$B$10,B4827/'Peaker Keys'!$B$29)),0)</f>
        <v>0.15968955785512701</v>
      </c>
      <c r="I4827">
        <f>MAX(0,MIN('Peaker Keys'!$B$10,C4827/'Peaker Keys'!$B$30))</f>
        <v>0.13615063588676507</v>
      </c>
      <c r="J4827">
        <f>IF('Peaker Keys'!$B$31=1,H4827,I4827)</f>
        <v>0.15968955785512701</v>
      </c>
    </row>
    <row r="4828" spans="1:10" x14ac:dyDescent="0.25">
      <c r="A4828">
        <v>4822</v>
      </c>
      <c r="B4828">
        <v>0</v>
      </c>
      <c r="C4828">
        <v>11471.8</v>
      </c>
      <c r="D4828">
        <f>MOD(A4828-1+'Peaker Keys'!$B$7,'Peaker Keys'!$B$5)</f>
        <v>4845</v>
      </c>
      <c r="E4828">
        <f>INT(D4828/'Peaker Keys'!$B$6)+1</f>
        <v>202</v>
      </c>
      <c r="F4828">
        <f>MOD(D4828,'Peaker Keys'!$B$6)</f>
        <v>21</v>
      </c>
      <c r="G4828" t="str">
        <f>VLOOKUP(E4828,Clustering!$A$6:$B$370,2,FALSE)</f>
        <v>Spring</v>
      </c>
      <c r="H4828">
        <f>IF('Peaker Keys'!$B$29&gt;0,MAX(0,MIN('Peaker Keys'!$B$10,B4828/'Peaker Keys'!$B$29)),0)</f>
        <v>0</v>
      </c>
      <c r="I4828">
        <f>MAX(0,MIN('Peaker Keys'!$B$10,C4828/'Peaker Keys'!$B$30))</f>
        <v>9.609756015835598E-2</v>
      </c>
      <c r="J4828">
        <f>IF('Peaker Keys'!$B$31=1,H4828,I4828)</f>
        <v>0</v>
      </c>
    </row>
    <row r="4829" spans="1:10" x14ac:dyDescent="0.25">
      <c r="A4829">
        <v>4823</v>
      </c>
      <c r="B4829">
        <v>0</v>
      </c>
      <c r="C4829">
        <v>3695.5</v>
      </c>
      <c r="D4829">
        <f>MOD(A4829-1+'Peaker Keys'!$B$7,'Peaker Keys'!$B$5)</f>
        <v>4846</v>
      </c>
      <c r="E4829">
        <f>INT(D4829/'Peaker Keys'!$B$6)+1</f>
        <v>202</v>
      </c>
      <c r="F4829">
        <f>MOD(D4829,'Peaker Keys'!$B$6)</f>
        <v>22</v>
      </c>
      <c r="G4829" t="str">
        <f>VLOOKUP(E4829,Clustering!$A$6:$B$370,2,FALSE)</f>
        <v>Spring</v>
      </c>
      <c r="H4829">
        <f>IF('Peaker Keys'!$B$29&gt;0,MAX(0,MIN('Peaker Keys'!$B$10,B4829/'Peaker Keys'!$B$29)),0)</f>
        <v>0</v>
      </c>
      <c r="I4829">
        <f>MAX(0,MIN('Peaker Keys'!$B$10,C4829/'Peaker Keys'!$B$30))</f>
        <v>3.0956653146429029E-2</v>
      </c>
      <c r="J4829">
        <f>IF('Peaker Keys'!$B$31=1,H4829,I4829)</f>
        <v>0</v>
      </c>
    </row>
    <row r="4830" spans="1:10" x14ac:dyDescent="0.25">
      <c r="A4830">
        <v>4824</v>
      </c>
      <c r="B4830">
        <v>0</v>
      </c>
      <c r="C4830">
        <v>1939.2</v>
      </c>
      <c r="D4830">
        <f>MOD(A4830-1+'Peaker Keys'!$B$7,'Peaker Keys'!$B$5)</f>
        <v>4847</v>
      </c>
      <c r="E4830">
        <f>INT(D4830/'Peaker Keys'!$B$6)+1</f>
        <v>202</v>
      </c>
      <c r="F4830">
        <f>MOD(D4830,'Peaker Keys'!$B$6)</f>
        <v>23</v>
      </c>
      <c r="G4830" t="str">
        <f>VLOOKUP(E4830,Clustering!$A$6:$B$370,2,FALSE)</f>
        <v>Spring</v>
      </c>
      <c r="H4830">
        <f>IF('Peaker Keys'!$B$29&gt;0,MAX(0,MIN('Peaker Keys'!$B$10,B4830/'Peaker Keys'!$B$29)),0)</f>
        <v>0</v>
      </c>
      <c r="I4830">
        <f>MAX(0,MIN('Peaker Keys'!$B$10,C4830/'Peaker Keys'!$B$30))</f>
        <v>1.6244389603992743E-2</v>
      </c>
      <c r="J4830">
        <f>IF('Peaker Keys'!$B$31=1,H4830,I4830)</f>
        <v>0</v>
      </c>
    </row>
    <row r="4831" spans="1:10" x14ac:dyDescent="0.25">
      <c r="A4831">
        <v>4825</v>
      </c>
      <c r="B4831">
        <v>0</v>
      </c>
      <c r="C4831">
        <v>1939.2</v>
      </c>
      <c r="D4831">
        <f>MOD(A4831-1+'Peaker Keys'!$B$7,'Peaker Keys'!$B$5)</f>
        <v>4848</v>
      </c>
      <c r="E4831">
        <f>INT(D4831/'Peaker Keys'!$B$6)+1</f>
        <v>203</v>
      </c>
      <c r="F4831">
        <f>MOD(D4831,'Peaker Keys'!$B$6)</f>
        <v>0</v>
      </c>
      <c r="G4831" t="str">
        <f>VLOOKUP(E4831,Clustering!$A$6:$B$370,2,FALSE)</f>
        <v>Summer</v>
      </c>
      <c r="H4831">
        <f>IF('Peaker Keys'!$B$29&gt;0,MAX(0,MIN('Peaker Keys'!$B$10,B4831/'Peaker Keys'!$B$29)),0)</f>
        <v>0</v>
      </c>
      <c r="I4831">
        <f>MAX(0,MIN('Peaker Keys'!$B$10,C4831/'Peaker Keys'!$B$30))</f>
        <v>1.6244389603992743E-2</v>
      </c>
      <c r="J4831">
        <f>IF('Peaker Keys'!$B$31=1,H4831,I4831)</f>
        <v>0</v>
      </c>
    </row>
    <row r="4832" spans="1:10" x14ac:dyDescent="0.25">
      <c r="A4832">
        <v>4826</v>
      </c>
      <c r="B4832">
        <v>0</v>
      </c>
      <c r="C4832">
        <v>1914.5</v>
      </c>
      <c r="D4832">
        <f>MOD(A4832-1+'Peaker Keys'!$B$7,'Peaker Keys'!$B$5)</f>
        <v>4849</v>
      </c>
      <c r="E4832">
        <f>INT(D4832/'Peaker Keys'!$B$6)+1</f>
        <v>203</v>
      </c>
      <c r="F4832">
        <f>MOD(D4832,'Peaker Keys'!$B$6)</f>
        <v>1</v>
      </c>
      <c r="G4832" t="str">
        <f>VLOOKUP(E4832,Clustering!$A$6:$B$370,2,FALSE)</f>
        <v>Summer</v>
      </c>
      <c r="H4832">
        <f>IF('Peaker Keys'!$B$29&gt;0,MAX(0,MIN('Peaker Keys'!$B$10,B4832/'Peaker Keys'!$B$29)),0)</f>
        <v>0</v>
      </c>
      <c r="I4832">
        <f>MAX(0,MIN('Peaker Keys'!$B$10,C4832/'Peaker Keys'!$B$30))</f>
        <v>1.6037481382448485E-2</v>
      </c>
      <c r="J4832">
        <f>IF('Peaker Keys'!$B$31=1,H4832,I4832)</f>
        <v>0</v>
      </c>
    </row>
    <row r="4833" spans="1:10" x14ac:dyDescent="0.25">
      <c r="A4833">
        <v>4827</v>
      </c>
      <c r="B4833">
        <v>0</v>
      </c>
      <c r="C4833">
        <v>1875.6</v>
      </c>
      <c r="D4833">
        <f>MOD(A4833-1+'Peaker Keys'!$B$7,'Peaker Keys'!$B$5)</f>
        <v>4850</v>
      </c>
      <c r="E4833">
        <f>INT(D4833/'Peaker Keys'!$B$6)+1</f>
        <v>203</v>
      </c>
      <c r="F4833">
        <f>MOD(D4833,'Peaker Keys'!$B$6)</f>
        <v>2</v>
      </c>
      <c r="G4833" t="str">
        <f>VLOOKUP(E4833,Clustering!$A$6:$B$370,2,FALSE)</f>
        <v>Summer</v>
      </c>
      <c r="H4833">
        <f>IF('Peaker Keys'!$B$29&gt;0,MAX(0,MIN('Peaker Keys'!$B$10,B4833/'Peaker Keys'!$B$29)),0)</f>
        <v>0</v>
      </c>
      <c r="I4833">
        <f>MAX(0,MIN('Peaker Keys'!$B$10,C4833/'Peaker Keys'!$B$30))</f>
        <v>1.5711621875643969E-2</v>
      </c>
      <c r="J4833">
        <f>IF('Peaker Keys'!$B$31=1,H4833,I4833)</f>
        <v>0</v>
      </c>
    </row>
    <row r="4834" spans="1:10" x14ac:dyDescent="0.25">
      <c r="A4834">
        <v>4828</v>
      </c>
      <c r="B4834">
        <v>0</v>
      </c>
      <c r="C4834">
        <v>1875.6</v>
      </c>
      <c r="D4834">
        <f>MOD(A4834-1+'Peaker Keys'!$B$7,'Peaker Keys'!$B$5)</f>
        <v>4851</v>
      </c>
      <c r="E4834">
        <f>INT(D4834/'Peaker Keys'!$B$6)+1</f>
        <v>203</v>
      </c>
      <c r="F4834">
        <f>MOD(D4834,'Peaker Keys'!$B$6)</f>
        <v>3</v>
      </c>
      <c r="G4834" t="str">
        <f>VLOOKUP(E4834,Clustering!$A$6:$B$370,2,FALSE)</f>
        <v>Summer</v>
      </c>
      <c r="H4834">
        <f>IF('Peaker Keys'!$B$29&gt;0,MAX(0,MIN('Peaker Keys'!$B$10,B4834/'Peaker Keys'!$B$29)),0)</f>
        <v>0</v>
      </c>
      <c r="I4834">
        <f>MAX(0,MIN('Peaker Keys'!$B$10,C4834/'Peaker Keys'!$B$30))</f>
        <v>1.5711621875643969E-2</v>
      </c>
      <c r="J4834">
        <f>IF('Peaker Keys'!$B$31=1,H4834,I4834)</f>
        <v>0</v>
      </c>
    </row>
    <row r="4835" spans="1:10" x14ac:dyDescent="0.25">
      <c r="A4835">
        <v>4829</v>
      </c>
      <c r="B4835">
        <v>0</v>
      </c>
      <c r="C4835">
        <v>1875.6</v>
      </c>
      <c r="D4835">
        <f>MOD(A4835-1+'Peaker Keys'!$B$7,'Peaker Keys'!$B$5)</f>
        <v>4852</v>
      </c>
      <c r="E4835">
        <f>INT(D4835/'Peaker Keys'!$B$6)+1</f>
        <v>203</v>
      </c>
      <c r="F4835">
        <f>MOD(D4835,'Peaker Keys'!$B$6)</f>
        <v>4</v>
      </c>
      <c r="G4835" t="str">
        <f>VLOOKUP(E4835,Clustering!$A$6:$B$370,2,FALSE)</f>
        <v>Summer</v>
      </c>
      <c r="H4835">
        <f>IF('Peaker Keys'!$B$29&gt;0,MAX(0,MIN('Peaker Keys'!$B$10,B4835/'Peaker Keys'!$B$29)),0)</f>
        <v>0</v>
      </c>
      <c r="I4835">
        <f>MAX(0,MIN('Peaker Keys'!$B$10,C4835/'Peaker Keys'!$B$30))</f>
        <v>1.5711621875643969E-2</v>
      </c>
      <c r="J4835">
        <f>IF('Peaker Keys'!$B$31=1,H4835,I4835)</f>
        <v>0</v>
      </c>
    </row>
    <row r="4836" spans="1:10" x14ac:dyDescent="0.25">
      <c r="A4836">
        <v>4830</v>
      </c>
      <c r="B4836">
        <v>0</v>
      </c>
      <c r="C4836">
        <v>1875.6</v>
      </c>
      <c r="D4836">
        <f>MOD(A4836-1+'Peaker Keys'!$B$7,'Peaker Keys'!$B$5)</f>
        <v>4853</v>
      </c>
      <c r="E4836">
        <f>INT(D4836/'Peaker Keys'!$B$6)+1</f>
        <v>203</v>
      </c>
      <c r="F4836">
        <f>MOD(D4836,'Peaker Keys'!$B$6)</f>
        <v>5</v>
      </c>
      <c r="G4836" t="str">
        <f>VLOOKUP(E4836,Clustering!$A$6:$B$370,2,FALSE)</f>
        <v>Summer</v>
      </c>
      <c r="H4836">
        <f>IF('Peaker Keys'!$B$29&gt;0,MAX(0,MIN('Peaker Keys'!$B$10,B4836/'Peaker Keys'!$B$29)),0)</f>
        <v>0</v>
      </c>
      <c r="I4836">
        <f>MAX(0,MIN('Peaker Keys'!$B$10,C4836/'Peaker Keys'!$B$30))</f>
        <v>1.5711621875643969E-2</v>
      </c>
      <c r="J4836">
        <f>IF('Peaker Keys'!$B$31=1,H4836,I4836)</f>
        <v>0</v>
      </c>
    </row>
    <row r="4837" spans="1:10" x14ac:dyDescent="0.25">
      <c r="A4837">
        <v>4831</v>
      </c>
      <c r="B4837">
        <v>0</v>
      </c>
      <c r="C4837">
        <v>1875.6</v>
      </c>
      <c r="D4837">
        <f>MOD(A4837-1+'Peaker Keys'!$B$7,'Peaker Keys'!$B$5)</f>
        <v>4854</v>
      </c>
      <c r="E4837">
        <f>INT(D4837/'Peaker Keys'!$B$6)+1</f>
        <v>203</v>
      </c>
      <c r="F4837">
        <f>MOD(D4837,'Peaker Keys'!$B$6)</f>
        <v>6</v>
      </c>
      <c r="G4837" t="str">
        <f>VLOOKUP(E4837,Clustering!$A$6:$B$370,2,FALSE)</f>
        <v>Summer</v>
      </c>
      <c r="H4837">
        <f>IF('Peaker Keys'!$B$29&gt;0,MAX(0,MIN('Peaker Keys'!$B$10,B4837/'Peaker Keys'!$B$29)),0)</f>
        <v>0</v>
      </c>
      <c r="I4837">
        <f>MAX(0,MIN('Peaker Keys'!$B$10,C4837/'Peaker Keys'!$B$30))</f>
        <v>1.5711621875643969E-2</v>
      </c>
      <c r="J4837">
        <f>IF('Peaker Keys'!$B$31=1,H4837,I4837)</f>
        <v>0</v>
      </c>
    </row>
    <row r="4838" spans="1:10" x14ac:dyDescent="0.25">
      <c r="A4838">
        <v>4832</v>
      </c>
      <c r="B4838">
        <v>0</v>
      </c>
      <c r="C4838">
        <v>1875.6</v>
      </c>
      <c r="D4838">
        <f>MOD(A4838-1+'Peaker Keys'!$B$7,'Peaker Keys'!$B$5)</f>
        <v>4855</v>
      </c>
      <c r="E4838">
        <f>INT(D4838/'Peaker Keys'!$B$6)+1</f>
        <v>203</v>
      </c>
      <c r="F4838">
        <f>MOD(D4838,'Peaker Keys'!$B$6)</f>
        <v>7</v>
      </c>
      <c r="G4838" t="str">
        <f>VLOOKUP(E4838,Clustering!$A$6:$B$370,2,FALSE)</f>
        <v>Summer</v>
      </c>
      <c r="H4838">
        <f>IF('Peaker Keys'!$B$29&gt;0,MAX(0,MIN('Peaker Keys'!$B$10,B4838/'Peaker Keys'!$B$29)),0)</f>
        <v>0</v>
      </c>
      <c r="I4838">
        <f>MAX(0,MIN('Peaker Keys'!$B$10,C4838/'Peaker Keys'!$B$30))</f>
        <v>1.5711621875643969E-2</v>
      </c>
      <c r="J4838">
        <f>IF('Peaker Keys'!$B$31=1,H4838,I4838)</f>
        <v>0</v>
      </c>
    </row>
    <row r="4839" spans="1:10" x14ac:dyDescent="0.25">
      <c r="A4839">
        <v>4833</v>
      </c>
      <c r="B4839">
        <v>0</v>
      </c>
      <c r="C4839">
        <v>1880.3</v>
      </c>
      <c r="D4839">
        <f>MOD(A4839-1+'Peaker Keys'!$B$7,'Peaker Keys'!$B$5)</f>
        <v>4856</v>
      </c>
      <c r="E4839">
        <f>INT(D4839/'Peaker Keys'!$B$6)+1</f>
        <v>203</v>
      </c>
      <c r="F4839">
        <f>MOD(D4839,'Peaker Keys'!$B$6)</f>
        <v>8</v>
      </c>
      <c r="G4839" t="str">
        <f>VLOOKUP(E4839,Clustering!$A$6:$B$370,2,FALSE)</f>
        <v>Summer</v>
      </c>
      <c r="H4839">
        <f>IF('Peaker Keys'!$B$29&gt;0,MAX(0,MIN('Peaker Keys'!$B$10,B4839/'Peaker Keys'!$B$29)),0)</f>
        <v>0</v>
      </c>
      <c r="I4839">
        <f>MAX(0,MIN('Peaker Keys'!$B$10,C4839/'Peaker Keys'!$B$30))</f>
        <v>1.57509930756949E-2</v>
      </c>
      <c r="J4839">
        <f>IF('Peaker Keys'!$B$31=1,H4839,I4839)</f>
        <v>0</v>
      </c>
    </row>
    <row r="4840" spans="1:10" x14ac:dyDescent="0.25">
      <c r="A4840">
        <v>4834</v>
      </c>
      <c r="B4840">
        <v>0</v>
      </c>
      <c r="C4840">
        <v>1935.1</v>
      </c>
      <c r="D4840">
        <f>MOD(A4840-1+'Peaker Keys'!$B$7,'Peaker Keys'!$B$5)</f>
        <v>4857</v>
      </c>
      <c r="E4840">
        <f>INT(D4840/'Peaker Keys'!$B$6)+1</f>
        <v>203</v>
      </c>
      <c r="F4840">
        <f>MOD(D4840,'Peaker Keys'!$B$6)</f>
        <v>9</v>
      </c>
      <c r="G4840" t="str">
        <f>VLOOKUP(E4840,Clustering!$A$6:$B$370,2,FALSE)</f>
        <v>Summer</v>
      </c>
      <c r="H4840">
        <f>IF('Peaker Keys'!$B$29&gt;0,MAX(0,MIN('Peaker Keys'!$B$10,B4840/'Peaker Keys'!$B$29)),0)</f>
        <v>0</v>
      </c>
      <c r="I4840">
        <f>MAX(0,MIN('Peaker Keys'!$B$10,C4840/'Peaker Keys'!$B$30))</f>
        <v>1.6210044514586609E-2</v>
      </c>
      <c r="J4840">
        <f>IF('Peaker Keys'!$B$31=1,H4840,I4840)</f>
        <v>0</v>
      </c>
    </row>
    <row r="4841" spans="1:10" x14ac:dyDescent="0.25">
      <c r="A4841">
        <v>4835</v>
      </c>
      <c r="B4841">
        <v>0</v>
      </c>
      <c r="C4841">
        <v>1939.2</v>
      </c>
      <c r="D4841">
        <f>MOD(A4841-1+'Peaker Keys'!$B$7,'Peaker Keys'!$B$5)</f>
        <v>4858</v>
      </c>
      <c r="E4841">
        <f>INT(D4841/'Peaker Keys'!$B$6)+1</f>
        <v>203</v>
      </c>
      <c r="F4841">
        <f>MOD(D4841,'Peaker Keys'!$B$6)</f>
        <v>10</v>
      </c>
      <c r="G4841" t="str">
        <f>VLOOKUP(E4841,Clustering!$A$6:$B$370,2,FALSE)</f>
        <v>Summer</v>
      </c>
      <c r="H4841">
        <f>IF('Peaker Keys'!$B$29&gt;0,MAX(0,MIN('Peaker Keys'!$B$10,B4841/'Peaker Keys'!$B$29)),0)</f>
        <v>0</v>
      </c>
      <c r="I4841">
        <f>MAX(0,MIN('Peaker Keys'!$B$10,C4841/'Peaker Keys'!$B$30))</f>
        <v>1.6244389603992743E-2</v>
      </c>
      <c r="J4841">
        <f>IF('Peaker Keys'!$B$31=1,H4841,I4841)</f>
        <v>0</v>
      </c>
    </row>
    <row r="4842" spans="1:10" x14ac:dyDescent="0.25">
      <c r="A4842">
        <v>4836</v>
      </c>
      <c r="B4842">
        <v>0</v>
      </c>
      <c r="C4842">
        <v>1941.9</v>
      </c>
      <c r="D4842">
        <f>MOD(A4842-1+'Peaker Keys'!$B$7,'Peaker Keys'!$B$5)</f>
        <v>4859</v>
      </c>
      <c r="E4842">
        <f>INT(D4842/'Peaker Keys'!$B$6)+1</f>
        <v>203</v>
      </c>
      <c r="F4842">
        <f>MOD(D4842,'Peaker Keys'!$B$6)</f>
        <v>11</v>
      </c>
      <c r="G4842" t="str">
        <f>VLOOKUP(E4842,Clustering!$A$6:$B$370,2,FALSE)</f>
        <v>Summer</v>
      </c>
      <c r="H4842">
        <f>IF('Peaker Keys'!$B$29&gt;0,MAX(0,MIN('Peaker Keys'!$B$10,B4842/'Peaker Keys'!$B$29)),0)</f>
        <v>0</v>
      </c>
      <c r="I4842">
        <f>MAX(0,MIN('Peaker Keys'!$B$10,C4842/'Peaker Keys'!$B$30))</f>
        <v>1.626700710189434E-2</v>
      </c>
      <c r="J4842">
        <f>IF('Peaker Keys'!$B$31=1,H4842,I4842)</f>
        <v>0</v>
      </c>
    </row>
    <row r="4843" spans="1:10" x14ac:dyDescent="0.25">
      <c r="A4843">
        <v>4837</v>
      </c>
      <c r="B4843">
        <v>21.2</v>
      </c>
      <c r="C4843">
        <v>2640.9</v>
      </c>
      <c r="D4843">
        <f>MOD(A4843-1+'Peaker Keys'!$B$7,'Peaker Keys'!$B$5)</f>
        <v>4860</v>
      </c>
      <c r="E4843">
        <f>INT(D4843/'Peaker Keys'!$B$6)+1</f>
        <v>203</v>
      </c>
      <c r="F4843">
        <f>MOD(D4843,'Peaker Keys'!$B$6)</f>
        <v>12</v>
      </c>
      <c r="G4843" t="str">
        <f>VLOOKUP(E4843,Clustering!$A$6:$B$370,2,FALSE)</f>
        <v>Summer</v>
      </c>
      <c r="H4843">
        <f>IF('Peaker Keys'!$B$29&gt;0,MAX(0,MIN('Peaker Keys'!$B$10,B4843/'Peaker Keys'!$B$29)),0)</f>
        <v>4.9858889934148637E-2</v>
      </c>
      <c r="I4843">
        <f>MAX(0,MIN('Peaker Keys'!$B$10,C4843/'Peaker Keys'!$B$30))</f>
        <v>2.2122426003086032E-2</v>
      </c>
      <c r="J4843">
        <f>IF('Peaker Keys'!$B$31=1,H4843,I4843)</f>
        <v>4.9858889934148637E-2</v>
      </c>
    </row>
    <row r="4844" spans="1:10" x14ac:dyDescent="0.25">
      <c r="A4844">
        <v>4838</v>
      </c>
      <c r="B4844">
        <v>166.9</v>
      </c>
      <c r="C4844">
        <v>3780.5</v>
      </c>
      <c r="D4844">
        <f>MOD(A4844-1+'Peaker Keys'!$B$7,'Peaker Keys'!$B$5)</f>
        <v>4861</v>
      </c>
      <c r="E4844">
        <f>INT(D4844/'Peaker Keys'!$B$6)+1</f>
        <v>203</v>
      </c>
      <c r="F4844">
        <f>MOD(D4844,'Peaker Keys'!$B$6)</f>
        <v>13</v>
      </c>
      <c r="G4844" t="str">
        <f>VLOOKUP(E4844,Clustering!$A$6:$B$370,2,FALSE)</f>
        <v>Summer</v>
      </c>
      <c r="H4844">
        <f>IF('Peaker Keys'!$B$29&gt;0,MAX(0,MIN('Peaker Keys'!$B$10,B4844/'Peaker Keys'!$B$29)),0)</f>
        <v>0.39252116650987773</v>
      </c>
      <c r="I4844">
        <f>MAX(0,MIN('Peaker Keys'!$B$10,C4844/'Peaker Keys'!$B$30))</f>
        <v>3.1668685487775662E-2</v>
      </c>
      <c r="J4844">
        <f>IF('Peaker Keys'!$B$31=1,H4844,I4844)</f>
        <v>0.39252116650987773</v>
      </c>
    </row>
    <row r="4845" spans="1:10" x14ac:dyDescent="0.25">
      <c r="A4845">
        <v>4839</v>
      </c>
      <c r="B4845">
        <v>166.9</v>
      </c>
      <c r="C4845">
        <v>5195.7</v>
      </c>
      <c r="D4845">
        <f>MOD(A4845-1+'Peaker Keys'!$B$7,'Peaker Keys'!$B$5)</f>
        <v>4862</v>
      </c>
      <c r="E4845">
        <f>INT(D4845/'Peaker Keys'!$B$6)+1</f>
        <v>203</v>
      </c>
      <c r="F4845">
        <f>MOD(D4845,'Peaker Keys'!$B$6)</f>
        <v>14</v>
      </c>
      <c r="G4845" t="str">
        <f>VLOOKUP(E4845,Clustering!$A$6:$B$370,2,FALSE)</f>
        <v>Summer</v>
      </c>
      <c r="H4845">
        <f>IF('Peaker Keys'!$B$29&gt;0,MAX(0,MIN('Peaker Keys'!$B$10,B4845/'Peaker Keys'!$B$29)),0)</f>
        <v>0.39252116650987773</v>
      </c>
      <c r="I4845">
        <f>MAX(0,MIN('Peaker Keys'!$B$10,C4845/'Peaker Keys'!$B$30))</f>
        <v>4.3523605128643297E-2</v>
      </c>
      <c r="J4845">
        <f>IF('Peaker Keys'!$B$31=1,H4845,I4845)</f>
        <v>0.39252116650987773</v>
      </c>
    </row>
    <row r="4846" spans="1:10" x14ac:dyDescent="0.25">
      <c r="A4846">
        <v>4840</v>
      </c>
      <c r="B4846">
        <v>166.9</v>
      </c>
      <c r="C4846">
        <v>5419.8</v>
      </c>
      <c r="D4846">
        <f>MOD(A4846-1+'Peaker Keys'!$B$7,'Peaker Keys'!$B$5)</f>
        <v>4863</v>
      </c>
      <c r="E4846">
        <f>INT(D4846/'Peaker Keys'!$B$6)+1</f>
        <v>203</v>
      </c>
      <c r="F4846">
        <f>MOD(D4846,'Peaker Keys'!$B$6)</f>
        <v>15</v>
      </c>
      <c r="G4846" t="str">
        <f>VLOOKUP(E4846,Clustering!$A$6:$B$370,2,FALSE)</f>
        <v>Summer</v>
      </c>
      <c r="H4846">
        <f>IF('Peaker Keys'!$B$29&gt;0,MAX(0,MIN('Peaker Keys'!$B$10,B4846/'Peaker Keys'!$B$29)),0)</f>
        <v>0.39252116650987773</v>
      </c>
      <c r="I4846">
        <f>MAX(0,MIN('Peaker Keys'!$B$10,C4846/'Peaker Keys'!$B$30))</f>
        <v>4.5400857454476001E-2</v>
      </c>
      <c r="J4846">
        <f>IF('Peaker Keys'!$B$31=1,H4846,I4846)</f>
        <v>0.39252116650987773</v>
      </c>
    </row>
    <row r="4847" spans="1:10" x14ac:dyDescent="0.25">
      <c r="A4847">
        <v>4841</v>
      </c>
      <c r="B4847">
        <v>166.9</v>
      </c>
      <c r="C4847">
        <v>6600.5</v>
      </c>
      <c r="D4847">
        <f>MOD(A4847-1+'Peaker Keys'!$B$7,'Peaker Keys'!$B$5)</f>
        <v>4864</v>
      </c>
      <c r="E4847">
        <f>INT(D4847/'Peaker Keys'!$B$6)+1</f>
        <v>203</v>
      </c>
      <c r="F4847">
        <f>MOD(D4847,'Peaker Keys'!$B$6)</f>
        <v>16</v>
      </c>
      <c r="G4847" t="str">
        <f>VLOOKUP(E4847,Clustering!$A$6:$B$370,2,FALSE)</f>
        <v>Summer</v>
      </c>
      <c r="H4847">
        <f>IF('Peaker Keys'!$B$29&gt;0,MAX(0,MIN('Peaker Keys'!$B$10,B4847/'Peaker Keys'!$B$29)),0)</f>
        <v>0.39252116650987773</v>
      </c>
      <c r="I4847">
        <f>MAX(0,MIN('Peaker Keys'!$B$10,C4847/'Peaker Keys'!$B$30))</f>
        <v>5.5291405518334412E-2</v>
      </c>
      <c r="J4847">
        <f>IF('Peaker Keys'!$B$31=1,H4847,I4847)</f>
        <v>0.39252116650987773</v>
      </c>
    </row>
    <row r="4848" spans="1:10" x14ac:dyDescent="0.25">
      <c r="A4848">
        <v>4842</v>
      </c>
      <c r="B4848">
        <v>166.9</v>
      </c>
      <c r="C4848">
        <v>8358.6</v>
      </c>
      <c r="D4848">
        <f>MOD(A4848-1+'Peaker Keys'!$B$7,'Peaker Keys'!$B$5)</f>
        <v>4865</v>
      </c>
      <c r="E4848">
        <f>INT(D4848/'Peaker Keys'!$B$6)+1</f>
        <v>203</v>
      </c>
      <c r="F4848">
        <f>MOD(D4848,'Peaker Keys'!$B$6)</f>
        <v>17</v>
      </c>
      <c r="G4848" t="str">
        <f>VLOOKUP(E4848,Clustering!$A$6:$B$370,2,FALSE)</f>
        <v>Summer</v>
      </c>
      <c r="H4848">
        <f>IF('Peaker Keys'!$B$29&gt;0,MAX(0,MIN('Peaker Keys'!$B$10,B4848/'Peaker Keys'!$B$29)),0)</f>
        <v>0.39252116650987773</v>
      </c>
      <c r="I4848">
        <f>MAX(0,MIN('Peaker Keys'!$B$10,C4848/'Peaker Keys'!$B$30))</f>
        <v>7.0018747392705097E-2</v>
      </c>
      <c r="J4848">
        <f>IF('Peaker Keys'!$B$31=1,H4848,I4848)</f>
        <v>0.39252116650987773</v>
      </c>
    </row>
    <row r="4849" spans="1:10" x14ac:dyDescent="0.25">
      <c r="A4849">
        <v>4843</v>
      </c>
      <c r="B4849">
        <v>166.9</v>
      </c>
      <c r="C4849">
        <v>10796.1</v>
      </c>
      <c r="D4849">
        <f>MOD(A4849-1+'Peaker Keys'!$B$7,'Peaker Keys'!$B$5)</f>
        <v>4866</v>
      </c>
      <c r="E4849">
        <f>INT(D4849/'Peaker Keys'!$B$6)+1</f>
        <v>203</v>
      </c>
      <c r="F4849">
        <f>MOD(D4849,'Peaker Keys'!$B$6)</f>
        <v>18</v>
      </c>
      <c r="G4849" t="str">
        <f>VLOOKUP(E4849,Clustering!$A$6:$B$370,2,FALSE)</f>
        <v>Summer</v>
      </c>
      <c r="H4849">
        <f>IF('Peaker Keys'!$B$29&gt;0,MAX(0,MIN('Peaker Keys'!$B$10,B4849/'Peaker Keys'!$B$29)),0)</f>
        <v>0.39252116650987773</v>
      </c>
      <c r="I4849">
        <f>MAX(0,MIN('Peaker Keys'!$B$10,C4849/'Peaker Keys'!$B$30))</f>
        <v>9.043732188720402E-2</v>
      </c>
      <c r="J4849">
        <f>IF('Peaker Keys'!$B$31=1,H4849,I4849)</f>
        <v>0.39252116650987773</v>
      </c>
    </row>
    <row r="4850" spans="1:10" x14ac:dyDescent="0.25">
      <c r="A4850">
        <v>4844</v>
      </c>
      <c r="B4850">
        <v>0</v>
      </c>
      <c r="C4850">
        <v>8908.7000000000007</v>
      </c>
      <c r="D4850">
        <f>MOD(A4850-1+'Peaker Keys'!$B$7,'Peaker Keys'!$B$5)</f>
        <v>4867</v>
      </c>
      <c r="E4850">
        <f>INT(D4850/'Peaker Keys'!$B$6)+1</f>
        <v>203</v>
      </c>
      <c r="F4850">
        <f>MOD(D4850,'Peaker Keys'!$B$6)</f>
        <v>19</v>
      </c>
      <c r="G4850" t="str">
        <f>VLOOKUP(E4850,Clustering!$A$6:$B$370,2,FALSE)</f>
        <v>Summer</v>
      </c>
      <c r="H4850">
        <f>IF('Peaker Keys'!$B$29&gt;0,MAX(0,MIN('Peaker Keys'!$B$10,B4850/'Peaker Keys'!$B$29)),0)</f>
        <v>0</v>
      </c>
      <c r="I4850">
        <f>MAX(0,MIN('Peaker Keys'!$B$10,C4850/'Peaker Keys'!$B$30))</f>
        <v>7.4626853168879001E-2</v>
      </c>
      <c r="J4850">
        <f>IF('Peaker Keys'!$B$31=1,H4850,I4850)</f>
        <v>0</v>
      </c>
    </row>
    <row r="4851" spans="1:10" x14ac:dyDescent="0.25">
      <c r="A4851">
        <v>4845</v>
      </c>
      <c r="B4851">
        <v>0</v>
      </c>
      <c r="C4851">
        <v>5791.3</v>
      </c>
      <c r="D4851">
        <f>MOD(A4851-1+'Peaker Keys'!$B$7,'Peaker Keys'!$B$5)</f>
        <v>4868</v>
      </c>
      <c r="E4851">
        <f>INT(D4851/'Peaker Keys'!$B$6)+1</f>
        <v>203</v>
      </c>
      <c r="F4851">
        <f>MOD(D4851,'Peaker Keys'!$B$6)</f>
        <v>20</v>
      </c>
      <c r="G4851" t="str">
        <f>VLOOKUP(E4851,Clustering!$A$6:$B$370,2,FALSE)</f>
        <v>Summer</v>
      </c>
      <c r="H4851">
        <f>IF('Peaker Keys'!$B$29&gt;0,MAX(0,MIN('Peaker Keys'!$B$10,B4851/'Peaker Keys'!$B$29)),0)</f>
        <v>0</v>
      </c>
      <c r="I4851">
        <f>MAX(0,MIN('Peaker Keys'!$B$10,C4851/'Peaker Keys'!$B$30))</f>
        <v>4.8512857628714504E-2</v>
      </c>
      <c r="J4851">
        <f>IF('Peaker Keys'!$B$31=1,H4851,I4851)</f>
        <v>0</v>
      </c>
    </row>
    <row r="4852" spans="1:10" x14ac:dyDescent="0.25">
      <c r="A4852">
        <v>4846</v>
      </c>
      <c r="B4852">
        <v>0</v>
      </c>
      <c r="C4852">
        <v>6930.3</v>
      </c>
      <c r="D4852">
        <f>MOD(A4852-1+'Peaker Keys'!$B$7,'Peaker Keys'!$B$5)</f>
        <v>4869</v>
      </c>
      <c r="E4852">
        <f>INT(D4852/'Peaker Keys'!$B$6)+1</f>
        <v>203</v>
      </c>
      <c r="F4852">
        <f>MOD(D4852,'Peaker Keys'!$B$6)</f>
        <v>21</v>
      </c>
      <c r="G4852" t="str">
        <f>VLOOKUP(E4852,Clustering!$A$6:$B$370,2,FALSE)</f>
        <v>Summer</v>
      </c>
      <c r="H4852">
        <f>IF('Peaker Keys'!$B$29&gt;0,MAX(0,MIN('Peaker Keys'!$B$10,B4852/'Peaker Keys'!$B$29)),0)</f>
        <v>0</v>
      </c>
      <c r="I4852">
        <f>MAX(0,MIN('Peaker Keys'!$B$10,C4852/'Peaker Keys'!$B$30))</f>
        <v>5.8054091002759337E-2</v>
      </c>
      <c r="J4852">
        <f>IF('Peaker Keys'!$B$31=1,H4852,I4852)</f>
        <v>0</v>
      </c>
    </row>
    <row r="4853" spans="1:10" x14ac:dyDescent="0.25">
      <c r="A4853">
        <v>4847</v>
      </c>
      <c r="B4853">
        <v>0</v>
      </c>
      <c r="C4853">
        <v>1865.6</v>
      </c>
      <c r="D4853">
        <f>MOD(A4853-1+'Peaker Keys'!$B$7,'Peaker Keys'!$B$5)</f>
        <v>4870</v>
      </c>
      <c r="E4853">
        <f>INT(D4853/'Peaker Keys'!$B$6)+1</f>
        <v>203</v>
      </c>
      <c r="F4853">
        <f>MOD(D4853,'Peaker Keys'!$B$6)</f>
        <v>22</v>
      </c>
      <c r="G4853" t="str">
        <f>VLOOKUP(E4853,Clustering!$A$6:$B$370,2,FALSE)</f>
        <v>Summer</v>
      </c>
      <c r="H4853">
        <f>IF('Peaker Keys'!$B$29&gt;0,MAX(0,MIN('Peaker Keys'!$B$10,B4853/'Peaker Keys'!$B$29)),0)</f>
        <v>0</v>
      </c>
      <c r="I4853">
        <f>MAX(0,MIN('Peaker Keys'!$B$10,C4853/'Peaker Keys'!$B$30))</f>
        <v>1.5627853364897307E-2</v>
      </c>
      <c r="J4853">
        <f>IF('Peaker Keys'!$B$31=1,H4853,I4853)</f>
        <v>0</v>
      </c>
    </row>
    <row r="4854" spans="1:10" x14ac:dyDescent="0.25">
      <c r="A4854">
        <v>4848</v>
      </c>
      <c r="B4854">
        <v>0</v>
      </c>
      <c r="C4854">
        <v>936.6</v>
      </c>
      <c r="D4854">
        <f>MOD(A4854-1+'Peaker Keys'!$B$7,'Peaker Keys'!$B$5)</f>
        <v>4871</v>
      </c>
      <c r="E4854">
        <f>INT(D4854/'Peaker Keys'!$B$6)+1</f>
        <v>203</v>
      </c>
      <c r="F4854">
        <f>MOD(D4854,'Peaker Keys'!$B$6)</f>
        <v>23</v>
      </c>
      <c r="G4854" t="str">
        <f>VLOOKUP(E4854,Clustering!$A$6:$B$370,2,FALSE)</f>
        <v>Summer</v>
      </c>
      <c r="H4854">
        <f>IF('Peaker Keys'!$B$29&gt;0,MAX(0,MIN('Peaker Keys'!$B$10,B4854/'Peaker Keys'!$B$29)),0)</f>
        <v>0</v>
      </c>
      <c r="I4854">
        <f>MAX(0,MIN('Peaker Keys'!$B$10,C4854/'Peaker Keys'!$B$30))</f>
        <v>7.8457587165323851E-3</v>
      </c>
      <c r="J4854">
        <f>IF('Peaker Keys'!$B$31=1,H4854,I4854)</f>
        <v>0</v>
      </c>
    </row>
    <row r="4855" spans="1:10" x14ac:dyDescent="0.25">
      <c r="A4855">
        <v>4849</v>
      </c>
      <c r="B4855">
        <v>0</v>
      </c>
      <c r="C4855">
        <v>878.1</v>
      </c>
      <c r="D4855">
        <f>MOD(A4855-1+'Peaker Keys'!$B$7,'Peaker Keys'!$B$5)</f>
        <v>4872</v>
      </c>
      <c r="E4855">
        <f>INT(D4855/'Peaker Keys'!$B$6)+1</f>
        <v>204</v>
      </c>
      <c r="F4855">
        <f>MOD(D4855,'Peaker Keys'!$B$6)</f>
        <v>0</v>
      </c>
      <c r="G4855" t="str">
        <f>VLOOKUP(E4855,Clustering!$A$6:$B$370,2,FALSE)</f>
        <v>Spring</v>
      </c>
      <c r="H4855">
        <f>IF('Peaker Keys'!$B$29&gt;0,MAX(0,MIN('Peaker Keys'!$B$10,B4855/'Peaker Keys'!$B$29)),0)</f>
        <v>0</v>
      </c>
      <c r="I4855">
        <f>MAX(0,MIN('Peaker Keys'!$B$10,C4855/'Peaker Keys'!$B$30))</f>
        <v>7.3557129286644114E-3</v>
      </c>
      <c r="J4855">
        <f>IF('Peaker Keys'!$B$31=1,H4855,I4855)</f>
        <v>0</v>
      </c>
    </row>
    <row r="4856" spans="1:10" x14ac:dyDescent="0.25">
      <c r="A4856">
        <v>4850</v>
      </c>
      <c r="B4856">
        <v>0</v>
      </c>
      <c r="C4856">
        <v>878.1</v>
      </c>
      <c r="D4856">
        <f>MOD(A4856-1+'Peaker Keys'!$B$7,'Peaker Keys'!$B$5)</f>
        <v>4873</v>
      </c>
      <c r="E4856">
        <f>INT(D4856/'Peaker Keys'!$B$6)+1</f>
        <v>204</v>
      </c>
      <c r="F4856">
        <f>MOD(D4856,'Peaker Keys'!$B$6)</f>
        <v>1</v>
      </c>
      <c r="G4856" t="str">
        <f>VLOOKUP(E4856,Clustering!$A$6:$B$370,2,FALSE)</f>
        <v>Spring</v>
      </c>
      <c r="H4856">
        <f>IF('Peaker Keys'!$B$29&gt;0,MAX(0,MIN('Peaker Keys'!$B$10,B4856/'Peaker Keys'!$B$29)),0)</f>
        <v>0</v>
      </c>
      <c r="I4856">
        <f>MAX(0,MIN('Peaker Keys'!$B$10,C4856/'Peaker Keys'!$B$30))</f>
        <v>7.3557129286644114E-3</v>
      </c>
      <c r="J4856">
        <f>IF('Peaker Keys'!$B$31=1,H4856,I4856)</f>
        <v>0</v>
      </c>
    </row>
    <row r="4857" spans="1:10" x14ac:dyDescent="0.25">
      <c r="A4857">
        <v>4851</v>
      </c>
      <c r="B4857">
        <v>0</v>
      </c>
      <c r="C4857">
        <v>878.1</v>
      </c>
      <c r="D4857">
        <f>MOD(A4857-1+'Peaker Keys'!$B$7,'Peaker Keys'!$B$5)</f>
        <v>4874</v>
      </c>
      <c r="E4857">
        <f>INT(D4857/'Peaker Keys'!$B$6)+1</f>
        <v>204</v>
      </c>
      <c r="F4857">
        <f>MOD(D4857,'Peaker Keys'!$B$6)</f>
        <v>2</v>
      </c>
      <c r="G4857" t="str">
        <f>VLOOKUP(E4857,Clustering!$A$6:$B$370,2,FALSE)</f>
        <v>Spring</v>
      </c>
      <c r="H4857">
        <f>IF('Peaker Keys'!$B$29&gt;0,MAX(0,MIN('Peaker Keys'!$B$10,B4857/'Peaker Keys'!$B$29)),0)</f>
        <v>0</v>
      </c>
      <c r="I4857">
        <f>MAX(0,MIN('Peaker Keys'!$B$10,C4857/'Peaker Keys'!$B$30))</f>
        <v>7.3557129286644114E-3</v>
      </c>
      <c r="J4857">
        <f>IF('Peaker Keys'!$B$31=1,H4857,I4857)</f>
        <v>0</v>
      </c>
    </row>
    <row r="4858" spans="1:10" x14ac:dyDescent="0.25">
      <c r="A4858">
        <v>4852</v>
      </c>
      <c r="B4858">
        <v>0</v>
      </c>
      <c r="C4858">
        <v>878.1</v>
      </c>
      <c r="D4858">
        <f>MOD(A4858-1+'Peaker Keys'!$B$7,'Peaker Keys'!$B$5)</f>
        <v>4875</v>
      </c>
      <c r="E4858">
        <f>INT(D4858/'Peaker Keys'!$B$6)+1</f>
        <v>204</v>
      </c>
      <c r="F4858">
        <f>MOD(D4858,'Peaker Keys'!$B$6)</f>
        <v>3</v>
      </c>
      <c r="G4858" t="str">
        <f>VLOOKUP(E4858,Clustering!$A$6:$B$370,2,FALSE)</f>
        <v>Spring</v>
      </c>
      <c r="H4858">
        <f>IF('Peaker Keys'!$B$29&gt;0,MAX(0,MIN('Peaker Keys'!$B$10,B4858/'Peaker Keys'!$B$29)),0)</f>
        <v>0</v>
      </c>
      <c r="I4858">
        <f>MAX(0,MIN('Peaker Keys'!$B$10,C4858/'Peaker Keys'!$B$30))</f>
        <v>7.3557129286644114E-3</v>
      </c>
      <c r="J4858">
        <f>IF('Peaker Keys'!$B$31=1,H4858,I4858)</f>
        <v>0</v>
      </c>
    </row>
    <row r="4859" spans="1:10" x14ac:dyDescent="0.25">
      <c r="A4859">
        <v>4853</v>
      </c>
      <c r="B4859">
        <v>0</v>
      </c>
      <c r="C4859">
        <v>878.1</v>
      </c>
      <c r="D4859">
        <f>MOD(A4859-1+'Peaker Keys'!$B$7,'Peaker Keys'!$B$5)</f>
        <v>4876</v>
      </c>
      <c r="E4859">
        <f>INT(D4859/'Peaker Keys'!$B$6)+1</f>
        <v>204</v>
      </c>
      <c r="F4859">
        <f>MOD(D4859,'Peaker Keys'!$B$6)</f>
        <v>4</v>
      </c>
      <c r="G4859" t="str">
        <f>VLOOKUP(E4859,Clustering!$A$6:$B$370,2,FALSE)</f>
        <v>Spring</v>
      </c>
      <c r="H4859">
        <f>IF('Peaker Keys'!$B$29&gt;0,MAX(0,MIN('Peaker Keys'!$B$10,B4859/'Peaker Keys'!$B$29)),0)</f>
        <v>0</v>
      </c>
      <c r="I4859">
        <f>MAX(0,MIN('Peaker Keys'!$B$10,C4859/'Peaker Keys'!$B$30))</f>
        <v>7.3557129286644114E-3</v>
      </c>
      <c r="J4859">
        <f>IF('Peaker Keys'!$B$31=1,H4859,I4859)</f>
        <v>0</v>
      </c>
    </row>
    <row r="4860" spans="1:10" x14ac:dyDescent="0.25">
      <c r="A4860">
        <v>4854</v>
      </c>
      <c r="B4860">
        <v>0</v>
      </c>
      <c r="C4860">
        <v>726.2</v>
      </c>
      <c r="D4860">
        <f>MOD(A4860-1+'Peaker Keys'!$B$7,'Peaker Keys'!$B$5)</f>
        <v>4877</v>
      </c>
      <c r="E4860">
        <f>INT(D4860/'Peaker Keys'!$B$6)+1</f>
        <v>204</v>
      </c>
      <c r="F4860">
        <f>MOD(D4860,'Peaker Keys'!$B$6)</f>
        <v>5</v>
      </c>
      <c r="G4860" t="str">
        <f>VLOOKUP(E4860,Clustering!$A$6:$B$370,2,FALSE)</f>
        <v>Spring</v>
      </c>
      <c r="H4860">
        <f>IF('Peaker Keys'!$B$29&gt;0,MAX(0,MIN('Peaker Keys'!$B$10,B4860/'Peaker Keys'!$B$29)),0)</f>
        <v>0</v>
      </c>
      <c r="I4860">
        <f>MAX(0,MIN('Peaker Keys'!$B$10,C4860/'Peaker Keys'!$B$30))</f>
        <v>6.083269250422612E-3</v>
      </c>
      <c r="J4860">
        <f>IF('Peaker Keys'!$B$31=1,H4860,I4860)</f>
        <v>0</v>
      </c>
    </row>
    <row r="4861" spans="1:10" x14ac:dyDescent="0.25">
      <c r="A4861">
        <v>4855</v>
      </c>
      <c r="B4861">
        <v>0</v>
      </c>
      <c r="C4861">
        <v>726.2</v>
      </c>
      <c r="D4861">
        <f>MOD(A4861-1+'Peaker Keys'!$B$7,'Peaker Keys'!$B$5)</f>
        <v>4878</v>
      </c>
      <c r="E4861">
        <f>INT(D4861/'Peaker Keys'!$B$6)+1</f>
        <v>204</v>
      </c>
      <c r="F4861">
        <f>MOD(D4861,'Peaker Keys'!$B$6)</f>
        <v>6</v>
      </c>
      <c r="G4861" t="str">
        <f>VLOOKUP(E4861,Clustering!$A$6:$B$370,2,FALSE)</f>
        <v>Spring</v>
      </c>
      <c r="H4861">
        <f>IF('Peaker Keys'!$B$29&gt;0,MAX(0,MIN('Peaker Keys'!$B$10,B4861/'Peaker Keys'!$B$29)),0)</f>
        <v>0</v>
      </c>
      <c r="I4861">
        <f>MAX(0,MIN('Peaker Keys'!$B$10,C4861/'Peaker Keys'!$B$30))</f>
        <v>6.083269250422612E-3</v>
      </c>
      <c r="J4861">
        <f>IF('Peaker Keys'!$B$31=1,H4861,I4861)</f>
        <v>0</v>
      </c>
    </row>
    <row r="4862" spans="1:10" x14ac:dyDescent="0.25">
      <c r="A4862">
        <v>4856</v>
      </c>
      <c r="B4862">
        <v>0</v>
      </c>
      <c r="C4862">
        <v>726.2</v>
      </c>
      <c r="D4862">
        <f>MOD(A4862-1+'Peaker Keys'!$B$7,'Peaker Keys'!$B$5)</f>
        <v>4879</v>
      </c>
      <c r="E4862">
        <f>INT(D4862/'Peaker Keys'!$B$6)+1</f>
        <v>204</v>
      </c>
      <c r="F4862">
        <f>MOD(D4862,'Peaker Keys'!$B$6)</f>
        <v>7</v>
      </c>
      <c r="G4862" t="str">
        <f>VLOOKUP(E4862,Clustering!$A$6:$B$370,2,FALSE)</f>
        <v>Spring</v>
      </c>
      <c r="H4862">
        <f>IF('Peaker Keys'!$B$29&gt;0,MAX(0,MIN('Peaker Keys'!$B$10,B4862/'Peaker Keys'!$B$29)),0)</f>
        <v>0</v>
      </c>
      <c r="I4862">
        <f>MAX(0,MIN('Peaker Keys'!$B$10,C4862/'Peaker Keys'!$B$30))</f>
        <v>6.083269250422612E-3</v>
      </c>
      <c r="J4862">
        <f>IF('Peaker Keys'!$B$31=1,H4862,I4862)</f>
        <v>0</v>
      </c>
    </row>
    <row r="4863" spans="1:10" x14ac:dyDescent="0.25">
      <c r="A4863">
        <v>4857</v>
      </c>
      <c r="B4863">
        <v>0</v>
      </c>
      <c r="C4863">
        <v>726.2</v>
      </c>
      <c r="D4863">
        <f>MOD(A4863-1+'Peaker Keys'!$B$7,'Peaker Keys'!$B$5)</f>
        <v>4880</v>
      </c>
      <c r="E4863">
        <f>INT(D4863/'Peaker Keys'!$B$6)+1</f>
        <v>204</v>
      </c>
      <c r="F4863">
        <f>MOD(D4863,'Peaker Keys'!$B$6)</f>
        <v>8</v>
      </c>
      <c r="G4863" t="str">
        <f>VLOOKUP(E4863,Clustering!$A$6:$B$370,2,FALSE)</f>
        <v>Spring</v>
      </c>
      <c r="H4863">
        <f>IF('Peaker Keys'!$B$29&gt;0,MAX(0,MIN('Peaker Keys'!$B$10,B4863/'Peaker Keys'!$B$29)),0)</f>
        <v>0</v>
      </c>
      <c r="I4863">
        <f>MAX(0,MIN('Peaker Keys'!$B$10,C4863/'Peaker Keys'!$B$30))</f>
        <v>6.083269250422612E-3</v>
      </c>
      <c r="J4863">
        <f>IF('Peaker Keys'!$B$31=1,H4863,I4863)</f>
        <v>0</v>
      </c>
    </row>
    <row r="4864" spans="1:10" x14ac:dyDescent="0.25">
      <c r="A4864">
        <v>4858</v>
      </c>
      <c r="B4864">
        <v>0</v>
      </c>
      <c r="C4864">
        <v>726.2</v>
      </c>
      <c r="D4864">
        <f>MOD(A4864-1+'Peaker Keys'!$B$7,'Peaker Keys'!$B$5)</f>
        <v>4881</v>
      </c>
      <c r="E4864">
        <f>INT(D4864/'Peaker Keys'!$B$6)+1</f>
        <v>204</v>
      </c>
      <c r="F4864">
        <f>MOD(D4864,'Peaker Keys'!$B$6)</f>
        <v>9</v>
      </c>
      <c r="G4864" t="str">
        <f>VLOOKUP(E4864,Clustering!$A$6:$B$370,2,FALSE)</f>
        <v>Spring</v>
      </c>
      <c r="H4864">
        <f>IF('Peaker Keys'!$B$29&gt;0,MAX(0,MIN('Peaker Keys'!$B$10,B4864/'Peaker Keys'!$B$29)),0)</f>
        <v>0</v>
      </c>
      <c r="I4864">
        <f>MAX(0,MIN('Peaker Keys'!$B$10,C4864/'Peaker Keys'!$B$30))</f>
        <v>6.083269250422612E-3</v>
      </c>
      <c r="J4864">
        <f>IF('Peaker Keys'!$B$31=1,H4864,I4864)</f>
        <v>0</v>
      </c>
    </row>
    <row r="4865" spans="1:10" x14ac:dyDescent="0.25">
      <c r="A4865">
        <v>4859</v>
      </c>
      <c r="B4865">
        <v>0</v>
      </c>
      <c r="C4865">
        <v>726.2</v>
      </c>
      <c r="D4865">
        <f>MOD(A4865-1+'Peaker Keys'!$B$7,'Peaker Keys'!$B$5)</f>
        <v>4882</v>
      </c>
      <c r="E4865">
        <f>INT(D4865/'Peaker Keys'!$B$6)+1</f>
        <v>204</v>
      </c>
      <c r="F4865">
        <f>MOD(D4865,'Peaker Keys'!$B$6)</f>
        <v>10</v>
      </c>
      <c r="G4865" t="str">
        <f>VLOOKUP(E4865,Clustering!$A$6:$B$370,2,FALSE)</f>
        <v>Spring</v>
      </c>
      <c r="H4865">
        <f>IF('Peaker Keys'!$B$29&gt;0,MAX(0,MIN('Peaker Keys'!$B$10,B4865/'Peaker Keys'!$B$29)),0)</f>
        <v>0</v>
      </c>
      <c r="I4865">
        <f>MAX(0,MIN('Peaker Keys'!$B$10,C4865/'Peaker Keys'!$B$30))</f>
        <v>6.083269250422612E-3</v>
      </c>
      <c r="J4865">
        <f>IF('Peaker Keys'!$B$31=1,H4865,I4865)</f>
        <v>0</v>
      </c>
    </row>
    <row r="4866" spans="1:10" x14ac:dyDescent="0.25">
      <c r="A4866">
        <v>4860</v>
      </c>
      <c r="B4866">
        <v>0</v>
      </c>
      <c r="C4866">
        <v>726.2</v>
      </c>
      <c r="D4866">
        <f>MOD(A4866-1+'Peaker Keys'!$B$7,'Peaker Keys'!$B$5)</f>
        <v>4883</v>
      </c>
      <c r="E4866">
        <f>INT(D4866/'Peaker Keys'!$B$6)+1</f>
        <v>204</v>
      </c>
      <c r="F4866">
        <f>MOD(D4866,'Peaker Keys'!$B$6)</f>
        <v>11</v>
      </c>
      <c r="G4866" t="str">
        <f>VLOOKUP(E4866,Clustering!$A$6:$B$370,2,FALSE)</f>
        <v>Spring</v>
      </c>
      <c r="H4866">
        <f>IF('Peaker Keys'!$B$29&gt;0,MAX(0,MIN('Peaker Keys'!$B$10,B4866/'Peaker Keys'!$B$29)),0)</f>
        <v>0</v>
      </c>
      <c r="I4866">
        <f>MAX(0,MIN('Peaker Keys'!$B$10,C4866/'Peaker Keys'!$B$30))</f>
        <v>6.083269250422612E-3</v>
      </c>
      <c r="J4866">
        <f>IF('Peaker Keys'!$B$31=1,H4866,I4866)</f>
        <v>0</v>
      </c>
    </row>
    <row r="4867" spans="1:10" x14ac:dyDescent="0.25">
      <c r="A4867">
        <v>4861</v>
      </c>
      <c r="B4867">
        <v>0</v>
      </c>
      <c r="C4867">
        <v>820</v>
      </c>
      <c r="D4867">
        <f>MOD(A4867-1+'Peaker Keys'!$B$7,'Peaker Keys'!$B$5)</f>
        <v>4884</v>
      </c>
      <c r="E4867">
        <f>INT(D4867/'Peaker Keys'!$B$6)+1</f>
        <v>204</v>
      </c>
      <c r="F4867">
        <f>MOD(D4867,'Peaker Keys'!$B$6)</f>
        <v>12</v>
      </c>
      <c r="G4867" t="str">
        <f>VLOOKUP(E4867,Clustering!$A$6:$B$370,2,FALSE)</f>
        <v>Spring</v>
      </c>
      <c r="H4867">
        <f>IF('Peaker Keys'!$B$29&gt;0,MAX(0,MIN('Peaker Keys'!$B$10,B4867/'Peaker Keys'!$B$29)),0)</f>
        <v>0</v>
      </c>
      <c r="I4867">
        <f>MAX(0,MIN('Peaker Keys'!$B$10,C4867/'Peaker Keys'!$B$30))</f>
        <v>6.8690178812263036E-3</v>
      </c>
      <c r="J4867">
        <f>IF('Peaker Keys'!$B$31=1,H4867,I4867)</f>
        <v>0</v>
      </c>
    </row>
    <row r="4868" spans="1:10" x14ac:dyDescent="0.25">
      <c r="A4868">
        <v>4862</v>
      </c>
      <c r="B4868">
        <v>0</v>
      </c>
      <c r="C4868">
        <v>1645.3</v>
      </c>
      <c r="D4868">
        <f>MOD(A4868-1+'Peaker Keys'!$B$7,'Peaker Keys'!$B$5)</f>
        <v>4885</v>
      </c>
      <c r="E4868">
        <f>INT(D4868/'Peaker Keys'!$B$6)+1</f>
        <v>204</v>
      </c>
      <c r="F4868">
        <f>MOD(D4868,'Peaker Keys'!$B$6)</f>
        <v>13</v>
      </c>
      <c r="G4868" t="str">
        <f>VLOOKUP(E4868,Clustering!$A$6:$B$370,2,FALSE)</f>
        <v>Spring</v>
      </c>
      <c r="H4868">
        <f>IF('Peaker Keys'!$B$29&gt;0,MAX(0,MIN('Peaker Keys'!$B$10,B4868/'Peaker Keys'!$B$29)),0)</f>
        <v>0</v>
      </c>
      <c r="I4868">
        <f>MAX(0,MIN('Peaker Keys'!$B$10,C4868/'Peaker Keys'!$B$30))</f>
        <v>1.3782433073148338E-2</v>
      </c>
      <c r="J4868">
        <f>IF('Peaker Keys'!$B$31=1,H4868,I4868)</f>
        <v>0</v>
      </c>
    </row>
    <row r="4869" spans="1:10" x14ac:dyDescent="0.25">
      <c r="A4869">
        <v>4863</v>
      </c>
      <c r="B4869">
        <v>0</v>
      </c>
      <c r="C4869">
        <v>2041.5</v>
      </c>
      <c r="D4869">
        <f>MOD(A4869-1+'Peaker Keys'!$B$7,'Peaker Keys'!$B$5)</f>
        <v>4886</v>
      </c>
      <c r="E4869">
        <f>INT(D4869/'Peaker Keys'!$B$6)+1</f>
        <v>204</v>
      </c>
      <c r="F4869">
        <f>MOD(D4869,'Peaker Keys'!$B$6)</f>
        <v>14</v>
      </c>
      <c r="G4869" t="str">
        <f>VLOOKUP(E4869,Clustering!$A$6:$B$370,2,FALSE)</f>
        <v>Spring</v>
      </c>
      <c r="H4869">
        <f>IF('Peaker Keys'!$B$29&gt;0,MAX(0,MIN('Peaker Keys'!$B$10,B4869/'Peaker Keys'!$B$29)),0)</f>
        <v>0</v>
      </c>
      <c r="I4869">
        <f>MAX(0,MIN('Peaker Keys'!$B$10,C4869/'Peaker Keys'!$B$30))</f>
        <v>1.7101341468931098E-2</v>
      </c>
      <c r="J4869">
        <f>IF('Peaker Keys'!$B$31=1,H4869,I4869)</f>
        <v>0</v>
      </c>
    </row>
    <row r="4870" spans="1:10" x14ac:dyDescent="0.25">
      <c r="A4870">
        <v>4864</v>
      </c>
      <c r="B4870">
        <v>0</v>
      </c>
      <c r="C4870">
        <v>2433.5</v>
      </c>
      <c r="D4870">
        <f>MOD(A4870-1+'Peaker Keys'!$B$7,'Peaker Keys'!$B$5)</f>
        <v>4887</v>
      </c>
      <c r="E4870">
        <f>INT(D4870/'Peaker Keys'!$B$6)+1</f>
        <v>204</v>
      </c>
      <c r="F4870">
        <f>MOD(D4870,'Peaker Keys'!$B$6)</f>
        <v>15</v>
      </c>
      <c r="G4870" t="str">
        <f>VLOOKUP(E4870,Clustering!$A$6:$B$370,2,FALSE)</f>
        <v>Spring</v>
      </c>
      <c r="H4870">
        <f>IF('Peaker Keys'!$B$29&gt;0,MAX(0,MIN('Peaker Keys'!$B$10,B4870/'Peaker Keys'!$B$29)),0)</f>
        <v>0</v>
      </c>
      <c r="I4870">
        <f>MAX(0,MIN('Peaker Keys'!$B$10,C4870/'Peaker Keys'!$B$30))</f>
        <v>2.0385067090200257E-2</v>
      </c>
      <c r="J4870">
        <f>IF('Peaker Keys'!$B$31=1,H4870,I4870)</f>
        <v>0</v>
      </c>
    </row>
    <row r="4871" spans="1:10" x14ac:dyDescent="0.25">
      <c r="A4871">
        <v>4865</v>
      </c>
      <c r="B4871">
        <v>0</v>
      </c>
      <c r="C4871">
        <v>2689.9</v>
      </c>
      <c r="D4871">
        <f>MOD(A4871-1+'Peaker Keys'!$B$7,'Peaker Keys'!$B$5)</f>
        <v>4888</v>
      </c>
      <c r="E4871">
        <f>INT(D4871/'Peaker Keys'!$B$6)+1</f>
        <v>204</v>
      </c>
      <c r="F4871">
        <f>MOD(D4871,'Peaker Keys'!$B$6)</f>
        <v>16</v>
      </c>
      <c r="G4871" t="str">
        <f>VLOOKUP(E4871,Clustering!$A$6:$B$370,2,FALSE)</f>
        <v>Spring</v>
      </c>
      <c r="H4871">
        <f>IF('Peaker Keys'!$B$29&gt;0,MAX(0,MIN('Peaker Keys'!$B$10,B4871/'Peaker Keys'!$B$29)),0)</f>
        <v>0</v>
      </c>
      <c r="I4871">
        <f>MAX(0,MIN('Peaker Keys'!$B$10,C4871/'Peaker Keys'!$B$30))</f>
        <v>2.2532891705744677E-2</v>
      </c>
      <c r="J4871">
        <f>IF('Peaker Keys'!$B$31=1,H4871,I4871)</f>
        <v>0</v>
      </c>
    </row>
    <row r="4872" spans="1:10" x14ac:dyDescent="0.25">
      <c r="A4872">
        <v>4866</v>
      </c>
      <c r="B4872">
        <v>0</v>
      </c>
      <c r="C4872">
        <v>4712.5</v>
      </c>
      <c r="D4872">
        <f>MOD(A4872-1+'Peaker Keys'!$B$7,'Peaker Keys'!$B$5)</f>
        <v>4889</v>
      </c>
      <c r="E4872">
        <f>INT(D4872/'Peaker Keys'!$B$6)+1</f>
        <v>204</v>
      </c>
      <c r="F4872">
        <f>MOD(D4872,'Peaker Keys'!$B$6)</f>
        <v>17</v>
      </c>
      <c r="G4872" t="str">
        <f>VLOOKUP(E4872,Clustering!$A$6:$B$370,2,FALSE)</f>
        <v>Spring</v>
      </c>
      <c r="H4872">
        <f>IF('Peaker Keys'!$B$29&gt;0,MAX(0,MIN('Peaker Keys'!$B$10,B4872/'Peaker Keys'!$B$29)),0)</f>
        <v>0</v>
      </c>
      <c r="I4872">
        <f>MAX(0,MIN('Peaker Keys'!$B$10,C4872/'Peaker Keys'!$B$30))</f>
        <v>3.9475910689364582E-2</v>
      </c>
      <c r="J4872">
        <f>IF('Peaker Keys'!$B$31=1,H4872,I4872)</f>
        <v>0</v>
      </c>
    </row>
    <row r="4873" spans="1:10" x14ac:dyDescent="0.25">
      <c r="A4873">
        <v>4867</v>
      </c>
      <c r="B4873">
        <v>0</v>
      </c>
      <c r="C4873">
        <v>7604.7</v>
      </c>
      <c r="D4873">
        <f>MOD(A4873-1+'Peaker Keys'!$B$7,'Peaker Keys'!$B$5)</f>
        <v>4890</v>
      </c>
      <c r="E4873">
        <f>INT(D4873/'Peaker Keys'!$B$6)+1</f>
        <v>204</v>
      </c>
      <c r="F4873">
        <f>MOD(D4873,'Peaker Keys'!$B$6)</f>
        <v>18</v>
      </c>
      <c r="G4873" t="str">
        <f>VLOOKUP(E4873,Clustering!$A$6:$B$370,2,FALSE)</f>
        <v>Spring</v>
      </c>
      <c r="H4873">
        <f>IF('Peaker Keys'!$B$29&gt;0,MAX(0,MIN('Peaker Keys'!$B$10,B4873/'Peaker Keys'!$B$29)),0)</f>
        <v>0</v>
      </c>
      <c r="I4873">
        <f>MAX(0,MIN('Peaker Keys'!$B$10,C4873/'Peaker Keys'!$B$30))</f>
        <v>6.3703439367514228E-2</v>
      </c>
      <c r="J4873">
        <f>IF('Peaker Keys'!$B$31=1,H4873,I4873)</f>
        <v>0</v>
      </c>
    </row>
    <row r="4874" spans="1:10" x14ac:dyDescent="0.25">
      <c r="A4874">
        <v>4868</v>
      </c>
      <c r="B4874">
        <v>0</v>
      </c>
      <c r="C4874">
        <v>7235.6</v>
      </c>
      <c r="D4874">
        <f>MOD(A4874-1+'Peaker Keys'!$B$7,'Peaker Keys'!$B$5)</f>
        <v>4891</v>
      </c>
      <c r="E4874">
        <f>INT(D4874/'Peaker Keys'!$B$6)+1</f>
        <v>204</v>
      </c>
      <c r="F4874">
        <f>MOD(D4874,'Peaker Keys'!$B$6)</f>
        <v>19</v>
      </c>
      <c r="G4874" t="str">
        <f>VLOOKUP(E4874,Clustering!$A$6:$B$370,2,FALSE)</f>
        <v>Spring</v>
      </c>
      <c r="H4874">
        <f>IF('Peaker Keys'!$B$29&gt;0,MAX(0,MIN('Peaker Keys'!$B$10,B4874/'Peaker Keys'!$B$29)),0)</f>
        <v>0</v>
      </c>
      <c r="I4874">
        <f>MAX(0,MIN('Peaker Keys'!$B$10,C4874/'Peaker Keys'!$B$30))</f>
        <v>6.0611543635854935E-2</v>
      </c>
      <c r="J4874">
        <f>IF('Peaker Keys'!$B$31=1,H4874,I4874)</f>
        <v>0</v>
      </c>
    </row>
    <row r="4875" spans="1:10" x14ac:dyDescent="0.25">
      <c r="A4875">
        <v>4869</v>
      </c>
      <c r="B4875">
        <v>0</v>
      </c>
      <c r="C4875">
        <v>5417.6</v>
      </c>
      <c r="D4875">
        <f>MOD(A4875-1+'Peaker Keys'!$B$7,'Peaker Keys'!$B$5)</f>
        <v>4892</v>
      </c>
      <c r="E4875">
        <f>INT(D4875/'Peaker Keys'!$B$6)+1</f>
        <v>204</v>
      </c>
      <c r="F4875">
        <f>MOD(D4875,'Peaker Keys'!$B$6)</f>
        <v>20</v>
      </c>
      <c r="G4875" t="str">
        <f>VLOOKUP(E4875,Clustering!$A$6:$B$370,2,FALSE)</f>
        <v>Spring</v>
      </c>
      <c r="H4875">
        <f>IF('Peaker Keys'!$B$29&gt;0,MAX(0,MIN('Peaker Keys'!$B$10,B4875/'Peaker Keys'!$B$29)),0)</f>
        <v>0</v>
      </c>
      <c r="I4875">
        <f>MAX(0,MIN('Peaker Keys'!$B$10,C4875/'Peaker Keys'!$B$30))</f>
        <v>4.5382428382111741E-2</v>
      </c>
      <c r="J4875">
        <f>IF('Peaker Keys'!$B$31=1,H4875,I4875)</f>
        <v>0</v>
      </c>
    </row>
    <row r="4876" spans="1:10" x14ac:dyDescent="0.25">
      <c r="A4876">
        <v>4870</v>
      </c>
      <c r="B4876">
        <v>0</v>
      </c>
      <c r="C4876">
        <v>7122.5</v>
      </c>
      <c r="D4876">
        <f>MOD(A4876-1+'Peaker Keys'!$B$7,'Peaker Keys'!$B$5)</f>
        <v>4893</v>
      </c>
      <c r="E4876">
        <f>INT(D4876/'Peaker Keys'!$B$6)+1</f>
        <v>204</v>
      </c>
      <c r="F4876">
        <f>MOD(D4876,'Peaker Keys'!$B$6)</f>
        <v>21</v>
      </c>
      <c r="G4876" t="str">
        <f>VLOOKUP(E4876,Clustering!$A$6:$B$370,2,FALSE)</f>
        <v>Spring</v>
      </c>
      <c r="H4876">
        <f>IF('Peaker Keys'!$B$29&gt;0,MAX(0,MIN('Peaker Keys'!$B$10,B4876/'Peaker Keys'!$B$29)),0)</f>
        <v>0</v>
      </c>
      <c r="I4876">
        <f>MAX(0,MIN('Peaker Keys'!$B$10,C4876/'Peaker Keys'!$B$30))</f>
        <v>5.9664121779310179E-2</v>
      </c>
      <c r="J4876">
        <f>IF('Peaker Keys'!$B$31=1,H4876,I4876)</f>
        <v>0</v>
      </c>
    </row>
    <row r="4877" spans="1:10" x14ac:dyDescent="0.25">
      <c r="A4877">
        <v>4871</v>
      </c>
      <c r="B4877">
        <v>0</v>
      </c>
      <c r="C4877">
        <v>3263.9</v>
      </c>
      <c r="D4877">
        <f>MOD(A4877-1+'Peaker Keys'!$B$7,'Peaker Keys'!$B$5)</f>
        <v>4894</v>
      </c>
      <c r="E4877">
        <f>INT(D4877/'Peaker Keys'!$B$6)+1</f>
        <v>204</v>
      </c>
      <c r="F4877">
        <f>MOD(D4877,'Peaker Keys'!$B$6)</f>
        <v>22</v>
      </c>
      <c r="G4877" t="str">
        <f>VLOOKUP(E4877,Clustering!$A$6:$B$370,2,FALSE)</f>
        <v>Spring</v>
      </c>
      <c r="H4877">
        <f>IF('Peaker Keys'!$B$29&gt;0,MAX(0,MIN('Peaker Keys'!$B$10,B4877/'Peaker Keys'!$B$29)),0)</f>
        <v>0</v>
      </c>
      <c r="I4877">
        <f>MAX(0,MIN('Peaker Keys'!$B$10,C4877/'Peaker Keys'!$B$30))</f>
        <v>2.734120422260309E-2</v>
      </c>
      <c r="J4877">
        <f>IF('Peaker Keys'!$B$31=1,H4877,I4877)</f>
        <v>0</v>
      </c>
    </row>
    <row r="4878" spans="1:10" x14ac:dyDescent="0.25">
      <c r="A4878">
        <v>4872</v>
      </c>
      <c r="B4878">
        <v>0</v>
      </c>
      <c r="C4878">
        <v>1257.9000000000001</v>
      </c>
      <c r="D4878">
        <f>MOD(A4878-1+'Peaker Keys'!$B$7,'Peaker Keys'!$B$5)</f>
        <v>4895</v>
      </c>
      <c r="E4878">
        <f>INT(D4878/'Peaker Keys'!$B$6)+1</f>
        <v>204</v>
      </c>
      <c r="F4878">
        <f>MOD(D4878,'Peaker Keys'!$B$6)</f>
        <v>23</v>
      </c>
      <c r="G4878" t="str">
        <f>VLOOKUP(E4878,Clustering!$A$6:$B$370,2,FALSE)</f>
        <v>Spring</v>
      </c>
      <c r="H4878">
        <f>IF('Peaker Keys'!$B$29&gt;0,MAX(0,MIN('Peaker Keys'!$B$10,B4878/'Peaker Keys'!$B$29)),0)</f>
        <v>0</v>
      </c>
      <c r="I4878">
        <f>MAX(0,MIN('Peaker Keys'!$B$10,C4878/'Peaker Keys'!$B$30))</f>
        <v>1.0537240966822644E-2</v>
      </c>
      <c r="J4878">
        <f>IF('Peaker Keys'!$B$31=1,H4878,I4878)</f>
        <v>0</v>
      </c>
    </row>
    <row r="4879" spans="1:10" x14ac:dyDescent="0.25">
      <c r="A4879">
        <v>4873</v>
      </c>
      <c r="B4879">
        <v>0</v>
      </c>
      <c r="C4879">
        <v>878.1</v>
      </c>
      <c r="D4879">
        <f>MOD(A4879-1+'Peaker Keys'!$B$7,'Peaker Keys'!$B$5)</f>
        <v>4896</v>
      </c>
      <c r="E4879">
        <f>INT(D4879/'Peaker Keys'!$B$6)+1</f>
        <v>205</v>
      </c>
      <c r="F4879">
        <f>MOD(D4879,'Peaker Keys'!$B$6)</f>
        <v>0</v>
      </c>
      <c r="G4879" t="str">
        <f>VLOOKUP(E4879,Clustering!$A$6:$B$370,2,FALSE)</f>
        <v>Summer Peak</v>
      </c>
      <c r="H4879">
        <f>IF('Peaker Keys'!$B$29&gt;0,MAX(0,MIN('Peaker Keys'!$B$10,B4879/'Peaker Keys'!$B$29)),0)</f>
        <v>0</v>
      </c>
      <c r="I4879">
        <f>MAX(0,MIN('Peaker Keys'!$B$10,C4879/'Peaker Keys'!$B$30))</f>
        <v>7.3557129286644114E-3</v>
      </c>
      <c r="J4879">
        <f>IF('Peaker Keys'!$B$31=1,H4879,I4879)</f>
        <v>0</v>
      </c>
    </row>
    <row r="4880" spans="1:10" x14ac:dyDescent="0.25">
      <c r="A4880">
        <v>4874</v>
      </c>
      <c r="B4880">
        <v>0</v>
      </c>
      <c r="C4880">
        <v>878.1</v>
      </c>
      <c r="D4880">
        <f>MOD(A4880-1+'Peaker Keys'!$B$7,'Peaker Keys'!$B$5)</f>
        <v>4897</v>
      </c>
      <c r="E4880">
        <f>INT(D4880/'Peaker Keys'!$B$6)+1</f>
        <v>205</v>
      </c>
      <c r="F4880">
        <f>MOD(D4880,'Peaker Keys'!$B$6)</f>
        <v>1</v>
      </c>
      <c r="G4880" t="str">
        <f>VLOOKUP(E4880,Clustering!$A$6:$B$370,2,FALSE)</f>
        <v>Summer Peak</v>
      </c>
      <c r="H4880">
        <f>IF('Peaker Keys'!$B$29&gt;0,MAX(0,MIN('Peaker Keys'!$B$10,B4880/'Peaker Keys'!$B$29)),0)</f>
        <v>0</v>
      </c>
      <c r="I4880">
        <f>MAX(0,MIN('Peaker Keys'!$B$10,C4880/'Peaker Keys'!$B$30))</f>
        <v>7.3557129286644114E-3</v>
      </c>
      <c r="J4880">
        <f>IF('Peaker Keys'!$B$31=1,H4880,I4880)</f>
        <v>0</v>
      </c>
    </row>
    <row r="4881" spans="1:10" x14ac:dyDescent="0.25">
      <c r="A4881">
        <v>4875</v>
      </c>
      <c r="B4881">
        <v>0</v>
      </c>
      <c r="C4881">
        <v>878.1</v>
      </c>
      <c r="D4881">
        <f>MOD(A4881-1+'Peaker Keys'!$B$7,'Peaker Keys'!$B$5)</f>
        <v>4898</v>
      </c>
      <c r="E4881">
        <f>INT(D4881/'Peaker Keys'!$B$6)+1</f>
        <v>205</v>
      </c>
      <c r="F4881">
        <f>MOD(D4881,'Peaker Keys'!$B$6)</f>
        <v>2</v>
      </c>
      <c r="G4881" t="str">
        <f>VLOOKUP(E4881,Clustering!$A$6:$B$370,2,FALSE)</f>
        <v>Summer Peak</v>
      </c>
      <c r="H4881">
        <f>IF('Peaker Keys'!$B$29&gt;0,MAX(0,MIN('Peaker Keys'!$B$10,B4881/'Peaker Keys'!$B$29)),0)</f>
        <v>0</v>
      </c>
      <c r="I4881">
        <f>MAX(0,MIN('Peaker Keys'!$B$10,C4881/'Peaker Keys'!$B$30))</f>
        <v>7.3557129286644114E-3</v>
      </c>
      <c r="J4881">
        <f>IF('Peaker Keys'!$B$31=1,H4881,I4881)</f>
        <v>0</v>
      </c>
    </row>
    <row r="4882" spans="1:10" x14ac:dyDescent="0.25">
      <c r="A4882">
        <v>4876</v>
      </c>
      <c r="B4882">
        <v>0</v>
      </c>
      <c r="C4882">
        <v>878.1</v>
      </c>
      <c r="D4882">
        <f>MOD(A4882-1+'Peaker Keys'!$B$7,'Peaker Keys'!$B$5)</f>
        <v>4899</v>
      </c>
      <c r="E4882">
        <f>INT(D4882/'Peaker Keys'!$B$6)+1</f>
        <v>205</v>
      </c>
      <c r="F4882">
        <f>MOD(D4882,'Peaker Keys'!$B$6)</f>
        <v>3</v>
      </c>
      <c r="G4882" t="str">
        <f>VLOOKUP(E4882,Clustering!$A$6:$B$370,2,FALSE)</f>
        <v>Summer Peak</v>
      </c>
      <c r="H4882">
        <f>IF('Peaker Keys'!$B$29&gt;0,MAX(0,MIN('Peaker Keys'!$B$10,B4882/'Peaker Keys'!$B$29)),0)</f>
        <v>0</v>
      </c>
      <c r="I4882">
        <f>MAX(0,MIN('Peaker Keys'!$B$10,C4882/'Peaker Keys'!$B$30))</f>
        <v>7.3557129286644114E-3</v>
      </c>
      <c r="J4882">
        <f>IF('Peaker Keys'!$B$31=1,H4882,I4882)</f>
        <v>0</v>
      </c>
    </row>
    <row r="4883" spans="1:10" x14ac:dyDescent="0.25">
      <c r="A4883">
        <v>4877</v>
      </c>
      <c r="B4883">
        <v>0</v>
      </c>
      <c r="C4883">
        <v>878.1</v>
      </c>
      <c r="D4883">
        <f>MOD(A4883-1+'Peaker Keys'!$B$7,'Peaker Keys'!$B$5)</f>
        <v>4900</v>
      </c>
      <c r="E4883">
        <f>INT(D4883/'Peaker Keys'!$B$6)+1</f>
        <v>205</v>
      </c>
      <c r="F4883">
        <f>MOD(D4883,'Peaker Keys'!$B$6)</f>
        <v>4</v>
      </c>
      <c r="G4883" t="str">
        <f>VLOOKUP(E4883,Clustering!$A$6:$B$370,2,FALSE)</f>
        <v>Summer Peak</v>
      </c>
      <c r="H4883">
        <f>IF('Peaker Keys'!$B$29&gt;0,MAX(0,MIN('Peaker Keys'!$B$10,B4883/'Peaker Keys'!$B$29)),0)</f>
        <v>0</v>
      </c>
      <c r="I4883">
        <f>MAX(0,MIN('Peaker Keys'!$B$10,C4883/'Peaker Keys'!$B$30))</f>
        <v>7.3557129286644114E-3</v>
      </c>
      <c r="J4883">
        <f>IF('Peaker Keys'!$B$31=1,H4883,I4883)</f>
        <v>0</v>
      </c>
    </row>
    <row r="4884" spans="1:10" x14ac:dyDescent="0.25">
      <c r="A4884">
        <v>4878</v>
      </c>
      <c r="B4884">
        <v>0</v>
      </c>
      <c r="C4884">
        <v>744.9</v>
      </c>
      <c r="D4884">
        <f>MOD(A4884-1+'Peaker Keys'!$B$7,'Peaker Keys'!$B$5)</f>
        <v>4901</v>
      </c>
      <c r="E4884">
        <f>INT(D4884/'Peaker Keys'!$B$6)+1</f>
        <v>205</v>
      </c>
      <c r="F4884">
        <f>MOD(D4884,'Peaker Keys'!$B$6)</f>
        <v>5</v>
      </c>
      <c r="G4884" t="str">
        <f>VLOOKUP(E4884,Clustering!$A$6:$B$370,2,FALSE)</f>
        <v>Summer Peak</v>
      </c>
      <c r="H4884">
        <f>IF('Peaker Keys'!$B$29&gt;0,MAX(0,MIN('Peaker Keys'!$B$10,B4884/'Peaker Keys'!$B$29)),0)</f>
        <v>0</v>
      </c>
      <c r="I4884">
        <f>MAX(0,MIN('Peaker Keys'!$B$10,C4884/'Peaker Keys'!$B$30))</f>
        <v>6.2399163655188702E-3</v>
      </c>
      <c r="J4884">
        <f>IF('Peaker Keys'!$B$31=1,H4884,I4884)</f>
        <v>0</v>
      </c>
    </row>
    <row r="4885" spans="1:10" x14ac:dyDescent="0.25">
      <c r="A4885">
        <v>4879</v>
      </c>
      <c r="B4885">
        <v>0</v>
      </c>
      <c r="C4885">
        <v>744.9</v>
      </c>
      <c r="D4885">
        <f>MOD(A4885-1+'Peaker Keys'!$B$7,'Peaker Keys'!$B$5)</f>
        <v>4902</v>
      </c>
      <c r="E4885">
        <f>INT(D4885/'Peaker Keys'!$B$6)+1</f>
        <v>205</v>
      </c>
      <c r="F4885">
        <f>MOD(D4885,'Peaker Keys'!$B$6)</f>
        <v>6</v>
      </c>
      <c r="G4885" t="str">
        <f>VLOOKUP(E4885,Clustering!$A$6:$B$370,2,FALSE)</f>
        <v>Summer Peak</v>
      </c>
      <c r="H4885">
        <f>IF('Peaker Keys'!$B$29&gt;0,MAX(0,MIN('Peaker Keys'!$B$10,B4885/'Peaker Keys'!$B$29)),0)</f>
        <v>0</v>
      </c>
      <c r="I4885">
        <f>MAX(0,MIN('Peaker Keys'!$B$10,C4885/'Peaker Keys'!$B$30))</f>
        <v>6.2399163655188702E-3</v>
      </c>
      <c r="J4885">
        <f>IF('Peaker Keys'!$B$31=1,H4885,I4885)</f>
        <v>0</v>
      </c>
    </row>
    <row r="4886" spans="1:10" x14ac:dyDescent="0.25">
      <c r="A4886">
        <v>4880</v>
      </c>
      <c r="B4886">
        <v>0</v>
      </c>
      <c r="C4886">
        <v>744.9</v>
      </c>
      <c r="D4886">
        <f>MOD(A4886-1+'Peaker Keys'!$B$7,'Peaker Keys'!$B$5)</f>
        <v>4903</v>
      </c>
      <c r="E4886">
        <f>INT(D4886/'Peaker Keys'!$B$6)+1</f>
        <v>205</v>
      </c>
      <c r="F4886">
        <f>MOD(D4886,'Peaker Keys'!$B$6)</f>
        <v>7</v>
      </c>
      <c r="G4886" t="str">
        <f>VLOOKUP(E4886,Clustering!$A$6:$B$370,2,FALSE)</f>
        <v>Summer Peak</v>
      </c>
      <c r="H4886">
        <f>IF('Peaker Keys'!$B$29&gt;0,MAX(0,MIN('Peaker Keys'!$B$10,B4886/'Peaker Keys'!$B$29)),0)</f>
        <v>0</v>
      </c>
      <c r="I4886">
        <f>MAX(0,MIN('Peaker Keys'!$B$10,C4886/'Peaker Keys'!$B$30))</f>
        <v>6.2399163655188702E-3</v>
      </c>
      <c r="J4886">
        <f>IF('Peaker Keys'!$B$31=1,H4886,I4886)</f>
        <v>0</v>
      </c>
    </row>
    <row r="4887" spans="1:10" x14ac:dyDescent="0.25">
      <c r="A4887">
        <v>4881</v>
      </c>
      <c r="B4887">
        <v>0</v>
      </c>
      <c r="C4887">
        <v>744.9</v>
      </c>
      <c r="D4887">
        <f>MOD(A4887-1+'Peaker Keys'!$B$7,'Peaker Keys'!$B$5)</f>
        <v>4904</v>
      </c>
      <c r="E4887">
        <f>INT(D4887/'Peaker Keys'!$B$6)+1</f>
        <v>205</v>
      </c>
      <c r="F4887">
        <f>MOD(D4887,'Peaker Keys'!$B$6)</f>
        <v>8</v>
      </c>
      <c r="G4887" t="str">
        <f>VLOOKUP(E4887,Clustering!$A$6:$B$370,2,FALSE)</f>
        <v>Summer Peak</v>
      </c>
      <c r="H4887">
        <f>IF('Peaker Keys'!$B$29&gt;0,MAX(0,MIN('Peaker Keys'!$B$10,B4887/'Peaker Keys'!$B$29)),0)</f>
        <v>0</v>
      </c>
      <c r="I4887">
        <f>MAX(0,MIN('Peaker Keys'!$B$10,C4887/'Peaker Keys'!$B$30))</f>
        <v>6.2399163655188702E-3</v>
      </c>
      <c r="J4887">
        <f>IF('Peaker Keys'!$B$31=1,H4887,I4887)</f>
        <v>0</v>
      </c>
    </row>
    <row r="4888" spans="1:10" x14ac:dyDescent="0.25">
      <c r="A4888">
        <v>4882</v>
      </c>
      <c r="B4888">
        <v>0</v>
      </c>
      <c r="C4888">
        <v>744.9</v>
      </c>
      <c r="D4888">
        <f>MOD(A4888-1+'Peaker Keys'!$B$7,'Peaker Keys'!$B$5)</f>
        <v>4905</v>
      </c>
      <c r="E4888">
        <f>INT(D4888/'Peaker Keys'!$B$6)+1</f>
        <v>205</v>
      </c>
      <c r="F4888">
        <f>MOD(D4888,'Peaker Keys'!$B$6)</f>
        <v>9</v>
      </c>
      <c r="G4888" t="str">
        <f>VLOOKUP(E4888,Clustering!$A$6:$B$370,2,FALSE)</f>
        <v>Summer Peak</v>
      </c>
      <c r="H4888">
        <f>IF('Peaker Keys'!$B$29&gt;0,MAX(0,MIN('Peaker Keys'!$B$10,B4888/'Peaker Keys'!$B$29)),0)</f>
        <v>0</v>
      </c>
      <c r="I4888">
        <f>MAX(0,MIN('Peaker Keys'!$B$10,C4888/'Peaker Keys'!$B$30))</f>
        <v>6.2399163655188702E-3</v>
      </c>
      <c r="J4888">
        <f>IF('Peaker Keys'!$B$31=1,H4888,I4888)</f>
        <v>0</v>
      </c>
    </row>
    <row r="4889" spans="1:10" x14ac:dyDescent="0.25">
      <c r="A4889">
        <v>4883</v>
      </c>
      <c r="B4889">
        <v>0</v>
      </c>
      <c r="C4889">
        <v>744.9</v>
      </c>
      <c r="D4889">
        <f>MOD(A4889-1+'Peaker Keys'!$B$7,'Peaker Keys'!$B$5)</f>
        <v>4906</v>
      </c>
      <c r="E4889">
        <f>INT(D4889/'Peaker Keys'!$B$6)+1</f>
        <v>205</v>
      </c>
      <c r="F4889">
        <f>MOD(D4889,'Peaker Keys'!$B$6)</f>
        <v>10</v>
      </c>
      <c r="G4889" t="str">
        <f>VLOOKUP(E4889,Clustering!$A$6:$B$370,2,FALSE)</f>
        <v>Summer Peak</v>
      </c>
      <c r="H4889">
        <f>IF('Peaker Keys'!$B$29&gt;0,MAX(0,MIN('Peaker Keys'!$B$10,B4889/'Peaker Keys'!$B$29)),0)</f>
        <v>0</v>
      </c>
      <c r="I4889">
        <f>MAX(0,MIN('Peaker Keys'!$B$10,C4889/'Peaker Keys'!$B$30))</f>
        <v>6.2399163655188702E-3</v>
      </c>
      <c r="J4889">
        <f>IF('Peaker Keys'!$B$31=1,H4889,I4889)</f>
        <v>0</v>
      </c>
    </row>
    <row r="4890" spans="1:10" x14ac:dyDescent="0.25">
      <c r="A4890">
        <v>4884</v>
      </c>
      <c r="B4890">
        <v>0</v>
      </c>
      <c r="C4890">
        <v>744.9</v>
      </c>
      <c r="D4890">
        <f>MOD(A4890-1+'Peaker Keys'!$B$7,'Peaker Keys'!$B$5)</f>
        <v>4907</v>
      </c>
      <c r="E4890">
        <f>INT(D4890/'Peaker Keys'!$B$6)+1</f>
        <v>205</v>
      </c>
      <c r="F4890">
        <f>MOD(D4890,'Peaker Keys'!$B$6)</f>
        <v>11</v>
      </c>
      <c r="G4890" t="str">
        <f>VLOOKUP(E4890,Clustering!$A$6:$B$370,2,FALSE)</f>
        <v>Summer Peak</v>
      </c>
      <c r="H4890">
        <f>IF('Peaker Keys'!$B$29&gt;0,MAX(0,MIN('Peaker Keys'!$B$10,B4890/'Peaker Keys'!$B$29)),0)</f>
        <v>0</v>
      </c>
      <c r="I4890">
        <f>MAX(0,MIN('Peaker Keys'!$B$10,C4890/'Peaker Keys'!$B$30))</f>
        <v>6.2399163655188702E-3</v>
      </c>
      <c r="J4890">
        <f>IF('Peaker Keys'!$B$31=1,H4890,I4890)</f>
        <v>0</v>
      </c>
    </row>
    <row r="4891" spans="1:10" x14ac:dyDescent="0.25">
      <c r="A4891">
        <v>4885</v>
      </c>
      <c r="B4891">
        <v>0</v>
      </c>
      <c r="C4891">
        <v>749.6</v>
      </c>
      <c r="D4891">
        <f>MOD(A4891-1+'Peaker Keys'!$B$7,'Peaker Keys'!$B$5)</f>
        <v>4908</v>
      </c>
      <c r="E4891">
        <f>INT(D4891/'Peaker Keys'!$B$6)+1</f>
        <v>205</v>
      </c>
      <c r="F4891">
        <f>MOD(D4891,'Peaker Keys'!$B$6)</f>
        <v>12</v>
      </c>
      <c r="G4891" t="str">
        <f>VLOOKUP(E4891,Clustering!$A$6:$B$370,2,FALSE)</f>
        <v>Summer Peak</v>
      </c>
      <c r="H4891">
        <f>IF('Peaker Keys'!$B$29&gt;0,MAX(0,MIN('Peaker Keys'!$B$10,B4891/'Peaker Keys'!$B$29)),0)</f>
        <v>0</v>
      </c>
      <c r="I4891">
        <f>MAX(0,MIN('Peaker Keys'!$B$10,C4891/'Peaker Keys'!$B$30))</f>
        <v>6.2792875655698016E-3</v>
      </c>
      <c r="J4891">
        <f>IF('Peaker Keys'!$B$31=1,H4891,I4891)</f>
        <v>0</v>
      </c>
    </row>
    <row r="4892" spans="1:10" x14ac:dyDescent="0.25">
      <c r="A4892">
        <v>4886</v>
      </c>
      <c r="B4892">
        <v>0</v>
      </c>
      <c r="C4892">
        <v>820.1</v>
      </c>
      <c r="D4892">
        <f>MOD(A4892-1+'Peaker Keys'!$B$7,'Peaker Keys'!$B$5)</f>
        <v>4909</v>
      </c>
      <c r="E4892">
        <f>INT(D4892/'Peaker Keys'!$B$6)+1</f>
        <v>205</v>
      </c>
      <c r="F4892">
        <f>MOD(D4892,'Peaker Keys'!$B$6)</f>
        <v>13</v>
      </c>
      <c r="G4892" t="str">
        <f>VLOOKUP(E4892,Clustering!$A$6:$B$370,2,FALSE)</f>
        <v>Summer Peak</v>
      </c>
      <c r="H4892">
        <f>IF('Peaker Keys'!$B$29&gt;0,MAX(0,MIN('Peaker Keys'!$B$10,B4892/'Peaker Keys'!$B$29)),0)</f>
        <v>0</v>
      </c>
      <c r="I4892">
        <f>MAX(0,MIN('Peaker Keys'!$B$10,C4892/'Peaker Keys'!$B$30))</f>
        <v>6.86985556633377E-3</v>
      </c>
      <c r="J4892">
        <f>IF('Peaker Keys'!$B$31=1,H4892,I4892)</f>
        <v>0</v>
      </c>
    </row>
    <row r="4893" spans="1:10" x14ac:dyDescent="0.25">
      <c r="A4893">
        <v>4887</v>
      </c>
      <c r="B4893">
        <v>0</v>
      </c>
      <c r="C4893">
        <v>1839.6</v>
      </c>
      <c r="D4893">
        <f>MOD(A4893-1+'Peaker Keys'!$B$7,'Peaker Keys'!$B$5)</f>
        <v>4910</v>
      </c>
      <c r="E4893">
        <f>INT(D4893/'Peaker Keys'!$B$6)+1</f>
        <v>205</v>
      </c>
      <c r="F4893">
        <f>MOD(D4893,'Peaker Keys'!$B$6)</f>
        <v>14</v>
      </c>
      <c r="G4893" t="str">
        <f>VLOOKUP(E4893,Clustering!$A$6:$B$370,2,FALSE)</f>
        <v>Summer Peak</v>
      </c>
      <c r="H4893">
        <f>IF('Peaker Keys'!$B$29&gt;0,MAX(0,MIN('Peaker Keys'!$B$10,B4893/'Peaker Keys'!$B$29)),0)</f>
        <v>0</v>
      </c>
      <c r="I4893">
        <f>MAX(0,MIN('Peaker Keys'!$B$10,C4893/'Peaker Keys'!$B$30))</f>
        <v>1.5410055236955985E-2</v>
      </c>
      <c r="J4893">
        <f>IF('Peaker Keys'!$B$31=1,H4893,I4893)</f>
        <v>0</v>
      </c>
    </row>
    <row r="4894" spans="1:10" x14ac:dyDescent="0.25">
      <c r="A4894">
        <v>4888</v>
      </c>
      <c r="B4894">
        <v>166.9</v>
      </c>
      <c r="C4894">
        <v>2605.8000000000002</v>
      </c>
      <c r="D4894">
        <f>MOD(A4894-1+'Peaker Keys'!$B$7,'Peaker Keys'!$B$5)</f>
        <v>4911</v>
      </c>
      <c r="E4894">
        <f>INT(D4894/'Peaker Keys'!$B$6)+1</f>
        <v>205</v>
      </c>
      <c r="F4894">
        <f>MOD(D4894,'Peaker Keys'!$B$6)</f>
        <v>15</v>
      </c>
      <c r="G4894" t="str">
        <f>VLOOKUP(E4894,Clustering!$A$6:$B$370,2,FALSE)</f>
        <v>Summer Peak</v>
      </c>
      <c r="H4894">
        <f>IF('Peaker Keys'!$B$29&gt;0,MAX(0,MIN('Peaker Keys'!$B$10,B4894/'Peaker Keys'!$B$29)),0)</f>
        <v>0.39252116650987773</v>
      </c>
      <c r="I4894">
        <f>MAX(0,MIN('Peaker Keys'!$B$10,C4894/'Peaker Keys'!$B$30))</f>
        <v>2.1828398530365247E-2</v>
      </c>
      <c r="J4894">
        <f>IF('Peaker Keys'!$B$31=1,H4894,I4894)</f>
        <v>0.39252116650987773</v>
      </c>
    </row>
    <row r="4895" spans="1:10" x14ac:dyDescent="0.25">
      <c r="A4895">
        <v>4889</v>
      </c>
      <c r="B4895">
        <v>225.4</v>
      </c>
      <c r="C4895">
        <v>3657.9</v>
      </c>
      <c r="D4895">
        <f>MOD(A4895-1+'Peaker Keys'!$B$7,'Peaker Keys'!$B$5)</f>
        <v>4912</v>
      </c>
      <c r="E4895">
        <f>INT(D4895/'Peaker Keys'!$B$6)+1</f>
        <v>205</v>
      </c>
      <c r="F4895">
        <f>MOD(D4895,'Peaker Keys'!$B$6)</f>
        <v>16</v>
      </c>
      <c r="G4895" t="str">
        <f>VLOOKUP(E4895,Clustering!$A$6:$B$370,2,FALSE)</f>
        <v>Summer Peak</v>
      </c>
      <c r="H4895">
        <f>IF('Peaker Keys'!$B$29&gt;0,MAX(0,MIN('Peaker Keys'!$B$10,B4895/'Peaker Keys'!$B$29)),0)</f>
        <v>0.53010348071495772</v>
      </c>
      <c r="I4895">
        <f>MAX(0,MIN('Peaker Keys'!$B$10,C4895/'Peaker Keys'!$B$30))</f>
        <v>3.0641683546021582E-2</v>
      </c>
      <c r="J4895">
        <f>IF('Peaker Keys'!$B$31=1,H4895,I4895)</f>
        <v>0.53010348071495772</v>
      </c>
    </row>
    <row r="4896" spans="1:10" x14ac:dyDescent="0.25">
      <c r="A4896">
        <v>4890</v>
      </c>
      <c r="B4896">
        <v>225.4</v>
      </c>
      <c r="C4896">
        <v>8294</v>
      </c>
      <c r="D4896">
        <f>MOD(A4896-1+'Peaker Keys'!$B$7,'Peaker Keys'!$B$5)</f>
        <v>4913</v>
      </c>
      <c r="E4896">
        <f>INT(D4896/'Peaker Keys'!$B$6)+1</f>
        <v>205</v>
      </c>
      <c r="F4896">
        <f>MOD(D4896,'Peaker Keys'!$B$6)</f>
        <v>17</v>
      </c>
      <c r="G4896" t="str">
        <f>VLOOKUP(E4896,Clustering!$A$6:$B$370,2,FALSE)</f>
        <v>Summer Peak</v>
      </c>
      <c r="H4896">
        <f>IF('Peaker Keys'!$B$29&gt;0,MAX(0,MIN('Peaker Keys'!$B$10,B4896/'Peaker Keys'!$B$29)),0)</f>
        <v>0.53010348071495772</v>
      </c>
      <c r="I4896">
        <f>MAX(0,MIN('Peaker Keys'!$B$10,C4896/'Peaker Keys'!$B$30))</f>
        <v>6.9477602813281664E-2</v>
      </c>
      <c r="J4896">
        <f>IF('Peaker Keys'!$B$31=1,H4896,I4896)</f>
        <v>0.53010348071495772</v>
      </c>
    </row>
    <row r="4897" spans="1:10" x14ac:dyDescent="0.25">
      <c r="A4897">
        <v>4891</v>
      </c>
      <c r="B4897">
        <v>225.4</v>
      </c>
      <c r="C4897">
        <v>16107.2</v>
      </c>
      <c r="D4897">
        <f>MOD(A4897-1+'Peaker Keys'!$B$7,'Peaker Keys'!$B$5)</f>
        <v>4914</v>
      </c>
      <c r="E4897">
        <f>INT(D4897/'Peaker Keys'!$B$6)+1</f>
        <v>205</v>
      </c>
      <c r="F4897">
        <f>MOD(D4897,'Peaker Keys'!$B$6)</f>
        <v>18</v>
      </c>
      <c r="G4897" t="str">
        <f>VLOOKUP(E4897,Clustering!$A$6:$B$370,2,FALSE)</f>
        <v>Summer Peak</v>
      </c>
      <c r="H4897">
        <f>IF('Peaker Keys'!$B$29&gt;0,MAX(0,MIN('Peaker Keys'!$B$10,B4897/'Peaker Keys'!$B$29)),0)</f>
        <v>0.53010348071495772</v>
      </c>
      <c r="I4897">
        <f>MAX(0,MIN('Peaker Keys'!$B$10,C4897/'Peaker Keys'!$B$30))</f>
        <v>0.1349276156298638</v>
      </c>
      <c r="J4897">
        <f>IF('Peaker Keys'!$B$31=1,H4897,I4897)</f>
        <v>0.53010348071495772</v>
      </c>
    </row>
    <row r="4898" spans="1:10" x14ac:dyDescent="0.25">
      <c r="A4898">
        <v>4892</v>
      </c>
      <c r="B4898">
        <v>166.9</v>
      </c>
      <c r="C4898">
        <v>14053.1</v>
      </c>
      <c r="D4898">
        <f>MOD(A4898-1+'Peaker Keys'!$B$7,'Peaker Keys'!$B$5)</f>
        <v>4915</v>
      </c>
      <c r="E4898">
        <f>INT(D4898/'Peaker Keys'!$B$6)+1</f>
        <v>205</v>
      </c>
      <c r="F4898">
        <f>MOD(D4898,'Peaker Keys'!$B$6)</f>
        <v>19</v>
      </c>
      <c r="G4898" t="str">
        <f>VLOOKUP(E4898,Clustering!$A$6:$B$370,2,FALSE)</f>
        <v>Summer Peak</v>
      </c>
      <c r="H4898">
        <f>IF('Peaker Keys'!$B$29&gt;0,MAX(0,MIN('Peaker Keys'!$B$10,B4898/'Peaker Keys'!$B$29)),0)</f>
        <v>0.39252116650987773</v>
      </c>
      <c r="I4898">
        <f>MAX(0,MIN('Peaker Keys'!$B$10,C4898/'Peaker Keys'!$B$30))</f>
        <v>0.11772072583739192</v>
      </c>
      <c r="J4898">
        <f>IF('Peaker Keys'!$B$31=1,H4898,I4898)</f>
        <v>0.39252116650987773</v>
      </c>
    </row>
    <row r="4899" spans="1:10" x14ac:dyDescent="0.25">
      <c r="A4899">
        <v>4893</v>
      </c>
      <c r="B4899">
        <v>166.9</v>
      </c>
      <c r="C4899">
        <v>5067.8999999999996</v>
      </c>
      <c r="D4899">
        <f>MOD(A4899-1+'Peaker Keys'!$B$7,'Peaker Keys'!$B$5)</f>
        <v>4916</v>
      </c>
      <c r="E4899">
        <f>INT(D4899/'Peaker Keys'!$B$6)+1</f>
        <v>205</v>
      </c>
      <c r="F4899">
        <f>MOD(D4899,'Peaker Keys'!$B$6)</f>
        <v>20</v>
      </c>
      <c r="G4899" t="str">
        <f>VLOOKUP(E4899,Clustering!$A$6:$B$370,2,FALSE)</f>
        <v>Summer Peak</v>
      </c>
      <c r="H4899">
        <f>IF('Peaker Keys'!$B$29&gt;0,MAX(0,MIN('Peaker Keys'!$B$10,B4899/'Peaker Keys'!$B$29)),0)</f>
        <v>0.39252116650987773</v>
      </c>
      <c r="I4899">
        <f>MAX(0,MIN('Peaker Keys'!$B$10,C4899/'Peaker Keys'!$B$30))</f>
        <v>4.2453043561300953E-2</v>
      </c>
      <c r="J4899">
        <f>IF('Peaker Keys'!$B$31=1,H4899,I4899)</f>
        <v>0.39252116650987773</v>
      </c>
    </row>
    <row r="4900" spans="1:10" x14ac:dyDescent="0.25">
      <c r="A4900">
        <v>4894</v>
      </c>
      <c r="B4900">
        <v>166.9</v>
      </c>
      <c r="C4900">
        <v>3966.1</v>
      </c>
      <c r="D4900">
        <f>MOD(A4900-1+'Peaker Keys'!$B$7,'Peaker Keys'!$B$5)</f>
        <v>4917</v>
      </c>
      <c r="E4900">
        <f>INT(D4900/'Peaker Keys'!$B$6)+1</f>
        <v>205</v>
      </c>
      <c r="F4900">
        <f>MOD(D4900,'Peaker Keys'!$B$6)</f>
        <v>21</v>
      </c>
      <c r="G4900" t="str">
        <f>VLOOKUP(E4900,Clustering!$A$6:$B$370,2,FALSE)</f>
        <v>Summer Peak</v>
      </c>
      <c r="H4900">
        <f>IF('Peaker Keys'!$B$29&gt;0,MAX(0,MIN('Peaker Keys'!$B$10,B4900/'Peaker Keys'!$B$29)),0)</f>
        <v>0.39252116650987773</v>
      </c>
      <c r="I4900">
        <f>MAX(0,MIN('Peaker Keys'!$B$10,C4900/'Peaker Keys'!$B$30))</f>
        <v>3.3223429047233709E-2</v>
      </c>
      <c r="J4900">
        <f>IF('Peaker Keys'!$B$31=1,H4900,I4900)</f>
        <v>0.39252116650987773</v>
      </c>
    </row>
    <row r="4901" spans="1:10" x14ac:dyDescent="0.25">
      <c r="A4901">
        <v>4895</v>
      </c>
      <c r="B4901">
        <v>166.9</v>
      </c>
      <c r="C4901">
        <v>2404.8000000000002</v>
      </c>
      <c r="D4901">
        <f>MOD(A4901-1+'Peaker Keys'!$B$7,'Peaker Keys'!$B$5)</f>
        <v>4918</v>
      </c>
      <c r="E4901">
        <f>INT(D4901/'Peaker Keys'!$B$6)+1</f>
        <v>205</v>
      </c>
      <c r="F4901">
        <f>MOD(D4901,'Peaker Keys'!$B$6)</f>
        <v>22</v>
      </c>
      <c r="G4901" t="str">
        <f>VLOOKUP(E4901,Clustering!$A$6:$B$370,2,FALSE)</f>
        <v>Summer Peak</v>
      </c>
      <c r="H4901">
        <f>IF('Peaker Keys'!$B$29&gt;0,MAX(0,MIN('Peaker Keys'!$B$10,B4901/'Peaker Keys'!$B$29)),0)</f>
        <v>0.39252116650987773</v>
      </c>
      <c r="I4901">
        <f>MAX(0,MIN('Peaker Keys'!$B$10,C4901/'Peaker Keys'!$B$30))</f>
        <v>2.0144651464357337E-2</v>
      </c>
      <c r="J4901">
        <f>IF('Peaker Keys'!$B$31=1,H4901,I4901)</f>
        <v>0.39252116650987773</v>
      </c>
    </row>
    <row r="4902" spans="1:10" x14ac:dyDescent="0.25">
      <c r="A4902">
        <v>4896</v>
      </c>
      <c r="B4902">
        <v>166.9</v>
      </c>
      <c r="C4902">
        <v>2404.8000000000002</v>
      </c>
      <c r="D4902">
        <f>MOD(A4902-1+'Peaker Keys'!$B$7,'Peaker Keys'!$B$5)</f>
        <v>4919</v>
      </c>
      <c r="E4902">
        <f>INT(D4902/'Peaker Keys'!$B$6)+1</f>
        <v>205</v>
      </c>
      <c r="F4902">
        <f>MOD(D4902,'Peaker Keys'!$B$6)</f>
        <v>23</v>
      </c>
      <c r="G4902" t="str">
        <f>VLOOKUP(E4902,Clustering!$A$6:$B$370,2,FALSE)</f>
        <v>Summer Peak</v>
      </c>
      <c r="H4902">
        <f>IF('Peaker Keys'!$B$29&gt;0,MAX(0,MIN('Peaker Keys'!$B$10,B4902/'Peaker Keys'!$B$29)),0)</f>
        <v>0.39252116650987773</v>
      </c>
      <c r="I4902">
        <f>MAX(0,MIN('Peaker Keys'!$B$10,C4902/'Peaker Keys'!$B$30))</f>
        <v>2.0144651464357337E-2</v>
      </c>
      <c r="J4902">
        <f>IF('Peaker Keys'!$B$31=1,H4902,I4902)</f>
        <v>0.39252116650987773</v>
      </c>
    </row>
    <row r="4903" spans="1:10" x14ac:dyDescent="0.25">
      <c r="A4903">
        <v>4897</v>
      </c>
      <c r="B4903">
        <v>166.9</v>
      </c>
      <c r="C4903">
        <v>2404.8000000000002</v>
      </c>
      <c r="D4903">
        <f>MOD(A4903-1+'Peaker Keys'!$B$7,'Peaker Keys'!$B$5)</f>
        <v>4920</v>
      </c>
      <c r="E4903">
        <f>INT(D4903/'Peaker Keys'!$B$6)+1</f>
        <v>206</v>
      </c>
      <c r="F4903">
        <f>MOD(D4903,'Peaker Keys'!$B$6)</f>
        <v>0</v>
      </c>
      <c r="G4903" t="str">
        <f>VLOOKUP(E4903,Clustering!$A$6:$B$370,2,FALSE)</f>
        <v>Summer Peak</v>
      </c>
      <c r="H4903">
        <f>IF('Peaker Keys'!$B$29&gt;0,MAX(0,MIN('Peaker Keys'!$B$10,B4903/'Peaker Keys'!$B$29)),0)</f>
        <v>0.39252116650987773</v>
      </c>
      <c r="I4903">
        <f>MAX(0,MIN('Peaker Keys'!$B$10,C4903/'Peaker Keys'!$B$30))</f>
        <v>2.0144651464357337E-2</v>
      </c>
      <c r="J4903">
        <f>IF('Peaker Keys'!$B$31=1,H4903,I4903)</f>
        <v>0.39252116650987773</v>
      </c>
    </row>
    <row r="4904" spans="1:10" x14ac:dyDescent="0.25">
      <c r="A4904">
        <v>4898</v>
      </c>
      <c r="B4904">
        <v>166.9</v>
      </c>
      <c r="C4904">
        <v>2404.8000000000002</v>
      </c>
      <c r="D4904">
        <f>MOD(A4904-1+'Peaker Keys'!$B$7,'Peaker Keys'!$B$5)</f>
        <v>4921</v>
      </c>
      <c r="E4904">
        <f>INT(D4904/'Peaker Keys'!$B$6)+1</f>
        <v>206</v>
      </c>
      <c r="F4904">
        <f>MOD(D4904,'Peaker Keys'!$B$6)</f>
        <v>1</v>
      </c>
      <c r="G4904" t="str">
        <f>VLOOKUP(E4904,Clustering!$A$6:$B$370,2,FALSE)</f>
        <v>Summer Peak</v>
      </c>
      <c r="H4904">
        <f>IF('Peaker Keys'!$B$29&gt;0,MAX(0,MIN('Peaker Keys'!$B$10,B4904/'Peaker Keys'!$B$29)),0)</f>
        <v>0.39252116650987773</v>
      </c>
      <c r="I4904">
        <f>MAX(0,MIN('Peaker Keys'!$B$10,C4904/'Peaker Keys'!$B$30))</f>
        <v>2.0144651464357337E-2</v>
      </c>
      <c r="J4904">
        <f>IF('Peaker Keys'!$B$31=1,H4904,I4904)</f>
        <v>0.39252116650987773</v>
      </c>
    </row>
    <row r="4905" spans="1:10" x14ac:dyDescent="0.25">
      <c r="A4905">
        <v>4899</v>
      </c>
      <c r="B4905">
        <v>166.9</v>
      </c>
      <c r="C4905">
        <v>2341.1999999999998</v>
      </c>
      <c r="D4905">
        <f>MOD(A4905-1+'Peaker Keys'!$B$7,'Peaker Keys'!$B$5)</f>
        <v>4922</v>
      </c>
      <c r="E4905">
        <f>INT(D4905/'Peaker Keys'!$B$6)+1</f>
        <v>206</v>
      </c>
      <c r="F4905">
        <f>MOD(D4905,'Peaker Keys'!$B$6)</f>
        <v>2</v>
      </c>
      <c r="G4905" t="str">
        <f>VLOOKUP(E4905,Clustering!$A$6:$B$370,2,FALSE)</f>
        <v>Summer Peak</v>
      </c>
      <c r="H4905">
        <f>IF('Peaker Keys'!$B$29&gt;0,MAX(0,MIN('Peaker Keys'!$B$10,B4905/'Peaker Keys'!$B$29)),0)</f>
        <v>0.39252116650987773</v>
      </c>
      <c r="I4905">
        <f>MAX(0,MIN('Peaker Keys'!$B$10,C4905/'Peaker Keys'!$B$30))</f>
        <v>1.9611883736008563E-2</v>
      </c>
      <c r="J4905">
        <f>IF('Peaker Keys'!$B$31=1,H4905,I4905)</f>
        <v>0.39252116650987773</v>
      </c>
    </row>
    <row r="4906" spans="1:10" x14ac:dyDescent="0.25">
      <c r="A4906">
        <v>4900</v>
      </c>
      <c r="B4906">
        <v>166.9</v>
      </c>
      <c r="C4906">
        <v>2341.1999999999998</v>
      </c>
      <c r="D4906">
        <f>MOD(A4906-1+'Peaker Keys'!$B$7,'Peaker Keys'!$B$5)</f>
        <v>4923</v>
      </c>
      <c r="E4906">
        <f>INT(D4906/'Peaker Keys'!$B$6)+1</f>
        <v>206</v>
      </c>
      <c r="F4906">
        <f>MOD(D4906,'Peaker Keys'!$B$6)</f>
        <v>3</v>
      </c>
      <c r="G4906" t="str">
        <f>VLOOKUP(E4906,Clustering!$A$6:$B$370,2,FALSE)</f>
        <v>Summer Peak</v>
      </c>
      <c r="H4906">
        <f>IF('Peaker Keys'!$B$29&gt;0,MAX(0,MIN('Peaker Keys'!$B$10,B4906/'Peaker Keys'!$B$29)),0)</f>
        <v>0.39252116650987773</v>
      </c>
      <c r="I4906">
        <f>MAX(0,MIN('Peaker Keys'!$B$10,C4906/'Peaker Keys'!$B$30))</f>
        <v>1.9611883736008563E-2</v>
      </c>
      <c r="J4906">
        <f>IF('Peaker Keys'!$B$31=1,H4906,I4906)</f>
        <v>0.39252116650987773</v>
      </c>
    </row>
    <row r="4907" spans="1:10" x14ac:dyDescent="0.25">
      <c r="A4907">
        <v>4901</v>
      </c>
      <c r="B4907">
        <v>166.9</v>
      </c>
      <c r="C4907">
        <v>2341.1999999999998</v>
      </c>
      <c r="D4907">
        <f>MOD(A4907-1+'Peaker Keys'!$B$7,'Peaker Keys'!$B$5)</f>
        <v>4924</v>
      </c>
      <c r="E4907">
        <f>INT(D4907/'Peaker Keys'!$B$6)+1</f>
        <v>206</v>
      </c>
      <c r="F4907">
        <f>MOD(D4907,'Peaker Keys'!$B$6)</f>
        <v>4</v>
      </c>
      <c r="G4907" t="str">
        <f>VLOOKUP(E4907,Clustering!$A$6:$B$370,2,FALSE)</f>
        <v>Summer Peak</v>
      </c>
      <c r="H4907">
        <f>IF('Peaker Keys'!$B$29&gt;0,MAX(0,MIN('Peaker Keys'!$B$10,B4907/'Peaker Keys'!$B$29)),0)</f>
        <v>0.39252116650987773</v>
      </c>
      <c r="I4907">
        <f>MAX(0,MIN('Peaker Keys'!$B$10,C4907/'Peaker Keys'!$B$30))</f>
        <v>1.9611883736008563E-2</v>
      </c>
      <c r="J4907">
        <f>IF('Peaker Keys'!$B$31=1,H4907,I4907)</f>
        <v>0.39252116650987773</v>
      </c>
    </row>
    <row r="4908" spans="1:10" x14ac:dyDescent="0.25">
      <c r="A4908">
        <v>4902</v>
      </c>
      <c r="B4908">
        <v>166.9</v>
      </c>
      <c r="C4908">
        <v>2341.1999999999998</v>
      </c>
      <c r="D4908">
        <f>MOD(A4908-1+'Peaker Keys'!$B$7,'Peaker Keys'!$B$5)</f>
        <v>4925</v>
      </c>
      <c r="E4908">
        <f>INT(D4908/'Peaker Keys'!$B$6)+1</f>
        <v>206</v>
      </c>
      <c r="F4908">
        <f>MOD(D4908,'Peaker Keys'!$B$6)</f>
        <v>5</v>
      </c>
      <c r="G4908" t="str">
        <f>VLOOKUP(E4908,Clustering!$A$6:$B$370,2,FALSE)</f>
        <v>Summer Peak</v>
      </c>
      <c r="H4908">
        <f>IF('Peaker Keys'!$B$29&gt;0,MAX(0,MIN('Peaker Keys'!$B$10,B4908/'Peaker Keys'!$B$29)),0)</f>
        <v>0.39252116650987773</v>
      </c>
      <c r="I4908">
        <f>MAX(0,MIN('Peaker Keys'!$B$10,C4908/'Peaker Keys'!$B$30))</f>
        <v>1.9611883736008563E-2</v>
      </c>
      <c r="J4908">
        <f>IF('Peaker Keys'!$B$31=1,H4908,I4908)</f>
        <v>0.39252116650987773</v>
      </c>
    </row>
    <row r="4909" spans="1:10" x14ac:dyDescent="0.25">
      <c r="A4909">
        <v>4903</v>
      </c>
      <c r="B4909">
        <v>166.9</v>
      </c>
      <c r="C4909">
        <v>2341.1999999999998</v>
      </c>
      <c r="D4909">
        <f>MOD(A4909-1+'Peaker Keys'!$B$7,'Peaker Keys'!$B$5)</f>
        <v>4926</v>
      </c>
      <c r="E4909">
        <f>INT(D4909/'Peaker Keys'!$B$6)+1</f>
        <v>206</v>
      </c>
      <c r="F4909">
        <f>MOD(D4909,'Peaker Keys'!$B$6)</f>
        <v>6</v>
      </c>
      <c r="G4909" t="str">
        <f>VLOOKUP(E4909,Clustering!$A$6:$B$370,2,FALSE)</f>
        <v>Summer Peak</v>
      </c>
      <c r="H4909">
        <f>IF('Peaker Keys'!$B$29&gt;0,MAX(0,MIN('Peaker Keys'!$B$10,B4909/'Peaker Keys'!$B$29)),0)</f>
        <v>0.39252116650987773</v>
      </c>
      <c r="I4909">
        <f>MAX(0,MIN('Peaker Keys'!$B$10,C4909/'Peaker Keys'!$B$30))</f>
        <v>1.9611883736008563E-2</v>
      </c>
      <c r="J4909">
        <f>IF('Peaker Keys'!$B$31=1,H4909,I4909)</f>
        <v>0.39252116650987773</v>
      </c>
    </row>
    <row r="4910" spans="1:10" x14ac:dyDescent="0.25">
      <c r="A4910">
        <v>4904</v>
      </c>
      <c r="B4910">
        <v>166.9</v>
      </c>
      <c r="C4910">
        <v>2341.1999999999998</v>
      </c>
      <c r="D4910">
        <f>MOD(A4910-1+'Peaker Keys'!$B$7,'Peaker Keys'!$B$5)</f>
        <v>4927</v>
      </c>
      <c r="E4910">
        <f>INT(D4910/'Peaker Keys'!$B$6)+1</f>
        <v>206</v>
      </c>
      <c r="F4910">
        <f>MOD(D4910,'Peaker Keys'!$B$6)</f>
        <v>7</v>
      </c>
      <c r="G4910" t="str">
        <f>VLOOKUP(E4910,Clustering!$A$6:$B$370,2,FALSE)</f>
        <v>Summer Peak</v>
      </c>
      <c r="H4910">
        <f>IF('Peaker Keys'!$B$29&gt;0,MAX(0,MIN('Peaker Keys'!$B$10,B4910/'Peaker Keys'!$B$29)),0)</f>
        <v>0.39252116650987773</v>
      </c>
      <c r="I4910">
        <f>MAX(0,MIN('Peaker Keys'!$B$10,C4910/'Peaker Keys'!$B$30))</f>
        <v>1.9611883736008563E-2</v>
      </c>
      <c r="J4910">
        <f>IF('Peaker Keys'!$B$31=1,H4910,I4910)</f>
        <v>0.39252116650987773</v>
      </c>
    </row>
    <row r="4911" spans="1:10" x14ac:dyDescent="0.25">
      <c r="A4911">
        <v>4905</v>
      </c>
      <c r="B4911">
        <v>166.9</v>
      </c>
      <c r="C4911">
        <v>2341.1999999999998</v>
      </c>
      <c r="D4911">
        <f>MOD(A4911-1+'Peaker Keys'!$B$7,'Peaker Keys'!$B$5)</f>
        <v>4928</v>
      </c>
      <c r="E4911">
        <f>INT(D4911/'Peaker Keys'!$B$6)+1</f>
        <v>206</v>
      </c>
      <c r="F4911">
        <f>MOD(D4911,'Peaker Keys'!$B$6)</f>
        <v>8</v>
      </c>
      <c r="G4911" t="str">
        <f>VLOOKUP(E4911,Clustering!$A$6:$B$370,2,FALSE)</f>
        <v>Summer Peak</v>
      </c>
      <c r="H4911">
        <f>IF('Peaker Keys'!$B$29&gt;0,MAX(0,MIN('Peaker Keys'!$B$10,B4911/'Peaker Keys'!$B$29)),0)</f>
        <v>0.39252116650987773</v>
      </c>
      <c r="I4911">
        <f>MAX(0,MIN('Peaker Keys'!$B$10,C4911/'Peaker Keys'!$B$30))</f>
        <v>1.9611883736008563E-2</v>
      </c>
      <c r="J4911">
        <f>IF('Peaker Keys'!$B$31=1,H4911,I4911)</f>
        <v>0.39252116650987773</v>
      </c>
    </row>
    <row r="4912" spans="1:10" x14ac:dyDescent="0.25">
      <c r="A4912">
        <v>4906</v>
      </c>
      <c r="B4912">
        <v>166.9</v>
      </c>
      <c r="C4912">
        <v>2341.1999999999998</v>
      </c>
      <c r="D4912">
        <f>MOD(A4912-1+'Peaker Keys'!$B$7,'Peaker Keys'!$B$5)</f>
        <v>4929</v>
      </c>
      <c r="E4912">
        <f>INT(D4912/'Peaker Keys'!$B$6)+1</f>
        <v>206</v>
      </c>
      <c r="F4912">
        <f>MOD(D4912,'Peaker Keys'!$B$6)</f>
        <v>9</v>
      </c>
      <c r="G4912" t="str">
        <f>VLOOKUP(E4912,Clustering!$A$6:$B$370,2,FALSE)</f>
        <v>Summer Peak</v>
      </c>
      <c r="H4912">
        <f>IF('Peaker Keys'!$B$29&gt;0,MAX(0,MIN('Peaker Keys'!$B$10,B4912/'Peaker Keys'!$B$29)),0)</f>
        <v>0.39252116650987773</v>
      </c>
      <c r="I4912">
        <f>MAX(0,MIN('Peaker Keys'!$B$10,C4912/'Peaker Keys'!$B$30))</f>
        <v>1.9611883736008563E-2</v>
      </c>
      <c r="J4912">
        <f>IF('Peaker Keys'!$B$31=1,H4912,I4912)</f>
        <v>0.39252116650987773</v>
      </c>
    </row>
    <row r="4913" spans="1:10" x14ac:dyDescent="0.25">
      <c r="A4913">
        <v>4907</v>
      </c>
      <c r="B4913">
        <v>336.7</v>
      </c>
      <c r="C4913">
        <v>2903.6</v>
      </c>
      <c r="D4913">
        <f>MOD(A4913-1+'Peaker Keys'!$B$7,'Peaker Keys'!$B$5)</f>
        <v>4930</v>
      </c>
      <c r="E4913">
        <f>INT(D4913/'Peaker Keys'!$B$6)+1</f>
        <v>206</v>
      </c>
      <c r="F4913">
        <f>MOD(D4913,'Peaker Keys'!$B$6)</f>
        <v>10</v>
      </c>
      <c r="G4913" t="str">
        <f>VLOOKUP(E4913,Clustering!$A$6:$B$370,2,FALSE)</f>
        <v>Summer Peak</v>
      </c>
      <c r="H4913">
        <f>IF('Peaker Keys'!$B$29&gt;0,MAX(0,MIN('Peaker Keys'!$B$10,B4913/'Peaker Keys'!$B$29)),0)</f>
        <v>0.79186265286923796</v>
      </c>
      <c r="I4913">
        <f>MAX(0,MIN('Peaker Keys'!$B$10,C4913/'Peaker Keys'!$B$30))</f>
        <v>2.4323024780400847E-2</v>
      </c>
      <c r="J4913">
        <f>IF('Peaker Keys'!$B$31=1,H4913,I4913)</f>
        <v>0.79186265286923796</v>
      </c>
    </row>
    <row r="4914" spans="1:10" x14ac:dyDescent="0.25">
      <c r="A4914">
        <v>4908</v>
      </c>
      <c r="B4914">
        <v>265.7</v>
      </c>
      <c r="C4914">
        <v>9973.6</v>
      </c>
      <c r="D4914">
        <f>MOD(A4914-1+'Peaker Keys'!$B$7,'Peaker Keys'!$B$5)</f>
        <v>4931</v>
      </c>
      <c r="E4914">
        <f>INT(D4914/'Peaker Keys'!$B$6)+1</f>
        <v>206</v>
      </c>
      <c r="F4914">
        <f>MOD(D4914,'Peaker Keys'!$B$6)</f>
        <v>11</v>
      </c>
      <c r="G4914" t="str">
        <f>VLOOKUP(E4914,Clustering!$A$6:$B$370,2,FALSE)</f>
        <v>Summer Peak</v>
      </c>
      <c r="H4914">
        <f>IF('Peaker Keys'!$B$29&gt;0,MAX(0,MIN('Peaker Keys'!$B$10,B4914/'Peaker Keys'!$B$29)),0)</f>
        <v>0.6248824082784572</v>
      </c>
      <c r="I4914">
        <f>MAX(0,MIN('Peaker Keys'!$B$10,C4914/'Peaker Keys'!$B$30))</f>
        <v>8.3547361878291052E-2</v>
      </c>
      <c r="J4914">
        <f>IF('Peaker Keys'!$B$31=1,H4914,I4914)</f>
        <v>0.6248824082784572</v>
      </c>
    </row>
    <row r="4915" spans="1:10" x14ac:dyDescent="0.25">
      <c r="A4915">
        <v>4909</v>
      </c>
      <c r="B4915">
        <v>225.4</v>
      </c>
      <c r="C4915">
        <v>16086.3</v>
      </c>
      <c r="D4915">
        <f>MOD(A4915-1+'Peaker Keys'!$B$7,'Peaker Keys'!$B$5)</f>
        <v>4932</v>
      </c>
      <c r="E4915">
        <f>INT(D4915/'Peaker Keys'!$B$6)+1</f>
        <v>206</v>
      </c>
      <c r="F4915">
        <f>MOD(D4915,'Peaker Keys'!$B$6)</f>
        <v>12</v>
      </c>
      <c r="G4915" t="str">
        <f>VLOOKUP(E4915,Clustering!$A$6:$B$370,2,FALSE)</f>
        <v>Summer Peak</v>
      </c>
      <c r="H4915">
        <f>IF('Peaker Keys'!$B$29&gt;0,MAX(0,MIN('Peaker Keys'!$B$10,B4915/'Peaker Keys'!$B$29)),0)</f>
        <v>0.53010348071495772</v>
      </c>
      <c r="I4915">
        <f>MAX(0,MIN('Peaker Keys'!$B$10,C4915/'Peaker Keys'!$B$30))</f>
        <v>0.13475253944240329</v>
      </c>
      <c r="J4915">
        <f>IF('Peaker Keys'!$B$31=1,H4915,I4915)</f>
        <v>0.53010348071495772</v>
      </c>
    </row>
    <row r="4916" spans="1:10" x14ac:dyDescent="0.25">
      <c r="A4916">
        <v>4910</v>
      </c>
      <c r="B4916">
        <v>225.4</v>
      </c>
      <c r="C4916">
        <v>21105.5</v>
      </c>
      <c r="D4916">
        <f>MOD(A4916-1+'Peaker Keys'!$B$7,'Peaker Keys'!$B$5)</f>
        <v>4933</v>
      </c>
      <c r="E4916">
        <f>INT(D4916/'Peaker Keys'!$B$6)+1</f>
        <v>206</v>
      </c>
      <c r="F4916">
        <f>MOD(D4916,'Peaker Keys'!$B$6)</f>
        <v>13</v>
      </c>
      <c r="G4916" t="str">
        <f>VLOOKUP(E4916,Clustering!$A$6:$B$370,2,FALSE)</f>
        <v>Summer Peak</v>
      </c>
      <c r="H4916">
        <f>IF('Peaker Keys'!$B$29&gt;0,MAX(0,MIN('Peaker Keys'!$B$10,B4916/'Peaker Keys'!$B$29)),0)</f>
        <v>0.53010348071495772</v>
      </c>
      <c r="I4916">
        <f>MAX(0,MIN('Peaker Keys'!$B$10,C4916/'Peaker Keys'!$B$30))</f>
        <v>0.176797630356368</v>
      </c>
      <c r="J4916">
        <f>IF('Peaker Keys'!$B$31=1,H4916,I4916)</f>
        <v>0.53010348071495772</v>
      </c>
    </row>
    <row r="4917" spans="1:10" x14ac:dyDescent="0.25">
      <c r="A4917">
        <v>4911</v>
      </c>
      <c r="B4917">
        <v>225.4</v>
      </c>
      <c r="C4917">
        <v>26254.400000000001</v>
      </c>
      <c r="D4917">
        <f>MOD(A4917-1+'Peaker Keys'!$B$7,'Peaker Keys'!$B$5)</f>
        <v>4934</v>
      </c>
      <c r="E4917">
        <f>INT(D4917/'Peaker Keys'!$B$6)+1</f>
        <v>206</v>
      </c>
      <c r="F4917">
        <f>MOD(D4917,'Peaker Keys'!$B$6)</f>
        <v>14</v>
      </c>
      <c r="G4917" t="str">
        <f>VLOOKUP(E4917,Clustering!$A$6:$B$370,2,FALSE)</f>
        <v>Summer Peak</v>
      </c>
      <c r="H4917">
        <f>IF('Peaker Keys'!$B$29&gt;0,MAX(0,MIN('Peaker Keys'!$B$10,B4917/'Peaker Keys'!$B$29)),0)</f>
        <v>0.53010348071495772</v>
      </c>
      <c r="I4917">
        <f>MAX(0,MIN('Peaker Keys'!$B$10,C4917/'Peaker Keys'!$B$30))</f>
        <v>0.21992919885471693</v>
      </c>
      <c r="J4917">
        <f>IF('Peaker Keys'!$B$31=1,H4917,I4917)</f>
        <v>0.53010348071495772</v>
      </c>
    </row>
    <row r="4918" spans="1:10" x14ac:dyDescent="0.25">
      <c r="A4918">
        <v>4912</v>
      </c>
      <c r="B4918">
        <v>225.4</v>
      </c>
      <c r="C4918">
        <v>33811</v>
      </c>
      <c r="D4918">
        <f>MOD(A4918-1+'Peaker Keys'!$B$7,'Peaker Keys'!$B$5)</f>
        <v>4935</v>
      </c>
      <c r="E4918">
        <f>INT(D4918/'Peaker Keys'!$B$6)+1</f>
        <v>206</v>
      </c>
      <c r="F4918">
        <f>MOD(D4918,'Peaker Keys'!$B$6)</f>
        <v>15</v>
      </c>
      <c r="G4918" t="str">
        <f>VLOOKUP(E4918,Clustering!$A$6:$B$370,2,FALSE)</f>
        <v>Summer Peak</v>
      </c>
      <c r="H4918">
        <f>IF('Peaker Keys'!$B$29&gt;0,MAX(0,MIN('Peaker Keys'!$B$10,B4918/'Peaker Keys'!$B$29)),0)</f>
        <v>0.53010348071495772</v>
      </c>
      <c r="I4918">
        <f>MAX(0,MIN('Peaker Keys'!$B$10,C4918/'Peaker Keys'!$B$30))</f>
        <v>0.28322971168553968</v>
      </c>
      <c r="J4918">
        <f>IF('Peaker Keys'!$B$31=1,H4918,I4918)</f>
        <v>0.53010348071495772</v>
      </c>
    </row>
    <row r="4919" spans="1:10" x14ac:dyDescent="0.25">
      <c r="A4919">
        <v>4913</v>
      </c>
      <c r="B4919">
        <v>375.7</v>
      </c>
      <c r="C4919">
        <v>38730.800000000003</v>
      </c>
      <c r="D4919">
        <f>MOD(A4919-1+'Peaker Keys'!$B$7,'Peaker Keys'!$B$5)</f>
        <v>4936</v>
      </c>
      <c r="E4919">
        <f>INT(D4919/'Peaker Keys'!$B$6)+1</f>
        <v>206</v>
      </c>
      <c r="F4919">
        <f>MOD(D4919,'Peaker Keys'!$B$6)</f>
        <v>16</v>
      </c>
      <c r="G4919" t="str">
        <f>VLOOKUP(E4919,Clustering!$A$6:$B$370,2,FALSE)</f>
        <v>Summer Peak</v>
      </c>
      <c r="H4919">
        <f>IF('Peaker Keys'!$B$29&gt;0,MAX(0,MIN('Peaker Keys'!$B$10,B4919/'Peaker Keys'!$B$29)),0)</f>
        <v>0.88358419567262469</v>
      </c>
      <c r="I4919">
        <f>MAX(0,MIN('Peaker Keys'!$B$10,C4919/'Peaker Keys'!$B$30))</f>
        <v>0.32444214360268259</v>
      </c>
      <c r="J4919">
        <f>IF('Peaker Keys'!$B$31=1,H4919,I4919)</f>
        <v>0.88358419567262469</v>
      </c>
    </row>
    <row r="4920" spans="1:10" x14ac:dyDescent="0.25">
      <c r="A4920">
        <v>4914</v>
      </c>
      <c r="B4920">
        <v>336.7</v>
      </c>
      <c r="C4920">
        <v>43177.2</v>
      </c>
      <c r="D4920">
        <f>MOD(A4920-1+'Peaker Keys'!$B$7,'Peaker Keys'!$B$5)</f>
        <v>4937</v>
      </c>
      <c r="E4920">
        <f>INT(D4920/'Peaker Keys'!$B$6)+1</f>
        <v>206</v>
      </c>
      <c r="F4920">
        <f>MOD(D4920,'Peaker Keys'!$B$6)</f>
        <v>17</v>
      </c>
      <c r="G4920" t="str">
        <f>VLOOKUP(E4920,Clustering!$A$6:$B$370,2,FALSE)</f>
        <v>Summer Peak</v>
      </c>
      <c r="H4920">
        <f>IF('Peaker Keys'!$B$29&gt;0,MAX(0,MIN('Peaker Keys'!$B$10,B4920/'Peaker Keys'!$B$29)),0)</f>
        <v>0.79186265286923796</v>
      </c>
      <c r="I4920">
        <f>MAX(0,MIN('Peaker Keys'!$B$10,C4920/'Peaker Keys'!$B$30))</f>
        <v>0.36168897422107849</v>
      </c>
      <c r="J4920">
        <f>IF('Peaker Keys'!$B$31=1,H4920,I4920)</f>
        <v>0.79186265286923796</v>
      </c>
    </row>
    <row r="4921" spans="1:10" x14ac:dyDescent="0.25">
      <c r="A4921">
        <v>4915</v>
      </c>
      <c r="B4921">
        <v>225.4</v>
      </c>
      <c r="C4921">
        <v>42625.3</v>
      </c>
      <c r="D4921">
        <f>MOD(A4921-1+'Peaker Keys'!$B$7,'Peaker Keys'!$B$5)</f>
        <v>4938</v>
      </c>
      <c r="E4921">
        <f>INT(D4921/'Peaker Keys'!$B$6)+1</f>
        <v>206</v>
      </c>
      <c r="F4921">
        <f>MOD(D4921,'Peaker Keys'!$B$6)</f>
        <v>18</v>
      </c>
      <c r="G4921" t="str">
        <f>VLOOKUP(E4921,Clustering!$A$6:$B$370,2,FALSE)</f>
        <v>Summer Peak</v>
      </c>
      <c r="H4921">
        <f>IF('Peaker Keys'!$B$29&gt;0,MAX(0,MIN('Peaker Keys'!$B$10,B4921/'Peaker Keys'!$B$29)),0)</f>
        <v>0.53010348071495772</v>
      </c>
      <c r="I4921">
        <f>MAX(0,MIN('Peaker Keys'!$B$10,C4921/'Peaker Keys'!$B$30))</f>
        <v>0.35706579011297024</v>
      </c>
      <c r="J4921">
        <f>IF('Peaker Keys'!$B$31=1,H4921,I4921)</f>
        <v>0.53010348071495772</v>
      </c>
    </row>
    <row r="4922" spans="1:10" x14ac:dyDescent="0.25">
      <c r="A4922">
        <v>4916</v>
      </c>
      <c r="B4922">
        <v>166.9</v>
      </c>
      <c r="C4922">
        <v>33269.9</v>
      </c>
      <c r="D4922">
        <f>MOD(A4922-1+'Peaker Keys'!$B$7,'Peaker Keys'!$B$5)</f>
        <v>4939</v>
      </c>
      <c r="E4922">
        <f>INT(D4922/'Peaker Keys'!$B$6)+1</f>
        <v>206</v>
      </c>
      <c r="F4922">
        <f>MOD(D4922,'Peaker Keys'!$B$6)</f>
        <v>19</v>
      </c>
      <c r="G4922" t="str">
        <f>VLOOKUP(E4922,Clustering!$A$6:$B$370,2,FALSE)</f>
        <v>Summer Peak</v>
      </c>
      <c r="H4922">
        <f>IF('Peaker Keys'!$B$29&gt;0,MAX(0,MIN('Peaker Keys'!$B$10,B4922/'Peaker Keys'!$B$29)),0)</f>
        <v>0.39252116650987773</v>
      </c>
      <c r="I4922">
        <f>MAX(0,MIN('Peaker Keys'!$B$10,C4922/'Peaker Keys'!$B$30))</f>
        <v>0.27869699756903782</v>
      </c>
      <c r="J4922">
        <f>IF('Peaker Keys'!$B$31=1,H4922,I4922)</f>
        <v>0.39252116650987773</v>
      </c>
    </row>
    <row r="4923" spans="1:10" x14ac:dyDescent="0.25">
      <c r="A4923">
        <v>4917</v>
      </c>
      <c r="B4923">
        <v>21.2</v>
      </c>
      <c r="C4923">
        <v>19017.3</v>
      </c>
      <c r="D4923">
        <f>MOD(A4923-1+'Peaker Keys'!$B$7,'Peaker Keys'!$B$5)</f>
        <v>4940</v>
      </c>
      <c r="E4923">
        <f>INT(D4923/'Peaker Keys'!$B$6)+1</f>
        <v>206</v>
      </c>
      <c r="F4923">
        <f>MOD(D4923,'Peaker Keys'!$B$6)</f>
        <v>20</v>
      </c>
      <c r="G4923" t="str">
        <f>VLOOKUP(E4923,Clustering!$A$6:$B$370,2,FALSE)</f>
        <v>Summer Peak</v>
      </c>
      <c r="H4923">
        <f>IF('Peaker Keys'!$B$29&gt;0,MAX(0,MIN('Peaker Keys'!$B$10,B4923/'Peaker Keys'!$B$29)),0)</f>
        <v>4.9858889934148637E-2</v>
      </c>
      <c r="I4923">
        <f>MAX(0,MIN('Peaker Keys'!$B$10,C4923/'Peaker Keys'!$B$30))</f>
        <v>0.15930508994224998</v>
      </c>
      <c r="J4923">
        <f>IF('Peaker Keys'!$B$31=1,H4923,I4923)</f>
        <v>4.9858889934148637E-2</v>
      </c>
    </row>
    <row r="4924" spans="1:10" x14ac:dyDescent="0.25">
      <c r="A4924">
        <v>4918</v>
      </c>
      <c r="B4924">
        <v>21.2</v>
      </c>
      <c r="C4924">
        <v>13617.8</v>
      </c>
      <c r="D4924">
        <f>MOD(A4924-1+'Peaker Keys'!$B$7,'Peaker Keys'!$B$5)</f>
        <v>4941</v>
      </c>
      <c r="E4924">
        <f>INT(D4924/'Peaker Keys'!$B$6)+1</f>
        <v>206</v>
      </c>
      <c r="F4924">
        <f>MOD(D4924,'Peaker Keys'!$B$6)</f>
        <v>21</v>
      </c>
      <c r="G4924" t="str">
        <f>VLOOKUP(E4924,Clustering!$A$6:$B$370,2,FALSE)</f>
        <v>Summer Peak</v>
      </c>
      <c r="H4924">
        <f>IF('Peaker Keys'!$B$29&gt;0,MAX(0,MIN('Peaker Keys'!$B$10,B4924/'Peaker Keys'!$B$29)),0)</f>
        <v>4.9858889934148637E-2</v>
      </c>
      <c r="I4924">
        <f>MAX(0,MIN('Peaker Keys'!$B$10,C4924/'Peaker Keys'!$B$30))</f>
        <v>0.11407428256458969</v>
      </c>
      <c r="J4924">
        <f>IF('Peaker Keys'!$B$31=1,H4924,I4924)</f>
        <v>4.9858889934148637E-2</v>
      </c>
    </row>
    <row r="4925" spans="1:10" x14ac:dyDescent="0.25">
      <c r="A4925">
        <v>4919</v>
      </c>
      <c r="B4925">
        <v>21.2</v>
      </c>
      <c r="C4925">
        <v>5058.1000000000004</v>
      </c>
      <c r="D4925">
        <f>MOD(A4925-1+'Peaker Keys'!$B$7,'Peaker Keys'!$B$5)</f>
        <v>4942</v>
      </c>
      <c r="E4925">
        <f>INT(D4925/'Peaker Keys'!$B$6)+1</f>
        <v>206</v>
      </c>
      <c r="F4925">
        <f>MOD(D4925,'Peaker Keys'!$B$6)</f>
        <v>22</v>
      </c>
      <c r="G4925" t="str">
        <f>VLOOKUP(E4925,Clustering!$A$6:$B$370,2,FALSE)</f>
        <v>Summer Peak</v>
      </c>
      <c r="H4925">
        <f>IF('Peaker Keys'!$B$29&gt;0,MAX(0,MIN('Peaker Keys'!$B$10,B4925/'Peaker Keys'!$B$29)),0)</f>
        <v>4.9858889934148637E-2</v>
      </c>
      <c r="I4925">
        <f>MAX(0,MIN('Peaker Keys'!$B$10,C4925/'Peaker Keys'!$B$30))</f>
        <v>4.2370950420769229E-2</v>
      </c>
      <c r="J4925">
        <f>IF('Peaker Keys'!$B$31=1,H4925,I4925)</f>
        <v>4.9858889934148637E-2</v>
      </c>
    </row>
    <row r="4926" spans="1:10" x14ac:dyDescent="0.25">
      <c r="A4926">
        <v>4920</v>
      </c>
      <c r="B4926">
        <v>21.2</v>
      </c>
      <c r="C4926">
        <v>3889.2</v>
      </c>
      <c r="D4926">
        <f>MOD(A4926-1+'Peaker Keys'!$B$7,'Peaker Keys'!$B$5)</f>
        <v>4943</v>
      </c>
      <c r="E4926">
        <f>INT(D4926/'Peaker Keys'!$B$6)+1</f>
        <v>206</v>
      </c>
      <c r="F4926">
        <f>MOD(D4926,'Peaker Keys'!$B$6)</f>
        <v>23</v>
      </c>
      <c r="G4926" t="str">
        <f>VLOOKUP(E4926,Clustering!$A$6:$B$370,2,FALSE)</f>
        <v>Summer Peak</v>
      </c>
      <c r="H4926">
        <f>IF('Peaker Keys'!$B$29&gt;0,MAX(0,MIN('Peaker Keys'!$B$10,B4926/'Peaker Keys'!$B$29)),0)</f>
        <v>4.9858889934148637E-2</v>
      </c>
      <c r="I4926">
        <f>MAX(0,MIN('Peaker Keys'!$B$10,C4926/'Peaker Keys'!$B$30))</f>
        <v>3.2579249199591875E-2</v>
      </c>
      <c r="J4926">
        <f>IF('Peaker Keys'!$B$31=1,H4926,I4926)</f>
        <v>4.9858889934148637E-2</v>
      </c>
    </row>
    <row r="4927" spans="1:10" x14ac:dyDescent="0.25">
      <c r="A4927">
        <v>4921</v>
      </c>
      <c r="B4927">
        <v>21.2</v>
      </c>
      <c r="C4927">
        <v>3889.2</v>
      </c>
      <c r="D4927">
        <f>MOD(A4927-1+'Peaker Keys'!$B$7,'Peaker Keys'!$B$5)</f>
        <v>4944</v>
      </c>
      <c r="E4927">
        <f>INT(D4927/'Peaker Keys'!$B$6)+1</f>
        <v>207</v>
      </c>
      <c r="F4927">
        <f>MOD(D4927,'Peaker Keys'!$B$6)</f>
        <v>0</v>
      </c>
      <c r="G4927" t="str">
        <f>VLOOKUP(E4927,Clustering!$A$6:$B$370,2,FALSE)</f>
        <v>Fall</v>
      </c>
      <c r="H4927">
        <f>IF('Peaker Keys'!$B$29&gt;0,MAX(0,MIN('Peaker Keys'!$B$10,B4927/'Peaker Keys'!$B$29)),0)</f>
        <v>4.9858889934148637E-2</v>
      </c>
      <c r="I4927">
        <f>MAX(0,MIN('Peaker Keys'!$B$10,C4927/'Peaker Keys'!$B$30))</f>
        <v>3.2579249199591875E-2</v>
      </c>
      <c r="J4927">
        <f>IF('Peaker Keys'!$B$31=1,H4927,I4927)</f>
        <v>4.9858889934148637E-2</v>
      </c>
    </row>
    <row r="4928" spans="1:10" x14ac:dyDescent="0.25">
      <c r="A4928">
        <v>4922</v>
      </c>
      <c r="B4928">
        <v>21.2</v>
      </c>
      <c r="C4928">
        <v>3889.2</v>
      </c>
      <c r="D4928">
        <f>MOD(A4928-1+'Peaker Keys'!$B$7,'Peaker Keys'!$B$5)</f>
        <v>4945</v>
      </c>
      <c r="E4928">
        <f>INT(D4928/'Peaker Keys'!$B$6)+1</f>
        <v>207</v>
      </c>
      <c r="F4928">
        <f>MOD(D4928,'Peaker Keys'!$B$6)</f>
        <v>1</v>
      </c>
      <c r="G4928" t="str">
        <f>VLOOKUP(E4928,Clustering!$A$6:$B$370,2,FALSE)</f>
        <v>Fall</v>
      </c>
      <c r="H4928">
        <f>IF('Peaker Keys'!$B$29&gt;0,MAX(0,MIN('Peaker Keys'!$B$10,B4928/'Peaker Keys'!$B$29)),0)</f>
        <v>4.9858889934148637E-2</v>
      </c>
      <c r="I4928">
        <f>MAX(0,MIN('Peaker Keys'!$B$10,C4928/'Peaker Keys'!$B$30))</f>
        <v>3.2579249199591875E-2</v>
      </c>
      <c r="J4928">
        <f>IF('Peaker Keys'!$B$31=1,H4928,I4928)</f>
        <v>4.9858889934148637E-2</v>
      </c>
    </row>
    <row r="4929" spans="1:10" x14ac:dyDescent="0.25">
      <c r="A4929">
        <v>4923</v>
      </c>
      <c r="B4929">
        <v>21.2</v>
      </c>
      <c r="C4929">
        <v>3889.2</v>
      </c>
      <c r="D4929">
        <f>MOD(A4929-1+'Peaker Keys'!$B$7,'Peaker Keys'!$B$5)</f>
        <v>4946</v>
      </c>
      <c r="E4929">
        <f>INT(D4929/'Peaker Keys'!$B$6)+1</f>
        <v>207</v>
      </c>
      <c r="F4929">
        <f>MOD(D4929,'Peaker Keys'!$B$6)</f>
        <v>2</v>
      </c>
      <c r="G4929" t="str">
        <f>VLOOKUP(E4929,Clustering!$A$6:$B$370,2,FALSE)</f>
        <v>Fall</v>
      </c>
      <c r="H4929">
        <f>IF('Peaker Keys'!$B$29&gt;0,MAX(0,MIN('Peaker Keys'!$B$10,B4929/'Peaker Keys'!$B$29)),0)</f>
        <v>4.9858889934148637E-2</v>
      </c>
      <c r="I4929">
        <f>MAX(0,MIN('Peaker Keys'!$B$10,C4929/'Peaker Keys'!$B$30))</f>
        <v>3.2579249199591875E-2</v>
      </c>
      <c r="J4929">
        <f>IF('Peaker Keys'!$B$31=1,H4929,I4929)</f>
        <v>4.9858889934148637E-2</v>
      </c>
    </row>
    <row r="4930" spans="1:10" x14ac:dyDescent="0.25">
      <c r="A4930">
        <v>4924</v>
      </c>
      <c r="B4930">
        <v>21.2</v>
      </c>
      <c r="C4930">
        <v>3861.6</v>
      </c>
      <c r="D4930">
        <f>MOD(A4930-1+'Peaker Keys'!$B$7,'Peaker Keys'!$B$5)</f>
        <v>4947</v>
      </c>
      <c r="E4930">
        <f>INT(D4930/'Peaker Keys'!$B$6)+1</f>
        <v>207</v>
      </c>
      <c r="F4930">
        <f>MOD(D4930,'Peaker Keys'!$B$6)</f>
        <v>3</v>
      </c>
      <c r="G4930" t="str">
        <f>VLOOKUP(E4930,Clustering!$A$6:$B$370,2,FALSE)</f>
        <v>Fall</v>
      </c>
      <c r="H4930">
        <f>IF('Peaker Keys'!$B$29&gt;0,MAX(0,MIN('Peaker Keys'!$B$10,B4930/'Peaker Keys'!$B$29)),0)</f>
        <v>4.9858889934148637E-2</v>
      </c>
      <c r="I4930">
        <f>MAX(0,MIN('Peaker Keys'!$B$10,C4930/'Peaker Keys'!$B$30))</f>
        <v>3.2348048109931089E-2</v>
      </c>
      <c r="J4930">
        <f>IF('Peaker Keys'!$B$31=1,H4930,I4930)</f>
        <v>4.9858889934148637E-2</v>
      </c>
    </row>
    <row r="4931" spans="1:10" x14ac:dyDescent="0.25">
      <c r="A4931">
        <v>4925</v>
      </c>
      <c r="B4931">
        <v>21.2</v>
      </c>
      <c r="C4931">
        <v>3856.9</v>
      </c>
      <c r="D4931">
        <f>MOD(A4931-1+'Peaker Keys'!$B$7,'Peaker Keys'!$B$5)</f>
        <v>4948</v>
      </c>
      <c r="E4931">
        <f>INT(D4931/'Peaker Keys'!$B$6)+1</f>
        <v>207</v>
      </c>
      <c r="F4931">
        <f>MOD(D4931,'Peaker Keys'!$B$6)</f>
        <v>4</v>
      </c>
      <c r="G4931" t="str">
        <f>VLOOKUP(E4931,Clustering!$A$6:$B$370,2,FALSE)</f>
        <v>Fall</v>
      </c>
      <c r="H4931">
        <f>IF('Peaker Keys'!$B$29&gt;0,MAX(0,MIN('Peaker Keys'!$B$10,B4931/'Peaker Keys'!$B$29)),0)</f>
        <v>4.9858889934148637E-2</v>
      </c>
      <c r="I4931">
        <f>MAX(0,MIN('Peaker Keys'!$B$10,C4931/'Peaker Keys'!$B$30))</f>
        <v>3.2308676909880159E-2</v>
      </c>
      <c r="J4931">
        <f>IF('Peaker Keys'!$B$31=1,H4931,I4931)</f>
        <v>4.9858889934148637E-2</v>
      </c>
    </row>
    <row r="4932" spans="1:10" x14ac:dyDescent="0.25">
      <c r="A4932">
        <v>4926</v>
      </c>
      <c r="B4932">
        <v>21.2</v>
      </c>
      <c r="C4932">
        <v>3825.6</v>
      </c>
      <c r="D4932">
        <f>MOD(A4932-1+'Peaker Keys'!$B$7,'Peaker Keys'!$B$5)</f>
        <v>4949</v>
      </c>
      <c r="E4932">
        <f>INT(D4932/'Peaker Keys'!$B$6)+1</f>
        <v>207</v>
      </c>
      <c r="F4932">
        <f>MOD(D4932,'Peaker Keys'!$B$6)</f>
        <v>5</v>
      </c>
      <c r="G4932" t="str">
        <f>VLOOKUP(E4932,Clustering!$A$6:$B$370,2,FALSE)</f>
        <v>Fall</v>
      </c>
      <c r="H4932">
        <f>IF('Peaker Keys'!$B$29&gt;0,MAX(0,MIN('Peaker Keys'!$B$10,B4932/'Peaker Keys'!$B$29)),0)</f>
        <v>4.9858889934148637E-2</v>
      </c>
      <c r="I4932">
        <f>MAX(0,MIN('Peaker Keys'!$B$10,C4932/'Peaker Keys'!$B$30))</f>
        <v>3.2046481471243109E-2</v>
      </c>
      <c r="J4932">
        <f>IF('Peaker Keys'!$B$31=1,H4932,I4932)</f>
        <v>4.9858889934148637E-2</v>
      </c>
    </row>
    <row r="4933" spans="1:10" x14ac:dyDescent="0.25">
      <c r="A4933">
        <v>4927</v>
      </c>
      <c r="B4933">
        <v>21.2</v>
      </c>
      <c r="C4933">
        <v>3825.6</v>
      </c>
      <c r="D4933">
        <f>MOD(A4933-1+'Peaker Keys'!$B$7,'Peaker Keys'!$B$5)</f>
        <v>4950</v>
      </c>
      <c r="E4933">
        <f>INT(D4933/'Peaker Keys'!$B$6)+1</f>
        <v>207</v>
      </c>
      <c r="F4933">
        <f>MOD(D4933,'Peaker Keys'!$B$6)</f>
        <v>6</v>
      </c>
      <c r="G4933" t="str">
        <f>VLOOKUP(E4933,Clustering!$A$6:$B$370,2,FALSE)</f>
        <v>Fall</v>
      </c>
      <c r="H4933">
        <f>IF('Peaker Keys'!$B$29&gt;0,MAX(0,MIN('Peaker Keys'!$B$10,B4933/'Peaker Keys'!$B$29)),0)</f>
        <v>4.9858889934148637E-2</v>
      </c>
      <c r="I4933">
        <f>MAX(0,MIN('Peaker Keys'!$B$10,C4933/'Peaker Keys'!$B$30))</f>
        <v>3.2046481471243109E-2</v>
      </c>
      <c r="J4933">
        <f>IF('Peaker Keys'!$B$31=1,H4933,I4933)</f>
        <v>4.9858889934148637E-2</v>
      </c>
    </row>
    <row r="4934" spans="1:10" x14ac:dyDescent="0.25">
      <c r="A4934">
        <v>4928</v>
      </c>
      <c r="B4934">
        <v>21.2</v>
      </c>
      <c r="C4934">
        <v>3825.6</v>
      </c>
      <c r="D4934">
        <f>MOD(A4934-1+'Peaker Keys'!$B$7,'Peaker Keys'!$B$5)</f>
        <v>4951</v>
      </c>
      <c r="E4934">
        <f>INT(D4934/'Peaker Keys'!$B$6)+1</f>
        <v>207</v>
      </c>
      <c r="F4934">
        <f>MOD(D4934,'Peaker Keys'!$B$6)</f>
        <v>7</v>
      </c>
      <c r="G4934" t="str">
        <f>VLOOKUP(E4934,Clustering!$A$6:$B$370,2,FALSE)</f>
        <v>Fall</v>
      </c>
      <c r="H4934">
        <f>IF('Peaker Keys'!$B$29&gt;0,MAX(0,MIN('Peaker Keys'!$B$10,B4934/'Peaker Keys'!$B$29)),0)</f>
        <v>4.9858889934148637E-2</v>
      </c>
      <c r="I4934">
        <f>MAX(0,MIN('Peaker Keys'!$B$10,C4934/'Peaker Keys'!$B$30))</f>
        <v>3.2046481471243109E-2</v>
      </c>
      <c r="J4934">
        <f>IF('Peaker Keys'!$B$31=1,H4934,I4934)</f>
        <v>4.9858889934148637E-2</v>
      </c>
    </row>
    <row r="4935" spans="1:10" x14ac:dyDescent="0.25">
      <c r="A4935">
        <v>4929</v>
      </c>
      <c r="B4935">
        <v>21.2</v>
      </c>
      <c r="C4935">
        <v>3825.6</v>
      </c>
      <c r="D4935">
        <f>MOD(A4935-1+'Peaker Keys'!$B$7,'Peaker Keys'!$B$5)</f>
        <v>4952</v>
      </c>
      <c r="E4935">
        <f>INT(D4935/'Peaker Keys'!$B$6)+1</f>
        <v>207</v>
      </c>
      <c r="F4935">
        <f>MOD(D4935,'Peaker Keys'!$B$6)</f>
        <v>8</v>
      </c>
      <c r="G4935" t="str">
        <f>VLOOKUP(E4935,Clustering!$A$6:$B$370,2,FALSE)</f>
        <v>Fall</v>
      </c>
      <c r="H4935">
        <f>IF('Peaker Keys'!$B$29&gt;0,MAX(0,MIN('Peaker Keys'!$B$10,B4935/'Peaker Keys'!$B$29)),0)</f>
        <v>4.9858889934148637E-2</v>
      </c>
      <c r="I4935">
        <f>MAX(0,MIN('Peaker Keys'!$B$10,C4935/'Peaker Keys'!$B$30))</f>
        <v>3.2046481471243109E-2</v>
      </c>
      <c r="J4935">
        <f>IF('Peaker Keys'!$B$31=1,H4935,I4935)</f>
        <v>4.9858889934148637E-2</v>
      </c>
    </row>
    <row r="4936" spans="1:10" x14ac:dyDescent="0.25">
      <c r="A4936">
        <v>4930</v>
      </c>
      <c r="B4936">
        <v>21.2</v>
      </c>
      <c r="C4936">
        <v>3825.6</v>
      </c>
      <c r="D4936">
        <f>MOD(A4936-1+'Peaker Keys'!$B$7,'Peaker Keys'!$B$5)</f>
        <v>4953</v>
      </c>
      <c r="E4936">
        <f>INT(D4936/'Peaker Keys'!$B$6)+1</f>
        <v>207</v>
      </c>
      <c r="F4936">
        <f>MOD(D4936,'Peaker Keys'!$B$6)</f>
        <v>9</v>
      </c>
      <c r="G4936" t="str">
        <f>VLOOKUP(E4936,Clustering!$A$6:$B$370,2,FALSE)</f>
        <v>Fall</v>
      </c>
      <c r="H4936">
        <f>IF('Peaker Keys'!$B$29&gt;0,MAX(0,MIN('Peaker Keys'!$B$10,B4936/'Peaker Keys'!$B$29)),0)</f>
        <v>4.9858889934148637E-2</v>
      </c>
      <c r="I4936">
        <f>MAX(0,MIN('Peaker Keys'!$B$10,C4936/'Peaker Keys'!$B$30))</f>
        <v>3.2046481471243109E-2</v>
      </c>
      <c r="J4936">
        <f>IF('Peaker Keys'!$B$31=1,H4936,I4936)</f>
        <v>4.9858889934148637E-2</v>
      </c>
    </row>
    <row r="4937" spans="1:10" x14ac:dyDescent="0.25">
      <c r="A4937">
        <v>4931</v>
      </c>
      <c r="B4937">
        <v>212.1</v>
      </c>
      <c r="C4937">
        <v>4101.3999999999996</v>
      </c>
      <c r="D4937">
        <f>MOD(A4937-1+'Peaker Keys'!$B$7,'Peaker Keys'!$B$5)</f>
        <v>4954</v>
      </c>
      <c r="E4937">
        <f>INT(D4937/'Peaker Keys'!$B$6)+1</f>
        <v>207</v>
      </c>
      <c r="F4937">
        <f>MOD(D4937,'Peaker Keys'!$B$6)</f>
        <v>10</v>
      </c>
      <c r="G4937" t="str">
        <f>VLOOKUP(E4937,Clustering!$A$6:$B$370,2,FALSE)</f>
        <v>Fall</v>
      </c>
      <c r="H4937">
        <f>IF('Peaker Keys'!$B$29&gt;0,MAX(0,MIN('Peaker Keys'!$B$10,B4937/'Peaker Keys'!$B$29)),0)</f>
        <v>0.49882408278457196</v>
      </c>
      <c r="I4937">
        <f>MAX(0,MIN('Peaker Keys'!$B$10,C4937/'Peaker Keys'!$B$30))</f>
        <v>3.4356816997636049E-2</v>
      </c>
      <c r="J4937">
        <f>IF('Peaker Keys'!$B$31=1,H4937,I4937)</f>
        <v>0.49882408278457196</v>
      </c>
    </row>
    <row r="4938" spans="1:10" x14ac:dyDescent="0.25">
      <c r="A4938">
        <v>4932</v>
      </c>
      <c r="B4938">
        <v>336.7</v>
      </c>
      <c r="C4938">
        <v>6425.8</v>
      </c>
      <c r="D4938">
        <f>MOD(A4938-1+'Peaker Keys'!$B$7,'Peaker Keys'!$B$5)</f>
        <v>4955</v>
      </c>
      <c r="E4938">
        <f>INT(D4938/'Peaker Keys'!$B$6)+1</f>
        <v>207</v>
      </c>
      <c r="F4938">
        <f>MOD(D4938,'Peaker Keys'!$B$6)</f>
        <v>11</v>
      </c>
      <c r="G4938" t="str">
        <f>VLOOKUP(E4938,Clustering!$A$6:$B$370,2,FALSE)</f>
        <v>Fall</v>
      </c>
      <c r="H4938">
        <f>IF('Peaker Keys'!$B$29&gt;0,MAX(0,MIN('Peaker Keys'!$B$10,B4938/'Peaker Keys'!$B$29)),0)</f>
        <v>0.79186265286923796</v>
      </c>
      <c r="I4938">
        <f>MAX(0,MIN('Peaker Keys'!$B$10,C4938/'Peaker Keys'!$B$30))</f>
        <v>5.3827969635590223E-2</v>
      </c>
      <c r="J4938">
        <f>IF('Peaker Keys'!$B$31=1,H4938,I4938)</f>
        <v>0.79186265286923796</v>
      </c>
    </row>
    <row r="4939" spans="1:10" x14ac:dyDescent="0.25">
      <c r="A4939">
        <v>4933</v>
      </c>
      <c r="B4939">
        <v>225.4</v>
      </c>
      <c r="C4939">
        <v>11891.8</v>
      </c>
      <c r="D4939">
        <f>MOD(A4939-1+'Peaker Keys'!$B$7,'Peaker Keys'!$B$5)</f>
        <v>4956</v>
      </c>
      <c r="E4939">
        <f>INT(D4939/'Peaker Keys'!$B$6)+1</f>
        <v>207</v>
      </c>
      <c r="F4939">
        <f>MOD(D4939,'Peaker Keys'!$B$6)</f>
        <v>12</v>
      </c>
      <c r="G4939" t="str">
        <f>VLOOKUP(E4939,Clustering!$A$6:$B$370,2,FALSE)</f>
        <v>Fall</v>
      </c>
      <c r="H4939">
        <f>IF('Peaker Keys'!$B$29&gt;0,MAX(0,MIN('Peaker Keys'!$B$10,B4939/'Peaker Keys'!$B$29)),0)</f>
        <v>0.53010348071495772</v>
      </c>
      <c r="I4939">
        <f>MAX(0,MIN('Peaker Keys'!$B$10,C4939/'Peaker Keys'!$B$30))</f>
        <v>9.961583760971579E-2</v>
      </c>
      <c r="J4939">
        <f>IF('Peaker Keys'!$B$31=1,H4939,I4939)</f>
        <v>0.53010348071495772</v>
      </c>
    </row>
    <row r="4940" spans="1:10" x14ac:dyDescent="0.25">
      <c r="A4940">
        <v>4934</v>
      </c>
      <c r="B4940">
        <v>225.4</v>
      </c>
      <c r="C4940">
        <v>18272.599999999999</v>
      </c>
      <c r="D4940">
        <f>MOD(A4940-1+'Peaker Keys'!$B$7,'Peaker Keys'!$B$5)</f>
        <v>4957</v>
      </c>
      <c r="E4940">
        <f>INT(D4940/'Peaker Keys'!$B$6)+1</f>
        <v>207</v>
      </c>
      <c r="F4940">
        <f>MOD(D4940,'Peaker Keys'!$B$6)</f>
        <v>13</v>
      </c>
      <c r="G4940" t="str">
        <f>VLOOKUP(E4940,Clustering!$A$6:$B$370,2,FALSE)</f>
        <v>Fall</v>
      </c>
      <c r="H4940">
        <f>IF('Peaker Keys'!$B$29&gt;0,MAX(0,MIN('Peaker Keys'!$B$10,B4940/'Peaker Keys'!$B$29)),0)</f>
        <v>0.53010348071495772</v>
      </c>
      <c r="I4940">
        <f>MAX(0,MIN('Peaker Keys'!$B$10,C4940/'Peaker Keys'!$B$30))</f>
        <v>0.15306684894694603</v>
      </c>
      <c r="J4940">
        <f>IF('Peaker Keys'!$B$31=1,H4940,I4940)</f>
        <v>0.53010348071495772</v>
      </c>
    </row>
    <row r="4941" spans="1:10" x14ac:dyDescent="0.25">
      <c r="A4941">
        <v>4935</v>
      </c>
      <c r="B4941">
        <v>225.4</v>
      </c>
      <c r="C4941">
        <v>22598.400000000001</v>
      </c>
      <c r="D4941">
        <f>MOD(A4941-1+'Peaker Keys'!$B$7,'Peaker Keys'!$B$5)</f>
        <v>4958</v>
      </c>
      <c r="E4941">
        <f>INT(D4941/'Peaker Keys'!$B$6)+1</f>
        <v>207</v>
      </c>
      <c r="F4941">
        <f>MOD(D4941,'Peaker Keys'!$B$6)</f>
        <v>14</v>
      </c>
      <c r="G4941" t="str">
        <f>VLOOKUP(E4941,Clustering!$A$6:$B$370,2,FALSE)</f>
        <v>Fall</v>
      </c>
      <c r="H4941">
        <f>IF('Peaker Keys'!$B$29&gt;0,MAX(0,MIN('Peaker Keys'!$B$10,B4941/'Peaker Keys'!$B$29)),0)</f>
        <v>0.53010348071495772</v>
      </c>
      <c r="I4941">
        <f>MAX(0,MIN('Peaker Keys'!$B$10,C4941/'Peaker Keys'!$B$30))</f>
        <v>0.18930343132573721</v>
      </c>
      <c r="J4941">
        <f>IF('Peaker Keys'!$B$31=1,H4941,I4941)</f>
        <v>0.53010348071495772</v>
      </c>
    </row>
    <row r="4942" spans="1:10" x14ac:dyDescent="0.25">
      <c r="A4942">
        <v>4936</v>
      </c>
      <c r="B4942">
        <v>225.4</v>
      </c>
      <c r="C4942">
        <v>27448.1</v>
      </c>
      <c r="D4942">
        <f>MOD(A4942-1+'Peaker Keys'!$B$7,'Peaker Keys'!$B$5)</f>
        <v>4959</v>
      </c>
      <c r="E4942">
        <f>INT(D4942/'Peaker Keys'!$B$6)+1</f>
        <v>207</v>
      </c>
      <c r="F4942">
        <f>MOD(D4942,'Peaker Keys'!$B$6)</f>
        <v>15</v>
      </c>
      <c r="G4942" t="str">
        <f>VLOOKUP(E4942,Clustering!$A$6:$B$370,2,FALSE)</f>
        <v>Fall</v>
      </c>
      <c r="H4942">
        <f>IF('Peaker Keys'!$B$29&gt;0,MAX(0,MIN('Peaker Keys'!$B$10,B4942/'Peaker Keys'!$B$29)),0)</f>
        <v>0.53010348071495772</v>
      </c>
      <c r="I4942">
        <f>MAX(0,MIN('Peaker Keys'!$B$10,C4942/'Peaker Keys'!$B$30))</f>
        <v>0.22992864598254598</v>
      </c>
      <c r="J4942">
        <f>IF('Peaker Keys'!$B$31=1,H4942,I4942)</f>
        <v>0.53010348071495772</v>
      </c>
    </row>
    <row r="4943" spans="1:10" x14ac:dyDescent="0.25">
      <c r="A4943">
        <v>4937</v>
      </c>
      <c r="B4943">
        <v>225.4</v>
      </c>
      <c r="C4943">
        <v>31611.9</v>
      </c>
      <c r="D4943">
        <f>MOD(A4943-1+'Peaker Keys'!$B$7,'Peaker Keys'!$B$5)</f>
        <v>4960</v>
      </c>
      <c r="E4943">
        <f>INT(D4943/'Peaker Keys'!$B$6)+1</f>
        <v>207</v>
      </c>
      <c r="F4943">
        <f>MOD(D4943,'Peaker Keys'!$B$6)</f>
        <v>16</v>
      </c>
      <c r="G4943" t="str">
        <f>VLOOKUP(E4943,Clustering!$A$6:$B$370,2,FALSE)</f>
        <v>Fall</v>
      </c>
      <c r="H4943">
        <f>IF('Peaker Keys'!$B$29&gt;0,MAX(0,MIN('Peaker Keys'!$B$10,B4943/'Peaker Keys'!$B$29)),0)</f>
        <v>0.53010348071495772</v>
      </c>
      <c r="I4943">
        <f>MAX(0,MIN('Peaker Keys'!$B$10,C4943/'Peaker Keys'!$B$30))</f>
        <v>0.2648081784872412</v>
      </c>
      <c r="J4943">
        <f>IF('Peaker Keys'!$B$31=1,H4943,I4943)</f>
        <v>0.53010348071495772</v>
      </c>
    </row>
    <row r="4944" spans="1:10" x14ac:dyDescent="0.25">
      <c r="A4944">
        <v>4938</v>
      </c>
      <c r="B4944">
        <v>225.4</v>
      </c>
      <c r="C4944">
        <v>32380</v>
      </c>
      <c r="D4944">
        <f>MOD(A4944-1+'Peaker Keys'!$B$7,'Peaker Keys'!$B$5)</f>
        <v>4961</v>
      </c>
      <c r="E4944">
        <f>INT(D4944/'Peaker Keys'!$B$6)+1</f>
        <v>207</v>
      </c>
      <c r="F4944">
        <f>MOD(D4944,'Peaker Keys'!$B$6)</f>
        <v>17</v>
      </c>
      <c r="G4944" t="str">
        <f>VLOOKUP(E4944,Clustering!$A$6:$B$370,2,FALSE)</f>
        <v>Fall</v>
      </c>
      <c r="H4944">
        <f>IF('Peaker Keys'!$B$29&gt;0,MAX(0,MIN('Peaker Keys'!$B$10,B4944/'Peaker Keys'!$B$29)),0)</f>
        <v>0.53010348071495772</v>
      </c>
      <c r="I4944">
        <f>MAX(0,MIN('Peaker Keys'!$B$10,C4944/'Peaker Keys'!$B$30))</f>
        <v>0.27124243779769236</v>
      </c>
      <c r="J4944">
        <f>IF('Peaker Keys'!$B$31=1,H4944,I4944)</f>
        <v>0.53010348071495772</v>
      </c>
    </row>
    <row r="4945" spans="1:10" x14ac:dyDescent="0.25">
      <c r="A4945">
        <v>4939</v>
      </c>
      <c r="B4945">
        <v>225.4</v>
      </c>
      <c r="C4945">
        <v>32202.7</v>
      </c>
      <c r="D4945">
        <f>MOD(A4945-1+'Peaker Keys'!$B$7,'Peaker Keys'!$B$5)</f>
        <v>4962</v>
      </c>
      <c r="E4945">
        <f>INT(D4945/'Peaker Keys'!$B$6)+1</f>
        <v>207</v>
      </c>
      <c r="F4945">
        <f>MOD(D4945,'Peaker Keys'!$B$6)</f>
        <v>18</v>
      </c>
      <c r="G4945" t="str">
        <f>VLOOKUP(E4945,Clustering!$A$6:$B$370,2,FALSE)</f>
        <v>Fall</v>
      </c>
      <c r="H4945">
        <f>IF('Peaker Keys'!$B$29&gt;0,MAX(0,MIN('Peaker Keys'!$B$10,B4945/'Peaker Keys'!$B$29)),0)</f>
        <v>0.53010348071495772</v>
      </c>
      <c r="I4945">
        <f>MAX(0,MIN('Peaker Keys'!$B$10,C4945/'Peaker Keys'!$B$30))</f>
        <v>0.26975722210215403</v>
      </c>
      <c r="J4945">
        <f>IF('Peaker Keys'!$B$31=1,H4945,I4945)</f>
        <v>0.53010348071495772</v>
      </c>
    </row>
    <row r="4946" spans="1:10" x14ac:dyDescent="0.25">
      <c r="A4946">
        <v>4940</v>
      </c>
      <c r="B4946">
        <v>0</v>
      </c>
      <c r="C4946">
        <v>26074.5</v>
      </c>
      <c r="D4946">
        <f>MOD(A4946-1+'Peaker Keys'!$B$7,'Peaker Keys'!$B$5)</f>
        <v>4963</v>
      </c>
      <c r="E4946">
        <f>INT(D4946/'Peaker Keys'!$B$6)+1</f>
        <v>207</v>
      </c>
      <c r="F4946">
        <f>MOD(D4946,'Peaker Keys'!$B$6)</f>
        <v>19</v>
      </c>
      <c r="G4946" t="str">
        <f>VLOOKUP(E4946,Clustering!$A$6:$B$370,2,FALSE)</f>
        <v>Fall</v>
      </c>
      <c r="H4946">
        <f>IF('Peaker Keys'!$B$29&gt;0,MAX(0,MIN('Peaker Keys'!$B$10,B4946/'Peaker Keys'!$B$29)),0)</f>
        <v>0</v>
      </c>
      <c r="I4946">
        <f>MAX(0,MIN('Peaker Keys'!$B$10,C4946/'Peaker Keys'!$B$30))</f>
        <v>0.21842220334638446</v>
      </c>
      <c r="J4946">
        <f>IF('Peaker Keys'!$B$31=1,H4946,I4946)</f>
        <v>0</v>
      </c>
    </row>
    <row r="4947" spans="1:10" x14ac:dyDescent="0.25">
      <c r="A4947">
        <v>4941</v>
      </c>
      <c r="B4947">
        <v>0</v>
      </c>
      <c r="C4947">
        <v>10709.5</v>
      </c>
      <c r="D4947">
        <f>MOD(A4947-1+'Peaker Keys'!$B$7,'Peaker Keys'!$B$5)</f>
        <v>4964</v>
      </c>
      <c r="E4947">
        <f>INT(D4947/'Peaker Keys'!$B$6)+1</f>
        <v>207</v>
      </c>
      <c r="F4947">
        <f>MOD(D4947,'Peaker Keys'!$B$6)</f>
        <v>20</v>
      </c>
      <c r="G4947" t="str">
        <f>VLOOKUP(E4947,Clustering!$A$6:$B$370,2,FALSE)</f>
        <v>Fall</v>
      </c>
      <c r="H4947">
        <f>IF('Peaker Keys'!$B$29&gt;0,MAX(0,MIN('Peaker Keys'!$B$10,B4947/'Peaker Keys'!$B$29)),0)</f>
        <v>0</v>
      </c>
      <c r="I4947">
        <f>MAX(0,MIN('Peaker Keys'!$B$10,C4947/'Peaker Keys'!$B$30))</f>
        <v>8.9711886584137923E-2</v>
      </c>
      <c r="J4947">
        <f>IF('Peaker Keys'!$B$31=1,H4947,I4947)</f>
        <v>0</v>
      </c>
    </row>
    <row r="4948" spans="1:10" x14ac:dyDescent="0.25">
      <c r="A4948">
        <v>4942</v>
      </c>
      <c r="B4948">
        <v>0</v>
      </c>
      <c r="C4948">
        <v>8607.4</v>
      </c>
      <c r="D4948">
        <f>MOD(A4948-1+'Peaker Keys'!$B$7,'Peaker Keys'!$B$5)</f>
        <v>4965</v>
      </c>
      <c r="E4948">
        <f>INT(D4948/'Peaker Keys'!$B$6)+1</f>
        <v>207</v>
      </c>
      <c r="F4948">
        <f>MOD(D4948,'Peaker Keys'!$B$6)</f>
        <v>21</v>
      </c>
      <c r="G4948" t="str">
        <f>VLOOKUP(E4948,Clustering!$A$6:$B$370,2,FALSE)</f>
        <v>Fall</v>
      </c>
      <c r="H4948">
        <f>IF('Peaker Keys'!$B$29&gt;0,MAX(0,MIN('Peaker Keys'!$B$10,B4948/'Peaker Keys'!$B$29)),0)</f>
        <v>0</v>
      </c>
      <c r="I4948">
        <f>MAX(0,MIN('Peaker Keys'!$B$10,C4948/'Peaker Keys'!$B$30))</f>
        <v>7.2102907940082048E-2</v>
      </c>
      <c r="J4948">
        <f>IF('Peaker Keys'!$B$31=1,H4948,I4948)</f>
        <v>0</v>
      </c>
    </row>
    <row r="4949" spans="1:10" x14ac:dyDescent="0.25">
      <c r="A4949">
        <v>4943</v>
      </c>
      <c r="B4949">
        <v>0</v>
      </c>
      <c r="C4949">
        <v>2639.5</v>
      </c>
      <c r="D4949">
        <f>MOD(A4949-1+'Peaker Keys'!$B$7,'Peaker Keys'!$B$5)</f>
        <v>4966</v>
      </c>
      <c r="E4949">
        <f>INT(D4949/'Peaker Keys'!$B$6)+1</f>
        <v>207</v>
      </c>
      <c r="F4949">
        <f>MOD(D4949,'Peaker Keys'!$B$6)</f>
        <v>22</v>
      </c>
      <c r="G4949" t="str">
        <f>VLOOKUP(E4949,Clustering!$A$6:$B$370,2,FALSE)</f>
        <v>Fall</v>
      </c>
      <c r="H4949">
        <f>IF('Peaker Keys'!$B$29&gt;0,MAX(0,MIN('Peaker Keys'!$B$10,B4949/'Peaker Keys'!$B$29)),0)</f>
        <v>0</v>
      </c>
      <c r="I4949">
        <f>MAX(0,MIN('Peaker Keys'!$B$10,C4949/'Peaker Keys'!$B$30))</f>
        <v>2.21106984115815E-2</v>
      </c>
      <c r="J4949">
        <f>IF('Peaker Keys'!$B$31=1,H4949,I4949)</f>
        <v>0</v>
      </c>
    </row>
    <row r="4950" spans="1:10" x14ac:dyDescent="0.25">
      <c r="A4950">
        <v>4944</v>
      </c>
      <c r="B4950">
        <v>0</v>
      </c>
      <c r="C4950">
        <v>1727.8</v>
      </c>
      <c r="D4950">
        <f>MOD(A4950-1+'Peaker Keys'!$B$7,'Peaker Keys'!$B$5)</f>
        <v>4967</v>
      </c>
      <c r="E4950">
        <f>INT(D4950/'Peaker Keys'!$B$6)+1</f>
        <v>207</v>
      </c>
      <c r="F4950">
        <f>MOD(D4950,'Peaker Keys'!$B$6)</f>
        <v>23</v>
      </c>
      <c r="G4950" t="str">
        <f>VLOOKUP(E4950,Clustering!$A$6:$B$370,2,FALSE)</f>
        <v>Fall</v>
      </c>
      <c r="H4950">
        <f>IF('Peaker Keys'!$B$29&gt;0,MAX(0,MIN('Peaker Keys'!$B$10,B4950/'Peaker Keys'!$B$29)),0)</f>
        <v>0</v>
      </c>
      <c r="I4950">
        <f>MAX(0,MIN('Peaker Keys'!$B$10,C4950/'Peaker Keys'!$B$30))</f>
        <v>1.4473523286808301E-2</v>
      </c>
      <c r="J4950">
        <f>IF('Peaker Keys'!$B$31=1,H4950,I4950)</f>
        <v>0</v>
      </c>
    </row>
    <row r="4951" spans="1:10" x14ac:dyDescent="0.25">
      <c r="A4951">
        <v>4945</v>
      </c>
      <c r="B4951">
        <v>0</v>
      </c>
      <c r="C4951">
        <v>1727.8</v>
      </c>
      <c r="D4951">
        <f>MOD(A4951-1+'Peaker Keys'!$B$7,'Peaker Keys'!$B$5)</f>
        <v>4968</v>
      </c>
      <c r="E4951">
        <f>INT(D4951/'Peaker Keys'!$B$6)+1</f>
        <v>208</v>
      </c>
      <c r="F4951">
        <f>MOD(D4951,'Peaker Keys'!$B$6)</f>
        <v>0</v>
      </c>
      <c r="G4951" t="str">
        <f>VLOOKUP(E4951,Clustering!$A$6:$B$370,2,FALSE)</f>
        <v>Fall</v>
      </c>
      <c r="H4951">
        <f>IF('Peaker Keys'!$B$29&gt;0,MAX(0,MIN('Peaker Keys'!$B$10,B4951/'Peaker Keys'!$B$29)),0)</f>
        <v>0</v>
      </c>
      <c r="I4951">
        <f>MAX(0,MIN('Peaker Keys'!$B$10,C4951/'Peaker Keys'!$B$30))</f>
        <v>1.4473523286808301E-2</v>
      </c>
      <c r="J4951">
        <f>IF('Peaker Keys'!$B$31=1,H4951,I4951)</f>
        <v>0</v>
      </c>
    </row>
    <row r="4952" spans="1:10" x14ac:dyDescent="0.25">
      <c r="A4952">
        <v>4946</v>
      </c>
      <c r="B4952">
        <v>0</v>
      </c>
      <c r="C4952">
        <v>1727.8</v>
      </c>
      <c r="D4952">
        <f>MOD(A4952-1+'Peaker Keys'!$B$7,'Peaker Keys'!$B$5)</f>
        <v>4969</v>
      </c>
      <c r="E4952">
        <f>INT(D4952/'Peaker Keys'!$B$6)+1</f>
        <v>208</v>
      </c>
      <c r="F4952">
        <f>MOD(D4952,'Peaker Keys'!$B$6)</f>
        <v>1</v>
      </c>
      <c r="G4952" t="str">
        <f>VLOOKUP(E4952,Clustering!$A$6:$B$370,2,FALSE)</f>
        <v>Fall</v>
      </c>
      <c r="H4952">
        <f>IF('Peaker Keys'!$B$29&gt;0,MAX(0,MIN('Peaker Keys'!$B$10,B4952/'Peaker Keys'!$B$29)),0)</f>
        <v>0</v>
      </c>
      <c r="I4952">
        <f>MAX(0,MIN('Peaker Keys'!$B$10,C4952/'Peaker Keys'!$B$30))</f>
        <v>1.4473523286808301E-2</v>
      </c>
      <c r="J4952">
        <f>IF('Peaker Keys'!$B$31=1,H4952,I4952)</f>
        <v>0</v>
      </c>
    </row>
    <row r="4953" spans="1:10" x14ac:dyDescent="0.25">
      <c r="A4953">
        <v>4947</v>
      </c>
      <c r="B4953">
        <v>0</v>
      </c>
      <c r="C4953">
        <v>1727.8</v>
      </c>
      <c r="D4953">
        <f>MOD(A4953-1+'Peaker Keys'!$B$7,'Peaker Keys'!$B$5)</f>
        <v>4970</v>
      </c>
      <c r="E4953">
        <f>INT(D4953/'Peaker Keys'!$B$6)+1</f>
        <v>208</v>
      </c>
      <c r="F4953">
        <f>MOD(D4953,'Peaker Keys'!$B$6)</f>
        <v>2</v>
      </c>
      <c r="G4953" t="str">
        <f>VLOOKUP(E4953,Clustering!$A$6:$B$370,2,FALSE)</f>
        <v>Fall</v>
      </c>
      <c r="H4953">
        <f>IF('Peaker Keys'!$B$29&gt;0,MAX(0,MIN('Peaker Keys'!$B$10,B4953/'Peaker Keys'!$B$29)),0)</f>
        <v>0</v>
      </c>
      <c r="I4953">
        <f>MAX(0,MIN('Peaker Keys'!$B$10,C4953/'Peaker Keys'!$B$30))</f>
        <v>1.4473523286808301E-2</v>
      </c>
      <c r="J4953">
        <f>IF('Peaker Keys'!$B$31=1,H4953,I4953)</f>
        <v>0</v>
      </c>
    </row>
    <row r="4954" spans="1:10" x14ac:dyDescent="0.25">
      <c r="A4954">
        <v>4948</v>
      </c>
      <c r="B4954">
        <v>0</v>
      </c>
      <c r="C4954">
        <v>1727.8</v>
      </c>
      <c r="D4954">
        <f>MOD(A4954-1+'Peaker Keys'!$B$7,'Peaker Keys'!$B$5)</f>
        <v>4971</v>
      </c>
      <c r="E4954">
        <f>INT(D4954/'Peaker Keys'!$B$6)+1</f>
        <v>208</v>
      </c>
      <c r="F4954">
        <f>MOD(D4954,'Peaker Keys'!$B$6)</f>
        <v>3</v>
      </c>
      <c r="G4954" t="str">
        <f>VLOOKUP(E4954,Clustering!$A$6:$B$370,2,FALSE)</f>
        <v>Fall</v>
      </c>
      <c r="H4954">
        <f>IF('Peaker Keys'!$B$29&gt;0,MAX(0,MIN('Peaker Keys'!$B$10,B4954/'Peaker Keys'!$B$29)),0)</f>
        <v>0</v>
      </c>
      <c r="I4954">
        <f>MAX(0,MIN('Peaker Keys'!$B$10,C4954/'Peaker Keys'!$B$30))</f>
        <v>1.4473523286808301E-2</v>
      </c>
      <c r="J4954">
        <f>IF('Peaker Keys'!$B$31=1,H4954,I4954)</f>
        <v>0</v>
      </c>
    </row>
    <row r="4955" spans="1:10" x14ac:dyDescent="0.25">
      <c r="A4955">
        <v>4949</v>
      </c>
      <c r="B4955">
        <v>0</v>
      </c>
      <c r="C4955">
        <v>1727.8</v>
      </c>
      <c r="D4955">
        <f>MOD(A4955-1+'Peaker Keys'!$B$7,'Peaker Keys'!$B$5)</f>
        <v>4972</v>
      </c>
      <c r="E4955">
        <f>INT(D4955/'Peaker Keys'!$B$6)+1</f>
        <v>208</v>
      </c>
      <c r="F4955">
        <f>MOD(D4955,'Peaker Keys'!$B$6)</f>
        <v>4</v>
      </c>
      <c r="G4955" t="str">
        <f>VLOOKUP(E4955,Clustering!$A$6:$B$370,2,FALSE)</f>
        <v>Fall</v>
      </c>
      <c r="H4955">
        <f>IF('Peaker Keys'!$B$29&gt;0,MAX(0,MIN('Peaker Keys'!$B$10,B4955/'Peaker Keys'!$B$29)),0)</f>
        <v>0</v>
      </c>
      <c r="I4955">
        <f>MAX(0,MIN('Peaker Keys'!$B$10,C4955/'Peaker Keys'!$B$30))</f>
        <v>1.4473523286808301E-2</v>
      </c>
      <c r="J4955">
        <f>IF('Peaker Keys'!$B$31=1,H4955,I4955)</f>
        <v>0</v>
      </c>
    </row>
    <row r="4956" spans="1:10" x14ac:dyDescent="0.25">
      <c r="A4956">
        <v>4950</v>
      </c>
      <c r="B4956">
        <v>0</v>
      </c>
      <c r="C4956">
        <v>1664.1</v>
      </c>
      <c r="D4956">
        <f>MOD(A4956-1+'Peaker Keys'!$B$7,'Peaker Keys'!$B$5)</f>
        <v>4973</v>
      </c>
      <c r="E4956">
        <f>INT(D4956/'Peaker Keys'!$B$6)+1</f>
        <v>208</v>
      </c>
      <c r="F4956">
        <f>MOD(D4956,'Peaker Keys'!$B$6)</f>
        <v>5</v>
      </c>
      <c r="G4956" t="str">
        <f>VLOOKUP(E4956,Clustering!$A$6:$B$370,2,FALSE)</f>
        <v>Fall</v>
      </c>
      <c r="H4956">
        <f>IF('Peaker Keys'!$B$29&gt;0,MAX(0,MIN('Peaker Keys'!$B$10,B4956/'Peaker Keys'!$B$29)),0)</f>
        <v>0</v>
      </c>
      <c r="I4956">
        <f>MAX(0,MIN('Peaker Keys'!$B$10,C4956/'Peaker Keys'!$B$30))</f>
        <v>1.3939917873352062E-2</v>
      </c>
      <c r="J4956">
        <f>IF('Peaker Keys'!$B$31=1,H4956,I4956)</f>
        <v>0</v>
      </c>
    </row>
    <row r="4957" spans="1:10" x14ac:dyDescent="0.25">
      <c r="A4957">
        <v>4951</v>
      </c>
      <c r="B4957">
        <v>0</v>
      </c>
      <c r="C4957">
        <v>1664.1</v>
      </c>
      <c r="D4957">
        <f>MOD(A4957-1+'Peaker Keys'!$B$7,'Peaker Keys'!$B$5)</f>
        <v>4974</v>
      </c>
      <c r="E4957">
        <f>INT(D4957/'Peaker Keys'!$B$6)+1</f>
        <v>208</v>
      </c>
      <c r="F4957">
        <f>MOD(D4957,'Peaker Keys'!$B$6)</f>
        <v>6</v>
      </c>
      <c r="G4957" t="str">
        <f>VLOOKUP(E4957,Clustering!$A$6:$B$370,2,FALSE)</f>
        <v>Fall</v>
      </c>
      <c r="H4957">
        <f>IF('Peaker Keys'!$B$29&gt;0,MAX(0,MIN('Peaker Keys'!$B$10,B4957/'Peaker Keys'!$B$29)),0)</f>
        <v>0</v>
      </c>
      <c r="I4957">
        <f>MAX(0,MIN('Peaker Keys'!$B$10,C4957/'Peaker Keys'!$B$30))</f>
        <v>1.3939917873352062E-2</v>
      </c>
      <c r="J4957">
        <f>IF('Peaker Keys'!$B$31=1,H4957,I4957)</f>
        <v>0</v>
      </c>
    </row>
    <row r="4958" spans="1:10" x14ac:dyDescent="0.25">
      <c r="A4958">
        <v>4952</v>
      </c>
      <c r="B4958">
        <v>0</v>
      </c>
      <c r="C4958">
        <v>1664.1</v>
      </c>
      <c r="D4958">
        <f>MOD(A4958-1+'Peaker Keys'!$B$7,'Peaker Keys'!$B$5)</f>
        <v>4975</v>
      </c>
      <c r="E4958">
        <f>INT(D4958/'Peaker Keys'!$B$6)+1</f>
        <v>208</v>
      </c>
      <c r="F4958">
        <f>MOD(D4958,'Peaker Keys'!$B$6)</f>
        <v>7</v>
      </c>
      <c r="G4958" t="str">
        <f>VLOOKUP(E4958,Clustering!$A$6:$B$370,2,FALSE)</f>
        <v>Fall</v>
      </c>
      <c r="H4958">
        <f>IF('Peaker Keys'!$B$29&gt;0,MAX(0,MIN('Peaker Keys'!$B$10,B4958/'Peaker Keys'!$B$29)),0)</f>
        <v>0</v>
      </c>
      <c r="I4958">
        <f>MAX(0,MIN('Peaker Keys'!$B$10,C4958/'Peaker Keys'!$B$30))</f>
        <v>1.3939917873352062E-2</v>
      </c>
      <c r="J4958">
        <f>IF('Peaker Keys'!$B$31=1,H4958,I4958)</f>
        <v>0</v>
      </c>
    </row>
    <row r="4959" spans="1:10" x14ac:dyDescent="0.25">
      <c r="A4959">
        <v>4953</v>
      </c>
      <c r="B4959">
        <v>0</v>
      </c>
      <c r="C4959">
        <v>1664.1</v>
      </c>
      <c r="D4959">
        <f>MOD(A4959-1+'Peaker Keys'!$B$7,'Peaker Keys'!$B$5)</f>
        <v>4976</v>
      </c>
      <c r="E4959">
        <f>INT(D4959/'Peaker Keys'!$B$6)+1</f>
        <v>208</v>
      </c>
      <c r="F4959">
        <f>MOD(D4959,'Peaker Keys'!$B$6)</f>
        <v>8</v>
      </c>
      <c r="G4959" t="str">
        <f>VLOOKUP(E4959,Clustering!$A$6:$B$370,2,FALSE)</f>
        <v>Fall</v>
      </c>
      <c r="H4959">
        <f>IF('Peaker Keys'!$B$29&gt;0,MAX(0,MIN('Peaker Keys'!$B$10,B4959/'Peaker Keys'!$B$29)),0)</f>
        <v>0</v>
      </c>
      <c r="I4959">
        <f>MAX(0,MIN('Peaker Keys'!$B$10,C4959/'Peaker Keys'!$B$30))</f>
        <v>1.3939917873352062E-2</v>
      </c>
      <c r="J4959">
        <f>IF('Peaker Keys'!$B$31=1,H4959,I4959)</f>
        <v>0</v>
      </c>
    </row>
    <row r="4960" spans="1:10" x14ac:dyDescent="0.25">
      <c r="A4960">
        <v>4954</v>
      </c>
      <c r="B4960">
        <v>0</v>
      </c>
      <c r="C4960">
        <v>1664.1</v>
      </c>
      <c r="D4960">
        <f>MOD(A4960-1+'Peaker Keys'!$B$7,'Peaker Keys'!$B$5)</f>
        <v>4977</v>
      </c>
      <c r="E4960">
        <f>INT(D4960/'Peaker Keys'!$B$6)+1</f>
        <v>208</v>
      </c>
      <c r="F4960">
        <f>MOD(D4960,'Peaker Keys'!$B$6)</f>
        <v>9</v>
      </c>
      <c r="G4960" t="str">
        <f>VLOOKUP(E4960,Clustering!$A$6:$B$370,2,FALSE)</f>
        <v>Fall</v>
      </c>
      <c r="H4960">
        <f>IF('Peaker Keys'!$B$29&gt;0,MAX(0,MIN('Peaker Keys'!$B$10,B4960/'Peaker Keys'!$B$29)),0)</f>
        <v>0</v>
      </c>
      <c r="I4960">
        <f>MAX(0,MIN('Peaker Keys'!$B$10,C4960/'Peaker Keys'!$B$30))</f>
        <v>1.3939917873352062E-2</v>
      </c>
      <c r="J4960">
        <f>IF('Peaker Keys'!$B$31=1,H4960,I4960)</f>
        <v>0</v>
      </c>
    </row>
    <row r="4961" spans="1:10" x14ac:dyDescent="0.25">
      <c r="A4961">
        <v>4955</v>
      </c>
      <c r="B4961">
        <v>0</v>
      </c>
      <c r="C4961">
        <v>1664.1</v>
      </c>
      <c r="D4961">
        <f>MOD(A4961-1+'Peaker Keys'!$B$7,'Peaker Keys'!$B$5)</f>
        <v>4978</v>
      </c>
      <c r="E4961">
        <f>INT(D4961/'Peaker Keys'!$B$6)+1</f>
        <v>208</v>
      </c>
      <c r="F4961">
        <f>MOD(D4961,'Peaker Keys'!$B$6)</f>
        <v>10</v>
      </c>
      <c r="G4961" t="str">
        <f>VLOOKUP(E4961,Clustering!$A$6:$B$370,2,FALSE)</f>
        <v>Fall</v>
      </c>
      <c r="H4961">
        <f>IF('Peaker Keys'!$B$29&gt;0,MAX(0,MIN('Peaker Keys'!$B$10,B4961/'Peaker Keys'!$B$29)),0)</f>
        <v>0</v>
      </c>
      <c r="I4961">
        <f>MAX(0,MIN('Peaker Keys'!$B$10,C4961/'Peaker Keys'!$B$30))</f>
        <v>1.3939917873352062E-2</v>
      </c>
      <c r="J4961">
        <f>IF('Peaker Keys'!$B$31=1,H4961,I4961)</f>
        <v>0</v>
      </c>
    </row>
    <row r="4962" spans="1:10" x14ac:dyDescent="0.25">
      <c r="A4962">
        <v>4956</v>
      </c>
      <c r="B4962">
        <v>0</v>
      </c>
      <c r="C4962">
        <v>1672</v>
      </c>
      <c r="D4962">
        <f>MOD(A4962-1+'Peaker Keys'!$B$7,'Peaker Keys'!$B$5)</f>
        <v>4979</v>
      </c>
      <c r="E4962">
        <f>INT(D4962/'Peaker Keys'!$B$6)+1</f>
        <v>208</v>
      </c>
      <c r="F4962">
        <f>MOD(D4962,'Peaker Keys'!$B$6)</f>
        <v>11</v>
      </c>
      <c r="G4962" t="str">
        <f>VLOOKUP(E4962,Clustering!$A$6:$B$370,2,FALSE)</f>
        <v>Fall</v>
      </c>
      <c r="H4962">
        <f>IF('Peaker Keys'!$B$29&gt;0,MAX(0,MIN('Peaker Keys'!$B$10,B4962/'Peaker Keys'!$B$29)),0)</f>
        <v>0</v>
      </c>
      <c r="I4962">
        <f>MAX(0,MIN('Peaker Keys'!$B$10,C4962/'Peaker Keys'!$B$30))</f>
        <v>1.4006094996841927E-2</v>
      </c>
      <c r="J4962">
        <f>IF('Peaker Keys'!$B$31=1,H4962,I4962)</f>
        <v>0</v>
      </c>
    </row>
    <row r="4963" spans="1:10" x14ac:dyDescent="0.25">
      <c r="A4963">
        <v>4957</v>
      </c>
      <c r="B4963">
        <v>0</v>
      </c>
      <c r="C4963">
        <v>2967.1</v>
      </c>
      <c r="D4963">
        <f>MOD(A4963-1+'Peaker Keys'!$B$7,'Peaker Keys'!$B$5)</f>
        <v>4980</v>
      </c>
      <c r="E4963">
        <f>INT(D4963/'Peaker Keys'!$B$6)+1</f>
        <v>208</v>
      </c>
      <c r="F4963">
        <f>MOD(D4963,'Peaker Keys'!$B$6)</f>
        <v>12</v>
      </c>
      <c r="G4963" t="str">
        <f>VLOOKUP(E4963,Clustering!$A$6:$B$370,2,FALSE)</f>
        <v>Fall</v>
      </c>
      <c r="H4963">
        <f>IF('Peaker Keys'!$B$29&gt;0,MAX(0,MIN('Peaker Keys'!$B$10,B4963/'Peaker Keys'!$B$29)),0)</f>
        <v>0</v>
      </c>
      <c r="I4963">
        <f>MAX(0,MIN('Peaker Keys'!$B$10,C4963/'Peaker Keys'!$B$30))</f>
        <v>2.4854954823642153E-2</v>
      </c>
      <c r="J4963">
        <f>IF('Peaker Keys'!$B$31=1,H4963,I4963)</f>
        <v>0</v>
      </c>
    </row>
    <row r="4964" spans="1:10" x14ac:dyDescent="0.25">
      <c r="A4964">
        <v>4958</v>
      </c>
      <c r="B4964">
        <v>0</v>
      </c>
      <c r="C4964">
        <v>6875.9</v>
      </c>
      <c r="D4964">
        <f>MOD(A4964-1+'Peaker Keys'!$B$7,'Peaker Keys'!$B$5)</f>
        <v>4981</v>
      </c>
      <c r="E4964">
        <f>INT(D4964/'Peaker Keys'!$B$6)+1</f>
        <v>208</v>
      </c>
      <c r="F4964">
        <f>MOD(D4964,'Peaker Keys'!$B$6)</f>
        <v>13</v>
      </c>
      <c r="G4964" t="str">
        <f>VLOOKUP(E4964,Clustering!$A$6:$B$370,2,FALSE)</f>
        <v>Fall</v>
      </c>
      <c r="H4964">
        <f>IF('Peaker Keys'!$B$29&gt;0,MAX(0,MIN('Peaker Keys'!$B$10,B4964/'Peaker Keys'!$B$29)),0)</f>
        <v>0</v>
      </c>
      <c r="I4964">
        <f>MAX(0,MIN('Peaker Keys'!$B$10,C4964/'Peaker Keys'!$B$30))</f>
        <v>5.7598390304297489E-2</v>
      </c>
      <c r="J4964">
        <f>IF('Peaker Keys'!$B$31=1,H4964,I4964)</f>
        <v>0</v>
      </c>
    </row>
    <row r="4965" spans="1:10" x14ac:dyDescent="0.25">
      <c r="A4965">
        <v>4959</v>
      </c>
      <c r="B4965">
        <v>0</v>
      </c>
      <c r="C4965">
        <v>12828.9</v>
      </c>
      <c r="D4965">
        <f>MOD(A4965-1+'Peaker Keys'!$B$7,'Peaker Keys'!$B$5)</f>
        <v>4982</v>
      </c>
      <c r="E4965">
        <f>INT(D4965/'Peaker Keys'!$B$6)+1</f>
        <v>208</v>
      </c>
      <c r="F4965">
        <f>MOD(D4965,'Peaker Keys'!$B$6)</f>
        <v>14</v>
      </c>
      <c r="G4965" t="str">
        <f>VLOOKUP(E4965,Clustering!$A$6:$B$370,2,FALSE)</f>
        <v>Fall</v>
      </c>
      <c r="H4965">
        <f>IF('Peaker Keys'!$B$29&gt;0,MAX(0,MIN('Peaker Keys'!$B$10,B4965/'Peaker Keys'!$B$29)),0)</f>
        <v>0</v>
      </c>
      <c r="I4965">
        <f>MAX(0,MIN('Peaker Keys'!$B$10,C4965/'Peaker Keys'!$B$30))</f>
        <v>0.10746578475178552</v>
      </c>
      <c r="J4965">
        <f>IF('Peaker Keys'!$B$31=1,H4965,I4965)</f>
        <v>0</v>
      </c>
    </row>
    <row r="4966" spans="1:10" x14ac:dyDescent="0.25">
      <c r="A4966">
        <v>4960</v>
      </c>
      <c r="B4966">
        <v>0</v>
      </c>
      <c r="C4966">
        <v>16992</v>
      </c>
      <c r="D4966">
        <f>MOD(A4966-1+'Peaker Keys'!$B$7,'Peaker Keys'!$B$5)</f>
        <v>4983</v>
      </c>
      <c r="E4966">
        <f>INT(D4966/'Peaker Keys'!$B$6)+1</f>
        <v>208</v>
      </c>
      <c r="F4966">
        <f>MOD(D4966,'Peaker Keys'!$B$6)</f>
        <v>15</v>
      </c>
      <c r="G4966" t="str">
        <f>VLOOKUP(E4966,Clustering!$A$6:$B$370,2,FALSE)</f>
        <v>Fall</v>
      </c>
      <c r="H4966">
        <f>IF('Peaker Keys'!$B$29&gt;0,MAX(0,MIN('Peaker Keys'!$B$10,B4966/'Peaker Keys'!$B$29)),0)</f>
        <v>0</v>
      </c>
      <c r="I4966">
        <f>MAX(0,MIN('Peaker Keys'!$B$10,C4966/'Peaker Keys'!$B$30))</f>
        <v>0.14233945346072849</v>
      </c>
      <c r="J4966">
        <f>IF('Peaker Keys'!$B$31=1,H4966,I4966)</f>
        <v>0</v>
      </c>
    </row>
    <row r="4967" spans="1:10" x14ac:dyDescent="0.25">
      <c r="A4967">
        <v>4961</v>
      </c>
      <c r="B4967">
        <v>0</v>
      </c>
      <c r="C4967">
        <v>22402.2</v>
      </c>
      <c r="D4967">
        <f>MOD(A4967-1+'Peaker Keys'!$B$7,'Peaker Keys'!$B$5)</f>
        <v>4984</v>
      </c>
      <c r="E4967">
        <f>INT(D4967/'Peaker Keys'!$B$6)+1</f>
        <v>208</v>
      </c>
      <c r="F4967">
        <f>MOD(D4967,'Peaker Keys'!$B$6)</f>
        <v>16</v>
      </c>
      <c r="G4967" t="str">
        <f>VLOOKUP(E4967,Clustering!$A$6:$B$370,2,FALSE)</f>
        <v>Fall</v>
      </c>
      <c r="H4967">
        <f>IF('Peaker Keys'!$B$29&gt;0,MAX(0,MIN('Peaker Keys'!$B$10,B4967/'Peaker Keys'!$B$29)),0)</f>
        <v>0</v>
      </c>
      <c r="I4967">
        <f>MAX(0,MIN('Peaker Keys'!$B$10,C4967/'Peaker Keys'!$B$30))</f>
        <v>0.18765989314488768</v>
      </c>
      <c r="J4967">
        <f>IF('Peaker Keys'!$B$31=1,H4967,I4967)</f>
        <v>0</v>
      </c>
    </row>
    <row r="4968" spans="1:10" x14ac:dyDescent="0.25">
      <c r="A4968">
        <v>4962</v>
      </c>
      <c r="B4968">
        <v>0</v>
      </c>
      <c r="C4968">
        <v>32261.7</v>
      </c>
      <c r="D4968">
        <f>MOD(A4968-1+'Peaker Keys'!$B$7,'Peaker Keys'!$B$5)</f>
        <v>4985</v>
      </c>
      <c r="E4968">
        <f>INT(D4968/'Peaker Keys'!$B$6)+1</f>
        <v>208</v>
      </c>
      <c r="F4968">
        <f>MOD(D4968,'Peaker Keys'!$B$6)</f>
        <v>17</v>
      </c>
      <c r="G4968" t="str">
        <f>VLOOKUP(E4968,Clustering!$A$6:$B$370,2,FALSE)</f>
        <v>Fall</v>
      </c>
      <c r="H4968">
        <f>IF('Peaker Keys'!$B$29&gt;0,MAX(0,MIN('Peaker Keys'!$B$10,B4968/'Peaker Keys'!$B$29)),0)</f>
        <v>0</v>
      </c>
      <c r="I4968">
        <f>MAX(0,MIN('Peaker Keys'!$B$10,C4968/'Peaker Keys'!$B$30))</f>
        <v>0.2702514563155593</v>
      </c>
      <c r="J4968">
        <f>IF('Peaker Keys'!$B$31=1,H4968,I4968)</f>
        <v>0</v>
      </c>
    </row>
    <row r="4969" spans="1:10" x14ac:dyDescent="0.25">
      <c r="A4969">
        <v>4963</v>
      </c>
      <c r="B4969">
        <v>0</v>
      </c>
      <c r="C4969">
        <v>41209.699999999997</v>
      </c>
      <c r="D4969">
        <f>MOD(A4969-1+'Peaker Keys'!$B$7,'Peaker Keys'!$B$5)</f>
        <v>4986</v>
      </c>
      <c r="E4969">
        <f>INT(D4969/'Peaker Keys'!$B$6)+1</f>
        <v>208</v>
      </c>
      <c r="F4969">
        <f>MOD(D4969,'Peaker Keys'!$B$6)</f>
        <v>18</v>
      </c>
      <c r="G4969" t="str">
        <f>VLOOKUP(E4969,Clustering!$A$6:$B$370,2,FALSE)</f>
        <v>Fall</v>
      </c>
      <c r="H4969">
        <f>IF('Peaker Keys'!$B$29&gt;0,MAX(0,MIN('Peaker Keys'!$B$10,B4969/'Peaker Keys'!$B$29)),0)</f>
        <v>0</v>
      </c>
      <c r="I4969">
        <f>MAX(0,MIN('Peaker Keys'!$B$10,C4969/'Peaker Keys'!$B$30))</f>
        <v>0.34520751973167269</v>
      </c>
      <c r="J4969">
        <f>IF('Peaker Keys'!$B$31=1,H4969,I4969)</f>
        <v>0</v>
      </c>
    </row>
    <row r="4970" spans="1:10" x14ac:dyDescent="0.25">
      <c r="A4970">
        <v>4964</v>
      </c>
      <c r="B4970">
        <v>0</v>
      </c>
      <c r="C4970">
        <v>37005</v>
      </c>
      <c r="D4970">
        <f>MOD(A4970-1+'Peaker Keys'!$B$7,'Peaker Keys'!$B$5)</f>
        <v>4987</v>
      </c>
      <c r="E4970">
        <f>INT(D4970/'Peaker Keys'!$B$6)+1</f>
        <v>208</v>
      </c>
      <c r="F4970">
        <f>MOD(D4970,'Peaker Keys'!$B$6)</f>
        <v>19</v>
      </c>
      <c r="G4970" t="str">
        <f>VLOOKUP(E4970,Clustering!$A$6:$B$370,2,FALSE)</f>
        <v>Fall</v>
      </c>
      <c r="H4970">
        <f>IF('Peaker Keys'!$B$29&gt;0,MAX(0,MIN('Peaker Keys'!$B$10,B4970/'Peaker Keys'!$B$29)),0)</f>
        <v>0</v>
      </c>
      <c r="I4970">
        <f>MAX(0,MIN('Peaker Keys'!$B$10,C4970/'Peaker Keys'!$B$30))</f>
        <v>0.30998537401802362</v>
      </c>
      <c r="J4970">
        <f>IF('Peaker Keys'!$B$31=1,H4970,I4970)</f>
        <v>0</v>
      </c>
    </row>
    <row r="4971" spans="1:10" x14ac:dyDescent="0.25">
      <c r="A4971">
        <v>4965</v>
      </c>
      <c r="B4971">
        <v>0</v>
      </c>
      <c r="C4971">
        <v>23712.400000000001</v>
      </c>
      <c r="D4971">
        <f>MOD(A4971-1+'Peaker Keys'!$B$7,'Peaker Keys'!$B$5)</f>
        <v>4988</v>
      </c>
      <c r="E4971">
        <f>INT(D4971/'Peaker Keys'!$B$6)+1</f>
        <v>208</v>
      </c>
      <c r="F4971">
        <f>MOD(D4971,'Peaker Keys'!$B$6)</f>
        <v>20</v>
      </c>
      <c r="G4971" t="str">
        <f>VLOOKUP(E4971,Clustering!$A$6:$B$370,2,FALSE)</f>
        <v>Fall</v>
      </c>
      <c r="H4971">
        <f>IF('Peaker Keys'!$B$29&gt;0,MAX(0,MIN('Peaker Keys'!$B$10,B4971/'Peaker Keys'!$B$29)),0)</f>
        <v>0</v>
      </c>
      <c r="I4971">
        <f>MAX(0,MIN('Peaker Keys'!$B$10,C4971/'Peaker Keys'!$B$30))</f>
        <v>0.19863524342291539</v>
      </c>
      <c r="J4971">
        <f>IF('Peaker Keys'!$B$31=1,H4971,I4971)</f>
        <v>0</v>
      </c>
    </row>
    <row r="4972" spans="1:10" x14ac:dyDescent="0.25">
      <c r="A4972">
        <v>4966</v>
      </c>
      <c r="B4972">
        <v>0</v>
      </c>
      <c r="C4972">
        <v>18123.400000000001</v>
      </c>
      <c r="D4972">
        <f>MOD(A4972-1+'Peaker Keys'!$B$7,'Peaker Keys'!$B$5)</f>
        <v>4989</v>
      </c>
      <c r="E4972">
        <f>INT(D4972/'Peaker Keys'!$B$6)+1</f>
        <v>208</v>
      </c>
      <c r="F4972">
        <f>MOD(D4972,'Peaker Keys'!$B$6)</f>
        <v>21</v>
      </c>
      <c r="G4972" t="str">
        <f>VLOOKUP(E4972,Clustering!$A$6:$B$370,2,FALSE)</f>
        <v>Fall</v>
      </c>
      <c r="H4972">
        <f>IF('Peaker Keys'!$B$29&gt;0,MAX(0,MIN('Peaker Keys'!$B$10,B4972/'Peaker Keys'!$B$29)),0)</f>
        <v>0</v>
      </c>
      <c r="I4972">
        <f>MAX(0,MIN('Peaker Keys'!$B$10,C4972/'Peaker Keys'!$B$30))</f>
        <v>0.15181702276660586</v>
      </c>
      <c r="J4972">
        <f>IF('Peaker Keys'!$B$31=1,H4972,I4972)</f>
        <v>0</v>
      </c>
    </row>
    <row r="4973" spans="1:10" x14ac:dyDescent="0.25">
      <c r="A4973">
        <v>4967</v>
      </c>
      <c r="B4973">
        <v>0</v>
      </c>
      <c r="C4973">
        <v>7685</v>
      </c>
      <c r="D4973">
        <f>MOD(A4973-1+'Peaker Keys'!$B$7,'Peaker Keys'!$B$5)</f>
        <v>4990</v>
      </c>
      <c r="E4973">
        <f>INT(D4973/'Peaker Keys'!$B$6)+1</f>
        <v>208</v>
      </c>
      <c r="F4973">
        <f>MOD(D4973,'Peaker Keys'!$B$6)</f>
        <v>22</v>
      </c>
      <c r="G4973" t="str">
        <f>VLOOKUP(E4973,Clustering!$A$6:$B$370,2,FALSE)</f>
        <v>Fall</v>
      </c>
      <c r="H4973">
        <f>IF('Peaker Keys'!$B$29&gt;0,MAX(0,MIN('Peaker Keys'!$B$10,B4973/'Peaker Keys'!$B$29)),0)</f>
        <v>0</v>
      </c>
      <c r="I4973">
        <f>MAX(0,MIN('Peaker Keys'!$B$10,C4973/'Peaker Keys'!$B$30))</f>
        <v>6.437610050880993E-2</v>
      </c>
      <c r="J4973">
        <f>IF('Peaker Keys'!$B$31=1,H4973,I4973)</f>
        <v>0</v>
      </c>
    </row>
    <row r="4974" spans="1:10" x14ac:dyDescent="0.25">
      <c r="A4974">
        <v>4968</v>
      </c>
      <c r="B4974">
        <v>0</v>
      </c>
      <c r="C4974">
        <v>5294.5</v>
      </c>
      <c r="D4974">
        <f>MOD(A4974-1+'Peaker Keys'!$B$7,'Peaker Keys'!$B$5)</f>
        <v>4991</v>
      </c>
      <c r="E4974">
        <f>INT(D4974/'Peaker Keys'!$B$6)+1</f>
        <v>208</v>
      </c>
      <c r="F4974">
        <f>MOD(D4974,'Peaker Keys'!$B$6)</f>
        <v>23</v>
      </c>
      <c r="G4974" t="str">
        <f>VLOOKUP(E4974,Clustering!$A$6:$B$370,2,FALSE)</f>
        <v>Fall</v>
      </c>
      <c r="H4974">
        <f>IF('Peaker Keys'!$B$29&gt;0,MAX(0,MIN('Peaker Keys'!$B$10,B4974/'Peaker Keys'!$B$29)),0)</f>
        <v>0</v>
      </c>
      <c r="I4974">
        <f>MAX(0,MIN('Peaker Keys'!$B$10,C4974/'Peaker Keys'!$B$30))</f>
        <v>4.435123801482032E-2</v>
      </c>
      <c r="J4974">
        <f>IF('Peaker Keys'!$B$31=1,H4974,I4974)</f>
        <v>0</v>
      </c>
    </row>
    <row r="4975" spans="1:10" x14ac:dyDescent="0.25">
      <c r="A4975">
        <v>4969</v>
      </c>
      <c r="B4975">
        <v>0</v>
      </c>
      <c r="C4975">
        <v>4618.6000000000004</v>
      </c>
      <c r="D4975">
        <f>MOD(A4975-1+'Peaker Keys'!$B$7,'Peaker Keys'!$B$5)</f>
        <v>4992</v>
      </c>
      <c r="E4975">
        <f>INT(D4975/'Peaker Keys'!$B$6)+1</f>
        <v>209</v>
      </c>
      <c r="F4975">
        <f>MOD(D4975,'Peaker Keys'!$B$6)</f>
        <v>0</v>
      </c>
      <c r="G4975" t="str">
        <f>VLOOKUP(E4975,Clustering!$A$6:$B$370,2,FALSE)</f>
        <v>Summer</v>
      </c>
      <c r="H4975">
        <f>IF('Peaker Keys'!$B$29&gt;0,MAX(0,MIN('Peaker Keys'!$B$10,B4975/'Peaker Keys'!$B$29)),0)</f>
        <v>0</v>
      </c>
      <c r="I4975">
        <f>MAX(0,MIN('Peaker Keys'!$B$10,C4975/'Peaker Keys'!$B$30))</f>
        <v>3.8689324373453425E-2</v>
      </c>
      <c r="J4975">
        <f>IF('Peaker Keys'!$B$31=1,H4975,I4975)</f>
        <v>0</v>
      </c>
    </row>
    <row r="4976" spans="1:10" x14ac:dyDescent="0.25">
      <c r="A4976">
        <v>4970</v>
      </c>
      <c r="B4976">
        <v>0</v>
      </c>
      <c r="C4976">
        <v>4616.2</v>
      </c>
      <c r="D4976">
        <f>MOD(A4976-1+'Peaker Keys'!$B$7,'Peaker Keys'!$B$5)</f>
        <v>4993</v>
      </c>
      <c r="E4976">
        <f>INT(D4976/'Peaker Keys'!$B$6)+1</f>
        <v>209</v>
      </c>
      <c r="F4976">
        <f>MOD(D4976,'Peaker Keys'!$B$6)</f>
        <v>1</v>
      </c>
      <c r="G4976" t="str">
        <f>VLOOKUP(E4976,Clustering!$A$6:$B$370,2,FALSE)</f>
        <v>Summer</v>
      </c>
      <c r="H4976">
        <f>IF('Peaker Keys'!$B$29&gt;0,MAX(0,MIN('Peaker Keys'!$B$10,B4976/'Peaker Keys'!$B$29)),0)</f>
        <v>0</v>
      </c>
      <c r="I4976">
        <f>MAX(0,MIN('Peaker Keys'!$B$10,C4976/'Peaker Keys'!$B$30))</f>
        <v>3.8669219930874223E-2</v>
      </c>
      <c r="J4976">
        <f>IF('Peaker Keys'!$B$31=1,H4976,I4976)</f>
        <v>0</v>
      </c>
    </row>
    <row r="4977" spans="1:10" x14ac:dyDescent="0.25">
      <c r="A4977">
        <v>4971</v>
      </c>
      <c r="B4977">
        <v>0</v>
      </c>
      <c r="C4977">
        <v>4555</v>
      </c>
      <c r="D4977">
        <f>MOD(A4977-1+'Peaker Keys'!$B$7,'Peaker Keys'!$B$5)</f>
        <v>4994</v>
      </c>
      <c r="E4977">
        <f>INT(D4977/'Peaker Keys'!$B$6)+1</f>
        <v>209</v>
      </c>
      <c r="F4977">
        <f>MOD(D4977,'Peaker Keys'!$B$6)</f>
        <v>2</v>
      </c>
      <c r="G4977" t="str">
        <f>VLOOKUP(E4977,Clustering!$A$6:$B$370,2,FALSE)</f>
        <v>Summer</v>
      </c>
      <c r="H4977">
        <f>IF('Peaker Keys'!$B$29&gt;0,MAX(0,MIN('Peaker Keys'!$B$10,B4977/'Peaker Keys'!$B$29)),0)</f>
        <v>0</v>
      </c>
      <c r="I4977">
        <f>MAX(0,MIN('Peaker Keys'!$B$10,C4977/'Peaker Keys'!$B$30))</f>
        <v>3.8156556645104651E-2</v>
      </c>
      <c r="J4977">
        <f>IF('Peaker Keys'!$B$31=1,H4977,I4977)</f>
        <v>0</v>
      </c>
    </row>
    <row r="4978" spans="1:10" x14ac:dyDescent="0.25">
      <c r="A4978">
        <v>4972</v>
      </c>
      <c r="B4978">
        <v>0</v>
      </c>
      <c r="C4978">
        <v>4555</v>
      </c>
      <c r="D4978">
        <f>MOD(A4978-1+'Peaker Keys'!$B$7,'Peaker Keys'!$B$5)</f>
        <v>4995</v>
      </c>
      <c r="E4978">
        <f>INT(D4978/'Peaker Keys'!$B$6)+1</f>
        <v>209</v>
      </c>
      <c r="F4978">
        <f>MOD(D4978,'Peaker Keys'!$B$6)</f>
        <v>3</v>
      </c>
      <c r="G4978" t="str">
        <f>VLOOKUP(E4978,Clustering!$A$6:$B$370,2,FALSE)</f>
        <v>Summer</v>
      </c>
      <c r="H4978">
        <f>IF('Peaker Keys'!$B$29&gt;0,MAX(0,MIN('Peaker Keys'!$B$10,B4978/'Peaker Keys'!$B$29)),0)</f>
        <v>0</v>
      </c>
      <c r="I4978">
        <f>MAX(0,MIN('Peaker Keys'!$B$10,C4978/'Peaker Keys'!$B$30))</f>
        <v>3.8156556645104651E-2</v>
      </c>
      <c r="J4978">
        <f>IF('Peaker Keys'!$B$31=1,H4978,I4978)</f>
        <v>0</v>
      </c>
    </row>
    <row r="4979" spans="1:10" x14ac:dyDescent="0.25">
      <c r="A4979">
        <v>4973</v>
      </c>
      <c r="B4979">
        <v>0</v>
      </c>
      <c r="C4979">
        <v>4555</v>
      </c>
      <c r="D4979">
        <f>MOD(A4979-1+'Peaker Keys'!$B$7,'Peaker Keys'!$B$5)</f>
        <v>4996</v>
      </c>
      <c r="E4979">
        <f>INT(D4979/'Peaker Keys'!$B$6)+1</f>
        <v>209</v>
      </c>
      <c r="F4979">
        <f>MOD(D4979,'Peaker Keys'!$B$6)</f>
        <v>4</v>
      </c>
      <c r="G4979" t="str">
        <f>VLOOKUP(E4979,Clustering!$A$6:$B$370,2,FALSE)</f>
        <v>Summer</v>
      </c>
      <c r="H4979">
        <f>IF('Peaker Keys'!$B$29&gt;0,MAX(0,MIN('Peaker Keys'!$B$10,B4979/'Peaker Keys'!$B$29)),0)</f>
        <v>0</v>
      </c>
      <c r="I4979">
        <f>MAX(0,MIN('Peaker Keys'!$B$10,C4979/'Peaker Keys'!$B$30))</f>
        <v>3.8156556645104651E-2</v>
      </c>
      <c r="J4979">
        <f>IF('Peaker Keys'!$B$31=1,H4979,I4979)</f>
        <v>0</v>
      </c>
    </row>
    <row r="4980" spans="1:10" x14ac:dyDescent="0.25">
      <c r="A4980">
        <v>4974</v>
      </c>
      <c r="B4980">
        <v>0</v>
      </c>
      <c r="C4980">
        <v>4555</v>
      </c>
      <c r="D4980">
        <f>MOD(A4980-1+'Peaker Keys'!$B$7,'Peaker Keys'!$B$5)</f>
        <v>4997</v>
      </c>
      <c r="E4980">
        <f>INT(D4980/'Peaker Keys'!$B$6)+1</f>
        <v>209</v>
      </c>
      <c r="F4980">
        <f>MOD(D4980,'Peaker Keys'!$B$6)</f>
        <v>5</v>
      </c>
      <c r="G4980" t="str">
        <f>VLOOKUP(E4980,Clustering!$A$6:$B$370,2,FALSE)</f>
        <v>Summer</v>
      </c>
      <c r="H4980">
        <f>IF('Peaker Keys'!$B$29&gt;0,MAX(0,MIN('Peaker Keys'!$B$10,B4980/'Peaker Keys'!$B$29)),0)</f>
        <v>0</v>
      </c>
      <c r="I4980">
        <f>MAX(0,MIN('Peaker Keys'!$B$10,C4980/'Peaker Keys'!$B$30))</f>
        <v>3.8156556645104651E-2</v>
      </c>
      <c r="J4980">
        <f>IF('Peaker Keys'!$B$31=1,H4980,I4980)</f>
        <v>0</v>
      </c>
    </row>
    <row r="4981" spans="1:10" x14ac:dyDescent="0.25">
      <c r="A4981">
        <v>4975</v>
      </c>
      <c r="B4981">
        <v>0</v>
      </c>
      <c r="C4981">
        <v>4555</v>
      </c>
      <c r="D4981">
        <f>MOD(A4981-1+'Peaker Keys'!$B$7,'Peaker Keys'!$B$5)</f>
        <v>4998</v>
      </c>
      <c r="E4981">
        <f>INT(D4981/'Peaker Keys'!$B$6)+1</f>
        <v>209</v>
      </c>
      <c r="F4981">
        <f>MOD(D4981,'Peaker Keys'!$B$6)</f>
        <v>6</v>
      </c>
      <c r="G4981" t="str">
        <f>VLOOKUP(E4981,Clustering!$A$6:$B$370,2,FALSE)</f>
        <v>Summer</v>
      </c>
      <c r="H4981">
        <f>IF('Peaker Keys'!$B$29&gt;0,MAX(0,MIN('Peaker Keys'!$B$10,B4981/'Peaker Keys'!$B$29)),0)</f>
        <v>0</v>
      </c>
      <c r="I4981">
        <f>MAX(0,MIN('Peaker Keys'!$B$10,C4981/'Peaker Keys'!$B$30))</f>
        <v>3.8156556645104651E-2</v>
      </c>
      <c r="J4981">
        <f>IF('Peaker Keys'!$B$31=1,H4981,I4981)</f>
        <v>0</v>
      </c>
    </row>
    <row r="4982" spans="1:10" x14ac:dyDescent="0.25">
      <c r="A4982">
        <v>4976</v>
      </c>
      <c r="B4982">
        <v>0</v>
      </c>
      <c r="C4982">
        <v>4555</v>
      </c>
      <c r="D4982">
        <f>MOD(A4982-1+'Peaker Keys'!$B$7,'Peaker Keys'!$B$5)</f>
        <v>4999</v>
      </c>
      <c r="E4982">
        <f>INT(D4982/'Peaker Keys'!$B$6)+1</f>
        <v>209</v>
      </c>
      <c r="F4982">
        <f>MOD(D4982,'Peaker Keys'!$B$6)</f>
        <v>7</v>
      </c>
      <c r="G4982" t="str">
        <f>VLOOKUP(E4982,Clustering!$A$6:$B$370,2,FALSE)</f>
        <v>Summer</v>
      </c>
      <c r="H4982">
        <f>IF('Peaker Keys'!$B$29&gt;0,MAX(0,MIN('Peaker Keys'!$B$10,B4982/'Peaker Keys'!$B$29)),0)</f>
        <v>0</v>
      </c>
      <c r="I4982">
        <f>MAX(0,MIN('Peaker Keys'!$B$10,C4982/'Peaker Keys'!$B$30))</f>
        <v>3.8156556645104651E-2</v>
      </c>
      <c r="J4982">
        <f>IF('Peaker Keys'!$B$31=1,H4982,I4982)</f>
        <v>0</v>
      </c>
    </row>
    <row r="4983" spans="1:10" x14ac:dyDescent="0.25">
      <c r="A4983">
        <v>4977</v>
      </c>
      <c r="B4983">
        <v>0</v>
      </c>
      <c r="C4983">
        <v>4555</v>
      </c>
      <c r="D4983">
        <f>MOD(A4983-1+'Peaker Keys'!$B$7,'Peaker Keys'!$B$5)</f>
        <v>5000</v>
      </c>
      <c r="E4983">
        <f>INT(D4983/'Peaker Keys'!$B$6)+1</f>
        <v>209</v>
      </c>
      <c r="F4983">
        <f>MOD(D4983,'Peaker Keys'!$B$6)</f>
        <v>8</v>
      </c>
      <c r="G4983" t="str">
        <f>VLOOKUP(E4983,Clustering!$A$6:$B$370,2,FALSE)</f>
        <v>Summer</v>
      </c>
      <c r="H4983">
        <f>IF('Peaker Keys'!$B$29&gt;0,MAX(0,MIN('Peaker Keys'!$B$10,B4983/'Peaker Keys'!$B$29)),0)</f>
        <v>0</v>
      </c>
      <c r="I4983">
        <f>MAX(0,MIN('Peaker Keys'!$B$10,C4983/'Peaker Keys'!$B$30))</f>
        <v>3.8156556645104651E-2</v>
      </c>
      <c r="J4983">
        <f>IF('Peaker Keys'!$B$31=1,H4983,I4983)</f>
        <v>0</v>
      </c>
    </row>
    <row r="4984" spans="1:10" x14ac:dyDescent="0.25">
      <c r="A4984">
        <v>4978</v>
      </c>
      <c r="B4984">
        <v>0</v>
      </c>
      <c r="C4984">
        <v>4555</v>
      </c>
      <c r="D4984">
        <f>MOD(A4984-1+'Peaker Keys'!$B$7,'Peaker Keys'!$B$5)</f>
        <v>5001</v>
      </c>
      <c r="E4984">
        <f>INT(D4984/'Peaker Keys'!$B$6)+1</f>
        <v>209</v>
      </c>
      <c r="F4984">
        <f>MOD(D4984,'Peaker Keys'!$B$6)</f>
        <v>9</v>
      </c>
      <c r="G4984" t="str">
        <f>VLOOKUP(E4984,Clustering!$A$6:$B$370,2,FALSE)</f>
        <v>Summer</v>
      </c>
      <c r="H4984">
        <f>IF('Peaker Keys'!$B$29&gt;0,MAX(0,MIN('Peaker Keys'!$B$10,B4984/'Peaker Keys'!$B$29)),0)</f>
        <v>0</v>
      </c>
      <c r="I4984">
        <f>MAX(0,MIN('Peaker Keys'!$B$10,C4984/'Peaker Keys'!$B$30))</f>
        <v>3.8156556645104651E-2</v>
      </c>
      <c r="J4984">
        <f>IF('Peaker Keys'!$B$31=1,H4984,I4984)</f>
        <v>0</v>
      </c>
    </row>
    <row r="4985" spans="1:10" x14ac:dyDescent="0.25">
      <c r="A4985">
        <v>4979</v>
      </c>
      <c r="B4985">
        <v>0</v>
      </c>
      <c r="C4985">
        <v>4808.5</v>
      </c>
      <c r="D4985">
        <f>MOD(A4985-1+'Peaker Keys'!$B$7,'Peaker Keys'!$B$5)</f>
        <v>5002</v>
      </c>
      <c r="E4985">
        <f>INT(D4985/'Peaker Keys'!$B$6)+1</f>
        <v>209</v>
      </c>
      <c r="F4985">
        <f>MOD(D4985,'Peaker Keys'!$B$6)</f>
        <v>10</v>
      </c>
      <c r="G4985" t="str">
        <f>VLOOKUP(E4985,Clustering!$A$6:$B$370,2,FALSE)</f>
        <v>Summer</v>
      </c>
      <c r="H4985">
        <f>IF('Peaker Keys'!$B$29&gt;0,MAX(0,MIN('Peaker Keys'!$B$10,B4985/'Peaker Keys'!$B$29)),0)</f>
        <v>0</v>
      </c>
      <c r="I4985">
        <f>MAX(0,MIN('Peaker Keys'!$B$10,C4985/'Peaker Keys'!$B$30))</f>
        <v>4.028008839253254E-2</v>
      </c>
      <c r="J4985">
        <f>IF('Peaker Keys'!$B$31=1,H4985,I4985)</f>
        <v>0</v>
      </c>
    </row>
    <row r="4986" spans="1:10" x14ac:dyDescent="0.25">
      <c r="A4986">
        <v>4980</v>
      </c>
      <c r="B4986">
        <v>0</v>
      </c>
      <c r="C4986">
        <v>6035.8</v>
      </c>
      <c r="D4986">
        <f>MOD(A4986-1+'Peaker Keys'!$B$7,'Peaker Keys'!$B$5)</f>
        <v>5003</v>
      </c>
      <c r="E4986">
        <f>INT(D4986/'Peaker Keys'!$B$6)+1</f>
        <v>209</v>
      </c>
      <c r="F4986">
        <f>MOD(D4986,'Peaker Keys'!$B$6)</f>
        <v>11</v>
      </c>
      <c r="G4986" t="str">
        <f>VLOOKUP(E4986,Clustering!$A$6:$B$370,2,FALSE)</f>
        <v>Summer</v>
      </c>
      <c r="H4986">
        <f>IF('Peaker Keys'!$B$29&gt;0,MAX(0,MIN('Peaker Keys'!$B$10,B4986/'Peaker Keys'!$B$29)),0)</f>
        <v>0</v>
      </c>
      <c r="I4986">
        <f>MAX(0,MIN('Peaker Keys'!$B$10,C4986/'Peaker Keys'!$B$30))</f>
        <v>5.0560997716470393E-2</v>
      </c>
      <c r="J4986">
        <f>IF('Peaker Keys'!$B$31=1,H4986,I4986)</f>
        <v>0</v>
      </c>
    </row>
    <row r="4987" spans="1:10" x14ac:dyDescent="0.25">
      <c r="A4987">
        <v>4981</v>
      </c>
      <c r="B4987">
        <v>0</v>
      </c>
      <c r="C4987">
        <v>8254.4</v>
      </c>
      <c r="D4987">
        <f>MOD(A4987-1+'Peaker Keys'!$B$7,'Peaker Keys'!$B$5)</f>
        <v>5004</v>
      </c>
      <c r="E4987">
        <f>INT(D4987/'Peaker Keys'!$B$6)+1</f>
        <v>209</v>
      </c>
      <c r="F4987">
        <f>MOD(D4987,'Peaker Keys'!$B$6)</f>
        <v>12</v>
      </c>
      <c r="G4987" t="str">
        <f>VLOOKUP(E4987,Clustering!$A$6:$B$370,2,FALSE)</f>
        <v>Summer</v>
      </c>
      <c r="H4987">
        <f>IF('Peaker Keys'!$B$29&gt;0,MAX(0,MIN('Peaker Keys'!$B$10,B4987/'Peaker Keys'!$B$29)),0)</f>
        <v>0</v>
      </c>
      <c r="I4987">
        <f>MAX(0,MIN('Peaker Keys'!$B$10,C4987/'Peaker Keys'!$B$30))</f>
        <v>6.9145879510724872E-2</v>
      </c>
      <c r="J4987">
        <f>IF('Peaker Keys'!$B$31=1,H4987,I4987)</f>
        <v>0</v>
      </c>
    </row>
    <row r="4988" spans="1:10" x14ac:dyDescent="0.25">
      <c r="A4988">
        <v>4982</v>
      </c>
      <c r="B4988">
        <v>67.900000000000006</v>
      </c>
      <c r="C4988">
        <v>14665.9</v>
      </c>
      <c r="D4988">
        <f>MOD(A4988-1+'Peaker Keys'!$B$7,'Peaker Keys'!$B$5)</f>
        <v>5005</v>
      </c>
      <c r="E4988">
        <f>INT(D4988/'Peaker Keys'!$B$6)+1</f>
        <v>209</v>
      </c>
      <c r="F4988">
        <f>MOD(D4988,'Peaker Keys'!$B$6)</f>
        <v>13</v>
      </c>
      <c r="G4988" t="str">
        <f>VLOOKUP(E4988,Clustering!$A$6:$B$370,2,FALSE)</f>
        <v>Summer</v>
      </c>
      <c r="H4988">
        <f>IF('Peaker Keys'!$B$29&gt;0,MAX(0,MIN('Peaker Keys'!$B$10,B4988/'Peaker Keys'!$B$29)),0)</f>
        <v>0.15968955785512701</v>
      </c>
      <c r="I4988">
        <f>MAX(0,MIN('Peaker Keys'!$B$10,C4988/'Peaker Keys'!$B$30))</f>
        <v>0.12285406017594737</v>
      </c>
      <c r="J4988">
        <f>IF('Peaker Keys'!$B$31=1,H4988,I4988)</f>
        <v>0.15968955785512701</v>
      </c>
    </row>
    <row r="4989" spans="1:10" x14ac:dyDescent="0.25">
      <c r="A4989">
        <v>4983</v>
      </c>
      <c r="B4989">
        <v>166.9</v>
      </c>
      <c r="C4989">
        <v>19254.5</v>
      </c>
      <c r="D4989">
        <f>MOD(A4989-1+'Peaker Keys'!$B$7,'Peaker Keys'!$B$5)</f>
        <v>5006</v>
      </c>
      <c r="E4989">
        <f>INT(D4989/'Peaker Keys'!$B$6)+1</f>
        <v>209</v>
      </c>
      <c r="F4989">
        <f>MOD(D4989,'Peaker Keys'!$B$6)</f>
        <v>14</v>
      </c>
      <c r="G4989" t="str">
        <f>VLOOKUP(E4989,Clustering!$A$6:$B$370,2,FALSE)</f>
        <v>Summer</v>
      </c>
      <c r="H4989">
        <f>IF('Peaker Keys'!$B$29&gt;0,MAX(0,MIN('Peaker Keys'!$B$10,B4989/'Peaker Keys'!$B$29)),0)</f>
        <v>0.39252116650987773</v>
      </c>
      <c r="I4989">
        <f>MAX(0,MIN('Peaker Keys'!$B$10,C4989/'Peaker Keys'!$B$30))</f>
        <v>0.16129207901716081</v>
      </c>
      <c r="J4989">
        <f>IF('Peaker Keys'!$B$31=1,H4989,I4989)</f>
        <v>0.39252116650987773</v>
      </c>
    </row>
    <row r="4990" spans="1:10" x14ac:dyDescent="0.25">
      <c r="A4990">
        <v>4984</v>
      </c>
      <c r="B4990">
        <v>166.9</v>
      </c>
      <c r="C4990">
        <v>21391.9</v>
      </c>
      <c r="D4990">
        <f>MOD(A4990-1+'Peaker Keys'!$B$7,'Peaker Keys'!$B$5)</f>
        <v>5007</v>
      </c>
      <c r="E4990">
        <f>INT(D4990/'Peaker Keys'!$B$6)+1</f>
        <v>209</v>
      </c>
      <c r="F4990">
        <f>MOD(D4990,'Peaker Keys'!$B$6)</f>
        <v>15</v>
      </c>
      <c r="G4990" t="str">
        <f>VLOOKUP(E4990,Clustering!$A$6:$B$370,2,FALSE)</f>
        <v>Summer</v>
      </c>
      <c r="H4990">
        <f>IF('Peaker Keys'!$B$29&gt;0,MAX(0,MIN('Peaker Keys'!$B$10,B4990/'Peaker Keys'!$B$29)),0)</f>
        <v>0.39252116650987773</v>
      </c>
      <c r="I4990">
        <f>MAX(0,MIN('Peaker Keys'!$B$10,C4990/'Peaker Keys'!$B$30))</f>
        <v>0.1791967605041524</v>
      </c>
      <c r="J4990">
        <f>IF('Peaker Keys'!$B$31=1,H4990,I4990)</f>
        <v>0.39252116650987773</v>
      </c>
    </row>
    <row r="4991" spans="1:10" x14ac:dyDescent="0.25">
      <c r="A4991">
        <v>4985</v>
      </c>
      <c r="B4991">
        <v>166.9</v>
      </c>
      <c r="C4991">
        <v>26971.1</v>
      </c>
      <c r="D4991">
        <f>MOD(A4991-1+'Peaker Keys'!$B$7,'Peaker Keys'!$B$5)</f>
        <v>5008</v>
      </c>
      <c r="E4991">
        <f>INT(D4991/'Peaker Keys'!$B$6)+1</f>
        <v>209</v>
      </c>
      <c r="F4991">
        <f>MOD(D4991,'Peaker Keys'!$B$6)</f>
        <v>16</v>
      </c>
      <c r="G4991" t="str">
        <f>VLOOKUP(E4991,Clustering!$A$6:$B$370,2,FALSE)</f>
        <v>Summer</v>
      </c>
      <c r="H4991">
        <f>IF('Peaker Keys'!$B$29&gt;0,MAX(0,MIN('Peaker Keys'!$B$10,B4991/'Peaker Keys'!$B$29)),0)</f>
        <v>0.39252116650987773</v>
      </c>
      <c r="I4991">
        <f>MAX(0,MIN('Peaker Keys'!$B$10,C4991/'Peaker Keys'!$B$30))</f>
        <v>0.22593288801993017</v>
      </c>
      <c r="J4991">
        <f>IF('Peaker Keys'!$B$31=1,H4991,I4991)</f>
        <v>0.39252116650987773</v>
      </c>
    </row>
    <row r="4992" spans="1:10" x14ac:dyDescent="0.25">
      <c r="A4992">
        <v>4986</v>
      </c>
      <c r="B4992">
        <v>166.9</v>
      </c>
      <c r="C4992">
        <v>35965.1</v>
      </c>
      <c r="D4992">
        <f>MOD(A4992-1+'Peaker Keys'!$B$7,'Peaker Keys'!$B$5)</f>
        <v>5009</v>
      </c>
      <c r="E4992">
        <f>INT(D4992/'Peaker Keys'!$B$6)+1</f>
        <v>209</v>
      </c>
      <c r="F4992">
        <f>MOD(D4992,'Peaker Keys'!$B$6)</f>
        <v>17</v>
      </c>
      <c r="G4992" t="str">
        <f>VLOOKUP(E4992,Clustering!$A$6:$B$370,2,FALSE)</f>
        <v>Summer</v>
      </c>
      <c r="H4992">
        <f>IF('Peaker Keys'!$B$29&gt;0,MAX(0,MIN('Peaker Keys'!$B$10,B4992/'Peaker Keys'!$B$29)),0)</f>
        <v>0.39252116650987773</v>
      </c>
      <c r="I4992">
        <f>MAX(0,MIN('Peaker Keys'!$B$10,C4992/'Peaker Keys'!$B$30))</f>
        <v>0.30127428658547822</v>
      </c>
      <c r="J4992">
        <f>IF('Peaker Keys'!$B$31=1,H4992,I4992)</f>
        <v>0.39252116650987773</v>
      </c>
    </row>
    <row r="4993" spans="1:10" x14ac:dyDescent="0.25">
      <c r="A4993">
        <v>4987</v>
      </c>
      <c r="B4993">
        <v>166.9</v>
      </c>
      <c r="C4993">
        <v>42636</v>
      </c>
      <c r="D4993">
        <f>MOD(A4993-1+'Peaker Keys'!$B$7,'Peaker Keys'!$B$5)</f>
        <v>5010</v>
      </c>
      <c r="E4993">
        <f>INT(D4993/'Peaker Keys'!$B$6)+1</f>
        <v>209</v>
      </c>
      <c r="F4993">
        <f>MOD(D4993,'Peaker Keys'!$B$6)</f>
        <v>18</v>
      </c>
      <c r="G4993" t="str">
        <f>VLOOKUP(E4993,Clustering!$A$6:$B$370,2,FALSE)</f>
        <v>Summer</v>
      </c>
      <c r="H4993">
        <f>IF('Peaker Keys'!$B$29&gt;0,MAX(0,MIN('Peaker Keys'!$B$10,B4993/'Peaker Keys'!$B$29)),0)</f>
        <v>0.39252116650987773</v>
      </c>
      <c r="I4993">
        <f>MAX(0,MIN('Peaker Keys'!$B$10,C4993/'Peaker Keys'!$B$30))</f>
        <v>0.35715542241946913</v>
      </c>
      <c r="J4993">
        <f>IF('Peaker Keys'!$B$31=1,H4993,I4993)</f>
        <v>0.39252116650987773</v>
      </c>
    </row>
    <row r="4994" spans="1:10" x14ac:dyDescent="0.25">
      <c r="A4994">
        <v>4988</v>
      </c>
      <c r="B4994">
        <v>166.9</v>
      </c>
      <c r="C4994">
        <v>38735.1</v>
      </c>
      <c r="D4994">
        <f>MOD(A4994-1+'Peaker Keys'!$B$7,'Peaker Keys'!$B$5)</f>
        <v>5011</v>
      </c>
      <c r="E4994">
        <f>INT(D4994/'Peaker Keys'!$B$6)+1</f>
        <v>209</v>
      </c>
      <c r="F4994">
        <f>MOD(D4994,'Peaker Keys'!$B$6)</f>
        <v>19</v>
      </c>
      <c r="G4994" t="str">
        <f>VLOOKUP(E4994,Clustering!$A$6:$B$370,2,FALSE)</f>
        <v>Summer</v>
      </c>
      <c r="H4994">
        <f>IF('Peaker Keys'!$B$29&gt;0,MAX(0,MIN('Peaker Keys'!$B$10,B4994/'Peaker Keys'!$B$29)),0)</f>
        <v>0.39252116650987773</v>
      </c>
      <c r="I4994">
        <f>MAX(0,MIN('Peaker Keys'!$B$10,C4994/'Peaker Keys'!$B$30))</f>
        <v>0.32447816406230362</v>
      </c>
      <c r="J4994">
        <f>IF('Peaker Keys'!$B$31=1,H4994,I4994)</f>
        <v>0.39252116650987773</v>
      </c>
    </row>
    <row r="4995" spans="1:10" x14ac:dyDescent="0.25">
      <c r="A4995">
        <v>4989</v>
      </c>
      <c r="B4995">
        <v>166.9</v>
      </c>
      <c r="C4995">
        <v>25448.799999999999</v>
      </c>
      <c r="D4995">
        <f>MOD(A4995-1+'Peaker Keys'!$B$7,'Peaker Keys'!$B$5)</f>
        <v>5012</v>
      </c>
      <c r="E4995">
        <f>INT(D4995/'Peaker Keys'!$B$6)+1</f>
        <v>209</v>
      </c>
      <c r="F4995">
        <f>MOD(D4995,'Peaker Keys'!$B$6)</f>
        <v>20</v>
      </c>
      <c r="G4995" t="str">
        <f>VLOOKUP(E4995,Clustering!$A$6:$B$370,2,FALSE)</f>
        <v>Summer</v>
      </c>
      <c r="H4995">
        <f>IF('Peaker Keys'!$B$29&gt;0,MAX(0,MIN('Peaker Keys'!$B$10,B4995/'Peaker Keys'!$B$29)),0)</f>
        <v>0.39252116650987773</v>
      </c>
      <c r="I4995">
        <f>MAX(0,MIN('Peaker Keys'!$B$10,C4995/'Peaker Keys'!$B$30))</f>
        <v>0.2131808076289658</v>
      </c>
      <c r="J4995">
        <f>IF('Peaker Keys'!$B$31=1,H4995,I4995)</f>
        <v>0.39252116650987773</v>
      </c>
    </row>
    <row r="4996" spans="1:10" x14ac:dyDescent="0.25">
      <c r="A4996">
        <v>4990</v>
      </c>
      <c r="B4996">
        <v>166.9</v>
      </c>
      <c r="C4996">
        <v>16173.4</v>
      </c>
      <c r="D4996">
        <f>MOD(A4996-1+'Peaker Keys'!$B$7,'Peaker Keys'!$B$5)</f>
        <v>5013</v>
      </c>
      <c r="E4996">
        <f>INT(D4996/'Peaker Keys'!$B$6)+1</f>
        <v>209</v>
      </c>
      <c r="F4996">
        <f>MOD(D4996,'Peaker Keys'!$B$6)</f>
        <v>21</v>
      </c>
      <c r="G4996" t="str">
        <f>VLOOKUP(E4996,Clustering!$A$6:$B$370,2,FALSE)</f>
        <v>Summer</v>
      </c>
      <c r="H4996">
        <f>IF('Peaker Keys'!$B$29&gt;0,MAX(0,MIN('Peaker Keys'!$B$10,B4996/'Peaker Keys'!$B$29)),0)</f>
        <v>0.39252116650987773</v>
      </c>
      <c r="I4996">
        <f>MAX(0,MIN('Peaker Keys'!$B$10,C4996/'Peaker Keys'!$B$30))</f>
        <v>0.1354821631710067</v>
      </c>
      <c r="J4996">
        <f>IF('Peaker Keys'!$B$31=1,H4996,I4996)</f>
        <v>0.39252116650987773</v>
      </c>
    </row>
    <row r="4997" spans="1:10" x14ac:dyDescent="0.25">
      <c r="A4997">
        <v>4991</v>
      </c>
      <c r="B4997">
        <v>166.9</v>
      </c>
      <c r="C4997">
        <v>6711.4</v>
      </c>
      <c r="D4997">
        <f>MOD(A4997-1+'Peaker Keys'!$B$7,'Peaker Keys'!$B$5)</f>
        <v>5014</v>
      </c>
      <c r="E4997">
        <f>INT(D4997/'Peaker Keys'!$B$6)+1</f>
        <v>209</v>
      </c>
      <c r="F4997">
        <f>MOD(D4997,'Peaker Keys'!$B$6)</f>
        <v>22</v>
      </c>
      <c r="G4997" t="str">
        <f>VLOOKUP(E4997,Clustering!$A$6:$B$370,2,FALSE)</f>
        <v>Summer</v>
      </c>
      <c r="H4997">
        <f>IF('Peaker Keys'!$B$29&gt;0,MAX(0,MIN('Peaker Keys'!$B$10,B4997/'Peaker Keys'!$B$29)),0)</f>
        <v>0.39252116650987773</v>
      </c>
      <c r="I4997">
        <f>MAX(0,MIN('Peaker Keys'!$B$10,C4997/'Peaker Keys'!$B$30))</f>
        <v>5.6220398302514893E-2</v>
      </c>
      <c r="J4997">
        <f>IF('Peaker Keys'!$B$31=1,H4997,I4997)</f>
        <v>0.39252116650987773</v>
      </c>
    </row>
    <row r="4998" spans="1:10" x14ac:dyDescent="0.25">
      <c r="A4998">
        <v>4992</v>
      </c>
      <c r="B4998">
        <v>166.9</v>
      </c>
      <c r="C4998">
        <v>5241.7</v>
      </c>
      <c r="D4998">
        <f>MOD(A4998-1+'Peaker Keys'!$B$7,'Peaker Keys'!$B$5)</f>
        <v>5015</v>
      </c>
      <c r="E4998">
        <f>INT(D4998/'Peaker Keys'!$B$6)+1</f>
        <v>209</v>
      </c>
      <c r="F4998">
        <f>MOD(D4998,'Peaker Keys'!$B$6)</f>
        <v>23</v>
      </c>
      <c r="G4998" t="str">
        <f>VLOOKUP(E4998,Clustering!$A$6:$B$370,2,FALSE)</f>
        <v>Summer</v>
      </c>
      <c r="H4998">
        <f>IF('Peaker Keys'!$B$29&gt;0,MAX(0,MIN('Peaker Keys'!$B$10,B4998/'Peaker Keys'!$B$29)),0)</f>
        <v>0.39252116650987773</v>
      </c>
      <c r="I4998">
        <f>MAX(0,MIN('Peaker Keys'!$B$10,C4998/'Peaker Keys'!$B$30))</f>
        <v>4.3908940278077943E-2</v>
      </c>
      <c r="J4998">
        <f>IF('Peaker Keys'!$B$31=1,H4998,I4998)</f>
        <v>0.39252116650987773</v>
      </c>
    </row>
    <row r="4999" spans="1:10" x14ac:dyDescent="0.25">
      <c r="A4999">
        <v>4993</v>
      </c>
      <c r="B4999">
        <v>166.9</v>
      </c>
      <c r="C4999">
        <v>5231</v>
      </c>
      <c r="D4999">
        <f>MOD(A4999-1+'Peaker Keys'!$B$7,'Peaker Keys'!$B$5)</f>
        <v>5016</v>
      </c>
      <c r="E4999">
        <f>INT(D4999/'Peaker Keys'!$B$6)+1</f>
        <v>210</v>
      </c>
      <c r="F4999">
        <f>MOD(D4999,'Peaker Keys'!$B$6)</f>
        <v>0</v>
      </c>
      <c r="G4999" t="str">
        <f>VLOOKUP(E4999,Clustering!$A$6:$B$370,2,FALSE)</f>
        <v>Summer Peak</v>
      </c>
      <c r="H4999">
        <f>IF('Peaker Keys'!$B$29&gt;0,MAX(0,MIN('Peaker Keys'!$B$10,B4999/'Peaker Keys'!$B$29)),0)</f>
        <v>0.39252116650987773</v>
      </c>
      <c r="I4999">
        <f>MAX(0,MIN('Peaker Keys'!$B$10,C4999/'Peaker Keys'!$B$30))</f>
        <v>4.381930797157902E-2</v>
      </c>
      <c r="J4999">
        <f>IF('Peaker Keys'!$B$31=1,H4999,I4999)</f>
        <v>0.39252116650987773</v>
      </c>
    </row>
    <row r="5000" spans="1:10" x14ac:dyDescent="0.25">
      <c r="A5000">
        <v>4994</v>
      </c>
      <c r="B5000">
        <v>166.9</v>
      </c>
      <c r="C5000">
        <v>5231</v>
      </c>
      <c r="D5000">
        <f>MOD(A5000-1+'Peaker Keys'!$B$7,'Peaker Keys'!$B$5)</f>
        <v>5017</v>
      </c>
      <c r="E5000">
        <f>INT(D5000/'Peaker Keys'!$B$6)+1</f>
        <v>210</v>
      </c>
      <c r="F5000">
        <f>MOD(D5000,'Peaker Keys'!$B$6)</f>
        <v>1</v>
      </c>
      <c r="G5000" t="str">
        <f>VLOOKUP(E5000,Clustering!$A$6:$B$370,2,FALSE)</f>
        <v>Summer Peak</v>
      </c>
      <c r="H5000">
        <f>IF('Peaker Keys'!$B$29&gt;0,MAX(0,MIN('Peaker Keys'!$B$10,B5000/'Peaker Keys'!$B$29)),0)</f>
        <v>0.39252116650987773</v>
      </c>
      <c r="I5000">
        <f>MAX(0,MIN('Peaker Keys'!$B$10,C5000/'Peaker Keys'!$B$30))</f>
        <v>4.381930797157902E-2</v>
      </c>
      <c r="J5000">
        <f>IF('Peaker Keys'!$B$31=1,H5000,I5000)</f>
        <v>0.39252116650987773</v>
      </c>
    </row>
    <row r="5001" spans="1:10" x14ac:dyDescent="0.25">
      <c r="A5001">
        <v>4995</v>
      </c>
      <c r="B5001">
        <v>166.9</v>
      </c>
      <c r="C5001">
        <v>5194.8</v>
      </c>
      <c r="D5001">
        <f>MOD(A5001-1+'Peaker Keys'!$B$7,'Peaker Keys'!$B$5)</f>
        <v>5018</v>
      </c>
      <c r="E5001">
        <f>INT(D5001/'Peaker Keys'!$B$6)+1</f>
        <v>210</v>
      </c>
      <c r="F5001">
        <f>MOD(D5001,'Peaker Keys'!$B$6)</f>
        <v>2</v>
      </c>
      <c r="G5001" t="str">
        <f>VLOOKUP(E5001,Clustering!$A$6:$B$370,2,FALSE)</f>
        <v>Summer Peak</v>
      </c>
      <c r="H5001">
        <f>IF('Peaker Keys'!$B$29&gt;0,MAX(0,MIN('Peaker Keys'!$B$10,B5001/'Peaker Keys'!$B$29)),0)</f>
        <v>0.39252116650987773</v>
      </c>
      <c r="I5001">
        <f>MAX(0,MIN('Peaker Keys'!$B$10,C5001/'Peaker Keys'!$B$30))</f>
        <v>4.3516065962676105E-2</v>
      </c>
      <c r="J5001">
        <f>IF('Peaker Keys'!$B$31=1,H5001,I5001)</f>
        <v>0.39252116650987773</v>
      </c>
    </row>
    <row r="5002" spans="1:10" x14ac:dyDescent="0.25">
      <c r="A5002">
        <v>4996</v>
      </c>
      <c r="B5002">
        <v>166.9</v>
      </c>
      <c r="C5002">
        <v>5167.3999999999996</v>
      </c>
      <c r="D5002">
        <f>MOD(A5002-1+'Peaker Keys'!$B$7,'Peaker Keys'!$B$5)</f>
        <v>5019</v>
      </c>
      <c r="E5002">
        <f>INT(D5002/'Peaker Keys'!$B$6)+1</f>
        <v>210</v>
      </c>
      <c r="F5002">
        <f>MOD(D5002,'Peaker Keys'!$B$6)</f>
        <v>3</v>
      </c>
      <c r="G5002" t="str">
        <f>VLOOKUP(E5002,Clustering!$A$6:$B$370,2,FALSE)</f>
        <v>Summer Peak</v>
      </c>
      <c r="H5002">
        <f>IF('Peaker Keys'!$B$29&gt;0,MAX(0,MIN('Peaker Keys'!$B$10,B5002/'Peaker Keys'!$B$29)),0)</f>
        <v>0.39252116650987773</v>
      </c>
      <c r="I5002">
        <f>MAX(0,MIN('Peaker Keys'!$B$10,C5002/'Peaker Keys'!$B$30))</f>
        <v>4.328654024323024E-2</v>
      </c>
      <c r="J5002">
        <f>IF('Peaker Keys'!$B$31=1,H5002,I5002)</f>
        <v>0.39252116650987773</v>
      </c>
    </row>
    <row r="5003" spans="1:10" x14ac:dyDescent="0.25">
      <c r="A5003">
        <v>4997</v>
      </c>
      <c r="B5003">
        <v>166.9</v>
      </c>
      <c r="C5003">
        <v>5167.3999999999996</v>
      </c>
      <c r="D5003">
        <f>MOD(A5003-1+'Peaker Keys'!$B$7,'Peaker Keys'!$B$5)</f>
        <v>5020</v>
      </c>
      <c r="E5003">
        <f>INT(D5003/'Peaker Keys'!$B$6)+1</f>
        <v>210</v>
      </c>
      <c r="F5003">
        <f>MOD(D5003,'Peaker Keys'!$B$6)</f>
        <v>4</v>
      </c>
      <c r="G5003" t="str">
        <f>VLOOKUP(E5003,Clustering!$A$6:$B$370,2,FALSE)</f>
        <v>Summer Peak</v>
      </c>
      <c r="H5003">
        <f>IF('Peaker Keys'!$B$29&gt;0,MAX(0,MIN('Peaker Keys'!$B$10,B5003/'Peaker Keys'!$B$29)),0)</f>
        <v>0.39252116650987773</v>
      </c>
      <c r="I5003">
        <f>MAX(0,MIN('Peaker Keys'!$B$10,C5003/'Peaker Keys'!$B$30))</f>
        <v>4.328654024323024E-2</v>
      </c>
      <c r="J5003">
        <f>IF('Peaker Keys'!$B$31=1,H5003,I5003)</f>
        <v>0.39252116650987773</v>
      </c>
    </row>
    <row r="5004" spans="1:10" x14ac:dyDescent="0.25">
      <c r="A5004">
        <v>4998</v>
      </c>
      <c r="B5004">
        <v>166.9</v>
      </c>
      <c r="C5004">
        <v>5167.3999999999996</v>
      </c>
      <c r="D5004">
        <f>MOD(A5004-1+'Peaker Keys'!$B$7,'Peaker Keys'!$B$5)</f>
        <v>5021</v>
      </c>
      <c r="E5004">
        <f>INT(D5004/'Peaker Keys'!$B$6)+1</f>
        <v>210</v>
      </c>
      <c r="F5004">
        <f>MOD(D5004,'Peaker Keys'!$B$6)</f>
        <v>5</v>
      </c>
      <c r="G5004" t="str">
        <f>VLOOKUP(E5004,Clustering!$A$6:$B$370,2,FALSE)</f>
        <v>Summer Peak</v>
      </c>
      <c r="H5004">
        <f>IF('Peaker Keys'!$B$29&gt;0,MAX(0,MIN('Peaker Keys'!$B$10,B5004/'Peaker Keys'!$B$29)),0)</f>
        <v>0.39252116650987773</v>
      </c>
      <c r="I5004">
        <f>MAX(0,MIN('Peaker Keys'!$B$10,C5004/'Peaker Keys'!$B$30))</f>
        <v>4.328654024323024E-2</v>
      </c>
      <c r="J5004">
        <f>IF('Peaker Keys'!$B$31=1,H5004,I5004)</f>
        <v>0.39252116650987773</v>
      </c>
    </row>
    <row r="5005" spans="1:10" x14ac:dyDescent="0.25">
      <c r="A5005">
        <v>4999</v>
      </c>
      <c r="B5005">
        <v>166.9</v>
      </c>
      <c r="C5005">
        <v>5167.3999999999996</v>
      </c>
      <c r="D5005">
        <f>MOD(A5005-1+'Peaker Keys'!$B$7,'Peaker Keys'!$B$5)</f>
        <v>5022</v>
      </c>
      <c r="E5005">
        <f>INT(D5005/'Peaker Keys'!$B$6)+1</f>
        <v>210</v>
      </c>
      <c r="F5005">
        <f>MOD(D5005,'Peaker Keys'!$B$6)</f>
        <v>6</v>
      </c>
      <c r="G5005" t="str">
        <f>VLOOKUP(E5005,Clustering!$A$6:$B$370,2,FALSE)</f>
        <v>Summer Peak</v>
      </c>
      <c r="H5005">
        <f>IF('Peaker Keys'!$B$29&gt;0,MAX(0,MIN('Peaker Keys'!$B$10,B5005/'Peaker Keys'!$B$29)),0)</f>
        <v>0.39252116650987773</v>
      </c>
      <c r="I5005">
        <f>MAX(0,MIN('Peaker Keys'!$B$10,C5005/'Peaker Keys'!$B$30))</f>
        <v>4.328654024323024E-2</v>
      </c>
      <c r="J5005">
        <f>IF('Peaker Keys'!$B$31=1,H5005,I5005)</f>
        <v>0.39252116650987773</v>
      </c>
    </row>
    <row r="5006" spans="1:10" x14ac:dyDescent="0.25">
      <c r="A5006">
        <v>5000</v>
      </c>
      <c r="B5006">
        <v>166.9</v>
      </c>
      <c r="C5006">
        <v>5167.3999999999996</v>
      </c>
      <c r="D5006">
        <f>MOD(A5006-1+'Peaker Keys'!$B$7,'Peaker Keys'!$B$5)</f>
        <v>5023</v>
      </c>
      <c r="E5006">
        <f>INT(D5006/'Peaker Keys'!$B$6)+1</f>
        <v>210</v>
      </c>
      <c r="F5006">
        <f>MOD(D5006,'Peaker Keys'!$B$6)</f>
        <v>7</v>
      </c>
      <c r="G5006" t="str">
        <f>VLOOKUP(E5006,Clustering!$A$6:$B$370,2,FALSE)</f>
        <v>Summer Peak</v>
      </c>
      <c r="H5006">
        <f>IF('Peaker Keys'!$B$29&gt;0,MAX(0,MIN('Peaker Keys'!$B$10,B5006/'Peaker Keys'!$B$29)),0)</f>
        <v>0.39252116650987773</v>
      </c>
      <c r="I5006">
        <f>MAX(0,MIN('Peaker Keys'!$B$10,C5006/'Peaker Keys'!$B$30))</f>
        <v>4.328654024323024E-2</v>
      </c>
      <c r="J5006">
        <f>IF('Peaker Keys'!$B$31=1,H5006,I5006)</f>
        <v>0.39252116650987773</v>
      </c>
    </row>
    <row r="5007" spans="1:10" x14ac:dyDescent="0.25">
      <c r="A5007">
        <v>5001</v>
      </c>
      <c r="B5007">
        <v>166.9</v>
      </c>
      <c r="C5007">
        <v>5167.3999999999996</v>
      </c>
      <c r="D5007">
        <f>MOD(A5007-1+'Peaker Keys'!$B$7,'Peaker Keys'!$B$5)</f>
        <v>5024</v>
      </c>
      <c r="E5007">
        <f>INT(D5007/'Peaker Keys'!$B$6)+1</f>
        <v>210</v>
      </c>
      <c r="F5007">
        <f>MOD(D5007,'Peaker Keys'!$B$6)</f>
        <v>8</v>
      </c>
      <c r="G5007" t="str">
        <f>VLOOKUP(E5007,Clustering!$A$6:$B$370,2,FALSE)</f>
        <v>Summer Peak</v>
      </c>
      <c r="H5007">
        <f>IF('Peaker Keys'!$B$29&gt;0,MAX(0,MIN('Peaker Keys'!$B$10,B5007/'Peaker Keys'!$B$29)),0)</f>
        <v>0.39252116650987773</v>
      </c>
      <c r="I5007">
        <f>MAX(0,MIN('Peaker Keys'!$B$10,C5007/'Peaker Keys'!$B$30))</f>
        <v>4.328654024323024E-2</v>
      </c>
      <c r="J5007">
        <f>IF('Peaker Keys'!$B$31=1,H5007,I5007)</f>
        <v>0.39252116650987773</v>
      </c>
    </row>
    <row r="5008" spans="1:10" x14ac:dyDescent="0.25">
      <c r="A5008">
        <v>5002</v>
      </c>
      <c r="B5008">
        <v>166.9</v>
      </c>
      <c r="C5008">
        <v>5167.3999999999996</v>
      </c>
      <c r="D5008">
        <f>MOD(A5008-1+'Peaker Keys'!$B$7,'Peaker Keys'!$B$5)</f>
        <v>5025</v>
      </c>
      <c r="E5008">
        <f>INT(D5008/'Peaker Keys'!$B$6)+1</f>
        <v>210</v>
      </c>
      <c r="F5008">
        <f>MOD(D5008,'Peaker Keys'!$B$6)</f>
        <v>9</v>
      </c>
      <c r="G5008" t="str">
        <f>VLOOKUP(E5008,Clustering!$A$6:$B$370,2,FALSE)</f>
        <v>Summer Peak</v>
      </c>
      <c r="H5008">
        <f>IF('Peaker Keys'!$B$29&gt;0,MAX(0,MIN('Peaker Keys'!$B$10,B5008/'Peaker Keys'!$B$29)),0)</f>
        <v>0.39252116650987773</v>
      </c>
      <c r="I5008">
        <f>MAX(0,MIN('Peaker Keys'!$B$10,C5008/'Peaker Keys'!$B$30))</f>
        <v>4.328654024323024E-2</v>
      </c>
      <c r="J5008">
        <f>IF('Peaker Keys'!$B$31=1,H5008,I5008)</f>
        <v>0.39252116650987773</v>
      </c>
    </row>
    <row r="5009" spans="1:10" x14ac:dyDescent="0.25">
      <c r="A5009">
        <v>5003</v>
      </c>
      <c r="B5009">
        <v>166.9</v>
      </c>
      <c r="C5009">
        <v>5170.1000000000004</v>
      </c>
      <c r="D5009">
        <f>MOD(A5009-1+'Peaker Keys'!$B$7,'Peaker Keys'!$B$5)</f>
        <v>5026</v>
      </c>
      <c r="E5009">
        <f>INT(D5009/'Peaker Keys'!$B$6)+1</f>
        <v>210</v>
      </c>
      <c r="F5009">
        <f>MOD(D5009,'Peaker Keys'!$B$6)</f>
        <v>10</v>
      </c>
      <c r="G5009" t="str">
        <f>VLOOKUP(E5009,Clustering!$A$6:$B$370,2,FALSE)</f>
        <v>Summer Peak</v>
      </c>
      <c r="H5009">
        <f>IF('Peaker Keys'!$B$29&gt;0,MAX(0,MIN('Peaker Keys'!$B$10,B5009/'Peaker Keys'!$B$29)),0)</f>
        <v>0.39252116650987773</v>
      </c>
      <c r="I5009">
        <f>MAX(0,MIN('Peaker Keys'!$B$10,C5009/'Peaker Keys'!$B$30))</f>
        <v>4.3309157741131844E-2</v>
      </c>
      <c r="J5009">
        <f>IF('Peaker Keys'!$B$31=1,H5009,I5009)</f>
        <v>0.39252116650987773</v>
      </c>
    </row>
    <row r="5010" spans="1:10" x14ac:dyDescent="0.25">
      <c r="A5010">
        <v>5004</v>
      </c>
      <c r="B5010">
        <v>225.4</v>
      </c>
      <c r="C5010">
        <v>6344.1</v>
      </c>
      <c r="D5010">
        <f>MOD(A5010-1+'Peaker Keys'!$B$7,'Peaker Keys'!$B$5)</f>
        <v>5027</v>
      </c>
      <c r="E5010">
        <f>INT(D5010/'Peaker Keys'!$B$6)+1</f>
        <v>210</v>
      </c>
      <c r="F5010">
        <f>MOD(D5010,'Peaker Keys'!$B$6)</f>
        <v>11</v>
      </c>
      <c r="G5010" t="str">
        <f>VLOOKUP(E5010,Clustering!$A$6:$B$370,2,FALSE)</f>
        <v>Summer Peak</v>
      </c>
      <c r="H5010">
        <f>IF('Peaker Keys'!$B$29&gt;0,MAX(0,MIN('Peaker Keys'!$B$10,B5010/'Peaker Keys'!$B$29)),0)</f>
        <v>0.53010348071495772</v>
      </c>
      <c r="I5010">
        <f>MAX(0,MIN('Peaker Keys'!$B$10,C5010/'Peaker Keys'!$B$30))</f>
        <v>5.3143580902789991E-2</v>
      </c>
      <c r="J5010">
        <f>IF('Peaker Keys'!$B$31=1,H5010,I5010)</f>
        <v>0.53010348071495772</v>
      </c>
    </row>
    <row r="5011" spans="1:10" x14ac:dyDescent="0.25">
      <c r="A5011">
        <v>5005</v>
      </c>
      <c r="B5011">
        <v>225.4</v>
      </c>
      <c r="C5011">
        <v>8991.7000000000007</v>
      </c>
      <c r="D5011">
        <f>MOD(A5011-1+'Peaker Keys'!$B$7,'Peaker Keys'!$B$5)</f>
        <v>5028</v>
      </c>
      <c r="E5011">
        <f>INT(D5011/'Peaker Keys'!$B$6)+1</f>
        <v>210</v>
      </c>
      <c r="F5011">
        <f>MOD(D5011,'Peaker Keys'!$B$6)</f>
        <v>12</v>
      </c>
      <c r="G5011" t="str">
        <f>VLOOKUP(E5011,Clustering!$A$6:$B$370,2,FALSE)</f>
        <v>Summer Peak</v>
      </c>
      <c r="H5011">
        <f>IF('Peaker Keys'!$B$29&gt;0,MAX(0,MIN('Peaker Keys'!$B$10,B5011/'Peaker Keys'!$B$29)),0)</f>
        <v>0.53010348071495772</v>
      </c>
      <c r="I5011">
        <f>MAX(0,MIN('Peaker Keys'!$B$10,C5011/'Peaker Keys'!$B$30))</f>
        <v>7.5322131808076287E-2</v>
      </c>
      <c r="J5011">
        <f>IF('Peaker Keys'!$B$31=1,H5011,I5011)</f>
        <v>0.53010348071495772</v>
      </c>
    </row>
    <row r="5012" spans="1:10" x14ac:dyDescent="0.25">
      <c r="A5012">
        <v>5006</v>
      </c>
      <c r="B5012">
        <v>225.4</v>
      </c>
      <c r="C5012">
        <v>12220.1</v>
      </c>
      <c r="D5012">
        <f>MOD(A5012-1+'Peaker Keys'!$B$7,'Peaker Keys'!$B$5)</f>
        <v>5029</v>
      </c>
      <c r="E5012">
        <f>INT(D5012/'Peaker Keys'!$B$6)+1</f>
        <v>210</v>
      </c>
      <c r="F5012">
        <f>MOD(D5012,'Peaker Keys'!$B$6)</f>
        <v>13</v>
      </c>
      <c r="G5012" t="str">
        <f>VLOOKUP(E5012,Clustering!$A$6:$B$370,2,FALSE)</f>
        <v>Summer Peak</v>
      </c>
      <c r="H5012">
        <f>IF('Peaker Keys'!$B$29&gt;0,MAX(0,MIN('Peaker Keys'!$B$10,B5012/'Peaker Keys'!$B$29)),0)</f>
        <v>0.53010348071495772</v>
      </c>
      <c r="I5012">
        <f>MAX(0,MIN('Peaker Keys'!$B$10,C5012/'Peaker Keys'!$B$30))</f>
        <v>0.10236595781752873</v>
      </c>
      <c r="J5012">
        <f>IF('Peaker Keys'!$B$31=1,H5012,I5012)</f>
        <v>0.53010348071495772</v>
      </c>
    </row>
    <row r="5013" spans="1:10" x14ac:dyDescent="0.25">
      <c r="A5013">
        <v>5007</v>
      </c>
      <c r="B5013">
        <v>225.4</v>
      </c>
      <c r="C5013">
        <v>16446</v>
      </c>
      <c r="D5013">
        <f>MOD(A5013-1+'Peaker Keys'!$B$7,'Peaker Keys'!$B$5)</f>
        <v>5030</v>
      </c>
      <c r="E5013">
        <f>INT(D5013/'Peaker Keys'!$B$6)+1</f>
        <v>210</v>
      </c>
      <c r="F5013">
        <f>MOD(D5013,'Peaker Keys'!$B$6)</f>
        <v>14</v>
      </c>
      <c r="G5013" t="str">
        <f>VLOOKUP(E5013,Clustering!$A$6:$B$370,2,FALSE)</f>
        <v>Summer Peak</v>
      </c>
      <c r="H5013">
        <f>IF('Peaker Keys'!$B$29&gt;0,MAX(0,MIN('Peaker Keys'!$B$10,B5013/'Peaker Keys'!$B$29)),0)</f>
        <v>0.53010348071495772</v>
      </c>
      <c r="I5013">
        <f>MAX(0,MIN('Peaker Keys'!$B$10,C5013/'Peaker Keys'!$B$30))</f>
        <v>0.13776569277396072</v>
      </c>
      <c r="J5013">
        <f>IF('Peaker Keys'!$B$31=1,H5013,I5013)</f>
        <v>0.53010348071495772</v>
      </c>
    </row>
    <row r="5014" spans="1:10" x14ac:dyDescent="0.25">
      <c r="A5014">
        <v>5008</v>
      </c>
      <c r="B5014">
        <v>225.4</v>
      </c>
      <c r="C5014">
        <v>20339.099999999999</v>
      </c>
      <c r="D5014">
        <f>MOD(A5014-1+'Peaker Keys'!$B$7,'Peaker Keys'!$B$5)</f>
        <v>5031</v>
      </c>
      <c r="E5014">
        <f>INT(D5014/'Peaker Keys'!$B$6)+1</f>
        <v>210</v>
      </c>
      <c r="F5014">
        <f>MOD(D5014,'Peaker Keys'!$B$6)</f>
        <v>15</v>
      </c>
      <c r="G5014" t="str">
        <f>VLOOKUP(E5014,Clustering!$A$6:$B$370,2,FALSE)</f>
        <v>Summer Peak</v>
      </c>
      <c r="H5014">
        <f>IF('Peaker Keys'!$B$29&gt;0,MAX(0,MIN('Peaker Keys'!$B$10,B5014/'Peaker Keys'!$B$29)),0)</f>
        <v>0.53010348071495772</v>
      </c>
      <c r="I5014">
        <f>MAX(0,MIN('Peaker Keys'!$B$10,C5014/'Peaker Keys'!$B$30))</f>
        <v>0.17037761169274379</v>
      </c>
      <c r="J5014">
        <f>IF('Peaker Keys'!$B$31=1,H5014,I5014)</f>
        <v>0.53010348071495772</v>
      </c>
    </row>
    <row r="5015" spans="1:10" x14ac:dyDescent="0.25">
      <c r="A5015">
        <v>5009</v>
      </c>
      <c r="B5015">
        <v>225.4</v>
      </c>
      <c r="C5015">
        <v>26241.200000000001</v>
      </c>
      <c r="D5015">
        <f>MOD(A5015-1+'Peaker Keys'!$B$7,'Peaker Keys'!$B$5)</f>
        <v>5032</v>
      </c>
      <c r="E5015">
        <f>INT(D5015/'Peaker Keys'!$B$6)+1</f>
        <v>210</v>
      </c>
      <c r="F5015">
        <f>MOD(D5015,'Peaker Keys'!$B$6)</f>
        <v>16</v>
      </c>
      <c r="G5015" t="str">
        <f>VLOOKUP(E5015,Clustering!$A$6:$B$370,2,FALSE)</f>
        <v>Summer Peak</v>
      </c>
      <c r="H5015">
        <f>IF('Peaker Keys'!$B$29&gt;0,MAX(0,MIN('Peaker Keys'!$B$10,B5015/'Peaker Keys'!$B$29)),0)</f>
        <v>0.53010348071495772</v>
      </c>
      <c r="I5015">
        <f>MAX(0,MIN('Peaker Keys'!$B$10,C5015/'Peaker Keys'!$B$30))</f>
        <v>0.21981862442053132</v>
      </c>
      <c r="J5015">
        <f>IF('Peaker Keys'!$B$31=1,H5015,I5015)</f>
        <v>0.53010348071495772</v>
      </c>
    </row>
    <row r="5016" spans="1:10" x14ac:dyDescent="0.25">
      <c r="A5016">
        <v>5010</v>
      </c>
      <c r="B5016">
        <v>291.60000000000002</v>
      </c>
      <c r="C5016">
        <v>29437.5</v>
      </c>
      <c r="D5016">
        <f>MOD(A5016-1+'Peaker Keys'!$B$7,'Peaker Keys'!$B$5)</f>
        <v>5033</v>
      </c>
      <c r="E5016">
        <f>INT(D5016/'Peaker Keys'!$B$6)+1</f>
        <v>210</v>
      </c>
      <c r="F5016">
        <f>MOD(D5016,'Peaker Keys'!$B$6)</f>
        <v>17</v>
      </c>
      <c r="G5016" t="str">
        <f>VLOOKUP(E5016,Clustering!$A$6:$B$370,2,FALSE)</f>
        <v>Summer Peak</v>
      </c>
      <c r="H5016">
        <f>IF('Peaker Keys'!$B$29&gt;0,MAX(0,MIN('Peaker Keys'!$B$10,B5016/'Peaker Keys'!$B$29)),0)</f>
        <v>0.68579492003762943</v>
      </c>
      <c r="I5016">
        <f>MAX(0,MIN('Peaker Keys'!$B$10,C5016/'Peaker Keys'!$B$30))</f>
        <v>0.24659355351048698</v>
      </c>
      <c r="J5016">
        <f>IF('Peaker Keys'!$B$31=1,H5016,I5016)</f>
        <v>0.68579492003762943</v>
      </c>
    </row>
    <row r="5017" spans="1:10" x14ac:dyDescent="0.25">
      <c r="A5017">
        <v>5011</v>
      </c>
      <c r="B5017">
        <v>225.4</v>
      </c>
      <c r="C5017">
        <v>30632.799999999999</v>
      </c>
      <c r="D5017">
        <f>MOD(A5017-1+'Peaker Keys'!$B$7,'Peaker Keys'!$B$5)</f>
        <v>5034</v>
      </c>
      <c r="E5017">
        <f>INT(D5017/'Peaker Keys'!$B$6)+1</f>
        <v>210</v>
      </c>
      <c r="F5017">
        <f>MOD(D5017,'Peaker Keys'!$B$6)</f>
        <v>18</v>
      </c>
      <c r="G5017" t="str">
        <f>VLOOKUP(E5017,Clustering!$A$6:$B$370,2,FALSE)</f>
        <v>Summer Peak</v>
      </c>
      <c r="H5017">
        <f>IF('Peaker Keys'!$B$29&gt;0,MAX(0,MIN('Peaker Keys'!$B$10,B5017/'Peaker Keys'!$B$29)),0)</f>
        <v>0.53010348071495772</v>
      </c>
      <c r="I5017">
        <f>MAX(0,MIN('Peaker Keys'!$B$10,C5017/'Peaker Keys'!$B$30))</f>
        <v>0.2566064036000355</v>
      </c>
      <c r="J5017">
        <f>IF('Peaker Keys'!$B$31=1,H5017,I5017)</f>
        <v>0.53010348071495772</v>
      </c>
    </row>
    <row r="5018" spans="1:10" x14ac:dyDescent="0.25">
      <c r="A5018">
        <v>5012</v>
      </c>
      <c r="B5018">
        <v>225.4</v>
      </c>
      <c r="C5018">
        <v>25138.5</v>
      </c>
      <c r="D5018">
        <f>MOD(A5018-1+'Peaker Keys'!$B$7,'Peaker Keys'!$B$5)</f>
        <v>5035</v>
      </c>
      <c r="E5018">
        <f>INT(D5018/'Peaker Keys'!$B$6)+1</f>
        <v>210</v>
      </c>
      <c r="F5018">
        <f>MOD(D5018,'Peaker Keys'!$B$6)</f>
        <v>19</v>
      </c>
      <c r="G5018" t="str">
        <f>VLOOKUP(E5018,Clustering!$A$6:$B$370,2,FALSE)</f>
        <v>Summer Peak</v>
      </c>
      <c r="H5018">
        <f>IF('Peaker Keys'!$B$29&gt;0,MAX(0,MIN('Peaker Keys'!$B$10,B5018/'Peaker Keys'!$B$29)),0)</f>
        <v>0.53010348071495772</v>
      </c>
      <c r="I5018">
        <f>MAX(0,MIN('Peaker Keys'!$B$10,C5018/'Peaker Keys'!$B$30))</f>
        <v>0.21058147074049688</v>
      </c>
      <c r="J5018">
        <f>IF('Peaker Keys'!$B$31=1,H5018,I5018)</f>
        <v>0.53010348071495772</v>
      </c>
    </row>
    <row r="5019" spans="1:10" x14ac:dyDescent="0.25">
      <c r="A5019">
        <v>5013</v>
      </c>
      <c r="B5019">
        <v>225.4</v>
      </c>
      <c r="C5019">
        <v>12136.9</v>
      </c>
      <c r="D5019">
        <f>MOD(A5019-1+'Peaker Keys'!$B$7,'Peaker Keys'!$B$5)</f>
        <v>5036</v>
      </c>
      <c r="E5019">
        <f>INT(D5019/'Peaker Keys'!$B$6)+1</f>
        <v>210</v>
      </c>
      <c r="F5019">
        <f>MOD(D5019,'Peaker Keys'!$B$6)</f>
        <v>20</v>
      </c>
      <c r="G5019" t="str">
        <f>VLOOKUP(E5019,Clustering!$A$6:$B$370,2,FALSE)</f>
        <v>Summer Peak</v>
      </c>
      <c r="H5019">
        <f>IF('Peaker Keys'!$B$29&gt;0,MAX(0,MIN('Peaker Keys'!$B$10,B5019/'Peaker Keys'!$B$29)),0)</f>
        <v>0.53010348071495772</v>
      </c>
      <c r="I5019">
        <f>MAX(0,MIN('Peaker Keys'!$B$10,C5019/'Peaker Keys'!$B$30))</f>
        <v>0.10166900380811648</v>
      </c>
      <c r="J5019">
        <f>IF('Peaker Keys'!$B$31=1,H5019,I5019)</f>
        <v>0.53010348071495772</v>
      </c>
    </row>
    <row r="5020" spans="1:10" x14ac:dyDescent="0.25">
      <c r="A5020">
        <v>5014</v>
      </c>
      <c r="B5020">
        <v>0</v>
      </c>
      <c r="C5020">
        <v>8190.7</v>
      </c>
      <c r="D5020">
        <f>MOD(A5020-1+'Peaker Keys'!$B$7,'Peaker Keys'!$B$5)</f>
        <v>5037</v>
      </c>
      <c r="E5020">
        <f>INT(D5020/'Peaker Keys'!$B$6)+1</f>
        <v>210</v>
      </c>
      <c r="F5020">
        <f>MOD(D5020,'Peaker Keys'!$B$6)</f>
        <v>21</v>
      </c>
      <c r="G5020" t="str">
        <f>VLOOKUP(E5020,Clustering!$A$6:$B$370,2,FALSE)</f>
        <v>Summer Peak</v>
      </c>
      <c r="H5020">
        <f>IF('Peaker Keys'!$B$29&gt;0,MAX(0,MIN('Peaker Keys'!$B$10,B5020/'Peaker Keys'!$B$29)),0)</f>
        <v>0</v>
      </c>
      <c r="I5020">
        <f>MAX(0,MIN('Peaker Keys'!$B$10,C5020/'Peaker Keys'!$B$30))</f>
        <v>6.8612274097268638E-2</v>
      </c>
      <c r="J5020">
        <f>IF('Peaker Keys'!$B$31=1,H5020,I5020)</f>
        <v>0</v>
      </c>
    </row>
    <row r="5021" spans="1:10" x14ac:dyDescent="0.25">
      <c r="A5021">
        <v>5015</v>
      </c>
      <c r="B5021">
        <v>0</v>
      </c>
      <c r="C5021">
        <v>2049.1999999999998</v>
      </c>
      <c r="D5021">
        <f>MOD(A5021-1+'Peaker Keys'!$B$7,'Peaker Keys'!$B$5)</f>
        <v>5038</v>
      </c>
      <c r="E5021">
        <f>INT(D5021/'Peaker Keys'!$B$6)+1</f>
        <v>210</v>
      </c>
      <c r="F5021">
        <f>MOD(D5021,'Peaker Keys'!$B$6)</f>
        <v>22</v>
      </c>
      <c r="G5021" t="str">
        <f>VLOOKUP(E5021,Clustering!$A$6:$B$370,2,FALSE)</f>
        <v>Summer Peak</v>
      </c>
      <c r="H5021">
        <f>IF('Peaker Keys'!$B$29&gt;0,MAX(0,MIN('Peaker Keys'!$B$10,B5021/'Peaker Keys'!$B$29)),0)</f>
        <v>0</v>
      </c>
      <c r="I5021">
        <f>MAX(0,MIN('Peaker Keys'!$B$10,C5021/'Peaker Keys'!$B$30))</f>
        <v>1.7165843222206024E-2</v>
      </c>
      <c r="J5021">
        <f>IF('Peaker Keys'!$B$31=1,H5021,I5021)</f>
        <v>0</v>
      </c>
    </row>
    <row r="5022" spans="1:10" x14ac:dyDescent="0.25">
      <c r="A5022">
        <v>5016</v>
      </c>
      <c r="B5022">
        <v>0</v>
      </c>
      <c r="C5022">
        <v>1900.3</v>
      </c>
      <c r="D5022">
        <f>MOD(A5022-1+'Peaker Keys'!$B$7,'Peaker Keys'!$B$5)</f>
        <v>5039</v>
      </c>
      <c r="E5022">
        <f>INT(D5022/'Peaker Keys'!$B$6)+1</f>
        <v>210</v>
      </c>
      <c r="F5022">
        <f>MOD(D5022,'Peaker Keys'!$B$6)</f>
        <v>23</v>
      </c>
      <c r="G5022" t="str">
        <f>VLOOKUP(E5022,Clustering!$A$6:$B$370,2,FALSE)</f>
        <v>Summer Peak</v>
      </c>
      <c r="H5022">
        <f>IF('Peaker Keys'!$B$29&gt;0,MAX(0,MIN('Peaker Keys'!$B$10,B5022/'Peaker Keys'!$B$29)),0)</f>
        <v>0</v>
      </c>
      <c r="I5022">
        <f>MAX(0,MIN('Peaker Keys'!$B$10,C5022/'Peaker Keys'!$B$30))</f>
        <v>1.5918530097188226E-2</v>
      </c>
      <c r="J5022">
        <f>IF('Peaker Keys'!$B$31=1,H5022,I5022)</f>
        <v>0</v>
      </c>
    </row>
    <row r="5023" spans="1:10" x14ac:dyDescent="0.25">
      <c r="A5023">
        <v>5017</v>
      </c>
      <c r="B5023">
        <v>0</v>
      </c>
      <c r="C5023">
        <v>1530.9</v>
      </c>
      <c r="D5023">
        <f>MOD(A5023-1+'Peaker Keys'!$B$7,'Peaker Keys'!$B$5)</f>
        <v>5040</v>
      </c>
      <c r="E5023">
        <f>INT(D5023/'Peaker Keys'!$B$6)+1</f>
        <v>211</v>
      </c>
      <c r="F5023">
        <f>MOD(D5023,'Peaker Keys'!$B$6)</f>
        <v>0</v>
      </c>
      <c r="G5023" t="str">
        <f>VLOOKUP(E5023,Clustering!$A$6:$B$370,2,FALSE)</f>
        <v>Summer</v>
      </c>
      <c r="H5023">
        <f>IF('Peaker Keys'!$B$29&gt;0,MAX(0,MIN('Peaker Keys'!$B$10,B5023/'Peaker Keys'!$B$29)),0)</f>
        <v>0</v>
      </c>
      <c r="I5023">
        <f>MAX(0,MIN('Peaker Keys'!$B$10,C5023/'Peaker Keys'!$B$30))</f>
        <v>1.2824121310206523E-2</v>
      </c>
      <c r="J5023">
        <f>IF('Peaker Keys'!$B$31=1,H5023,I5023)</f>
        <v>0</v>
      </c>
    </row>
    <row r="5024" spans="1:10" x14ac:dyDescent="0.25">
      <c r="A5024">
        <v>5018</v>
      </c>
      <c r="B5024">
        <v>0</v>
      </c>
      <c r="C5024">
        <v>1530.9</v>
      </c>
      <c r="D5024">
        <f>MOD(A5024-1+'Peaker Keys'!$B$7,'Peaker Keys'!$B$5)</f>
        <v>5041</v>
      </c>
      <c r="E5024">
        <f>INT(D5024/'Peaker Keys'!$B$6)+1</f>
        <v>211</v>
      </c>
      <c r="F5024">
        <f>MOD(D5024,'Peaker Keys'!$B$6)</f>
        <v>1</v>
      </c>
      <c r="G5024" t="str">
        <f>VLOOKUP(E5024,Clustering!$A$6:$B$370,2,FALSE)</f>
        <v>Summer</v>
      </c>
      <c r="H5024">
        <f>IF('Peaker Keys'!$B$29&gt;0,MAX(0,MIN('Peaker Keys'!$B$10,B5024/'Peaker Keys'!$B$29)),0)</f>
        <v>0</v>
      </c>
      <c r="I5024">
        <f>MAX(0,MIN('Peaker Keys'!$B$10,C5024/'Peaker Keys'!$B$30))</f>
        <v>1.2824121310206523E-2</v>
      </c>
      <c r="J5024">
        <f>IF('Peaker Keys'!$B$31=1,H5024,I5024)</f>
        <v>0</v>
      </c>
    </row>
    <row r="5025" spans="1:10" x14ac:dyDescent="0.25">
      <c r="A5025">
        <v>5019</v>
      </c>
      <c r="B5025">
        <v>0</v>
      </c>
      <c r="C5025">
        <v>1530.9</v>
      </c>
      <c r="D5025">
        <f>MOD(A5025-1+'Peaker Keys'!$B$7,'Peaker Keys'!$B$5)</f>
        <v>5042</v>
      </c>
      <c r="E5025">
        <f>INT(D5025/'Peaker Keys'!$B$6)+1</f>
        <v>211</v>
      </c>
      <c r="F5025">
        <f>MOD(D5025,'Peaker Keys'!$B$6)</f>
        <v>2</v>
      </c>
      <c r="G5025" t="str">
        <f>VLOOKUP(E5025,Clustering!$A$6:$B$370,2,FALSE)</f>
        <v>Summer</v>
      </c>
      <c r="H5025">
        <f>IF('Peaker Keys'!$B$29&gt;0,MAX(0,MIN('Peaker Keys'!$B$10,B5025/'Peaker Keys'!$B$29)),0)</f>
        <v>0</v>
      </c>
      <c r="I5025">
        <f>MAX(0,MIN('Peaker Keys'!$B$10,C5025/'Peaker Keys'!$B$30))</f>
        <v>1.2824121310206523E-2</v>
      </c>
      <c r="J5025">
        <f>IF('Peaker Keys'!$B$31=1,H5025,I5025)</f>
        <v>0</v>
      </c>
    </row>
    <row r="5026" spans="1:10" x14ac:dyDescent="0.25">
      <c r="A5026">
        <v>5020</v>
      </c>
      <c r="B5026">
        <v>0</v>
      </c>
      <c r="C5026">
        <v>1530.9</v>
      </c>
      <c r="D5026">
        <f>MOD(A5026-1+'Peaker Keys'!$B$7,'Peaker Keys'!$B$5)</f>
        <v>5043</v>
      </c>
      <c r="E5026">
        <f>INT(D5026/'Peaker Keys'!$B$6)+1</f>
        <v>211</v>
      </c>
      <c r="F5026">
        <f>MOD(D5026,'Peaker Keys'!$B$6)</f>
        <v>3</v>
      </c>
      <c r="G5026" t="str">
        <f>VLOOKUP(E5026,Clustering!$A$6:$B$370,2,FALSE)</f>
        <v>Summer</v>
      </c>
      <c r="H5026">
        <f>IF('Peaker Keys'!$B$29&gt;0,MAX(0,MIN('Peaker Keys'!$B$10,B5026/'Peaker Keys'!$B$29)),0)</f>
        <v>0</v>
      </c>
      <c r="I5026">
        <f>MAX(0,MIN('Peaker Keys'!$B$10,C5026/'Peaker Keys'!$B$30))</f>
        <v>1.2824121310206523E-2</v>
      </c>
      <c r="J5026">
        <f>IF('Peaker Keys'!$B$31=1,H5026,I5026)</f>
        <v>0</v>
      </c>
    </row>
    <row r="5027" spans="1:10" x14ac:dyDescent="0.25">
      <c r="A5027">
        <v>5021</v>
      </c>
      <c r="B5027">
        <v>0</v>
      </c>
      <c r="C5027">
        <v>1480.6</v>
      </c>
      <c r="D5027">
        <f>MOD(A5027-1+'Peaker Keys'!$B$7,'Peaker Keys'!$B$5)</f>
        <v>5044</v>
      </c>
      <c r="E5027">
        <f>INT(D5027/'Peaker Keys'!$B$6)+1</f>
        <v>211</v>
      </c>
      <c r="F5027">
        <f>MOD(D5027,'Peaker Keys'!$B$6)</f>
        <v>4</v>
      </c>
      <c r="G5027" t="str">
        <f>VLOOKUP(E5027,Clustering!$A$6:$B$370,2,FALSE)</f>
        <v>Summer</v>
      </c>
      <c r="H5027">
        <f>IF('Peaker Keys'!$B$29&gt;0,MAX(0,MIN('Peaker Keys'!$B$10,B5027/'Peaker Keys'!$B$29)),0)</f>
        <v>0</v>
      </c>
      <c r="I5027">
        <f>MAX(0,MIN('Peaker Keys'!$B$10,C5027/'Peaker Keys'!$B$30))</f>
        <v>1.2402765701150811E-2</v>
      </c>
      <c r="J5027">
        <f>IF('Peaker Keys'!$B$31=1,H5027,I5027)</f>
        <v>0</v>
      </c>
    </row>
    <row r="5028" spans="1:10" x14ac:dyDescent="0.25">
      <c r="A5028">
        <v>5022</v>
      </c>
      <c r="B5028">
        <v>0</v>
      </c>
      <c r="C5028">
        <v>1472.1</v>
      </c>
      <c r="D5028">
        <f>MOD(A5028-1+'Peaker Keys'!$B$7,'Peaker Keys'!$B$5)</f>
        <v>5045</v>
      </c>
      <c r="E5028">
        <f>INT(D5028/'Peaker Keys'!$B$6)+1</f>
        <v>211</v>
      </c>
      <c r="F5028">
        <f>MOD(D5028,'Peaker Keys'!$B$6)</f>
        <v>5</v>
      </c>
      <c r="G5028" t="str">
        <f>VLOOKUP(E5028,Clustering!$A$6:$B$370,2,FALSE)</f>
        <v>Summer</v>
      </c>
      <c r="H5028">
        <f>IF('Peaker Keys'!$B$29&gt;0,MAX(0,MIN('Peaker Keys'!$B$10,B5028/'Peaker Keys'!$B$29)),0)</f>
        <v>0</v>
      </c>
      <c r="I5028">
        <f>MAX(0,MIN('Peaker Keys'!$B$10,C5028/'Peaker Keys'!$B$30))</f>
        <v>1.2331562467016147E-2</v>
      </c>
      <c r="J5028">
        <f>IF('Peaker Keys'!$B$31=1,H5028,I5028)</f>
        <v>0</v>
      </c>
    </row>
    <row r="5029" spans="1:10" x14ac:dyDescent="0.25">
      <c r="A5029">
        <v>5023</v>
      </c>
      <c r="B5029">
        <v>0</v>
      </c>
      <c r="C5029">
        <v>1472.1</v>
      </c>
      <c r="D5029">
        <f>MOD(A5029-1+'Peaker Keys'!$B$7,'Peaker Keys'!$B$5)</f>
        <v>5046</v>
      </c>
      <c r="E5029">
        <f>INT(D5029/'Peaker Keys'!$B$6)+1</f>
        <v>211</v>
      </c>
      <c r="F5029">
        <f>MOD(D5029,'Peaker Keys'!$B$6)</f>
        <v>6</v>
      </c>
      <c r="G5029" t="str">
        <f>VLOOKUP(E5029,Clustering!$A$6:$B$370,2,FALSE)</f>
        <v>Summer</v>
      </c>
      <c r="H5029">
        <f>IF('Peaker Keys'!$B$29&gt;0,MAX(0,MIN('Peaker Keys'!$B$10,B5029/'Peaker Keys'!$B$29)),0)</f>
        <v>0</v>
      </c>
      <c r="I5029">
        <f>MAX(0,MIN('Peaker Keys'!$B$10,C5029/'Peaker Keys'!$B$30))</f>
        <v>1.2331562467016147E-2</v>
      </c>
      <c r="J5029">
        <f>IF('Peaker Keys'!$B$31=1,H5029,I5029)</f>
        <v>0</v>
      </c>
    </row>
    <row r="5030" spans="1:10" x14ac:dyDescent="0.25">
      <c r="A5030">
        <v>5024</v>
      </c>
      <c r="B5030">
        <v>0</v>
      </c>
      <c r="C5030">
        <v>1486</v>
      </c>
      <c r="D5030">
        <f>MOD(A5030-1+'Peaker Keys'!$B$7,'Peaker Keys'!$B$5)</f>
        <v>5047</v>
      </c>
      <c r="E5030">
        <f>INT(D5030/'Peaker Keys'!$B$6)+1</f>
        <v>211</v>
      </c>
      <c r="F5030">
        <f>MOD(D5030,'Peaker Keys'!$B$6)</f>
        <v>7</v>
      </c>
      <c r="G5030" t="str">
        <f>VLOOKUP(E5030,Clustering!$A$6:$B$370,2,FALSE)</f>
        <v>Summer</v>
      </c>
      <c r="H5030">
        <f>IF('Peaker Keys'!$B$29&gt;0,MAX(0,MIN('Peaker Keys'!$B$10,B5030/'Peaker Keys'!$B$29)),0)</f>
        <v>0</v>
      </c>
      <c r="I5030">
        <f>MAX(0,MIN('Peaker Keys'!$B$10,C5030/'Peaker Keys'!$B$30))</f>
        <v>1.2448000696954009E-2</v>
      </c>
      <c r="J5030">
        <f>IF('Peaker Keys'!$B$31=1,H5030,I5030)</f>
        <v>0</v>
      </c>
    </row>
    <row r="5031" spans="1:10" x14ac:dyDescent="0.25">
      <c r="A5031">
        <v>5025</v>
      </c>
      <c r="B5031">
        <v>0</v>
      </c>
      <c r="C5031">
        <v>1530.9</v>
      </c>
      <c r="D5031">
        <f>MOD(A5031-1+'Peaker Keys'!$B$7,'Peaker Keys'!$B$5)</f>
        <v>5048</v>
      </c>
      <c r="E5031">
        <f>INT(D5031/'Peaker Keys'!$B$6)+1</f>
        <v>211</v>
      </c>
      <c r="F5031">
        <f>MOD(D5031,'Peaker Keys'!$B$6)</f>
        <v>8</v>
      </c>
      <c r="G5031" t="str">
        <f>VLOOKUP(E5031,Clustering!$A$6:$B$370,2,FALSE)</f>
        <v>Summer</v>
      </c>
      <c r="H5031">
        <f>IF('Peaker Keys'!$B$29&gt;0,MAX(0,MIN('Peaker Keys'!$B$10,B5031/'Peaker Keys'!$B$29)),0)</f>
        <v>0</v>
      </c>
      <c r="I5031">
        <f>MAX(0,MIN('Peaker Keys'!$B$10,C5031/'Peaker Keys'!$B$30))</f>
        <v>1.2824121310206523E-2</v>
      </c>
      <c r="J5031">
        <f>IF('Peaker Keys'!$B$31=1,H5031,I5031)</f>
        <v>0</v>
      </c>
    </row>
    <row r="5032" spans="1:10" x14ac:dyDescent="0.25">
      <c r="A5032">
        <v>5026</v>
      </c>
      <c r="B5032">
        <v>0</v>
      </c>
      <c r="C5032">
        <v>1530.9</v>
      </c>
      <c r="D5032">
        <f>MOD(A5032-1+'Peaker Keys'!$B$7,'Peaker Keys'!$B$5)</f>
        <v>5049</v>
      </c>
      <c r="E5032">
        <f>INT(D5032/'Peaker Keys'!$B$6)+1</f>
        <v>211</v>
      </c>
      <c r="F5032">
        <f>MOD(D5032,'Peaker Keys'!$B$6)</f>
        <v>9</v>
      </c>
      <c r="G5032" t="str">
        <f>VLOOKUP(E5032,Clustering!$A$6:$B$370,2,FALSE)</f>
        <v>Summer</v>
      </c>
      <c r="H5032">
        <f>IF('Peaker Keys'!$B$29&gt;0,MAX(0,MIN('Peaker Keys'!$B$10,B5032/'Peaker Keys'!$B$29)),0)</f>
        <v>0</v>
      </c>
      <c r="I5032">
        <f>MAX(0,MIN('Peaker Keys'!$B$10,C5032/'Peaker Keys'!$B$30))</f>
        <v>1.2824121310206523E-2</v>
      </c>
      <c r="J5032">
        <f>IF('Peaker Keys'!$B$31=1,H5032,I5032)</f>
        <v>0</v>
      </c>
    </row>
    <row r="5033" spans="1:10" x14ac:dyDescent="0.25">
      <c r="A5033">
        <v>5027</v>
      </c>
      <c r="B5033">
        <v>0</v>
      </c>
      <c r="C5033">
        <v>1530.9</v>
      </c>
      <c r="D5033">
        <f>MOD(A5033-1+'Peaker Keys'!$B$7,'Peaker Keys'!$B$5)</f>
        <v>5050</v>
      </c>
      <c r="E5033">
        <f>INT(D5033/'Peaker Keys'!$B$6)+1</f>
        <v>211</v>
      </c>
      <c r="F5033">
        <f>MOD(D5033,'Peaker Keys'!$B$6)</f>
        <v>10</v>
      </c>
      <c r="G5033" t="str">
        <f>VLOOKUP(E5033,Clustering!$A$6:$B$370,2,FALSE)</f>
        <v>Summer</v>
      </c>
      <c r="H5033">
        <f>IF('Peaker Keys'!$B$29&gt;0,MAX(0,MIN('Peaker Keys'!$B$10,B5033/'Peaker Keys'!$B$29)),0)</f>
        <v>0</v>
      </c>
      <c r="I5033">
        <f>MAX(0,MIN('Peaker Keys'!$B$10,C5033/'Peaker Keys'!$B$30))</f>
        <v>1.2824121310206523E-2</v>
      </c>
      <c r="J5033">
        <f>IF('Peaker Keys'!$B$31=1,H5033,I5033)</f>
        <v>0</v>
      </c>
    </row>
    <row r="5034" spans="1:10" x14ac:dyDescent="0.25">
      <c r="A5034">
        <v>5028</v>
      </c>
      <c r="B5034">
        <v>0</v>
      </c>
      <c r="C5034">
        <v>1530.9</v>
      </c>
      <c r="D5034">
        <f>MOD(A5034-1+'Peaker Keys'!$B$7,'Peaker Keys'!$B$5)</f>
        <v>5051</v>
      </c>
      <c r="E5034">
        <f>INT(D5034/'Peaker Keys'!$B$6)+1</f>
        <v>211</v>
      </c>
      <c r="F5034">
        <f>MOD(D5034,'Peaker Keys'!$B$6)</f>
        <v>11</v>
      </c>
      <c r="G5034" t="str">
        <f>VLOOKUP(E5034,Clustering!$A$6:$B$370,2,FALSE)</f>
        <v>Summer</v>
      </c>
      <c r="H5034">
        <f>IF('Peaker Keys'!$B$29&gt;0,MAX(0,MIN('Peaker Keys'!$B$10,B5034/'Peaker Keys'!$B$29)),0)</f>
        <v>0</v>
      </c>
      <c r="I5034">
        <f>MAX(0,MIN('Peaker Keys'!$B$10,C5034/'Peaker Keys'!$B$30))</f>
        <v>1.2824121310206523E-2</v>
      </c>
      <c r="J5034">
        <f>IF('Peaker Keys'!$B$31=1,H5034,I5034)</f>
        <v>0</v>
      </c>
    </row>
    <row r="5035" spans="1:10" x14ac:dyDescent="0.25">
      <c r="A5035">
        <v>5029</v>
      </c>
      <c r="B5035">
        <v>0</v>
      </c>
      <c r="C5035">
        <v>1530.9</v>
      </c>
      <c r="D5035">
        <f>MOD(A5035-1+'Peaker Keys'!$B$7,'Peaker Keys'!$B$5)</f>
        <v>5052</v>
      </c>
      <c r="E5035">
        <f>INT(D5035/'Peaker Keys'!$B$6)+1</f>
        <v>211</v>
      </c>
      <c r="F5035">
        <f>MOD(D5035,'Peaker Keys'!$B$6)</f>
        <v>12</v>
      </c>
      <c r="G5035" t="str">
        <f>VLOOKUP(E5035,Clustering!$A$6:$B$370,2,FALSE)</f>
        <v>Summer</v>
      </c>
      <c r="H5035">
        <f>IF('Peaker Keys'!$B$29&gt;0,MAX(0,MIN('Peaker Keys'!$B$10,B5035/'Peaker Keys'!$B$29)),0)</f>
        <v>0</v>
      </c>
      <c r="I5035">
        <f>MAX(0,MIN('Peaker Keys'!$B$10,C5035/'Peaker Keys'!$B$30))</f>
        <v>1.2824121310206523E-2</v>
      </c>
      <c r="J5035">
        <f>IF('Peaker Keys'!$B$31=1,H5035,I5035)</f>
        <v>0</v>
      </c>
    </row>
    <row r="5036" spans="1:10" x14ac:dyDescent="0.25">
      <c r="A5036">
        <v>5030</v>
      </c>
      <c r="B5036">
        <v>0</v>
      </c>
      <c r="C5036">
        <v>1687.1</v>
      </c>
      <c r="D5036">
        <f>MOD(A5036-1+'Peaker Keys'!$B$7,'Peaker Keys'!$B$5)</f>
        <v>5053</v>
      </c>
      <c r="E5036">
        <f>INT(D5036/'Peaker Keys'!$B$6)+1</f>
        <v>211</v>
      </c>
      <c r="F5036">
        <f>MOD(D5036,'Peaker Keys'!$B$6)</f>
        <v>13</v>
      </c>
      <c r="G5036" t="str">
        <f>VLOOKUP(E5036,Clustering!$A$6:$B$370,2,FALSE)</f>
        <v>Summer</v>
      </c>
      <c r="H5036">
        <f>IF('Peaker Keys'!$B$29&gt;0,MAX(0,MIN('Peaker Keys'!$B$10,B5036/'Peaker Keys'!$B$29)),0)</f>
        <v>0</v>
      </c>
      <c r="I5036">
        <f>MAX(0,MIN('Peaker Keys'!$B$10,C5036/'Peaker Keys'!$B$30))</f>
        <v>1.4132585448069385E-2</v>
      </c>
      <c r="J5036">
        <f>IF('Peaker Keys'!$B$31=1,H5036,I5036)</f>
        <v>0</v>
      </c>
    </row>
    <row r="5037" spans="1:10" x14ac:dyDescent="0.25">
      <c r="A5037">
        <v>5031</v>
      </c>
      <c r="B5037">
        <v>0</v>
      </c>
      <c r="C5037">
        <v>2573.3000000000002</v>
      </c>
      <c r="D5037">
        <f>MOD(A5037-1+'Peaker Keys'!$B$7,'Peaker Keys'!$B$5)</f>
        <v>5054</v>
      </c>
      <c r="E5037">
        <f>INT(D5037/'Peaker Keys'!$B$6)+1</f>
        <v>211</v>
      </c>
      <c r="F5037">
        <f>MOD(D5037,'Peaker Keys'!$B$6)</f>
        <v>14</v>
      </c>
      <c r="G5037" t="str">
        <f>VLOOKUP(E5037,Clustering!$A$6:$B$370,2,FALSE)</f>
        <v>Summer</v>
      </c>
      <c r="H5037">
        <f>IF('Peaker Keys'!$B$29&gt;0,MAX(0,MIN('Peaker Keys'!$B$10,B5037/'Peaker Keys'!$B$29)),0)</f>
        <v>0</v>
      </c>
      <c r="I5037">
        <f>MAX(0,MIN('Peaker Keys'!$B$10,C5037/'Peaker Keys'!$B$30))</f>
        <v>2.1556150870438596E-2</v>
      </c>
      <c r="J5037">
        <f>IF('Peaker Keys'!$B$31=1,H5037,I5037)</f>
        <v>0</v>
      </c>
    </row>
    <row r="5038" spans="1:10" x14ac:dyDescent="0.25">
      <c r="A5038">
        <v>5032</v>
      </c>
      <c r="B5038">
        <v>0</v>
      </c>
      <c r="C5038">
        <v>3418.9</v>
      </c>
      <c r="D5038">
        <f>MOD(A5038-1+'Peaker Keys'!$B$7,'Peaker Keys'!$B$5)</f>
        <v>5055</v>
      </c>
      <c r="E5038">
        <f>INT(D5038/'Peaker Keys'!$B$6)+1</f>
        <v>211</v>
      </c>
      <c r="F5038">
        <f>MOD(D5038,'Peaker Keys'!$B$6)</f>
        <v>15</v>
      </c>
      <c r="G5038" t="str">
        <f>VLOOKUP(E5038,Clustering!$A$6:$B$370,2,FALSE)</f>
        <v>Summer</v>
      </c>
      <c r="H5038">
        <f>IF('Peaker Keys'!$B$29&gt;0,MAX(0,MIN('Peaker Keys'!$B$10,B5038/'Peaker Keys'!$B$29)),0)</f>
        <v>0</v>
      </c>
      <c r="I5038">
        <f>MAX(0,MIN('Peaker Keys'!$B$10,C5038/'Peaker Keys'!$B$30))</f>
        <v>2.8639616139176354E-2</v>
      </c>
      <c r="J5038">
        <f>IF('Peaker Keys'!$B$31=1,H5038,I5038)</f>
        <v>0</v>
      </c>
    </row>
    <row r="5039" spans="1:10" x14ac:dyDescent="0.25">
      <c r="A5039">
        <v>5033</v>
      </c>
      <c r="B5039">
        <v>0</v>
      </c>
      <c r="C5039">
        <v>5779.9</v>
      </c>
      <c r="D5039">
        <f>MOD(A5039-1+'Peaker Keys'!$B$7,'Peaker Keys'!$B$5)</f>
        <v>5056</v>
      </c>
      <c r="E5039">
        <f>INT(D5039/'Peaker Keys'!$B$6)+1</f>
        <v>211</v>
      </c>
      <c r="F5039">
        <f>MOD(D5039,'Peaker Keys'!$B$6)</f>
        <v>16</v>
      </c>
      <c r="G5039" t="str">
        <f>VLOOKUP(E5039,Clustering!$A$6:$B$370,2,FALSE)</f>
        <v>Summer</v>
      </c>
      <c r="H5039">
        <f>IF('Peaker Keys'!$B$29&gt;0,MAX(0,MIN('Peaker Keys'!$B$10,B5039/'Peaker Keys'!$B$29)),0)</f>
        <v>0</v>
      </c>
      <c r="I5039">
        <f>MAX(0,MIN('Peaker Keys'!$B$10,C5039/'Peaker Keys'!$B$30))</f>
        <v>4.8417361526463303E-2</v>
      </c>
      <c r="J5039">
        <f>IF('Peaker Keys'!$B$31=1,H5039,I5039)</f>
        <v>0</v>
      </c>
    </row>
    <row r="5040" spans="1:10" x14ac:dyDescent="0.25">
      <c r="A5040">
        <v>5034</v>
      </c>
      <c r="B5040">
        <v>0</v>
      </c>
      <c r="C5040">
        <v>10464</v>
      </c>
      <c r="D5040">
        <f>MOD(A5040-1+'Peaker Keys'!$B$7,'Peaker Keys'!$B$5)</f>
        <v>5057</v>
      </c>
      <c r="E5040">
        <f>INT(D5040/'Peaker Keys'!$B$6)+1</f>
        <v>211</v>
      </c>
      <c r="F5040">
        <f>MOD(D5040,'Peaker Keys'!$B$6)</f>
        <v>17</v>
      </c>
      <c r="G5040" t="str">
        <f>VLOOKUP(E5040,Clustering!$A$6:$B$370,2,FALSE)</f>
        <v>Summer</v>
      </c>
      <c r="H5040">
        <f>IF('Peaker Keys'!$B$29&gt;0,MAX(0,MIN('Peaker Keys'!$B$10,B5040/'Peaker Keys'!$B$29)),0)</f>
        <v>0</v>
      </c>
      <c r="I5040">
        <f>MAX(0,MIN('Peaker Keys'!$B$10,C5040/'Peaker Keys'!$B$30))</f>
        <v>8.7655369645307374E-2</v>
      </c>
      <c r="J5040">
        <f>IF('Peaker Keys'!$B$31=1,H5040,I5040)</f>
        <v>0</v>
      </c>
    </row>
    <row r="5041" spans="1:10" x14ac:dyDescent="0.25">
      <c r="A5041">
        <v>5035</v>
      </c>
      <c r="B5041">
        <v>0</v>
      </c>
      <c r="C5041">
        <v>12720.3</v>
      </c>
      <c r="D5041">
        <f>MOD(A5041-1+'Peaker Keys'!$B$7,'Peaker Keys'!$B$5)</f>
        <v>5058</v>
      </c>
      <c r="E5041">
        <f>INT(D5041/'Peaker Keys'!$B$6)+1</f>
        <v>211</v>
      </c>
      <c r="F5041">
        <f>MOD(D5041,'Peaker Keys'!$B$6)</f>
        <v>18</v>
      </c>
      <c r="G5041" t="str">
        <f>VLOOKUP(E5041,Clustering!$A$6:$B$370,2,FALSE)</f>
        <v>Summer</v>
      </c>
      <c r="H5041">
        <f>IF('Peaker Keys'!$B$29&gt;0,MAX(0,MIN('Peaker Keys'!$B$10,B5041/'Peaker Keys'!$B$29)),0)</f>
        <v>0</v>
      </c>
      <c r="I5041">
        <f>MAX(0,MIN('Peaker Keys'!$B$10,C5041/'Peaker Keys'!$B$30))</f>
        <v>0.10655605872507676</v>
      </c>
      <c r="J5041">
        <f>IF('Peaker Keys'!$B$31=1,H5041,I5041)</f>
        <v>0</v>
      </c>
    </row>
    <row r="5042" spans="1:10" x14ac:dyDescent="0.25">
      <c r="A5042">
        <v>5036</v>
      </c>
      <c r="B5042">
        <v>0</v>
      </c>
      <c r="C5042">
        <v>10955.8</v>
      </c>
      <c r="D5042">
        <f>MOD(A5042-1+'Peaker Keys'!$B$7,'Peaker Keys'!$B$5)</f>
        <v>5059</v>
      </c>
      <c r="E5042">
        <f>INT(D5042/'Peaker Keys'!$B$6)+1</f>
        <v>211</v>
      </c>
      <c r="F5042">
        <f>MOD(D5042,'Peaker Keys'!$B$6)</f>
        <v>19</v>
      </c>
      <c r="G5042" t="str">
        <f>VLOOKUP(E5042,Clustering!$A$6:$B$370,2,FALSE)</f>
        <v>Summer</v>
      </c>
      <c r="H5042">
        <f>IF('Peaker Keys'!$B$29&gt;0,MAX(0,MIN('Peaker Keys'!$B$10,B5042/'Peaker Keys'!$B$29)),0)</f>
        <v>0</v>
      </c>
      <c r="I5042">
        <f>MAX(0,MIN('Peaker Keys'!$B$10,C5042/'Peaker Keys'!$B$30))</f>
        <v>9.1775105003828211E-2</v>
      </c>
      <c r="J5042">
        <f>IF('Peaker Keys'!$B$31=1,H5042,I5042)</f>
        <v>0</v>
      </c>
    </row>
    <row r="5043" spans="1:10" x14ac:dyDescent="0.25">
      <c r="A5043">
        <v>5037</v>
      </c>
      <c r="B5043">
        <v>0</v>
      </c>
      <c r="C5043">
        <v>5346.6</v>
      </c>
      <c r="D5043">
        <f>MOD(A5043-1+'Peaker Keys'!$B$7,'Peaker Keys'!$B$5)</f>
        <v>5060</v>
      </c>
      <c r="E5043">
        <f>INT(D5043/'Peaker Keys'!$B$6)+1</f>
        <v>211</v>
      </c>
      <c r="F5043">
        <f>MOD(D5043,'Peaker Keys'!$B$6)</f>
        <v>20</v>
      </c>
      <c r="G5043" t="str">
        <f>VLOOKUP(E5043,Clustering!$A$6:$B$370,2,FALSE)</f>
        <v>Summer</v>
      </c>
      <c r="H5043">
        <f>IF('Peaker Keys'!$B$29&gt;0,MAX(0,MIN('Peaker Keys'!$B$10,B5043/'Peaker Keys'!$B$29)),0)</f>
        <v>0</v>
      </c>
      <c r="I5043">
        <f>MAX(0,MIN('Peaker Keys'!$B$10,C5043/'Peaker Keys'!$B$30))</f>
        <v>4.4787671955810439E-2</v>
      </c>
      <c r="J5043">
        <f>IF('Peaker Keys'!$B$31=1,H5043,I5043)</f>
        <v>0</v>
      </c>
    </row>
    <row r="5044" spans="1:10" x14ac:dyDescent="0.25">
      <c r="A5044">
        <v>5038</v>
      </c>
      <c r="B5044">
        <v>0</v>
      </c>
      <c r="C5044">
        <v>3106.2</v>
      </c>
      <c r="D5044">
        <f>MOD(A5044-1+'Peaker Keys'!$B$7,'Peaker Keys'!$B$5)</f>
        <v>5061</v>
      </c>
      <c r="E5044">
        <f>INT(D5044/'Peaker Keys'!$B$6)+1</f>
        <v>211</v>
      </c>
      <c r="F5044">
        <f>MOD(D5044,'Peaker Keys'!$B$6)</f>
        <v>21</v>
      </c>
      <c r="G5044" t="str">
        <f>VLOOKUP(E5044,Clustering!$A$6:$B$370,2,FALSE)</f>
        <v>Summer</v>
      </c>
      <c r="H5044">
        <f>IF('Peaker Keys'!$B$29&gt;0,MAX(0,MIN('Peaker Keys'!$B$10,B5044/'Peaker Keys'!$B$29)),0)</f>
        <v>0</v>
      </c>
      <c r="I5044">
        <f>MAX(0,MIN('Peaker Keys'!$B$10,C5044/'Peaker Keys'!$B$30))</f>
        <v>2.6020174808128224E-2</v>
      </c>
      <c r="J5044">
        <f>IF('Peaker Keys'!$B$31=1,H5044,I5044)</f>
        <v>0</v>
      </c>
    </row>
    <row r="5045" spans="1:10" x14ac:dyDescent="0.25">
      <c r="A5045">
        <v>5039</v>
      </c>
      <c r="B5045">
        <v>0</v>
      </c>
      <c r="C5045">
        <v>1677</v>
      </c>
      <c r="D5045">
        <f>MOD(A5045-1+'Peaker Keys'!$B$7,'Peaker Keys'!$B$5)</f>
        <v>5062</v>
      </c>
      <c r="E5045">
        <f>INT(D5045/'Peaker Keys'!$B$6)+1</f>
        <v>211</v>
      </c>
      <c r="F5045">
        <f>MOD(D5045,'Peaker Keys'!$B$6)</f>
        <v>22</v>
      </c>
      <c r="G5045" t="str">
        <f>VLOOKUP(E5045,Clustering!$A$6:$B$370,2,FALSE)</f>
        <v>Summer</v>
      </c>
      <c r="H5045">
        <f>IF('Peaker Keys'!$B$29&gt;0,MAX(0,MIN('Peaker Keys'!$B$10,B5045/'Peaker Keys'!$B$29)),0)</f>
        <v>0</v>
      </c>
      <c r="I5045">
        <f>MAX(0,MIN('Peaker Keys'!$B$10,C5045/'Peaker Keys'!$B$30))</f>
        <v>1.4047979252215258E-2</v>
      </c>
      <c r="J5045">
        <f>IF('Peaker Keys'!$B$31=1,H5045,I5045)</f>
        <v>0</v>
      </c>
    </row>
    <row r="5046" spans="1:10" x14ac:dyDescent="0.25">
      <c r="A5046">
        <v>5040</v>
      </c>
      <c r="B5046">
        <v>0</v>
      </c>
      <c r="C5046">
        <v>878.1</v>
      </c>
      <c r="D5046">
        <f>MOD(A5046-1+'Peaker Keys'!$B$7,'Peaker Keys'!$B$5)</f>
        <v>5063</v>
      </c>
      <c r="E5046">
        <f>INT(D5046/'Peaker Keys'!$B$6)+1</f>
        <v>211</v>
      </c>
      <c r="F5046">
        <f>MOD(D5046,'Peaker Keys'!$B$6)</f>
        <v>23</v>
      </c>
      <c r="G5046" t="str">
        <f>VLOOKUP(E5046,Clustering!$A$6:$B$370,2,FALSE)</f>
        <v>Summer</v>
      </c>
      <c r="H5046">
        <f>IF('Peaker Keys'!$B$29&gt;0,MAX(0,MIN('Peaker Keys'!$B$10,B5046/'Peaker Keys'!$B$29)),0)</f>
        <v>0</v>
      </c>
      <c r="I5046">
        <f>MAX(0,MIN('Peaker Keys'!$B$10,C5046/'Peaker Keys'!$B$30))</f>
        <v>7.3557129286644114E-3</v>
      </c>
      <c r="J5046">
        <f>IF('Peaker Keys'!$B$31=1,H5046,I5046)</f>
        <v>0</v>
      </c>
    </row>
    <row r="5047" spans="1:10" x14ac:dyDescent="0.25">
      <c r="A5047">
        <v>5041</v>
      </c>
      <c r="B5047">
        <v>0</v>
      </c>
      <c r="C5047">
        <v>878.1</v>
      </c>
      <c r="D5047">
        <f>MOD(A5047-1+'Peaker Keys'!$B$7,'Peaker Keys'!$B$5)</f>
        <v>5064</v>
      </c>
      <c r="E5047">
        <f>INT(D5047/'Peaker Keys'!$B$6)+1</f>
        <v>212</v>
      </c>
      <c r="F5047">
        <f>MOD(D5047,'Peaker Keys'!$B$6)</f>
        <v>0</v>
      </c>
      <c r="G5047" t="str">
        <f>VLOOKUP(E5047,Clustering!$A$6:$B$370,2,FALSE)</f>
        <v>Summer Peak</v>
      </c>
      <c r="H5047">
        <f>IF('Peaker Keys'!$B$29&gt;0,MAX(0,MIN('Peaker Keys'!$B$10,B5047/'Peaker Keys'!$B$29)),0)</f>
        <v>0</v>
      </c>
      <c r="I5047">
        <f>MAX(0,MIN('Peaker Keys'!$B$10,C5047/'Peaker Keys'!$B$30))</f>
        <v>7.3557129286644114E-3</v>
      </c>
      <c r="J5047">
        <f>IF('Peaker Keys'!$B$31=1,H5047,I5047)</f>
        <v>0</v>
      </c>
    </row>
    <row r="5048" spans="1:10" x14ac:dyDescent="0.25">
      <c r="A5048">
        <v>5042</v>
      </c>
      <c r="B5048">
        <v>0</v>
      </c>
      <c r="C5048">
        <v>878.1</v>
      </c>
      <c r="D5048">
        <f>MOD(A5048-1+'Peaker Keys'!$B$7,'Peaker Keys'!$B$5)</f>
        <v>5065</v>
      </c>
      <c r="E5048">
        <f>INT(D5048/'Peaker Keys'!$B$6)+1</f>
        <v>212</v>
      </c>
      <c r="F5048">
        <f>MOD(D5048,'Peaker Keys'!$B$6)</f>
        <v>1</v>
      </c>
      <c r="G5048" t="str">
        <f>VLOOKUP(E5048,Clustering!$A$6:$B$370,2,FALSE)</f>
        <v>Summer Peak</v>
      </c>
      <c r="H5048">
        <f>IF('Peaker Keys'!$B$29&gt;0,MAX(0,MIN('Peaker Keys'!$B$10,B5048/'Peaker Keys'!$B$29)),0)</f>
        <v>0</v>
      </c>
      <c r="I5048">
        <f>MAX(0,MIN('Peaker Keys'!$B$10,C5048/'Peaker Keys'!$B$30))</f>
        <v>7.3557129286644114E-3</v>
      </c>
      <c r="J5048">
        <f>IF('Peaker Keys'!$B$31=1,H5048,I5048)</f>
        <v>0</v>
      </c>
    </row>
    <row r="5049" spans="1:10" x14ac:dyDescent="0.25">
      <c r="A5049">
        <v>5043</v>
      </c>
      <c r="B5049">
        <v>0</v>
      </c>
      <c r="C5049">
        <v>819.3</v>
      </c>
      <c r="D5049">
        <f>MOD(A5049-1+'Peaker Keys'!$B$7,'Peaker Keys'!$B$5)</f>
        <v>5066</v>
      </c>
      <c r="E5049">
        <f>INT(D5049/'Peaker Keys'!$B$6)+1</f>
        <v>212</v>
      </c>
      <c r="F5049">
        <f>MOD(D5049,'Peaker Keys'!$B$6)</f>
        <v>2</v>
      </c>
      <c r="G5049" t="str">
        <f>VLOOKUP(E5049,Clustering!$A$6:$B$370,2,FALSE)</f>
        <v>Summer Peak</v>
      </c>
      <c r="H5049">
        <f>IF('Peaker Keys'!$B$29&gt;0,MAX(0,MIN('Peaker Keys'!$B$10,B5049/'Peaker Keys'!$B$29)),0)</f>
        <v>0</v>
      </c>
      <c r="I5049">
        <f>MAX(0,MIN('Peaker Keys'!$B$10,C5049/'Peaker Keys'!$B$30))</f>
        <v>6.8631540854740365E-3</v>
      </c>
      <c r="J5049">
        <f>IF('Peaker Keys'!$B$31=1,H5049,I5049)</f>
        <v>0</v>
      </c>
    </row>
    <row r="5050" spans="1:10" x14ac:dyDescent="0.25">
      <c r="A5050">
        <v>5044</v>
      </c>
      <c r="B5050">
        <v>0</v>
      </c>
      <c r="C5050">
        <v>814.5</v>
      </c>
      <c r="D5050">
        <f>MOD(A5050-1+'Peaker Keys'!$B$7,'Peaker Keys'!$B$5)</f>
        <v>5067</v>
      </c>
      <c r="E5050">
        <f>INT(D5050/'Peaker Keys'!$B$6)+1</f>
        <v>212</v>
      </c>
      <c r="F5050">
        <f>MOD(D5050,'Peaker Keys'!$B$6)</f>
        <v>3</v>
      </c>
      <c r="G5050" t="str">
        <f>VLOOKUP(E5050,Clustering!$A$6:$B$370,2,FALSE)</f>
        <v>Summer Peak</v>
      </c>
      <c r="H5050">
        <f>IF('Peaker Keys'!$B$29&gt;0,MAX(0,MIN('Peaker Keys'!$B$10,B5050/'Peaker Keys'!$B$29)),0)</f>
        <v>0</v>
      </c>
      <c r="I5050">
        <f>MAX(0,MIN('Peaker Keys'!$B$10,C5050/'Peaker Keys'!$B$30))</f>
        <v>6.8229452003156395E-3</v>
      </c>
      <c r="J5050">
        <f>IF('Peaker Keys'!$B$31=1,H5050,I5050)</f>
        <v>0</v>
      </c>
    </row>
    <row r="5051" spans="1:10" x14ac:dyDescent="0.25">
      <c r="A5051">
        <v>5045</v>
      </c>
      <c r="B5051">
        <v>0</v>
      </c>
      <c r="C5051">
        <v>814.5</v>
      </c>
      <c r="D5051">
        <f>MOD(A5051-1+'Peaker Keys'!$B$7,'Peaker Keys'!$B$5)</f>
        <v>5068</v>
      </c>
      <c r="E5051">
        <f>INT(D5051/'Peaker Keys'!$B$6)+1</f>
        <v>212</v>
      </c>
      <c r="F5051">
        <f>MOD(D5051,'Peaker Keys'!$B$6)</f>
        <v>4</v>
      </c>
      <c r="G5051" t="str">
        <f>VLOOKUP(E5051,Clustering!$A$6:$B$370,2,FALSE)</f>
        <v>Summer Peak</v>
      </c>
      <c r="H5051">
        <f>IF('Peaker Keys'!$B$29&gt;0,MAX(0,MIN('Peaker Keys'!$B$10,B5051/'Peaker Keys'!$B$29)),0)</f>
        <v>0</v>
      </c>
      <c r="I5051">
        <f>MAX(0,MIN('Peaker Keys'!$B$10,C5051/'Peaker Keys'!$B$30))</f>
        <v>6.8229452003156395E-3</v>
      </c>
      <c r="J5051">
        <f>IF('Peaker Keys'!$B$31=1,H5051,I5051)</f>
        <v>0</v>
      </c>
    </row>
    <row r="5052" spans="1:10" x14ac:dyDescent="0.25">
      <c r="A5052">
        <v>5046</v>
      </c>
      <c r="B5052">
        <v>0</v>
      </c>
      <c r="C5052">
        <v>814.5</v>
      </c>
      <c r="D5052">
        <f>MOD(A5052-1+'Peaker Keys'!$B$7,'Peaker Keys'!$B$5)</f>
        <v>5069</v>
      </c>
      <c r="E5052">
        <f>INT(D5052/'Peaker Keys'!$B$6)+1</f>
        <v>212</v>
      </c>
      <c r="F5052">
        <f>MOD(D5052,'Peaker Keys'!$B$6)</f>
        <v>5</v>
      </c>
      <c r="G5052" t="str">
        <f>VLOOKUP(E5052,Clustering!$A$6:$B$370,2,FALSE)</f>
        <v>Summer Peak</v>
      </c>
      <c r="H5052">
        <f>IF('Peaker Keys'!$B$29&gt;0,MAX(0,MIN('Peaker Keys'!$B$10,B5052/'Peaker Keys'!$B$29)),0)</f>
        <v>0</v>
      </c>
      <c r="I5052">
        <f>MAX(0,MIN('Peaker Keys'!$B$10,C5052/'Peaker Keys'!$B$30))</f>
        <v>6.8229452003156395E-3</v>
      </c>
      <c r="J5052">
        <f>IF('Peaker Keys'!$B$31=1,H5052,I5052)</f>
        <v>0</v>
      </c>
    </row>
    <row r="5053" spans="1:10" x14ac:dyDescent="0.25">
      <c r="A5053">
        <v>5047</v>
      </c>
      <c r="B5053">
        <v>0</v>
      </c>
      <c r="C5053">
        <v>814.5</v>
      </c>
      <c r="D5053">
        <f>MOD(A5053-1+'Peaker Keys'!$B$7,'Peaker Keys'!$B$5)</f>
        <v>5070</v>
      </c>
      <c r="E5053">
        <f>INT(D5053/'Peaker Keys'!$B$6)+1</f>
        <v>212</v>
      </c>
      <c r="F5053">
        <f>MOD(D5053,'Peaker Keys'!$B$6)</f>
        <v>6</v>
      </c>
      <c r="G5053" t="str">
        <f>VLOOKUP(E5053,Clustering!$A$6:$B$370,2,FALSE)</f>
        <v>Summer Peak</v>
      </c>
      <c r="H5053">
        <f>IF('Peaker Keys'!$B$29&gt;0,MAX(0,MIN('Peaker Keys'!$B$10,B5053/'Peaker Keys'!$B$29)),0)</f>
        <v>0</v>
      </c>
      <c r="I5053">
        <f>MAX(0,MIN('Peaker Keys'!$B$10,C5053/'Peaker Keys'!$B$30))</f>
        <v>6.8229452003156395E-3</v>
      </c>
      <c r="J5053">
        <f>IF('Peaker Keys'!$B$31=1,H5053,I5053)</f>
        <v>0</v>
      </c>
    </row>
    <row r="5054" spans="1:10" x14ac:dyDescent="0.25">
      <c r="A5054">
        <v>5048</v>
      </c>
      <c r="B5054">
        <v>0</v>
      </c>
      <c r="C5054">
        <v>814.5</v>
      </c>
      <c r="D5054">
        <f>MOD(A5054-1+'Peaker Keys'!$B$7,'Peaker Keys'!$B$5)</f>
        <v>5071</v>
      </c>
      <c r="E5054">
        <f>INT(D5054/'Peaker Keys'!$B$6)+1</f>
        <v>212</v>
      </c>
      <c r="F5054">
        <f>MOD(D5054,'Peaker Keys'!$B$6)</f>
        <v>7</v>
      </c>
      <c r="G5054" t="str">
        <f>VLOOKUP(E5054,Clustering!$A$6:$B$370,2,FALSE)</f>
        <v>Summer Peak</v>
      </c>
      <c r="H5054">
        <f>IF('Peaker Keys'!$B$29&gt;0,MAX(0,MIN('Peaker Keys'!$B$10,B5054/'Peaker Keys'!$B$29)),0)</f>
        <v>0</v>
      </c>
      <c r="I5054">
        <f>MAX(0,MIN('Peaker Keys'!$B$10,C5054/'Peaker Keys'!$B$30))</f>
        <v>6.8229452003156395E-3</v>
      </c>
      <c r="J5054">
        <f>IF('Peaker Keys'!$B$31=1,H5054,I5054)</f>
        <v>0</v>
      </c>
    </row>
    <row r="5055" spans="1:10" x14ac:dyDescent="0.25">
      <c r="A5055">
        <v>5049</v>
      </c>
      <c r="B5055">
        <v>0</v>
      </c>
      <c r="C5055">
        <v>814.5</v>
      </c>
      <c r="D5055">
        <f>MOD(A5055-1+'Peaker Keys'!$B$7,'Peaker Keys'!$B$5)</f>
        <v>5072</v>
      </c>
      <c r="E5055">
        <f>INT(D5055/'Peaker Keys'!$B$6)+1</f>
        <v>212</v>
      </c>
      <c r="F5055">
        <f>MOD(D5055,'Peaker Keys'!$B$6)</f>
        <v>8</v>
      </c>
      <c r="G5055" t="str">
        <f>VLOOKUP(E5055,Clustering!$A$6:$B$370,2,FALSE)</f>
        <v>Summer Peak</v>
      </c>
      <c r="H5055">
        <f>IF('Peaker Keys'!$B$29&gt;0,MAX(0,MIN('Peaker Keys'!$B$10,B5055/'Peaker Keys'!$B$29)),0)</f>
        <v>0</v>
      </c>
      <c r="I5055">
        <f>MAX(0,MIN('Peaker Keys'!$B$10,C5055/'Peaker Keys'!$B$30))</f>
        <v>6.8229452003156395E-3</v>
      </c>
      <c r="J5055">
        <f>IF('Peaker Keys'!$B$31=1,H5055,I5055)</f>
        <v>0</v>
      </c>
    </row>
    <row r="5056" spans="1:10" x14ac:dyDescent="0.25">
      <c r="A5056">
        <v>5050</v>
      </c>
      <c r="B5056">
        <v>0</v>
      </c>
      <c r="C5056">
        <v>814.5</v>
      </c>
      <c r="D5056">
        <f>MOD(A5056-1+'Peaker Keys'!$B$7,'Peaker Keys'!$B$5)</f>
        <v>5073</v>
      </c>
      <c r="E5056">
        <f>INT(D5056/'Peaker Keys'!$B$6)+1</f>
        <v>212</v>
      </c>
      <c r="F5056">
        <f>MOD(D5056,'Peaker Keys'!$B$6)</f>
        <v>9</v>
      </c>
      <c r="G5056" t="str">
        <f>VLOOKUP(E5056,Clustering!$A$6:$B$370,2,FALSE)</f>
        <v>Summer Peak</v>
      </c>
      <c r="H5056">
        <f>IF('Peaker Keys'!$B$29&gt;0,MAX(0,MIN('Peaker Keys'!$B$10,B5056/'Peaker Keys'!$B$29)),0)</f>
        <v>0</v>
      </c>
      <c r="I5056">
        <f>MAX(0,MIN('Peaker Keys'!$B$10,C5056/'Peaker Keys'!$B$30))</f>
        <v>6.8229452003156395E-3</v>
      </c>
      <c r="J5056">
        <f>IF('Peaker Keys'!$B$31=1,H5056,I5056)</f>
        <v>0</v>
      </c>
    </row>
    <row r="5057" spans="1:10" x14ac:dyDescent="0.25">
      <c r="A5057">
        <v>5051</v>
      </c>
      <c r="B5057">
        <v>0</v>
      </c>
      <c r="C5057">
        <v>814.5</v>
      </c>
      <c r="D5057">
        <f>MOD(A5057-1+'Peaker Keys'!$B$7,'Peaker Keys'!$B$5)</f>
        <v>5074</v>
      </c>
      <c r="E5057">
        <f>INT(D5057/'Peaker Keys'!$B$6)+1</f>
        <v>212</v>
      </c>
      <c r="F5057">
        <f>MOD(D5057,'Peaker Keys'!$B$6)</f>
        <v>10</v>
      </c>
      <c r="G5057" t="str">
        <f>VLOOKUP(E5057,Clustering!$A$6:$B$370,2,FALSE)</f>
        <v>Summer Peak</v>
      </c>
      <c r="H5057">
        <f>IF('Peaker Keys'!$B$29&gt;0,MAX(0,MIN('Peaker Keys'!$B$10,B5057/'Peaker Keys'!$B$29)),0)</f>
        <v>0</v>
      </c>
      <c r="I5057">
        <f>MAX(0,MIN('Peaker Keys'!$B$10,C5057/'Peaker Keys'!$B$30))</f>
        <v>6.8229452003156395E-3</v>
      </c>
      <c r="J5057">
        <f>IF('Peaker Keys'!$B$31=1,H5057,I5057)</f>
        <v>0</v>
      </c>
    </row>
    <row r="5058" spans="1:10" x14ac:dyDescent="0.25">
      <c r="A5058">
        <v>5052</v>
      </c>
      <c r="B5058">
        <v>0</v>
      </c>
      <c r="C5058">
        <v>814.5</v>
      </c>
      <c r="D5058">
        <f>MOD(A5058-1+'Peaker Keys'!$B$7,'Peaker Keys'!$B$5)</f>
        <v>5075</v>
      </c>
      <c r="E5058">
        <f>INT(D5058/'Peaker Keys'!$B$6)+1</f>
        <v>212</v>
      </c>
      <c r="F5058">
        <f>MOD(D5058,'Peaker Keys'!$B$6)</f>
        <v>11</v>
      </c>
      <c r="G5058" t="str">
        <f>VLOOKUP(E5058,Clustering!$A$6:$B$370,2,FALSE)</f>
        <v>Summer Peak</v>
      </c>
      <c r="H5058">
        <f>IF('Peaker Keys'!$B$29&gt;0,MAX(0,MIN('Peaker Keys'!$B$10,B5058/'Peaker Keys'!$B$29)),0)</f>
        <v>0</v>
      </c>
      <c r="I5058">
        <f>MAX(0,MIN('Peaker Keys'!$B$10,C5058/'Peaker Keys'!$B$30))</f>
        <v>6.8229452003156395E-3</v>
      </c>
      <c r="J5058">
        <f>IF('Peaker Keys'!$B$31=1,H5058,I5058)</f>
        <v>0</v>
      </c>
    </row>
    <row r="5059" spans="1:10" x14ac:dyDescent="0.25">
      <c r="A5059">
        <v>5053</v>
      </c>
      <c r="B5059">
        <v>0</v>
      </c>
      <c r="C5059">
        <v>1492.6</v>
      </c>
      <c r="D5059">
        <f>MOD(A5059-1+'Peaker Keys'!$B$7,'Peaker Keys'!$B$5)</f>
        <v>5076</v>
      </c>
      <c r="E5059">
        <f>INT(D5059/'Peaker Keys'!$B$6)+1</f>
        <v>212</v>
      </c>
      <c r="F5059">
        <f>MOD(D5059,'Peaker Keys'!$B$6)</f>
        <v>12</v>
      </c>
      <c r="G5059" t="str">
        <f>VLOOKUP(E5059,Clustering!$A$6:$B$370,2,FALSE)</f>
        <v>Summer Peak</v>
      </c>
      <c r="H5059">
        <f>IF('Peaker Keys'!$B$29&gt;0,MAX(0,MIN('Peaker Keys'!$B$10,B5059/'Peaker Keys'!$B$29)),0)</f>
        <v>0</v>
      </c>
      <c r="I5059">
        <f>MAX(0,MIN('Peaker Keys'!$B$10,C5059/'Peaker Keys'!$B$30))</f>
        <v>1.2503287914046805E-2</v>
      </c>
      <c r="J5059">
        <f>IF('Peaker Keys'!$B$31=1,H5059,I5059)</f>
        <v>0</v>
      </c>
    </row>
    <row r="5060" spans="1:10" x14ac:dyDescent="0.25">
      <c r="A5060">
        <v>5054</v>
      </c>
      <c r="B5060">
        <v>0</v>
      </c>
      <c r="C5060">
        <v>2138.6</v>
      </c>
      <c r="D5060">
        <f>MOD(A5060-1+'Peaker Keys'!$B$7,'Peaker Keys'!$B$5)</f>
        <v>5077</v>
      </c>
      <c r="E5060">
        <f>INT(D5060/'Peaker Keys'!$B$6)+1</f>
        <v>212</v>
      </c>
      <c r="F5060">
        <f>MOD(D5060,'Peaker Keys'!$B$6)</f>
        <v>13</v>
      </c>
      <c r="G5060" t="str">
        <f>VLOOKUP(E5060,Clustering!$A$6:$B$370,2,FALSE)</f>
        <v>Summer Peak</v>
      </c>
      <c r="H5060">
        <f>IF('Peaker Keys'!$B$29&gt;0,MAX(0,MIN('Peaker Keys'!$B$10,B5060/'Peaker Keys'!$B$29)),0)</f>
        <v>0</v>
      </c>
      <c r="I5060">
        <f>MAX(0,MIN('Peaker Keys'!$B$10,C5060/'Peaker Keys'!$B$30))</f>
        <v>1.7914733708281186E-2</v>
      </c>
      <c r="J5060">
        <f>IF('Peaker Keys'!$B$31=1,H5060,I5060)</f>
        <v>0</v>
      </c>
    </row>
    <row r="5061" spans="1:10" x14ac:dyDescent="0.25">
      <c r="A5061">
        <v>5055</v>
      </c>
      <c r="B5061">
        <v>166.9</v>
      </c>
      <c r="C5061">
        <v>3072.6</v>
      </c>
      <c r="D5061">
        <f>MOD(A5061-1+'Peaker Keys'!$B$7,'Peaker Keys'!$B$5)</f>
        <v>5078</v>
      </c>
      <c r="E5061">
        <f>INT(D5061/'Peaker Keys'!$B$6)+1</f>
        <v>212</v>
      </c>
      <c r="F5061">
        <f>MOD(D5061,'Peaker Keys'!$B$6)</f>
        <v>14</v>
      </c>
      <c r="G5061" t="str">
        <f>VLOOKUP(E5061,Clustering!$A$6:$B$370,2,FALSE)</f>
        <v>Summer Peak</v>
      </c>
      <c r="H5061">
        <f>IF('Peaker Keys'!$B$29&gt;0,MAX(0,MIN('Peaker Keys'!$B$10,B5061/'Peaker Keys'!$B$29)),0)</f>
        <v>0.39252116650987773</v>
      </c>
      <c r="I5061">
        <f>MAX(0,MIN('Peaker Keys'!$B$10,C5061/'Peaker Keys'!$B$30))</f>
        <v>2.5738712612019439E-2</v>
      </c>
      <c r="J5061">
        <f>IF('Peaker Keys'!$B$31=1,H5061,I5061)</f>
        <v>0.39252116650987773</v>
      </c>
    </row>
    <row r="5062" spans="1:10" x14ac:dyDescent="0.25">
      <c r="A5062">
        <v>5056</v>
      </c>
      <c r="B5062">
        <v>166.9</v>
      </c>
      <c r="C5062">
        <v>3955.6</v>
      </c>
      <c r="D5062">
        <f>MOD(A5062-1+'Peaker Keys'!$B$7,'Peaker Keys'!$B$5)</f>
        <v>5079</v>
      </c>
      <c r="E5062">
        <f>INT(D5062/'Peaker Keys'!$B$6)+1</f>
        <v>212</v>
      </c>
      <c r="F5062">
        <f>MOD(D5062,'Peaker Keys'!$B$6)</f>
        <v>15</v>
      </c>
      <c r="G5062" t="str">
        <f>VLOOKUP(E5062,Clustering!$A$6:$B$370,2,FALSE)</f>
        <v>Summer Peak</v>
      </c>
      <c r="H5062">
        <f>IF('Peaker Keys'!$B$29&gt;0,MAX(0,MIN('Peaker Keys'!$B$10,B5062/'Peaker Keys'!$B$29)),0)</f>
        <v>0.39252116650987773</v>
      </c>
      <c r="I5062">
        <f>MAX(0,MIN('Peaker Keys'!$B$10,C5062/'Peaker Keys'!$B$30))</f>
        <v>3.3135472110949714E-2</v>
      </c>
      <c r="J5062">
        <f>IF('Peaker Keys'!$B$31=1,H5062,I5062)</f>
        <v>0.39252116650987773</v>
      </c>
    </row>
    <row r="5063" spans="1:10" x14ac:dyDescent="0.25">
      <c r="A5063">
        <v>5057</v>
      </c>
      <c r="B5063">
        <v>166.9</v>
      </c>
      <c r="C5063">
        <v>6187.9</v>
      </c>
      <c r="D5063">
        <f>MOD(A5063-1+'Peaker Keys'!$B$7,'Peaker Keys'!$B$5)</f>
        <v>5080</v>
      </c>
      <c r="E5063">
        <f>INT(D5063/'Peaker Keys'!$B$6)+1</f>
        <v>212</v>
      </c>
      <c r="F5063">
        <f>MOD(D5063,'Peaker Keys'!$B$6)</f>
        <v>16</v>
      </c>
      <c r="G5063" t="str">
        <f>VLOOKUP(E5063,Clustering!$A$6:$B$370,2,FALSE)</f>
        <v>Summer Peak</v>
      </c>
      <c r="H5063">
        <f>IF('Peaker Keys'!$B$29&gt;0,MAX(0,MIN('Peaker Keys'!$B$10,B5063/'Peaker Keys'!$B$29)),0)</f>
        <v>0.39252116650987773</v>
      </c>
      <c r="I5063">
        <f>MAX(0,MIN('Peaker Keys'!$B$10,C5063/'Peaker Keys'!$B$30))</f>
        <v>5.1835116764927122E-2</v>
      </c>
      <c r="J5063">
        <f>IF('Peaker Keys'!$B$31=1,H5063,I5063)</f>
        <v>0.39252116650987773</v>
      </c>
    </row>
    <row r="5064" spans="1:10" x14ac:dyDescent="0.25">
      <c r="A5064">
        <v>5058</v>
      </c>
      <c r="B5064">
        <v>166.9</v>
      </c>
      <c r="C5064">
        <v>10644.8</v>
      </c>
      <c r="D5064">
        <f>MOD(A5064-1+'Peaker Keys'!$B$7,'Peaker Keys'!$B$5)</f>
        <v>5081</v>
      </c>
      <c r="E5064">
        <f>INT(D5064/'Peaker Keys'!$B$6)+1</f>
        <v>212</v>
      </c>
      <c r="F5064">
        <f>MOD(D5064,'Peaker Keys'!$B$6)</f>
        <v>17</v>
      </c>
      <c r="G5064" t="str">
        <f>VLOOKUP(E5064,Clustering!$A$6:$B$370,2,FALSE)</f>
        <v>Summer Peak</v>
      </c>
      <c r="H5064">
        <f>IF('Peaker Keys'!$B$29&gt;0,MAX(0,MIN('Peaker Keys'!$B$10,B5064/'Peaker Keys'!$B$29)),0)</f>
        <v>0.39252116650987773</v>
      </c>
      <c r="I5064">
        <f>MAX(0,MIN('Peaker Keys'!$B$10,C5064/'Peaker Keys'!$B$30))</f>
        <v>8.9169904319607016E-2</v>
      </c>
      <c r="J5064">
        <f>IF('Peaker Keys'!$B$31=1,H5064,I5064)</f>
        <v>0.39252116650987773</v>
      </c>
    </row>
    <row r="5065" spans="1:10" x14ac:dyDescent="0.25">
      <c r="A5065">
        <v>5059</v>
      </c>
      <c r="B5065">
        <v>166.9</v>
      </c>
      <c r="C5065">
        <v>17972.400000000001</v>
      </c>
      <c r="D5065">
        <f>MOD(A5065-1+'Peaker Keys'!$B$7,'Peaker Keys'!$B$5)</f>
        <v>5082</v>
      </c>
      <c r="E5065">
        <f>INT(D5065/'Peaker Keys'!$B$6)+1</f>
        <v>212</v>
      </c>
      <c r="F5065">
        <f>MOD(D5065,'Peaker Keys'!$B$6)</f>
        <v>18</v>
      </c>
      <c r="G5065" t="str">
        <f>VLOOKUP(E5065,Clustering!$A$6:$B$370,2,FALSE)</f>
        <v>Summer Peak</v>
      </c>
      <c r="H5065">
        <f>IF('Peaker Keys'!$B$29&gt;0,MAX(0,MIN('Peaker Keys'!$B$10,B5065/'Peaker Keys'!$B$29)),0)</f>
        <v>0.39252116650987773</v>
      </c>
      <c r="I5065">
        <f>MAX(0,MIN('Peaker Keys'!$B$10,C5065/'Peaker Keys'!$B$30))</f>
        <v>0.15055211825433126</v>
      </c>
      <c r="J5065">
        <f>IF('Peaker Keys'!$B$31=1,H5065,I5065)</f>
        <v>0.39252116650987773</v>
      </c>
    </row>
    <row r="5066" spans="1:10" x14ac:dyDescent="0.25">
      <c r="A5066">
        <v>5060</v>
      </c>
      <c r="B5066">
        <v>166.9</v>
      </c>
      <c r="C5066">
        <v>16639.900000000001</v>
      </c>
      <c r="D5066">
        <f>MOD(A5066-1+'Peaker Keys'!$B$7,'Peaker Keys'!$B$5)</f>
        <v>5083</v>
      </c>
      <c r="E5066">
        <f>INT(D5066/'Peaker Keys'!$B$6)+1</f>
        <v>212</v>
      </c>
      <c r="F5066">
        <f>MOD(D5066,'Peaker Keys'!$B$6)</f>
        <v>19</v>
      </c>
      <c r="G5066" t="str">
        <f>VLOOKUP(E5066,Clustering!$A$6:$B$370,2,FALSE)</f>
        <v>Summer Peak</v>
      </c>
      <c r="H5066">
        <f>IF('Peaker Keys'!$B$29&gt;0,MAX(0,MIN('Peaker Keys'!$B$10,B5066/'Peaker Keys'!$B$29)),0)</f>
        <v>0.39252116650987773</v>
      </c>
      <c r="I5066">
        <f>MAX(0,MIN('Peaker Keys'!$B$10,C5066/'Peaker Keys'!$B$30))</f>
        <v>0.13938996419733851</v>
      </c>
      <c r="J5066">
        <f>IF('Peaker Keys'!$B$31=1,H5066,I5066)</f>
        <v>0.39252116650987773</v>
      </c>
    </row>
    <row r="5067" spans="1:10" x14ac:dyDescent="0.25">
      <c r="A5067">
        <v>5061</v>
      </c>
      <c r="B5067">
        <v>67.900000000000006</v>
      </c>
      <c r="C5067">
        <v>7391</v>
      </c>
      <c r="D5067">
        <f>MOD(A5067-1+'Peaker Keys'!$B$7,'Peaker Keys'!$B$5)</f>
        <v>5084</v>
      </c>
      <c r="E5067">
        <f>INT(D5067/'Peaker Keys'!$B$6)+1</f>
        <v>212</v>
      </c>
      <c r="F5067">
        <f>MOD(D5067,'Peaker Keys'!$B$6)</f>
        <v>20</v>
      </c>
      <c r="G5067" t="str">
        <f>VLOOKUP(E5067,Clustering!$A$6:$B$370,2,FALSE)</f>
        <v>Summer Peak</v>
      </c>
      <c r="H5067">
        <f>IF('Peaker Keys'!$B$29&gt;0,MAX(0,MIN('Peaker Keys'!$B$10,B5067/'Peaker Keys'!$B$29)),0)</f>
        <v>0.15968955785512701</v>
      </c>
      <c r="I5067">
        <f>MAX(0,MIN('Peaker Keys'!$B$10,C5067/'Peaker Keys'!$B$30))</f>
        <v>6.1913306292858059E-2</v>
      </c>
      <c r="J5067">
        <f>IF('Peaker Keys'!$B$31=1,H5067,I5067)</f>
        <v>0.15968955785512701</v>
      </c>
    </row>
    <row r="5068" spans="1:10" x14ac:dyDescent="0.25">
      <c r="A5068">
        <v>5062</v>
      </c>
      <c r="B5068">
        <v>67.900000000000006</v>
      </c>
      <c r="C5068">
        <v>4511.8999999999996</v>
      </c>
      <c r="D5068">
        <f>MOD(A5068-1+'Peaker Keys'!$B$7,'Peaker Keys'!$B$5)</f>
        <v>5085</v>
      </c>
      <c r="E5068">
        <f>INT(D5068/'Peaker Keys'!$B$6)+1</f>
        <v>212</v>
      </c>
      <c r="F5068">
        <f>MOD(D5068,'Peaker Keys'!$B$6)</f>
        <v>21</v>
      </c>
      <c r="G5068" t="str">
        <f>VLOOKUP(E5068,Clustering!$A$6:$B$370,2,FALSE)</f>
        <v>Summer Peak</v>
      </c>
      <c r="H5068">
        <f>IF('Peaker Keys'!$B$29&gt;0,MAX(0,MIN('Peaker Keys'!$B$10,B5068/'Peaker Keys'!$B$29)),0)</f>
        <v>0.15968955785512701</v>
      </c>
      <c r="I5068">
        <f>MAX(0,MIN('Peaker Keys'!$B$10,C5068/'Peaker Keys'!$B$30))</f>
        <v>3.7795514363786531E-2</v>
      </c>
      <c r="J5068">
        <f>IF('Peaker Keys'!$B$31=1,H5068,I5068)</f>
        <v>0.15968955785512701</v>
      </c>
    </row>
    <row r="5069" spans="1:10" x14ac:dyDescent="0.25">
      <c r="A5069">
        <v>5063</v>
      </c>
      <c r="B5069">
        <v>67.900000000000006</v>
      </c>
      <c r="C5069">
        <v>3135.6</v>
      </c>
      <c r="D5069">
        <f>MOD(A5069-1+'Peaker Keys'!$B$7,'Peaker Keys'!$B$5)</f>
        <v>5086</v>
      </c>
      <c r="E5069">
        <f>INT(D5069/'Peaker Keys'!$B$6)+1</f>
        <v>212</v>
      </c>
      <c r="F5069">
        <f>MOD(D5069,'Peaker Keys'!$B$6)</f>
        <v>22</v>
      </c>
      <c r="G5069" t="str">
        <f>VLOOKUP(E5069,Clustering!$A$6:$B$370,2,FALSE)</f>
        <v>Summer Peak</v>
      </c>
      <c r="H5069">
        <f>IF('Peaker Keys'!$B$29&gt;0,MAX(0,MIN('Peaker Keys'!$B$10,B5069/'Peaker Keys'!$B$29)),0)</f>
        <v>0.15968955785512701</v>
      </c>
      <c r="I5069">
        <f>MAX(0,MIN('Peaker Keys'!$B$10,C5069/'Peaker Keys'!$B$30))</f>
        <v>2.6266454229723412E-2</v>
      </c>
      <c r="J5069">
        <f>IF('Peaker Keys'!$B$31=1,H5069,I5069)</f>
        <v>0.15968955785512701</v>
      </c>
    </row>
    <row r="5070" spans="1:10" x14ac:dyDescent="0.25">
      <c r="A5070">
        <v>5064</v>
      </c>
      <c r="B5070">
        <v>67.900000000000006</v>
      </c>
      <c r="C5070">
        <v>2366</v>
      </c>
      <c r="D5070">
        <f>MOD(A5070-1+'Peaker Keys'!$B$7,'Peaker Keys'!$B$5)</f>
        <v>5087</v>
      </c>
      <c r="E5070">
        <f>INT(D5070/'Peaker Keys'!$B$6)+1</f>
        <v>212</v>
      </c>
      <c r="F5070">
        <f>MOD(D5070,'Peaker Keys'!$B$6)</f>
        <v>23</v>
      </c>
      <c r="G5070" t="str">
        <f>VLOOKUP(E5070,Clustering!$A$6:$B$370,2,FALSE)</f>
        <v>Summer Peak</v>
      </c>
      <c r="H5070">
        <f>IF('Peaker Keys'!$B$29&gt;0,MAX(0,MIN('Peaker Keys'!$B$10,B5070/'Peaker Keys'!$B$29)),0)</f>
        <v>0.15968955785512701</v>
      </c>
      <c r="I5070">
        <f>MAX(0,MIN('Peaker Keys'!$B$10,C5070/'Peaker Keys'!$B$30))</f>
        <v>1.9819629642660284E-2</v>
      </c>
      <c r="J5070">
        <f>IF('Peaker Keys'!$B$31=1,H5070,I5070)</f>
        <v>0.15968955785512701</v>
      </c>
    </row>
    <row r="5071" spans="1:10" x14ac:dyDescent="0.25">
      <c r="A5071">
        <v>5065</v>
      </c>
      <c r="B5071">
        <v>67.900000000000006</v>
      </c>
      <c r="C5071">
        <v>2366</v>
      </c>
      <c r="D5071">
        <f>MOD(A5071-1+'Peaker Keys'!$B$7,'Peaker Keys'!$B$5)</f>
        <v>5088</v>
      </c>
      <c r="E5071">
        <f>INT(D5071/'Peaker Keys'!$B$6)+1</f>
        <v>213</v>
      </c>
      <c r="F5071">
        <f>MOD(D5071,'Peaker Keys'!$B$6)</f>
        <v>0</v>
      </c>
      <c r="G5071" t="str">
        <f>VLOOKUP(E5071,Clustering!$A$6:$B$370,2,FALSE)</f>
        <v>Summer Peak</v>
      </c>
      <c r="H5071">
        <f>IF('Peaker Keys'!$B$29&gt;0,MAX(0,MIN('Peaker Keys'!$B$10,B5071/'Peaker Keys'!$B$29)),0)</f>
        <v>0.15968955785512701</v>
      </c>
      <c r="I5071">
        <f>MAX(0,MIN('Peaker Keys'!$B$10,C5071/'Peaker Keys'!$B$30))</f>
        <v>1.9819629642660284E-2</v>
      </c>
      <c r="J5071">
        <f>IF('Peaker Keys'!$B$31=1,H5071,I5071)</f>
        <v>0.15968955785512701</v>
      </c>
    </row>
    <row r="5072" spans="1:10" x14ac:dyDescent="0.25">
      <c r="A5072">
        <v>5066</v>
      </c>
      <c r="B5072">
        <v>67.900000000000006</v>
      </c>
      <c r="C5072">
        <v>2366</v>
      </c>
      <c r="D5072">
        <f>MOD(A5072-1+'Peaker Keys'!$B$7,'Peaker Keys'!$B$5)</f>
        <v>5089</v>
      </c>
      <c r="E5072">
        <f>INT(D5072/'Peaker Keys'!$B$6)+1</f>
        <v>213</v>
      </c>
      <c r="F5072">
        <f>MOD(D5072,'Peaker Keys'!$B$6)</f>
        <v>1</v>
      </c>
      <c r="G5072" t="str">
        <f>VLOOKUP(E5072,Clustering!$A$6:$B$370,2,FALSE)</f>
        <v>Summer Peak</v>
      </c>
      <c r="H5072">
        <f>IF('Peaker Keys'!$B$29&gt;0,MAX(0,MIN('Peaker Keys'!$B$10,B5072/'Peaker Keys'!$B$29)),0)</f>
        <v>0.15968955785512701</v>
      </c>
      <c r="I5072">
        <f>MAX(0,MIN('Peaker Keys'!$B$10,C5072/'Peaker Keys'!$B$30))</f>
        <v>1.9819629642660284E-2</v>
      </c>
      <c r="J5072">
        <f>IF('Peaker Keys'!$B$31=1,H5072,I5072)</f>
        <v>0.15968955785512701</v>
      </c>
    </row>
    <row r="5073" spans="1:10" x14ac:dyDescent="0.25">
      <c r="A5073">
        <v>5067</v>
      </c>
      <c r="B5073">
        <v>67.900000000000006</v>
      </c>
      <c r="C5073">
        <v>2366</v>
      </c>
      <c r="D5073">
        <f>MOD(A5073-1+'Peaker Keys'!$B$7,'Peaker Keys'!$B$5)</f>
        <v>5090</v>
      </c>
      <c r="E5073">
        <f>INT(D5073/'Peaker Keys'!$B$6)+1</f>
        <v>213</v>
      </c>
      <c r="F5073">
        <f>MOD(D5073,'Peaker Keys'!$B$6)</f>
        <v>2</v>
      </c>
      <c r="G5073" t="str">
        <f>VLOOKUP(E5073,Clustering!$A$6:$B$370,2,FALSE)</f>
        <v>Summer Peak</v>
      </c>
      <c r="H5073">
        <f>IF('Peaker Keys'!$B$29&gt;0,MAX(0,MIN('Peaker Keys'!$B$10,B5073/'Peaker Keys'!$B$29)),0)</f>
        <v>0.15968955785512701</v>
      </c>
      <c r="I5073">
        <f>MAX(0,MIN('Peaker Keys'!$B$10,C5073/'Peaker Keys'!$B$30))</f>
        <v>1.9819629642660284E-2</v>
      </c>
      <c r="J5073">
        <f>IF('Peaker Keys'!$B$31=1,H5073,I5073)</f>
        <v>0.15968955785512701</v>
      </c>
    </row>
    <row r="5074" spans="1:10" x14ac:dyDescent="0.25">
      <c r="A5074">
        <v>5068</v>
      </c>
      <c r="B5074">
        <v>67.900000000000006</v>
      </c>
      <c r="C5074">
        <v>2366</v>
      </c>
      <c r="D5074">
        <f>MOD(A5074-1+'Peaker Keys'!$B$7,'Peaker Keys'!$B$5)</f>
        <v>5091</v>
      </c>
      <c r="E5074">
        <f>INT(D5074/'Peaker Keys'!$B$6)+1</f>
        <v>213</v>
      </c>
      <c r="F5074">
        <f>MOD(D5074,'Peaker Keys'!$B$6)</f>
        <v>3</v>
      </c>
      <c r="G5074" t="str">
        <f>VLOOKUP(E5074,Clustering!$A$6:$B$370,2,FALSE)</f>
        <v>Summer Peak</v>
      </c>
      <c r="H5074">
        <f>IF('Peaker Keys'!$B$29&gt;0,MAX(0,MIN('Peaker Keys'!$B$10,B5074/'Peaker Keys'!$B$29)),0)</f>
        <v>0.15968955785512701</v>
      </c>
      <c r="I5074">
        <f>MAX(0,MIN('Peaker Keys'!$B$10,C5074/'Peaker Keys'!$B$30))</f>
        <v>1.9819629642660284E-2</v>
      </c>
      <c r="J5074">
        <f>IF('Peaker Keys'!$B$31=1,H5074,I5074)</f>
        <v>0.15968955785512701</v>
      </c>
    </row>
    <row r="5075" spans="1:10" x14ac:dyDescent="0.25">
      <c r="A5075">
        <v>5069</v>
      </c>
      <c r="B5075">
        <v>67.900000000000006</v>
      </c>
      <c r="C5075">
        <v>2366</v>
      </c>
      <c r="D5075">
        <f>MOD(A5075-1+'Peaker Keys'!$B$7,'Peaker Keys'!$B$5)</f>
        <v>5092</v>
      </c>
      <c r="E5075">
        <f>INT(D5075/'Peaker Keys'!$B$6)+1</f>
        <v>213</v>
      </c>
      <c r="F5075">
        <f>MOD(D5075,'Peaker Keys'!$B$6)</f>
        <v>4</v>
      </c>
      <c r="G5075" t="str">
        <f>VLOOKUP(E5075,Clustering!$A$6:$B$370,2,FALSE)</f>
        <v>Summer Peak</v>
      </c>
      <c r="H5075">
        <f>IF('Peaker Keys'!$B$29&gt;0,MAX(0,MIN('Peaker Keys'!$B$10,B5075/'Peaker Keys'!$B$29)),0)</f>
        <v>0.15968955785512701</v>
      </c>
      <c r="I5075">
        <f>MAX(0,MIN('Peaker Keys'!$B$10,C5075/'Peaker Keys'!$B$30))</f>
        <v>1.9819629642660284E-2</v>
      </c>
      <c r="J5075">
        <f>IF('Peaker Keys'!$B$31=1,H5075,I5075)</f>
        <v>0.15968955785512701</v>
      </c>
    </row>
    <row r="5076" spans="1:10" x14ac:dyDescent="0.25">
      <c r="A5076">
        <v>5070</v>
      </c>
      <c r="B5076">
        <v>67.900000000000006</v>
      </c>
      <c r="C5076">
        <v>2302.3000000000002</v>
      </c>
      <c r="D5076">
        <f>MOD(A5076-1+'Peaker Keys'!$B$7,'Peaker Keys'!$B$5)</f>
        <v>5093</v>
      </c>
      <c r="E5076">
        <f>INT(D5076/'Peaker Keys'!$B$6)+1</f>
        <v>213</v>
      </c>
      <c r="F5076">
        <f>MOD(D5076,'Peaker Keys'!$B$6)</f>
        <v>5</v>
      </c>
      <c r="G5076" t="str">
        <f>VLOOKUP(E5076,Clustering!$A$6:$B$370,2,FALSE)</f>
        <v>Summer Peak</v>
      </c>
      <c r="H5076">
        <f>IF('Peaker Keys'!$B$29&gt;0,MAX(0,MIN('Peaker Keys'!$B$10,B5076/'Peaker Keys'!$B$29)),0)</f>
        <v>0.15968955785512701</v>
      </c>
      <c r="I5076">
        <f>MAX(0,MIN('Peaker Keys'!$B$10,C5076/'Peaker Keys'!$B$30))</f>
        <v>1.928602422920405E-2</v>
      </c>
      <c r="J5076">
        <f>IF('Peaker Keys'!$B$31=1,H5076,I5076)</f>
        <v>0.15968955785512701</v>
      </c>
    </row>
    <row r="5077" spans="1:10" x14ac:dyDescent="0.25">
      <c r="A5077">
        <v>5071</v>
      </c>
      <c r="B5077">
        <v>67.900000000000006</v>
      </c>
      <c r="C5077">
        <v>2302.3000000000002</v>
      </c>
      <c r="D5077">
        <f>MOD(A5077-1+'Peaker Keys'!$B$7,'Peaker Keys'!$B$5)</f>
        <v>5094</v>
      </c>
      <c r="E5077">
        <f>INT(D5077/'Peaker Keys'!$B$6)+1</f>
        <v>213</v>
      </c>
      <c r="F5077">
        <f>MOD(D5077,'Peaker Keys'!$B$6)</f>
        <v>6</v>
      </c>
      <c r="G5077" t="str">
        <f>VLOOKUP(E5077,Clustering!$A$6:$B$370,2,FALSE)</f>
        <v>Summer Peak</v>
      </c>
      <c r="H5077">
        <f>IF('Peaker Keys'!$B$29&gt;0,MAX(0,MIN('Peaker Keys'!$B$10,B5077/'Peaker Keys'!$B$29)),0)</f>
        <v>0.15968955785512701</v>
      </c>
      <c r="I5077">
        <f>MAX(0,MIN('Peaker Keys'!$B$10,C5077/'Peaker Keys'!$B$30))</f>
        <v>1.928602422920405E-2</v>
      </c>
      <c r="J5077">
        <f>IF('Peaker Keys'!$B$31=1,H5077,I5077)</f>
        <v>0.15968955785512701</v>
      </c>
    </row>
    <row r="5078" spans="1:10" x14ac:dyDescent="0.25">
      <c r="A5078">
        <v>5072</v>
      </c>
      <c r="B5078">
        <v>67.900000000000006</v>
      </c>
      <c r="C5078">
        <v>2302.3000000000002</v>
      </c>
      <c r="D5078">
        <f>MOD(A5078-1+'Peaker Keys'!$B$7,'Peaker Keys'!$B$5)</f>
        <v>5095</v>
      </c>
      <c r="E5078">
        <f>INT(D5078/'Peaker Keys'!$B$6)+1</f>
        <v>213</v>
      </c>
      <c r="F5078">
        <f>MOD(D5078,'Peaker Keys'!$B$6)</f>
        <v>7</v>
      </c>
      <c r="G5078" t="str">
        <f>VLOOKUP(E5078,Clustering!$A$6:$B$370,2,FALSE)</f>
        <v>Summer Peak</v>
      </c>
      <c r="H5078">
        <f>IF('Peaker Keys'!$B$29&gt;0,MAX(0,MIN('Peaker Keys'!$B$10,B5078/'Peaker Keys'!$B$29)),0)</f>
        <v>0.15968955785512701</v>
      </c>
      <c r="I5078">
        <f>MAX(0,MIN('Peaker Keys'!$B$10,C5078/'Peaker Keys'!$B$30))</f>
        <v>1.928602422920405E-2</v>
      </c>
      <c r="J5078">
        <f>IF('Peaker Keys'!$B$31=1,H5078,I5078)</f>
        <v>0.15968955785512701</v>
      </c>
    </row>
    <row r="5079" spans="1:10" x14ac:dyDescent="0.25">
      <c r="A5079">
        <v>5073</v>
      </c>
      <c r="B5079">
        <v>67.900000000000006</v>
      </c>
      <c r="C5079">
        <v>2302.3000000000002</v>
      </c>
      <c r="D5079">
        <f>MOD(A5079-1+'Peaker Keys'!$B$7,'Peaker Keys'!$B$5)</f>
        <v>5096</v>
      </c>
      <c r="E5079">
        <f>INT(D5079/'Peaker Keys'!$B$6)+1</f>
        <v>213</v>
      </c>
      <c r="F5079">
        <f>MOD(D5079,'Peaker Keys'!$B$6)</f>
        <v>8</v>
      </c>
      <c r="G5079" t="str">
        <f>VLOOKUP(E5079,Clustering!$A$6:$B$370,2,FALSE)</f>
        <v>Summer Peak</v>
      </c>
      <c r="H5079">
        <f>IF('Peaker Keys'!$B$29&gt;0,MAX(0,MIN('Peaker Keys'!$B$10,B5079/'Peaker Keys'!$B$29)),0)</f>
        <v>0.15968955785512701</v>
      </c>
      <c r="I5079">
        <f>MAX(0,MIN('Peaker Keys'!$B$10,C5079/'Peaker Keys'!$B$30))</f>
        <v>1.928602422920405E-2</v>
      </c>
      <c r="J5079">
        <f>IF('Peaker Keys'!$B$31=1,H5079,I5079)</f>
        <v>0.15968955785512701</v>
      </c>
    </row>
    <row r="5080" spans="1:10" x14ac:dyDescent="0.25">
      <c r="A5080">
        <v>5074</v>
      </c>
      <c r="B5080">
        <v>67.900000000000006</v>
      </c>
      <c r="C5080">
        <v>2302.3000000000002</v>
      </c>
      <c r="D5080">
        <f>MOD(A5080-1+'Peaker Keys'!$B$7,'Peaker Keys'!$B$5)</f>
        <v>5097</v>
      </c>
      <c r="E5080">
        <f>INT(D5080/'Peaker Keys'!$B$6)+1</f>
        <v>213</v>
      </c>
      <c r="F5080">
        <f>MOD(D5080,'Peaker Keys'!$B$6)</f>
        <v>9</v>
      </c>
      <c r="G5080" t="str">
        <f>VLOOKUP(E5080,Clustering!$A$6:$B$370,2,FALSE)</f>
        <v>Summer Peak</v>
      </c>
      <c r="H5080">
        <f>IF('Peaker Keys'!$B$29&gt;0,MAX(0,MIN('Peaker Keys'!$B$10,B5080/'Peaker Keys'!$B$29)),0)</f>
        <v>0.15968955785512701</v>
      </c>
      <c r="I5080">
        <f>MAX(0,MIN('Peaker Keys'!$B$10,C5080/'Peaker Keys'!$B$30))</f>
        <v>1.928602422920405E-2</v>
      </c>
      <c r="J5080">
        <f>IF('Peaker Keys'!$B$31=1,H5080,I5080)</f>
        <v>0.15968955785512701</v>
      </c>
    </row>
    <row r="5081" spans="1:10" x14ac:dyDescent="0.25">
      <c r="A5081">
        <v>5075</v>
      </c>
      <c r="B5081">
        <v>225.4</v>
      </c>
      <c r="C5081">
        <v>2302.3000000000002</v>
      </c>
      <c r="D5081">
        <f>MOD(A5081-1+'Peaker Keys'!$B$7,'Peaker Keys'!$B$5)</f>
        <v>5098</v>
      </c>
      <c r="E5081">
        <f>INT(D5081/'Peaker Keys'!$B$6)+1</f>
        <v>213</v>
      </c>
      <c r="F5081">
        <f>MOD(D5081,'Peaker Keys'!$B$6)</f>
        <v>10</v>
      </c>
      <c r="G5081" t="str">
        <f>VLOOKUP(E5081,Clustering!$A$6:$B$370,2,FALSE)</f>
        <v>Summer Peak</v>
      </c>
      <c r="H5081">
        <f>IF('Peaker Keys'!$B$29&gt;0,MAX(0,MIN('Peaker Keys'!$B$10,B5081/'Peaker Keys'!$B$29)),0)</f>
        <v>0.53010348071495772</v>
      </c>
      <c r="I5081">
        <f>MAX(0,MIN('Peaker Keys'!$B$10,C5081/'Peaker Keys'!$B$30))</f>
        <v>1.928602422920405E-2</v>
      </c>
      <c r="J5081">
        <f>IF('Peaker Keys'!$B$31=1,H5081,I5081)</f>
        <v>0.53010348071495772</v>
      </c>
    </row>
    <row r="5082" spans="1:10" x14ac:dyDescent="0.25">
      <c r="A5082">
        <v>5076</v>
      </c>
      <c r="B5082">
        <v>225.4</v>
      </c>
      <c r="C5082">
        <v>4309.3999999999996</v>
      </c>
      <c r="D5082">
        <f>MOD(A5082-1+'Peaker Keys'!$B$7,'Peaker Keys'!$B$5)</f>
        <v>5099</v>
      </c>
      <c r="E5082">
        <f>INT(D5082/'Peaker Keys'!$B$6)+1</f>
        <v>213</v>
      </c>
      <c r="F5082">
        <f>MOD(D5082,'Peaker Keys'!$B$6)</f>
        <v>11</v>
      </c>
      <c r="G5082" t="str">
        <f>VLOOKUP(E5082,Clustering!$A$6:$B$370,2,FALSE)</f>
        <v>Summer Peak</v>
      </c>
      <c r="H5082">
        <f>IF('Peaker Keys'!$B$29&gt;0,MAX(0,MIN('Peaker Keys'!$B$10,B5082/'Peaker Keys'!$B$29)),0)</f>
        <v>0.53010348071495772</v>
      </c>
      <c r="I5082">
        <f>MAX(0,MIN('Peaker Keys'!$B$10,C5082/'Peaker Keys'!$B$30))</f>
        <v>3.6099202021166621E-2</v>
      </c>
      <c r="J5082">
        <f>IF('Peaker Keys'!$B$31=1,H5082,I5082)</f>
        <v>0.53010348071495772</v>
      </c>
    </row>
    <row r="5083" spans="1:10" x14ac:dyDescent="0.25">
      <c r="A5083">
        <v>5077</v>
      </c>
      <c r="B5083">
        <v>225.4</v>
      </c>
      <c r="C5083">
        <v>8831</v>
      </c>
      <c r="D5083">
        <f>MOD(A5083-1+'Peaker Keys'!$B$7,'Peaker Keys'!$B$5)</f>
        <v>5100</v>
      </c>
      <c r="E5083">
        <f>INT(D5083/'Peaker Keys'!$B$6)+1</f>
        <v>213</v>
      </c>
      <c r="F5083">
        <f>MOD(D5083,'Peaker Keys'!$B$6)</f>
        <v>12</v>
      </c>
      <c r="G5083" t="str">
        <f>VLOOKUP(E5083,Clustering!$A$6:$B$370,2,FALSE)</f>
        <v>Summer Peak</v>
      </c>
      <c r="H5083">
        <f>IF('Peaker Keys'!$B$29&gt;0,MAX(0,MIN('Peaker Keys'!$B$10,B5083/'Peaker Keys'!$B$29)),0)</f>
        <v>0.53010348071495772</v>
      </c>
      <c r="I5083">
        <f>MAX(0,MIN('Peaker Keys'!$B$10,C5083/'Peaker Keys'!$B$30))</f>
        <v>7.3975971840377422E-2</v>
      </c>
      <c r="J5083">
        <f>IF('Peaker Keys'!$B$31=1,H5083,I5083)</f>
        <v>0.53010348071495772</v>
      </c>
    </row>
    <row r="5084" spans="1:10" x14ac:dyDescent="0.25">
      <c r="A5084">
        <v>5078</v>
      </c>
      <c r="B5084">
        <v>225.4</v>
      </c>
      <c r="C5084">
        <v>16600.3</v>
      </c>
      <c r="D5084">
        <f>MOD(A5084-1+'Peaker Keys'!$B$7,'Peaker Keys'!$B$5)</f>
        <v>5101</v>
      </c>
      <c r="E5084">
        <f>INT(D5084/'Peaker Keys'!$B$6)+1</f>
        <v>213</v>
      </c>
      <c r="F5084">
        <f>MOD(D5084,'Peaker Keys'!$B$6)</f>
        <v>13</v>
      </c>
      <c r="G5084" t="str">
        <f>VLOOKUP(E5084,Clustering!$A$6:$B$370,2,FALSE)</f>
        <v>Summer Peak</v>
      </c>
      <c r="H5084">
        <f>IF('Peaker Keys'!$B$29&gt;0,MAX(0,MIN('Peaker Keys'!$B$10,B5084/'Peaker Keys'!$B$29)),0)</f>
        <v>0.53010348071495772</v>
      </c>
      <c r="I5084">
        <f>MAX(0,MIN('Peaker Keys'!$B$10,C5084/'Peaker Keys'!$B$30))</f>
        <v>0.13905824089478172</v>
      </c>
      <c r="J5084">
        <f>IF('Peaker Keys'!$B$31=1,H5084,I5084)</f>
        <v>0.53010348071495772</v>
      </c>
    </row>
    <row r="5085" spans="1:10" x14ac:dyDescent="0.25">
      <c r="A5085">
        <v>5079</v>
      </c>
      <c r="B5085">
        <v>225.4</v>
      </c>
      <c r="C5085">
        <v>23155.3</v>
      </c>
      <c r="D5085">
        <f>MOD(A5085-1+'Peaker Keys'!$B$7,'Peaker Keys'!$B$5)</f>
        <v>5102</v>
      </c>
      <c r="E5085">
        <f>INT(D5085/'Peaker Keys'!$B$6)+1</f>
        <v>213</v>
      </c>
      <c r="F5085">
        <f>MOD(D5085,'Peaker Keys'!$B$6)</f>
        <v>14</v>
      </c>
      <c r="G5085" t="str">
        <f>VLOOKUP(E5085,Clustering!$A$6:$B$370,2,FALSE)</f>
        <v>Summer Peak</v>
      </c>
      <c r="H5085">
        <f>IF('Peaker Keys'!$B$29&gt;0,MAX(0,MIN('Peaker Keys'!$B$10,B5085/'Peaker Keys'!$B$29)),0)</f>
        <v>0.53010348071495772</v>
      </c>
      <c r="I5085">
        <f>MAX(0,MIN('Peaker Keys'!$B$10,C5085/'Peaker Keys'!$B$30))</f>
        <v>0.19396849968921881</v>
      </c>
      <c r="J5085">
        <f>IF('Peaker Keys'!$B$31=1,H5085,I5085)</f>
        <v>0.53010348071495772</v>
      </c>
    </row>
    <row r="5086" spans="1:10" x14ac:dyDescent="0.25">
      <c r="A5086">
        <v>5080</v>
      </c>
      <c r="B5086">
        <v>225.4</v>
      </c>
      <c r="C5086">
        <v>28072.400000000001</v>
      </c>
      <c r="D5086">
        <f>MOD(A5086-1+'Peaker Keys'!$B$7,'Peaker Keys'!$B$5)</f>
        <v>5103</v>
      </c>
      <c r="E5086">
        <f>INT(D5086/'Peaker Keys'!$B$6)+1</f>
        <v>213</v>
      </c>
      <c r="F5086">
        <f>MOD(D5086,'Peaker Keys'!$B$6)</f>
        <v>15</v>
      </c>
      <c r="G5086" t="str">
        <f>VLOOKUP(E5086,Clustering!$A$6:$B$370,2,FALSE)</f>
        <v>Summer Peak</v>
      </c>
      <c r="H5086">
        <f>IF('Peaker Keys'!$B$29&gt;0,MAX(0,MIN('Peaker Keys'!$B$10,B5086/'Peaker Keys'!$B$29)),0)</f>
        <v>0.53010348071495772</v>
      </c>
      <c r="I5086">
        <f>MAX(0,MIN('Peaker Keys'!$B$10,C5086/'Peaker Keys'!$B$30))</f>
        <v>0.23515831410846011</v>
      </c>
      <c r="J5086">
        <f>IF('Peaker Keys'!$B$31=1,H5086,I5086)</f>
        <v>0.53010348071495772</v>
      </c>
    </row>
    <row r="5087" spans="1:10" x14ac:dyDescent="0.25">
      <c r="A5087">
        <v>5081</v>
      </c>
      <c r="B5087">
        <v>225.4</v>
      </c>
      <c r="C5087">
        <v>32854.400000000001</v>
      </c>
      <c r="D5087">
        <f>MOD(A5087-1+'Peaker Keys'!$B$7,'Peaker Keys'!$B$5)</f>
        <v>5104</v>
      </c>
      <c r="E5087">
        <f>INT(D5087/'Peaker Keys'!$B$6)+1</f>
        <v>213</v>
      </c>
      <c r="F5087">
        <f>MOD(D5087,'Peaker Keys'!$B$6)</f>
        <v>16</v>
      </c>
      <c r="G5087" t="str">
        <f>VLOOKUP(E5087,Clustering!$A$6:$B$370,2,FALSE)</f>
        <v>Summer Peak</v>
      </c>
      <c r="H5087">
        <f>IF('Peaker Keys'!$B$29&gt;0,MAX(0,MIN('Peaker Keys'!$B$10,B5087/'Peaker Keys'!$B$29)),0)</f>
        <v>0.53010348071495772</v>
      </c>
      <c r="I5087">
        <f>MAX(0,MIN('Peaker Keys'!$B$10,C5087/'Peaker Keys'!$B$30))</f>
        <v>0.275216415947514</v>
      </c>
      <c r="J5087">
        <f>IF('Peaker Keys'!$B$31=1,H5087,I5087)</f>
        <v>0.53010348071495772</v>
      </c>
    </row>
    <row r="5088" spans="1:10" x14ac:dyDescent="0.25">
      <c r="A5088">
        <v>5082</v>
      </c>
      <c r="B5088">
        <v>225.4</v>
      </c>
      <c r="C5088">
        <v>37931.599999999999</v>
      </c>
      <c r="D5088">
        <f>MOD(A5088-1+'Peaker Keys'!$B$7,'Peaker Keys'!$B$5)</f>
        <v>5105</v>
      </c>
      <c r="E5088">
        <f>INT(D5088/'Peaker Keys'!$B$6)+1</f>
        <v>213</v>
      </c>
      <c r="F5088">
        <f>MOD(D5088,'Peaker Keys'!$B$6)</f>
        <v>17</v>
      </c>
      <c r="G5088" t="str">
        <f>VLOOKUP(E5088,Clustering!$A$6:$B$370,2,FALSE)</f>
        <v>Summer Peak</v>
      </c>
      <c r="H5088">
        <f>IF('Peaker Keys'!$B$29&gt;0,MAX(0,MIN('Peaker Keys'!$B$10,B5088/'Peaker Keys'!$B$29)),0)</f>
        <v>0.53010348071495772</v>
      </c>
      <c r="I5088">
        <f>MAX(0,MIN('Peaker Keys'!$B$10,C5088/'Peaker Keys'!$B$30))</f>
        <v>0.31774736422380934</v>
      </c>
      <c r="J5088">
        <f>IF('Peaker Keys'!$B$31=1,H5088,I5088)</f>
        <v>0.53010348071495772</v>
      </c>
    </row>
    <row r="5089" spans="1:10" x14ac:dyDescent="0.25">
      <c r="A5089">
        <v>5083</v>
      </c>
      <c r="B5089">
        <v>225.4</v>
      </c>
      <c r="C5089">
        <v>41517</v>
      </c>
      <c r="D5089">
        <f>MOD(A5089-1+'Peaker Keys'!$B$7,'Peaker Keys'!$B$5)</f>
        <v>5106</v>
      </c>
      <c r="E5089">
        <f>INT(D5089/'Peaker Keys'!$B$6)+1</f>
        <v>213</v>
      </c>
      <c r="F5089">
        <f>MOD(D5089,'Peaker Keys'!$B$6)</f>
        <v>18</v>
      </c>
      <c r="G5089" t="str">
        <f>VLOOKUP(E5089,Clustering!$A$6:$B$370,2,FALSE)</f>
        <v>Summer Peak</v>
      </c>
      <c r="H5089">
        <f>IF('Peaker Keys'!$B$29&gt;0,MAX(0,MIN('Peaker Keys'!$B$10,B5089/'Peaker Keys'!$B$29)),0)</f>
        <v>0.53010348071495772</v>
      </c>
      <c r="I5089">
        <f>MAX(0,MIN('Peaker Keys'!$B$10,C5089/'Peaker Keys'!$B$30))</f>
        <v>0.3477817260669176</v>
      </c>
      <c r="J5089">
        <f>IF('Peaker Keys'!$B$31=1,H5089,I5089)</f>
        <v>0.53010348071495772</v>
      </c>
    </row>
    <row r="5090" spans="1:10" x14ac:dyDescent="0.25">
      <c r="A5090">
        <v>5084</v>
      </c>
      <c r="B5090">
        <v>225.4</v>
      </c>
      <c r="C5090">
        <v>35190.800000000003</v>
      </c>
      <c r="D5090">
        <f>MOD(A5090-1+'Peaker Keys'!$B$7,'Peaker Keys'!$B$5)</f>
        <v>5107</v>
      </c>
      <c r="E5090">
        <f>INT(D5090/'Peaker Keys'!$B$6)+1</f>
        <v>213</v>
      </c>
      <c r="F5090">
        <f>MOD(D5090,'Peaker Keys'!$B$6)</f>
        <v>19</v>
      </c>
      <c r="G5090" t="str">
        <f>VLOOKUP(E5090,Clustering!$A$6:$B$370,2,FALSE)</f>
        <v>Summer Peak</v>
      </c>
      <c r="H5090">
        <f>IF('Peaker Keys'!$B$29&gt;0,MAX(0,MIN('Peaker Keys'!$B$10,B5090/'Peaker Keys'!$B$29)),0)</f>
        <v>0.53010348071495772</v>
      </c>
      <c r="I5090">
        <f>MAX(0,MIN('Peaker Keys'!$B$10,C5090/'Peaker Keys'!$B$30))</f>
        <v>0.29478809079836416</v>
      </c>
      <c r="J5090">
        <f>IF('Peaker Keys'!$B$31=1,H5090,I5090)</f>
        <v>0.53010348071495772</v>
      </c>
    </row>
    <row r="5091" spans="1:10" x14ac:dyDescent="0.25">
      <c r="A5091">
        <v>5085</v>
      </c>
      <c r="B5091">
        <v>225.4</v>
      </c>
      <c r="C5091">
        <v>23999.4</v>
      </c>
      <c r="D5091">
        <f>MOD(A5091-1+'Peaker Keys'!$B$7,'Peaker Keys'!$B$5)</f>
        <v>5108</v>
      </c>
      <c r="E5091">
        <f>INT(D5091/'Peaker Keys'!$B$6)+1</f>
        <v>213</v>
      </c>
      <c r="F5091">
        <f>MOD(D5091,'Peaker Keys'!$B$6)</f>
        <v>20</v>
      </c>
      <c r="G5091" t="str">
        <f>VLOOKUP(E5091,Clustering!$A$6:$B$370,2,FALSE)</f>
        <v>Summer Peak</v>
      </c>
      <c r="H5091">
        <f>IF('Peaker Keys'!$B$29&gt;0,MAX(0,MIN('Peaker Keys'!$B$10,B5091/'Peaker Keys'!$B$29)),0)</f>
        <v>0.53010348071495772</v>
      </c>
      <c r="I5091">
        <f>MAX(0,MIN('Peaker Keys'!$B$10,C5091/'Peaker Keys'!$B$30))</f>
        <v>0.2010393996813446</v>
      </c>
      <c r="J5091">
        <f>IF('Peaker Keys'!$B$31=1,H5091,I5091)</f>
        <v>0.53010348071495772</v>
      </c>
    </row>
    <row r="5092" spans="1:10" x14ac:dyDescent="0.25">
      <c r="A5092">
        <v>5086</v>
      </c>
      <c r="B5092">
        <v>0</v>
      </c>
      <c r="C5092">
        <v>11803.9</v>
      </c>
      <c r="D5092">
        <f>MOD(A5092-1+'Peaker Keys'!$B$7,'Peaker Keys'!$B$5)</f>
        <v>5109</v>
      </c>
      <c r="E5092">
        <f>INT(D5092/'Peaker Keys'!$B$6)+1</f>
        <v>213</v>
      </c>
      <c r="F5092">
        <f>MOD(D5092,'Peaker Keys'!$B$6)</f>
        <v>21</v>
      </c>
      <c r="G5092" t="str">
        <f>VLOOKUP(E5092,Clustering!$A$6:$B$370,2,FALSE)</f>
        <v>Summer Peak</v>
      </c>
      <c r="H5092">
        <f>IF('Peaker Keys'!$B$29&gt;0,MAX(0,MIN('Peaker Keys'!$B$10,B5092/'Peaker Keys'!$B$29)),0)</f>
        <v>0</v>
      </c>
      <c r="I5092">
        <f>MAX(0,MIN('Peaker Keys'!$B$10,C5092/'Peaker Keys'!$B$30))</f>
        <v>9.8879512400252639E-2</v>
      </c>
      <c r="J5092">
        <f>IF('Peaker Keys'!$B$31=1,H5092,I5092)</f>
        <v>0</v>
      </c>
    </row>
    <row r="5093" spans="1:10" x14ac:dyDescent="0.25">
      <c r="A5093">
        <v>5087</v>
      </c>
      <c r="B5093">
        <v>0</v>
      </c>
      <c r="C5093">
        <v>4163.1000000000004</v>
      </c>
      <c r="D5093">
        <f>MOD(A5093-1+'Peaker Keys'!$B$7,'Peaker Keys'!$B$5)</f>
        <v>5110</v>
      </c>
      <c r="E5093">
        <f>INT(D5093/'Peaker Keys'!$B$6)+1</f>
        <v>213</v>
      </c>
      <c r="F5093">
        <f>MOD(D5093,'Peaker Keys'!$B$6)</f>
        <v>22</v>
      </c>
      <c r="G5093" t="str">
        <f>VLOOKUP(E5093,Clustering!$A$6:$B$370,2,FALSE)</f>
        <v>Summer Peak</v>
      </c>
      <c r="H5093">
        <f>IF('Peaker Keys'!$B$29&gt;0,MAX(0,MIN('Peaker Keys'!$B$10,B5093/'Peaker Keys'!$B$29)),0)</f>
        <v>0</v>
      </c>
      <c r="I5093">
        <f>MAX(0,MIN('Peaker Keys'!$B$10,C5093/'Peaker Keys'!$B$30))</f>
        <v>3.4873668708942963E-2</v>
      </c>
      <c r="J5093">
        <f>IF('Peaker Keys'!$B$31=1,H5093,I5093)</f>
        <v>0</v>
      </c>
    </row>
    <row r="5094" spans="1:10" x14ac:dyDescent="0.25">
      <c r="A5094">
        <v>5088</v>
      </c>
      <c r="B5094">
        <v>0</v>
      </c>
      <c r="C5094">
        <v>3110.7</v>
      </c>
      <c r="D5094">
        <f>MOD(A5094-1+'Peaker Keys'!$B$7,'Peaker Keys'!$B$5)</f>
        <v>5111</v>
      </c>
      <c r="E5094">
        <f>INT(D5094/'Peaker Keys'!$B$6)+1</f>
        <v>213</v>
      </c>
      <c r="F5094">
        <f>MOD(D5094,'Peaker Keys'!$B$6)</f>
        <v>23</v>
      </c>
      <c r="G5094" t="str">
        <f>VLOOKUP(E5094,Clustering!$A$6:$B$370,2,FALSE)</f>
        <v>Summer Peak</v>
      </c>
      <c r="H5094">
        <f>IF('Peaker Keys'!$B$29&gt;0,MAX(0,MIN('Peaker Keys'!$B$10,B5094/'Peaker Keys'!$B$29)),0)</f>
        <v>0</v>
      </c>
      <c r="I5094">
        <f>MAX(0,MIN('Peaker Keys'!$B$10,C5094/'Peaker Keys'!$B$30))</f>
        <v>2.605787063796422E-2</v>
      </c>
      <c r="J5094">
        <f>IF('Peaker Keys'!$B$31=1,H5094,I5094)</f>
        <v>0</v>
      </c>
    </row>
    <row r="5095" spans="1:10" x14ac:dyDescent="0.25">
      <c r="A5095">
        <v>5089</v>
      </c>
      <c r="B5095">
        <v>0</v>
      </c>
      <c r="C5095">
        <v>2803.4</v>
      </c>
      <c r="D5095">
        <f>MOD(A5095-1+'Peaker Keys'!$B$7,'Peaker Keys'!$B$5)</f>
        <v>5112</v>
      </c>
      <c r="E5095">
        <f>INT(D5095/'Peaker Keys'!$B$6)+1</f>
        <v>214</v>
      </c>
      <c r="F5095">
        <f>MOD(D5095,'Peaker Keys'!$B$6)</f>
        <v>0</v>
      </c>
      <c r="G5095" t="str">
        <f>VLOOKUP(E5095,Clustering!$A$6:$B$370,2,FALSE)</f>
        <v>Summer Peak</v>
      </c>
      <c r="H5095">
        <f>IF('Peaker Keys'!$B$29&gt;0,MAX(0,MIN('Peaker Keys'!$B$10,B5095/'Peaker Keys'!$B$29)),0)</f>
        <v>0</v>
      </c>
      <c r="I5095">
        <f>MAX(0,MIN('Peaker Keys'!$B$10,C5095/'Peaker Keys'!$B$30))</f>
        <v>2.3483664302719292E-2</v>
      </c>
      <c r="J5095">
        <f>IF('Peaker Keys'!$B$31=1,H5095,I5095)</f>
        <v>0</v>
      </c>
    </row>
    <row r="5096" spans="1:10" x14ac:dyDescent="0.25">
      <c r="A5096">
        <v>5090</v>
      </c>
      <c r="B5096">
        <v>0</v>
      </c>
      <c r="C5096">
        <v>2751.1</v>
      </c>
      <c r="D5096">
        <f>MOD(A5096-1+'Peaker Keys'!$B$7,'Peaker Keys'!$B$5)</f>
        <v>5113</v>
      </c>
      <c r="E5096">
        <f>INT(D5096/'Peaker Keys'!$B$6)+1</f>
        <v>214</v>
      </c>
      <c r="F5096">
        <f>MOD(D5096,'Peaker Keys'!$B$6)</f>
        <v>1</v>
      </c>
      <c r="G5096" t="str">
        <f>VLOOKUP(E5096,Clustering!$A$6:$B$370,2,FALSE)</f>
        <v>Summer Peak</v>
      </c>
      <c r="H5096">
        <f>IF('Peaker Keys'!$B$29&gt;0,MAX(0,MIN('Peaker Keys'!$B$10,B5096/'Peaker Keys'!$B$29)),0)</f>
        <v>0</v>
      </c>
      <c r="I5096">
        <f>MAX(0,MIN('Peaker Keys'!$B$10,C5096/'Peaker Keys'!$B$30))</f>
        <v>2.3045554991514249E-2</v>
      </c>
      <c r="J5096">
        <f>IF('Peaker Keys'!$B$31=1,H5096,I5096)</f>
        <v>0</v>
      </c>
    </row>
    <row r="5097" spans="1:10" x14ac:dyDescent="0.25">
      <c r="A5097">
        <v>5091</v>
      </c>
      <c r="B5097">
        <v>0</v>
      </c>
      <c r="C5097">
        <v>2739.7</v>
      </c>
      <c r="D5097">
        <f>MOD(A5097-1+'Peaker Keys'!$B$7,'Peaker Keys'!$B$5)</f>
        <v>5114</v>
      </c>
      <c r="E5097">
        <f>INT(D5097/'Peaker Keys'!$B$6)+1</f>
        <v>214</v>
      </c>
      <c r="F5097">
        <f>MOD(D5097,'Peaker Keys'!$B$6)</f>
        <v>2</v>
      </c>
      <c r="G5097" t="str">
        <f>VLOOKUP(E5097,Clustering!$A$6:$B$370,2,FALSE)</f>
        <v>Summer Peak</v>
      </c>
      <c r="H5097">
        <f>IF('Peaker Keys'!$B$29&gt;0,MAX(0,MIN('Peaker Keys'!$B$10,B5097/'Peaker Keys'!$B$29)),0)</f>
        <v>0</v>
      </c>
      <c r="I5097">
        <f>MAX(0,MIN('Peaker Keys'!$B$10,C5097/'Peaker Keys'!$B$30))</f>
        <v>2.2950058889263051E-2</v>
      </c>
      <c r="J5097">
        <f>IF('Peaker Keys'!$B$31=1,H5097,I5097)</f>
        <v>0</v>
      </c>
    </row>
    <row r="5098" spans="1:10" x14ac:dyDescent="0.25">
      <c r="A5098">
        <v>5092</v>
      </c>
      <c r="B5098">
        <v>0</v>
      </c>
      <c r="C5098">
        <v>2739.7</v>
      </c>
      <c r="D5098">
        <f>MOD(A5098-1+'Peaker Keys'!$B$7,'Peaker Keys'!$B$5)</f>
        <v>5115</v>
      </c>
      <c r="E5098">
        <f>INT(D5098/'Peaker Keys'!$B$6)+1</f>
        <v>214</v>
      </c>
      <c r="F5098">
        <f>MOD(D5098,'Peaker Keys'!$B$6)</f>
        <v>3</v>
      </c>
      <c r="G5098" t="str">
        <f>VLOOKUP(E5098,Clustering!$A$6:$B$370,2,FALSE)</f>
        <v>Summer Peak</v>
      </c>
      <c r="H5098">
        <f>IF('Peaker Keys'!$B$29&gt;0,MAX(0,MIN('Peaker Keys'!$B$10,B5098/'Peaker Keys'!$B$29)),0)</f>
        <v>0</v>
      </c>
      <c r="I5098">
        <f>MAX(0,MIN('Peaker Keys'!$B$10,C5098/'Peaker Keys'!$B$30))</f>
        <v>2.2950058889263051E-2</v>
      </c>
      <c r="J5098">
        <f>IF('Peaker Keys'!$B$31=1,H5098,I5098)</f>
        <v>0</v>
      </c>
    </row>
    <row r="5099" spans="1:10" x14ac:dyDescent="0.25">
      <c r="A5099">
        <v>5093</v>
      </c>
      <c r="B5099">
        <v>0</v>
      </c>
      <c r="C5099">
        <v>2739.7</v>
      </c>
      <c r="D5099">
        <f>MOD(A5099-1+'Peaker Keys'!$B$7,'Peaker Keys'!$B$5)</f>
        <v>5116</v>
      </c>
      <c r="E5099">
        <f>INT(D5099/'Peaker Keys'!$B$6)+1</f>
        <v>214</v>
      </c>
      <c r="F5099">
        <f>MOD(D5099,'Peaker Keys'!$B$6)</f>
        <v>4</v>
      </c>
      <c r="G5099" t="str">
        <f>VLOOKUP(E5099,Clustering!$A$6:$B$370,2,FALSE)</f>
        <v>Summer Peak</v>
      </c>
      <c r="H5099">
        <f>IF('Peaker Keys'!$B$29&gt;0,MAX(0,MIN('Peaker Keys'!$B$10,B5099/'Peaker Keys'!$B$29)),0)</f>
        <v>0</v>
      </c>
      <c r="I5099">
        <f>MAX(0,MIN('Peaker Keys'!$B$10,C5099/'Peaker Keys'!$B$30))</f>
        <v>2.2950058889263051E-2</v>
      </c>
      <c r="J5099">
        <f>IF('Peaker Keys'!$B$31=1,H5099,I5099)</f>
        <v>0</v>
      </c>
    </row>
    <row r="5100" spans="1:10" x14ac:dyDescent="0.25">
      <c r="A5100">
        <v>5094</v>
      </c>
      <c r="B5100">
        <v>0</v>
      </c>
      <c r="C5100">
        <v>2739.7</v>
      </c>
      <c r="D5100">
        <f>MOD(A5100-1+'Peaker Keys'!$B$7,'Peaker Keys'!$B$5)</f>
        <v>5117</v>
      </c>
      <c r="E5100">
        <f>INT(D5100/'Peaker Keys'!$B$6)+1</f>
        <v>214</v>
      </c>
      <c r="F5100">
        <f>MOD(D5100,'Peaker Keys'!$B$6)</f>
        <v>5</v>
      </c>
      <c r="G5100" t="str">
        <f>VLOOKUP(E5100,Clustering!$A$6:$B$370,2,FALSE)</f>
        <v>Summer Peak</v>
      </c>
      <c r="H5100">
        <f>IF('Peaker Keys'!$B$29&gt;0,MAX(0,MIN('Peaker Keys'!$B$10,B5100/'Peaker Keys'!$B$29)),0)</f>
        <v>0</v>
      </c>
      <c r="I5100">
        <f>MAX(0,MIN('Peaker Keys'!$B$10,C5100/'Peaker Keys'!$B$30))</f>
        <v>2.2950058889263051E-2</v>
      </c>
      <c r="J5100">
        <f>IF('Peaker Keys'!$B$31=1,H5100,I5100)</f>
        <v>0</v>
      </c>
    </row>
    <row r="5101" spans="1:10" x14ac:dyDescent="0.25">
      <c r="A5101">
        <v>5095</v>
      </c>
      <c r="B5101">
        <v>0</v>
      </c>
      <c r="C5101">
        <v>2739.7</v>
      </c>
      <c r="D5101">
        <f>MOD(A5101-1+'Peaker Keys'!$B$7,'Peaker Keys'!$B$5)</f>
        <v>5118</v>
      </c>
      <c r="E5101">
        <f>INT(D5101/'Peaker Keys'!$B$6)+1</f>
        <v>214</v>
      </c>
      <c r="F5101">
        <f>MOD(D5101,'Peaker Keys'!$B$6)</f>
        <v>6</v>
      </c>
      <c r="G5101" t="str">
        <f>VLOOKUP(E5101,Clustering!$A$6:$B$370,2,FALSE)</f>
        <v>Summer Peak</v>
      </c>
      <c r="H5101">
        <f>IF('Peaker Keys'!$B$29&gt;0,MAX(0,MIN('Peaker Keys'!$B$10,B5101/'Peaker Keys'!$B$29)),0)</f>
        <v>0</v>
      </c>
      <c r="I5101">
        <f>MAX(0,MIN('Peaker Keys'!$B$10,C5101/'Peaker Keys'!$B$30))</f>
        <v>2.2950058889263051E-2</v>
      </c>
      <c r="J5101">
        <f>IF('Peaker Keys'!$B$31=1,H5101,I5101)</f>
        <v>0</v>
      </c>
    </row>
    <row r="5102" spans="1:10" x14ac:dyDescent="0.25">
      <c r="A5102">
        <v>5096</v>
      </c>
      <c r="B5102">
        <v>0</v>
      </c>
      <c r="C5102">
        <v>2739.7</v>
      </c>
      <c r="D5102">
        <f>MOD(A5102-1+'Peaker Keys'!$B$7,'Peaker Keys'!$B$5)</f>
        <v>5119</v>
      </c>
      <c r="E5102">
        <f>INT(D5102/'Peaker Keys'!$B$6)+1</f>
        <v>214</v>
      </c>
      <c r="F5102">
        <f>MOD(D5102,'Peaker Keys'!$B$6)</f>
        <v>7</v>
      </c>
      <c r="G5102" t="str">
        <f>VLOOKUP(E5102,Clustering!$A$6:$B$370,2,FALSE)</f>
        <v>Summer Peak</v>
      </c>
      <c r="H5102">
        <f>IF('Peaker Keys'!$B$29&gt;0,MAX(0,MIN('Peaker Keys'!$B$10,B5102/'Peaker Keys'!$B$29)),0)</f>
        <v>0</v>
      </c>
      <c r="I5102">
        <f>MAX(0,MIN('Peaker Keys'!$B$10,C5102/'Peaker Keys'!$B$30))</f>
        <v>2.2950058889263051E-2</v>
      </c>
      <c r="J5102">
        <f>IF('Peaker Keys'!$B$31=1,H5102,I5102)</f>
        <v>0</v>
      </c>
    </row>
    <row r="5103" spans="1:10" x14ac:dyDescent="0.25">
      <c r="A5103">
        <v>5097</v>
      </c>
      <c r="B5103">
        <v>0</v>
      </c>
      <c r="C5103">
        <v>2739.7</v>
      </c>
      <c r="D5103">
        <f>MOD(A5103-1+'Peaker Keys'!$B$7,'Peaker Keys'!$B$5)</f>
        <v>5120</v>
      </c>
      <c r="E5103">
        <f>INT(D5103/'Peaker Keys'!$B$6)+1</f>
        <v>214</v>
      </c>
      <c r="F5103">
        <f>MOD(D5103,'Peaker Keys'!$B$6)</f>
        <v>8</v>
      </c>
      <c r="G5103" t="str">
        <f>VLOOKUP(E5103,Clustering!$A$6:$B$370,2,FALSE)</f>
        <v>Summer Peak</v>
      </c>
      <c r="H5103">
        <f>IF('Peaker Keys'!$B$29&gt;0,MAX(0,MIN('Peaker Keys'!$B$10,B5103/'Peaker Keys'!$B$29)),0)</f>
        <v>0</v>
      </c>
      <c r="I5103">
        <f>MAX(0,MIN('Peaker Keys'!$B$10,C5103/'Peaker Keys'!$B$30))</f>
        <v>2.2950058889263051E-2</v>
      </c>
      <c r="J5103">
        <f>IF('Peaker Keys'!$B$31=1,H5103,I5103)</f>
        <v>0</v>
      </c>
    </row>
    <row r="5104" spans="1:10" x14ac:dyDescent="0.25">
      <c r="A5104">
        <v>5098</v>
      </c>
      <c r="B5104">
        <v>0</v>
      </c>
      <c r="C5104">
        <v>2739.7</v>
      </c>
      <c r="D5104">
        <f>MOD(A5104-1+'Peaker Keys'!$B$7,'Peaker Keys'!$B$5)</f>
        <v>5121</v>
      </c>
      <c r="E5104">
        <f>INT(D5104/'Peaker Keys'!$B$6)+1</f>
        <v>214</v>
      </c>
      <c r="F5104">
        <f>MOD(D5104,'Peaker Keys'!$B$6)</f>
        <v>9</v>
      </c>
      <c r="G5104" t="str">
        <f>VLOOKUP(E5104,Clustering!$A$6:$B$370,2,FALSE)</f>
        <v>Summer Peak</v>
      </c>
      <c r="H5104">
        <f>IF('Peaker Keys'!$B$29&gt;0,MAX(0,MIN('Peaker Keys'!$B$10,B5104/'Peaker Keys'!$B$29)),0)</f>
        <v>0</v>
      </c>
      <c r="I5104">
        <f>MAX(0,MIN('Peaker Keys'!$B$10,C5104/'Peaker Keys'!$B$30))</f>
        <v>2.2950058889263051E-2</v>
      </c>
      <c r="J5104">
        <f>IF('Peaker Keys'!$B$31=1,H5104,I5104)</f>
        <v>0</v>
      </c>
    </row>
    <row r="5105" spans="1:10" x14ac:dyDescent="0.25">
      <c r="A5105">
        <v>5099</v>
      </c>
      <c r="B5105">
        <v>0</v>
      </c>
      <c r="C5105">
        <v>2806.1</v>
      </c>
      <c r="D5105">
        <f>MOD(A5105-1+'Peaker Keys'!$B$7,'Peaker Keys'!$B$5)</f>
        <v>5122</v>
      </c>
      <c r="E5105">
        <f>INT(D5105/'Peaker Keys'!$B$6)+1</f>
        <v>214</v>
      </c>
      <c r="F5105">
        <f>MOD(D5105,'Peaker Keys'!$B$6)</f>
        <v>10</v>
      </c>
      <c r="G5105" t="str">
        <f>VLOOKUP(E5105,Clustering!$A$6:$B$370,2,FALSE)</f>
        <v>Summer Peak</v>
      </c>
      <c r="H5105">
        <f>IF('Peaker Keys'!$B$29&gt;0,MAX(0,MIN('Peaker Keys'!$B$10,B5105/'Peaker Keys'!$B$29)),0)</f>
        <v>0</v>
      </c>
      <c r="I5105">
        <f>MAX(0,MIN('Peaker Keys'!$B$10,C5105/'Peaker Keys'!$B$30))</f>
        <v>2.3506281800620889E-2</v>
      </c>
      <c r="J5105">
        <f>IF('Peaker Keys'!$B$31=1,H5105,I5105)</f>
        <v>0</v>
      </c>
    </row>
    <row r="5106" spans="1:10" x14ac:dyDescent="0.25">
      <c r="A5106">
        <v>5100</v>
      </c>
      <c r="B5106">
        <v>166.9</v>
      </c>
      <c r="C5106">
        <v>3056.8</v>
      </c>
      <c r="D5106">
        <f>MOD(A5106-1+'Peaker Keys'!$B$7,'Peaker Keys'!$B$5)</f>
        <v>5123</v>
      </c>
      <c r="E5106">
        <f>INT(D5106/'Peaker Keys'!$B$6)+1</f>
        <v>214</v>
      </c>
      <c r="F5106">
        <f>MOD(D5106,'Peaker Keys'!$B$6)</f>
        <v>11</v>
      </c>
      <c r="G5106" t="str">
        <f>VLOOKUP(E5106,Clustering!$A$6:$B$370,2,FALSE)</f>
        <v>Summer Peak</v>
      </c>
      <c r="H5106">
        <f>IF('Peaker Keys'!$B$29&gt;0,MAX(0,MIN('Peaker Keys'!$B$10,B5106/'Peaker Keys'!$B$29)),0)</f>
        <v>0.39252116650987773</v>
      </c>
      <c r="I5106">
        <f>MAX(0,MIN('Peaker Keys'!$B$10,C5106/'Peaker Keys'!$B$30))</f>
        <v>2.5606358365039716E-2</v>
      </c>
      <c r="J5106">
        <f>IF('Peaker Keys'!$B$31=1,H5106,I5106)</f>
        <v>0.39252116650987773</v>
      </c>
    </row>
    <row r="5107" spans="1:10" x14ac:dyDescent="0.25">
      <c r="A5107">
        <v>5101</v>
      </c>
      <c r="B5107">
        <v>225.4</v>
      </c>
      <c r="C5107">
        <v>5034.6000000000004</v>
      </c>
      <c r="D5107">
        <f>MOD(A5107-1+'Peaker Keys'!$B$7,'Peaker Keys'!$B$5)</f>
        <v>5124</v>
      </c>
      <c r="E5107">
        <f>INT(D5107/'Peaker Keys'!$B$6)+1</f>
        <v>214</v>
      </c>
      <c r="F5107">
        <f>MOD(D5107,'Peaker Keys'!$B$6)</f>
        <v>12</v>
      </c>
      <c r="G5107" t="str">
        <f>VLOOKUP(E5107,Clustering!$A$6:$B$370,2,FALSE)</f>
        <v>Summer Peak</v>
      </c>
      <c r="H5107">
        <f>IF('Peaker Keys'!$B$29&gt;0,MAX(0,MIN('Peaker Keys'!$B$10,B5107/'Peaker Keys'!$B$29)),0)</f>
        <v>0.53010348071495772</v>
      </c>
      <c r="I5107">
        <f>MAX(0,MIN('Peaker Keys'!$B$10,C5107/'Peaker Keys'!$B$30))</f>
        <v>4.2174094420514577E-2</v>
      </c>
      <c r="J5107">
        <f>IF('Peaker Keys'!$B$31=1,H5107,I5107)</f>
        <v>0.53010348071495772</v>
      </c>
    </row>
    <row r="5108" spans="1:10" x14ac:dyDescent="0.25">
      <c r="A5108">
        <v>5102</v>
      </c>
      <c r="B5108">
        <v>225.4</v>
      </c>
      <c r="C5108">
        <v>10411.299999999999</v>
      </c>
      <c r="D5108">
        <f>MOD(A5108-1+'Peaker Keys'!$B$7,'Peaker Keys'!$B$5)</f>
        <v>5125</v>
      </c>
      <c r="E5108">
        <f>INT(D5108/'Peaker Keys'!$B$6)+1</f>
        <v>214</v>
      </c>
      <c r="F5108">
        <f>MOD(D5108,'Peaker Keys'!$B$6)</f>
        <v>13</v>
      </c>
      <c r="G5108" t="str">
        <f>VLOOKUP(E5108,Clustering!$A$6:$B$370,2,FALSE)</f>
        <v>Summer Peak</v>
      </c>
      <c r="H5108">
        <f>IF('Peaker Keys'!$B$29&gt;0,MAX(0,MIN('Peaker Keys'!$B$10,B5108/'Peaker Keys'!$B$29)),0)</f>
        <v>0.53010348071495772</v>
      </c>
      <c r="I5108">
        <f>MAX(0,MIN('Peaker Keys'!$B$10,C5108/'Peaker Keys'!$B$30))</f>
        <v>8.7213909593672451E-2</v>
      </c>
      <c r="J5108">
        <f>IF('Peaker Keys'!$B$31=1,H5108,I5108)</f>
        <v>0.53010348071495772</v>
      </c>
    </row>
    <row r="5109" spans="1:10" x14ac:dyDescent="0.25">
      <c r="A5109">
        <v>5103</v>
      </c>
      <c r="B5109">
        <v>225.4</v>
      </c>
      <c r="C5109">
        <v>15170.6</v>
      </c>
      <c r="D5109">
        <f>MOD(A5109-1+'Peaker Keys'!$B$7,'Peaker Keys'!$B$5)</f>
        <v>5126</v>
      </c>
      <c r="E5109">
        <f>INT(D5109/'Peaker Keys'!$B$6)+1</f>
        <v>214</v>
      </c>
      <c r="F5109">
        <f>MOD(D5109,'Peaker Keys'!$B$6)</f>
        <v>14</v>
      </c>
      <c r="G5109" t="str">
        <f>VLOOKUP(E5109,Clustering!$A$6:$B$370,2,FALSE)</f>
        <v>Summer Peak</v>
      </c>
      <c r="H5109">
        <f>IF('Peaker Keys'!$B$29&gt;0,MAX(0,MIN('Peaker Keys'!$B$10,B5109/'Peaker Keys'!$B$29)),0)</f>
        <v>0.53010348071495772</v>
      </c>
      <c r="I5109">
        <f>MAX(0,MIN('Peaker Keys'!$B$10,C5109/'Peaker Keys'!$B$30))</f>
        <v>0.12708185691333143</v>
      </c>
      <c r="J5109">
        <f>IF('Peaker Keys'!$B$31=1,H5109,I5109)</f>
        <v>0.53010348071495772</v>
      </c>
    </row>
    <row r="5110" spans="1:10" x14ac:dyDescent="0.25">
      <c r="A5110">
        <v>5104</v>
      </c>
      <c r="B5110">
        <v>225.4</v>
      </c>
      <c r="C5110">
        <v>20049.900000000001</v>
      </c>
      <c r="D5110">
        <f>MOD(A5110-1+'Peaker Keys'!$B$7,'Peaker Keys'!$B$5)</f>
        <v>5127</v>
      </c>
      <c r="E5110">
        <f>INT(D5110/'Peaker Keys'!$B$6)+1</f>
        <v>214</v>
      </c>
      <c r="F5110">
        <f>MOD(D5110,'Peaker Keys'!$B$6)</f>
        <v>15</v>
      </c>
      <c r="G5110" t="str">
        <f>VLOOKUP(E5110,Clustering!$A$6:$B$370,2,FALSE)</f>
        <v>Summer Peak</v>
      </c>
      <c r="H5110">
        <f>IF('Peaker Keys'!$B$29&gt;0,MAX(0,MIN('Peaker Keys'!$B$10,B5110/'Peaker Keys'!$B$29)),0)</f>
        <v>0.53010348071495772</v>
      </c>
      <c r="I5110">
        <f>MAX(0,MIN('Peaker Keys'!$B$10,C5110/'Peaker Keys'!$B$30))</f>
        <v>0.16795502636195034</v>
      </c>
      <c r="J5110">
        <f>IF('Peaker Keys'!$B$31=1,H5110,I5110)</f>
        <v>0.53010348071495772</v>
      </c>
    </row>
    <row r="5111" spans="1:10" x14ac:dyDescent="0.25">
      <c r="A5111">
        <v>5105</v>
      </c>
      <c r="B5111">
        <v>225.4</v>
      </c>
      <c r="C5111">
        <v>24415</v>
      </c>
      <c r="D5111">
        <f>MOD(A5111-1+'Peaker Keys'!$B$7,'Peaker Keys'!$B$5)</f>
        <v>5128</v>
      </c>
      <c r="E5111">
        <f>INT(D5111/'Peaker Keys'!$B$6)+1</f>
        <v>214</v>
      </c>
      <c r="F5111">
        <f>MOD(D5111,'Peaker Keys'!$B$6)</f>
        <v>16</v>
      </c>
      <c r="G5111" t="str">
        <f>VLOOKUP(E5111,Clustering!$A$6:$B$370,2,FALSE)</f>
        <v>Summer Peak</v>
      </c>
      <c r="H5111">
        <f>IF('Peaker Keys'!$B$29&gt;0,MAX(0,MIN('Peaker Keys'!$B$10,B5111/'Peaker Keys'!$B$29)),0)</f>
        <v>0.53010348071495772</v>
      </c>
      <c r="I5111">
        <f>MAX(0,MIN('Peaker Keys'!$B$10,C5111/'Peaker Keys'!$B$30))</f>
        <v>0.20452081898797586</v>
      </c>
      <c r="J5111">
        <f>IF('Peaker Keys'!$B$31=1,H5111,I5111)</f>
        <v>0.53010348071495772</v>
      </c>
    </row>
    <row r="5112" spans="1:10" x14ac:dyDescent="0.25">
      <c r="A5112">
        <v>5106</v>
      </c>
      <c r="B5112">
        <v>225.4</v>
      </c>
      <c r="C5112">
        <v>29568.9</v>
      </c>
      <c r="D5112">
        <f>MOD(A5112-1+'Peaker Keys'!$B$7,'Peaker Keys'!$B$5)</f>
        <v>5129</v>
      </c>
      <c r="E5112">
        <f>INT(D5112/'Peaker Keys'!$B$6)+1</f>
        <v>214</v>
      </c>
      <c r="F5112">
        <f>MOD(D5112,'Peaker Keys'!$B$6)</f>
        <v>17</v>
      </c>
      <c r="G5112" t="str">
        <f>VLOOKUP(E5112,Clustering!$A$6:$B$370,2,FALSE)</f>
        <v>Summer Peak</v>
      </c>
      <c r="H5112">
        <f>IF('Peaker Keys'!$B$29&gt;0,MAX(0,MIN('Peaker Keys'!$B$10,B5112/'Peaker Keys'!$B$29)),0)</f>
        <v>0.53010348071495772</v>
      </c>
      <c r="I5112">
        <f>MAX(0,MIN('Peaker Keys'!$B$10,C5112/'Peaker Keys'!$B$30))</f>
        <v>0.24769427174169811</v>
      </c>
      <c r="J5112">
        <f>IF('Peaker Keys'!$B$31=1,H5112,I5112)</f>
        <v>0.53010348071495772</v>
      </c>
    </row>
    <row r="5113" spans="1:10" x14ac:dyDescent="0.25">
      <c r="A5113">
        <v>5107</v>
      </c>
      <c r="B5113">
        <v>225.4</v>
      </c>
      <c r="C5113">
        <v>34369.4</v>
      </c>
      <c r="D5113">
        <f>MOD(A5113-1+'Peaker Keys'!$B$7,'Peaker Keys'!$B$5)</f>
        <v>5130</v>
      </c>
      <c r="E5113">
        <f>INT(D5113/'Peaker Keys'!$B$6)+1</f>
        <v>214</v>
      </c>
      <c r="F5113">
        <f>MOD(D5113,'Peaker Keys'!$B$6)</f>
        <v>18</v>
      </c>
      <c r="G5113" t="str">
        <f>VLOOKUP(E5113,Clustering!$A$6:$B$370,2,FALSE)</f>
        <v>Summer Peak</v>
      </c>
      <c r="H5113">
        <f>IF('Peaker Keys'!$B$29&gt;0,MAX(0,MIN('Peaker Keys'!$B$10,B5113/'Peaker Keys'!$B$29)),0)</f>
        <v>0.53010348071495772</v>
      </c>
      <c r="I5113">
        <f>MAX(0,MIN('Peaker Keys'!$B$10,C5113/'Peaker Keys'!$B$30))</f>
        <v>0.28790734532563333</v>
      </c>
      <c r="J5113">
        <f>IF('Peaker Keys'!$B$31=1,H5113,I5113)</f>
        <v>0.53010348071495772</v>
      </c>
    </row>
    <row r="5114" spans="1:10" x14ac:dyDescent="0.25">
      <c r="A5114">
        <v>5108</v>
      </c>
      <c r="B5114">
        <v>166.9</v>
      </c>
      <c r="C5114">
        <v>29590.7</v>
      </c>
      <c r="D5114">
        <f>MOD(A5114-1+'Peaker Keys'!$B$7,'Peaker Keys'!$B$5)</f>
        <v>5131</v>
      </c>
      <c r="E5114">
        <f>INT(D5114/'Peaker Keys'!$B$6)+1</f>
        <v>214</v>
      </c>
      <c r="F5114">
        <f>MOD(D5114,'Peaker Keys'!$B$6)</f>
        <v>19</v>
      </c>
      <c r="G5114" t="str">
        <f>VLOOKUP(E5114,Clustering!$A$6:$B$370,2,FALSE)</f>
        <v>Summer Peak</v>
      </c>
      <c r="H5114">
        <f>IF('Peaker Keys'!$B$29&gt;0,MAX(0,MIN('Peaker Keys'!$B$10,B5114/'Peaker Keys'!$B$29)),0)</f>
        <v>0.39252116650987773</v>
      </c>
      <c r="I5114">
        <f>MAX(0,MIN('Peaker Keys'!$B$10,C5114/'Peaker Keys'!$B$30))</f>
        <v>0.24787688709512584</v>
      </c>
      <c r="J5114">
        <f>IF('Peaker Keys'!$B$31=1,H5114,I5114)</f>
        <v>0.39252116650987773</v>
      </c>
    </row>
    <row r="5115" spans="1:10" x14ac:dyDescent="0.25">
      <c r="A5115">
        <v>5109</v>
      </c>
      <c r="B5115">
        <v>0</v>
      </c>
      <c r="C5115">
        <v>21113.4</v>
      </c>
      <c r="D5115">
        <f>MOD(A5115-1+'Peaker Keys'!$B$7,'Peaker Keys'!$B$5)</f>
        <v>5132</v>
      </c>
      <c r="E5115">
        <f>INT(D5115/'Peaker Keys'!$B$6)+1</f>
        <v>214</v>
      </c>
      <c r="F5115">
        <f>MOD(D5115,'Peaker Keys'!$B$6)</f>
        <v>20</v>
      </c>
      <c r="G5115" t="str">
        <f>VLOOKUP(E5115,Clustering!$A$6:$B$370,2,FALSE)</f>
        <v>Summer Peak</v>
      </c>
      <c r="H5115">
        <f>IF('Peaker Keys'!$B$29&gt;0,MAX(0,MIN('Peaker Keys'!$B$10,B5115/'Peaker Keys'!$B$29)),0)</f>
        <v>0</v>
      </c>
      <c r="I5115">
        <f>MAX(0,MIN('Peaker Keys'!$B$10,C5115/'Peaker Keys'!$B$30))</f>
        <v>0.17686380747985786</v>
      </c>
      <c r="J5115">
        <f>IF('Peaker Keys'!$B$31=1,H5115,I5115)</f>
        <v>0</v>
      </c>
    </row>
    <row r="5116" spans="1:10" x14ac:dyDescent="0.25">
      <c r="A5116">
        <v>5110</v>
      </c>
      <c r="B5116">
        <v>0</v>
      </c>
      <c r="C5116">
        <v>10173.9</v>
      </c>
      <c r="D5116">
        <f>MOD(A5116-1+'Peaker Keys'!$B$7,'Peaker Keys'!$B$5)</f>
        <v>5133</v>
      </c>
      <c r="E5116">
        <f>INT(D5116/'Peaker Keys'!$B$6)+1</f>
        <v>214</v>
      </c>
      <c r="F5116">
        <f>MOD(D5116,'Peaker Keys'!$B$6)</f>
        <v>21</v>
      </c>
      <c r="G5116" t="str">
        <f>VLOOKUP(E5116,Clustering!$A$6:$B$370,2,FALSE)</f>
        <v>Summer Peak</v>
      </c>
      <c r="H5116">
        <f>IF('Peaker Keys'!$B$29&gt;0,MAX(0,MIN('Peaker Keys'!$B$10,B5116/'Peaker Keys'!$B$29)),0)</f>
        <v>0</v>
      </c>
      <c r="I5116">
        <f>MAX(0,MIN('Peaker Keys'!$B$10,C5116/'Peaker Keys'!$B$30))</f>
        <v>8.5225245148546694E-2</v>
      </c>
      <c r="J5116">
        <f>IF('Peaker Keys'!$B$31=1,H5116,I5116)</f>
        <v>0</v>
      </c>
    </row>
    <row r="5117" spans="1:10" x14ac:dyDescent="0.25">
      <c r="A5117">
        <v>5111</v>
      </c>
      <c r="B5117">
        <v>0</v>
      </c>
      <c r="C5117">
        <v>3731.6</v>
      </c>
      <c r="D5117">
        <f>MOD(A5117-1+'Peaker Keys'!$B$7,'Peaker Keys'!$B$5)</f>
        <v>5134</v>
      </c>
      <c r="E5117">
        <f>INT(D5117/'Peaker Keys'!$B$6)+1</f>
        <v>214</v>
      </c>
      <c r="F5117">
        <f>MOD(D5117,'Peaker Keys'!$B$6)</f>
        <v>22</v>
      </c>
      <c r="G5117" t="str">
        <f>VLOOKUP(E5117,Clustering!$A$6:$B$370,2,FALSE)</f>
        <v>Summer Peak</v>
      </c>
      <c r="H5117">
        <f>IF('Peaker Keys'!$B$29&gt;0,MAX(0,MIN('Peaker Keys'!$B$10,B5117/'Peaker Keys'!$B$29)),0)</f>
        <v>0</v>
      </c>
      <c r="I5117">
        <f>MAX(0,MIN('Peaker Keys'!$B$10,C5117/'Peaker Keys'!$B$30))</f>
        <v>3.1259057470224477E-2</v>
      </c>
      <c r="J5117">
        <f>IF('Peaker Keys'!$B$31=1,H5117,I5117)</f>
        <v>0</v>
      </c>
    </row>
    <row r="5118" spans="1:10" x14ac:dyDescent="0.25">
      <c r="A5118">
        <v>5112</v>
      </c>
      <c r="B5118">
        <v>0</v>
      </c>
      <c r="C5118">
        <v>2264.8000000000002</v>
      </c>
      <c r="D5118">
        <f>MOD(A5118-1+'Peaker Keys'!$B$7,'Peaker Keys'!$B$5)</f>
        <v>5135</v>
      </c>
      <c r="E5118">
        <f>INT(D5118/'Peaker Keys'!$B$6)+1</f>
        <v>214</v>
      </c>
      <c r="F5118">
        <f>MOD(D5118,'Peaker Keys'!$B$6)</f>
        <v>23</v>
      </c>
      <c r="G5118" t="str">
        <f>VLOOKUP(E5118,Clustering!$A$6:$B$370,2,FALSE)</f>
        <v>Summer Peak</v>
      </c>
      <c r="H5118">
        <f>IF('Peaker Keys'!$B$29&gt;0,MAX(0,MIN('Peaker Keys'!$B$10,B5118/'Peaker Keys'!$B$29)),0)</f>
        <v>0</v>
      </c>
      <c r="I5118">
        <f>MAX(0,MIN('Peaker Keys'!$B$10,C5118/'Peaker Keys'!$B$30))</f>
        <v>1.8971892313904067E-2</v>
      </c>
      <c r="J5118">
        <f>IF('Peaker Keys'!$B$31=1,H5118,I5118)</f>
        <v>0</v>
      </c>
    </row>
    <row r="5119" spans="1:10" x14ac:dyDescent="0.25">
      <c r="A5119">
        <v>5113</v>
      </c>
      <c r="B5119">
        <v>0</v>
      </c>
      <c r="C5119">
        <v>2264.8000000000002</v>
      </c>
      <c r="D5119">
        <f>MOD(A5119-1+'Peaker Keys'!$B$7,'Peaker Keys'!$B$5)</f>
        <v>5136</v>
      </c>
      <c r="E5119">
        <f>INT(D5119/'Peaker Keys'!$B$6)+1</f>
        <v>215</v>
      </c>
      <c r="F5119">
        <f>MOD(D5119,'Peaker Keys'!$B$6)</f>
        <v>0</v>
      </c>
      <c r="G5119" t="str">
        <f>VLOOKUP(E5119,Clustering!$A$6:$B$370,2,FALSE)</f>
        <v>Fall</v>
      </c>
      <c r="H5119">
        <f>IF('Peaker Keys'!$B$29&gt;0,MAX(0,MIN('Peaker Keys'!$B$10,B5119/'Peaker Keys'!$B$29)),0)</f>
        <v>0</v>
      </c>
      <c r="I5119">
        <f>MAX(0,MIN('Peaker Keys'!$B$10,C5119/'Peaker Keys'!$B$30))</f>
        <v>1.8971892313904067E-2</v>
      </c>
      <c r="J5119">
        <f>IF('Peaker Keys'!$B$31=1,H5119,I5119)</f>
        <v>0</v>
      </c>
    </row>
    <row r="5120" spans="1:10" x14ac:dyDescent="0.25">
      <c r="A5120">
        <v>5114</v>
      </c>
      <c r="B5120">
        <v>0</v>
      </c>
      <c r="C5120">
        <v>2264.8000000000002</v>
      </c>
      <c r="D5120">
        <f>MOD(A5120-1+'Peaker Keys'!$B$7,'Peaker Keys'!$B$5)</f>
        <v>5137</v>
      </c>
      <c r="E5120">
        <f>INT(D5120/'Peaker Keys'!$B$6)+1</f>
        <v>215</v>
      </c>
      <c r="F5120">
        <f>MOD(D5120,'Peaker Keys'!$B$6)</f>
        <v>1</v>
      </c>
      <c r="G5120" t="str">
        <f>VLOOKUP(E5120,Clustering!$A$6:$B$370,2,FALSE)</f>
        <v>Fall</v>
      </c>
      <c r="H5120">
        <f>IF('Peaker Keys'!$B$29&gt;0,MAX(0,MIN('Peaker Keys'!$B$10,B5120/'Peaker Keys'!$B$29)),0)</f>
        <v>0</v>
      </c>
      <c r="I5120">
        <f>MAX(0,MIN('Peaker Keys'!$B$10,C5120/'Peaker Keys'!$B$30))</f>
        <v>1.8971892313904067E-2</v>
      </c>
      <c r="J5120">
        <f>IF('Peaker Keys'!$B$31=1,H5120,I5120)</f>
        <v>0</v>
      </c>
    </row>
    <row r="5121" spans="1:10" x14ac:dyDescent="0.25">
      <c r="A5121">
        <v>5115</v>
      </c>
      <c r="B5121">
        <v>0</v>
      </c>
      <c r="C5121">
        <v>2206</v>
      </c>
      <c r="D5121">
        <f>MOD(A5121-1+'Peaker Keys'!$B$7,'Peaker Keys'!$B$5)</f>
        <v>5138</v>
      </c>
      <c r="E5121">
        <f>INT(D5121/'Peaker Keys'!$B$6)+1</f>
        <v>215</v>
      </c>
      <c r="F5121">
        <f>MOD(D5121,'Peaker Keys'!$B$6)</f>
        <v>2</v>
      </c>
      <c r="G5121" t="str">
        <f>VLOOKUP(E5121,Clustering!$A$6:$B$370,2,FALSE)</f>
        <v>Fall</v>
      </c>
      <c r="H5121">
        <f>IF('Peaker Keys'!$B$29&gt;0,MAX(0,MIN('Peaker Keys'!$B$10,B5121/'Peaker Keys'!$B$29)),0)</f>
        <v>0</v>
      </c>
      <c r="I5121">
        <f>MAX(0,MIN('Peaker Keys'!$B$10,C5121/'Peaker Keys'!$B$30))</f>
        <v>1.8479333470713691E-2</v>
      </c>
      <c r="J5121">
        <f>IF('Peaker Keys'!$B$31=1,H5121,I5121)</f>
        <v>0</v>
      </c>
    </row>
    <row r="5122" spans="1:10" x14ac:dyDescent="0.25">
      <c r="A5122">
        <v>5116</v>
      </c>
      <c r="B5122">
        <v>0</v>
      </c>
      <c r="C5122">
        <v>2201.1999999999998</v>
      </c>
      <c r="D5122">
        <f>MOD(A5122-1+'Peaker Keys'!$B$7,'Peaker Keys'!$B$5)</f>
        <v>5139</v>
      </c>
      <c r="E5122">
        <f>INT(D5122/'Peaker Keys'!$B$6)+1</f>
        <v>215</v>
      </c>
      <c r="F5122">
        <f>MOD(D5122,'Peaker Keys'!$B$6)</f>
        <v>3</v>
      </c>
      <c r="G5122" t="str">
        <f>VLOOKUP(E5122,Clustering!$A$6:$B$370,2,FALSE)</f>
        <v>Fall</v>
      </c>
      <c r="H5122">
        <f>IF('Peaker Keys'!$B$29&gt;0,MAX(0,MIN('Peaker Keys'!$B$10,B5122/'Peaker Keys'!$B$29)),0)</f>
        <v>0</v>
      </c>
      <c r="I5122">
        <f>MAX(0,MIN('Peaker Keys'!$B$10,C5122/'Peaker Keys'!$B$30))</f>
        <v>1.8439124585555289E-2</v>
      </c>
      <c r="J5122">
        <f>IF('Peaker Keys'!$B$31=1,H5122,I5122)</f>
        <v>0</v>
      </c>
    </row>
    <row r="5123" spans="1:10" x14ac:dyDescent="0.25">
      <c r="A5123">
        <v>5117</v>
      </c>
      <c r="B5123">
        <v>0</v>
      </c>
      <c r="C5123">
        <v>2201.1999999999998</v>
      </c>
      <c r="D5123">
        <f>MOD(A5123-1+'Peaker Keys'!$B$7,'Peaker Keys'!$B$5)</f>
        <v>5140</v>
      </c>
      <c r="E5123">
        <f>INT(D5123/'Peaker Keys'!$B$6)+1</f>
        <v>215</v>
      </c>
      <c r="F5123">
        <f>MOD(D5123,'Peaker Keys'!$B$6)</f>
        <v>4</v>
      </c>
      <c r="G5123" t="str">
        <f>VLOOKUP(E5123,Clustering!$A$6:$B$370,2,FALSE)</f>
        <v>Fall</v>
      </c>
      <c r="H5123">
        <f>IF('Peaker Keys'!$B$29&gt;0,MAX(0,MIN('Peaker Keys'!$B$10,B5123/'Peaker Keys'!$B$29)),0)</f>
        <v>0</v>
      </c>
      <c r="I5123">
        <f>MAX(0,MIN('Peaker Keys'!$B$10,C5123/'Peaker Keys'!$B$30))</f>
        <v>1.8439124585555289E-2</v>
      </c>
      <c r="J5123">
        <f>IF('Peaker Keys'!$B$31=1,H5123,I5123)</f>
        <v>0</v>
      </c>
    </row>
    <row r="5124" spans="1:10" x14ac:dyDescent="0.25">
      <c r="A5124">
        <v>5118</v>
      </c>
      <c r="B5124">
        <v>0</v>
      </c>
      <c r="C5124">
        <v>2201.1999999999998</v>
      </c>
      <c r="D5124">
        <f>MOD(A5124-1+'Peaker Keys'!$B$7,'Peaker Keys'!$B$5)</f>
        <v>5141</v>
      </c>
      <c r="E5124">
        <f>INT(D5124/'Peaker Keys'!$B$6)+1</f>
        <v>215</v>
      </c>
      <c r="F5124">
        <f>MOD(D5124,'Peaker Keys'!$B$6)</f>
        <v>5</v>
      </c>
      <c r="G5124" t="str">
        <f>VLOOKUP(E5124,Clustering!$A$6:$B$370,2,FALSE)</f>
        <v>Fall</v>
      </c>
      <c r="H5124">
        <f>IF('Peaker Keys'!$B$29&gt;0,MAX(0,MIN('Peaker Keys'!$B$10,B5124/'Peaker Keys'!$B$29)),0)</f>
        <v>0</v>
      </c>
      <c r="I5124">
        <f>MAX(0,MIN('Peaker Keys'!$B$10,C5124/'Peaker Keys'!$B$30))</f>
        <v>1.8439124585555289E-2</v>
      </c>
      <c r="J5124">
        <f>IF('Peaker Keys'!$B$31=1,H5124,I5124)</f>
        <v>0</v>
      </c>
    </row>
    <row r="5125" spans="1:10" x14ac:dyDescent="0.25">
      <c r="A5125">
        <v>5119</v>
      </c>
      <c r="B5125">
        <v>0</v>
      </c>
      <c r="C5125">
        <v>2201.1999999999998</v>
      </c>
      <c r="D5125">
        <f>MOD(A5125-1+'Peaker Keys'!$B$7,'Peaker Keys'!$B$5)</f>
        <v>5142</v>
      </c>
      <c r="E5125">
        <f>INT(D5125/'Peaker Keys'!$B$6)+1</f>
        <v>215</v>
      </c>
      <c r="F5125">
        <f>MOD(D5125,'Peaker Keys'!$B$6)</f>
        <v>6</v>
      </c>
      <c r="G5125" t="str">
        <f>VLOOKUP(E5125,Clustering!$A$6:$B$370,2,FALSE)</f>
        <v>Fall</v>
      </c>
      <c r="H5125">
        <f>IF('Peaker Keys'!$B$29&gt;0,MAX(0,MIN('Peaker Keys'!$B$10,B5125/'Peaker Keys'!$B$29)),0)</f>
        <v>0</v>
      </c>
      <c r="I5125">
        <f>MAX(0,MIN('Peaker Keys'!$B$10,C5125/'Peaker Keys'!$B$30))</f>
        <v>1.8439124585555289E-2</v>
      </c>
      <c r="J5125">
        <f>IF('Peaker Keys'!$B$31=1,H5125,I5125)</f>
        <v>0</v>
      </c>
    </row>
    <row r="5126" spans="1:10" x14ac:dyDescent="0.25">
      <c r="A5126">
        <v>5120</v>
      </c>
      <c r="B5126">
        <v>0</v>
      </c>
      <c r="C5126">
        <v>2201.1999999999998</v>
      </c>
      <c r="D5126">
        <f>MOD(A5126-1+'Peaker Keys'!$B$7,'Peaker Keys'!$B$5)</f>
        <v>5143</v>
      </c>
      <c r="E5126">
        <f>INT(D5126/'Peaker Keys'!$B$6)+1</f>
        <v>215</v>
      </c>
      <c r="F5126">
        <f>MOD(D5126,'Peaker Keys'!$B$6)</f>
        <v>7</v>
      </c>
      <c r="G5126" t="str">
        <f>VLOOKUP(E5126,Clustering!$A$6:$B$370,2,FALSE)</f>
        <v>Fall</v>
      </c>
      <c r="H5126">
        <f>IF('Peaker Keys'!$B$29&gt;0,MAX(0,MIN('Peaker Keys'!$B$10,B5126/'Peaker Keys'!$B$29)),0)</f>
        <v>0</v>
      </c>
      <c r="I5126">
        <f>MAX(0,MIN('Peaker Keys'!$B$10,C5126/'Peaker Keys'!$B$30))</f>
        <v>1.8439124585555289E-2</v>
      </c>
      <c r="J5126">
        <f>IF('Peaker Keys'!$B$31=1,H5126,I5126)</f>
        <v>0</v>
      </c>
    </row>
    <row r="5127" spans="1:10" x14ac:dyDescent="0.25">
      <c r="A5127">
        <v>5121</v>
      </c>
      <c r="B5127">
        <v>0</v>
      </c>
      <c r="C5127">
        <v>2201.1999999999998</v>
      </c>
      <c r="D5127">
        <f>MOD(A5127-1+'Peaker Keys'!$B$7,'Peaker Keys'!$B$5)</f>
        <v>5144</v>
      </c>
      <c r="E5127">
        <f>INT(D5127/'Peaker Keys'!$B$6)+1</f>
        <v>215</v>
      </c>
      <c r="F5127">
        <f>MOD(D5127,'Peaker Keys'!$B$6)</f>
        <v>8</v>
      </c>
      <c r="G5127" t="str">
        <f>VLOOKUP(E5127,Clustering!$A$6:$B$370,2,FALSE)</f>
        <v>Fall</v>
      </c>
      <c r="H5127">
        <f>IF('Peaker Keys'!$B$29&gt;0,MAX(0,MIN('Peaker Keys'!$B$10,B5127/'Peaker Keys'!$B$29)),0)</f>
        <v>0</v>
      </c>
      <c r="I5127">
        <f>MAX(0,MIN('Peaker Keys'!$B$10,C5127/'Peaker Keys'!$B$30))</f>
        <v>1.8439124585555289E-2</v>
      </c>
      <c r="J5127">
        <f>IF('Peaker Keys'!$B$31=1,H5127,I5127)</f>
        <v>0</v>
      </c>
    </row>
    <row r="5128" spans="1:10" x14ac:dyDescent="0.25">
      <c r="A5128">
        <v>5122</v>
      </c>
      <c r="B5128">
        <v>0</v>
      </c>
      <c r="C5128">
        <v>2201.1999999999998</v>
      </c>
      <c r="D5128">
        <f>MOD(A5128-1+'Peaker Keys'!$B$7,'Peaker Keys'!$B$5)</f>
        <v>5145</v>
      </c>
      <c r="E5128">
        <f>INT(D5128/'Peaker Keys'!$B$6)+1</f>
        <v>215</v>
      </c>
      <c r="F5128">
        <f>MOD(D5128,'Peaker Keys'!$B$6)</f>
        <v>9</v>
      </c>
      <c r="G5128" t="str">
        <f>VLOOKUP(E5128,Clustering!$A$6:$B$370,2,FALSE)</f>
        <v>Fall</v>
      </c>
      <c r="H5128">
        <f>IF('Peaker Keys'!$B$29&gt;0,MAX(0,MIN('Peaker Keys'!$B$10,B5128/'Peaker Keys'!$B$29)),0)</f>
        <v>0</v>
      </c>
      <c r="I5128">
        <f>MAX(0,MIN('Peaker Keys'!$B$10,C5128/'Peaker Keys'!$B$30))</f>
        <v>1.8439124585555289E-2</v>
      </c>
      <c r="J5128">
        <f>IF('Peaker Keys'!$B$31=1,H5128,I5128)</f>
        <v>0</v>
      </c>
    </row>
    <row r="5129" spans="1:10" x14ac:dyDescent="0.25">
      <c r="A5129">
        <v>5123</v>
      </c>
      <c r="B5129">
        <v>0</v>
      </c>
      <c r="C5129">
        <v>2203.9</v>
      </c>
      <c r="D5129">
        <f>MOD(A5129-1+'Peaker Keys'!$B$7,'Peaker Keys'!$B$5)</f>
        <v>5146</v>
      </c>
      <c r="E5129">
        <f>INT(D5129/'Peaker Keys'!$B$6)+1</f>
        <v>215</v>
      </c>
      <c r="F5129">
        <f>MOD(D5129,'Peaker Keys'!$B$6)</f>
        <v>10</v>
      </c>
      <c r="G5129" t="str">
        <f>VLOOKUP(E5129,Clustering!$A$6:$B$370,2,FALSE)</f>
        <v>Fall</v>
      </c>
      <c r="H5129">
        <f>IF('Peaker Keys'!$B$29&gt;0,MAX(0,MIN('Peaker Keys'!$B$10,B5129/'Peaker Keys'!$B$29)),0)</f>
        <v>0</v>
      </c>
      <c r="I5129">
        <f>MAX(0,MIN('Peaker Keys'!$B$10,C5129/'Peaker Keys'!$B$30))</f>
        <v>1.846174208345689E-2</v>
      </c>
      <c r="J5129">
        <f>IF('Peaker Keys'!$B$31=1,H5129,I5129)</f>
        <v>0</v>
      </c>
    </row>
    <row r="5130" spans="1:10" x14ac:dyDescent="0.25">
      <c r="A5130">
        <v>5124</v>
      </c>
      <c r="B5130">
        <v>225.4</v>
      </c>
      <c r="C5130">
        <v>3186.1</v>
      </c>
      <c r="D5130">
        <f>MOD(A5130-1+'Peaker Keys'!$B$7,'Peaker Keys'!$B$5)</f>
        <v>5147</v>
      </c>
      <c r="E5130">
        <f>INT(D5130/'Peaker Keys'!$B$6)+1</f>
        <v>215</v>
      </c>
      <c r="F5130">
        <f>MOD(D5130,'Peaker Keys'!$B$6)</f>
        <v>11</v>
      </c>
      <c r="G5130" t="str">
        <f>VLOOKUP(E5130,Clustering!$A$6:$B$370,2,FALSE)</f>
        <v>Fall</v>
      </c>
      <c r="H5130">
        <f>IF('Peaker Keys'!$B$29&gt;0,MAX(0,MIN('Peaker Keys'!$B$10,B5130/'Peaker Keys'!$B$29)),0)</f>
        <v>0.53010348071495772</v>
      </c>
      <c r="I5130">
        <f>MAX(0,MIN('Peaker Keys'!$B$10,C5130/'Peaker Keys'!$B$30))</f>
        <v>2.6689485208994057E-2</v>
      </c>
      <c r="J5130">
        <f>IF('Peaker Keys'!$B$31=1,H5130,I5130)</f>
        <v>0.53010348071495772</v>
      </c>
    </row>
    <row r="5131" spans="1:10" x14ac:dyDescent="0.25">
      <c r="A5131">
        <v>5125</v>
      </c>
      <c r="B5131">
        <v>225.4</v>
      </c>
      <c r="C5131">
        <v>6681.3</v>
      </c>
      <c r="D5131">
        <f>MOD(A5131-1+'Peaker Keys'!$B$7,'Peaker Keys'!$B$5)</f>
        <v>5148</v>
      </c>
      <c r="E5131">
        <f>INT(D5131/'Peaker Keys'!$B$6)+1</f>
        <v>215</v>
      </c>
      <c r="F5131">
        <f>MOD(D5131,'Peaker Keys'!$B$6)</f>
        <v>12</v>
      </c>
      <c r="G5131" t="str">
        <f>VLOOKUP(E5131,Clustering!$A$6:$B$370,2,FALSE)</f>
        <v>Fall</v>
      </c>
      <c r="H5131">
        <f>IF('Peaker Keys'!$B$29&gt;0,MAX(0,MIN('Peaker Keys'!$B$10,B5131/'Peaker Keys'!$B$29)),0)</f>
        <v>0.53010348071495772</v>
      </c>
      <c r="I5131">
        <f>MAX(0,MIN('Peaker Keys'!$B$10,C5131/'Peaker Keys'!$B$30))</f>
        <v>5.5968255085167444E-2</v>
      </c>
      <c r="J5131">
        <f>IF('Peaker Keys'!$B$31=1,H5131,I5131)</f>
        <v>0.53010348071495772</v>
      </c>
    </row>
    <row r="5132" spans="1:10" x14ac:dyDescent="0.25">
      <c r="A5132">
        <v>5126</v>
      </c>
      <c r="B5132">
        <v>225.4</v>
      </c>
      <c r="C5132">
        <v>15290.7</v>
      </c>
      <c r="D5132">
        <f>MOD(A5132-1+'Peaker Keys'!$B$7,'Peaker Keys'!$B$5)</f>
        <v>5149</v>
      </c>
      <c r="E5132">
        <f>INT(D5132/'Peaker Keys'!$B$6)+1</f>
        <v>215</v>
      </c>
      <c r="F5132">
        <f>MOD(D5132,'Peaker Keys'!$B$6)</f>
        <v>13</v>
      </c>
      <c r="G5132" t="str">
        <f>VLOOKUP(E5132,Clustering!$A$6:$B$370,2,FALSE)</f>
        <v>Fall</v>
      </c>
      <c r="H5132">
        <f>IF('Peaker Keys'!$B$29&gt;0,MAX(0,MIN('Peaker Keys'!$B$10,B5132/'Peaker Keys'!$B$29)),0)</f>
        <v>0.53010348071495772</v>
      </c>
      <c r="I5132">
        <f>MAX(0,MIN('Peaker Keys'!$B$10,C5132/'Peaker Keys'!$B$30))</f>
        <v>0.12808791672739883</v>
      </c>
      <c r="J5132">
        <f>IF('Peaker Keys'!$B$31=1,H5132,I5132)</f>
        <v>0.53010348071495772</v>
      </c>
    </row>
    <row r="5133" spans="1:10" x14ac:dyDescent="0.25">
      <c r="A5133">
        <v>5127</v>
      </c>
      <c r="B5133">
        <v>225.4</v>
      </c>
      <c r="C5133">
        <v>21248.400000000001</v>
      </c>
      <c r="D5133">
        <f>MOD(A5133-1+'Peaker Keys'!$B$7,'Peaker Keys'!$B$5)</f>
        <v>5150</v>
      </c>
      <c r="E5133">
        <f>INT(D5133/'Peaker Keys'!$B$6)+1</f>
        <v>215</v>
      </c>
      <c r="F5133">
        <f>MOD(D5133,'Peaker Keys'!$B$6)</f>
        <v>14</v>
      </c>
      <c r="G5133" t="str">
        <f>VLOOKUP(E5133,Clustering!$A$6:$B$370,2,FALSE)</f>
        <v>Fall</v>
      </c>
      <c r="H5133">
        <f>IF('Peaker Keys'!$B$29&gt;0,MAX(0,MIN('Peaker Keys'!$B$10,B5133/'Peaker Keys'!$B$29)),0)</f>
        <v>0.53010348071495772</v>
      </c>
      <c r="I5133">
        <f>MAX(0,MIN('Peaker Keys'!$B$10,C5133/'Peaker Keys'!$B$30))</f>
        <v>0.17799468237493782</v>
      </c>
      <c r="J5133">
        <f>IF('Peaker Keys'!$B$31=1,H5133,I5133)</f>
        <v>0.53010348071495772</v>
      </c>
    </row>
    <row r="5134" spans="1:10" x14ac:dyDescent="0.25">
      <c r="A5134">
        <v>5128</v>
      </c>
      <c r="B5134">
        <v>225.4</v>
      </c>
      <c r="C5134">
        <v>26660.400000000001</v>
      </c>
      <c r="D5134">
        <f>MOD(A5134-1+'Peaker Keys'!$B$7,'Peaker Keys'!$B$5)</f>
        <v>5151</v>
      </c>
      <c r="E5134">
        <f>INT(D5134/'Peaker Keys'!$B$6)+1</f>
        <v>215</v>
      </c>
      <c r="F5134">
        <f>MOD(D5134,'Peaker Keys'!$B$6)</f>
        <v>15</v>
      </c>
      <c r="G5134" t="str">
        <f>VLOOKUP(E5134,Clustering!$A$6:$B$370,2,FALSE)</f>
        <v>Fall</v>
      </c>
      <c r="H5134">
        <f>IF('Peaker Keys'!$B$29&gt;0,MAX(0,MIN('Peaker Keys'!$B$10,B5134/'Peaker Keys'!$B$29)),0)</f>
        <v>0.53010348071495772</v>
      </c>
      <c r="I5134">
        <f>MAX(0,MIN('Peaker Keys'!$B$10,C5134/'Peaker Keys'!$B$30))</f>
        <v>0.22333020039103141</v>
      </c>
      <c r="J5134">
        <f>IF('Peaker Keys'!$B$31=1,H5134,I5134)</f>
        <v>0.53010348071495772</v>
      </c>
    </row>
    <row r="5135" spans="1:10" x14ac:dyDescent="0.25">
      <c r="A5135">
        <v>5129</v>
      </c>
      <c r="B5135">
        <v>225.4</v>
      </c>
      <c r="C5135">
        <v>30242.7</v>
      </c>
      <c r="D5135">
        <f>MOD(A5135-1+'Peaker Keys'!$B$7,'Peaker Keys'!$B$5)</f>
        <v>5152</v>
      </c>
      <c r="E5135">
        <f>INT(D5135/'Peaker Keys'!$B$6)+1</f>
        <v>215</v>
      </c>
      <c r="F5135">
        <f>MOD(D5135,'Peaker Keys'!$B$6)</f>
        <v>16</v>
      </c>
      <c r="G5135" t="str">
        <f>VLOOKUP(E5135,Clustering!$A$6:$B$370,2,FALSE)</f>
        <v>Fall</v>
      </c>
      <c r="H5135">
        <f>IF('Peaker Keys'!$B$29&gt;0,MAX(0,MIN('Peaker Keys'!$B$10,B5135/'Peaker Keys'!$B$29)),0)</f>
        <v>0.53010348071495772</v>
      </c>
      <c r="I5135">
        <f>MAX(0,MIN('Peaker Keys'!$B$10,C5135/'Peaker Keys'!$B$30))</f>
        <v>0.25333859399580821</v>
      </c>
      <c r="J5135">
        <f>IF('Peaker Keys'!$B$31=1,H5135,I5135)</f>
        <v>0.53010348071495772</v>
      </c>
    </row>
    <row r="5136" spans="1:10" x14ac:dyDescent="0.25">
      <c r="A5136">
        <v>5130</v>
      </c>
      <c r="B5136">
        <v>225.4</v>
      </c>
      <c r="C5136">
        <v>36519.5</v>
      </c>
      <c r="D5136">
        <f>MOD(A5136-1+'Peaker Keys'!$B$7,'Peaker Keys'!$B$5)</f>
        <v>5153</v>
      </c>
      <c r="E5136">
        <f>INT(D5136/'Peaker Keys'!$B$6)+1</f>
        <v>215</v>
      </c>
      <c r="F5136">
        <f>MOD(D5136,'Peaker Keys'!$B$6)</f>
        <v>17</v>
      </c>
      <c r="G5136" t="str">
        <f>VLOOKUP(E5136,Clustering!$A$6:$B$370,2,FALSE)</f>
        <v>Fall</v>
      </c>
      <c r="H5136">
        <f>IF('Peaker Keys'!$B$29&gt;0,MAX(0,MIN('Peaker Keys'!$B$10,B5136/'Peaker Keys'!$B$29)),0)</f>
        <v>0.53010348071495772</v>
      </c>
      <c r="I5136">
        <f>MAX(0,MIN('Peaker Keys'!$B$10,C5136/'Peaker Keys'!$B$30))</f>
        <v>0.30591841282127319</v>
      </c>
      <c r="J5136">
        <f>IF('Peaker Keys'!$B$31=1,H5136,I5136)</f>
        <v>0.53010348071495772</v>
      </c>
    </row>
    <row r="5137" spans="1:10" x14ac:dyDescent="0.25">
      <c r="A5137">
        <v>5131</v>
      </c>
      <c r="B5137">
        <v>225.4</v>
      </c>
      <c r="C5137">
        <v>40936.199999999997</v>
      </c>
      <c r="D5137">
        <f>MOD(A5137-1+'Peaker Keys'!$B$7,'Peaker Keys'!$B$5)</f>
        <v>5154</v>
      </c>
      <c r="E5137">
        <f>INT(D5137/'Peaker Keys'!$B$6)+1</f>
        <v>215</v>
      </c>
      <c r="F5137">
        <f>MOD(D5137,'Peaker Keys'!$B$6)</f>
        <v>18</v>
      </c>
      <c r="G5137" t="str">
        <f>VLOOKUP(E5137,Clustering!$A$6:$B$370,2,FALSE)</f>
        <v>Fall</v>
      </c>
      <c r="H5137">
        <f>IF('Peaker Keys'!$B$29&gt;0,MAX(0,MIN('Peaker Keys'!$B$10,B5137/'Peaker Keys'!$B$29)),0)</f>
        <v>0.53010348071495772</v>
      </c>
      <c r="I5137">
        <f>MAX(0,MIN('Peaker Keys'!$B$10,C5137/'Peaker Keys'!$B$30))</f>
        <v>0.34291645096275147</v>
      </c>
      <c r="J5137">
        <f>IF('Peaker Keys'!$B$31=1,H5137,I5137)</f>
        <v>0.53010348071495772</v>
      </c>
    </row>
    <row r="5138" spans="1:10" x14ac:dyDescent="0.25">
      <c r="A5138">
        <v>5132</v>
      </c>
      <c r="B5138">
        <v>225.4</v>
      </c>
      <c r="C5138">
        <v>38027.300000000003</v>
      </c>
      <c r="D5138">
        <f>MOD(A5138-1+'Peaker Keys'!$B$7,'Peaker Keys'!$B$5)</f>
        <v>5155</v>
      </c>
      <c r="E5138">
        <f>INT(D5138/'Peaker Keys'!$B$6)+1</f>
        <v>215</v>
      </c>
      <c r="F5138">
        <f>MOD(D5138,'Peaker Keys'!$B$6)</f>
        <v>19</v>
      </c>
      <c r="G5138" t="str">
        <f>VLOOKUP(E5138,Clustering!$A$6:$B$370,2,FALSE)</f>
        <v>Fall</v>
      </c>
      <c r="H5138">
        <f>IF('Peaker Keys'!$B$29&gt;0,MAX(0,MIN('Peaker Keys'!$B$10,B5138/'Peaker Keys'!$B$29)),0)</f>
        <v>0.53010348071495772</v>
      </c>
      <c r="I5138">
        <f>MAX(0,MIN('Peaker Keys'!$B$10,C5138/'Peaker Keys'!$B$30))</f>
        <v>0.31854902887165493</v>
      </c>
      <c r="J5138">
        <f>IF('Peaker Keys'!$B$31=1,H5138,I5138)</f>
        <v>0.53010348071495772</v>
      </c>
    </row>
    <row r="5139" spans="1:10" x14ac:dyDescent="0.25">
      <c r="A5139">
        <v>5133</v>
      </c>
      <c r="B5139">
        <v>21.2</v>
      </c>
      <c r="C5139">
        <v>24025.9</v>
      </c>
      <c r="D5139">
        <f>MOD(A5139-1+'Peaker Keys'!$B$7,'Peaker Keys'!$B$5)</f>
        <v>5156</v>
      </c>
      <c r="E5139">
        <f>INT(D5139/'Peaker Keys'!$B$6)+1</f>
        <v>215</v>
      </c>
      <c r="F5139">
        <f>MOD(D5139,'Peaker Keys'!$B$6)</f>
        <v>20</v>
      </c>
      <c r="G5139" t="str">
        <f>VLOOKUP(E5139,Clustering!$A$6:$B$370,2,FALSE)</f>
        <v>Fall</v>
      </c>
      <c r="H5139">
        <f>IF('Peaker Keys'!$B$29&gt;0,MAX(0,MIN('Peaker Keys'!$B$10,B5139/'Peaker Keys'!$B$29)),0)</f>
        <v>4.9858889934148637E-2</v>
      </c>
      <c r="I5139">
        <f>MAX(0,MIN('Peaker Keys'!$B$10,C5139/'Peaker Keys'!$B$30))</f>
        <v>0.20126138623482323</v>
      </c>
      <c r="J5139">
        <f>IF('Peaker Keys'!$B$31=1,H5139,I5139)</f>
        <v>4.9858889934148637E-2</v>
      </c>
    </row>
    <row r="5140" spans="1:10" x14ac:dyDescent="0.25">
      <c r="A5140">
        <v>5134</v>
      </c>
      <c r="B5140">
        <v>0</v>
      </c>
      <c r="C5140">
        <v>10620.2</v>
      </c>
      <c r="D5140">
        <f>MOD(A5140-1+'Peaker Keys'!$B$7,'Peaker Keys'!$B$5)</f>
        <v>5157</v>
      </c>
      <c r="E5140">
        <f>INT(D5140/'Peaker Keys'!$B$6)+1</f>
        <v>215</v>
      </c>
      <c r="F5140">
        <f>MOD(D5140,'Peaker Keys'!$B$6)</f>
        <v>21</v>
      </c>
      <c r="G5140" t="str">
        <f>VLOOKUP(E5140,Clustering!$A$6:$B$370,2,FALSE)</f>
        <v>Fall</v>
      </c>
      <c r="H5140">
        <f>IF('Peaker Keys'!$B$29&gt;0,MAX(0,MIN('Peaker Keys'!$B$10,B5140/'Peaker Keys'!$B$29)),0)</f>
        <v>0</v>
      </c>
      <c r="I5140">
        <f>MAX(0,MIN('Peaker Keys'!$B$10,C5140/'Peaker Keys'!$B$30))</f>
        <v>8.8963833783170243E-2</v>
      </c>
      <c r="J5140">
        <f>IF('Peaker Keys'!$B$31=1,H5140,I5140)</f>
        <v>0</v>
      </c>
    </row>
    <row r="5141" spans="1:10" x14ac:dyDescent="0.25">
      <c r="A5141">
        <v>5135</v>
      </c>
      <c r="B5141">
        <v>0</v>
      </c>
      <c r="C5141">
        <v>3763.4</v>
      </c>
      <c r="D5141">
        <f>MOD(A5141-1+'Peaker Keys'!$B$7,'Peaker Keys'!$B$5)</f>
        <v>5158</v>
      </c>
      <c r="E5141">
        <f>INT(D5141/'Peaker Keys'!$B$6)+1</f>
        <v>215</v>
      </c>
      <c r="F5141">
        <f>MOD(D5141,'Peaker Keys'!$B$6)</f>
        <v>22</v>
      </c>
      <c r="G5141" t="str">
        <f>VLOOKUP(E5141,Clustering!$A$6:$B$370,2,FALSE)</f>
        <v>Fall</v>
      </c>
      <c r="H5141">
        <f>IF('Peaker Keys'!$B$29&gt;0,MAX(0,MIN('Peaker Keys'!$B$10,B5141/'Peaker Keys'!$B$29)),0)</f>
        <v>0</v>
      </c>
      <c r="I5141">
        <f>MAX(0,MIN('Peaker Keys'!$B$10,C5141/'Peaker Keys'!$B$30))</f>
        <v>3.1525441334398871E-2</v>
      </c>
      <c r="J5141">
        <f>IF('Peaker Keys'!$B$31=1,H5141,I5141)</f>
        <v>0</v>
      </c>
    </row>
    <row r="5142" spans="1:10" x14ac:dyDescent="0.25">
      <c r="A5142">
        <v>5136</v>
      </c>
      <c r="B5142">
        <v>0</v>
      </c>
      <c r="C5142">
        <v>2800.6</v>
      </c>
      <c r="D5142">
        <f>MOD(A5142-1+'Peaker Keys'!$B$7,'Peaker Keys'!$B$5)</f>
        <v>5159</v>
      </c>
      <c r="E5142">
        <f>INT(D5142/'Peaker Keys'!$B$6)+1</f>
        <v>215</v>
      </c>
      <c r="F5142">
        <f>MOD(D5142,'Peaker Keys'!$B$6)</f>
        <v>23</v>
      </c>
      <c r="G5142" t="str">
        <f>VLOOKUP(E5142,Clustering!$A$6:$B$370,2,FALSE)</f>
        <v>Fall</v>
      </c>
      <c r="H5142">
        <f>IF('Peaker Keys'!$B$29&gt;0,MAX(0,MIN('Peaker Keys'!$B$10,B5142/'Peaker Keys'!$B$29)),0)</f>
        <v>0</v>
      </c>
      <c r="I5142">
        <f>MAX(0,MIN('Peaker Keys'!$B$10,C5142/'Peaker Keys'!$B$30))</f>
        <v>2.3460209119710227E-2</v>
      </c>
      <c r="J5142">
        <f>IF('Peaker Keys'!$B$31=1,H5142,I5142)</f>
        <v>0</v>
      </c>
    </row>
    <row r="5143" spans="1:10" x14ac:dyDescent="0.25">
      <c r="A5143">
        <v>5137</v>
      </c>
      <c r="B5143">
        <v>0</v>
      </c>
      <c r="C5143">
        <v>2614</v>
      </c>
      <c r="D5143">
        <f>MOD(A5143-1+'Peaker Keys'!$B$7,'Peaker Keys'!$B$5)</f>
        <v>5160</v>
      </c>
      <c r="E5143">
        <f>INT(D5143/'Peaker Keys'!$B$6)+1</f>
        <v>216</v>
      </c>
      <c r="F5143">
        <f>MOD(D5143,'Peaker Keys'!$B$6)</f>
        <v>0</v>
      </c>
      <c r="G5143" t="str">
        <f>VLOOKUP(E5143,Clustering!$A$6:$B$370,2,FALSE)</f>
        <v>Summer Peak</v>
      </c>
      <c r="H5143">
        <f>IF('Peaker Keys'!$B$29&gt;0,MAX(0,MIN('Peaker Keys'!$B$10,B5143/'Peaker Keys'!$B$29)),0)</f>
        <v>0</v>
      </c>
      <c r="I5143">
        <f>MAX(0,MIN('Peaker Keys'!$B$10,C5143/'Peaker Keys'!$B$30))</f>
        <v>2.189708870917751E-2</v>
      </c>
      <c r="J5143">
        <f>IF('Peaker Keys'!$B$31=1,H5143,I5143)</f>
        <v>0</v>
      </c>
    </row>
    <row r="5144" spans="1:10" x14ac:dyDescent="0.25">
      <c r="A5144">
        <v>5138</v>
      </c>
      <c r="B5144">
        <v>0</v>
      </c>
      <c r="C5144">
        <v>2614</v>
      </c>
      <c r="D5144">
        <f>MOD(A5144-1+'Peaker Keys'!$B$7,'Peaker Keys'!$B$5)</f>
        <v>5161</v>
      </c>
      <c r="E5144">
        <f>INT(D5144/'Peaker Keys'!$B$6)+1</f>
        <v>216</v>
      </c>
      <c r="F5144">
        <f>MOD(D5144,'Peaker Keys'!$B$6)</f>
        <v>1</v>
      </c>
      <c r="G5144" t="str">
        <f>VLOOKUP(E5144,Clustering!$A$6:$B$370,2,FALSE)</f>
        <v>Summer Peak</v>
      </c>
      <c r="H5144">
        <f>IF('Peaker Keys'!$B$29&gt;0,MAX(0,MIN('Peaker Keys'!$B$10,B5144/'Peaker Keys'!$B$29)),0)</f>
        <v>0</v>
      </c>
      <c r="I5144">
        <f>MAX(0,MIN('Peaker Keys'!$B$10,C5144/'Peaker Keys'!$B$30))</f>
        <v>2.189708870917751E-2</v>
      </c>
      <c r="J5144">
        <f>IF('Peaker Keys'!$B$31=1,H5144,I5144)</f>
        <v>0</v>
      </c>
    </row>
    <row r="5145" spans="1:10" x14ac:dyDescent="0.25">
      <c r="A5145">
        <v>5139</v>
      </c>
      <c r="B5145">
        <v>0</v>
      </c>
      <c r="C5145">
        <v>2614</v>
      </c>
      <c r="D5145">
        <f>MOD(A5145-1+'Peaker Keys'!$B$7,'Peaker Keys'!$B$5)</f>
        <v>5162</v>
      </c>
      <c r="E5145">
        <f>INT(D5145/'Peaker Keys'!$B$6)+1</f>
        <v>216</v>
      </c>
      <c r="F5145">
        <f>MOD(D5145,'Peaker Keys'!$B$6)</f>
        <v>2</v>
      </c>
      <c r="G5145" t="str">
        <f>VLOOKUP(E5145,Clustering!$A$6:$B$370,2,FALSE)</f>
        <v>Summer Peak</v>
      </c>
      <c r="H5145">
        <f>IF('Peaker Keys'!$B$29&gt;0,MAX(0,MIN('Peaker Keys'!$B$10,B5145/'Peaker Keys'!$B$29)),0)</f>
        <v>0</v>
      </c>
      <c r="I5145">
        <f>MAX(0,MIN('Peaker Keys'!$B$10,C5145/'Peaker Keys'!$B$30))</f>
        <v>2.189708870917751E-2</v>
      </c>
      <c r="J5145">
        <f>IF('Peaker Keys'!$B$31=1,H5145,I5145)</f>
        <v>0</v>
      </c>
    </row>
    <row r="5146" spans="1:10" x14ac:dyDescent="0.25">
      <c r="A5146">
        <v>5140</v>
      </c>
      <c r="B5146">
        <v>0</v>
      </c>
      <c r="C5146">
        <v>2597</v>
      </c>
      <c r="D5146">
        <f>MOD(A5146-1+'Peaker Keys'!$B$7,'Peaker Keys'!$B$5)</f>
        <v>5163</v>
      </c>
      <c r="E5146">
        <f>INT(D5146/'Peaker Keys'!$B$6)+1</f>
        <v>216</v>
      </c>
      <c r="F5146">
        <f>MOD(D5146,'Peaker Keys'!$B$6)</f>
        <v>3</v>
      </c>
      <c r="G5146" t="str">
        <f>VLOOKUP(E5146,Clustering!$A$6:$B$370,2,FALSE)</f>
        <v>Summer Peak</v>
      </c>
      <c r="H5146">
        <f>IF('Peaker Keys'!$B$29&gt;0,MAX(0,MIN('Peaker Keys'!$B$10,B5146/'Peaker Keys'!$B$29)),0)</f>
        <v>0</v>
      </c>
      <c r="I5146">
        <f>MAX(0,MIN('Peaker Keys'!$B$10,C5146/'Peaker Keys'!$B$30))</f>
        <v>2.1754682240908183E-2</v>
      </c>
      <c r="J5146">
        <f>IF('Peaker Keys'!$B$31=1,H5146,I5146)</f>
        <v>0</v>
      </c>
    </row>
    <row r="5147" spans="1:10" x14ac:dyDescent="0.25">
      <c r="A5147">
        <v>5141</v>
      </c>
      <c r="B5147">
        <v>0</v>
      </c>
      <c r="C5147">
        <v>2571</v>
      </c>
      <c r="D5147">
        <f>MOD(A5147-1+'Peaker Keys'!$B$7,'Peaker Keys'!$B$5)</f>
        <v>5164</v>
      </c>
      <c r="E5147">
        <f>INT(D5147/'Peaker Keys'!$B$6)+1</f>
        <v>216</v>
      </c>
      <c r="F5147">
        <f>MOD(D5147,'Peaker Keys'!$B$6)</f>
        <v>4</v>
      </c>
      <c r="G5147" t="str">
        <f>VLOOKUP(E5147,Clustering!$A$6:$B$370,2,FALSE)</f>
        <v>Summer Peak</v>
      </c>
      <c r="H5147">
        <f>IF('Peaker Keys'!$B$29&gt;0,MAX(0,MIN('Peaker Keys'!$B$10,B5147/'Peaker Keys'!$B$29)),0)</f>
        <v>0</v>
      </c>
      <c r="I5147">
        <f>MAX(0,MIN('Peaker Keys'!$B$10,C5147/'Peaker Keys'!$B$30))</f>
        <v>2.1536884112966861E-2</v>
      </c>
      <c r="J5147">
        <f>IF('Peaker Keys'!$B$31=1,H5147,I5147)</f>
        <v>0</v>
      </c>
    </row>
    <row r="5148" spans="1:10" x14ac:dyDescent="0.25">
      <c r="A5148">
        <v>5142</v>
      </c>
      <c r="B5148">
        <v>0</v>
      </c>
      <c r="C5148">
        <v>2550.3000000000002</v>
      </c>
      <c r="D5148">
        <f>MOD(A5148-1+'Peaker Keys'!$B$7,'Peaker Keys'!$B$5)</f>
        <v>5165</v>
      </c>
      <c r="E5148">
        <f>INT(D5148/'Peaker Keys'!$B$6)+1</f>
        <v>216</v>
      </c>
      <c r="F5148">
        <f>MOD(D5148,'Peaker Keys'!$B$6)</f>
        <v>5</v>
      </c>
      <c r="G5148" t="str">
        <f>VLOOKUP(E5148,Clustering!$A$6:$B$370,2,FALSE)</f>
        <v>Summer Peak</v>
      </c>
      <c r="H5148">
        <f>IF('Peaker Keys'!$B$29&gt;0,MAX(0,MIN('Peaker Keys'!$B$10,B5148/'Peaker Keys'!$B$29)),0)</f>
        <v>0</v>
      </c>
      <c r="I5148">
        <f>MAX(0,MIN('Peaker Keys'!$B$10,C5148/'Peaker Keys'!$B$30))</f>
        <v>2.1363483295721273E-2</v>
      </c>
      <c r="J5148">
        <f>IF('Peaker Keys'!$B$31=1,H5148,I5148)</f>
        <v>0</v>
      </c>
    </row>
    <row r="5149" spans="1:10" x14ac:dyDescent="0.25">
      <c r="A5149">
        <v>5143</v>
      </c>
      <c r="B5149">
        <v>0</v>
      </c>
      <c r="C5149">
        <v>2550.3000000000002</v>
      </c>
      <c r="D5149">
        <f>MOD(A5149-1+'Peaker Keys'!$B$7,'Peaker Keys'!$B$5)</f>
        <v>5166</v>
      </c>
      <c r="E5149">
        <f>INT(D5149/'Peaker Keys'!$B$6)+1</f>
        <v>216</v>
      </c>
      <c r="F5149">
        <f>MOD(D5149,'Peaker Keys'!$B$6)</f>
        <v>6</v>
      </c>
      <c r="G5149" t="str">
        <f>VLOOKUP(E5149,Clustering!$A$6:$B$370,2,FALSE)</f>
        <v>Summer Peak</v>
      </c>
      <c r="H5149">
        <f>IF('Peaker Keys'!$B$29&gt;0,MAX(0,MIN('Peaker Keys'!$B$10,B5149/'Peaker Keys'!$B$29)),0)</f>
        <v>0</v>
      </c>
      <c r="I5149">
        <f>MAX(0,MIN('Peaker Keys'!$B$10,C5149/'Peaker Keys'!$B$30))</f>
        <v>2.1363483295721273E-2</v>
      </c>
      <c r="J5149">
        <f>IF('Peaker Keys'!$B$31=1,H5149,I5149)</f>
        <v>0</v>
      </c>
    </row>
    <row r="5150" spans="1:10" x14ac:dyDescent="0.25">
      <c r="A5150">
        <v>5144</v>
      </c>
      <c r="B5150">
        <v>0</v>
      </c>
      <c r="C5150">
        <v>2550.3000000000002</v>
      </c>
      <c r="D5150">
        <f>MOD(A5150-1+'Peaker Keys'!$B$7,'Peaker Keys'!$B$5)</f>
        <v>5167</v>
      </c>
      <c r="E5150">
        <f>INT(D5150/'Peaker Keys'!$B$6)+1</f>
        <v>216</v>
      </c>
      <c r="F5150">
        <f>MOD(D5150,'Peaker Keys'!$B$6)</f>
        <v>7</v>
      </c>
      <c r="G5150" t="str">
        <f>VLOOKUP(E5150,Clustering!$A$6:$B$370,2,FALSE)</f>
        <v>Summer Peak</v>
      </c>
      <c r="H5150">
        <f>IF('Peaker Keys'!$B$29&gt;0,MAX(0,MIN('Peaker Keys'!$B$10,B5150/'Peaker Keys'!$B$29)),0)</f>
        <v>0</v>
      </c>
      <c r="I5150">
        <f>MAX(0,MIN('Peaker Keys'!$B$10,C5150/'Peaker Keys'!$B$30))</f>
        <v>2.1363483295721273E-2</v>
      </c>
      <c r="J5150">
        <f>IF('Peaker Keys'!$B$31=1,H5150,I5150)</f>
        <v>0</v>
      </c>
    </row>
    <row r="5151" spans="1:10" x14ac:dyDescent="0.25">
      <c r="A5151">
        <v>5145</v>
      </c>
      <c r="B5151">
        <v>0</v>
      </c>
      <c r="C5151">
        <v>2550.3000000000002</v>
      </c>
      <c r="D5151">
        <f>MOD(A5151-1+'Peaker Keys'!$B$7,'Peaker Keys'!$B$5)</f>
        <v>5168</v>
      </c>
      <c r="E5151">
        <f>INT(D5151/'Peaker Keys'!$B$6)+1</f>
        <v>216</v>
      </c>
      <c r="F5151">
        <f>MOD(D5151,'Peaker Keys'!$B$6)</f>
        <v>8</v>
      </c>
      <c r="G5151" t="str">
        <f>VLOOKUP(E5151,Clustering!$A$6:$B$370,2,FALSE)</f>
        <v>Summer Peak</v>
      </c>
      <c r="H5151">
        <f>IF('Peaker Keys'!$B$29&gt;0,MAX(0,MIN('Peaker Keys'!$B$10,B5151/'Peaker Keys'!$B$29)),0)</f>
        <v>0</v>
      </c>
      <c r="I5151">
        <f>MAX(0,MIN('Peaker Keys'!$B$10,C5151/'Peaker Keys'!$B$30))</f>
        <v>2.1363483295721273E-2</v>
      </c>
      <c r="J5151">
        <f>IF('Peaker Keys'!$B$31=1,H5151,I5151)</f>
        <v>0</v>
      </c>
    </row>
    <row r="5152" spans="1:10" x14ac:dyDescent="0.25">
      <c r="A5152">
        <v>5146</v>
      </c>
      <c r="B5152">
        <v>0</v>
      </c>
      <c r="C5152">
        <v>2550.3000000000002</v>
      </c>
      <c r="D5152">
        <f>MOD(A5152-1+'Peaker Keys'!$B$7,'Peaker Keys'!$B$5)</f>
        <v>5169</v>
      </c>
      <c r="E5152">
        <f>INT(D5152/'Peaker Keys'!$B$6)+1</f>
        <v>216</v>
      </c>
      <c r="F5152">
        <f>MOD(D5152,'Peaker Keys'!$B$6)</f>
        <v>9</v>
      </c>
      <c r="G5152" t="str">
        <f>VLOOKUP(E5152,Clustering!$A$6:$B$370,2,FALSE)</f>
        <v>Summer Peak</v>
      </c>
      <c r="H5152">
        <f>IF('Peaker Keys'!$B$29&gt;0,MAX(0,MIN('Peaker Keys'!$B$10,B5152/'Peaker Keys'!$B$29)),0)</f>
        <v>0</v>
      </c>
      <c r="I5152">
        <f>MAX(0,MIN('Peaker Keys'!$B$10,C5152/'Peaker Keys'!$B$30))</f>
        <v>2.1363483295721273E-2</v>
      </c>
      <c r="J5152">
        <f>IF('Peaker Keys'!$B$31=1,H5152,I5152)</f>
        <v>0</v>
      </c>
    </row>
    <row r="5153" spans="1:10" x14ac:dyDescent="0.25">
      <c r="A5153">
        <v>5147</v>
      </c>
      <c r="B5153">
        <v>0</v>
      </c>
      <c r="C5153">
        <v>2803.8</v>
      </c>
      <c r="D5153">
        <f>MOD(A5153-1+'Peaker Keys'!$B$7,'Peaker Keys'!$B$5)</f>
        <v>5170</v>
      </c>
      <c r="E5153">
        <f>INT(D5153/'Peaker Keys'!$B$6)+1</f>
        <v>216</v>
      </c>
      <c r="F5153">
        <f>MOD(D5153,'Peaker Keys'!$B$6)</f>
        <v>10</v>
      </c>
      <c r="G5153" t="str">
        <f>VLOOKUP(E5153,Clustering!$A$6:$B$370,2,FALSE)</f>
        <v>Summer Peak</v>
      </c>
      <c r="H5153">
        <f>IF('Peaker Keys'!$B$29&gt;0,MAX(0,MIN('Peaker Keys'!$B$10,B5153/'Peaker Keys'!$B$29)),0)</f>
        <v>0</v>
      </c>
      <c r="I5153">
        <f>MAX(0,MIN('Peaker Keys'!$B$10,C5153/'Peaker Keys'!$B$30))</f>
        <v>2.3487015043149161E-2</v>
      </c>
      <c r="J5153">
        <f>IF('Peaker Keys'!$B$31=1,H5153,I5153)</f>
        <v>0</v>
      </c>
    </row>
    <row r="5154" spans="1:10" x14ac:dyDescent="0.25">
      <c r="A5154">
        <v>5148</v>
      </c>
      <c r="B5154">
        <v>225.4</v>
      </c>
      <c r="C5154">
        <v>4562.8999999999996</v>
      </c>
      <c r="D5154">
        <f>MOD(A5154-1+'Peaker Keys'!$B$7,'Peaker Keys'!$B$5)</f>
        <v>5171</v>
      </c>
      <c r="E5154">
        <f>INT(D5154/'Peaker Keys'!$B$6)+1</f>
        <v>216</v>
      </c>
      <c r="F5154">
        <f>MOD(D5154,'Peaker Keys'!$B$6)</f>
        <v>11</v>
      </c>
      <c r="G5154" t="str">
        <f>VLOOKUP(E5154,Clustering!$A$6:$B$370,2,FALSE)</f>
        <v>Summer Peak</v>
      </c>
      <c r="H5154">
        <f>IF('Peaker Keys'!$B$29&gt;0,MAX(0,MIN('Peaker Keys'!$B$10,B5154/'Peaker Keys'!$B$29)),0)</f>
        <v>0.53010348071495772</v>
      </c>
      <c r="I5154">
        <f>MAX(0,MIN('Peaker Keys'!$B$10,C5154/'Peaker Keys'!$B$30))</f>
        <v>3.8222733768594509E-2</v>
      </c>
      <c r="J5154">
        <f>IF('Peaker Keys'!$B$31=1,H5154,I5154)</f>
        <v>0.53010348071495772</v>
      </c>
    </row>
    <row r="5155" spans="1:10" x14ac:dyDescent="0.25">
      <c r="A5155">
        <v>5149</v>
      </c>
      <c r="B5155">
        <v>225.4</v>
      </c>
      <c r="C5155">
        <v>11433.3</v>
      </c>
      <c r="D5155">
        <f>MOD(A5155-1+'Peaker Keys'!$B$7,'Peaker Keys'!$B$5)</f>
        <v>5172</v>
      </c>
      <c r="E5155">
        <f>INT(D5155/'Peaker Keys'!$B$6)+1</f>
        <v>216</v>
      </c>
      <c r="F5155">
        <f>MOD(D5155,'Peaker Keys'!$B$6)</f>
        <v>12</v>
      </c>
      <c r="G5155" t="str">
        <f>VLOOKUP(E5155,Clustering!$A$6:$B$370,2,FALSE)</f>
        <v>Summer Peak</v>
      </c>
      <c r="H5155">
        <f>IF('Peaker Keys'!$B$29&gt;0,MAX(0,MIN('Peaker Keys'!$B$10,B5155/'Peaker Keys'!$B$29)),0)</f>
        <v>0.53010348071495772</v>
      </c>
      <c r="I5155">
        <f>MAX(0,MIN('Peaker Keys'!$B$10,C5155/'Peaker Keys'!$B$30))</f>
        <v>9.5775051391981336E-2</v>
      </c>
      <c r="J5155">
        <f>IF('Peaker Keys'!$B$31=1,H5155,I5155)</f>
        <v>0.53010348071495772</v>
      </c>
    </row>
    <row r="5156" spans="1:10" x14ac:dyDescent="0.25">
      <c r="A5156">
        <v>5150</v>
      </c>
      <c r="B5156">
        <v>225.4</v>
      </c>
      <c r="C5156">
        <v>20410.8</v>
      </c>
      <c r="D5156">
        <f>MOD(A5156-1+'Peaker Keys'!$B$7,'Peaker Keys'!$B$5)</f>
        <v>5173</v>
      </c>
      <c r="E5156">
        <f>INT(D5156/'Peaker Keys'!$B$6)+1</f>
        <v>216</v>
      </c>
      <c r="F5156">
        <f>MOD(D5156,'Peaker Keys'!$B$6)</f>
        <v>13</v>
      </c>
      <c r="G5156" t="str">
        <f>VLOOKUP(E5156,Clustering!$A$6:$B$370,2,FALSE)</f>
        <v>Summer Peak</v>
      </c>
      <c r="H5156">
        <f>IF('Peaker Keys'!$B$29&gt;0,MAX(0,MIN('Peaker Keys'!$B$10,B5156/'Peaker Keys'!$B$29)),0)</f>
        <v>0.53010348071495772</v>
      </c>
      <c r="I5156">
        <f>MAX(0,MIN('Peaker Keys'!$B$10,C5156/'Peaker Keys'!$B$30))</f>
        <v>0.17097823191479736</v>
      </c>
      <c r="J5156">
        <f>IF('Peaker Keys'!$B$31=1,H5156,I5156)</f>
        <v>0.53010348071495772</v>
      </c>
    </row>
    <row r="5157" spans="1:10" x14ac:dyDescent="0.25">
      <c r="A5157">
        <v>5151</v>
      </c>
      <c r="B5157">
        <v>225.4</v>
      </c>
      <c r="C5157">
        <v>26194.1</v>
      </c>
      <c r="D5157">
        <f>MOD(A5157-1+'Peaker Keys'!$B$7,'Peaker Keys'!$B$5)</f>
        <v>5174</v>
      </c>
      <c r="E5157">
        <f>INT(D5157/'Peaker Keys'!$B$6)+1</f>
        <v>216</v>
      </c>
      <c r="F5157">
        <f>MOD(D5157,'Peaker Keys'!$B$6)</f>
        <v>14</v>
      </c>
      <c r="G5157" t="str">
        <f>VLOOKUP(E5157,Clustering!$A$6:$B$370,2,FALSE)</f>
        <v>Summer Peak</v>
      </c>
      <c r="H5157">
        <f>IF('Peaker Keys'!$B$29&gt;0,MAX(0,MIN('Peaker Keys'!$B$10,B5157/'Peaker Keys'!$B$29)),0)</f>
        <v>0.53010348071495772</v>
      </c>
      <c r="I5157">
        <f>MAX(0,MIN('Peaker Keys'!$B$10,C5157/'Peaker Keys'!$B$30))</f>
        <v>0.21942407473491451</v>
      </c>
      <c r="J5157">
        <f>IF('Peaker Keys'!$B$31=1,H5157,I5157)</f>
        <v>0.53010348071495772</v>
      </c>
    </row>
    <row r="5158" spans="1:10" x14ac:dyDescent="0.25">
      <c r="A5158">
        <v>5152</v>
      </c>
      <c r="B5158">
        <v>225.4</v>
      </c>
      <c r="C5158">
        <v>31173.4</v>
      </c>
      <c r="D5158">
        <f>MOD(A5158-1+'Peaker Keys'!$B$7,'Peaker Keys'!$B$5)</f>
        <v>5175</v>
      </c>
      <c r="E5158">
        <f>INT(D5158/'Peaker Keys'!$B$6)+1</f>
        <v>216</v>
      </c>
      <c r="F5158">
        <f>MOD(D5158,'Peaker Keys'!$B$6)</f>
        <v>15</v>
      </c>
      <c r="G5158" t="str">
        <f>VLOOKUP(E5158,Clustering!$A$6:$B$370,2,FALSE)</f>
        <v>Summer Peak</v>
      </c>
      <c r="H5158">
        <f>IF('Peaker Keys'!$B$29&gt;0,MAX(0,MIN('Peaker Keys'!$B$10,B5158/'Peaker Keys'!$B$29)),0)</f>
        <v>0.53010348071495772</v>
      </c>
      <c r="I5158">
        <f>MAX(0,MIN('Peaker Keys'!$B$10,C5158/'Peaker Keys'!$B$30))</f>
        <v>0.26113492929100007</v>
      </c>
      <c r="J5158">
        <f>IF('Peaker Keys'!$B$31=1,H5158,I5158)</f>
        <v>0.53010348071495772</v>
      </c>
    </row>
    <row r="5159" spans="1:10" x14ac:dyDescent="0.25">
      <c r="A5159">
        <v>5153</v>
      </c>
      <c r="B5159">
        <v>225.4</v>
      </c>
      <c r="C5159">
        <v>37021.4</v>
      </c>
      <c r="D5159">
        <f>MOD(A5159-1+'Peaker Keys'!$B$7,'Peaker Keys'!$B$5)</f>
        <v>5176</v>
      </c>
      <c r="E5159">
        <f>INT(D5159/'Peaker Keys'!$B$6)+1</f>
        <v>216</v>
      </c>
      <c r="F5159">
        <f>MOD(D5159,'Peaker Keys'!$B$6)</f>
        <v>16</v>
      </c>
      <c r="G5159" t="str">
        <f>VLOOKUP(E5159,Clustering!$A$6:$B$370,2,FALSE)</f>
        <v>Summer Peak</v>
      </c>
      <c r="H5159">
        <f>IF('Peaker Keys'!$B$29&gt;0,MAX(0,MIN('Peaker Keys'!$B$10,B5159/'Peaker Keys'!$B$29)),0)</f>
        <v>0.53010348071495772</v>
      </c>
      <c r="I5159">
        <f>MAX(0,MIN('Peaker Keys'!$B$10,C5159/'Peaker Keys'!$B$30))</f>
        <v>0.31012275437564818</v>
      </c>
      <c r="J5159">
        <f>IF('Peaker Keys'!$B$31=1,H5159,I5159)</f>
        <v>0.53010348071495772</v>
      </c>
    </row>
    <row r="5160" spans="1:10" x14ac:dyDescent="0.25">
      <c r="A5160">
        <v>5154</v>
      </c>
      <c r="B5160">
        <v>225.4</v>
      </c>
      <c r="C5160">
        <v>42505.7</v>
      </c>
      <c r="D5160">
        <f>MOD(A5160-1+'Peaker Keys'!$B$7,'Peaker Keys'!$B$5)</f>
        <v>5177</v>
      </c>
      <c r="E5160">
        <f>INT(D5160/'Peaker Keys'!$B$6)+1</f>
        <v>216</v>
      </c>
      <c r="F5160">
        <f>MOD(D5160,'Peaker Keys'!$B$6)</f>
        <v>17</v>
      </c>
      <c r="G5160" t="str">
        <f>VLOOKUP(E5160,Clustering!$A$6:$B$370,2,FALSE)</f>
        <v>Summer Peak</v>
      </c>
      <c r="H5160">
        <f>IF('Peaker Keys'!$B$29&gt;0,MAX(0,MIN('Peaker Keys'!$B$10,B5160/'Peaker Keys'!$B$29)),0)</f>
        <v>0.53010348071495772</v>
      </c>
      <c r="I5160">
        <f>MAX(0,MIN('Peaker Keys'!$B$10,C5160/'Peaker Keys'!$B$30))</f>
        <v>0.3560639187244401</v>
      </c>
      <c r="J5160">
        <f>IF('Peaker Keys'!$B$31=1,H5160,I5160)</f>
        <v>0.53010348071495772</v>
      </c>
    </row>
    <row r="5161" spans="1:10" x14ac:dyDescent="0.25">
      <c r="A5161">
        <v>5155</v>
      </c>
      <c r="B5161">
        <v>225.4</v>
      </c>
      <c r="C5161">
        <v>47143.4</v>
      </c>
      <c r="D5161">
        <f>MOD(A5161-1+'Peaker Keys'!$B$7,'Peaker Keys'!$B$5)</f>
        <v>5178</v>
      </c>
      <c r="E5161">
        <f>INT(D5161/'Peaker Keys'!$B$6)+1</f>
        <v>216</v>
      </c>
      <c r="F5161">
        <f>MOD(D5161,'Peaker Keys'!$B$6)</f>
        <v>18</v>
      </c>
      <c r="G5161" t="str">
        <f>VLOOKUP(E5161,Clustering!$A$6:$B$370,2,FALSE)</f>
        <v>Summer Peak</v>
      </c>
      <c r="H5161">
        <f>IF('Peaker Keys'!$B$29&gt;0,MAX(0,MIN('Peaker Keys'!$B$10,B5161/'Peaker Keys'!$B$29)),0)</f>
        <v>0.53010348071495772</v>
      </c>
      <c r="I5161">
        <f>MAX(0,MIN('Peaker Keys'!$B$10,C5161/'Peaker Keys'!$B$30))</f>
        <v>0.39491324095341968</v>
      </c>
      <c r="J5161">
        <f>IF('Peaker Keys'!$B$31=1,H5161,I5161)</f>
        <v>0.53010348071495772</v>
      </c>
    </row>
    <row r="5162" spans="1:10" x14ac:dyDescent="0.25">
      <c r="A5162">
        <v>5156</v>
      </c>
      <c r="B5162">
        <v>0</v>
      </c>
      <c r="C5162">
        <v>38782.5</v>
      </c>
      <c r="D5162">
        <f>MOD(A5162-1+'Peaker Keys'!$B$7,'Peaker Keys'!$B$5)</f>
        <v>5179</v>
      </c>
      <c r="E5162">
        <f>INT(D5162/'Peaker Keys'!$B$6)+1</f>
        <v>216</v>
      </c>
      <c r="F5162">
        <f>MOD(D5162,'Peaker Keys'!$B$6)</f>
        <v>19</v>
      </c>
      <c r="G5162" t="str">
        <f>VLOOKUP(E5162,Clustering!$A$6:$B$370,2,FALSE)</f>
        <v>Summer Peak</v>
      </c>
      <c r="H5162">
        <f>IF('Peaker Keys'!$B$29&gt;0,MAX(0,MIN('Peaker Keys'!$B$10,B5162/'Peaker Keys'!$B$29)),0)</f>
        <v>0</v>
      </c>
      <c r="I5162">
        <f>MAX(0,MIN('Peaker Keys'!$B$10,C5162/'Peaker Keys'!$B$30))</f>
        <v>0.32487522680324282</v>
      </c>
      <c r="J5162">
        <f>IF('Peaker Keys'!$B$31=1,H5162,I5162)</f>
        <v>0</v>
      </c>
    </row>
    <row r="5163" spans="1:10" x14ac:dyDescent="0.25">
      <c r="A5163">
        <v>5157</v>
      </c>
      <c r="B5163">
        <v>0</v>
      </c>
      <c r="C5163">
        <v>25784.400000000001</v>
      </c>
      <c r="D5163">
        <f>MOD(A5163-1+'Peaker Keys'!$B$7,'Peaker Keys'!$B$5)</f>
        <v>5180</v>
      </c>
      <c r="E5163">
        <f>INT(D5163/'Peaker Keys'!$B$6)+1</f>
        <v>216</v>
      </c>
      <c r="F5163">
        <f>MOD(D5163,'Peaker Keys'!$B$6)</f>
        <v>20</v>
      </c>
      <c r="G5163" t="str">
        <f>VLOOKUP(E5163,Clustering!$A$6:$B$370,2,FALSE)</f>
        <v>Summer Peak</v>
      </c>
      <c r="H5163">
        <f>IF('Peaker Keys'!$B$29&gt;0,MAX(0,MIN('Peaker Keys'!$B$10,B5163/'Peaker Keys'!$B$29)),0)</f>
        <v>0</v>
      </c>
      <c r="I5163">
        <f>MAX(0,MIN('Peaker Keys'!$B$10,C5163/'Peaker Keys'!$B$30))</f>
        <v>0.21599207884962379</v>
      </c>
      <c r="J5163">
        <f>IF('Peaker Keys'!$B$31=1,H5163,I5163)</f>
        <v>0</v>
      </c>
    </row>
    <row r="5164" spans="1:10" x14ac:dyDescent="0.25">
      <c r="A5164">
        <v>5158</v>
      </c>
      <c r="B5164">
        <v>0</v>
      </c>
      <c r="C5164">
        <v>14923.4</v>
      </c>
      <c r="D5164">
        <f>MOD(A5164-1+'Peaker Keys'!$B$7,'Peaker Keys'!$B$5)</f>
        <v>5181</v>
      </c>
      <c r="E5164">
        <f>INT(D5164/'Peaker Keys'!$B$6)+1</f>
        <v>216</v>
      </c>
      <c r="F5164">
        <f>MOD(D5164,'Peaker Keys'!$B$6)</f>
        <v>21</v>
      </c>
      <c r="G5164" t="str">
        <f>VLOOKUP(E5164,Clustering!$A$6:$B$370,2,FALSE)</f>
        <v>Summer Peak</v>
      </c>
      <c r="H5164">
        <f>IF('Peaker Keys'!$B$29&gt;0,MAX(0,MIN('Peaker Keys'!$B$10,B5164/'Peaker Keys'!$B$29)),0)</f>
        <v>0</v>
      </c>
      <c r="I5164">
        <f>MAX(0,MIN('Peaker Keys'!$B$10,C5164/'Peaker Keys'!$B$30))</f>
        <v>0.12501109932767393</v>
      </c>
      <c r="J5164">
        <f>IF('Peaker Keys'!$B$31=1,H5164,I5164)</f>
        <v>0</v>
      </c>
    </row>
    <row r="5165" spans="1:10" x14ac:dyDescent="0.25">
      <c r="A5165">
        <v>5159</v>
      </c>
      <c r="B5165">
        <v>0</v>
      </c>
      <c r="C5165">
        <v>5376.6</v>
      </c>
      <c r="D5165">
        <f>MOD(A5165-1+'Peaker Keys'!$B$7,'Peaker Keys'!$B$5)</f>
        <v>5182</v>
      </c>
      <c r="E5165">
        <f>INT(D5165/'Peaker Keys'!$B$6)+1</f>
        <v>216</v>
      </c>
      <c r="F5165">
        <f>MOD(D5165,'Peaker Keys'!$B$6)</f>
        <v>22</v>
      </c>
      <c r="G5165" t="str">
        <f>VLOOKUP(E5165,Clustering!$A$6:$B$370,2,FALSE)</f>
        <v>Summer Peak</v>
      </c>
      <c r="H5165">
        <f>IF('Peaker Keys'!$B$29&gt;0,MAX(0,MIN('Peaker Keys'!$B$10,B5165/'Peaker Keys'!$B$29)),0)</f>
        <v>0</v>
      </c>
      <c r="I5165">
        <f>MAX(0,MIN('Peaker Keys'!$B$10,C5165/'Peaker Keys'!$B$30))</f>
        <v>4.503897748805042E-2</v>
      </c>
      <c r="J5165">
        <f>IF('Peaker Keys'!$B$31=1,H5165,I5165)</f>
        <v>0</v>
      </c>
    </row>
    <row r="5166" spans="1:10" x14ac:dyDescent="0.25">
      <c r="A5166">
        <v>5160</v>
      </c>
      <c r="B5166">
        <v>0</v>
      </c>
      <c r="C5166">
        <v>3010.9</v>
      </c>
      <c r="D5166">
        <f>MOD(A5166-1+'Peaker Keys'!$B$7,'Peaker Keys'!$B$5)</f>
        <v>5183</v>
      </c>
      <c r="E5166">
        <f>INT(D5166/'Peaker Keys'!$B$6)+1</f>
        <v>216</v>
      </c>
      <c r="F5166">
        <f>MOD(D5166,'Peaker Keys'!$B$6)</f>
        <v>23</v>
      </c>
      <c r="G5166" t="str">
        <f>VLOOKUP(E5166,Clustering!$A$6:$B$370,2,FALSE)</f>
        <v>Summer Peak</v>
      </c>
      <c r="H5166">
        <f>IF('Peaker Keys'!$B$29&gt;0,MAX(0,MIN('Peaker Keys'!$B$10,B5166/'Peaker Keys'!$B$29)),0)</f>
        <v>0</v>
      </c>
      <c r="I5166">
        <f>MAX(0,MIN('Peaker Keys'!$B$10,C5166/'Peaker Keys'!$B$30))</f>
        <v>2.5221860900712535E-2</v>
      </c>
      <c r="J5166">
        <f>IF('Peaker Keys'!$B$31=1,H5166,I5166)</f>
        <v>0</v>
      </c>
    </row>
    <row r="5167" spans="1:10" x14ac:dyDescent="0.25">
      <c r="A5167">
        <v>5161</v>
      </c>
      <c r="B5167">
        <v>0</v>
      </c>
      <c r="C5167">
        <v>3737.3</v>
      </c>
      <c r="D5167">
        <f>MOD(A5167-1+'Peaker Keys'!$B$7,'Peaker Keys'!$B$5)</f>
        <v>5184</v>
      </c>
      <c r="E5167">
        <f>INT(D5167/'Peaker Keys'!$B$6)+1</f>
        <v>217</v>
      </c>
      <c r="F5167">
        <f>MOD(D5167,'Peaker Keys'!$B$6)</f>
        <v>0</v>
      </c>
      <c r="G5167" t="str">
        <f>VLOOKUP(E5167,Clustering!$A$6:$B$370,2,FALSE)</f>
        <v>Summer</v>
      </c>
      <c r="H5167">
        <f>IF('Peaker Keys'!$B$29&gt;0,MAX(0,MIN('Peaker Keys'!$B$10,B5167/'Peaker Keys'!$B$29)),0)</f>
        <v>0</v>
      </c>
      <c r="I5167">
        <f>MAX(0,MIN('Peaker Keys'!$B$10,C5167/'Peaker Keys'!$B$30))</f>
        <v>3.1306805521350081E-2</v>
      </c>
      <c r="J5167">
        <f>IF('Peaker Keys'!$B$31=1,H5167,I5167)</f>
        <v>0</v>
      </c>
    </row>
    <row r="5168" spans="1:10" x14ac:dyDescent="0.25">
      <c r="A5168">
        <v>5162</v>
      </c>
      <c r="B5168">
        <v>0</v>
      </c>
      <c r="C5168">
        <v>2703.5</v>
      </c>
      <c r="D5168">
        <f>MOD(A5168-1+'Peaker Keys'!$B$7,'Peaker Keys'!$B$5)</f>
        <v>5185</v>
      </c>
      <c r="E5168">
        <f>INT(D5168/'Peaker Keys'!$B$6)+1</f>
        <v>217</v>
      </c>
      <c r="F5168">
        <f>MOD(D5168,'Peaker Keys'!$B$6)</f>
        <v>1</v>
      </c>
      <c r="G5168" t="str">
        <f>VLOOKUP(E5168,Clustering!$A$6:$B$370,2,FALSE)</f>
        <v>Summer</v>
      </c>
      <c r="H5168">
        <f>IF('Peaker Keys'!$B$29&gt;0,MAX(0,MIN('Peaker Keys'!$B$10,B5168/'Peaker Keys'!$B$29)),0)</f>
        <v>0</v>
      </c>
      <c r="I5168">
        <f>MAX(0,MIN('Peaker Keys'!$B$10,C5168/'Peaker Keys'!$B$30))</f>
        <v>2.2646816880360136E-2</v>
      </c>
      <c r="J5168">
        <f>IF('Peaker Keys'!$B$31=1,H5168,I5168)</f>
        <v>0</v>
      </c>
    </row>
    <row r="5169" spans="1:10" x14ac:dyDescent="0.25">
      <c r="A5169">
        <v>5163</v>
      </c>
      <c r="B5169">
        <v>0</v>
      </c>
      <c r="C5169">
        <v>2703.5</v>
      </c>
      <c r="D5169">
        <f>MOD(A5169-1+'Peaker Keys'!$B$7,'Peaker Keys'!$B$5)</f>
        <v>5186</v>
      </c>
      <c r="E5169">
        <f>INT(D5169/'Peaker Keys'!$B$6)+1</f>
        <v>217</v>
      </c>
      <c r="F5169">
        <f>MOD(D5169,'Peaker Keys'!$B$6)</f>
        <v>2</v>
      </c>
      <c r="G5169" t="str">
        <f>VLOOKUP(E5169,Clustering!$A$6:$B$370,2,FALSE)</f>
        <v>Summer</v>
      </c>
      <c r="H5169">
        <f>IF('Peaker Keys'!$B$29&gt;0,MAX(0,MIN('Peaker Keys'!$B$10,B5169/'Peaker Keys'!$B$29)),0)</f>
        <v>0</v>
      </c>
      <c r="I5169">
        <f>MAX(0,MIN('Peaker Keys'!$B$10,C5169/'Peaker Keys'!$B$30))</f>
        <v>2.2646816880360136E-2</v>
      </c>
      <c r="J5169">
        <f>IF('Peaker Keys'!$B$31=1,H5169,I5169)</f>
        <v>0</v>
      </c>
    </row>
    <row r="5170" spans="1:10" x14ac:dyDescent="0.25">
      <c r="A5170">
        <v>5164</v>
      </c>
      <c r="B5170">
        <v>0</v>
      </c>
      <c r="C5170">
        <v>2673.6</v>
      </c>
      <c r="D5170">
        <f>MOD(A5170-1+'Peaker Keys'!$B$7,'Peaker Keys'!$B$5)</f>
        <v>5187</v>
      </c>
      <c r="E5170">
        <f>INT(D5170/'Peaker Keys'!$B$6)+1</f>
        <v>217</v>
      </c>
      <c r="F5170">
        <f>MOD(D5170,'Peaker Keys'!$B$6)</f>
        <v>3</v>
      </c>
      <c r="G5170" t="str">
        <f>VLOOKUP(E5170,Clustering!$A$6:$B$370,2,FALSE)</f>
        <v>Summer</v>
      </c>
      <c r="H5170">
        <f>IF('Peaker Keys'!$B$29&gt;0,MAX(0,MIN('Peaker Keys'!$B$10,B5170/'Peaker Keys'!$B$29)),0)</f>
        <v>0</v>
      </c>
      <c r="I5170">
        <f>MAX(0,MIN('Peaker Keys'!$B$10,C5170/'Peaker Keys'!$B$30))</f>
        <v>2.2396349033227615E-2</v>
      </c>
      <c r="J5170">
        <f>IF('Peaker Keys'!$B$31=1,H5170,I5170)</f>
        <v>0</v>
      </c>
    </row>
    <row r="5171" spans="1:10" x14ac:dyDescent="0.25">
      <c r="A5171">
        <v>5165</v>
      </c>
      <c r="B5171">
        <v>0</v>
      </c>
      <c r="C5171">
        <v>2644.7</v>
      </c>
      <c r="D5171">
        <f>MOD(A5171-1+'Peaker Keys'!$B$7,'Peaker Keys'!$B$5)</f>
        <v>5188</v>
      </c>
      <c r="E5171">
        <f>INT(D5171/'Peaker Keys'!$B$6)+1</f>
        <v>217</v>
      </c>
      <c r="F5171">
        <f>MOD(D5171,'Peaker Keys'!$B$6)</f>
        <v>4</v>
      </c>
      <c r="G5171" t="str">
        <f>VLOOKUP(E5171,Clustering!$A$6:$B$370,2,FALSE)</f>
        <v>Summer</v>
      </c>
      <c r="H5171">
        <f>IF('Peaker Keys'!$B$29&gt;0,MAX(0,MIN('Peaker Keys'!$B$10,B5171/'Peaker Keys'!$B$29)),0)</f>
        <v>0</v>
      </c>
      <c r="I5171">
        <f>MAX(0,MIN('Peaker Keys'!$B$10,C5171/'Peaker Keys'!$B$30))</f>
        <v>2.215425803716976E-2</v>
      </c>
      <c r="J5171">
        <f>IF('Peaker Keys'!$B$31=1,H5171,I5171)</f>
        <v>0</v>
      </c>
    </row>
    <row r="5172" spans="1:10" x14ac:dyDescent="0.25">
      <c r="A5172">
        <v>5166</v>
      </c>
      <c r="B5172">
        <v>0</v>
      </c>
      <c r="C5172">
        <v>2639.9</v>
      </c>
      <c r="D5172">
        <f>MOD(A5172-1+'Peaker Keys'!$B$7,'Peaker Keys'!$B$5)</f>
        <v>5189</v>
      </c>
      <c r="E5172">
        <f>INT(D5172/'Peaker Keys'!$B$6)+1</f>
        <v>217</v>
      </c>
      <c r="F5172">
        <f>MOD(D5172,'Peaker Keys'!$B$6)</f>
        <v>5</v>
      </c>
      <c r="G5172" t="str">
        <f>VLOOKUP(E5172,Clustering!$A$6:$B$370,2,FALSE)</f>
        <v>Summer</v>
      </c>
      <c r="H5172">
        <f>IF('Peaker Keys'!$B$29&gt;0,MAX(0,MIN('Peaker Keys'!$B$10,B5172/'Peaker Keys'!$B$29)),0)</f>
        <v>0</v>
      </c>
      <c r="I5172">
        <f>MAX(0,MIN('Peaker Keys'!$B$10,C5172/'Peaker Keys'!$B$30))</f>
        <v>2.2114049152011366E-2</v>
      </c>
      <c r="J5172">
        <f>IF('Peaker Keys'!$B$31=1,H5172,I5172)</f>
        <v>0</v>
      </c>
    </row>
    <row r="5173" spans="1:10" x14ac:dyDescent="0.25">
      <c r="A5173">
        <v>5167</v>
      </c>
      <c r="B5173">
        <v>0</v>
      </c>
      <c r="C5173">
        <v>2639.9</v>
      </c>
      <c r="D5173">
        <f>MOD(A5173-1+'Peaker Keys'!$B$7,'Peaker Keys'!$B$5)</f>
        <v>5190</v>
      </c>
      <c r="E5173">
        <f>INT(D5173/'Peaker Keys'!$B$6)+1</f>
        <v>217</v>
      </c>
      <c r="F5173">
        <f>MOD(D5173,'Peaker Keys'!$B$6)</f>
        <v>6</v>
      </c>
      <c r="G5173" t="str">
        <f>VLOOKUP(E5173,Clustering!$A$6:$B$370,2,FALSE)</f>
        <v>Summer</v>
      </c>
      <c r="H5173">
        <f>IF('Peaker Keys'!$B$29&gt;0,MAX(0,MIN('Peaker Keys'!$B$10,B5173/'Peaker Keys'!$B$29)),0)</f>
        <v>0</v>
      </c>
      <c r="I5173">
        <f>MAX(0,MIN('Peaker Keys'!$B$10,C5173/'Peaker Keys'!$B$30))</f>
        <v>2.2114049152011366E-2</v>
      </c>
      <c r="J5173">
        <f>IF('Peaker Keys'!$B$31=1,H5173,I5173)</f>
        <v>0</v>
      </c>
    </row>
    <row r="5174" spans="1:10" x14ac:dyDescent="0.25">
      <c r="A5174">
        <v>5168</v>
      </c>
      <c r="B5174">
        <v>0</v>
      </c>
      <c r="C5174">
        <v>2639.9</v>
      </c>
      <c r="D5174">
        <f>MOD(A5174-1+'Peaker Keys'!$B$7,'Peaker Keys'!$B$5)</f>
        <v>5191</v>
      </c>
      <c r="E5174">
        <f>INT(D5174/'Peaker Keys'!$B$6)+1</f>
        <v>217</v>
      </c>
      <c r="F5174">
        <f>MOD(D5174,'Peaker Keys'!$B$6)</f>
        <v>7</v>
      </c>
      <c r="G5174" t="str">
        <f>VLOOKUP(E5174,Clustering!$A$6:$B$370,2,FALSE)</f>
        <v>Summer</v>
      </c>
      <c r="H5174">
        <f>IF('Peaker Keys'!$B$29&gt;0,MAX(0,MIN('Peaker Keys'!$B$10,B5174/'Peaker Keys'!$B$29)),0)</f>
        <v>0</v>
      </c>
      <c r="I5174">
        <f>MAX(0,MIN('Peaker Keys'!$B$10,C5174/'Peaker Keys'!$B$30))</f>
        <v>2.2114049152011366E-2</v>
      </c>
      <c r="J5174">
        <f>IF('Peaker Keys'!$B$31=1,H5174,I5174)</f>
        <v>0</v>
      </c>
    </row>
    <row r="5175" spans="1:10" x14ac:dyDescent="0.25">
      <c r="A5175">
        <v>5169</v>
      </c>
      <c r="B5175">
        <v>0</v>
      </c>
      <c r="C5175">
        <v>2639.9</v>
      </c>
      <c r="D5175">
        <f>MOD(A5175-1+'Peaker Keys'!$B$7,'Peaker Keys'!$B$5)</f>
        <v>5192</v>
      </c>
      <c r="E5175">
        <f>INT(D5175/'Peaker Keys'!$B$6)+1</f>
        <v>217</v>
      </c>
      <c r="F5175">
        <f>MOD(D5175,'Peaker Keys'!$B$6)</f>
        <v>8</v>
      </c>
      <c r="G5175" t="str">
        <f>VLOOKUP(E5175,Clustering!$A$6:$B$370,2,FALSE)</f>
        <v>Summer</v>
      </c>
      <c r="H5175">
        <f>IF('Peaker Keys'!$B$29&gt;0,MAX(0,MIN('Peaker Keys'!$B$10,B5175/'Peaker Keys'!$B$29)),0)</f>
        <v>0</v>
      </c>
      <c r="I5175">
        <f>MAX(0,MIN('Peaker Keys'!$B$10,C5175/'Peaker Keys'!$B$30))</f>
        <v>2.2114049152011366E-2</v>
      </c>
      <c r="J5175">
        <f>IF('Peaker Keys'!$B$31=1,H5175,I5175)</f>
        <v>0</v>
      </c>
    </row>
    <row r="5176" spans="1:10" x14ac:dyDescent="0.25">
      <c r="A5176">
        <v>5170</v>
      </c>
      <c r="B5176">
        <v>0</v>
      </c>
      <c r="C5176">
        <v>2639.9</v>
      </c>
      <c r="D5176">
        <f>MOD(A5176-1+'Peaker Keys'!$B$7,'Peaker Keys'!$B$5)</f>
        <v>5193</v>
      </c>
      <c r="E5176">
        <f>INT(D5176/'Peaker Keys'!$B$6)+1</f>
        <v>217</v>
      </c>
      <c r="F5176">
        <f>MOD(D5176,'Peaker Keys'!$B$6)</f>
        <v>9</v>
      </c>
      <c r="G5176" t="str">
        <f>VLOOKUP(E5176,Clustering!$A$6:$B$370,2,FALSE)</f>
        <v>Summer</v>
      </c>
      <c r="H5176">
        <f>IF('Peaker Keys'!$B$29&gt;0,MAX(0,MIN('Peaker Keys'!$B$10,B5176/'Peaker Keys'!$B$29)),0)</f>
        <v>0</v>
      </c>
      <c r="I5176">
        <f>MAX(0,MIN('Peaker Keys'!$B$10,C5176/'Peaker Keys'!$B$30))</f>
        <v>2.2114049152011366E-2</v>
      </c>
      <c r="J5176">
        <f>IF('Peaker Keys'!$B$31=1,H5176,I5176)</f>
        <v>0</v>
      </c>
    </row>
    <row r="5177" spans="1:10" x14ac:dyDescent="0.25">
      <c r="A5177">
        <v>5171</v>
      </c>
      <c r="B5177">
        <v>0</v>
      </c>
      <c r="C5177">
        <v>2872.7</v>
      </c>
      <c r="D5177">
        <f>MOD(A5177-1+'Peaker Keys'!$B$7,'Peaker Keys'!$B$5)</f>
        <v>5194</v>
      </c>
      <c r="E5177">
        <f>INT(D5177/'Peaker Keys'!$B$6)+1</f>
        <v>217</v>
      </c>
      <c r="F5177">
        <f>MOD(D5177,'Peaker Keys'!$B$6)</f>
        <v>10</v>
      </c>
      <c r="G5177" t="str">
        <f>VLOOKUP(E5177,Clustering!$A$6:$B$370,2,FALSE)</f>
        <v>Summer</v>
      </c>
      <c r="H5177">
        <f>IF('Peaker Keys'!$B$29&gt;0,MAX(0,MIN('Peaker Keys'!$B$10,B5177/'Peaker Keys'!$B$29)),0)</f>
        <v>0</v>
      </c>
      <c r="I5177">
        <f>MAX(0,MIN('Peaker Keys'!$B$10,C5177/'Peaker Keys'!$B$30))</f>
        <v>2.4064180082193659E-2</v>
      </c>
      <c r="J5177">
        <f>IF('Peaker Keys'!$B$31=1,H5177,I5177)</f>
        <v>0</v>
      </c>
    </row>
    <row r="5178" spans="1:10" x14ac:dyDescent="0.25">
      <c r="A5178">
        <v>5172</v>
      </c>
      <c r="B5178">
        <v>225.4</v>
      </c>
      <c r="C5178">
        <v>4207.7</v>
      </c>
      <c r="D5178">
        <f>MOD(A5178-1+'Peaker Keys'!$B$7,'Peaker Keys'!$B$5)</f>
        <v>5195</v>
      </c>
      <c r="E5178">
        <f>INT(D5178/'Peaker Keys'!$B$6)+1</f>
        <v>217</v>
      </c>
      <c r="F5178">
        <f>MOD(D5178,'Peaker Keys'!$B$6)</f>
        <v>11</v>
      </c>
      <c r="G5178" t="str">
        <f>VLOOKUP(E5178,Clustering!$A$6:$B$370,2,FALSE)</f>
        <v>Summer</v>
      </c>
      <c r="H5178">
        <f>IF('Peaker Keys'!$B$29&gt;0,MAX(0,MIN('Peaker Keys'!$B$10,B5178/'Peaker Keys'!$B$29)),0)</f>
        <v>0.53010348071495772</v>
      </c>
      <c r="I5178">
        <f>MAX(0,MIN('Peaker Keys'!$B$10,C5178/'Peaker Keys'!$B$30))</f>
        <v>3.5247276266873066E-2</v>
      </c>
      <c r="J5178">
        <f>IF('Peaker Keys'!$B$31=1,H5178,I5178)</f>
        <v>0.53010348071495772</v>
      </c>
    </row>
    <row r="5179" spans="1:10" x14ac:dyDescent="0.25">
      <c r="A5179">
        <v>5173</v>
      </c>
      <c r="B5179">
        <v>225.4</v>
      </c>
      <c r="C5179">
        <v>9043.6</v>
      </c>
      <c r="D5179">
        <f>MOD(A5179-1+'Peaker Keys'!$B$7,'Peaker Keys'!$B$5)</f>
        <v>5196</v>
      </c>
      <c r="E5179">
        <f>INT(D5179/'Peaker Keys'!$B$6)+1</f>
        <v>217</v>
      </c>
      <c r="F5179">
        <f>MOD(D5179,'Peaker Keys'!$B$6)</f>
        <v>12</v>
      </c>
      <c r="G5179" t="str">
        <f>VLOOKUP(E5179,Clustering!$A$6:$B$370,2,FALSE)</f>
        <v>Summer</v>
      </c>
      <c r="H5179">
        <f>IF('Peaker Keys'!$B$29&gt;0,MAX(0,MIN('Peaker Keys'!$B$10,B5179/'Peaker Keys'!$B$29)),0)</f>
        <v>0.53010348071495772</v>
      </c>
      <c r="I5179">
        <f>MAX(0,MIN('Peaker Keys'!$B$10,C5179/'Peaker Keys'!$B$30))</f>
        <v>7.5756890378851471E-2</v>
      </c>
      <c r="J5179">
        <f>IF('Peaker Keys'!$B$31=1,H5179,I5179)</f>
        <v>0.53010348071495772</v>
      </c>
    </row>
    <row r="5180" spans="1:10" x14ac:dyDescent="0.25">
      <c r="A5180">
        <v>5174</v>
      </c>
      <c r="B5180">
        <v>225.4</v>
      </c>
      <c r="C5180">
        <v>15926.9</v>
      </c>
      <c r="D5180">
        <f>MOD(A5180-1+'Peaker Keys'!$B$7,'Peaker Keys'!$B$5)</f>
        <v>5197</v>
      </c>
      <c r="E5180">
        <f>INT(D5180/'Peaker Keys'!$B$6)+1</f>
        <v>217</v>
      </c>
      <c r="F5180">
        <f>MOD(D5180,'Peaker Keys'!$B$6)</f>
        <v>13</v>
      </c>
      <c r="G5180" t="str">
        <f>VLOOKUP(E5180,Clustering!$A$6:$B$370,2,FALSE)</f>
        <v>Summer</v>
      </c>
      <c r="H5180">
        <f>IF('Peaker Keys'!$B$29&gt;0,MAX(0,MIN('Peaker Keys'!$B$10,B5180/'Peaker Keys'!$B$29)),0)</f>
        <v>0.53010348071495772</v>
      </c>
      <c r="I5180">
        <f>MAX(0,MIN('Peaker Keys'!$B$10,C5180/'Peaker Keys'!$B$30))</f>
        <v>0.13341726938110149</v>
      </c>
      <c r="J5180">
        <f>IF('Peaker Keys'!$B$31=1,H5180,I5180)</f>
        <v>0.53010348071495772</v>
      </c>
    </row>
    <row r="5181" spans="1:10" x14ac:dyDescent="0.25">
      <c r="A5181">
        <v>5175</v>
      </c>
      <c r="B5181">
        <v>225.4</v>
      </c>
      <c r="C5181">
        <v>21620.400000000001</v>
      </c>
      <c r="D5181">
        <f>MOD(A5181-1+'Peaker Keys'!$B$7,'Peaker Keys'!$B$5)</f>
        <v>5198</v>
      </c>
      <c r="E5181">
        <f>INT(D5181/'Peaker Keys'!$B$6)+1</f>
        <v>217</v>
      </c>
      <c r="F5181">
        <f>MOD(D5181,'Peaker Keys'!$B$6)</f>
        <v>14</v>
      </c>
      <c r="G5181" t="str">
        <f>VLOOKUP(E5181,Clustering!$A$6:$B$370,2,FALSE)</f>
        <v>Summer</v>
      </c>
      <c r="H5181">
        <f>IF('Peaker Keys'!$B$29&gt;0,MAX(0,MIN('Peaker Keys'!$B$10,B5181/'Peaker Keys'!$B$29)),0)</f>
        <v>0.53010348071495772</v>
      </c>
      <c r="I5181">
        <f>MAX(0,MIN('Peaker Keys'!$B$10,C5181/'Peaker Keys'!$B$30))</f>
        <v>0.18111087097471365</v>
      </c>
      <c r="J5181">
        <f>IF('Peaker Keys'!$B$31=1,H5181,I5181)</f>
        <v>0.53010348071495772</v>
      </c>
    </row>
    <row r="5182" spans="1:10" x14ac:dyDescent="0.25">
      <c r="A5182">
        <v>5176</v>
      </c>
      <c r="B5182">
        <v>225.4</v>
      </c>
      <c r="C5182">
        <v>24895.200000000001</v>
      </c>
      <c r="D5182">
        <f>MOD(A5182-1+'Peaker Keys'!$B$7,'Peaker Keys'!$B$5)</f>
        <v>5199</v>
      </c>
      <c r="E5182">
        <f>INT(D5182/'Peaker Keys'!$B$6)+1</f>
        <v>217</v>
      </c>
      <c r="F5182">
        <f>MOD(D5182,'Peaker Keys'!$B$6)</f>
        <v>15</v>
      </c>
      <c r="G5182" t="str">
        <f>VLOOKUP(E5182,Clustering!$A$6:$B$370,2,FALSE)</f>
        <v>Summer</v>
      </c>
      <c r="H5182">
        <f>IF('Peaker Keys'!$B$29&gt;0,MAX(0,MIN('Peaker Keys'!$B$10,B5182/'Peaker Keys'!$B$29)),0)</f>
        <v>0.53010348071495772</v>
      </c>
      <c r="I5182">
        <f>MAX(0,MIN('Peaker Keys'!$B$10,C5182/'Peaker Keys'!$B$30))</f>
        <v>0.2085433828740306</v>
      </c>
      <c r="J5182">
        <f>IF('Peaker Keys'!$B$31=1,H5182,I5182)</f>
        <v>0.53010348071495772</v>
      </c>
    </row>
    <row r="5183" spans="1:10" x14ac:dyDescent="0.25">
      <c r="A5183">
        <v>5177</v>
      </c>
      <c r="B5183">
        <v>225.4</v>
      </c>
      <c r="C5183">
        <v>27721.4</v>
      </c>
      <c r="D5183">
        <f>MOD(A5183-1+'Peaker Keys'!$B$7,'Peaker Keys'!$B$5)</f>
        <v>5200</v>
      </c>
      <c r="E5183">
        <f>INT(D5183/'Peaker Keys'!$B$6)+1</f>
        <v>217</v>
      </c>
      <c r="F5183">
        <f>MOD(D5183,'Peaker Keys'!$B$6)</f>
        <v>16</v>
      </c>
      <c r="G5183" t="str">
        <f>VLOOKUP(E5183,Clustering!$A$6:$B$370,2,FALSE)</f>
        <v>Summer</v>
      </c>
      <c r="H5183">
        <f>IF('Peaker Keys'!$B$29&gt;0,MAX(0,MIN('Peaker Keys'!$B$10,B5183/'Peaker Keys'!$B$29)),0)</f>
        <v>0.53010348071495772</v>
      </c>
      <c r="I5183">
        <f>MAX(0,MIN('Peaker Keys'!$B$10,C5183/'Peaker Keys'!$B$30))</f>
        <v>0.23221803938125227</v>
      </c>
      <c r="J5183">
        <f>IF('Peaker Keys'!$B$31=1,H5183,I5183)</f>
        <v>0.53010348071495772</v>
      </c>
    </row>
    <row r="5184" spans="1:10" x14ac:dyDescent="0.25">
      <c r="A5184">
        <v>5178</v>
      </c>
      <c r="B5184">
        <v>355</v>
      </c>
      <c r="C5184">
        <v>28153.200000000001</v>
      </c>
      <c r="D5184">
        <f>MOD(A5184-1+'Peaker Keys'!$B$7,'Peaker Keys'!$B$5)</f>
        <v>5201</v>
      </c>
      <c r="E5184">
        <f>INT(D5184/'Peaker Keys'!$B$6)+1</f>
        <v>217</v>
      </c>
      <c r="F5184">
        <f>MOD(D5184,'Peaker Keys'!$B$6)</f>
        <v>17</v>
      </c>
      <c r="G5184" t="str">
        <f>VLOOKUP(E5184,Clustering!$A$6:$B$370,2,FALSE)</f>
        <v>Summer</v>
      </c>
      <c r="H5184">
        <f>IF('Peaker Keys'!$B$29&gt;0,MAX(0,MIN('Peaker Keys'!$B$10,B5184/'Peaker Keys'!$B$29)),0)</f>
        <v>0.83490122295390412</v>
      </c>
      <c r="I5184">
        <f>MAX(0,MIN('Peaker Keys'!$B$10,C5184/'Peaker Keys'!$B$30))</f>
        <v>0.23583516367529314</v>
      </c>
      <c r="J5184">
        <f>IF('Peaker Keys'!$B$31=1,H5184,I5184)</f>
        <v>0.83490122295390412</v>
      </c>
    </row>
    <row r="5185" spans="1:10" x14ac:dyDescent="0.25">
      <c r="A5185">
        <v>5179</v>
      </c>
      <c r="B5185">
        <v>67.900000000000006</v>
      </c>
      <c r="C5185">
        <v>29055.8</v>
      </c>
      <c r="D5185">
        <f>MOD(A5185-1+'Peaker Keys'!$B$7,'Peaker Keys'!$B$5)</f>
        <v>5202</v>
      </c>
      <c r="E5185">
        <f>INT(D5185/'Peaker Keys'!$B$6)+1</f>
        <v>217</v>
      </c>
      <c r="F5185">
        <f>MOD(D5185,'Peaker Keys'!$B$6)</f>
        <v>18</v>
      </c>
      <c r="G5185" t="str">
        <f>VLOOKUP(E5185,Clustering!$A$6:$B$370,2,FALSE)</f>
        <v>Summer</v>
      </c>
      <c r="H5185">
        <f>IF('Peaker Keys'!$B$29&gt;0,MAX(0,MIN('Peaker Keys'!$B$10,B5185/'Peaker Keys'!$B$29)),0)</f>
        <v>0.15968955785512701</v>
      </c>
      <c r="I5185">
        <f>MAX(0,MIN('Peaker Keys'!$B$10,C5185/'Peaker Keys'!$B$30))</f>
        <v>0.24339610945528686</v>
      </c>
      <c r="J5185">
        <f>IF('Peaker Keys'!$B$31=1,H5185,I5185)</f>
        <v>0.15968955785512701</v>
      </c>
    </row>
    <row r="5186" spans="1:10" x14ac:dyDescent="0.25">
      <c r="A5186">
        <v>5180</v>
      </c>
      <c r="B5186">
        <v>0</v>
      </c>
      <c r="C5186">
        <v>21480.3</v>
      </c>
      <c r="D5186">
        <f>MOD(A5186-1+'Peaker Keys'!$B$7,'Peaker Keys'!$B$5)</f>
        <v>5203</v>
      </c>
      <c r="E5186">
        <f>INT(D5186/'Peaker Keys'!$B$6)+1</f>
        <v>217</v>
      </c>
      <c r="F5186">
        <f>MOD(D5186,'Peaker Keys'!$B$6)</f>
        <v>19</v>
      </c>
      <c r="G5186" t="str">
        <f>VLOOKUP(E5186,Clustering!$A$6:$B$370,2,FALSE)</f>
        <v>Summer</v>
      </c>
      <c r="H5186">
        <f>IF('Peaker Keys'!$B$29&gt;0,MAX(0,MIN('Peaker Keys'!$B$10,B5186/'Peaker Keys'!$B$29)),0)</f>
        <v>0</v>
      </c>
      <c r="I5186">
        <f>MAX(0,MIN('Peaker Keys'!$B$10,C5186/'Peaker Keys'!$B$30))</f>
        <v>0.17993727413915289</v>
      </c>
      <c r="J5186">
        <f>IF('Peaker Keys'!$B$31=1,H5186,I5186)</f>
        <v>0</v>
      </c>
    </row>
    <row r="5187" spans="1:10" x14ac:dyDescent="0.25">
      <c r="A5187">
        <v>5181</v>
      </c>
      <c r="B5187">
        <v>0</v>
      </c>
      <c r="C5187">
        <v>13627.7</v>
      </c>
      <c r="D5187">
        <f>MOD(A5187-1+'Peaker Keys'!$B$7,'Peaker Keys'!$B$5)</f>
        <v>5204</v>
      </c>
      <c r="E5187">
        <f>INT(D5187/'Peaker Keys'!$B$6)+1</f>
        <v>217</v>
      </c>
      <c r="F5187">
        <f>MOD(D5187,'Peaker Keys'!$B$6)</f>
        <v>20</v>
      </c>
      <c r="G5187" t="str">
        <f>VLOOKUP(E5187,Clustering!$A$6:$B$370,2,FALSE)</f>
        <v>Summer</v>
      </c>
      <c r="H5187">
        <f>IF('Peaker Keys'!$B$29&gt;0,MAX(0,MIN('Peaker Keys'!$B$10,B5187/'Peaker Keys'!$B$29)),0)</f>
        <v>0</v>
      </c>
      <c r="I5187">
        <f>MAX(0,MIN('Peaker Keys'!$B$10,C5187/'Peaker Keys'!$B$30))</f>
        <v>0.11415721339022891</v>
      </c>
      <c r="J5187">
        <f>IF('Peaker Keys'!$B$31=1,H5187,I5187)</f>
        <v>0</v>
      </c>
    </row>
    <row r="5188" spans="1:10" x14ac:dyDescent="0.25">
      <c r="A5188">
        <v>5182</v>
      </c>
      <c r="B5188">
        <v>0</v>
      </c>
      <c r="C5188">
        <v>7689.9</v>
      </c>
      <c r="D5188">
        <f>MOD(A5188-1+'Peaker Keys'!$B$7,'Peaker Keys'!$B$5)</f>
        <v>5205</v>
      </c>
      <c r="E5188">
        <f>INT(D5188/'Peaker Keys'!$B$6)+1</f>
        <v>217</v>
      </c>
      <c r="F5188">
        <f>MOD(D5188,'Peaker Keys'!$B$6)</f>
        <v>21</v>
      </c>
      <c r="G5188" t="str">
        <f>VLOOKUP(E5188,Clustering!$A$6:$B$370,2,FALSE)</f>
        <v>Summer</v>
      </c>
      <c r="H5188">
        <f>IF('Peaker Keys'!$B$29&gt;0,MAX(0,MIN('Peaker Keys'!$B$10,B5188/'Peaker Keys'!$B$29)),0)</f>
        <v>0</v>
      </c>
      <c r="I5188">
        <f>MAX(0,MIN('Peaker Keys'!$B$10,C5188/'Peaker Keys'!$B$30))</f>
        <v>6.4417147079075796E-2</v>
      </c>
      <c r="J5188">
        <f>IF('Peaker Keys'!$B$31=1,H5188,I5188)</f>
        <v>0</v>
      </c>
    </row>
    <row r="5189" spans="1:10" x14ac:dyDescent="0.25">
      <c r="A5189">
        <v>5183</v>
      </c>
      <c r="B5189">
        <v>0</v>
      </c>
      <c r="C5189">
        <v>2583.3000000000002</v>
      </c>
      <c r="D5189">
        <f>MOD(A5189-1+'Peaker Keys'!$B$7,'Peaker Keys'!$B$5)</f>
        <v>5206</v>
      </c>
      <c r="E5189">
        <f>INT(D5189/'Peaker Keys'!$B$6)+1</f>
        <v>217</v>
      </c>
      <c r="F5189">
        <f>MOD(D5189,'Peaker Keys'!$B$6)</f>
        <v>22</v>
      </c>
      <c r="G5189" t="str">
        <f>VLOOKUP(E5189,Clustering!$A$6:$B$370,2,FALSE)</f>
        <v>Summer</v>
      </c>
      <c r="H5189">
        <f>IF('Peaker Keys'!$B$29&gt;0,MAX(0,MIN('Peaker Keys'!$B$10,B5189/'Peaker Keys'!$B$29)),0)</f>
        <v>0</v>
      </c>
      <c r="I5189">
        <f>MAX(0,MIN('Peaker Keys'!$B$10,C5189/'Peaker Keys'!$B$30))</f>
        <v>2.1639919381185257E-2</v>
      </c>
      <c r="J5189">
        <f>IF('Peaker Keys'!$B$31=1,H5189,I5189)</f>
        <v>0</v>
      </c>
    </row>
    <row r="5190" spans="1:10" x14ac:dyDescent="0.25">
      <c r="A5190">
        <v>5184</v>
      </c>
      <c r="B5190">
        <v>0</v>
      </c>
      <c r="C5190">
        <v>1883.1</v>
      </c>
      <c r="D5190">
        <f>MOD(A5190-1+'Peaker Keys'!$B$7,'Peaker Keys'!$B$5)</f>
        <v>5207</v>
      </c>
      <c r="E5190">
        <f>INT(D5190/'Peaker Keys'!$B$6)+1</f>
        <v>217</v>
      </c>
      <c r="F5190">
        <f>MOD(D5190,'Peaker Keys'!$B$6)</f>
        <v>23</v>
      </c>
      <c r="G5190" t="str">
        <f>VLOOKUP(E5190,Clustering!$A$6:$B$370,2,FALSE)</f>
        <v>Summer</v>
      </c>
      <c r="H5190">
        <f>IF('Peaker Keys'!$B$29&gt;0,MAX(0,MIN('Peaker Keys'!$B$10,B5190/'Peaker Keys'!$B$29)),0)</f>
        <v>0</v>
      </c>
      <c r="I5190">
        <f>MAX(0,MIN('Peaker Keys'!$B$10,C5190/'Peaker Keys'!$B$30))</f>
        <v>1.5774448258703964E-2</v>
      </c>
      <c r="J5190">
        <f>IF('Peaker Keys'!$B$31=1,H5190,I5190)</f>
        <v>0</v>
      </c>
    </row>
    <row r="5191" spans="1:10" x14ac:dyDescent="0.25">
      <c r="A5191">
        <v>5185</v>
      </c>
      <c r="B5191">
        <v>0</v>
      </c>
      <c r="C5191">
        <v>1659.8</v>
      </c>
      <c r="D5191">
        <f>MOD(A5191-1+'Peaker Keys'!$B$7,'Peaker Keys'!$B$5)</f>
        <v>5208</v>
      </c>
      <c r="E5191">
        <f>INT(D5191/'Peaker Keys'!$B$6)+1</f>
        <v>218</v>
      </c>
      <c r="F5191">
        <f>MOD(D5191,'Peaker Keys'!$B$6)</f>
        <v>0</v>
      </c>
      <c r="G5191" t="str">
        <f>VLOOKUP(E5191,Clustering!$A$6:$B$370,2,FALSE)</f>
        <v>Summer</v>
      </c>
      <c r="H5191">
        <f>IF('Peaker Keys'!$B$29&gt;0,MAX(0,MIN('Peaker Keys'!$B$10,B5191/'Peaker Keys'!$B$29)),0)</f>
        <v>0</v>
      </c>
      <c r="I5191">
        <f>MAX(0,MIN('Peaker Keys'!$B$10,C5191/'Peaker Keys'!$B$30))</f>
        <v>1.3903897413730998E-2</v>
      </c>
      <c r="J5191">
        <f>IF('Peaker Keys'!$B$31=1,H5191,I5191)</f>
        <v>0</v>
      </c>
    </row>
    <row r="5192" spans="1:10" x14ac:dyDescent="0.25">
      <c r="A5192">
        <v>5186</v>
      </c>
      <c r="B5192">
        <v>0</v>
      </c>
      <c r="C5192">
        <v>1659.8</v>
      </c>
      <c r="D5192">
        <f>MOD(A5192-1+'Peaker Keys'!$B$7,'Peaker Keys'!$B$5)</f>
        <v>5209</v>
      </c>
      <c r="E5192">
        <f>INT(D5192/'Peaker Keys'!$B$6)+1</f>
        <v>218</v>
      </c>
      <c r="F5192">
        <f>MOD(D5192,'Peaker Keys'!$B$6)</f>
        <v>1</v>
      </c>
      <c r="G5192" t="str">
        <f>VLOOKUP(E5192,Clustering!$A$6:$B$370,2,FALSE)</f>
        <v>Summer</v>
      </c>
      <c r="H5192">
        <f>IF('Peaker Keys'!$B$29&gt;0,MAX(0,MIN('Peaker Keys'!$B$10,B5192/'Peaker Keys'!$B$29)),0)</f>
        <v>0</v>
      </c>
      <c r="I5192">
        <f>MAX(0,MIN('Peaker Keys'!$B$10,C5192/'Peaker Keys'!$B$30))</f>
        <v>1.3903897413730998E-2</v>
      </c>
      <c r="J5192">
        <f>IF('Peaker Keys'!$B$31=1,H5192,I5192)</f>
        <v>0</v>
      </c>
    </row>
    <row r="5193" spans="1:10" x14ac:dyDescent="0.25">
      <c r="A5193">
        <v>5187</v>
      </c>
      <c r="B5193">
        <v>0</v>
      </c>
      <c r="C5193">
        <v>1659.8</v>
      </c>
      <c r="D5193">
        <f>MOD(A5193-1+'Peaker Keys'!$B$7,'Peaker Keys'!$B$5)</f>
        <v>5210</v>
      </c>
      <c r="E5193">
        <f>INT(D5193/'Peaker Keys'!$B$6)+1</f>
        <v>218</v>
      </c>
      <c r="F5193">
        <f>MOD(D5193,'Peaker Keys'!$B$6)</f>
        <v>2</v>
      </c>
      <c r="G5193" t="str">
        <f>VLOOKUP(E5193,Clustering!$A$6:$B$370,2,FALSE)</f>
        <v>Summer</v>
      </c>
      <c r="H5193">
        <f>IF('Peaker Keys'!$B$29&gt;0,MAX(0,MIN('Peaker Keys'!$B$10,B5193/'Peaker Keys'!$B$29)),0)</f>
        <v>0</v>
      </c>
      <c r="I5193">
        <f>MAX(0,MIN('Peaker Keys'!$B$10,C5193/'Peaker Keys'!$B$30))</f>
        <v>1.3903897413730998E-2</v>
      </c>
      <c r="J5193">
        <f>IF('Peaker Keys'!$B$31=1,H5193,I5193)</f>
        <v>0</v>
      </c>
    </row>
    <row r="5194" spans="1:10" x14ac:dyDescent="0.25">
      <c r="A5194">
        <v>5188</v>
      </c>
      <c r="B5194">
        <v>0</v>
      </c>
      <c r="C5194">
        <v>1659.8</v>
      </c>
      <c r="D5194">
        <f>MOD(A5194-1+'Peaker Keys'!$B$7,'Peaker Keys'!$B$5)</f>
        <v>5211</v>
      </c>
      <c r="E5194">
        <f>INT(D5194/'Peaker Keys'!$B$6)+1</f>
        <v>218</v>
      </c>
      <c r="F5194">
        <f>MOD(D5194,'Peaker Keys'!$B$6)</f>
        <v>3</v>
      </c>
      <c r="G5194" t="str">
        <f>VLOOKUP(E5194,Clustering!$A$6:$B$370,2,FALSE)</f>
        <v>Summer</v>
      </c>
      <c r="H5194">
        <f>IF('Peaker Keys'!$B$29&gt;0,MAX(0,MIN('Peaker Keys'!$B$10,B5194/'Peaker Keys'!$B$29)),0)</f>
        <v>0</v>
      </c>
      <c r="I5194">
        <f>MAX(0,MIN('Peaker Keys'!$B$10,C5194/'Peaker Keys'!$B$30))</f>
        <v>1.3903897413730998E-2</v>
      </c>
      <c r="J5194">
        <f>IF('Peaker Keys'!$B$31=1,H5194,I5194)</f>
        <v>0</v>
      </c>
    </row>
    <row r="5195" spans="1:10" x14ac:dyDescent="0.25">
      <c r="A5195">
        <v>5189</v>
      </c>
      <c r="B5195">
        <v>0</v>
      </c>
      <c r="C5195">
        <v>1659.8</v>
      </c>
      <c r="D5195">
        <f>MOD(A5195-1+'Peaker Keys'!$B$7,'Peaker Keys'!$B$5)</f>
        <v>5212</v>
      </c>
      <c r="E5195">
        <f>INT(D5195/'Peaker Keys'!$B$6)+1</f>
        <v>218</v>
      </c>
      <c r="F5195">
        <f>MOD(D5195,'Peaker Keys'!$B$6)</f>
        <v>4</v>
      </c>
      <c r="G5195" t="str">
        <f>VLOOKUP(E5195,Clustering!$A$6:$B$370,2,FALSE)</f>
        <v>Summer</v>
      </c>
      <c r="H5195">
        <f>IF('Peaker Keys'!$B$29&gt;0,MAX(0,MIN('Peaker Keys'!$B$10,B5195/'Peaker Keys'!$B$29)),0)</f>
        <v>0</v>
      </c>
      <c r="I5195">
        <f>MAX(0,MIN('Peaker Keys'!$B$10,C5195/'Peaker Keys'!$B$30))</f>
        <v>1.3903897413730998E-2</v>
      </c>
      <c r="J5195">
        <f>IF('Peaker Keys'!$B$31=1,H5195,I5195)</f>
        <v>0</v>
      </c>
    </row>
    <row r="5196" spans="1:10" x14ac:dyDescent="0.25">
      <c r="A5196">
        <v>5190</v>
      </c>
      <c r="B5196">
        <v>0</v>
      </c>
      <c r="C5196">
        <v>1596.1</v>
      </c>
      <c r="D5196">
        <f>MOD(A5196-1+'Peaker Keys'!$B$7,'Peaker Keys'!$B$5)</f>
        <v>5213</v>
      </c>
      <c r="E5196">
        <f>INT(D5196/'Peaker Keys'!$B$6)+1</f>
        <v>218</v>
      </c>
      <c r="F5196">
        <f>MOD(D5196,'Peaker Keys'!$B$6)</f>
        <v>5</v>
      </c>
      <c r="G5196" t="str">
        <f>VLOOKUP(E5196,Clustering!$A$6:$B$370,2,FALSE)</f>
        <v>Summer</v>
      </c>
      <c r="H5196">
        <f>IF('Peaker Keys'!$B$29&gt;0,MAX(0,MIN('Peaker Keys'!$B$10,B5196/'Peaker Keys'!$B$29)),0)</f>
        <v>0</v>
      </c>
      <c r="I5196">
        <f>MAX(0,MIN('Peaker Keys'!$B$10,C5196/'Peaker Keys'!$B$30))</f>
        <v>1.337029200027476E-2</v>
      </c>
      <c r="J5196">
        <f>IF('Peaker Keys'!$B$31=1,H5196,I5196)</f>
        <v>0</v>
      </c>
    </row>
    <row r="5197" spans="1:10" x14ac:dyDescent="0.25">
      <c r="A5197">
        <v>5191</v>
      </c>
      <c r="B5197">
        <v>0</v>
      </c>
      <c r="C5197">
        <v>1596.1</v>
      </c>
      <c r="D5197">
        <f>MOD(A5197-1+'Peaker Keys'!$B$7,'Peaker Keys'!$B$5)</f>
        <v>5214</v>
      </c>
      <c r="E5197">
        <f>INT(D5197/'Peaker Keys'!$B$6)+1</f>
        <v>218</v>
      </c>
      <c r="F5197">
        <f>MOD(D5197,'Peaker Keys'!$B$6)</f>
        <v>6</v>
      </c>
      <c r="G5197" t="str">
        <f>VLOOKUP(E5197,Clustering!$A$6:$B$370,2,FALSE)</f>
        <v>Summer</v>
      </c>
      <c r="H5197">
        <f>IF('Peaker Keys'!$B$29&gt;0,MAX(0,MIN('Peaker Keys'!$B$10,B5197/'Peaker Keys'!$B$29)),0)</f>
        <v>0</v>
      </c>
      <c r="I5197">
        <f>MAX(0,MIN('Peaker Keys'!$B$10,C5197/'Peaker Keys'!$B$30))</f>
        <v>1.337029200027476E-2</v>
      </c>
      <c r="J5197">
        <f>IF('Peaker Keys'!$B$31=1,H5197,I5197)</f>
        <v>0</v>
      </c>
    </row>
    <row r="5198" spans="1:10" x14ac:dyDescent="0.25">
      <c r="A5198">
        <v>5192</v>
      </c>
      <c r="B5198">
        <v>0</v>
      </c>
      <c r="C5198">
        <v>1596.1</v>
      </c>
      <c r="D5198">
        <f>MOD(A5198-1+'Peaker Keys'!$B$7,'Peaker Keys'!$B$5)</f>
        <v>5215</v>
      </c>
      <c r="E5198">
        <f>INT(D5198/'Peaker Keys'!$B$6)+1</f>
        <v>218</v>
      </c>
      <c r="F5198">
        <f>MOD(D5198,'Peaker Keys'!$B$6)</f>
        <v>7</v>
      </c>
      <c r="G5198" t="str">
        <f>VLOOKUP(E5198,Clustering!$A$6:$B$370,2,FALSE)</f>
        <v>Summer</v>
      </c>
      <c r="H5198">
        <f>IF('Peaker Keys'!$B$29&gt;0,MAX(0,MIN('Peaker Keys'!$B$10,B5198/'Peaker Keys'!$B$29)),0)</f>
        <v>0</v>
      </c>
      <c r="I5198">
        <f>MAX(0,MIN('Peaker Keys'!$B$10,C5198/'Peaker Keys'!$B$30))</f>
        <v>1.337029200027476E-2</v>
      </c>
      <c r="J5198">
        <f>IF('Peaker Keys'!$B$31=1,H5198,I5198)</f>
        <v>0</v>
      </c>
    </row>
    <row r="5199" spans="1:10" x14ac:dyDescent="0.25">
      <c r="A5199">
        <v>5193</v>
      </c>
      <c r="B5199">
        <v>0</v>
      </c>
      <c r="C5199">
        <v>1596.1</v>
      </c>
      <c r="D5199">
        <f>MOD(A5199-1+'Peaker Keys'!$B$7,'Peaker Keys'!$B$5)</f>
        <v>5216</v>
      </c>
      <c r="E5199">
        <f>INT(D5199/'Peaker Keys'!$B$6)+1</f>
        <v>218</v>
      </c>
      <c r="F5199">
        <f>MOD(D5199,'Peaker Keys'!$B$6)</f>
        <v>8</v>
      </c>
      <c r="G5199" t="str">
        <f>VLOOKUP(E5199,Clustering!$A$6:$B$370,2,FALSE)</f>
        <v>Summer</v>
      </c>
      <c r="H5199">
        <f>IF('Peaker Keys'!$B$29&gt;0,MAX(0,MIN('Peaker Keys'!$B$10,B5199/'Peaker Keys'!$B$29)),0)</f>
        <v>0</v>
      </c>
      <c r="I5199">
        <f>MAX(0,MIN('Peaker Keys'!$B$10,C5199/'Peaker Keys'!$B$30))</f>
        <v>1.337029200027476E-2</v>
      </c>
      <c r="J5199">
        <f>IF('Peaker Keys'!$B$31=1,H5199,I5199)</f>
        <v>0</v>
      </c>
    </row>
    <row r="5200" spans="1:10" x14ac:dyDescent="0.25">
      <c r="A5200">
        <v>5194</v>
      </c>
      <c r="B5200">
        <v>0</v>
      </c>
      <c r="C5200">
        <v>1596.1</v>
      </c>
      <c r="D5200">
        <f>MOD(A5200-1+'Peaker Keys'!$B$7,'Peaker Keys'!$B$5)</f>
        <v>5217</v>
      </c>
      <c r="E5200">
        <f>INT(D5200/'Peaker Keys'!$B$6)+1</f>
        <v>218</v>
      </c>
      <c r="F5200">
        <f>MOD(D5200,'Peaker Keys'!$B$6)</f>
        <v>9</v>
      </c>
      <c r="G5200" t="str">
        <f>VLOOKUP(E5200,Clustering!$A$6:$B$370,2,FALSE)</f>
        <v>Summer</v>
      </c>
      <c r="H5200">
        <f>IF('Peaker Keys'!$B$29&gt;0,MAX(0,MIN('Peaker Keys'!$B$10,B5200/'Peaker Keys'!$B$29)),0)</f>
        <v>0</v>
      </c>
      <c r="I5200">
        <f>MAX(0,MIN('Peaker Keys'!$B$10,C5200/'Peaker Keys'!$B$30))</f>
        <v>1.337029200027476E-2</v>
      </c>
      <c r="J5200">
        <f>IF('Peaker Keys'!$B$31=1,H5200,I5200)</f>
        <v>0</v>
      </c>
    </row>
    <row r="5201" spans="1:10" x14ac:dyDescent="0.25">
      <c r="A5201">
        <v>5195</v>
      </c>
      <c r="B5201">
        <v>0</v>
      </c>
      <c r="C5201">
        <v>1596.1</v>
      </c>
      <c r="D5201">
        <f>MOD(A5201-1+'Peaker Keys'!$B$7,'Peaker Keys'!$B$5)</f>
        <v>5218</v>
      </c>
      <c r="E5201">
        <f>INT(D5201/'Peaker Keys'!$B$6)+1</f>
        <v>218</v>
      </c>
      <c r="F5201">
        <f>MOD(D5201,'Peaker Keys'!$B$6)</f>
        <v>10</v>
      </c>
      <c r="G5201" t="str">
        <f>VLOOKUP(E5201,Clustering!$A$6:$B$370,2,FALSE)</f>
        <v>Summer</v>
      </c>
      <c r="H5201">
        <f>IF('Peaker Keys'!$B$29&gt;0,MAX(0,MIN('Peaker Keys'!$B$10,B5201/'Peaker Keys'!$B$29)),0)</f>
        <v>0</v>
      </c>
      <c r="I5201">
        <f>MAX(0,MIN('Peaker Keys'!$B$10,C5201/'Peaker Keys'!$B$30))</f>
        <v>1.337029200027476E-2</v>
      </c>
      <c r="J5201">
        <f>IF('Peaker Keys'!$B$31=1,H5201,I5201)</f>
        <v>0</v>
      </c>
    </row>
    <row r="5202" spans="1:10" x14ac:dyDescent="0.25">
      <c r="A5202">
        <v>5196</v>
      </c>
      <c r="B5202">
        <v>0</v>
      </c>
      <c r="C5202">
        <v>1659.8</v>
      </c>
      <c r="D5202">
        <f>MOD(A5202-1+'Peaker Keys'!$B$7,'Peaker Keys'!$B$5)</f>
        <v>5219</v>
      </c>
      <c r="E5202">
        <f>INT(D5202/'Peaker Keys'!$B$6)+1</f>
        <v>218</v>
      </c>
      <c r="F5202">
        <f>MOD(D5202,'Peaker Keys'!$B$6)</f>
        <v>11</v>
      </c>
      <c r="G5202" t="str">
        <f>VLOOKUP(E5202,Clustering!$A$6:$B$370,2,FALSE)</f>
        <v>Summer</v>
      </c>
      <c r="H5202">
        <f>IF('Peaker Keys'!$B$29&gt;0,MAX(0,MIN('Peaker Keys'!$B$10,B5202/'Peaker Keys'!$B$29)),0)</f>
        <v>0</v>
      </c>
      <c r="I5202">
        <f>MAX(0,MIN('Peaker Keys'!$B$10,C5202/'Peaker Keys'!$B$30))</f>
        <v>1.3903897413730998E-2</v>
      </c>
      <c r="J5202">
        <f>IF('Peaker Keys'!$B$31=1,H5202,I5202)</f>
        <v>0</v>
      </c>
    </row>
    <row r="5203" spans="1:10" x14ac:dyDescent="0.25">
      <c r="A5203">
        <v>5197</v>
      </c>
      <c r="B5203">
        <v>0</v>
      </c>
      <c r="C5203">
        <v>1913.2</v>
      </c>
      <c r="D5203">
        <f>MOD(A5203-1+'Peaker Keys'!$B$7,'Peaker Keys'!$B$5)</f>
        <v>5220</v>
      </c>
      <c r="E5203">
        <f>INT(D5203/'Peaker Keys'!$B$6)+1</f>
        <v>218</v>
      </c>
      <c r="F5203">
        <f>MOD(D5203,'Peaker Keys'!$B$6)</f>
        <v>12</v>
      </c>
      <c r="G5203" t="str">
        <f>VLOOKUP(E5203,Clustering!$A$6:$B$370,2,FALSE)</f>
        <v>Summer</v>
      </c>
      <c r="H5203">
        <f>IF('Peaker Keys'!$B$29&gt;0,MAX(0,MIN('Peaker Keys'!$B$10,B5203/'Peaker Keys'!$B$29)),0)</f>
        <v>0</v>
      </c>
      <c r="I5203">
        <f>MAX(0,MIN('Peaker Keys'!$B$10,C5203/'Peaker Keys'!$B$30))</f>
        <v>1.602659147605142E-2</v>
      </c>
      <c r="J5203">
        <f>IF('Peaker Keys'!$B$31=1,H5203,I5203)</f>
        <v>0</v>
      </c>
    </row>
    <row r="5204" spans="1:10" x14ac:dyDescent="0.25">
      <c r="A5204">
        <v>5198</v>
      </c>
      <c r="B5204">
        <v>0</v>
      </c>
      <c r="C5204">
        <v>2487.4</v>
      </c>
      <c r="D5204">
        <f>MOD(A5204-1+'Peaker Keys'!$B$7,'Peaker Keys'!$B$5)</f>
        <v>5221</v>
      </c>
      <c r="E5204">
        <f>INT(D5204/'Peaker Keys'!$B$6)+1</f>
        <v>218</v>
      </c>
      <c r="F5204">
        <f>MOD(D5204,'Peaker Keys'!$B$6)</f>
        <v>13</v>
      </c>
      <c r="G5204" t="str">
        <f>VLOOKUP(E5204,Clustering!$A$6:$B$370,2,FALSE)</f>
        <v>Summer</v>
      </c>
      <c r="H5204">
        <f>IF('Peaker Keys'!$B$29&gt;0,MAX(0,MIN('Peaker Keys'!$B$10,B5204/'Peaker Keys'!$B$29)),0)</f>
        <v>0</v>
      </c>
      <c r="I5204">
        <f>MAX(0,MIN('Peaker Keys'!$B$10,C5204/'Peaker Keys'!$B$30))</f>
        <v>2.0836579363124767E-2</v>
      </c>
      <c r="J5204">
        <f>IF('Peaker Keys'!$B$31=1,H5204,I5204)</f>
        <v>0</v>
      </c>
    </row>
    <row r="5205" spans="1:10" x14ac:dyDescent="0.25">
      <c r="A5205">
        <v>5199</v>
      </c>
      <c r="B5205">
        <v>0</v>
      </c>
      <c r="C5205">
        <v>3034.5</v>
      </c>
      <c r="D5205">
        <f>MOD(A5205-1+'Peaker Keys'!$B$7,'Peaker Keys'!$B$5)</f>
        <v>5222</v>
      </c>
      <c r="E5205">
        <f>INT(D5205/'Peaker Keys'!$B$6)+1</f>
        <v>218</v>
      </c>
      <c r="F5205">
        <f>MOD(D5205,'Peaker Keys'!$B$6)</f>
        <v>14</v>
      </c>
      <c r="G5205" t="str">
        <f>VLOOKUP(E5205,Clustering!$A$6:$B$370,2,FALSE)</f>
        <v>Summer</v>
      </c>
      <c r="H5205">
        <f>IF('Peaker Keys'!$B$29&gt;0,MAX(0,MIN('Peaker Keys'!$B$10,B5205/'Peaker Keys'!$B$29)),0)</f>
        <v>0</v>
      </c>
      <c r="I5205">
        <f>MAX(0,MIN('Peaker Keys'!$B$10,C5205/'Peaker Keys'!$B$30))</f>
        <v>2.5419554586074658E-2</v>
      </c>
      <c r="J5205">
        <f>IF('Peaker Keys'!$B$31=1,H5205,I5205)</f>
        <v>0</v>
      </c>
    </row>
    <row r="5206" spans="1:10" x14ac:dyDescent="0.25">
      <c r="A5206">
        <v>5200</v>
      </c>
      <c r="B5206">
        <v>0</v>
      </c>
      <c r="C5206">
        <v>3943.6</v>
      </c>
      <c r="D5206">
        <f>MOD(A5206-1+'Peaker Keys'!$B$7,'Peaker Keys'!$B$5)</f>
        <v>5223</v>
      </c>
      <c r="E5206">
        <f>INT(D5206/'Peaker Keys'!$B$6)+1</f>
        <v>218</v>
      </c>
      <c r="F5206">
        <f>MOD(D5206,'Peaker Keys'!$B$6)</f>
        <v>15</v>
      </c>
      <c r="G5206" t="str">
        <f>VLOOKUP(E5206,Clustering!$A$6:$B$370,2,FALSE)</f>
        <v>Summer</v>
      </c>
      <c r="H5206">
        <f>IF('Peaker Keys'!$B$29&gt;0,MAX(0,MIN('Peaker Keys'!$B$10,B5206/'Peaker Keys'!$B$29)),0)</f>
        <v>0</v>
      </c>
      <c r="I5206">
        <f>MAX(0,MIN('Peaker Keys'!$B$10,C5206/'Peaker Keys'!$B$30))</f>
        <v>3.3034949898053723E-2</v>
      </c>
      <c r="J5206">
        <f>IF('Peaker Keys'!$B$31=1,H5206,I5206)</f>
        <v>0</v>
      </c>
    </row>
    <row r="5207" spans="1:10" x14ac:dyDescent="0.25">
      <c r="A5207">
        <v>5201</v>
      </c>
      <c r="B5207">
        <v>0</v>
      </c>
      <c r="C5207">
        <v>7134.9</v>
      </c>
      <c r="D5207">
        <f>MOD(A5207-1+'Peaker Keys'!$B$7,'Peaker Keys'!$B$5)</f>
        <v>5224</v>
      </c>
      <c r="E5207">
        <f>INT(D5207/'Peaker Keys'!$B$6)+1</f>
        <v>218</v>
      </c>
      <c r="F5207">
        <f>MOD(D5207,'Peaker Keys'!$B$6)</f>
        <v>16</v>
      </c>
      <c r="G5207" t="str">
        <f>VLOOKUP(E5207,Clustering!$A$6:$B$370,2,FALSE)</f>
        <v>Summer</v>
      </c>
      <c r="H5207">
        <f>IF('Peaker Keys'!$B$29&gt;0,MAX(0,MIN('Peaker Keys'!$B$10,B5207/'Peaker Keys'!$B$29)),0)</f>
        <v>0</v>
      </c>
      <c r="I5207">
        <f>MAX(0,MIN('Peaker Keys'!$B$10,C5207/'Peaker Keys'!$B$30))</f>
        <v>5.976799473263604E-2</v>
      </c>
      <c r="J5207">
        <f>IF('Peaker Keys'!$B$31=1,H5207,I5207)</f>
        <v>0</v>
      </c>
    </row>
    <row r="5208" spans="1:10" x14ac:dyDescent="0.25">
      <c r="A5208">
        <v>5202</v>
      </c>
      <c r="B5208">
        <v>0</v>
      </c>
      <c r="C5208">
        <v>10064.299999999999</v>
      </c>
      <c r="D5208">
        <f>MOD(A5208-1+'Peaker Keys'!$B$7,'Peaker Keys'!$B$5)</f>
        <v>5225</v>
      </c>
      <c r="E5208">
        <f>INT(D5208/'Peaker Keys'!$B$6)+1</f>
        <v>218</v>
      </c>
      <c r="F5208">
        <f>MOD(D5208,'Peaker Keys'!$B$6)</f>
        <v>17</v>
      </c>
      <c r="G5208" t="str">
        <f>VLOOKUP(E5208,Clustering!$A$6:$B$370,2,FALSE)</f>
        <v>Summer</v>
      </c>
      <c r="H5208">
        <f>IF('Peaker Keys'!$B$29&gt;0,MAX(0,MIN('Peaker Keys'!$B$10,B5208/'Peaker Keys'!$B$29)),0)</f>
        <v>0</v>
      </c>
      <c r="I5208">
        <f>MAX(0,MIN('Peaker Keys'!$B$10,C5208/'Peaker Keys'!$B$30))</f>
        <v>8.4307142270763274E-2</v>
      </c>
      <c r="J5208">
        <f>IF('Peaker Keys'!$B$31=1,H5208,I5208)</f>
        <v>0</v>
      </c>
    </row>
    <row r="5209" spans="1:10" x14ac:dyDescent="0.25">
      <c r="A5209">
        <v>5203</v>
      </c>
      <c r="B5209">
        <v>0</v>
      </c>
      <c r="C5209">
        <v>11102.8</v>
      </c>
      <c r="D5209">
        <f>MOD(A5209-1+'Peaker Keys'!$B$7,'Peaker Keys'!$B$5)</f>
        <v>5226</v>
      </c>
      <c r="E5209">
        <f>INT(D5209/'Peaker Keys'!$B$6)+1</f>
        <v>218</v>
      </c>
      <c r="F5209">
        <f>MOD(D5209,'Peaker Keys'!$B$6)</f>
        <v>18</v>
      </c>
      <c r="G5209" t="str">
        <f>VLOOKUP(E5209,Clustering!$A$6:$B$370,2,FALSE)</f>
        <v>Summer</v>
      </c>
      <c r="H5209">
        <f>IF('Peaker Keys'!$B$29&gt;0,MAX(0,MIN('Peaker Keys'!$B$10,B5209/'Peaker Keys'!$B$29)),0)</f>
        <v>0</v>
      </c>
      <c r="I5209">
        <f>MAX(0,MIN('Peaker Keys'!$B$10,C5209/'Peaker Keys'!$B$30))</f>
        <v>9.300650211180414E-2</v>
      </c>
      <c r="J5209">
        <f>IF('Peaker Keys'!$B$31=1,H5209,I5209)</f>
        <v>0</v>
      </c>
    </row>
    <row r="5210" spans="1:10" x14ac:dyDescent="0.25">
      <c r="A5210">
        <v>5204</v>
      </c>
      <c r="B5210">
        <v>0</v>
      </c>
      <c r="C5210">
        <v>7925.6</v>
      </c>
      <c r="D5210">
        <f>MOD(A5210-1+'Peaker Keys'!$B$7,'Peaker Keys'!$B$5)</f>
        <v>5227</v>
      </c>
      <c r="E5210">
        <f>INT(D5210/'Peaker Keys'!$B$6)+1</f>
        <v>218</v>
      </c>
      <c r="F5210">
        <f>MOD(D5210,'Peaker Keys'!$B$6)</f>
        <v>19</v>
      </c>
      <c r="G5210" t="str">
        <f>VLOOKUP(E5210,Clustering!$A$6:$B$370,2,FALSE)</f>
        <v>Summer</v>
      </c>
      <c r="H5210">
        <f>IF('Peaker Keys'!$B$29&gt;0,MAX(0,MIN('Peaker Keys'!$B$10,B5210/'Peaker Keys'!$B$29)),0)</f>
        <v>0</v>
      </c>
      <c r="I5210">
        <f>MAX(0,MIN('Peaker Keys'!$B$10,C5210/'Peaker Keys'!$B$30))</f>
        <v>6.6391570877374628E-2</v>
      </c>
      <c r="J5210">
        <f>IF('Peaker Keys'!$B$31=1,H5210,I5210)</f>
        <v>0</v>
      </c>
    </row>
    <row r="5211" spans="1:10" x14ac:dyDescent="0.25">
      <c r="A5211">
        <v>5205</v>
      </c>
      <c r="B5211">
        <v>0</v>
      </c>
      <c r="C5211">
        <v>4583.6000000000004</v>
      </c>
      <c r="D5211">
        <f>MOD(A5211-1+'Peaker Keys'!$B$7,'Peaker Keys'!$B$5)</f>
        <v>5228</v>
      </c>
      <c r="E5211">
        <f>INT(D5211/'Peaker Keys'!$B$6)+1</f>
        <v>218</v>
      </c>
      <c r="F5211">
        <f>MOD(D5211,'Peaker Keys'!$B$6)</f>
        <v>20</v>
      </c>
      <c r="G5211" t="str">
        <f>VLOOKUP(E5211,Clustering!$A$6:$B$370,2,FALSE)</f>
        <v>Summer</v>
      </c>
      <c r="H5211">
        <f>IF('Peaker Keys'!$B$29&gt;0,MAX(0,MIN('Peaker Keys'!$B$10,B5211/'Peaker Keys'!$B$29)),0)</f>
        <v>0</v>
      </c>
      <c r="I5211">
        <f>MAX(0,MIN('Peaker Keys'!$B$10,C5211/'Peaker Keys'!$B$30))</f>
        <v>3.8396134585840104E-2</v>
      </c>
      <c r="J5211">
        <f>IF('Peaker Keys'!$B$31=1,H5211,I5211)</f>
        <v>0</v>
      </c>
    </row>
    <row r="5212" spans="1:10" x14ac:dyDescent="0.25">
      <c r="A5212">
        <v>5206</v>
      </c>
      <c r="B5212">
        <v>0</v>
      </c>
      <c r="C5212">
        <v>4297.3999999999996</v>
      </c>
      <c r="D5212">
        <f>MOD(A5212-1+'Peaker Keys'!$B$7,'Peaker Keys'!$B$5)</f>
        <v>5229</v>
      </c>
      <c r="E5212">
        <f>INT(D5212/'Peaker Keys'!$B$6)+1</f>
        <v>218</v>
      </c>
      <c r="F5212">
        <f>MOD(D5212,'Peaker Keys'!$B$6)</f>
        <v>21</v>
      </c>
      <c r="G5212" t="str">
        <f>VLOOKUP(E5212,Clustering!$A$6:$B$370,2,FALSE)</f>
        <v>Summer</v>
      </c>
      <c r="H5212">
        <f>IF('Peaker Keys'!$B$29&gt;0,MAX(0,MIN('Peaker Keys'!$B$10,B5212/'Peaker Keys'!$B$29)),0)</f>
        <v>0</v>
      </c>
      <c r="I5212">
        <f>MAX(0,MIN('Peaker Keys'!$B$10,C5212/'Peaker Keys'!$B$30))</f>
        <v>3.599867980827063E-2</v>
      </c>
      <c r="J5212">
        <f>IF('Peaker Keys'!$B$31=1,H5212,I5212)</f>
        <v>0</v>
      </c>
    </row>
    <row r="5213" spans="1:10" x14ac:dyDescent="0.25">
      <c r="A5213">
        <v>5207</v>
      </c>
      <c r="B5213">
        <v>0</v>
      </c>
      <c r="C5213">
        <v>2807.4</v>
      </c>
      <c r="D5213">
        <f>MOD(A5213-1+'Peaker Keys'!$B$7,'Peaker Keys'!$B$5)</f>
        <v>5230</v>
      </c>
      <c r="E5213">
        <f>INT(D5213/'Peaker Keys'!$B$6)+1</f>
        <v>218</v>
      </c>
      <c r="F5213">
        <f>MOD(D5213,'Peaker Keys'!$B$6)</f>
        <v>22</v>
      </c>
      <c r="G5213" t="str">
        <f>VLOOKUP(E5213,Clustering!$A$6:$B$370,2,FALSE)</f>
        <v>Summer</v>
      </c>
      <c r="H5213">
        <f>IF('Peaker Keys'!$B$29&gt;0,MAX(0,MIN('Peaker Keys'!$B$10,B5213/'Peaker Keys'!$B$29)),0)</f>
        <v>0</v>
      </c>
      <c r="I5213">
        <f>MAX(0,MIN('Peaker Keys'!$B$10,C5213/'Peaker Keys'!$B$30))</f>
        <v>2.3517171707017958E-2</v>
      </c>
      <c r="J5213">
        <f>IF('Peaker Keys'!$B$31=1,H5213,I5213)</f>
        <v>0</v>
      </c>
    </row>
    <row r="5214" spans="1:10" x14ac:dyDescent="0.25">
      <c r="A5214">
        <v>5208</v>
      </c>
      <c r="B5214">
        <v>0</v>
      </c>
      <c r="C5214">
        <v>1974.2</v>
      </c>
      <c r="D5214">
        <f>MOD(A5214-1+'Peaker Keys'!$B$7,'Peaker Keys'!$B$5)</f>
        <v>5231</v>
      </c>
      <c r="E5214">
        <f>INT(D5214/'Peaker Keys'!$B$6)+1</f>
        <v>218</v>
      </c>
      <c r="F5214">
        <f>MOD(D5214,'Peaker Keys'!$B$6)</f>
        <v>23</v>
      </c>
      <c r="G5214" t="str">
        <f>VLOOKUP(E5214,Clustering!$A$6:$B$370,2,FALSE)</f>
        <v>Summer</v>
      </c>
      <c r="H5214">
        <f>IF('Peaker Keys'!$B$29&gt;0,MAX(0,MIN('Peaker Keys'!$B$10,B5214/'Peaker Keys'!$B$29)),0)</f>
        <v>0</v>
      </c>
      <c r="I5214">
        <f>MAX(0,MIN('Peaker Keys'!$B$10,C5214/'Peaker Keys'!$B$30))</f>
        <v>1.653757939160606E-2</v>
      </c>
      <c r="J5214">
        <f>IF('Peaker Keys'!$B$31=1,H5214,I5214)</f>
        <v>0</v>
      </c>
    </row>
    <row r="5215" spans="1:10" x14ac:dyDescent="0.25">
      <c r="A5215">
        <v>5209</v>
      </c>
      <c r="B5215">
        <v>0</v>
      </c>
      <c r="C5215">
        <v>1745.2</v>
      </c>
      <c r="D5215">
        <f>MOD(A5215-1+'Peaker Keys'!$B$7,'Peaker Keys'!$B$5)</f>
        <v>5232</v>
      </c>
      <c r="E5215">
        <f>INT(D5215/'Peaker Keys'!$B$6)+1</f>
        <v>219</v>
      </c>
      <c r="F5215">
        <f>MOD(D5215,'Peaker Keys'!$B$6)</f>
        <v>0</v>
      </c>
      <c r="G5215" t="str">
        <f>VLOOKUP(E5215,Clustering!$A$6:$B$370,2,FALSE)</f>
        <v>Summer Peak</v>
      </c>
      <c r="H5215">
        <f>IF('Peaker Keys'!$B$29&gt;0,MAX(0,MIN('Peaker Keys'!$B$10,B5215/'Peaker Keys'!$B$29)),0)</f>
        <v>0</v>
      </c>
      <c r="I5215">
        <f>MAX(0,MIN('Peaker Keys'!$B$10,C5215/'Peaker Keys'!$B$30))</f>
        <v>1.4619280495507495E-2</v>
      </c>
      <c r="J5215">
        <f>IF('Peaker Keys'!$B$31=1,H5215,I5215)</f>
        <v>0</v>
      </c>
    </row>
    <row r="5216" spans="1:10" x14ac:dyDescent="0.25">
      <c r="A5216">
        <v>5210</v>
      </c>
      <c r="B5216">
        <v>0</v>
      </c>
      <c r="C5216">
        <v>1745.2</v>
      </c>
      <c r="D5216">
        <f>MOD(A5216-1+'Peaker Keys'!$B$7,'Peaker Keys'!$B$5)</f>
        <v>5233</v>
      </c>
      <c r="E5216">
        <f>INT(D5216/'Peaker Keys'!$B$6)+1</f>
        <v>219</v>
      </c>
      <c r="F5216">
        <f>MOD(D5216,'Peaker Keys'!$B$6)</f>
        <v>1</v>
      </c>
      <c r="G5216" t="str">
        <f>VLOOKUP(E5216,Clustering!$A$6:$B$370,2,FALSE)</f>
        <v>Summer Peak</v>
      </c>
      <c r="H5216">
        <f>IF('Peaker Keys'!$B$29&gt;0,MAX(0,MIN('Peaker Keys'!$B$10,B5216/'Peaker Keys'!$B$29)),0)</f>
        <v>0</v>
      </c>
      <c r="I5216">
        <f>MAX(0,MIN('Peaker Keys'!$B$10,C5216/'Peaker Keys'!$B$30))</f>
        <v>1.4619280495507495E-2</v>
      </c>
      <c r="J5216">
        <f>IF('Peaker Keys'!$B$31=1,H5216,I5216)</f>
        <v>0</v>
      </c>
    </row>
    <row r="5217" spans="1:10" x14ac:dyDescent="0.25">
      <c r="A5217">
        <v>5211</v>
      </c>
      <c r="B5217">
        <v>0</v>
      </c>
      <c r="C5217">
        <v>1745.2</v>
      </c>
      <c r="D5217">
        <f>MOD(A5217-1+'Peaker Keys'!$B$7,'Peaker Keys'!$B$5)</f>
        <v>5234</v>
      </c>
      <c r="E5217">
        <f>INT(D5217/'Peaker Keys'!$B$6)+1</f>
        <v>219</v>
      </c>
      <c r="F5217">
        <f>MOD(D5217,'Peaker Keys'!$B$6)</f>
        <v>2</v>
      </c>
      <c r="G5217" t="str">
        <f>VLOOKUP(E5217,Clustering!$A$6:$B$370,2,FALSE)</f>
        <v>Summer Peak</v>
      </c>
      <c r="H5217">
        <f>IF('Peaker Keys'!$B$29&gt;0,MAX(0,MIN('Peaker Keys'!$B$10,B5217/'Peaker Keys'!$B$29)),0)</f>
        <v>0</v>
      </c>
      <c r="I5217">
        <f>MAX(0,MIN('Peaker Keys'!$B$10,C5217/'Peaker Keys'!$B$30))</f>
        <v>1.4619280495507495E-2</v>
      </c>
      <c r="J5217">
        <f>IF('Peaker Keys'!$B$31=1,H5217,I5217)</f>
        <v>0</v>
      </c>
    </row>
    <row r="5218" spans="1:10" x14ac:dyDescent="0.25">
      <c r="A5218">
        <v>5212</v>
      </c>
      <c r="B5218">
        <v>0</v>
      </c>
      <c r="C5218">
        <v>1745.2</v>
      </c>
      <c r="D5218">
        <f>MOD(A5218-1+'Peaker Keys'!$B$7,'Peaker Keys'!$B$5)</f>
        <v>5235</v>
      </c>
      <c r="E5218">
        <f>INT(D5218/'Peaker Keys'!$B$6)+1</f>
        <v>219</v>
      </c>
      <c r="F5218">
        <f>MOD(D5218,'Peaker Keys'!$B$6)</f>
        <v>3</v>
      </c>
      <c r="G5218" t="str">
        <f>VLOOKUP(E5218,Clustering!$A$6:$B$370,2,FALSE)</f>
        <v>Summer Peak</v>
      </c>
      <c r="H5218">
        <f>IF('Peaker Keys'!$B$29&gt;0,MAX(0,MIN('Peaker Keys'!$B$10,B5218/'Peaker Keys'!$B$29)),0)</f>
        <v>0</v>
      </c>
      <c r="I5218">
        <f>MAX(0,MIN('Peaker Keys'!$B$10,C5218/'Peaker Keys'!$B$30))</f>
        <v>1.4619280495507495E-2</v>
      </c>
      <c r="J5218">
        <f>IF('Peaker Keys'!$B$31=1,H5218,I5218)</f>
        <v>0</v>
      </c>
    </row>
    <row r="5219" spans="1:10" x14ac:dyDescent="0.25">
      <c r="A5219">
        <v>5213</v>
      </c>
      <c r="B5219">
        <v>0</v>
      </c>
      <c r="C5219">
        <v>1745.2</v>
      </c>
      <c r="D5219">
        <f>MOD(A5219-1+'Peaker Keys'!$B$7,'Peaker Keys'!$B$5)</f>
        <v>5236</v>
      </c>
      <c r="E5219">
        <f>INT(D5219/'Peaker Keys'!$B$6)+1</f>
        <v>219</v>
      </c>
      <c r="F5219">
        <f>MOD(D5219,'Peaker Keys'!$B$6)</f>
        <v>4</v>
      </c>
      <c r="G5219" t="str">
        <f>VLOOKUP(E5219,Clustering!$A$6:$B$370,2,FALSE)</f>
        <v>Summer Peak</v>
      </c>
      <c r="H5219">
        <f>IF('Peaker Keys'!$B$29&gt;0,MAX(0,MIN('Peaker Keys'!$B$10,B5219/'Peaker Keys'!$B$29)),0)</f>
        <v>0</v>
      </c>
      <c r="I5219">
        <f>MAX(0,MIN('Peaker Keys'!$B$10,C5219/'Peaker Keys'!$B$30))</f>
        <v>1.4619280495507495E-2</v>
      </c>
      <c r="J5219">
        <f>IF('Peaker Keys'!$B$31=1,H5219,I5219)</f>
        <v>0</v>
      </c>
    </row>
    <row r="5220" spans="1:10" x14ac:dyDescent="0.25">
      <c r="A5220">
        <v>5214</v>
      </c>
      <c r="B5220">
        <v>0</v>
      </c>
      <c r="C5220">
        <v>1745.2</v>
      </c>
      <c r="D5220">
        <f>MOD(A5220-1+'Peaker Keys'!$B$7,'Peaker Keys'!$B$5)</f>
        <v>5237</v>
      </c>
      <c r="E5220">
        <f>INT(D5220/'Peaker Keys'!$B$6)+1</f>
        <v>219</v>
      </c>
      <c r="F5220">
        <f>MOD(D5220,'Peaker Keys'!$B$6)</f>
        <v>5</v>
      </c>
      <c r="G5220" t="str">
        <f>VLOOKUP(E5220,Clustering!$A$6:$B$370,2,FALSE)</f>
        <v>Summer Peak</v>
      </c>
      <c r="H5220">
        <f>IF('Peaker Keys'!$B$29&gt;0,MAX(0,MIN('Peaker Keys'!$B$10,B5220/'Peaker Keys'!$B$29)),0)</f>
        <v>0</v>
      </c>
      <c r="I5220">
        <f>MAX(0,MIN('Peaker Keys'!$B$10,C5220/'Peaker Keys'!$B$30))</f>
        <v>1.4619280495507495E-2</v>
      </c>
      <c r="J5220">
        <f>IF('Peaker Keys'!$B$31=1,H5220,I5220)</f>
        <v>0</v>
      </c>
    </row>
    <row r="5221" spans="1:10" x14ac:dyDescent="0.25">
      <c r="A5221">
        <v>5215</v>
      </c>
      <c r="B5221">
        <v>0</v>
      </c>
      <c r="C5221">
        <v>1681.6</v>
      </c>
      <c r="D5221">
        <f>MOD(A5221-1+'Peaker Keys'!$B$7,'Peaker Keys'!$B$5)</f>
        <v>5238</v>
      </c>
      <c r="E5221">
        <f>INT(D5221/'Peaker Keys'!$B$6)+1</f>
        <v>219</v>
      </c>
      <c r="F5221">
        <f>MOD(D5221,'Peaker Keys'!$B$6)</f>
        <v>6</v>
      </c>
      <c r="G5221" t="str">
        <f>VLOOKUP(E5221,Clustering!$A$6:$B$370,2,FALSE)</f>
        <v>Summer Peak</v>
      </c>
      <c r="H5221">
        <f>IF('Peaker Keys'!$B$29&gt;0,MAX(0,MIN('Peaker Keys'!$B$10,B5221/'Peaker Keys'!$B$29)),0)</f>
        <v>0</v>
      </c>
      <c r="I5221">
        <f>MAX(0,MIN('Peaker Keys'!$B$10,C5221/'Peaker Keys'!$B$30))</f>
        <v>1.4086512767158721E-2</v>
      </c>
      <c r="J5221">
        <f>IF('Peaker Keys'!$B$31=1,H5221,I5221)</f>
        <v>0</v>
      </c>
    </row>
    <row r="5222" spans="1:10" x14ac:dyDescent="0.25">
      <c r="A5222">
        <v>5216</v>
      </c>
      <c r="B5222">
        <v>0</v>
      </c>
      <c r="C5222">
        <v>1681.6</v>
      </c>
      <c r="D5222">
        <f>MOD(A5222-1+'Peaker Keys'!$B$7,'Peaker Keys'!$B$5)</f>
        <v>5239</v>
      </c>
      <c r="E5222">
        <f>INT(D5222/'Peaker Keys'!$B$6)+1</f>
        <v>219</v>
      </c>
      <c r="F5222">
        <f>MOD(D5222,'Peaker Keys'!$B$6)</f>
        <v>7</v>
      </c>
      <c r="G5222" t="str">
        <f>VLOOKUP(E5222,Clustering!$A$6:$B$370,2,FALSE)</f>
        <v>Summer Peak</v>
      </c>
      <c r="H5222">
        <f>IF('Peaker Keys'!$B$29&gt;0,MAX(0,MIN('Peaker Keys'!$B$10,B5222/'Peaker Keys'!$B$29)),0)</f>
        <v>0</v>
      </c>
      <c r="I5222">
        <f>MAX(0,MIN('Peaker Keys'!$B$10,C5222/'Peaker Keys'!$B$30))</f>
        <v>1.4086512767158721E-2</v>
      </c>
      <c r="J5222">
        <f>IF('Peaker Keys'!$B$31=1,H5222,I5222)</f>
        <v>0</v>
      </c>
    </row>
    <row r="5223" spans="1:10" x14ac:dyDescent="0.25">
      <c r="A5223">
        <v>5217</v>
      </c>
      <c r="B5223">
        <v>0</v>
      </c>
      <c r="C5223">
        <v>1681.6</v>
      </c>
      <c r="D5223">
        <f>MOD(A5223-1+'Peaker Keys'!$B$7,'Peaker Keys'!$B$5)</f>
        <v>5240</v>
      </c>
      <c r="E5223">
        <f>INT(D5223/'Peaker Keys'!$B$6)+1</f>
        <v>219</v>
      </c>
      <c r="F5223">
        <f>MOD(D5223,'Peaker Keys'!$B$6)</f>
        <v>8</v>
      </c>
      <c r="G5223" t="str">
        <f>VLOOKUP(E5223,Clustering!$A$6:$B$370,2,FALSE)</f>
        <v>Summer Peak</v>
      </c>
      <c r="H5223">
        <f>IF('Peaker Keys'!$B$29&gt;0,MAX(0,MIN('Peaker Keys'!$B$10,B5223/'Peaker Keys'!$B$29)),0)</f>
        <v>0</v>
      </c>
      <c r="I5223">
        <f>MAX(0,MIN('Peaker Keys'!$B$10,C5223/'Peaker Keys'!$B$30))</f>
        <v>1.4086512767158721E-2</v>
      </c>
      <c r="J5223">
        <f>IF('Peaker Keys'!$B$31=1,H5223,I5223)</f>
        <v>0</v>
      </c>
    </row>
    <row r="5224" spans="1:10" x14ac:dyDescent="0.25">
      <c r="A5224">
        <v>5218</v>
      </c>
      <c r="B5224">
        <v>0</v>
      </c>
      <c r="C5224">
        <v>1681.6</v>
      </c>
      <c r="D5224">
        <f>MOD(A5224-1+'Peaker Keys'!$B$7,'Peaker Keys'!$B$5)</f>
        <v>5241</v>
      </c>
      <c r="E5224">
        <f>INT(D5224/'Peaker Keys'!$B$6)+1</f>
        <v>219</v>
      </c>
      <c r="F5224">
        <f>MOD(D5224,'Peaker Keys'!$B$6)</f>
        <v>9</v>
      </c>
      <c r="G5224" t="str">
        <f>VLOOKUP(E5224,Clustering!$A$6:$B$370,2,FALSE)</f>
        <v>Summer Peak</v>
      </c>
      <c r="H5224">
        <f>IF('Peaker Keys'!$B$29&gt;0,MAX(0,MIN('Peaker Keys'!$B$10,B5224/'Peaker Keys'!$B$29)),0)</f>
        <v>0</v>
      </c>
      <c r="I5224">
        <f>MAX(0,MIN('Peaker Keys'!$B$10,C5224/'Peaker Keys'!$B$30))</f>
        <v>1.4086512767158721E-2</v>
      </c>
      <c r="J5224">
        <f>IF('Peaker Keys'!$B$31=1,H5224,I5224)</f>
        <v>0</v>
      </c>
    </row>
    <row r="5225" spans="1:10" x14ac:dyDescent="0.25">
      <c r="A5225">
        <v>5219</v>
      </c>
      <c r="B5225">
        <v>0</v>
      </c>
      <c r="C5225">
        <v>1745.2</v>
      </c>
      <c r="D5225">
        <f>MOD(A5225-1+'Peaker Keys'!$B$7,'Peaker Keys'!$B$5)</f>
        <v>5242</v>
      </c>
      <c r="E5225">
        <f>INT(D5225/'Peaker Keys'!$B$6)+1</f>
        <v>219</v>
      </c>
      <c r="F5225">
        <f>MOD(D5225,'Peaker Keys'!$B$6)</f>
        <v>10</v>
      </c>
      <c r="G5225" t="str">
        <f>VLOOKUP(E5225,Clustering!$A$6:$B$370,2,FALSE)</f>
        <v>Summer Peak</v>
      </c>
      <c r="H5225">
        <f>IF('Peaker Keys'!$B$29&gt;0,MAX(0,MIN('Peaker Keys'!$B$10,B5225/'Peaker Keys'!$B$29)),0)</f>
        <v>0</v>
      </c>
      <c r="I5225">
        <f>MAX(0,MIN('Peaker Keys'!$B$10,C5225/'Peaker Keys'!$B$30))</f>
        <v>1.4619280495507495E-2</v>
      </c>
      <c r="J5225">
        <f>IF('Peaker Keys'!$B$31=1,H5225,I5225)</f>
        <v>0</v>
      </c>
    </row>
    <row r="5226" spans="1:10" x14ac:dyDescent="0.25">
      <c r="A5226">
        <v>5220</v>
      </c>
      <c r="B5226">
        <v>0</v>
      </c>
      <c r="C5226">
        <v>1745.2</v>
      </c>
      <c r="D5226">
        <f>MOD(A5226-1+'Peaker Keys'!$B$7,'Peaker Keys'!$B$5)</f>
        <v>5243</v>
      </c>
      <c r="E5226">
        <f>INT(D5226/'Peaker Keys'!$B$6)+1</f>
        <v>219</v>
      </c>
      <c r="F5226">
        <f>MOD(D5226,'Peaker Keys'!$B$6)</f>
        <v>11</v>
      </c>
      <c r="G5226" t="str">
        <f>VLOOKUP(E5226,Clustering!$A$6:$B$370,2,FALSE)</f>
        <v>Summer Peak</v>
      </c>
      <c r="H5226">
        <f>IF('Peaker Keys'!$B$29&gt;0,MAX(0,MIN('Peaker Keys'!$B$10,B5226/'Peaker Keys'!$B$29)),0)</f>
        <v>0</v>
      </c>
      <c r="I5226">
        <f>MAX(0,MIN('Peaker Keys'!$B$10,C5226/'Peaker Keys'!$B$30))</f>
        <v>1.4619280495507495E-2</v>
      </c>
      <c r="J5226">
        <f>IF('Peaker Keys'!$B$31=1,H5226,I5226)</f>
        <v>0</v>
      </c>
    </row>
    <row r="5227" spans="1:10" x14ac:dyDescent="0.25">
      <c r="A5227">
        <v>5221</v>
      </c>
      <c r="B5227">
        <v>0</v>
      </c>
      <c r="C5227">
        <v>1745.2</v>
      </c>
      <c r="D5227">
        <f>MOD(A5227-1+'Peaker Keys'!$B$7,'Peaker Keys'!$B$5)</f>
        <v>5244</v>
      </c>
      <c r="E5227">
        <f>INT(D5227/'Peaker Keys'!$B$6)+1</f>
        <v>219</v>
      </c>
      <c r="F5227">
        <f>MOD(D5227,'Peaker Keys'!$B$6)</f>
        <v>12</v>
      </c>
      <c r="G5227" t="str">
        <f>VLOOKUP(E5227,Clustering!$A$6:$B$370,2,FALSE)</f>
        <v>Summer Peak</v>
      </c>
      <c r="H5227">
        <f>IF('Peaker Keys'!$B$29&gt;0,MAX(0,MIN('Peaker Keys'!$B$10,B5227/'Peaker Keys'!$B$29)),0)</f>
        <v>0</v>
      </c>
      <c r="I5227">
        <f>MAX(0,MIN('Peaker Keys'!$B$10,C5227/'Peaker Keys'!$B$30))</f>
        <v>1.4619280495507495E-2</v>
      </c>
      <c r="J5227">
        <f>IF('Peaker Keys'!$B$31=1,H5227,I5227)</f>
        <v>0</v>
      </c>
    </row>
    <row r="5228" spans="1:10" x14ac:dyDescent="0.25">
      <c r="A5228">
        <v>5222</v>
      </c>
      <c r="B5228">
        <v>0</v>
      </c>
      <c r="C5228">
        <v>1745.2</v>
      </c>
      <c r="D5228">
        <f>MOD(A5228-1+'Peaker Keys'!$B$7,'Peaker Keys'!$B$5)</f>
        <v>5245</v>
      </c>
      <c r="E5228">
        <f>INT(D5228/'Peaker Keys'!$B$6)+1</f>
        <v>219</v>
      </c>
      <c r="F5228">
        <f>MOD(D5228,'Peaker Keys'!$B$6)</f>
        <v>13</v>
      </c>
      <c r="G5228" t="str">
        <f>VLOOKUP(E5228,Clustering!$A$6:$B$370,2,FALSE)</f>
        <v>Summer Peak</v>
      </c>
      <c r="H5228">
        <f>IF('Peaker Keys'!$B$29&gt;0,MAX(0,MIN('Peaker Keys'!$B$10,B5228/'Peaker Keys'!$B$29)),0)</f>
        <v>0</v>
      </c>
      <c r="I5228">
        <f>MAX(0,MIN('Peaker Keys'!$B$10,C5228/'Peaker Keys'!$B$30))</f>
        <v>1.4619280495507495E-2</v>
      </c>
      <c r="J5228">
        <f>IF('Peaker Keys'!$B$31=1,H5228,I5228)</f>
        <v>0</v>
      </c>
    </row>
    <row r="5229" spans="1:10" x14ac:dyDescent="0.25">
      <c r="A5229">
        <v>5223</v>
      </c>
      <c r="B5229">
        <v>0</v>
      </c>
      <c r="C5229">
        <v>1747.9</v>
      </c>
      <c r="D5229">
        <f>MOD(A5229-1+'Peaker Keys'!$B$7,'Peaker Keys'!$B$5)</f>
        <v>5246</v>
      </c>
      <c r="E5229">
        <f>INT(D5229/'Peaker Keys'!$B$6)+1</f>
        <v>219</v>
      </c>
      <c r="F5229">
        <f>MOD(D5229,'Peaker Keys'!$B$6)</f>
        <v>14</v>
      </c>
      <c r="G5229" t="str">
        <f>VLOOKUP(E5229,Clustering!$A$6:$B$370,2,FALSE)</f>
        <v>Summer Peak</v>
      </c>
      <c r="H5229">
        <f>IF('Peaker Keys'!$B$29&gt;0,MAX(0,MIN('Peaker Keys'!$B$10,B5229/'Peaker Keys'!$B$29)),0)</f>
        <v>0</v>
      </c>
      <c r="I5229">
        <f>MAX(0,MIN('Peaker Keys'!$B$10,C5229/'Peaker Keys'!$B$30))</f>
        <v>1.4641897993409094E-2</v>
      </c>
      <c r="J5229">
        <f>IF('Peaker Keys'!$B$31=1,H5229,I5229)</f>
        <v>0</v>
      </c>
    </row>
    <row r="5230" spans="1:10" x14ac:dyDescent="0.25">
      <c r="A5230">
        <v>5224</v>
      </c>
      <c r="B5230">
        <v>0</v>
      </c>
      <c r="C5230">
        <v>2018.6</v>
      </c>
      <c r="D5230">
        <f>MOD(A5230-1+'Peaker Keys'!$B$7,'Peaker Keys'!$B$5)</f>
        <v>5247</v>
      </c>
      <c r="E5230">
        <f>INT(D5230/'Peaker Keys'!$B$6)+1</f>
        <v>219</v>
      </c>
      <c r="F5230">
        <f>MOD(D5230,'Peaker Keys'!$B$6)</f>
        <v>15</v>
      </c>
      <c r="G5230" t="str">
        <f>VLOOKUP(E5230,Clustering!$A$6:$B$370,2,FALSE)</f>
        <v>Summer Peak</v>
      </c>
      <c r="H5230">
        <f>IF('Peaker Keys'!$B$29&gt;0,MAX(0,MIN('Peaker Keys'!$B$10,B5230/'Peaker Keys'!$B$29)),0)</f>
        <v>0</v>
      </c>
      <c r="I5230">
        <f>MAX(0,MIN('Peaker Keys'!$B$10,C5230/'Peaker Keys'!$B$30))</f>
        <v>1.6909511579321239E-2</v>
      </c>
      <c r="J5230">
        <f>IF('Peaker Keys'!$B$31=1,H5230,I5230)</f>
        <v>0</v>
      </c>
    </row>
    <row r="5231" spans="1:10" x14ac:dyDescent="0.25">
      <c r="A5231">
        <v>5225</v>
      </c>
      <c r="B5231">
        <v>0</v>
      </c>
      <c r="C5231">
        <v>2708.2</v>
      </c>
      <c r="D5231">
        <f>MOD(A5231-1+'Peaker Keys'!$B$7,'Peaker Keys'!$B$5)</f>
        <v>5248</v>
      </c>
      <c r="E5231">
        <f>INT(D5231/'Peaker Keys'!$B$6)+1</f>
        <v>219</v>
      </c>
      <c r="F5231">
        <f>MOD(D5231,'Peaker Keys'!$B$6)</f>
        <v>16</v>
      </c>
      <c r="G5231" t="str">
        <f>VLOOKUP(E5231,Clustering!$A$6:$B$370,2,FALSE)</f>
        <v>Summer Peak</v>
      </c>
      <c r="H5231">
        <f>IF('Peaker Keys'!$B$29&gt;0,MAX(0,MIN('Peaker Keys'!$B$10,B5231/'Peaker Keys'!$B$29)),0)</f>
        <v>0</v>
      </c>
      <c r="I5231">
        <f>MAX(0,MIN('Peaker Keys'!$B$10,C5231/'Peaker Keys'!$B$30))</f>
        <v>2.2686188080411066E-2</v>
      </c>
      <c r="J5231">
        <f>IF('Peaker Keys'!$B$31=1,H5231,I5231)</f>
        <v>0</v>
      </c>
    </row>
    <row r="5232" spans="1:10" x14ac:dyDescent="0.25">
      <c r="A5232">
        <v>5226</v>
      </c>
      <c r="B5232">
        <v>0</v>
      </c>
      <c r="C5232">
        <v>4471.5</v>
      </c>
      <c r="D5232">
        <f>MOD(A5232-1+'Peaker Keys'!$B$7,'Peaker Keys'!$B$5)</f>
        <v>5249</v>
      </c>
      <c r="E5232">
        <f>INT(D5232/'Peaker Keys'!$B$6)+1</f>
        <v>219</v>
      </c>
      <c r="F5232">
        <f>MOD(D5232,'Peaker Keys'!$B$6)</f>
        <v>17</v>
      </c>
      <c r="G5232" t="str">
        <f>VLOOKUP(E5232,Clustering!$A$6:$B$370,2,FALSE)</f>
        <v>Summer Peak</v>
      </c>
      <c r="H5232">
        <f>IF('Peaker Keys'!$B$29&gt;0,MAX(0,MIN('Peaker Keys'!$B$10,B5232/'Peaker Keys'!$B$29)),0)</f>
        <v>0</v>
      </c>
      <c r="I5232">
        <f>MAX(0,MIN('Peaker Keys'!$B$10,C5232/'Peaker Keys'!$B$30))</f>
        <v>3.7457089580370022E-2</v>
      </c>
      <c r="J5232">
        <f>IF('Peaker Keys'!$B$31=1,H5232,I5232)</f>
        <v>0</v>
      </c>
    </row>
    <row r="5233" spans="1:10" x14ac:dyDescent="0.25">
      <c r="A5233">
        <v>5227</v>
      </c>
      <c r="B5233">
        <v>0</v>
      </c>
      <c r="C5233">
        <v>7889.3</v>
      </c>
      <c r="D5233">
        <f>MOD(A5233-1+'Peaker Keys'!$B$7,'Peaker Keys'!$B$5)</f>
        <v>5250</v>
      </c>
      <c r="E5233">
        <f>INT(D5233/'Peaker Keys'!$B$6)+1</f>
        <v>219</v>
      </c>
      <c r="F5233">
        <f>MOD(D5233,'Peaker Keys'!$B$6)</f>
        <v>18</v>
      </c>
      <c r="G5233" t="str">
        <f>VLOOKUP(E5233,Clustering!$A$6:$B$370,2,FALSE)</f>
        <v>Summer Peak</v>
      </c>
      <c r="H5233">
        <f>IF('Peaker Keys'!$B$29&gt;0,MAX(0,MIN('Peaker Keys'!$B$10,B5233/'Peaker Keys'!$B$29)),0)</f>
        <v>0</v>
      </c>
      <c r="I5233">
        <f>MAX(0,MIN('Peaker Keys'!$B$10,C5233/'Peaker Keys'!$B$30))</f>
        <v>6.6087491183364239E-2</v>
      </c>
      <c r="J5233">
        <f>IF('Peaker Keys'!$B$31=1,H5233,I5233)</f>
        <v>0</v>
      </c>
    </row>
    <row r="5234" spans="1:10" x14ac:dyDescent="0.25">
      <c r="A5234">
        <v>5228</v>
      </c>
      <c r="B5234">
        <v>0</v>
      </c>
      <c r="C5234">
        <v>9048.7999999999993</v>
      </c>
      <c r="D5234">
        <f>MOD(A5234-1+'Peaker Keys'!$B$7,'Peaker Keys'!$B$5)</f>
        <v>5251</v>
      </c>
      <c r="E5234">
        <f>INT(D5234/'Peaker Keys'!$B$6)+1</f>
        <v>219</v>
      </c>
      <c r="F5234">
        <f>MOD(D5234,'Peaker Keys'!$B$6)</f>
        <v>19</v>
      </c>
      <c r="G5234" t="str">
        <f>VLOOKUP(E5234,Clustering!$A$6:$B$370,2,FALSE)</f>
        <v>Summer Peak</v>
      </c>
      <c r="H5234">
        <f>IF('Peaker Keys'!$B$29&gt;0,MAX(0,MIN('Peaker Keys'!$B$10,B5234/'Peaker Keys'!$B$29)),0)</f>
        <v>0</v>
      </c>
      <c r="I5234">
        <f>MAX(0,MIN('Peaker Keys'!$B$10,C5234/'Peaker Keys'!$B$30))</f>
        <v>7.5800450004439718E-2</v>
      </c>
      <c r="J5234">
        <f>IF('Peaker Keys'!$B$31=1,H5234,I5234)</f>
        <v>0</v>
      </c>
    </row>
    <row r="5235" spans="1:10" x14ac:dyDescent="0.25">
      <c r="A5235">
        <v>5229</v>
      </c>
      <c r="B5235">
        <v>0</v>
      </c>
      <c r="C5235">
        <v>6532</v>
      </c>
      <c r="D5235">
        <f>MOD(A5235-1+'Peaker Keys'!$B$7,'Peaker Keys'!$B$5)</f>
        <v>5252</v>
      </c>
      <c r="E5235">
        <f>INT(D5235/'Peaker Keys'!$B$6)+1</f>
        <v>219</v>
      </c>
      <c r="F5235">
        <f>MOD(D5235,'Peaker Keys'!$B$6)</f>
        <v>20</v>
      </c>
      <c r="G5235" t="str">
        <f>VLOOKUP(E5235,Clustering!$A$6:$B$370,2,FALSE)</f>
        <v>Summer Peak</v>
      </c>
      <c r="H5235">
        <f>IF('Peaker Keys'!$B$29&gt;0,MAX(0,MIN('Peaker Keys'!$B$10,B5235/'Peaker Keys'!$B$29)),0)</f>
        <v>0</v>
      </c>
      <c r="I5235">
        <f>MAX(0,MIN('Peaker Keys'!$B$10,C5235/'Peaker Keys'!$B$30))</f>
        <v>5.4717591219719773E-2</v>
      </c>
      <c r="J5235">
        <f>IF('Peaker Keys'!$B$31=1,H5235,I5235)</f>
        <v>0</v>
      </c>
    </row>
    <row r="5236" spans="1:10" x14ac:dyDescent="0.25">
      <c r="A5236">
        <v>5230</v>
      </c>
      <c r="B5236">
        <v>0</v>
      </c>
      <c r="C5236">
        <v>6078.5</v>
      </c>
      <c r="D5236">
        <f>MOD(A5236-1+'Peaker Keys'!$B$7,'Peaker Keys'!$B$5)</f>
        <v>5253</v>
      </c>
      <c r="E5236">
        <f>INT(D5236/'Peaker Keys'!$B$6)+1</f>
        <v>219</v>
      </c>
      <c r="F5236">
        <f>MOD(D5236,'Peaker Keys'!$B$6)</f>
        <v>21</v>
      </c>
      <c r="G5236" t="str">
        <f>VLOOKUP(E5236,Clustering!$A$6:$B$370,2,FALSE)</f>
        <v>Summer Peak</v>
      </c>
      <c r="H5236">
        <f>IF('Peaker Keys'!$B$29&gt;0,MAX(0,MIN('Peaker Keys'!$B$10,B5236/'Peaker Keys'!$B$29)),0)</f>
        <v>0</v>
      </c>
      <c r="I5236">
        <f>MAX(0,MIN('Peaker Keys'!$B$10,C5236/'Peaker Keys'!$B$30))</f>
        <v>5.0918689257358644E-2</v>
      </c>
      <c r="J5236">
        <f>IF('Peaker Keys'!$B$31=1,H5236,I5236)</f>
        <v>0</v>
      </c>
    </row>
    <row r="5237" spans="1:10" x14ac:dyDescent="0.25">
      <c r="A5237">
        <v>5231</v>
      </c>
      <c r="B5237">
        <v>0</v>
      </c>
      <c r="C5237">
        <v>3804.1</v>
      </c>
      <c r="D5237">
        <f>MOD(A5237-1+'Peaker Keys'!$B$7,'Peaker Keys'!$B$5)</f>
        <v>5254</v>
      </c>
      <c r="E5237">
        <f>INT(D5237/'Peaker Keys'!$B$6)+1</f>
        <v>219</v>
      </c>
      <c r="F5237">
        <f>MOD(D5237,'Peaker Keys'!$B$6)</f>
        <v>22</v>
      </c>
      <c r="G5237" t="str">
        <f>VLOOKUP(E5237,Clustering!$A$6:$B$370,2,FALSE)</f>
        <v>Summer Peak</v>
      </c>
      <c r="H5237">
        <f>IF('Peaker Keys'!$B$29&gt;0,MAX(0,MIN('Peaker Keys'!$B$10,B5237/'Peaker Keys'!$B$29)),0)</f>
        <v>0</v>
      </c>
      <c r="I5237">
        <f>MAX(0,MIN('Peaker Keys'!$B$10,C5237/'Peaker Keys'!$B$30))</f>
        <v>3.1866379173137782E-2</v>
      </c>
      <c r="J5237">
        <f>IF('Peaker Keys'!$B$31=1,H5237,I5237)</f>
        <v>0</v>
      </c>
    </row>
    <row r="5238" spans="1:10" x14ac:dyDescent="0.25">
      <c r="A5238">
        <v>5232</v>
      </c>
      <c r="B5238">
        <v>0</v>
      </c>
      <c r="C5238">
        <v>3540.4</v>
      </c>
      <c r="D5238">
        <f>MOD(A5238-1+'Peaker Keys'!$B$7,'Peaker Keys'!$B$5)</f>
        <v>5255</v>
      </c>
      <c r="E5238">
        <f>INT(D5238/'Peaker Keys'!$B$6)+1</f>
        <v>219</v>
      </c>
      <c r="F5238">
        <f>MOD(D5238,'Peaker Keys'!$B$6)</f>
        <v>23</v>
      </c>
      <c r="G5238" t="str">
        <f>VLOOKUP(E5238,Clustering!$A$6:$B$370,2,FALSE)</f>
        <v>Summer Peak</v>
      </c>
      <c r="H5238">
        <f>IF('Peaker Keys'!$B$29&gt;0,MAX(0,MIN('Peaker Keys'!$B$10,B5238/'Peaker Keys'!$B$29)),0)</f>
        <v>0</v>
      </c>
      <c r="I5238">
        <f>MAX(0,MIN('Peaker Keys'!$B$10,C5238/'Peaker Keys'!$B$30))</f>
        <v>2.9657403544748301E-2</v>
      </c>
      <c r="J5238">
        <f>IF('Peaker Keys'!$B$31=1,H5238,I5238)</f>
        <v>0</v>
      </c>
    </row>
    <row r="5239" spans="1:10" x14ac:dyDescent="0.25">
      <c r="A5239">
        <v>5233</v>
      </c>
      <c r="B5239">
        <v>0</v>
      </c>
      <c r="C5239">
        <v>3540.4</v>
      </c>
      <c r="D5239">
        <f>MOD(A5239-1+'Peaker Keys'!$B$7,'Peaker Keys'!$B$5)</f>
        <v>5256</v>
      </c>
      <c r="E5239">
        <f>INT(D5239/'Peaker Keys'!$B$6)+1</f>
        <v>220</v>
      </c>
      <c r="F5239">
        <f>MOD(D5239,'Peaker Keys'!$B$6)</f>
        <v>0</v>
      </c>
      <c r="G5239" t="str">
        <f>VLOOKUP(E5239,Clustering!$A$6:$B$370,2,FALSE)</f>
        <v>Summer Peak</v>
      </c>
      <c r="H5239">
        <f>IF('Peaker Keys'!$B$29&gt;0,MAX(0,MIN('Peaker Keys'!$B$10,B5239/'Peaker Keys'!$B$29)),0)</f>
        <v>0</v>
      </c>
      <c r="I5239">
        <f>MAX(0,MIN('Peaker Keys'!$B$10,C5239/'Peaker Keys'!$B$30))</f>
        <v>2.9657403544748301E-2</v>
      </c>
      <c r="J5239">
        <f>IF('Peaker Keys'!$B$31=1,H5239,I5239)</f>
        <v>0</v>
      </c>
    </row>
    <row r="5240" spans="1:10" x14ac:dyDescent="0.25">
      <c r="A5240">
        <v>5234</v>
      </c>
      <c r="B5240">
        <v>0</v>
      </c>
      <c r="C5240">
        <v>3540.4</v>
      </c>
      <c r="D5240">
        <f>MOD(A5240-1+'Peaker Keys'!$B$7,'Peaker Keys'!$B$5)</f>
        <v>5257</v>
      </c>
      <c r="E5240">
        <f>INT(D5240/'Peaker Keys'!$B$6)+1</f>
        <v>220</v>
      </c>
      <c r="F5240">
        <f>MOD(D5240,'Peaker Keys'!$B$6)</f>
        <v>1</v>
      </c>
      <c r="G5240" t="str">
        <f>VLOOKUP(E5240,Clustering!$A$6:$B$370,2,FALSE)</f>
        <v>Summer Peak</v>
      </c>
      <c r="H5240">
        <f>IF('Peaker Keys'!$B$29&gt;0,MAX(0,MIN('Peaker Keys'!$B$10,B5240/'Peaker Keys'!$B$29)),0)</f>
        <v>0</v>
      </c>
      <c r="I5240">
        <f>MAX(0,MIN('Peaker Keys'!$B$10,C5240/'Peaker Keys'!$B$30))</f>
        <v>2.9657403544748301E-2</v>
      </c>
      <c r="J5240">
        <f>IF('Peaker Keys'!$B$31=1,H5240,I5240)</f>
        <v>0</v>
      </c>
    </row>
    <row r="5241" spans="1:10" x14ac:dyDescent="0.25">
      <c r="A5241">
        <v>5235</v>
      </c>
      <c r="B5241">
        <v>0</v>
      </c>
      <c r="C5241">
        <v>3540.4</v>
      </c>
      <c r="D5241">
        <f>MOD(A5241-1+'Peaker Keys'!$B$7,'Peaker Keys'!$B$5)</f>
        <v>5258</v>
      </c>
      <c r="E5241">
        <f>INT(D5241/'Peaker Keys'!$B$6)+1</f>
        <v>220</v>
      </c>
      <c r="F5241">
        <f>MOD(D5241,'Peaker Keys'!$B$6)</f>
        <v>2</v>
      </c>
      <c r="G5241" t="str">
        <f>VLOOKUP(E5241,Clustering!$A$6:$B$370,2,FALSE)</f>
        <v>Summer Peak</v>
      </c>
      <c r="H5241">
        <f>IF('Peaker Keys'!$B$29&gt;0,MAX(0,MIN('Peaker Keys'!$B$10,B5241/'Peaker Keys'!$B$29)),0)</f>
        <v>0</v>
      </c>
      <c r="I5241">
        <f>MAX(0,MIN('Peaker Keys'!$B$10,C5241/'Peaker Keys'!$B$30))</f>
        <v>2.9657403544748301E-2</v>
      </c>
      <c r="J5241">
        <f>IF('Peaker Keys'!$B$31=1,H5241,I5241)</f>
        <v>0</v>
      </c>
    </row>
    <row r="5242" spans="1:10" x14ac:dyDescent="0.25">
      <c r="A5242">
        <v>5236</v>
      </c>
      <c r="B5242">
        <v>0</v>
      </c>
      <c r="C5242">
        <v>3523.9</v>
      </c>
      <c r="D5242">
        <f>MOD(A5242-1+'Peaker Keys'!$B$7,'Peaker Keys'!$B$5)</f>
        <v>5259</v>
      </c>
      <c r="E5242">
        <f>INT(D5242/'Peaker Keys'!$B$6)+1</f>
        <v>220</v>
      </c>
      <c r="F5242">
        <f>MOD(D5242,'Peaker Keys'!$B$6)</f>
        <v>3</v>
      </c>
      <c r="G5242" t="str">
        <f>VLOOKUP(E5242,Clustering!$A$6:$B$370,2,FALSE)</f>
        <v>Summer Peak</v>
      </c>
      <c r="H5242">
        <f>IF('Peaker Keys'!$B$29&gt;0,MAX(0,MIN('Peaker Keys'!$B$10,B5242/'Peaker Keys'!$B$29)),0)</f>
        <v>0</v>
      </c>
      <c r="I5242">
        <f>MAX(0,MIN('Peaker Keys'!$B$10,C5242/'Peaker Keys'!$B$30))</f>
        <v>2.9519185502016307E-2</v>
      </c>
      <c r="J5242">
        <f>IF('Peaker Keys'!$B$31=1,H5242,I5242)</f>
        <v>0</v>
      </c>
    </row>
    <row r="5243" spans="1:10" x14ac:dyDescent="0.25">
      <c r="A5243">
        <v>5237</v>
      </c>
      <c r="B5243">
        <v>0</v>
      </c>
      <c r="C5243">
        <v>3529.9</v>
      </c>
      <c r="D5243">
        <f>MOD(A5243-1+'Peaker Keys'!$B$7,'Peaker Keys'!$B$5)</f>
        <v>5260</v>
      </c>
      <c r="E5243">
        <f>INT(D5243/'Peaker Keys'!$B$6)+1</f>
        <v>220</v>
      </c>
      <c r="F5243">
        <f>MOD(D5243,'Peaker Keys'!$B$6)</f>
        <v>4</v>
      </c>
      <c r="G5243" t="str">
        <f>VLOOKUP(E5243,Clustering!$A$6:$B$370,2,FALSE)</f>
        <v>Summer Peak</v>
      </c>
      <c r="H5243">
        <f>IF('Peaker Keys'!$B$29&gt;0,MAX(0,MIN('Peaker Keys'!$B$10,B5243/'Peaker Keys'!$B$29)),0)</f>
        <v>0</v>
      </c>
      <c r="I5243">
        <f>MAX(0,MIN('Peaker Keys'!$B$10,C5243/'Peaker Keys'!$B$30))</f>
        <v>2.9569446608464306E-2</v>
      </c>
      <c r="J5243">
        <f>IF('Peaker Keys'!$B$31=1,H5243,I5243)</f>
        <v>0</v>
      </c>
    </row>
    <row r="5244" spans="1:10" x14ac:dyDescent="0.25">
      <c r="A5244">
        <v>5238</v>
      </c>
      <c r="B5244">
        <v>0</v>
      </c>
      <c r="C5244">
        <v>3476.8</v>
      </c>
      <c r="D5244">
        <f>MOD(A5244-1+'Peaker Keys'!$B$7,'Peaker Keys'!$B$5)</f>
        <v>5261</v>
      </c>
      <c r="E5244">
        <f>INT(D5244/'Peaker Keys'!$B$6)+1</f>
        <v>220</v>
      </c>
      <c r="F5244">
        <f>MOD(D5244,'Peaker Keys'!$B$6)</f>
        <v>5</v>
      </c>
      <c r="G5244" t="str">
        <f>VLOOKUP(E5244,Clustering!$A$6:$B$370,2,FALSE)</f>
        <v>Summer Peak</v>
      </c>
      <c r="H5244">
        <f>IF('Peaker Keys'!$B$29&gt;0,MAX(0,MIN('Peaker Keys'!$B$10,B5244/'Peaker Keys'!$B$29)),0)</f>
        <v>0</v>
      </c>
      <c r="I5244">
        <f>MAX(0,MIN('Peaker Keys'!$B$10,C5244/'Peaker Keys'!$B$30))</f>
        <v>2.9124635816399527E-2</v>
      </c>
      <c r="J5244">
        <f>IF('Peaker Keys'!$B$31=1,H5244,I5244)</f>
        <v>0</v>
      </c>
    </row>
    <row r="5245" spans="1:10" x14ac:dyDescent="0.25">
      <c r="A5245">
        <v>5239</v>
      </c>
      <c r="B5245">
        <v>0</v>
      </c>
      <c r="C5245">
        <v>3476.8</v>
      </c>
      <c r="D5245">
        <f>MOD(A5245-1+'Peaker Keys'!$B$7,'Peaker Keys'!$B$5)</f>
        <v>5262</v>
      </c>
      <c r="E5245">
        <f>INT(D5245/'Peaker Keys'!$B$6)+1</f>
        <v>220</v>
      </c>
      <c r="F5245">
        <f>MOD(D5245,'Peaker Keys'!$B$6)</f>
        <v>6</v>
      </c>
      <c r="G5245" t="str">
        <f>VLOOKUP(E5245,Clustering!$A$6:$B$370,2,FALSE)</f>
        <v>Summer Peak</v>
      </c>
      <c r="H5245">
        <f>IF('Peaker Keys'!$B$29&gt;0,MAX(0,MIN('Peaker Keys'!$B$10,B5245/'Peaker Keys'!$B$29)),0)</f>
        <v>0</v>
      </c>
      <c r="I5245">
        <f>MAX(0,MIN('Peaker Keys'!$B$10,C5245/'Peaker Keys'!$B$30))</f>
        <v>2.9124635816399527E-2</v>
      </c>
      <c r="J5245">
        <f>IF('Peaker Keys'!$B$31=1,H5245,I5245)</f>
        <v>0</v>
      </c>
    </row>
    <row r="5246" spans="1:10" x14ac:dyDescent="0.25">
      <c r="A5246">
        <v>5240</v>
      </c>
      <c r="B5246">
        <v>0</v>
      </c>
      <c r="C5246">
        <v>3476.8</v>
      </c>
      <c r="D5246">
        <f>MOD(A5246-1+'Peaker Keys'!$B$7,'Peaker Keys'!$B$5)</f>
        <v>5263</v>
      </c>
      <c r="E5246">
        <f>INT(D5246/'Peaker Keys'!$B$6)+1</f>
        <v>220</v>
      </c>
      <c r="F5246">
        <f>MOD(D5246,'Peaker Keys'!$B$6)</f>
        <v>7</v>
      </c>
      <c r="G5246" t="str">
        <f>VLOOKUP(E5246,Clustering!$A$6:$B$370,2,FALSE)</f>
        <v>Summer Peak</v>
      </c>
      <c r="H5246">
        <f>IF('Peaker Keys'!$B$29&gt;0,MAX(0,MIN('Peaker Keys'!$B$10,B5246/'Peaker Keys'!$B$29)),0)</f>
        <v>0</v>
      </c>
      <c r="I5246">
        <f>MAX(0,MIN('Peaker Keys'!$B$10,C5246/'Peaker Keys'!$B$30))</f>
        <v>2.9124635816399527E-2</v>
      </c>
      <c r="J5246">
        <f>IF('Peaker Keys'!$B$31=1,H5246,I5246)</f>
        <v>0</v>
      </c>
    </row>
    <row r="5247" spans="1:10" x14ac:dyDescent="0.25">
      <c r="A5247">
        <v>5241</v>
      </c>
      <c r="B5247">
        <v>0</v>
      </c>
      <c r="C5247">
        <v>3476.8</v>
      </c>
      <c r="D5247">
        <f>MOD(A5247-1+'Peaker Keys'!$B$7,'Peaker Keys'!$B$5)</f>
        <v>5264</v>
      </c>
      <c r="E5247">
        <f>INT(D5247/'Peaker Keys'!$B$6)+1</f>
        <v>220</v>
      </c>
      <c r="F5247">
        <f>MOD(D5247,'Peaker Keys'!$B$6)</f>
        <v>8</v>
      </c>
      <c r="G5247" t="str">
        <f>VLOOKUP(E5247,Clustering!$A$6:$B$370,2,FALSE)</f>
        <v>Summer Peak</v>
      </c>
      <c r="H5247">
        <f>IF('Peaker Keys'!$B$29&gt;0,MAX(0,MIN('Peaker Keys'!$B$10,B5247/'Peaker Keys'!$B$29)),0)</f>
        <v>0</v>
      </c>
      <c r="I5247">
        <f>MAX(0,MIN('Peaker Keys'!$B$10,C5247/'Peaker Keys'!$B$30))</f>
        <v>2.9124635816399527E-2</v>
      </c>
      <c r="J5247">
        <f>IF('Peaker Keys'!$B$31=1,H5247,I5247)</f>
        <v>0</v>
      </c>
    </row>
    <row r="5248" spans="1:10" x14ac:dyDescent="0.25">
      <c r="A5248">
        <v>5242</v>
      </c>
      <c r="B5248">
        <v>0</v>
      </c>
      <c r="C5248">
        <v>3476.8</v>
      </c>
      <c r="D5248">
        <f>MOD(A5248-1+'Peaker Keys'!$B$7,'Peaker Keys'!$B$5)</f>
        <v>5265</v>
      </c>
      <c r="E5248">
        <f>INT(D5248/'Peaker Keys'!$B$6)+1</f>
        <v>220</v>
      </c>
      <c r="F5248">
        <f>MOD(D5248,'Peaker Keys'!$B$6)</f>
        <v>9</v>
      </c>
      <c r="G5248" t="str">
        <f>VLOOKUP(E5248,Clustering!$A$6:$B$370,2,FALSE)</f>
        <v>Summer Peak</v>
      </c>
      <c r="H5248">
        <f>IF('Peaker Keys'!$B$29&gt;0,MAX(0,MIN('Peaker Keys'!$B$10,B5248/'Peaker Keys'!$B$29)),0)</f>
        <v>0</v>
      </c>
      <c r="I5248">
        <f>MAX(0,MIN('Peaker Keys'!$B$10,C5248/'Peaker Keys'!$B$30))</f>
        <v>2.9124635816399527E-2</v>
      </c>
      <c r="J5248">
        <f>IF('Peaker Keys'!$B$31=1,H5248,I5248)</f>
        <v>0</v>
      </c>
    </row>
    <row r="5249" spans="1:10" x14ac:dyDescent="0.25">
      <c r="A5249">
        <v>5243</v>
      </c>
      <c r="B5249">
        <v>0</v>
      </c>
      <c r="C5249">
        <v>3476.8</v>
      </c>
      <c r="D5249">
        <f>MOD(A5249-1+'Peaker Keys'!$B$7,'Peaker Keys'!$B$5)</f>
        <v>5266</v>
      </c>
      <c r="E5249">
        <f>INT(D5249/'Peaker Keys'!$B$6)+1</f>
        <v>220</v>
      </c>
      <c r="F5249">
        <f>MOD(D5249,'Peaker Keys'!$B$6)</f>
        <v>10</v>
      </c>
      <c r="G5249" t="str">
        <f>VLOOKUP(E5249,Clustering!$A$6:$B$370,2,FALSE)</f>
        <v>Summer Peak</v>
      </c>
      <c r="H5249">
        <f>IF('Peaker Keys'!$B$29&gt;0,MAX(0,MIN('Peaker Keys'!$B$10,B5249/'Peaker Keys'!$B$29)),0)</f>
        <v>0</v>
      </c>
      <c r="I5249">
        <f>MAX(0,MIN('Peaker Keys'!$B$10,C5249/'Peaker Keys'!$B$30))</f>
        <v>2.9124635816399527E-2</v>
      </c>
      <c r="J5249">
        <f>IF('Peaker Keys'!$B$31=1,H5249,I5249)</f>
        <v>0</v>
      </c>
    </row>
    <row r="5250" spans="1:10" x14ac:dyDescent="0.25">
      <c r="A5250">
        <v>5244</v>
      </c>
      <c r="B5250">
        <v>0</v>
      </c>
      <c r="C5250">
        <v>3543.2</v>
      </c>
      <c r="D5250">
        <f>MOD(A5250-1+'Peaker Keys'!$B$7,'Peaker Keys'!$B$5)</f>
        <v>5267</v>
      </c>
      <c r="E5250">
        <f>INT(D5250/'Peaker Keys'!$B$6)+1</f>
        <v>220</v>
      </c>
      <c r="F5250">
        <f>MOD(D5250,'Peaker Keys'!$B$6)</f>
        <v>11</v>
      </c>
      <c r="G5250" t="str">
        <f>VLOOKUP(E5250,Clustering!$A$6:$B$370,2,FALSE)</f>
        <v>Summer Peak</v>
      </c>
      <c r="H5250">
        <f>IF('Peaker Keys'!$B$29&gt;0,MAX(0,MIN('Peaker Keys'!$B$10,B5250/'Peaker Keys'!$B$29)),0)</f>
        <v>0</v>
      </c>
      <c r="I5250">
        <f>MAX(0,MIN('Peaker Keys'!$B$10,C5250/'Peaker Keys'!$B$30))</f>
        <v>2.9680858727757362E-2</v>
      </c>
      <c r="J5250">
        <f>IF('Peaker Keys'!$B$31=1,H5250,I5250)</f>
        <v>0</v>
      </c>
    </row>
    <row r="5251" spans="1:10" x14ac:dyDescent="0.25">
      <c r="A5251">
        <v>5245</v>
      </c>
      <c r="B5251">
        <v>0</v>
      </c>
      <c r="C5251">
        <v>3993.7</v>
      </c>
      <c r="D5251">
        <f>MOD(A5251-1+'Peaker Keys'!$B$7,'Peaker Keys'!$B$5)</f>
        <v>5268</v>
      </c>
      <c r="E5251">
        <f>INT(D5251/'Peaker Keys'!$B$6)+1</f>
        <v>220</v>
      </c>
      <c r="F5251">
        <f>MOD(D5251,'Peaker Keys'!$B$6)</f>
        <v>12</v>
      </c>
      <c r="G5251" t="str">
        <f>VLOOKUP(E5251,Clustering!$A$6:$B$370,2,FALSE)</f>
        <v>Summer Peak</v>
      </c>
      <c r="H5251">
        <f>IF('Peaker Keys'!$B$29&gt;0,MAX(0,MIN('Peaker Keys'!$B$10,B5251/'Peaker Keys'!$B$29)),0)</f>
        <v>0</v>
      </c>
      <c r="I5251">
        <f>MAX(0,MIN('Peaker Keys'!$B$10,C5251/'Peaker Keys'!$B$30))</f>
        <v>3.3454630136894495E-2</v>
      </c>
      <c r="J5251">
        <f>IF('Peaker Keys'!$B$31=1,H5251,I5251)</f>
        <v>0</v>
      </c>
    </row>
    <row r="5252" spans="1:10" x14ac:dyDescent="0.25">
      <c r="A5252">
        <v>5246</v>
      </c>
      <c r="B5252">
        <v>166.9</v>
      </c>
      <c r="C5252">
        <v>5386.9</v>
      </c>
      <c r="D5252">
        <f>MOD(A5252-1+'Peaker Keys'!$B$7,'Peaker Keys'!$B$5)</f>
        <v>5269</v>
      </c>
      <c r="E5252">
        <f>INT(D5252/'Peaker Keys'!$B$6)+1</f>
        <v>220</v>
      </c>
      <c r="F5252">
        <f>MOD(D5252,'Peaker Keys'!$B$6)</f>
        <v>13</v>
      </c>
      <c r="G5252" t="str">
        <f>VLOOKUP(E5252,Clustering!$A$6:$B$370,2,FALSE)</f>
        <v>Summer Peak</v>
      </c>
      <c r="H5252">
        <f>IF('Peaker Keys'!$B$29&gt;0,MAX(0,MIN('Peaker Keys'!$B$10,B5252/'Peaker Keys'!$B$29)),0)</f>
        <v>0.39252116650987773</v>
      </c>
      <c r="I5252">
        <f>MAX(0,MIN('Peaker Keys'!$B$10,C5252/'Peaker Keys'!$B$30))</f>
        <v>4.5125259054119481E-2</v>
      </c>
      <c r="J5252">
        <f>IF('Peaker Keys'!$B$31=1,H5252,I5252)</f>
        <v>0.39252116650987773</v>
      </c>
    </row>
    <row r="5253" spans="1:10" x14ac:dyDescent="0.25">
      <c r="A5253">
        <v>5247</v>
      </c>
      <c r="B5253">
        <v>225.4</v>
      </c>
      <c r="C5253">
        <v>8497.4</v>
      </c>
      <c r="D5253">
        <f>MOD(A5253-1+'Peaker Keys'!$B$7,'Peaker Keys'!$B$5)</f>
        <v>5270</v>
      </c>
      <c r="E5253">
        <f>INT(D5253/'Peaker Keys'!$B$6)+1</f>
        <v>220</v>
      </c>
      <c r="F5253">
        <f>MOD(D5253,'Peaker Keys'!$B$6)</f>
        <v>14</v>
      </c>
      <c r="G5253" t="str">
        <f>VLOOKUP(E5253,Clustering!$A$6:$B$370,2,FALSE)</f>
        <v>Summer Peak</v>
      </c>
      <c r="H5253">
        <f>IF('Peaker Keys'!$B$29&gt;0,MAX(0,MIN('Peaker Keys'!$B$10,B5253/'Peaker Keys'!$B$29)),0)</f>
        <v>0.53010348071495772</v>
      </c>
      <c r="I5253">
        <f>MAX(0,MIN('Peaker Keys'!$B$10,C5253/'Peaker Keys'!$B$30))</f>
        <v>7.1181454321868773E-2</v>
      </c>
      <c r="J5253">
        <f>IF('Peaker Keys'!$B$31=1,H5253,I5253)</f>
        <v>0.53010348071495772</v>
      </c>
    </row>
    <row r="5254" spans="1:10" x14ac:dyDescent="0.25">
      <c r="A5254">
        <v>5248</v>
      </c>
      <c r="B5254">
        <v>225.4</v>
      </c>
      <c r="C5254">
        <v>13370</v>
      </c>
      <c r="D5254">
        <f>MOD(A5254-1+'Peaker Keys'!$B$7,'Peaker Keys'!$B$5)</f>
        <v>5271</v>
      </c>
      <c r="E5254">
        <f>INT(D5254/'Peaker Keys'!$B$6)+1</f>
        <v>220</v>
      </c>
      <c r="F5254">
        <f>MOD(D5254,'Peaker Keys'!$B$6)</f>
        <v>15</v>
      </c>
      <c r="G5254" t="str">
        <f>VLOOKUP(E5254,Clustering!$A$6:$B$370,2,FALSE)</f>
        <v>Summer Peak</v>
      </c>
      <c r="H5254">
        <f>IF('Peaker Keys'!$B$29&gt;0,MAX(0,MIN('Peaker Keys'!$B$10,B5254/'Peaker Keys'!$B$29)),0)</f>
        <v>0.53010348071495772</v>
      </c>
      <c r="I5254">
        <f>MAX(0,MIN('Peaker Keys'!$B$10,C5254/'Peaker Keys'!$B$30))</f>
        <v>0.11199849886828742</v>
      </c>
      <c r="J5254">
        <f>IF('Peaker Keys'!$B$31=1,H5254,I5254)</f>
        <v>0.53010348071495772</v>
      </c>
    </row>
    <row r="5255" spans="1:10" x14ac:dyDescent="0.25">
      <c r="A5255">
        <v>5249</v>
      </c>
      <c r="B5255">
        <v>225.4</v>
      </c>
      <c r="C5255">
        <v>19078.599999999999</v>
      </c>
      <c r="D5255">
        <f>MOD(A5255-1+'Peaker Keys'!$B$7,'Peaker Keys'!$B$5)</f>
        <v>5272</v>
      </c>
      <c r="E5255">
        <f>INT(D5255/'Peaker Keys'!$B$6)+1</f>
        <v>220</v>
      </c>
      <c r="F5255">
        <f>MOD(D5255,'Peaker Keys'!$B$6)</f>
        <v>16</v>
      </c>
      <c r="G5255" t="str">
        <f>VLOOKUP(E5255,Clustering!$A$6:$B$370,2,FALSE)</f>
        <v>Summer Peak</v>
      </c>
      <c r="H5255">
        <f>IF('Peaker Keys'!$B$29&gt;0,MAX(0,MIN('Peaker Keys'!$B$10,B5255/'Peaker Keys'!$B$29)),0)</f>
        <v>0.53010348071495772</v>
      </c>
      <c r="I5255">
        <f>MAX(0,MIN('Peaker Keys'!$B$10,C5255/'Peaker Keys'!$B$30))</f>
        <v>0.159818590913127</v>
      </c>
      <c r="J5255">
        <f>IF('Peaker Keys'!$B$31=1,H5255,I5255)</f>
        <v>0.53010348071495772</v>
      </c>
    </row>
    <row r="5256" spans="1:10" x14ac:dyDescent="0.25">
      <c r="A5256">
        <v>5250</v>
      </c>
      <c r="B5256">
        <v>225.4</v>
      </c>
      <c r="C5256">
        <v>25454.2</v>
      </c>
      <c r="D5256">
        <f>MOD(A5256-1+'Peaker Keys'!$B$7,'Peaker Keys'!$B$5)</f>
        <v>5273</v>
      </c>
      <c r="E5256">
        <f>INT(D5256/'Peaker Keys'!$B$6)+1</f>
        <v>220</v>
      </c>
      <c r="F5256">
        <f>MOD(D5256,'Peaker Keys'!$B$6)</f>
        <v>17</v>
      </c>
      <c r="G5256" t="str">
        <f>VLOOKUP(E5256,Clustering!$A$6:$B$370,2,FALSE)</f>
        <v>Summer Peak</v>
      </c>
      <c r="H5256">
        <f>IF('Peaker Keys'!$B$29&gt;0,MAX(0,MIN('Peaker Keys'!$B$10,B5256/'Peaker Keys'!$B$29)),0)</f>
        <v>0.53010348071495772</v>
      </c>
      <c r="I5256">
        <f>MAX(0,MIN('Peaker Keys'!$B$10,C5256/'Peaker Keys'!$B$30))</f>
        <v>0.21322604262476899</v>
      </c>
      <c r="J5256">
        <f>IF('Peaker Keys'!$B$31=1,H5256,I5256)</f>
        <v>0.53010348071495772</v>
      </c>
    </row>
    <row r="5257" spans="1:10" x14ac:dyDescent="0.25">
      <c r="A5257">
        <v>5251</v>
      </c>
      <c r="B5257">
        <v>225.4</v>
      </c>
      <c r="C5257">
        <v>26714.799999999999</v>
      </c>
      <c r="D5257">
        <f>MOD(A5257-1+'Peaker Keys'!$B$7,'Peaker Keys'!$B$5)</f>
        <v>5274</v>
      </c>
      <c r="E5257">
        <f>INT(D5257/'Peaker Keys'!$B$6)+1</f>
        <v>220</v>
      </c>
      <c r="F5257">
        <f>MOD(D5257,'Peaker Keys'!$B$6)</f>
        <v>18</v>
      </c>
      <c r="G5257" t="str">
        <f>VLOOKUP(E5257,Clustering!$A$6:$B$370,2,FALSE)</f>
        <v>Summer Peak</v>
      </c>
      <c r="H5257">
        <f>IF('Peaker Keys'!$B$29&gt;0,MAX(0,MIN('Peaker Keys'!$B$10,B5257/'Peaker Keys'!$B$29)),0)</f>
        <v>0.53010348071495772</v>
      </c>
      <c r="I5257">
        <f>MAX(0,MIN('Peaker Keys'!$B$10,C5257/'Peaker Keys'!$B$30))</f>
        <v>0.22378590108949323</v>
      </c>
      <c r="J5257">
        <f>IF('Peaker Keys'!$B$31=1,H5257,I5257)</f>
        <v>0.53010348071495772</v>
      </c>
    </row>
    <row r="5258" spans="1:10" x14ac:dyDescent="0.25">
      <c r="A5258">
        <v>5252</v>
      </c>
      <c r="B5258">
        <v>225.4</v>
      </c>
      <c r="C5258">
        <v>24495</v>
      </c>
      <c r="D5258">
        <f>MOD(A5258-1+'Peaker Keys'!$B$7,'Peaker Keys'!$B$5)</f>
        <v>5275</v>
      </c>
      <c r="E5258">
        <f>INT(D5258/'Peaker Keys'!$B$6)+1</f>
        <v>220</v>
      </c>
      <c r="F5258">
        <f>MOD(D5258,'Peaker Keys'!$B$6)</f>
        <v>19</v>
      </c>
      <c r="G5258" t="str">
        <f>VLOOKUP(E5258,Clustering!$A$6:$B$370,2,FALSE)</f>
        <v>Summer Peak</v>
      </c>
      <c r="H5258">
        <f>IF('Peaker Keys'!$B$29&gt;0,MAX(0,MIN('Peaker Keys'!$B$10,B5258/'Peaker Keys'!$B$29)),0)</f>
        <v>0.53010348071495772</v>
      </c>
      <c r="I5258">
        <f>MAX(0,MIN('Peaker Keys'!$B$10,C5258/'Peaker Keys'!$B$30))</f>
        <v>0.20519096707394915</v>
      </c>
      <c r="J5258">
        <f>IF('Peaker Keys'!$B$31=1,H5258,I5258)</f>
        <v>0.53010348071495772</v>
      </c>
    </row>
    <row r="5259" spans="1:10" x14ac:dyDescent="0.25">
      <c r="A5259">
        <v>5253</v>
      </c>
      <c r="B5259">
        <v>0</v>
      </c>
      <c r="C5259">
        <v>18772.900000000001</v>
      </c>
      <c r="D5259">
        <f>MOD(A5259-1+'Peaker Keys'!$B$7,'Peaker Keys'!$B$5)</f>
        <v>5276</v>
      </c>
      <c r="E5259">
        <f>INT(D5259/'Peaker Keys'!$B$6)+1</f>
        <v>220</v>
      </c>
      <c r="F5259">
        <f>MOD(D5259,'Peaker Keys'!$B$6)</f>
        <v>20</v>
      </c>
      <c r="G5259" t="str">
        <f>VLOOKUP(E5259,Clustering!$A$6:$B$370,2,FALSE)</f>
        <v>Summer Peak</v>
      </c>
      <c r="H5259">
        <f>IF('Peaker Keys'!$B$29&gt;0,MAX(0,MIN('Peaker Keys'!$B$10,B5259/'Peaker Keys'!$B$29)),0)</f>
        <v>0</v>
      </c>
      <c r="I5259">
        <f>MAX(0,MIN('Peaker Keys'!$B$10,C5259/'Peaker Keys'!$B$30))</f>
        <v>0.15725778753960157</v>
      </c>
      <c r="J5259">
        <f>IF('Peaker Keys'!$B$31=1,H5259,I5259)</f>
        <v>0</v>
      </c>
    </row>
    <row r="5260" spans="1:10" x14ac:dyDescent="0.25">
      <c r="A5260">
        <v>5254</v>
      </c>
      <c r="B5260">
        <v>0</v>
      </c>
      <c r="C5260">
        <v>13259.1</v>
      </c>
      <c r="D5260">
        <f>MOD(A5260-1+'Peaker Keys'!$B$7,'Peaker Keys'!$B$5)</f>
        <v>5277</v>
      </c>
      <c r="E5260">
        <f>INT(D5260/'Peaker Keys'!$B$6)+1</f>
        <v>220</v>
      </c>
      <c r="F5260">
        <f>MOD(D5260,'Peaker Keys'!$B$6)</f>
        <v>21</v>
      </c>
      <c r="G5260" t="str">
        <f>VLOOKUP(E5260,Clustering!$A$6:$B$370,2,FALSE)</f>
        <v>Summer Peak</v>
      </c>
      <c r="H5260">
        <f>IF('Peaker Keys'!$B$29&gt;0,MAX(0,MIN('Peaker Keys'!$B$10,B5260/'Peaker Keys'!$B$29)),0)</f>
        <v>0</v>
      </c>
      <c r="I5260">
        <f>MAX(0,MIN('Peaker Keys'!$B$10,C5260/'Peaker Keys'!$B$30))</f>
        <v>0.11106950608410693</v>
      </c>
      <c r="J5260">
        <f>IF('Peaker Keys'!$B$31=1,H5260,I5260)</f>
        <v>0</v>
      </c>
    </row>
    <row r="5261" spans="1:10" x14ac:dyDescent="0.25">
      <c r="A5261">
        <v>5255</v>
      </c>
      <c r="B5261">
        <v>0</v>
      </c>
      <c r="C5261">
        <v>8159.5</v>
      </c>
      <c r="D5261">
        <f>MOD(A5261-1+'Peaker Keys'!$B$7,'Peaker Keys'!$B$5)</f>
        <v>5278</v>
      </c>
      <c r="E5261">
        <f>INT(D5261/'Peaker Keys'!$B$6)+1</f>
        <v>220</v>
      </c>
      <c r="F5261">
        <f>MOD(D5261,'Peaker Keys'!$B$6)</f>
        <v>22</v>
      </c>
      <c r="G5261" t="str">
        <f>VLOOKUP(E5261,Clustering!$A$6:$B$370,2,FALSE)</f>
        <v>Summer Peak</v>
      </c>
      <c r="H5261">
        <f>IF('Peaker Keys'!$B$29&gt;0,MAX(0,MIN('Peaker Keys'!$B$10,B5261/'Peaker Keys'!$B$29)),0)</f>
        <v>0</v>
      </c>
      <c r="I5261">
        <f>MAX(0,MIN('Peaker Keys'!$B$10,C5261/'Peaker Keys'!$B$30))</f>
        <v>6.8350916343739049E-2</v>
      </c>
      <c r="J5261">
        <f>IF('Peaker Keys'!$B$31=1,H5261,I5261)</f>
        <v>0</v>
      </c>
    </row>
    <row r="5262" spans="1:10" x14ac:dyDescent="0.25">
      <c r="A5262">
        <v>5256</v>
      </c>
      <c r="B5262">
        <v>0</v>
      </c>
      <c r="C5262">
        <v>5577.7</v>
      </c>
      <c r="D5262">
        <f>MOD(A5262-1+'Peaker Keys'!$B$7,'Peaker Keys'!$B$5)</f>
        <v>5279</v>
      </c>
      <c r="E5262">
        <f>INT(D5262/'Peaker Keys'!$B$6)+1</f>
        <v>220</v>
      </c>
      <c r="F5262">
        <f>MOD(D5262,'Peaker Keys'!$B$6)</f>
        <v>23</v>
      </c>
      <c r="G5262" t="str">
        <f>VLOOKUP(E5262,Clustering!$A$6:$B$370,2,FALSE)</f>
        <v>Summer Peak</v>
      </c>
      <c r="H5262">
        <f>IF('Peaker Keys'!$B$29&gt;0,MAX(0,MIN('Peaker Keys'!$B$10,B5262/'Peaker Keys'!$B$29)),0)</f>
        <v>0</v>
      </c>
      <c r="I5262">
        <f>MAX(0,MIN('Peaker Keys'!$B$10,C5262/'Peaker Keys'!$B$30))</f>
        <v>4.6723562239165795E-2</v>
      </c>
      <c r="J5262">
        <f>IF('Peaker Keys'!$B$31=1,H5262,I5262)</f>
        <v>0</v>
      </c>
    </row>
    <row r="5263" spans="1:10" x14ac:dyDescent="0.25">
      <c r="A5263">
        <v>5257</v>
      </c>
      <c r="B5263">
        <v>0</v>
      </c>
      <c r="C5263">
        <v>4526.6000000000004</v>
      </c>
      <c r="D5263">
        <f>MOD(A5263-1+'Peaker Keys'!$B$7,'Peaker Keys'!$B$5)</f>
        <v>5280</v>
      </c>
      <c r="E5263">
        <f>INT(D5263/'Peaker Keys'!$B$6)+1</f>
        <v>221</v>
      </c>
      <c r="F5263">
        <f>MOD(D5263,'Peaker Keys'!$B$6)</f>
        <v>0</v>
      </c>
      <c r="G5263" t="str">
        <f>VLOOKUP(E5263,Clustering!$A$6:$B$370,2,FALSE)</f>
        <v>Fall</v>
      </c>
      <c r="H5263">
        <f>IF('Peaker Keys'!$B$29&gt;0,MAX(0,MIN('Peaker Keys'!$B$10,B5263/'Peaker Keys'!$B$29)),0)</f>
        <v>0</v>
      </c>
      <c r="I5263">
        <f>MAX(0,MIN('Peaker Keys'!$B$10,C5263/'Peaker Keys'!$B$30))</f>
        <v>3.7918654074584134E-2</v>
      </c>
      <c r="J5263">
        <f>IF('Peaker Keys'!$B$31=1,H5263,I5263)</f>
        <v>0</v>
      </c>
    </row>
    <row r="5264" spans="1:10" x14ac:dyDescent="0.25">
      <c r="A5264">
        <v>5258</v>
      </c>
      <c r="B5264">
        <v>0</v>
      </c>
      <c r="C5264">
        <v>4141.8999999999996</v>
      </c>
      <c r="D5264">
        <f>MOD(A5264-1+'Peaker Keys'!$B$7,'Peaker Keys'!$B$5)</f>
        <v>5281</v>
      </c>
      <c r="E5264">
        <f>INT(D5264/'Peaker Keys'!$B$6)+1</f>
        <v>221</v>
      </c>
      <c r="F5264">
        <f>MOD(D5264,'Peaker Keys'!$B$6)</f>
        <v>1</v>
      </c>
      <c r="G5264" t="str">
        <f>VLOOKUP(E5264,Clustering!$A$6:$B$370,2,FALSE)</f>
        <v>Fall</v>
      </c>
      <c r="H5264">
        <f>IF('Peaker Keys'!$B$29&gt;0,MAX(0,MIN('Peaker Keys'!$B$10,B5264/'Peaker Keys'!$B$29)),0)</f>
        <v>0</v>
      </c>
      <c r="I5264">
        <f>MAX(0,MIN('Peaker Keys'!$B$10,C5264/'Peaker Keys'!$B$30))</f>
        <v>3.4696079466160032E-2</v>
      </c>
      <c r="J5264">
        <f>IF('Peaker Keys'!$B$31=1,H5264,I5264)</f>
        <v>0</v>
      </c>
    </row>
    <row r="5265" spans="1:10" x14ac:dyDescent="0.25">
      <c r="A5265">
        <v>5259</v>
      </c>
      <c r="B5265">
        <v>0</v>
      </c>
      <c r="C5265">
        <v>4141.8999999999996</v>
      </c>
      <c r="D5265">
        <f>MOD(A5265-1+'Peaker Keys'!$B$7,'Peaker Keys'!$B$5)</f>
        <v>5282</v>
      </c>
      <c r="E5265">
        <f>INT(D5265/'Peaker Keys'!$B$6)+1</f>
        <v>221</v>
      </c>
      <c r="F5265">
        <f>MOD(D5265,'Peaker Keys'!$B$6)</f>
        <v>2</v>
      </c>
      <c r="G5265" t="str">
        <f>VLOOKUP(E5265,Clustering!$A$6:$B$370,2,FALSE)</f>
        <v>Fall</v>
      </c>
      <c r="H5265">
        <f>IF('Peaker Keys'!$B$29&gt;0,MAX(0,MIN('Peaker Keys'!$B$10,B5265/'Peaker Keys'!$B$29)),0)</f>
        <v>0</v>
      </c>
      <c r="I5265">
        <f>MAX(0,MIN('Peaker Keys'!$B$10,C5265/'Peaker Keys'!$B$30))</f>
        <v>3.4696079466160032E-2</v>
      </c>
      <c r="J5265">
        <f>IF('Peaker Keys'!$B$31=1,H5265,I5265)</f>
        <v>0</v>
      </c>
    </row>
    <row r="5266" spans="1:10" x14ac:dyDescent="0.25">
      <c r="A5266">
        <v>5260</v>
      </c>
      <c r="B5266">
        <v>0</v>
      </c>
      <c r="C5266">
        <v>4122.6000000000004</v>
      </c>
      <c r="D5266">
        <f>MOD(A5266-1+'Peaker Keys'!$B$7,'Peaker Keys'!$B$5)</f>
        <v>5283</v>
      </c>
      <c r="E5266">
        <f>INT(D5266/'Peaker Keys'!$B$6)+1</f>
        <v>221</v>
      </c>
      <c r="F5266">
        <f>MOD(D5266,'Peaker Keys'!$B$6)</f>
        <v>3</v>
      </c>
      <c r="G5266" t="str">
        <f>VLOOKUP(E5266,Clustering!$A$6:$B$370,2,FALSE)</f>
        <v>Fall</v>
      </c>
      <c r="H5266">
        <f>IF('Peaker Keys'!$B$29&gt;0,MAX(0,MIN('Peaker Keys'!$B$10,B5266/'Peaker Keys'!$B$29)),0)</f>
        <v>0</v>
      </c>
      <c r="I5266">
        <f>MAX(0,MIN('Peaker Keys'!$B$10,C5266/'Peaker Keys'!$B$30))</f>
        <v>3.453440624041898E-2</v>
      </c>
      <c r="J5266">
        <f>IF('Peaker Keys'!$B$31=1,H5266,I5266)</f>
        <v>0</v>
      </c>
    </row>
    <row r="5267" spans="1:10" x14ac:dyDescent="0.25">
      <c r="A5267">
        <v>5261</v>
      </c>
      <c r="B5267">
        <v>0</v>
      </c>
      <c r="C5267">
        <v>4099.5</v>
      </c>
      <c r="D5267">
        <f>MOD(A5267-1+'Peaker Keys'!$B$7,'Peaker Keys'!$B$5)</f>
        <v>5284</v>
      </c>
      <c r="E5267">
        <f>INT(D5267/'Peaker Keys'!$B$6)+1</f>
        <v>221</v>
      </c>
      <c r="F5267">
        <f>MOD(D5267,'Peaker Keys'!$B$6)</f>
        <v>4</v>
      </c>
      <c r="G5267" t="str">
        <f>VLOOKUP(E5267,Clustering!$A$6:$B$370,2,FALSE)</f>
        <v>Fall</v>
      </c>
      <c r="H5267">
        <f>IF('Peaker Keys'!$B$29&gt;0,MAX(0,MIN('Peaker Keys'!$B$10,B5267/'Peaker Keys'!$B$29)),0)</f>
        <v>0</v>
      </c>
      <c r="I5267">
        <f>MAX(0,MIN('Peaker Keys'!$B$10,C5267/'Peaker Keys'!$B$30))</f>
        <v>3.4340900980594183E-2</v>
      </c>
      <c r="J5267">
        <f>IF('Peaker Keys'!$B$31=1,H5267,I5267)</f>
        <v>0</v>
      </c>
    </row>
    <row r="5268" spans="1:10" x14ac:dyDescent="0.25">
      <c r="A5268">
        <v>5262</v>
      </c>
      <c r="B5268">
        <v>0</v>
      </c>
      <c r="C5268">
        <v>4078.2</v>
      </c>
      <c r="D5268">
        <f>MOD(A5268-1+'Peaker Keys'!$B$7,'Peaker Keys'!$B$5)</f>
        <v>5285</v>
      </c>
      <c r="E5268">
        <f>INT(D5268/'Peaker Keys'!$B$6)+1</f>
        <v>221</v>
      </c>
      <c r="F5268">
        <f>MOD(D5268,'Peaker Keys'!$B$6)</f>
        <v>5</v>
      </c>
      <c r="G5268" t="str">
        <f>VLOOKUP(E5268,Clustering!$A$6:$B$370,2,FALSE)</f>
        <v>Fall</v>
      </c>
      <c r="H5268">
        <f>IF('Peaker Keys'!$B$29&gt;0,MAX(0,MIN('Peaker Keys'!$B$10,B5268/'Peaker Keys'!$B$29)),0)</f>
        <v>0</v>
      </c>
      <c r="I5268">
        <f>MAX(0,MIN('Peaker Keys'!$B$10,C5268/'Peaker Keys'!$B$30))</f>
        <v>3.4162474052703791E-2</v>
      </c>
      <c r="J5268">
        <f>IF('Peaker Keys'!$B$31=1,H5268,I5268)</f>
        <v>0</v>
      </c>
    </row>
    <row r="5269" spans="1:10" x14ac:dyDescent="0.25">
      <c r="A5269">
        <v>5263</v>
      </c>
      <c r="B5269">
        <v>0</v>
      </c>
      <c r="C5269">
        <v>4078.2</v>
      </c>
      <c r="D5269">
        <f>MOD(A5269-1+'Peaker Keys'!$B$7,'Peaker Keys'!$B$5)</f>
        <v>5286</v>
      </c>
      <c r="E5269">
        <f>INT(D5269/'Peaker Keys'!$B$6)+1</f>
        <v>221</v>
      </c>
      <c r="F5269">
        <f>MOD(D5269,'Peaker Keys'!$B$6)</f>
        <v>6</v>
      </c>
      <c r="G5269" t="str">
        <f>VLOOKUP(E5269,Clustering!$A$6:$B$370,2,FALSE)</f>
        <v>Fall</v>
      </c>
      <c r="H5269">
        <f>IF('Peaker Keys'!$B$29&gt;0,MAX(0,MIN('Peaker Keys'!$B$10,B5269/'Peaker Keys'!$B$29)),0)</f>
        <v>0</v>
      </c>
      <c r="I5269">
        <f>MAX(0,MIN('Peaker Keys'!$B$10,C5269/'Peaker Keys'!$B$30))</f>
        <v>3.4162474052703791E-2</v>
      </c>
      <c r="J5269">
        <f>IF('Peaker Keys'!$B$31=1,H5269,I5269)</f>
        <v>0</v>
      </c>
    </row>
    <row r="5270" spans="1:10" x14ac:dyDescent="0.25">
      <c r="A5270">
        <v>5264</v>
      </c>
      <c r="B5270">
        <v>0</v>
      </c>
      <c r="C5270">
        <v>4078.2</v>
      </c>
      <c r="D5270">
        <f>MOD(A5270-1+'Peaker Keys'!$B$7,'Peaker Keys'!$B$5)</f>
        <v>5287</v>
      </c>
      <c r="E5270">
        <f>INT(D5270/'Peaker Keys'!$B$6)+1</f>
        <v>221</v>
      </c>
      <c r="F5270">
        <f>MOD(D5270,'Peaker Keys'!$B$6)</f>
        <v>7</v>
      </c>
      <c r="G5270" t="str">
        <f>VLOOKUP(E5270,Clustering!$A$6:$B$370,2,FALSE)</f>
        <v>Fall</v>
      </c>
      <c r="H5270">
        <f>IF('Peaker Keys'!$B$29&gt;0,MAX(0,MIN('Peaker Keys'!$B$10,B5270/'Peaker Keys'!$B$29)),0)</f>
        <v>0</v>
      </c>
      <c r="I5270">
        <f>MAX(0,MIN('Peaker Keys'!$B$10,C5270/'Peaker Keys'!$B$30))</f>
        <v>3.4162474052703791E-2</v>
      </c>
      <c r="J5270">
        <f>IF('Peaker Keys'!$B$31=1,H5270,I5270)</f>
        <v>0</v>
      </c>
    </row>
    <row r="5271" spans="1:10" x14ac:dyDescent="0.25">
      <c r="A5271">
        <v>5265</v>
      </c>
      <c r="B5271">
        <v>0</v>
      </c>
      <c r="C5271">
        <v>4078.2</v>
      </c>
      <c r="D5271">
        <f>MOD(A5271-1+'Peaker Keys'!$B$7,'Peaker Keys'!$B$5)</f>
        <v>5288</v>
      </c>
      <c r="E5271">
        <f>INT(D5271/'Peaker Keys'!$B$6)+1</f>
        <v>221</v>
      </c>
      <c r="F5271">
        <f>MOD(D5271,'Peaker Keys'!$B$6)</f>
        <v>8</v>
      </c>
      <c r="G5271" t="str">
        <f>VLOOKUP(E5271,Clustering!$A$6:$B$370,2,FALSE)</f>
        <v>Fall</v>
      </c>
      <c r="H5271">
        <f>IF('Peaker Keys'!$B$29&gt;0,MAX(0,MIN('Peaker Keys'!$B$10,B5271/'Peaker Keys'!$B$29)),0)</f>
        <v>0</v>
      </c>
      <c r="I5271">
        <f>MAX(0,MIN('Peaker Keys'!$B$10,C5271/'Peaker Keys'!$B$30))</f>
        <v>3.4162474052703791E-2</v>
      </c>
      <c r="J5271">
        <f>IF('Peaker Keys'!$B$31=1,H5271,I5271)</f>
        <v>0</v>
      </c>
    </row>
    <row r="5272" spans="1:10" x14ac:dyDescent="0.25">
      <c r="A5272">
        <v>5266</v>
      </c>
      <c r="B5272">
        <v>0</v>
      </c>
      <c r="C5272">
        <v>4078.2</v>
      </c>
      <c r="D5272">
        <f>MOD(A5272-1+'Peaker Keys'!$B$7,'Peaker Keys'!$B$5)</f>
        <v>5289</v>
      </c>
      <c r="E5272">
        <f>INT(D5272/'Peaker Keys'!$B$6)+1</f>
        <v>221</v>
      </c>
      <c r="F5272">
        <f>MOD(D5272,'Peaker Keys'!$B$6)</f>
        <v>9</v>
      </c>
      <c r="G5272" t="str">
        <f>VLOOKUP(E5272,Clustering!$A$6:$B$370,2,FALSE)</f>
        <v>Fall</v>
      </c>
      <c r="H5272">
        <f>IF('Peaker Keys'!$B$29&gt;0,MAX(0,MIN('Peaker Keys'!$B$10,B5272/'Peaker Keys'!$B$29)),0)</f>
        <v>0</v>
      </c>
      <c r="I5272">
        <f>MAX(0,MIN('Peaker Keys'!$B$10,C5272/'Peaker Keys'!$B$30))</f>
        <v>3.4162474052703791E-2</v>
      </c>
      <c r="J5272">
        <f>IF('Peaker Keys'!$B$31=1,H5272,I5272)</f>
        <v>0</v>
      </c>
    </row>
    <row r="5273" spans="1:10" x14ac:dyDescent="0.25">
      <c r="A5273">
        <v>5267</v>
      </c>
      <c r="B5273">
        <v>0</v>
      </c>
      <c r="C5273">
        <v>4078.2</v>
      </c>
      <c r="D5273">
        <f>MOD(A5273-1+'Peaker Keys'!$B$7,'Peaker Keys'!$B$5)</f>
        <v>5290</v>
      </c>
      <c r="E5273">
        <f>INT(D5273/'Peaker Keys'!$B$6)+1</f>
        <v>221</v>
      </c>
      <c r="F5273">
        <f>MOD(D5273,'Peaker Keys'!$B$6)</f>
        <v>10</v>
      </c>
      <c r="G5273" t="str">
        <f>VLOOKUP(E5273,Clustering!$A$6:$B$370,2,FALSE)</f>
        <v>Fall</v>
      </c>
      <c r="H5273">
        <f>IF('Peaker Keys'!$B$29&gt;0,MAX(0,MIN('Peaker Keys'!$B$10,B5273/'Peaker Keys'!$B$29)),0)</f>
        <v>0</v>
      </c>
      <c r="I5273">
        <f>MAX(0,MIN('Peaker Keys'!$B$10,C5273/'Peaker Keys'!$B$30))</f>
        <v>3.4162474052703791E-2</v>
      </c>
      <c r="J5273">
        <f>IF('Peaker Keys'!$B$31=1,H5273,I5273)</f>
        <v>0</v>
      </c>
    </row>
    <row r="5274" spans="1:10" x14ac:dyDescent="0.25">
      <c r="A5274">
        <v>5268</v>
      </c>
      <c r="B5274">
        <v>0</v>
      </c>
      <c r="C5274">
        <v>4395.3</v>
      </c>
      <c r="D5274">
        <f>MOD(A5274-1+'Peaker Keys'!$B$7,'Peaker Keys'!$B$5)</f>
        <v>5291</v>
      </c>
      <c r="E5274">
        <f>INT(D5274/'Peaker Keys'!$B$6)+1</f>
        <v>221</v>
      </c>
      <c r="F5274">
        <f>MOD(D5274,'Peaker Keys'!$B$6)</f>
        <v>11</v>
      </c>
      <c r="G5274" t="str">
        <f>VLOOKUP(E5274,Clustering!$A$6:$B$370,2,FALSE)</f>
        <v>Fall</v>
      </c>
      <c r="H5274">
        <f>IF('Peaker Keys'!$B$29&gt;0,MAX(0,MIN('Peaker Keys'!$B$10,B5274/'Peaker Keys'!$B$29)),0)</f>
        <v>0</v>
      </c>
      <c r="I5274">
        <f>MAX(0,MIN('Peaker Keys'!$B$10,C5274/'Peaker Keys'!$B$30))</f>
        <v>3.6818773528480453E-2</v>
      </c>
      <c r="J5274">
        <f>IF('Peaker Keys'!$B$31=1,H5274,I5274)</f>
        <v>0</v>
      </c>
    </row>
    <row r="5275" spans="1:10" x14ac:dyDescent="0.25">
      <c r="A5275">
        <v>5269</v>
      </c>
      <c r="B5275">
        <v>166.9</v>
      </c>
      <c r="C5275">
        <v>5285.9</v>
      </c>
      <c r="D5275">
        <f>MOD(A5275-1+'Peaker Keys'!$B$7,'Peaker Keys'!$B$5)</f>
        <v>5292</v>
      </c>
      <c r="E5275">
        <f>INT(D5275/'Peaker Keys'!$B$6)+1</f>
        <v>221</v>
      </c>
      <c r="F5275">
        <f>MOD(D5275,'Peaker Keys'!$B$6)</f>
        <v>12</v>
      </c>
      <c r="G5275" t="str">
        <f>VLOOKUP(E5275,Clustering!$A$6:$B$370,2,FALSE)</f>
        <v>Fall</v>
      </c>
      <c r="H5275">
        <f>IF('Peaker Keys'!$B$29&gt;0,MAX(0,MIN('Peaker Keys'!$B$10,B5275/'Peaker Keys'!$B$29)),0)</f>
        <v>0.39252116650987773</v>
      </c>
      <c r="I5275">
        <f>MAX(0,MIN('Peaker Keys'!$B$10,C5275/'Peaker Keys'!$B$30))</f>
        <v>4.4279197095578191E-2</v>
      </c>
      <c r="J5275">
        <f>IF('Peaker Keys'!$B$31=1,H5275,I5275)</f>
        <v>0.39252116650987773</v>
      </c>
    </row>
    <row r="5276" spans="1:10" x14ac:dyDescent="0.25">
      <c r="A5276">
        <v>5270</v>
      </c>
      <c r="B5276">
        <v>225.4</v>
      </c>
      <c r="C5276">
        <v>9046</v>
      </c>
      <c r="D5276">
        <f>MOD(A5276-1+'Peaker Keys'!$B$7,'Peaker Keys'!$B$5)</f>
        <v>5293</v>
      </c>
      <c r="E5276">
        <f>INT(D5276/'Peaker Keys'!$B$6)+1</f>
        <v>221</v>
      </c>
      <c r="F5276">
        <f>MOD(D5276,'Peaker Keys'!$B$6)</f>
        <v>13</v>
      </c>
      <c r="G5276" t="str">
        <f>VLOOKUP(E5276,Clustering!$A$6:$B$370,2,FALSE)</f>
        <v>Fall</v>
      </c>
      <c r="H5276">
        <f>IF('Peaker Keys'!$B$29&gt;0,MAX(0,MIN('Peaker Keys'!$B$10,B5276/'Peaker Keys'!$B$29)),0)</f>
        <v>0.53010348071495772</v>
      </c>
      <c r="I5276">
        <f>MAX(0,MIN('Peaker Keys'!$B$10,C5276/'Peaker Keys'!$B$30))</f>
        <v>7.577699482143066E-2</v>
      </c>
      <c r="J5276">
        <f>IF('Peaker Keys'!$B$31=1,H5276,I5276)</f>
        <v>0.53010348071495772</v>
      </c>
    </row>
    <row r="5277" spans="1:10" x14ac:dyDescent="0.25">
      <c r="A5277">
        <v>5271</v>
      </c>
      <c r="B5277">
        <v>225.4</v>
      </c>
      <c r="C5277">
        <v>15338.9</v>
      </c>
      <c r="D5277">
        <f>MOD(A5277-1+'Peaker Keys'!$B$7,'Peaker Keys'!$B$5)</f>
        <v>5294</v>
      </c>
      <c r="E5277">
        <f>INT(D5277/'Peaker Keys'!$B$6)+1</f>
        <v>221</v>
      </c>
      <c r="F5277">
        <f>MOD(D5277,'Peaker Keys'!$B$6)</f>
        <v>14</v>
      </c>
      <c r="G5277" t="str">
        <f>VLOOKUP(E5277,Clustering!$A$6:$B$370,2,FALSE)</f>
        <v>Fall</v>
      </c>
      <c r="H5277">
        <f>IF('Peaker Keys'!$B$29&gt;0,MAX(0,MIN('Peaker Keys'!$B$10,B5277/'Peaker Keys'!$B$29)),0)</f>
        <v>0.53010348071495772</v>
      </c>
      <c r="I5277">
        <f>MAX(0,MIN('Peaker Keys'!$B$10,C5277/'Peaker Keys'!$B$30))</f>
        <v>0.12849168094919775</v>
      </c>
      <c r="J5277">
        <f>IF('Peaker Keys'!$B$31=1,H5277,I5277)</f>
        <v>0.53010348071495772</v>
      </c>
    </row>
    <row r="5278" spans="1:10" x14ac:dyDescent="0.25">
      <c r="A5278">
        <v>5272</v>
      </c>
      <c r="B5278">
        <v>225.4</v>
      </c>
      <c r="C5278">
        <v>18840.900000000001</v>
      </c>
      <c r="D5278">
        <f>MOD(A5278-1+'Peaker Keys'!$B$7,'Peaker Keys'!$B$5)</f>
        <v>5295</v>
      </c>
      <c r="E5278">
        <f>INT(D5278/'Peaker Keys'!$B$6)+1</f>
        <v>221</v>
      </c>
      <c r="F5278">
        <f>MOD(D5278,'Peaker Keys'!$B$6)</f>
        <v>15</v>
      </c>
      <c r="G5278" t="str">
        <f>VLOOKUP(E5278,Clustering!$A$6:$B$370,2,FALSE)</f>
        <v>Fall</v>
      </c>
      <c r="H5278">
        <f>IF('Peaker Keys'!$B$29&gt;0,MAX(0,MIN('Peaker Keys'!$B$10,B5278/'Peaker Keys'!$B$29)),0)</f>
        <v>0.53010348071495772</v>
      </c>
      <c r="I5278">
        <f>MAX(0,MIN('Peaker Keys'!$B$10,C5278/'Peaker Keys'!$B$30))</f>
        <v>0.15782741341267886</v>
      </c>
      <c r="J5278">
        <f>IF('Peaker Keys'!$B$31=1,H5278,I5278)</f>
        <v>0.53010348071495772</v>
      </c>
    </row>
    <row r="5279" spans="1:10" x14ac:dyDescent="0.25">
      <c r="A5279">
        <v>5273</v>
      </c>
      <c r="B5279">
        <v>225.4</v>
      </c>
      <c r="C5279">
        <v>23902.799999999999</v>
      </c>
      <c r="D5279">
        <f>MOD(A5279-1+'Peaker Keys'!$B$7,'Peaker Keys'!$B$5)</f>
        <v>5296</v>
      </c>
      <c r="E5279">
        <f>INT(D5279/'Peaker Keys'!$B$6)+1</f>
        <v>221</v>
      </c>
      <c r="F5279">
        <f>MOD(D5279,'Peaker Keys'!$B$6)</f>
        <v>16</v>
      </c>
      <c r="G5279" t="str">
        <f>VLOOKUP(E5279,Clustering!$A$6:$B$370,2,FALSE)</f>
        <v>Fall</v>
      </c>
      <c r="H5279">
        <f>IF('Peaker Keys'!$B$29&gt;0,MAX(0,MIN('Peaker Keys'!$B$10,B5279/'Peaker Keys'!$B$29)),0)</f>
        <v>0.53010348071495772</v>
      </c>
      <c r="I5279">
        <f>MAX(0,MIN('Peaker Keys'!$B$10,C5279/'Peaker Keys'!$B$30))</f>
        <v>0.20023019586753182</v>
      </c>
      <c r="J5279">
        <f>IF('Peaker Keys'!$B$31=1,H5279,I5279)</f>
        <v>0.53010348071495772</v>
      </c>
    </row>
    <row r="5280" spans="1:10" x14ac:dyDescent="0.25">
      <c r="A5280">
        <v>5274</v>
      </c>
      <c r="B5280">
        <v>225.4</v>
      </c>
      <c r="C5280">
        <v>29929</v>
      </c>
      <c r="D5280">
        <f>MOD(A5280-1+'Peaker Keys'!$B$7,'Peaker Keys'!$B$5)</f>
        <v>5297</v>
      </c>
      <c r="E5280">
        <f>INT(D5280/'Peaker Keys'!$B$6)+1</f>
        <v>221</v>
      </c>
      <c r="F5280">
        <f>MOD(D5280,'Peaker Keys'!$B$6)</f>
        <v>17</v>
      </c>
      <c r="G5280" t="str">
        <f>VLOOKUP(E5280,Clustering!$A$6:$B$370,2,FALSE)</f>
        <v>Fall</v>
      </c>
      <c r="H5280">
        <f>IF('Peaker Keys'!$B$29&gt;0,MAX(0,MIN('Peaker Keys'!$B$10,B5280/'Peaker Keys'!$B$29)),0)</f>
        <v>0.53010348071495772</v>
      </c>
      <c r="I5280">
        <f>MAX(0,MIN('Peaker Keys'!$B$10,C5280/'Peaker Keys'!$B$30))</f>
        <v>0.25071077581368539</v>
      </c>
      <c r="J5280">
        <f>IF('Peaker Keys'!$B$31=1,H5280,I5280)</f>
        <v>0.53010348071495772</v>
      </c>
    </row>
    <row r="5281" spans="1:10" x14ac:dyDescent="0.25">
      <c r="A5281">
        <v>5275</v>
      </c>
      <c r="B5281">
        <v>225.4</v>
      </c>
      <c r="C5281">
        <v>31694.7</v>
      </c>
      <c r="D5281">
        <f>MOD(A5281-1+'Peaker Keys'!$B$7,'Peaker Keys'!$B$5)</f>
        <v>5298</v>
      </c>
      <c r="E5281">
        <f>INT(D5281/'Peaker Keys'!$B$6)+1</f>
        <v>221</v>
      </c>
      <c r="F5281">
        <f>MOD(D5281,'Peaker Keys'!$B$6)</f>
        <v>18</v>
      </c>
      <c r="G5281" t="str">
        <f>VLOOKUP(E5281,Clustering!$A$6:$B$370,2,FALSE)</f>
        <v>Fall</v>
      </c>
      <c r="H5281">
        <f>IF('Peaker Keys'!$B$29&gt;0,MAX(0,MIN('Peaker Keys'!$B$10,B5281/'Peaker Keys'!$B$29)),0)</f>
        <v>0.53010348071495772</v>
      </c>
      <c r="I5281">
        <f>MAX(0,MIN('Peaker Keys'!$B$10,C5281/'Peaker Keys'!$B$30))</f>
        <v>0.26550178175622358</v>
      </c>
      <c r="J5281">
        <f>IF('Peaker Keys'!$B$31=1,H5281,I5281)</f>
        <v>0.53010348071495772</v>
      </c>
    </row>
    <row r="5282" spans="1:10" x14ac:dyDescent="0.25">
      <c r="A5282">
        <v>5276</v>
      </c>
      <c r="B5282">
        <v>225.4</v>
      </c>
      <c r="C5282">
        <v>27071.5</v>
      </c>
      <c r="D5282">
        <f>MOD(A5282-1+'Peaker Keys'!$B$7,'Peaker Keys'!$B$5)</f>
        <v>5299</v>
      </c>
      <c r="E5282">
        <f>INT(D5282/'Peaker Keys'!$B$6)+1</f>
        <v>221</v>
      </c>
      <c r="F5282">
        <f>MOD(D5282,'Peaker Keys'!$B$6)</f>
        <v>19</v>
      </c>
      <c r="G5282" t="str">
        <f>VLOOKUP(E5282,Clustering!$A$6:$B$370,2,FALSE)</f>
        <v>Fall</v>
      </c>
      <c r="H5282">
        <f>IF('Peaker Keys'!$B$29&gt;0,MAX(0,MIN('Peaker Keys'!$B$10,B5282/'Peaker Keys'!$B$29)),0)</f>
        <v>0.53010348071495772</v>
      </c>
      <c r="I5282">
        <f>MAX(0,MIN('Peaker Keys'!$B$10,C5282/'Peaker Keys'!$B$30))</f>
        <v>0.22677392386782669</v>
      </c>
      <c r="J5282">
        <f>IF('Peaker Keys'!$B$31=1,H5282,I5282)</f>
        <v>0.53010348071495772</v>
      </c>
    </row>
    <row r="5283" spans="1:10" x14ac:dyDescent="0.25">
      <c r="A5283">
        <v>5277</v>
      </c>
      <c r="B5283">
        <v>0</v>
      </c>
      <c r="C5283">
        <v>23686.799999999999</v>
      </c>
      <c r="D5283">
        <f>MOD(A5283-1+'Peaker Keys'!$B$7,'Peaker Keys'!$B$5)</f>
        <v>5300</v>
      </c>
      <c r="E5283">
        <f>INT(D5283/'Peaker Keys'!$B$6)+1</f>
        <v>221</v>
      </c>
      <c r="F5283">
        <f>MOD(D5283,'Peaker Keys'!$B$6)</f>
        <v>20</v>
      </c>
      <c r="G5283" t="str">
        <f>VLOOKUP(E5283,Clustering!$A$6:$B$370,2,FALSE)</f>
        <v>Fall</v>
      </c>
      <c r="H5283">
        <f>IF('Peaker Keys'!$B$29&gt;0,MAX(0,MIN('Peaker Keys'!$B$10,B5283/'Peaker Keys'!$B$29)),0)</f>
        <v>0</v>
      </c>
      <c r="I5283">
        <f>MAX(0,MIN('Peaker Keys'!$B$10,C5283/'Peaker Keys'!$B$30))</f>
        <v>0.19842079603540391</v>
      </c>
      <c r="J5283">
        <f>IF('Peaker Keys'!$B$31=1,H5283,I5283)</f>
        <v>0</v>
      </c>
    </row>
    <row r="5284" spans="1:10" x14ac:dyDescent="0.25">
      <c r="A5284">
        <v>5278</v>
      </c>
      <c r="B5284">
        <v>0</v>
      </c>
      <c r="C5284">
        <v>15531.6</v>
      </c>
      <c r="D5284">
        <f>MOD(A5284-1+'Peaker Keys'!$B$7,'Peaker Keys'!$B$5)</f>
        <v>5301</v>
      </c>
      <c r="E5284">
        <f>INT(D5284/'Peaker Keys'!$B$6)+1</f>
        <v>221</v>
      </c>
      <c r="F5284">
        <f>MOD(D5284,'Peaker Keys'!$B$6)</f>
        <v>21</v>
      </c>
      <c r="G5284" t="str">
        <f>VLOOKUP(E5284,Clustering!$A$6:$B$370,2,FALSE)</f>
        <v>Fall</v>
      </c>
      <c r="H5284">
        <f>IF('Peaker Keys'!$B$29&gt;0,MAX(0,MIN('Peaker Keys'!$B$10,B5284/'Peaker Keys'!$B$29)),0)</f>
        <v>0</v>
      </c>
      <c r="I5284">
        <f>MAX(0,MIN('Peaker Keys'!$B$10,C5284/'Peaker Keys'!$B$30))</f>
        <v>0.13010590015128592</v>
      </c>
      <c r="J5284">
        <f>IF('Peaker Keys'!$B$31=1,H5284,I5284)</f>
        <v>0</v>
      </c>
    </row>
    <row r="5285" spans="1:10" x14ac:dyDescent="0.25">
      <c r="A5285">
        <v>5279</v>
      </c>
      <c r="B5285">
        <v>0</v>
      </c>
      <c r="C5285">
        <v>10646</v>
      </c>
      <c r="D5285">
        <f>MOD(A5285-1+'Peaker Keys'!$B$7,'Peaker Keys'!$B$5)</f>
        <v>5302</v>
      </c>
      <c r="E5285">
        <f>INT(D5285/'Peaker Keys'!$B$6)+1</f>
        <v>221</v>
      </c>
      <c r="F5285">
        <f>MOD(D5285,'Peaker Keys'!$B$6)</f>
        <v>22</v>
      </c>
      <c r="G5285" t="str">
        <f>VLOOKUP(E5285,Clustering!$A$6:$B$370,2,FALSE)</f>
        <v>Fall</v>
      </c>
      <c r="H5285">
        <f>IF('Peaker Keys'!$B$29&gt;0,MAX(0,MIN('Peaker Keys'!$B$10,B5285/'Peaker Keys'!$B$29)),0)</f>
        <v>0</v>
      </c>
      <c r="I5285">
        <f>MAX(0,MIN('Peaker Keys'!$B$10,C5285/'Peaker Keys'!$B$30))</f>
        <v>8.9179956540896624E-2</v>
      </c>
      <c r="J5285">
        <f>IF('Peaker Keys'!$B$31=1,H5285,I5285)</f>
        <v>0</v>
      </c>
    </row>
    <row r="5286" spans="1:10" x14ac:dyDescent="0.25">
      <c r="A5286">
        <v>5280</v>
      </c>
      <c r="B5286">
        <v>0</v>
      </c>
      <c r="C5286">
        <v>8168.6</v>
      </c>
      <c r="D5286">
        <f>MOD(A5286-1+'Peaker Keys'!$B$7,'Peaker Keys'!$B$5)</f>
        <v>5303</v>
      </c>
      <c r="E5286">
        <f>INT(D5286/'Peaker Keys'!$B$6)+1</f>
        <v>221</v>
      </c>
      <c r="F5286">
        <f>MOD(D5286,'Peaker Keys'!$B$6)</f>
        <v>23</v>
      </c>
      <c r="G5286" t="str">
        <f>VLOOKUP(E5286,Clustering!$A$6:$B$370,2,FALSE)</f>
        <v>Fall</v>
      </c>
      <c r="H5286">
        <f>IF('Peaker Keys'!$B$29&gt;0,MAX(0,MIN('Peaker Keys'!$B$10,B5286/'Peaker Keys'!$B$29)),0)</f>
        <v>0</v>
      </c>
      <c r="I5286">
        <f>MAX(0,MIN('Peaker Keys'!$B$10,C5286/'Peaker Keys'!$B$30))</f>
        <v>6.8427145688518515E-2</v>
      </c>
      <c r="J5286">
        <f>IF('Peaker Keys'!$B$31=1,H5286,I5286)</f>
        <v>0</v>
      </c>
    </row>
    <row r="5287" spans="1:10" x14ac:dyDescent="0.25">
      <c r="A5287">
        <v>5281</v>
      </c>
      <c r="B5287">
        <v>0</v>
      </c>
      <c r="C5287">
        <v>6621.5</v>
      </c>
      <c r="D5287">
        <f>MOD(A5287-1+'Peaker Keys'!$B$7,'Peaker Keys'!$B$5)</f>
        <v>5304</v>
      </c>
      <c r="E5287">
        <f>INT(D5287/'Peaker Keys'!$B$6)+1</f>
        <v>222</v>
      </c>
      <c r="F5287">
        <f>MOD(D5287,'Peaker Keys'!$B$6)</f>
        <v>0</v>
      </c>
      <c r="G5287" t="str">
        <f>VLOOKUP(E5287,Clustering!$A$6:$B$370,2,FALSE)</f>
        <v>Summer Peak</v>
      </c>
      <c r="H5287">
        <f>IF('Peaker Keys'!$B$29&gt;0,MAX(0,MIN('Peaker Keys'!$B$10,B5287/'Peaker Keys'!$B$29)),0)</f>
        <v>0</v>
      </c>
      <c r="I5287">
        <f>MAX(0,MIN('Peaker Keys'!$B$10,C5287/'Peaker Keys'!$B$30))</f>
        <v>5.5467319390902402E-2</v>
      </c>
      <c r="J5287">
        <f>IF('Peaker Keys'!$B$31=1,H5287,I5287)</f>
        <v>0</v>
      </c>
    </row>
    <row r="5288" spans="1:10" x14ac:dyDescent="0.25">
      <c r="A5288">
        <v>5282</v>
      </c>
      <c r="B5288">
        <v>0</v>
      </c>
      <c r="C5288">
        <v>5337.8</v>
      </c>
      <c r="D5288">
        <f>MOD(A5288-1+'Peaker Keys'!$B$7,'Peaker Keys'!$B$5)</f>
        <v>5305</v>
      </c>
      <c r="E5288">
        <f>INT(D5288/'Peaker Keys'!$B$6)+1</f>
        <v>222</v>
      </c>
      <c r="F5288">
        <f>MOD(D5288,'Peaker Keys'!$B$6)</f>
        <v>1</v>
      </c>
      <c r="G5288" t="str">
        <f>VLOOKUP(E5288,Clustering!$A$6:$B$370,2,FALSE)</f>
        <v>Summer Peak</v>
      </c>
      <c r="H5288">
        <f>IF('Peaker Keys'!$B$29&gt;0,MAX(0,MIN('Peaker Keys'!$B$10,B5288/'Peaker Keys'!$B$29)),0)</f>
        <v>0</v>
      </c>
      <c r="I5288">
        <f>MAX(0,MIN('Peaker Keys'!$B$10,C5288/'Peaker Keys'!$B$30))</f>
        <v>4.4713955666353375E-2</v>
      </c>
      <c r="J5288">
        <f>IF('Peaker Keys'!$B$31=1,H5288,I5288)</f>
        <v>0</v>
      </c>
    </row>
    <row r="5289" spans="1:10" x14ac:dyDescent="0.25">
      <c r="A5289">
        <v>5283</v>
      </c>
      <c r="B5289">
        <v>0</v>
      </c>
      <c r="C5289">
        <v>5274.2</v>
      </c>
      <c r="D5289">
        <f>MOD(A5289-1+'Peaker Keys'!$B$7,'Peaker Keys'!$B$5)</f>
        <v>5306</v>
      </c>
      <c r="E5289">
        <f>INT(D5289/'Peaker Keys'!$B$6)+1</f>
        <v>222</v>
      </c>
      <c r="F5289">
        <f>MOD(D5289,'Peaker Keys'!$B$6)</f>
        <v>2</v>
      </c>
      <c r="G5289" t="str">
        <f>VLOOKUP(E5289,Clustering!$A$6:$B$370,2,FALSE)</f>
        <v>Summer Peak</v>
      </c>
      <c r="H5289">
        <f>IF('Peaker Keys'!$B$29&gt;0,MAX(0,MIN('Peaker Keys'!$B$10,B5289/'Peaker Keys'!$B$29)),0)</f>
        <v>0</v>
      </c>
      <c r="I5289">
        <f>MAX(0,MIN('Peaker Keys'!$B$10,C5289/'Peaker Keys'!$B$30))</f>
        <v>4.4181187938004594E-2</v>
      </c>
      <c r="J5289">
        <f>IF('Peaker Keys'!$B$31=1,H5289,I5289)</f>
        <v>0</v>
      </c>
    </row>
    <row r="5290" spans="1:10" x14ac:dyDescent="0.25">
      <c r="A5290">
        <v>5284</v>
      </c>
      <c r="B5290">
        <v>0</v>
      </c>
      <c r="C5290">
        <v>5274.2</v>
      </c>
      <c r="D5290">
        <f>MOD(A5290-1+'Peaker Keys'!$B$7,'Peaker Keys'!$B$5)</f>
        <v>5307</v>
      </c>
      <c r="E5290">
        <f>INT(D5290/'Peaker Keys'!$B$6)+1</f>
        <v>222</v>
      </c>
      <c r="F5290">
        <f>MOD(D5290,'Peaker Keys'!$B$6)</f>
        <v>3</v>
      </c>
      <c r="G5290" t="str">
        <f>VLOOKUP(E5290,Clustering!$A$6:$B$370,2,FALSE)</f>
        <v>Summer Peak</v>
      </c>
      <c r="H5290">
        <f>IF('Peaker Keys'!$B$29&gt;0,MAX(0,MIN('Peaker Keys'!$B$10,B5290/'Peaker Keys'!$B$29)),0)</f>
        <v>0</v>
      </c>
      <c r="I5290">
        <f>MAX(0,MIN('Peaker Keys'!$B$10,C5290/'Peaker Keys'!$B$30))</f>
        <v>4.4181187938004594E-2</v>
      </c>
      <c r="J5290">
        <f>IF('Peaker Keys'!$B$31=1,H5290,I5290)</f>
        <v>0</v>
      </c>
    </row>
    <row r="5291" spans="1:10" x14ac:dyDescent="0.25">
      <c r="A5291">
        <v>5285</v>
      </c>
      <c r="B5291">
        <v>0</v>
      </c>
      <c r="C5291">
        <v>5274.2</v>
      </c>
      <c r="D5291">
        <f>MOD(A5291-1+'Peaker Keys'!$B$7,'Peaker Keys'!$B$5)</f>
        <v>5308</v>
      </c>
      <c r="E5291">
        <f>INT(D5291/'Peaker Keys'!$B$6)+1</f>
        <v>222</v>
      </c>
      <c r="F5291">
        <f>MOD(D5291,'Peaker Keys'!$B$6)</f>
        <v>4</v>
      </c>
      <c r="G5291" t="str">
        <f>VLOOKUP(E5291,Clustering!$A$6:$B$370,2,FALSE)</f>
        <v>Summer Peak</v>
      </c>
      <c r="H5291">
        <f>IF('Peaker Keys'!$B$29&gt;0,MAX(0,MIN('Peaker Keys'!$B$10,B5291/'Peaker Keys'!$B$29)),0)</f>
        <v>0</v>
      </c>
      <c r="I5291">
        <f>MAX(0,MIN('Peaker Keys'!$B$10,C5291/'Peaker Keys'!$B$30))</f>
        <v>4.4181187938004594E-2</v>
      </c>
      <c r="J5291">
        <f>IF('Peaker Keys'!$B$31=1,H5291,I5291)</f>
        <v>0</v>
      </c>
    </row>
    <row r="5292" spans="1:10" x14ac:dyDescent="0.25">
      <c r="A5292">
        <v>5286</v>
      </c>
      <c r="B5292">
        <v>0</v>
      </c>
      <c r="C5292">
        <v>5274.2</v>
      </c>
      <c r="D5292">
        <f>MOD(A5292-1+'Peaker Keys'!$B$7,'Peaker Keys'!$B$5)</f>
        <v>5309</v>
      </c>
      <c r="E5292">
        <f>INT(D5292/'Peaker Keys'!$B$6)+1</f>
        <v>222</v>
      </c>
      <c r="F5292">
        <f>MOD(D5292,'Peaker Keys'!$B$6)</f>
        <v>5</v>
      </c>
      <c r="G5292" t="str">
        <f>VLOOKUP(E5292,Clustering!$A$6:$B$370,2,FALSE)</f>
        <v>Summer Peak</v>
      </c>
      <c r="H5292">
        <f>IF('Peaker Keys'!$B$29&gt;0,MAX(0,MIN('Peaker Keys'!$B$10,B5292/'Peaker Keys'!$B$29)),0)</f>
        <v>0</v>
      </c>
      <c r="I5292">
        <f>MAX(0,MIN('Peaker Keys'!$B$10,C5292/'Peaker Keys'!$B$30))</f>
        <v>4.4181187938004594E-2</v>
      </c>
      <c r="J5292">
        <f>IF('Peaker Keys'!$B$31=1,H5292,I5292)</f>
        <v>0</v>
      </c>
    </row>
    <row r="5293" spans="1:10" x14ac:dyDescent="0.25">
      <c r="A5293">
        <v>5287</v>
      </c>
      <c r="B5293">
        <v>0</v>
      </c>
      <c r="C5293">
        <v>5274.2</v>
      </c>
      <c r="D5293">
        <f>MOD(A5293-1+'Peaker Keys'!$B$7,'Peaker Keys'!$B$5)</f>
        <v>5310</v>
      </c>
      <c r="E5293">
        <f>INT(D5293/'Peaker Keys'!$B$6)+1</f>
        <v>222</v>
      </c>
      <c r="F5293">
        <f>MOD(D5293,'Peaker Keys'!$B$6)</f>
        <v>6</v>
      </c>
      <c r="G5293" t="str">
        <f>VLOOKUP(E5293,Clustering!$A$6:$B$370,2,FALSE)</f>
        <v>Summer Peak</v>
      </c>
      <c r="H5293">
        <f>IF('Peaker Keys'!$B$29&gt;0,MAX(0,MIN('Peaker Keys'!$B$10,B5293/'Peaker Keys'!$B$29)),0)</f>
        <v>0</v>
      </c>
      <c r="I5293">
        <f>MAX(0,MIN('Peaker Keys'!$B$10,C5293/'Peaker Keys'!$B$30))</f>
        <v>4.4181187938004594E-2</v>
      </c>
      <c r="J5293">
        <f>IF('Peaker Keys'!$B$31=1,H5293,I5293)</f>
        <v>0</v>
      </c>
    </row>
    <row r="5294" spans="1:10" x14ac:dyDescent="0.25">
      <c r="A5294">
        <v>5288</v>
      </c>
      <c r="B5294">
        <v>0</v>
      </c>
      <c r="C5294">
        <v>5274.2</v>
      </c>
      <c r="D5294">
        <f>MOD(A5294-1+'Peaker Keys'!$B$7,'Peaker Keys'!$B$5)</f>
        <v>5311</v>
      </c>
      <c r="E5294">
        <f>INT(D5294/'Peaker Keys'!$B$6)+1</f>
        <v>222</v>
      </c>
      <c r="F5294">
        <f>MOD(D5294,'Peaker Keys'!$B$6)</f>
        <v>7</v>
      </c>
      <c r="G5294" t="str">
        <f>VLOOKUP(E5294,Clustering!$A$6:$B$370,2,FALSE)</f>
        <v>Summer Peak</v>
      </c>
      <c r="H5294">
        <f>IF('Peaker Keys'!$B$29&gt;0,MAX(0,MIN('Peaker Keys'!$B$10,B5294/'Peaker Keys'!$B$29)),0)</f>
        <v>0</v>
      </c>
      <c r="I5294">
        <f>MAX(0,MIN('Peaker Keys'!$B$10,C5294/'Peaker Keys'!$B$30))</f>
        <v>4.4181187938004594E-2</v>
      </c>
      <c r="J5294">
        <f>IF('Peaker Keys'!$B$31=1,H5294,I5294)</f>
        <v>0</v>
      </c>
    </row>
    <row r="5295" spans="1:10" x14ac:dyDescent="0.25">
      <c r="A5295">
        <v>5289</v>
      </c>
      <c r="B5295">
        <v>0</v>
      </c>
      <c r="C5295">
        <v>5274.2</v>
      </c>
      <c r="D5295">
        <f>MOD(A5295-1+'Peaker Keys'!$B$7,'Peaker Keys'!$B$5)</f>
        <v>5312</v>
      </c>
      <c r="E5295">
        <f>INT(D5295/'Peaker Keys'!$B$6)+1</f>
        <v>222</v>
      </c>
      <c r="F5295">
        <f>MOD(D5295,'Peaker Keys'!$B$6)</f>
        <v>8</v>
      </c>
      <c r="G5295" t="str">
        <f>VLOOKUP(E5295,Clustering!$A$6:$B$370,2,FALSE)</f>
        <v>Summer Peak</v>
      </c>
      <c r="H5295">
        <f>IF('Peaker Keys'!$B$29&gt;0,MAX(0,MIN('Peaker Keys'!$B$10,B5295/'Peaker Keys'!$B$29)),0)</f>
        <v>0</v>
      </c>
      <c r="I5295">
        <f>MAX(0,MIN('Peaker Keys'!$B$10,C5295/'Peaker Keys'!$B$30))</f>
        <v>4.4181187938004594E-2</v>
      </c>
      <c r="J5295">
        <f>IF('Peaker Keys'!$B$31=1,H5295,I5295)</f>
        <v>0</v>
      </c>
    </row>
    <row r="5296" spans="1:10" x14ac:dyDescent="0.25">
      <c r="A5296">
        <v>5290</v>
      </c>
      <c r="B5296">
        <v>0</v>
      </c>
      <c r="C5296">
        <v>5274.2</v>
      </c>
      <c r="D5296">
        <f>MOD(A5296-1+'Peaker Keys'!$B$7,'Peaker Keys'!$B$5)</f>
        <v>5313</v>
      </c>
      <c r="E5296">
        <f>INT(D5296/'Peaker Keys'!$B$6)+1</f>
        <v>222</v>
      </c>
      <c r="F5296">
        <f>MOD(D5296,'Peaker Keys'!$B$6)</f>
        <v>9</v>
      </c>
      <c r="G5296" t="str">
        <f>VLOOKUP(E5296,Clustering!$A$6:$B$370,2,FALSE)</f>
        <v>Summer Peak</v>
      </c>
      <c r="H5296">
        <f>IF('Peaker Keys'!$B$29&gt;0,MAX(0,MIN('Peaker Keys'!$B$10,B5296/'Peaker Keys'!$B$29)),0)</f>
        <v>0</v>
      </c>
      <c r="I5296">
        <f>MAX(0,MIN('Peaker Keys'!$B$10,C5296/'Peaker Keys'!$B$30))</f>
        <v>4.4181187938004594E-2</v>
      </c>
      <c r="J5296">
        <f>IF('Peaker Keys'!$B$31=1,H5296,I5296)</f>
        <v>0</v>
      </c>
    </row>
    <row r="5297" spans="1:10" x14ac:dyDescent="0.25">
      <c r="A5297">
        <v>5291</v>
      </c>
      <c r="B5297">
        <v>0</v>
      </c>
      <c r="C5297">
        <v>5340.5</v>
      </c>
      <c r="D5297">
        <f>MOD(A5297-1+'Peaker Keys'!$B$7,'Peaker Keys'!$B$5)</f>
        <v>5314</v>
      </c>
      <c r="E5297">
        <f>INT(D5297/'Peaker Keys'!$B$6)+1</f>
        <v>222</v>
      </c>
      <c r="F5297">
        <f>MOD(D5297,'Peaker Keys'!$B$6)</f>
        <v>10</v>
      </c>
      <c r="G5297" t="str">
        <f>VLOOKUP(E5297,Clustering!$A$6:$B$370,2,FALSE)</f>
        <v>Summer Peak</v>
      </c>
      <c r="H5297">
        <f>IF('Peaker Keys'!$B$29&gt;0,MAX(0,MIN('Peaker Keys'!$B$10,B5297/'Peaker Keys'!$B$29)),0)</f>
        <v>0</v>
      </c>
      <c r="I5297">
        <f>MAX(0,MIN('Peaker Keys'!$B$10,C5297/'Peaker Keys'!$B$30))</f>
        <v>4.4736573164254972E-2</v>
      </c>
      <c r="J5297">
        <f>IF('Peaker Keys'!$B$31=1,H5297,I5297)</f>
        <v>0</v>
      </c>
    </row>
    <row r="5298" spans="1:10" x14ac:dyDescent="0.25">
      <c r="A5298">
        <v>5292</v>
      </c>
      <c r="B5298">
        <v>0</v>
      </c>
      <c r="C5298">
        <v>5818.9</v>
      </c>
      <c r="D5298">
        <f>MOD(A5298-1+'Peaker Keys'!$B$7,'Peaker Keys'!$B$5)</f>
        <v>5315</v>
      </c>
      <c r="E5298">
        <f>INT(D5298/'Peaker Keys'!$B$6)+1</f>
        <v>222</v>
      </c>
      <c r="F5298">
        <f>MOD(D5298,'Peaker Keys'!$B$6)</f>
        <v>11</v>
      </c>
      <c r="G5298" t="str">
        <f>VLOOKUP(E5298,Clustering!$A$6:$B$370,2,FALSE)</f>
        <v>Summer Peak</v>
      </c>
      <c r="H5298">
        <f>IF('Peaker Keys'!$B$29&gt;0,MAX(0,MIN('Peaker Keys'!$B$10,B5298/'Peaker Keys'!$B$29)),0)</f>
        <v>0</v>
      </c>
      <c r="I5298">
        <f>MAX(0,MIN('Peaker Keys'!$B$10,C5298/'Peaker Keys'!$B$30))</f>
        <v>4.874405871837529E-2</v>
      </c>
      <c r="J5298">
        <f>IF('Peaker Keys'!$B$31=1,H5298,I5298)</f>
        <v>0</v>
      </c>
    </row>
    <row r="5299" spans="1:10" x14ac:dyDescent="0.25">
      <c r="A5299">
        <v>5293</v>
      </c>
      <c r="B5299">
        <v>225.4</v>
      </c>
      <c r="C5299">
        <v>7443.9</v>
      </c>
      <c r="D5299">
        <f>MOD(A5299-1+'Peaker Keys'!$B$7,'Peaker Keys'!$B$5)</f>
        <v>5316</v>
      </c>
      <c r="E5299">
        <f>INT(D5299/'Peaker Keys'!$B$6)+1</f>
        <v>222</v>
      </c>
      <c r="F5299">
        <f>MOD(D5299,'Peaker Keys'!$B$6)</f>
        <v>12</v>
      </c>
      <c r="G5299" t="str">
        <f>VLOOKUP(E5299,Clustering!$A$6:$B$370,2,FALSE)</f>
        <v>Summer Peak</v>
      </c>
      <c r="H5299">
        <f>IF('Peaker Keys'!$B$29&gt;0,MAX(0,MIN('Peaker Keys'!$B$10,B5299/'Peaker Keys'!$B$29)),0)</f>
        <v>0.53010348071495772</v>
      </c>
      <c r="I5299">
        <f>MAX(0,MIN('Peaker Keys'!$B$10,C5299/'Peaker Keys'!$B$30))</f>
        <v>6.2356441714707903E-2</v>
      </c>
      <c r="J5299">
        <f>IF('Peaker Keys'!$B$31=1,H5299,I5299)</f>
        <v>0.53010348071495772</v>
      </c>
    </row>
    <row r="5300" spans="1:10" x14ac:dyDescent="0.25">
      <c r="A5300">
        <v>5294</v>
      </c>
      <c r="B5300">
        <v>225.4</v>
      </c>
      <c r="C5300">
        <v>12461.6</v>
      </c>
      <c r="D5300">
        <f>MOD(A5300-1+'Peaker Keys'!$B$7,'Peaker Keys'!$B$5)</f>
        <v>5317</v>
      </c>
      <c r="E5300">
        <f>INT(D5300/'Peaker Keys'!$B$6)+1</f>
        <v>222</v>
      </c>
      <c r="F5300">
        <f>MOD(D5300,'Peaker Keys'!$B$6)</f>
        <v>13</v>
      </c>
      <c r="G5300" t="str">
        <f>VLOOKUP(E5300,Clustering!$A$6:$B$370,2,FALSE)</f>
        <v>Summer Peak</v>
      </c>
      <c r="H5300">
        <f>IF('Peaker Keys'!$B$29&gt;0,MAX(0,MIN('Peaker Keys'!$B$10,B5300/'Peaker Keys'!$B$29)),0)</f>
        <v>0.53010348071495772</v>
      </c>
      <c r="I5300">
        <f>MAX(0,MIN('Peaker Keys'!$B$10,C5300/'Peaker Keys'!$B$30))</f>
        <v>0.10438896735206062</v>
      </c>
      <c r="J5300">
        <f>IF('Peaker Keys'!$B$31=1,H5300,I5300)</f>
        <v>0.53010348071495772</v>
      </c>
    </row>
    <row r="5301" spans="1:10" x14ac:dyDescent="0.25">
      <c r="A5301">
        <v>5295</v>
      </c>
      <c r="B5301">
        <v>225.4</v>
      </c>
      <c r="C5301">
        <v>18952.3</v>
      </c>
      <c r="D5301">
        <f>MOD(A5301-1+'Peaker Keys'!$B$7,'Peaker Keys'!$B$5)</f>
        <v>5318</v>
      </c>
      <c r="E5301">
        <f>INT(D5301/'Peaker Keys'!$B$6)+1</f>
        <v>222</v>
      </c>
      <c r="F5301">
        <f>MOD(D5301,'Peaker Keys'!$B$6)</f>
        <v>14</v>
      </c>
      <c r="G5301" t="str">
        <f>VLOOKUP(E5301,Clustering!$A$6:$B$370,2,FALSE)</f>
        <v>Summer Peak</v>
      </c>
      <c r="H5301">
        <f>IF('Peaker Keys'!$B$29&gt;0,MAX(0,MIN('Peaker Keys'!$B$10,B5301/'Peaker Keys'!$B$29)),0)</f>
        <v>0.53010348071495772</v>
      </c>
      <c r="I5301">
        <f>MAX(0,MIN('Peaker Keys'!$B$10,C5301/'Peaker Keys'!$B$30))</f>
        <v>0.15876059462239667</v>
      </c>
      <c r="J5301">
        <f>IF('Peaker Keys'!$B$31=1,H5301,I5301)</f>
        <v>0.53010348071495772</v>
      </c>
    </row>
    <row r="5302" spans="1:10" x14ac:dyDescent="0.25">
      <c r="A5302">
        <v>5296</v>
      </c>
      <c r="B5302">
        <v>225.4</v>
      </c>
      <c r="C5302">
        <v>24968.5</v>
      </c>
      <c r="D5302">
        <f>MOD(A5302-1+'Peaker Keys'!$B$7,'Peaker Keys'!$B$5)</f>
        <v>5319</v>
      </c>
      <c r="E5302">
        <f>INT(D5302/'Peaker Keys'!$B$6)+1</f>
        <v>222</v>
      </c>
      <c r="F5302">
        <f>MOD(D5302,'Peaker Keys'!$B$6)</f>
        <v>15</v>
      </c>
      <c r="G5302" t="str">
        <f>VLOOKUP(E5302,Clustering!$A$6:$B$370,2,FALSE)</f>
        <v>Summer Peak</v>
      </c>
      <c r="H5302">
        <f>IF('Peaker Keys'!$B$29&gt;0,MAX(0,MIN('Peaker Keys'!$B$10,B5302/'Peaker Keys'!$B$29)),0)</f>
        <v>0.53010348071495772</v>
      </c>
      <c r="I5302">
        <f>MAX(0,MIN('Peaker Keys'!$B$10,C5302/'Peaker Keys'!$B$30))</f>
        <v>0.20915740605780361</v>
      </c>
      <c r="J5302">
        <f>IF('Peaker Keys'!$B$31=1,H5302,I5302)</f>
        <v>0.53010348071495772</v>
      </c>
    </row>
    <row r="5303" spans="1:10" x14ac:dyDescent="0.25">
      <c r="A5303">
        <v>5297</v>
      </c>
      <c r="B5303">
        <v>225.4</v>
      </c>
      <c r="C5303">
        <v>30198.7</v>
      </c>
      <c r="D5303">
        <f>MOD(A5303-1+'Peaker Keys'!$B$7,'Peaker Keys'!$B$5)</f>
        <v>5320</v>
      </c>
      <c r="E5303">
        <f>INT(D5303/'Peaker Keys'!$B$6)+1</f>
        <v>222</v>
      </c>
      <c r="F5303">
        <f>MOD(D5303,'Peaker Keys'!$B$6)</f>
        <v>16</v>
      </c>
      <c r="G5303" t="str">
        <f>VLOOKUP(E5303,Clustering!$A$6:$B$370,2,FALSE)</f>
        <v>Summer Peak</v>
      </c>
      <c r="H5303">
        <f>IF('Peaker Keys'!$B$29&gt;0,MAX(0,MIN('Peaker Keys'!$B$10,B5303/'Peaker Keys'!$B$29)),0)</f>
        <v>0.53010348071495772</v>
      </c>
      <c r="I5303">
        <f>MAX(0,MIN('Peaker Keys'!$B$10,C5303/'Peaker Keys'!$B$30))</f>
        <v>0.25297001254852292</v>
      </c>
      <c r="J5303">
        <f>IF('Peaker Keys'!$B$31=1,H5303,I5303)</f>
        <v>0.53010348071495772</v>
      </c>
    </row>
    <row r="5304" spans="1:10" x14ac:dyDescent="0.25">
      <c r="A5304">
        <v>5298</v>
      </c>
      <c r="B5304">
        <v>225.4</v>
      </c>
      <c r="C5304">
        <v>33960.1</v>
      </c>
      <c r="D5304">
        <f>MOD(A5304-1+'Peaker Keys'!$B$7,'Peaker Keys'!$B$5)</f>
        <v>5321</v>
      </c>
      <c r="E5304">
        <f>INT(D5304/'Peaker Keys'!$B$6)+1</f>
        <v>222</v>
      </c>
      <c r="F5304">
        <f>MOD(D5304,'Peaker Keys'!$B$6)</f>
        <v>17</v>
      </c>
      <c r="G5304" t="str">
        <f>VLOOKUP(E5304,Clustering!$A$6:$B$370,2,FALSE)</f>
        <v>Summer Peak</v>
      </c>
      <c r="H5304">
        <f>IF('Peaker Keys'!$B$29&gt;0,MAX(0,MIN('Peaker Keys'!$B$10,B5304/'Peaker Keys'!$B$29)),0)</f>
        <v>0.53010348071495772</v>
      </c>
      <c r="I5304">
        <f>MAX(0,MIN('Peaker Keys'!$B$10,C5304/'Peaker Keys'!$B$30))</f>
        <v>0.28447870018077243</v>
      </c>
      <c r="J5304">
        <f>IF('Peaker Keys'!$B$31=1,H5304,I5304)</f>
        <v>0.53010348071495772</v>
      </c>
    </row>
    <row r="5305" spans="1:10" x14ac:dyDescent="0.25">
      <c r="A5305">
        <v>5299</v>
      </c>
      <c r="B5305">
        <v>225.4</v>
      </c>
      <c r="C5305">
        <v>35186.199999999997</v>
      </c>
      <c r="D5305">
        <f>MOD(A5305-1+'Peaker Keys'!$B$7,'Peaker Keys'!$B$5)</f>
        <v>5322</v>
      </c>
      <c r="E5305">
        <f>INT(D5305/'Peaker Keys'!$B$6)+1</f>
        <v>222</v>
      </c>
      <c r="F5305">
        <f>MOD(D5305,'Peaker Keys'!$B$6)</f>
        <v>18</v>
      </c>
      <c r="G5305" t="str">
        <f>VLOOKUP(E5305,Clustering!$A$6:$B$370,2,FALSE)</f>
        <v>Summer Peak</v>
      </c>
      <c r="H5305">
        <f>IF('Peaker Keys'!$B$29&gt;0,MAX(0,MIN('Peaker Keys'!$B$10,B5305/'Peaker Keys'!$B$29)),0)</f>
        <v>0.53010348071495772</v>
      </c>
      <c r="I5305">
        <f>MAX(0,MIN('Peaker Keys'!$B$10,C5305/'Peaker Keys'!$B$30))</f>
        <v>0.29474955728342067</v>
      </c>
      <c r="J5305">
        <f>IF('Peaker Keys'!$B$31=1,H5305,I5305)</f>
        <v>0.53010348071495772</v>
      </c>
    </row>
    <row r="5306" spans="1:10" x14ac:dyDescent="0.25">
      <c r="A5306">
        <v>5300</v>
      </c>
      <c r="B5306">
        <v>225.4</v>
      </c>
      <c r="C5306">
        <v>30137</v>
      </c>
      <c r="D5306">
        <f>MOD(A5306-1+'Peaker Keys'!$B$7,'Peaker Keys'!$B$5)</f>
        <v>5323</v>
      </c>
      <c r="E5306">
        <f>INT(D5306/'Peaker Keys'!$B$6)+1</f>
        <v>222</v>
      </c>
      <c r="F5306">
        <f>MOD(D5306,'Peaker Keys'!$B$6)</f>
        <v>19</v>
      </c>
      <c r="G5306" t="str">
        <f>VLOOKUP(E5306,Clustering!$A$6:$B$370,2,FALSE)</f>
        <v>Summer Peak</v>
      </c>
      <c r="H5306">
        <f>IF('Peaker Keys'!$B$29&gt;0,MAX(0,MIN('Peaker Keys'!$B$10,B5306/'Peaker Keys'!$B$29)),0)</f>
        <v>0.53010348071495772</v>
      </c>
      <c r="I5306">
        <f>MAX(0,MIN('Peaker Keys'!$B$10,C5306/'Peaker Keys'!$B$30))</f>
        <v>0.25245316083721597</v>
      </c>
      <c r="J5306">
        <f>IF('Peaker Keys'!$B$31=1,H5306,I5306)</f>
        <v>0.53010348071495772</v>
      </c>
    </row>
    <row r="5307" spans="1:10" x14ac:dyDescent="0.25">
      <c r="A5307">
        <v>5301</v>
      </c>
      <c r="B5307">
        <v>0</v>
      </c>
      <c r="C5307">
        <v>26962.400000000001</v>
      </c>
      <c r="D5307">
        <f>MOD(A5307-1+'Peaker Keys'!$B$7,'Peaker Keys'!$B$5)</f>
        <v>5324</v>
      </c>
      <c r="E5307">
        <f>INT(D5307/'Peaker Keys'!$B$6)+1</f>
        <v>222</v>
      </c>
      <c r="F5307">
        <f>MOD(D5307,'Peaker Keys'!$B$6)</f>
        <v>20</v>
      </c>
      <c r="G5307" t="str">
        <f>VLOOKUP(E5307,Clustering!$A$6:$B$370,2,FALSE)</f>
        <v>Summer Peak</v>
      </c>
      <c r="H5307">
        <f>IF('Peaker Keys'!$B$29&gt;0,MAX(0,MIN('Peaker Keys'!$B$10,B5307/'Peaker Keys'!$B$29)),0)</f>
        <v>0</v>
      </c>
      <c r="I5307">
        <f>MAX(0,MIN('Peaker Keys'!$B$10,C5307/'Peaker Keys'!$B$30))</f>
        <v>0.2258600094155806</v>
      </c>
      <c r="J5307">
        <f>IF('Peaker Keys'!$B$31=1,H5307,I5307)</f>
        <v>0</v>
      </c>
    </row>
    <row r="5308" spans="1:10" x14ac:dyDescent="0.25">
      <c r="A5308">
        <v>5302</v>
      </c>
      <c r="B5308">
        <v>0</v>
      </c>
      <c r="C5308">
        <v>17211.3</v>
      </c>
      <c r="D5308">
        <f>MOD(A5308-1+'Peaker Keys'!$B$7,'Peaker Keys'!$B$5)</f>
        <v>5325</v>
      </c>
      <c r="E5308">
        <f>INT(D5308/'Peaker Keys'!$B$6)+1</f>
        <v>222</v>
      </c>
      <c r="F5308">
        <f>MOD(D5308,'Peaker Keys'!$B$6)</f>
        <v>21</v>
      </c>
      <c r="G5308" t="str">
        <f>VLOOKUP(E5308,Clustering!$A$6:$B$370,2,FALSE)</f>
        <v>Summer Peak</v>
      </c>
      <c r="H5308">
        <f>IF('Peaker Keys'!$B$29&gt;0,MAX(0,MIN('Peaker Keys'!$B$10,B5308/'Peaker Keys'!$B$29)),0)</f>
        <v>0</v>
      </c>
      <c r="I5308">
        <f>MAX(0,MIN('Peaker Keys'!$B$10,C5308/'Peaker Keys'!$B$30))</f>
        <v>0.14417649690140277</v>
      </c>
      <c r="J5308">
        <f>IF('Peaker Keys'!$B$31=1,H5308,I5308)</f>
        <v>0</v>
      </c>
    </row>
    <row r="5309" spans="1:10" x14ac:dyDescent="0.25">
      <c r="A5309">
        <v>5303</v>
      </c>
      <c r="B5309">
        <v>0</v>
      </c>
      <c r="C5309">
        <v>10778.2</v>
      </c>
      <c r="D5309">
        <f>MOD(A5309-1+'Peaker Keys'!$B$7,'Peaker Keys'!$B$5)</f>
        <v>5326</v>
      </c>
      <c r="E5309">
        <f>INT(D5309/'Peaker Keys'!$B$6)+1</f>
        <v>222</v>
      </c>
      <c r="F5309">
        <f>MOD(D5309,'Peaker Keys'!$B$6)</f>
        <v>22</v>
      </c>
      <c r="G5309" t="str">
        <f>VLOOKUP(E5309,Clustering!$A$6:$B$370,2,FALSE)</f>
        <v>Summer Peak</v>
      </c>
      <c r="H5309">
        <f>IF('Peaker Keys'!$B$29&gt;0,MAX(0,MIN('Peaker Keys'!$B$10,B5309/'Peaker Keys'!$B$29)),0)</f>
        <v>0</v>
      </c>
      <c r="I5309">
        <f>MAX(0,MIN('Peaker Keys'!$B$10,C5309/'Peaker Keys'!$B$30))</f>
        <v>9.0287376252967497E-2</v>
      </c>
      <c r="J5309">
        <f>IF('Peaker Keys'!$B$31=1,H5309,I5309)</f>
        <v>0</v>
      </c>
    </row>
    <row r="5310" spans="1:10" x14ac:dyDescent="0.25">
      <c r="A5310">
        <v>5304</v>
      </c>
      <c r="B5310">
        <v>0</v>
      </c>
      <c r="C5310">
        <v>7799</v>
      </c>
      <c r="D5310">
        <f>MOD(A5310-1+'Peaker Keys'!$B$7,'Peaker Keys'!$B$5)</f>
        <v>5327</v>
      </c>
      <c r="E5310">
        <f>INT(D5310/'Peaker Keys'!$B$6)+1</f>
        <v>222</v>
      </c>
      <c r="F5310">
        <f>MOD(D5310,'Peaker Keys'!$B$6)</f>
        <v>23</v>
      </c>
      <c r="G5310" t="str">
        <f>VLOOKUP(E5310,Clustering!$A$6:$B$370,2,FALSE)</f>
        <v>Summer Peak</v>
      </c>
      <c r="H5310">
        <f>IF('Peaker Keys'!$B$29&gt;0,MAX(0,MIN('Peaker Keys'!$B$10,B5310/'Peaker Keys'!$B$29)),0)</f>
        <v>0</v>
      </c>
      <c r="I5310">
        <f>MAX(0,MIN('Peaker Keys'!$B$10,C5310/'Peaker Keys'!$B$30))</f>
        <v>6.5331061531321885E-2</v>
      </c>
      <c r="J5310">
        <f>IF('Peaker Keys'!$B$31=1,H5310,I5310)</f>
        <v>0</v>
      </c>
    </row>
    <row r="5311" spans="1:10" x14ac:dyDescent="0.25">
      <c r="A5311">
        <v>5305</v>
      </c>
      <c r="B5311">
        <v>0</v>
      </c>
      <c r="C5311">
        <v>6158.5</v>
      </c>
      <c r="D5311">
        <f>MOD(A5311-1+'Peaker Keys'!$B$7,'Peaker Keys'!$B$5)</f>
        <v>5328</v>
      </c>
      <c r="E5311">
        <f>INT(D5311/'Peaker Keys'!$B$6)+1</f>
        <v>223</v>
      </c>
      <c r="F5311">
        <f>MOD(D5311,'Peaker Keys'!$B$6)</f>
        <v>0</v>
      </c>
      <c r="G5311" t="str">
        <f>VLOOKUP(E5311,Clustering!$A$6:$B$370,2,FALSE)</f>
        <v>Summer</v>
      </c>
      <c r="H5311">
        <f>IF('Peaker Keys'!$B$29&gt;0,MAX(0,MIN('Peaker Keys'!$B$10,B5311/'Peaker Keys'!$B$29)),0)</f>
        <v>0</v>
      </c>
      <c r="I5311">
        <f>MAX(0,MIN('Peaker Keys'!$B$10,C5311/'Peaker Keys'!$B$30))</f>
        <v>5.1588837343331938E-2</v>
      </c>
      <c r="J5311">
        <f>IF('Peaker Keys'!$B$31=1,H5311,I5311)</f>
        <v>0</v>
      </c>
    </row>
    <row r="5312" spans="1:10" x14ac:dyDescent="0.25">
      <c r="A5312">
        <v>5306</v>
      </c>
      <c r="B5312">
        <v>0</v>
      </c>
      <c r="C5312">
        <v>5272.9</v>
      </c>
      <c r="D5312">
        <f>MOD(A5312-1+'Peaker Keys'!$B$7,'Peaker Keys'!$B$5)</f>
        <v>5329</v>
      </c>
      <c r="E5312">
        <f>INT(D5312/'Peaker Keys'!$B$6)+1</f>
        <v>223</v>
      </c>
      <c r="F5312">
        <f>MOD(D5312,'Peaker Keys'!$B$6)</f>
        <v>1</v>
      </c>
      <c r="G5312" t="str">
        <f>VLOOKUP(E5312,Clustering!$A$6:$B$370,2,FALSE)</f>
        <v>Summer</v>
      </c>
      <c r="H5312">
        <f>IF('Peaker Keys'!$B$29&gt;0,MAX(0,MIN('Peaker Keys'!$B$10,B5312/'Peaker Keys'!$B$29)),0)</f>
        <v>0</v>
      </c>
      <c r="I5312">
        <f>MAX(0,MIN('Peaker Keys'!$B$10,C5312/'Peaker Keys'!$B$30))</f>
        <v>4.4170298031607526E-2</v>
      </c>
      <c r="J5312">
        <f>IF('Peaker Keys'!$B$31=1,H5312,I5312)</f>
        <v>0</v>
      </c>
    </row>
    <row r="5313" spans="1:10" x14ac:dyDescent="0.25">
      <c r="A5313">
        <v>5307</v>
      </c>
      <c r="B5313">
        <v>0</v>
      </c>
      <c r="C5313">
        <v>5241</v>
      </c>
      <c r="D5313">
        <f>MOD(A5313-1+'Peaker Keys'!$B$7,'Peaker Keys'!$B$5)</f>
        <v>5330</v>
      </c>
      <c r="E5313">
        <f>INT(D5313/'Peaker Keys'!$B$6)+1</f>
        <v>223</v>
      </c>
      <c r="F5313">
        <f>MOD(D5313,'Peaker Keys'!$B$6)</f>
        <v>2</v>
      </c>
      <c r="G5313" t="str">
        <f>VLOOKUP(E5313,Clustering!$A$6:$B$370,2,FALSE)</f>
        <v>Summer</v>
      </c>
      <c r="H5313">
        <f>IF('Peaker Keys'!$B$29&gt;0,MAX(0,MIN('Peaker Keys'!$B$10,B5313/'Peaker Keys'!$B$29)),0)</f>
        <v>0</v>
      </c>
      <c r="I5313">
        <f>MAX(0,MIN('Peaker Keys'!$B$10,C5313/'Peaker Keys'!$B$30))</f>
        <v>4.3903076482325679E-2</v>
      </c>
      <c r="J5313">
        <f>IF('Peaker Keys'!$B$31=1,H5313,I5313)</f>
        <v>0</v>
      </c>
    </row>
    <row r="5314" spans="1:10" x14ac:dyDescent="0.25">
      <c r="A5314">
        <v>5308</v>
      </c>
      <c r="B5314">
        <v>0</v>
      </c>
      <c r="C5314">
        <v>5187.6000000000004</v>
      </c>
      <c r="D5314">
        <f>MOD(A5314-1+'Peaker Keys'!$B$7,'Peaker Keys'!$B$5)</f>
        <v>5331</v>
      </c>
      <c r="E5314">
        <f>INT(D5314/'Peaker Keys'!$B$6)+1</f>
        <v>223</v>
      </c>
      <c r="F5314">
        <f>MOD(D5314,'Peaker Keys'!$B$6)</f>
        <v>3</v>
      </c>
      <c r="G5314" t="str">
        <f>VLOOKUP(E5314,Clustering!$A$6:$B$370,2,FALSE)</f>
        <v>Summer</v>
      </c>
      <c r="H5314">
        <f>IF('Peaker Keys'!$B$29&gt;0,MAX(0,MIN('Peaker Keys'!$B$10,B5314/'Peaker Keys'!$B$29)),0)</f>
        <v>0</v>
      </c>
      <c r="I5314">
        <f>MAX(0,MIN('Peaker Keys'!$B$10,C5314/'Peaker Keys'!$B$30))</f>
        <v>4.3455752634938505E-2</v>
      </c>
      <c r="J5314">
        <f>IF('Peaker Keys'!$B$31=1,H5314,I5314)</f>
        <v>0</v>
      </c>
    </row>
    <row r="5315" spans="1:10" x14ac:dyDescent="0.25">
      <c r="A5315">
        <v>5309</v>
      </c>
      <c r="B5315">
        <v>0</v>
      </c>
      <c r="C5315">
        <v>5173.6000000000004</v>
      </c>
      <c r="D5315">
        <f>MOD(A5315-1+'Peaker Keys'!$B$7,'Peaker Keys'!$B$5)</f>
        <v>5332</v>
      </c>
      <c r="E5315">
        <f>INT(D5315/'Peaker Keys'!$B$6)+1</f>
        <v>223</v>
      </c>
      <c r="F5315">
        <f>MOD(D5315,'Peaker Keys'!$B$6)</f>
        <v>4</v>
      </c>
      <c r="G5315" t="str">
        <f>VLOOKUP(E5315,Clustering!$A$6:$B$370,2,FALSE)</f>
        <v>Summer</v>
      </c>
      <c r="H5315">
        <f>IF('Peaker Keys'!$B$29&gt;0,MAX(0,MIN('Peaker Keys'!$B$10,B5315/'Peaker Keys'!$B$29)),0)</f>
        <v>0</v>
      </c>
      <c r="I5315">
        <f>MAX(0,MIN('Peaker Keys'!$B$10,C5315/'Peaker Keys'!$B$30))</f>
        <v>4.3338476719893181E-2</v>
      </c>
      <c r="J5315">
        <f>IF('Peaker Keys'!$B$31=1,H5315,I5315)</f>
        <v>0</v>
      </c>
    </row>
    <row r="5316" spans="1:10" x14ac:dyDescent="0.25">
      <c r="A5316">
        <v>5310</v>
      </c>
      <c r="B5316">
        <v>0</v>
      </c>
      <c r="C5316">
        <v>5170.3</v>
      </c>
      <c r="D5316">
        <f>MOD(A5316-1+'Peaker Keys'!$B$7,'Peaker Keys'!$B$5)</f>
        <v>5333</v>
      </c>
      <c r="E5316">
        <f>INT(D5316/'Peaker Keys'!$B$6)+1</f>
        <v>223</v>
      </c>
      <c r="F5316">
        <f>MOD(D5316,'Peaker Keys'!$B$6)</f>
        <v>5</v>
      </c>
      <c r="G5316" t="str">
        <f>VLOOKUP(E5316,Clustering!$A$6:$B$370,2,FALSE)</f>
        <v>Summer</v>
      </c>
      <c r="H5316">
        <f>IF('Peaker Keys'!$B$29&gt;0,MAX(0,MIN('Peaker Keys'!$B$10,B5316/'Peaker Keys'!$B$29)),0)</f>
        <v>0</v>
      </c>
      <c r="I5316">
        <f>MAX(0,MIN('Peaker Keys'!$B$10,C5316/'Peaker Keys'!$B$30))</f>
        <v>4.3310833111346779E-2</v>
      </c>
      <c r="J5316">
        <f>IF('Peaker Keys'!$B$31=1,H5316,I5316)</f>
        <v>0</v>
      </c>
    </row>
    <row r="5317" spans="1:10" x14ac:dyDescent="0.25">
      <c r="A5317">
        <v>5311</v>
      </c>
      <c r="B5317">
        <v>0</v>
      </c>
      <c r="C5317">
        <v>5170.3</v>
      </c>
      <c r="D5317">
        <f>MOD(A5317-1+'Peaker Keys'!$B$7,'Peaker Keys'!$B$5)</f>
        <v>5334</v>
      </c>
      <c r="E5317">
        <f>INT(D5317/'Peaker Keys'!$B$6)+1</f>
        <v>223</v>
      </c>
      <c r="F5317">
        <f>MOD(D5317,'Peaker Keys'!$B$6)</f>
        <v>6</v>
      </c>
      <c r="G5317" t="str">
        <f>VLOOKUP(E5317,Clustering!$A$6:$B$370,2,FALSE)</f>
        <v>Summer</v>
      </c>
      <c r="H5317">
        <f>IF('Peaker Keys'!$B$29&gt;0,MAX(0,MIN('Peaker Keys'!$B$10,B5317/'Peaker Keys'!$B$29)),0)</f>
        <v>0</v>
      </c>
      <c r="I5317">
        <f>MAX(0,MIN('Peaker Keys'!$B$10,C5317/'Peaker Keys'!$B$30))</f>
        <v>4.3310833111346779E-2</v>
      </c>
      <c r="J5317">
        <f>IF('Peaker Keys'!$B$31=1,H5317,I5317)</f>
        <v>0</v>
      </c>
    </row>
    <row r="5318" spans="1:10" x14ac:dyDescent="0.25">
      <c r="A5318">
        <v>5312</v>
      </c>
      <c r="B5318">
        <v>0</v>
      </c>
      <c r="C5318">
        <v>5170.3</v>
      </c>
      <c r="D5318">
        <f>MOD(A5318-1+'Peaker Keys'!$B$7,'Peaker Keys'!$B$5)</f>
        <v>5335</v>
      </c>
      <c r="E5318">
        <f>INT(D5318/'Peaker Keys'!$B$6)+1</f>
        <v>223</v>
      </c>
      <c r="F5318">
        <f>MOD(D5318,'Peaker Keys'!$B$6)</f>
        <v>7</v>
      </c>
      <c r="G5318" t="str">
        <f>VLOOKUP(E5318,Clustering!$A$6:$B$370,2,FALSE)</f>
        <v>Summer</v>
      </c>
      <c r="H5318">
        <f>IF('Peaker Keys'!$B$29&gt;0,MAX(0,MIN('Peaker Keys'!$B$10,B5318/'Peaker Keys'!$B$29)),0)</f>
        <v>0</v>
      </c>
      <c r="I5318">
        <f>MAX(0,MIN('Peaker Keys'!$B$10,C5318/'Peaker Keys'!$B$30))</f>
        <v>4.3310833111346779E-2</v>
      </c>
      <c r="J5318">
        <f>IF('Peaker Keys'!$B$31=1,H5318,I5318)</f>
        <v>0</v>
      </c>
    </row>
    <row r="5319" spans="1:10" x14ac:dyDescent="0.25">
      <c r="A5319">
        <v>5313</v>
      </c>
      <c r="B5319">
        <v>0</v>
      </c>
      <c r="C5319">
        <v>5170.3</v>
      </c>
      <c r="D5319">
        <f>MOD(A5319-1+'Peaker Keys'!$B$7,'Peaker Keys'!$B$5)</f>
        <v>5336</v>
      </c>
      <c r="E5319">
        <f>INT(D5319/'Peaker Keys'!$B$6)+1</f>
        <v>223</v>
      </c>
      <c r="F5319">
        <f>MOD(D5319,'Peaker Keys'!$B$6)</f>
        <v>8</v>
      </c>
      <c r="G5319" t="str">
        <f>VLOOKUP(E5319,Clustering!$A$6:$B$370,2,FALSE)</f>
        <v>Summer</v>
      </c>
      <c r="H5319">
        <f>IF('Peaker Keys'!$B$29&gt;0,MAX(0,MIN('Peaker Keys'!$B$10,B5319/'Peaker Keys'!$B$29)),0)</f>
        <v>0</v>
      </c>
      <c r="I5319">
        <f>MAX(0,MIN('Peaker Keys'!$B$10,C5319/'Peaker Keys'!$B$30))</f>
        <v>4.3310833111346779E-2</v>
      </c>
      <c r="J5319">
        <f>IF('Peaker Keys'!$B$31=1,H5319,I5319)</f>
        <v>0</v>
      </c>
    </row>
    <row r="5320" spans="1:10" x14ac:dyDescent="0.25">
      <c r="A5320">
        <v>5314</v>
      </c>
      <c r="B5320">
        <v>0</v>
      </c>
      <c r="C5320">
        <v>5170.3</v>
      </c>
      <c r="D5320">
        <f>MOD(A5320-1+'Peaker Keys'!$B$7,'Peaker Keys'!$B$5)</f>
        <v>5337</v>
      </c>
      <c r="E5320">
        <f>INT(D5320/'Peaker Keys'!$B$6)+1</f>
        <v>223</v>
      </c>
      <c r="F5320">
        <f>MOD(D5320,'Peaker Keys'!$B$6)</f>
        <v>9</v>
      </c>
      <c r="G5320" t="str">
        <f>VLOOKUP(E5320,Clustering!$A$6:$B$370,2,FALSE)</f>
        <v>Summer</v>
      </c>
      <c r="H5320">
        <f>IF('Peaker Keys'!$B$29&gt;0,MAX(0,MIN('Peaker Keys'!$B$10,B5320/'Peaker Keys'!$B$29)),0)</f>
        <v>0</v>
      </c>
      <c r="I5320">
        <f>MAX(0,MIN('Peaker Keys'!$B$10,C5320/'Peaker Keys'!$B$30))</f>
        <v>4.3310833111346779E-2</v>
      </c>
      <c r="J5320">
        <f>IF('Peaker Keys'!$B$31=1,H5320,I5320)</f>
        <v>0</v>
      </c>
    </row>
    <row r="5321" spans="1:10" x14ac:dyDescent="0.25">
      <c r="A5321">
        <v>5315</v>
      </c>
      <c r="B5321">
        <v>0</v>
      </c>
      <c r="C5321">
        <v>5170.3</v>
      </c>
      <c r="D5321">
        <f>MOD(A5321-1+'Peaker Keys'!$B$7,'Peaker Keys'!$B$5)</f>
        <v>5338</v>
      </c>
      <c r="E5321">
        <f>INT(D5321/'Peaker Keys'!$B$6)+1</f>
        <v>223</v>
      </c>
      <c r="F5321">
        <f>MOD(D5321,'Peaker Keys'!$B$6)</f>
        <v>10</v>
      </c>
      <c r="G5321" t="str">
        <f>VLOOKUP(E5321,Clustering!$A$6:$B$370,2,FALSE)</f>
        <v>Summer</v>
      </c>
      <c r="H5321">
        <f>IF('Peaker Keys'!$B$29&gt;0,MAX(0,MIN('Peaker Keys'!$B$10,B5321/'Peaker Keys'!$B$29)),0)</f>
        <v>0</v>
      </c>
      <c r="I5321">
        <f>MAX(0,MIN('Peaker Keys'!$B$10,C5321/'Peaker Keys'!$B$30))</f>
        <v>4.3310833111346779E-2</v>
      </c>
      <c r="J5321">
        <f>IF('Peaker Keys'!$B$31=1,H5321,I5321)</f>
        <v>0</v>
      </c>
    </row>
    <row r="5322" spans="1:10" x14ac:dyDescent="0.25">
      <c r="A5322">
        <v>5316</v>
      </c>
      <c r="B5322">
        <v>0</v>
      </c>
      <c r="C5322">
        <v>5236.6000000000004</v>
      </c>
      <c r="D5322">
        <f>MOD(A5322-1+'Peaker Keys'!$B$7,'Peaker Keys'!$B$5)</f>
        <v>5339</v>
      </c>
      <c r="E5322">
        <f>INT(D5322/'Peaker Keys'!$B$6)+1</f>
        <v>223</v>
      </c>
      <c r="F5322">
        <f>MOD(D5322,'Peaker Keys'!$B$6)</f>
        <v>11</v>
      </c>
      <c r="G5322" t="str">
        <f>VLOOKUP(E5322,Clustering!$A$6:$B$370,2,FALSE)</f>
        <v>Summer</v>
      </c>
      <c r="H5322">
        <f>IF('Peaker Keys'!$B$29&gt;0,MAX(0,MIN('Peaker Keys'!$B$10,B5322/'Peaker Keys'!$B$29)),0)</f>
        <v>0</v>
      </c>
      <c r="I5322">
        <f>MAX(0,MIN('Peaker Keys'!$B$10,C5322/'Peaker Keys'!$B$30))</f>
        <v>4.386621833759715E-2</v>
      </c>
      <c r="J5322">
        <f>IF('Peaker Keys'!$B$31=1,H5322,I5322)</f>
        <v>0</v>
      </c>
    </row>
    <row r="5323" spans="1:10" x14ac:dyDescent="0.25">
      <c r="A5323">
        <v>5317</v>
      </c>
      <c r="B5323">
        <v>0</v>
      </c>
      <c r="C5323">
        <v>5479.3</v>
      </c>
      <c r="D5323">
        <f>MOD(A5323-1+'Peaker Keys'!$B$7,'Peaker Keys'!$B$5)</f>
        <v>5340</v>
      </c>
      <c r="E5323">
        <f>INT(D5323/'Peaker Keys'!$B$6)+1</f>
        <v>223</v>
      </c>
      <c r="F5323">
        <f>MOD(D5323,'Peaker Keys'!$B$6)</f>
        <v>12</v>
      </c>
      <c r="G5323" t="str">
        <f>VLOOKUP(E5323,Clustering!$A$6:$B$370,2,FALSE)</f>
        <v>Summer</v>
      </c>
      <c r="H5323">
        <f>IF('Peaker Keys'!$B$29&gt;0,MAX(0,MIN('Peaker Keys'!$B$10,B5323/'Peaker Keys'!$B$29)),0)</f>
        <v>0</v>
      </c>
      <c r="I5323">
        <f>MAX(0,MIN('Peaker Keys'!$B$10,C5323/'Peaker Keys'!$B$30))</f>
        <v>4.5899280093418642E-2</v>
      </c>
      <c r="J5323">
        <f>IF('Peaker Keys'!$B$31=1,H5323,I5323)</f>
        <v>0</v>
      </c>
    </row>
    <row r="5324" spans="1:10" x14ac:dyDescent="0.25">
      <c r="A5324">
        <v>5318</v>
      </c>
      <c r="B5324">
        <v>0</v>
      </c>
      <c r="C5324">
        <v>5518.4</v>
      </c>
      <c r="D5324">
        <f>MOD(A5324-1+'Peaker Keys'!$B$7,'Peaker Keys'!$B$5)</f>
        <v>5341</v>
      </c>
      <c r="E5324">
        <f>INT(D5324/'Peaker Keys'!$B$6)+1</f>
        <v>223</v>
      </c>
      <c r="F5324">
        <f>MOD(D5324,'Peaker Keys'!$B$6)</f>
        <v>13</v>
      </c>
      <c r="G5324" t="str">
        <f>VLOOKUP(E5324,Clustering!$A$6:$B$370,2,FALSE)</f>
        <v>Summer</v>
      </c>
      <c r="H5324">
        <f>IF('Peaker Keys'!$B$29&gt;0,MAX(0,MIN('Peaker Keys'!$B$10,B5324/'Peaker Keys'!$B$29)),0)</f>
        <v>0</v>
      </c>
      <c r="I5324">
        <f>MAX(0,MIN('Peaker Keys'!$B$10,C5324/'Peaker Keys'!$B$30))</f>
        <v>4.6226814970438089E-2</v>
      </c>
      <c r="J5324">
        <f>IF('Peaker Keys'!$B$31=1,H5324,I5324)</f>
        <v>0</v>
      </c>
    </row>
    <row r="5325" spans="1:10" x14ac:dyDescent="0.25">
      <c r="A5325">
        <v>5319</v>
      </c>
      <c r="B5325">
        <v>0</v>
      </c>
      <c r="C5325">
        <v>5989.9</v>
      </c>
      <c r="D5325">
        <f>MOD(A5325-1+'Peaker Keys'!$B$7,'Peaker Keys'!$B$5)</f>
        <v>5342</v>
      </c>
      <c r="E5325">
        <f>INT(D5325/'Peaker Keys'!$B$6)+1</f>
        <v>223</v>
      </c>
      <c r="F5325">
        <f>MOD(D5325,'Peaker Keys'!$B$6)</f>
        <v>14</v>
      </c>
      <c r="G5325" t="str">
        <f>VLOOKUP(E5325,Clustering!$A$6:$B$370,2,FALSE)</f>
        <v>Summer</v>
      </c>
      <c r="H5325">
        <f>IF('Peaker Keys'!$B$29&gt;0,MAX(0,MIN('Peaker Keys'!$B$10,B5325/'Peaker Keys'!$B$29)),0)</f>
        <v>0</v>
      </c>
      <c r="I5325">
        <f>MAX(0,MIN('Peaker Keys'!$B$10,C5325/'Peaker Keys'!$B$30))</f>
        <v>5.0176500252143215E-2</v>
      </c>
      <c r="J5325">
        <f>IF('Peaker Keys'!$B$31=1,H5325,I5325)</f>
        <v>0</v>
      </c>
    </row>
    <row r="5326" spans="1:10" x14ac:dyDescent="0.25">
      <c r="A5326">
        <v>5320</v>
      </c>
      <c r="B5326">
        <v>0</v>
      </c>
      <c r="C5326">
        <v>7271.8</v>
      </c>
      <c r="D5326">
        <f>MOD(A5326-1+'Peaker Keys'!$B$7,'Peaker Keys'!$B$5)</f>
        <v>5343</v>
      </c>
      <c r="E5326">
        <f>INT(D5326/'Peaker Keys'!$B$6)+1</f>
        <v>223</v>
      </c>
      <c r="F5326">
        <f>MOD(D5326,'Peaker Keys'!$B$6)</f>
        <v>15</v>
      </c>
      <c r="G5326" t="str">
        <f>VLOOKUP(E5326,Clustering!$A$6:$B$370,2,FALSE)</f>
        <v>Summer</v>
      </c>
      <c r="H5326">
        <f>IF('Peaker Keys'!$B$29&gt;0,MAX(0,MIN('Peaker Keys'!$B$10,B5326/'Peaker Keys'!$B$29)),0)</f>
        <v>0</v>
      </c>
      <c r="I5326">
        <f>MAX(0,MIN('Peaker Keys'!$B$10,C5326/'Peaker Keys'!$B$30))</f>
        <v>6.091478564475785E-2</v>
      </c>
      <c r="J5326">
        <f>IF('Peaker Keys'!$B$31=1,H5326,I5326)</f>
        <v>0</v>
      </c>
    </row>
    <row r="5327" spans="1:10" x14ac:dyDescent="0.25">
      <c r="A5327">
        <v>5321</v>
      </c>
      <c r="B5327">
        <v>0</v>
      </c>
      <c r="C5327">
        <v>9757.7999999999993</v>
      </c>
      <c r="D5327">
        <f>MOD(A5327-1+'Peaker Keys'!$B$7,'Peaker Keys'!$B$5)</f>
        <v>5344</v>
      </c>
      <c r="E5327">
        <f>INT(D5327/'Peaker Keys'!$B$6)+1</f>
        <v>223</v>
      </c>
      <c r="F5327">
        <f>MOD(D5327,'Peaker Keys'!$B$6)</f>
        <v>16</v>
      </c>
      <c r="G5327" t="str">
        <f>VLOOKUP(E5327,Clustering!$A$6:$B$370,2,FALSE)</f>
        <v>Summer</v>
      </c>
      <c r="H5327">
        <f>IF('Peaker Keys'!$B$29&gt;0,MAX(0,MIN('Peaker Keys'!$B$10,B5327/'Peaker Keys'!$B$29)),0)</f>
        <v>0</v>
      </c>
      <c r="I5327">
        <f>MAX(0,MIN('Peaker Keys'!$B$10,C5327/'Peaker Keys'!$B$30))</f>
        <v>8.1739637416378075E-2</v>
      </c>
      <c r="J5327">
        <f>IF('Peaker Keys'!$B$31=1,H5327,I5327)</f>
        <v>0</v>
      </c>
    </row>
    <row r="5328" spans="1:10" x14ac:dyDescent="0.25">
      <c r="A5328">
        <v>5322</v>
      </c>
      <c r="B5328">
        <v>0</v>
      </c>
      <c r="C5328">
        <v>13886</v>
      </c>
      <c r="D5328">
        <f>MOD(A5328-1+'Peaker Keys'!$B$7,'Peaker Keys'!$B$5)</f>
        <v>5345</v>
      </c>
      <c r="E5328">
        <f>INT(D5328/'Peaker Keys'!$B$6)+1</f>
        <v>223</v>
      </c>
      <c r="F5328">
        <f>MOD(D5328,'Peaker Keys'!$B$6)</f>
        <v>17</v>
      </c>
      <c r="G5328" t="str">
        <f>VLOOKUP(E5328,Clustering!$A$6:$B$370,2,FALSE)</f>
        <v>Summer</v>
      </c>
      <c r="H5328">
        <f>IF('Peaker Keys'!$B$29&gt;0,MAX(0,MIN('Peaker Keys'!$B$10,B5328/'Peaker Keys'!$B$29)),0)</f>
        <v>0</v>
      </c>
      <c r="I5328">
        <f>MAX(0,MIN('Peaker Keys'!$B$10,C5328/'Peaker Keys'!$B$30))</f>
        <v>0.11632095402281518</v>
      </c>
      <c r="J5328">
        <f>IF('Peaker Keys'!$B$31=1,H5328,I5328)</f>
        <v>0</v>
      </c>
    </row>
    <row r="5329" spans="1:10" x14ac:dyDescent="0.25">
      <c r="A5329">
        <v>5323</v>
      </c>
      <c r="B5329">
        <v>0</v>
      </c>
      <c r="C5329">
        <v>15750.2</v>
      </c>
      <c r="D5329">
        <f>MOD(A5329-1+'Peaker Keys'!$B$7,'Peaker Keys'!$B$5)</f>
        <v>5346</v>
      </c>
      <c r="E5329">
        <f>INT(D5329/'Peaker Keys'!$B$6)+1</f>
        <v>223</v>
      </c>
      <c r="F5329">
        <f>MOD(D5329,'Peaker Keys'!$B$6)</f>
        <v>18</v>
      </c>
      <c r="G5329" t="str">
        <f>VLOOKUP(E5329,Clustering!$A$6:$B$370,2,FALSE)</f>
        <v>Summer</v>
      </c>
      <c r="H5329">
        <f>IF('Peaker Keys'!$B$29&gt;0,MAX(0,MIN('Peaker Keys'!$B$10,B5329/'Peaker Keys'!$B$29)),0)</f>
        <v>0</v>
      </c>
      <c r="I5329">
        <f>MAX(0,MIN('Peaker Keys'!$B$10,C5329/'Peaker Keys'!$B$30))</f>
        <v>0.13193707979620797</v>
      </c>
      <c r="J5329">
        <f>IF('Peaker Keys'!$B$31=1,H5329,I5329)</f>
        <v>0</v>
      </c>
    </row>
    <row r="5330" spans="1:10" x14ac:dyDescent="0.25">
      <c r="A5330">
        <v>5324</v>
      </c>
      <c r="B5330">
        <v>0</v>
      </c>
      <c r="C5330">
        <v>16246.9</v>
      </c>
      <c r="D5330">
        <f>MOD(A5330-1+'Peaker Keys'!$B$7,'Peaker Keys'!$B$5)</f>
        <v>5347</v>
      </c>
      <c r="E5330">
        <f>INT(D5330/'Peaker Keys'!$B$6)+1</f>
        <v>223</v>
      </c>
      <c r="F5330">
        <f>MOD(D5330,'Peaker Keys'!$B$6)</f>
        <v>19</v>
      </c>
      <c r="G5330" t="str">
        <f>VLOOKUP(E5330,Clustering!$A$6:$B$370,2,FALSE)</f>
        <v>Summer</v>
      </c>
      <c r="H5330">
        <f>IF('Peaker Keys'!$B$29&gt;0,MAX(0,MIN('Peaker Keys'!$B$10,B5330/'Peaker Keys'!$B$29)),0)</f>
        <v>0</v>
      </c>
      <c r="I5330">
        <f>MAX(0,MIN('Peaker Keys'!$B$10,C5330/'Peaker Keys'!$B$30))</f>
        <v>0.13609786172499466</v>
      </c>
      <c r="J5330">
        <f>IF('Peaker Keys'!$B$31=1,H5330,I5330)</f>
        <v>0</v>
      </c>
    </row>
    <row r="5331" spans="1:10" x14ac:dyDescent="0.25">
      <c r="A5331">
        <v>5325</v>
      </c>
      <c r="B5331">
        <v>0</v>
      </c>
      <c r="C5331">
        <v>17580.7</v>
      </c>
      <c r="D5331">
        <f>MOD(A5331-1+'Peaker Keys'!$B$7,'Peaker Keys'!$B$5)</f>
        <v>5348</v>
      </c>
      <c r="E5331">
        <f>INT(D5331/'Peaker Keys'!$B$6)+1</f>
        <v>223</v>
      </c>
      <c r="F5331">
        <f>MOD(D5331,'Peaker Keys'!$B$6)</f>
        <v>20</v>
      </c>
      <c r="G5331" t="str">
        <f>VLOOKUP(E5331,Clustering!$A$6:$B$370,2,FALSE)</f>
        <v>Summer</v>
      </c>
      <c r="H5331">
        <f>IF('Peaker Keys'!$B$29&gt;0,MAX(0,MIN('Peaker Keys'!$B$10,B5331/'Peaker Keys'!$B$29)),0)</f>
        <v>0</v>
      </c>
      <c r="I5331">
        <f>MAX(0,MIN('Peaker Keys'!$B$10,C5331/'Peaker Keys'!$B$30))</f>
        <v>0.1472709056883845</v>
      </c>
      <c r="J5331">
        <f>IF('Peaker Keys'!$B$31=1,H5331,I5331)</f>
        <v>0</v>
      </c>
    </row>
    <row r="5332" spans="1:10" x14ac:dyDescent="0.25">
      <c r="A5332">
        <v>5326</v>
      </c>
      <c r="B5332">
        <v>0</v>
      </c>
      <c r="C5332">
        <v>12218.8</v>
      </c>
      <c r="D5332">
        <f>MOD(A5332-1+'Peaker Keys'!$B$7,'Peaker Keys'!$B$5)</f>
        <v>5349</v>
      </c>
      <c r="E5332">
        <f>INT(D5332/'Peaker Keys'!$B$6)+1</f>
        <v>223</v>
      </c>
      <c r="F5332">
        <f>MOD(D5332,'Peaker Keys'!$B$6)</f>
        <v>21</v>
      </c>
      <c r="G5332" t="str">
        <f>VLOOKUP(E5332,Clustering!$A$6:$B$370,2,FALSE)</f>
        <v>Summer</v>
      </c>
      <c r="H5332">
        <f>IF('Peaker Keys'!$B$29&gt;0,MAX(0,MIN('Peaker Keys'!$B$10,B5332/'Peaker Keys'!$B$29)),0)</f>
        <v>0</v>
      </c>
      <c r="I5332">
        <f>MAX(0,MIN('Peaker Keys'!$B$10,C5332/'Peaker Keys'!$B$30))</f>
        <v>0.10235506791113165</v>
      </c>
      <c r="J5332">
        <f>IF('Peaker Keys'!$B$31=1,H5332,I5332)</f>
        <v>0</v>
      </c>
    </row>
    <row r="5333" spans="1:10" x14ac:dyDescent="0.25">
      <c r="A5333">
        <v>5327</v>
      </c>
      <c r="B5333">
        <v>0</v>
      </c>
      <c r="C5333">
        <v>7310.7</v>
      </c>
      <c r="D5333">
        <f>MOD(A5333-1+'Peaker Keys'!$B$7,'Peaker Keys'!$B$5)</f>
        <v>5350</v>
      </c>
      <c r="E5333">
        <f>INT(D5333/'Peaker Keys'!$B$6)+1</f>
        <v>223</v>
      </c>
      <c r="F5333">
        <f>MOD(D5333,'Peaker Keys'!$B$6)</f>
        <v>22</v>
      </c>
      <c r="G5333" t="str">
        <f>VLOOKUP(E5333,Clustering!$A$6:$B$370,2,FALSE)</f>
        <v>Summer</v>
      </c>
      <c r="H5333">
        <f>IF('Peaker Keys'!$B$29&gt;0,MAX(0,MIN('Peaker Keys'!$B$10,B5333/'Peaker Keys'!$B$29)),0)</f>
        <v>0</v>
      </c>
      <c r="I5333">
        <f>MAX(0,MIN('Peaker Keys'!$B$10,C5333/'Peaker Keys'!$B$30))</f>
        <v>6.1240645151562363E-2</v>
      </c>
      <c r="J5333">
        <f>IF('Peaker Keys'!$B$31=1,H5333,I5333)</f>
        <v>0</v>
      </c>
    </row>
    <row r="5334" spans="1:10" x14ac:dyDescent="0.25">
      <c r="A5334">
        <v>5328</v>
      </c>
      <c r="B5334">
        <v>0</v>
      </c>
      <c r="C5334">
        <v>4772.6000000000004</v>
      </c>
      <c r="D5334">
        <f>MOD(A5334-1+'Peaker Keys'!$B$7,'Peaker Keys'!$B$5)</f>
        <v>5351</v>
      </c>
      <c r="E5334">
        <f>INT(D5334/'Peaker Keys'!$B$6)+1</f>
        <v>223</v>
      </c>
      <c r="F5334">
        <f>MOD(D5334,'Peaker Keys'!$B$6)</f>
        <v>23</v>
      </c>
      <c r="G5334" t="str">
        <f>VLOOKUP(E5334,Clustering!$A$6:$B$370,2,FALSE)</f>
        <v>Summer</v>
      </c>
      <c r="H5334">
        <f>IF('Peaker Keys'!$B$29&gt;0,MAX(0,MIN('Peaker Keys'!$B$10,B5334/'Peaker Keys'!$B$29)),0)</f>
        <v>0</v>
      </c>
      <c r="I5334">
        <f>MAX(0,MIN('Peaker Keys'!$B$10,C5334/'Peaker Keys'!$B$30))</f>
        <v>3.9979359438952027E-2</v>
      </c>
      <c r="J5334">
        <f>IF('Peaker Keys'!$B$31=1,H5334,I5334)</f>
        <v>0</v>
      </c>
    </row>
    <row r="5335" spans="1:10" x14ac:dyDescent="0.25">
      <c r="A5335">
        <v>5329</v>
      </c>
      <c r="B5335">
        <v>0</v>
      </c>
      <c r="C5335">
        <v>3901.9</v>
      </c>
      <c r="D5335">
        <f>MOD(A5335-1+'Peaker Keys'!$B$7,'Peaker Keys'!$B$5)</f>
        <v>5352</v>
      </c>
      <c r="E5335">
        <f>INT(D5335/'Peaker Keys'!$B$6)+1</f>
        <v>224</v>
      </c>
      <c r="F5335">
        <f>MOD(D5335,'Peaker Keys'!$B$6)</f>
        <v>0</v>
      </c>
      <c r="G5335" t="str">
        <f>VLOOKUP(E5335,Clustering!$A$6:$B$370,2,FALSE)</f>
        <v>Winter</v>
      </c>
      <c r="H5335">
        <f>IF('Peaker Keys'!$B$29&gt;0,MAX(0,MIN('Peaker Keys'!$B$10,B5335/'Peaker Keys'!$B$29)),0)</f>
        <v>0</v>
      </c>
      <c r="I5335">
        <f>MAX(0,MIN('Peaker Keys'!$B$10,C5335/'Peaker Keys'!$B$30))</f>
        <v>3.2685635208240138E-2</v>
      </c>
      <c r="J5335">
        <f>IF('Peaker Keys'!$B$31=1,H5335,I5335)</f>
        <v>0</v>
      </c>
    </row>
    <row r="5336" spans="1:10" x14ac:dyDescent="0.25">
      <c r="A5336">
        <v>5330</v>
      </c>
      <c r="B5336">
        <v>0</v>
      </c>
      <c r="C5336">
        <v>2884.1</v>
      </c>
      <c r="D5336">
        <f>MOD(A5336-1+'Peaker Keys'!$B$7,'Peaker Keys'!$B$5)</f>
        <v>5353</v>
      </c>
      <c r="E5336">
        <f>INT(D5336/'Peaker Keys'!$B$6)+1</f>
        <v>224</v>
      </c>
      <c r="F5336">
        <f>MOD(D5336,'Peaker Keys'!$B$6)</f>
        <v>1</v>
      </c>
      <c r="G5336" t="str">
        <f>VLOOKUP(E5336,Clustering!$A$6:$B$370,2,FALSE)</f>
        <v>Winter</v>
      </c>
      <c r="H5336">
        <f>IF('Peaker Keys'!$B$29&gt;0,MAX(0,MIN('Peaker Keys'!$B$10,B5336/'Peaker Keys'!$B$29)),0)</f>
        <v>0</v>
      </c>
      <c r="I5336">
        <f>MAX(0,MIN('Peaker Keys'!$B$10,C5336/'Peaker Keys'!$B$30))</f>
        <v>2.4159676184444857E-2</v>
      </c>
      <c r="J5336">
        <f>IF('Peaker Keys'!$B$31=1,H5336,I5336)</f>
        <v>0</v>
      </c>
    </row>
    <row r="5337" spans="1:10" x14ac:dyDescent="0.25">
      <c r="A5337">
        <v>5331</v>
      </c>
      <c r="B5337">
        <v>0</v>
      </c>
      <c r="C5337">
        <v>2884.1</v>
      </c>
      <c r="D5337">
        <f>MOD(A5337-1+'Peaker Keys'!$B$7,'Peaker Keys'!$B$5)</f>
        <v>5354</v>
      </c>
      <c r="E5337">
        <f>INT(D5337/'Peaker Keys'!$B$6)+1</f>
        <v>224</v>
      </c>
      <c r="F5337">
        <f>MOD(D5337,'Peaker Keys'!$B$6)</f>
        <v>2</v>
      </c>
      <c r="G5337" t="str">
        <f>VLOOKUP(E5337,Clustering!$A$6:$B$370,2,FALSE)</f>
        <v>Winter</v>
      </c>
      <c r="H5337">
        <f>IF('Peaker Keys'!$B$29&gt;0,MAX(0,MIN('Peaker Keys'!$B$10,B5337/'Peaker Keys'!$B$29)),0)</f>
        <v>0</v>
      </c>
      <c r="I5337">
        <f>MAX(0,MIN('Peaker Keys'!$B$10,C5337/'Peaker Keys'!$B$30))</f>
        <v>2.4159676184444857E-2</v>
      </c>
      <c r="J5337">
        <f>IF('Peaker Keys'!$B$31=1,H5337,I5337)</f>
        <v>0</v>
      </c>
    </row>
    <row r="5338" spans="1:10" x14ac:dyDescent="0.25">
      <c r="A5338">
        <v>5332</v>
      </c>
      <c r="B5338">
        <v>0</v>
      </c>
      <c r="C5338">
        <v>2884.1</v>
      </c>
      <c r="D5338">
        <f>MOD(A5338-1+'Peaker Keys'!$B$7,'Peaker Keys'!$B$5)</f>
        <v>5355</v>
      </c>
      <c r="E5338">
        <f>INT(D5338/'Peaker Keys'!$B$6)+1</f>
        <v>224</v>
      </c>
      <c r="F5338">
        <f>MOD(D5338,'Peaker Keys'!$B$6)</f>
        <v>3</v>
      </c>
      <c r="G5338" t="str">
        <f>VLOOKUP(E5338,Clustering!$A$6:$B$370,2,FALSE)</f>
        <v>Winter</v>
      </c>
      <c r="H5338">
        <f>IF('Peaker Keys'!$B$29&gt;0,MAX(0,MIN('Peaker Keys'!$B$10,B5338/'Peaker Keys'!$B$29)),0)</f>
        <v>0</v>
      </c>
      <c r="I5338">
        <f>MAX(0,MIN('Peaker Keys'!$B$10,C5338/'Peaker Keys'!$B$30))</f>
        <v>2.4159676184444857E-2</v>
      </c>
      <c r="J5338">
        <f>IF('Peaker Keys'!$B$31=1,H5338,I5338)</f>
        <v>0</v>
      </c>
    </row>
    <row r="5339" spans="1:10" x14ac:dyDescent="0.25">
      <c r="A5339">
        <v>5333</v>
      </c>
      <c r="B5339">
        <v>0</v>
      </c>
      <c r="C5339">
        <v>2884.1</v>
      </c>
      <c r="D5339">
        <f>MOD(A5339-1+'Peaker Keys'!$B$7,'Peaker Keys'!$B$5)</f>
        <v>5356</v>
      </c>
      <c r="E5339">
        <f>INT(D5339/'Peaker Keys'!$B$6)+1</f>
        <v>224</v>
      </c>
      <c r="F5339">
        <f>MOD(D5339,'Peaker Keys'!$B$6)</f>
        <v>4</v>
      </c>
      <c r="G5339" t="str">
        <f>VLOOKUP(E5339,Clustering!$A$6:$B$370,2,FALSE)</f>
        <v>Winter</v>
      </c>
      <c r="H5339">
        <f>IF('Peaker Keys'!$B$29&gt;0,MAX(0,MIN('Peaker Keys'!$B$10,B5339/'Peaker Keys'!$B$29)),0)</f>
        <v>0</v>
      </c>
      <c r="I5339">
        <f>MAX(0,MIN('Peaker Keys'!$B$10,C5339/'Peaker Keys'!$B$30))</f>
        <v>2.4159676184444857E-2</v>
      </c>
      <c r="J5339">
        <f>IF('Peaker Keys'!$B$31=1,H5339,I5339)</f>
        <v>0</v>
      </c>
    </row>
    <row r="5340" spans="1:10" x14ac:dyDescent="0.25">
      <c r="A5340">
        <v>5334</v>
      </c>
      <c r="B5340">
        <v>0</v>
      </c>
      <c r="C5340">
        <v>2884.1</v>
      </c>
      <c r="D5340">
        <f>MOD(A5340-1+'Peaker Keys'!$B$7,'Peaker Keys'!$B$5)</f>
        <v>5357</v>
      </c>
      <c r="E5340">
        <f>INT(D5340/'Peaker Keys'!$B$6)+1</f>
        <v>224</v>
      </c>
      <c r="F5340">
        <f>MOD(D5340,'Peaker Keys'!$B$6)</f>
        <v>5</v>
      </c>
      <c r="G5340" t="str">
        <f>VLOOKUP(E5340,Clustering!$A$6:$B$370,2,FALSE)</f>
        <v>Winter</v>
      </c>
      <c r="H5340">
        <f>IF('Peaker Keys'!$B$29&gt;0,MAX(0,MIN('Peaker Keys'!$B$10,B5340/'Peaker Keys'!$B$29)),0)</f>
        <v>0</v>
      </c>
      <c r="I5340">
        <f>MAX(0,MIN('Peaker Keys'!$B$10,C5340/'Peaker Keys'!$B$30))</f>
        <v>2.4159676184444857E-2</v>
      </c>
      <c r="J5340">
        <f>IF('Peaker Keys'!$B$31=1,H5340,I5340)</f>
        <v>0</v>
      </c>
    </row>
    <row r="5341" spans="1:10" x14ac:dyDescent="0.25">
      <c r="A5341">
        <v>5335</v>
      </c>
      <c r="B5341">
        <v>0</v>
      </c>
      <c r="C5341">
        <v>2820.5</v>
      </c>
      <c r="D5341">
        <f>MOD(A5341-1+'Peaker Keys'!$B$7,'Peaker Keys'!$B$5)</f>
        <v>5358</v>
      </c>
      <c r="E5341">
        <f>INT(D5341/'Peaker Keys'!$B$6)+1</f>
        <v>224</v>
      </c>
      <c r="F5341">
        <f>MOD(D5341,'Peaker Keys'!$B$6)</f>
        <v>6</v>
      </c>
      <c r="G5341" t="str">
        <f>VLOOKUP(E5341,Clustering!$A$6:$B$370,2,FALSE)</f>
        <v>Winter</v>
      </c>
      <c r="H5341">
        <f>IF('Peaker Keys'!$B$29&gt;0,MAX(0,MIN('Peaker Keys'!$B$10,B5341/'Peaker Keys'!$B$29)),0)</f>
        <v>0</v>
      </c>
      <c r="I5341">
        <f>MAX(0,MIN('Peaker Keys'!$B$10,C5341/'Peaker Keys'!$B$30))</f>
        <v>2.3626908456096083E-2</v>
      </c>
      <c r="J5341">
        <f>IF('Peaker Keys'!$B$31=1,H5341,I5341)</f>
        <v>0</v>
      </c>
    </row>
    <row r="5342" spans="1:10" x14ac:dyDescent="0.25">
      <c r="A5342">
        <v>5336</v>
      </c>
      <c r="B5342">
        <v>0</v>
      </c>
      <c r="C5342">
        <v>2872.2</v>
      </c>
      <c r="D5342">
        <f>MOD(A5342-1+'Peaker Keys'!$B$7,'Peaker Keys'!$B$5)</f>
        <v>5359</v>
      </c>
      <c r="E5342">
        <f>INT(D5342/'Peaker Keys'!$B$6)+1</f>
        <v>224</v>
      </c>
      <c r="F5342">
        <f>MOD(D5342,'Peaker Keys'!$B$6)</f>
        <v>7</v>
      </c>
      <c r="G5342" t="str">
        <f>VLOOKUP(E5342,Clustering!$A$6:$B$370,2,FALSE)</f>
        <v>Winter</v>
      </c>
      <c r="H5342">
        <f>IF('Peaker Keys'!$B$29&gt;0,MAX(0,MIN('Peaker Keys'!$B$10,B5342/'Peaker Keys'!$B$29)),0)</f>
        <v>0</v>
      </c>
      <c r="I5342">
        <f>MAX(0,MIN('Peaker Keys'!$B$10,C5342/'Peaker Keys'!$B$30))</f>
        <v>2.4059991656656326E-2</v>
      </c>
      <c r="J5342">
        <f>IF('Peaker Keys'!$B$31=1,H5342,I5342)</f>
        <v>0</v>
      </c>
    </row>
    <row r="5343" spans="1:10" x14ac:dyDescent="0.25">
      <c r="A5343">
        <v>5337</v>
      </c>
      <c r="B5343">
        <v>0</v>
      </c>
      <c r="C5343">
        <v>2884.1</v>
      </c>
      <c r="D5343">
        <f>MOD(A5343-1+'Peaker Keys'!$B$7,'Peaker Keys'!$B$5)</f>
        <v>5360</v>
      </c>
      <c r="E5343">
        <f>INT(D5343/'Peaker Keys'!$B$6)+1</f>
        <v>224</v>
      </c>
      <c r="F5343">
        <f>MOD(D5343,'Peaker Keys'!$B$6)</f>
        <v>8</v>
      </c>
      <c r="G5343" t="str">
        <f>VLOOKUP(E5343,Clustering!$A$6:$B$370,2,FALSE)</f>
        <v>Winter</v>
      </c>
      <c r="H5343">
        <f>IF('Peaker Keys'!$B$29&gt;0,MAX(0,MIN('Peaker Keys'!$B$10,B5343/'Peaker Keys'!$B$29)),0)</f>
        <v>0</v>
      </c>
      <c r="I5343">
        <f>MAX(0,MIN('Peaker Keys'!$B$10,C5343/'Peaker Keys'!$B$30))</f>
        <v>2.4159676184444857E-2</v>
      </c>
      <c r="J5343">
        <f>IF('Peaker Keys'!$B$31=1,H5343,I5343)</f>
        <v>0</v>
      </c>
    </row>
    <row r="5344" spans="1:10" x14ac:dyDescent="0.25">
      <c r="A5344">
        <v>5338</v>
      </c>
      <c r="B5344">
        <v>0</v>
      </c>
      <c r="C5344">
        <v>2884.1</v>
      </c>
      <c r="D5344">
        <f>MOD(A5344-1+'Peaker Keys'!$B$7,'Peaker Keys'!$B$5)</f>
        <v>5361</v>
      </c>
      <c r="E5344">
        <f>INT(D5344/'Peaker Keys'!$B$6)+1</f>
        <v>224</v>
      </c>
      <c r="F5344">
        <f>MOD(D5344,'Peaker Keys'!$B$6)</f>
        <v>9</v>
      </c>
      <c r="G5344" t="str">
        <f>VLOOKUP(E5344,Clustering!$A$6:$B$370,2,FALSE)</f>
        <v>Winter</v>
      </c>
      <c r="H5344">
        <f>IF('Peaker Keys'!$B$29&gt;0,MAX(0,MIN('Peaker Keys'!$B$10,B5344/'Peaker Keys'!$B$29)),0)</f>
        <v>0</v>
      </c>
      <c r="I5344">
        <f>MAX(0,MIN('Peaker Keys'!$B$10,C5344/'Peaker Keys'!$B$30))</f>
        <v>2.4159676184444857E-2</v>
      </c>
      <c r="J5344">
        <f>IF('Peaker Keys'!$B$31=1,H5344,I5344)</f>
        <v>0</v>
      </c>
    </row>
    <row r="5345" spans="1:10" x14ac:dyDescent="0.25">
      <c r="A5345">
        <v>5339</v>
      </c>
      <c r="B5345">
        <v>0</v>
      </c>
      <c r="C5345">
        <v>2884.1</v>
      </c>
      <c r="D5345">
        <f>MOD(A5345-1+'Peaker Keys'!$B$7,'Peaker Keys'!$B$5)</f>
        <v>5362</v>
      </c>
      <c r="E5345">
        <f>INT(D5345/'Peaker Keys'!$B$6)+1</f>
        <v>224</v>
      </c>
      <c r="F5345">
        <f>MOD(D5345,'Peaker Keys'!$B$6)</f>
        <v>10</v>
      </c>
      <c r="G5345" t="str">
        <f>VLOOKUP(E5345,Clustering!$A$6:$B$370,2,FALSE)</f>
        <v>Winter</v>
      </c>
      <c r="H5345">
        <f>IF('Peaker Keys'!$B$29&gt;0,MAX(0,MIN('Peaker Keys'!$B$10,B5345/'Peaker Keys'!$B$29)),0)</f>
        <v>0</v>
      </c>
      <c r="I5345">
        <f>MAX(0,MIN('Peaker Keys'!$B$10,C5345/'Peaker Keys'!$B$30))</f>
        <v>2.4159676184444857E-2</v>
      </c>
      <c r="J5345">
        <f>IF('Peaker Keys'!$B$31=1,H5345,I5345)</f>
        <v>0</v>
      </c>
    </row>
    <row r="5346" spans="1:10" x14ac:dyDescent="0.25">
      <c r="A5346">
        <v>5340</v>
      </c>
      <c r="B5346">
        <v>0</v>
      </c>
      <c r="C5346">
        <v>3107.4</v>
      </c>
      <c r="D5346">
        <f>MOD(A5346-1+'Peaker Keys'!$B$7,'Peaker Keys'!$B$5)</f>
        <v>5363</v>
      </c>
      <c r="E5346">
        <f>INT(D5346/'Peaker Keys'!$B$6)+1</f>
        <v>224</v>
      </c>
      <c r="F5346">
        <f>MOD(D5346,'Peaker Keys'!$B$6)</f>
        <v>11</v>
      </c>
      <c r="G5346" t="str">
        <f>VLOOKUP(E5346,Clustering!$A$6:$B$370,2,FALSE)</f>
        <v>Winter</v>
      </c>
      <c r="H5346">
        <f>IF('Peaker Keys'!$B$29&gt;0,MAX(0,MIN('Peaker Keys'!$B$10,B5346/'Peaker Keys'!$B$29)),0)</f>
        <v>0</v>
      </c>
      <c r="I5346">
        <f>MAX(0,MIN('Peaker Keys'!$B$10,C5346/'Peaker Keys'!$B$30))</f>
        <v>2.6030227029417825E-2</v>
      </c>
      <c r="J5346">
        <f>IF('Peaker Keys'!$B$31=1,H5346,I5346)</f>
        <v>0</v>
      </c>
    </row>
    <row r="5347" spans="1:10" x14ac:dyDescent="0.25">
      <c r="A5347">
        <v>5341</v>
      </c>
      <c r="B5347">
        <v>0</v>
      </c>
      <c r="C5347">
        <v>3117.9</v>
      </c>
      <c r="D5347">
        <f>MOD(A5347-1+'Peaker Keys'!$B$7,'Peaker Keys'!$B$5)</f>
        <v>5364</v>
      </c>
      <c r="E5347">
        <f>INT(D5347/'Peaker Keys'!$B$6)+1</f>
        <v>224</v>
      </c>
      <c r="F5347">
        <f>MOD(D5347,'Peaker Keys'!$B$6)</f>
        <v>12</v>
      </c>
      <c r="G5347" t="str">
        <f>VLOOKUP(E5347,Clustering!$A$6:$B$370,2,FALSE)</f>
        <v>Winter</v>
      </c>
      <c r="H5347">
        <f>IF('Peaker Keys'!$B$29&gt;0,MAX(0,MIN('Peaker Keys'!$B$10,B5347/'Peaker Keys'!$B$29)),0)</f>
        <v>0</v>
      </c>
      <c r="I5347">
        <f>MAX(0,MIN('Peaker Keys'!$B$10,C5347/'Peaker Keys'!$B$30))</f>
        <v>2.611818396570182E-2</v>
      </c>
      <c r="J5347">
        <f>IF('Peaker Keys'!$B$31=1,H5347,I5347)</f>
        <v>0</v>
      </c>
    </row>
    <row r="5348" spans="1:10" x14ac:dyDescent="0.25">
      <c r="A5348">
        <v>5342</v>
      </c>
      <c r="B5348">
        <v>0</v>
      </c>
      <c r="C5348">
        <v>3107.4</v>
      </c>
      <c r="D5348">
        <f>MOD(A5348-1+'Peaker Keys'!$B$7,'Peaker Keys'!$B$5)</f>
        <v>5365</v>
      </c>
      <c r="E5348">
        <f>INT(D5348/'Peaker Keys'!$B$6)+1</f>
        <v>224</v>
      </c>
      <c r="F5348">
        <f>MOD(D5348,'Peaker Keys'!$B$6)</f>
        <v>13</v>
      </c>
      <c r="G5348" t="str">
        <f>VLOOKUP(E5348,Clustering!$A$6:$B$370,2,FALSE)</f>
        <v>Winter</v>
      </c>
      <c r="H5348">
        <f>IF('Peaker Keys'!$B$29&gt;0,MAX(0,MIN('Peaker Keys'!$B$10,B5348/'Peaker Keys'!$B$29)),0)</f>
        <v>0</v>
      </c>
      <c r="I5348">
        <f>MAX(0,MIN('Peaker Keys'!$B$10,C5348/'Peaker Keys'!$B$30))</f>
        <v>2.6030227029417825E-2</v>
      </c>
      <c r="J5348">
        <f>IF('Peaker Keys'!$B$31=1,H5348,I5348)</f>
        <v>0</v>
      </c>
    </row>
    <row r="5349" spans="1:10" x14ac:dyDescent="0.25">
      <c r="A5349">
        <v>5343</v>
      </c>
      <c r="B5349">
        <v>0</v>
      </c>
      <c r="C5349">
        <v>3107.4</v>
      </c>
      <c r="D5349">
        <f>MOD(A5349-1+'Peaker Keys'!$B$7,'Peaker Keys'!$B$5)</f>
        <v>5366</v>
      </c>
      <c r="E5349">
        <f>INT(D5349/'Peaker Keys'!$B$6)+1</f>
        <v>224</v>
      </c>
      <c r="F5349">
        <f>MOD(D5349,'Peaker Keys'!$B$6)</f>
        <v>14</v>
      </c>
      <c r="G5349" t="str">
        <f>VLOOKUP(E5349,Clustering!$A$6:$B$370,2,FALSE)</f>
        <v>Winter</v>
      </c>
      <c r="H5349">
        <f>IF('Peaker Keys'!$B$29&gt;0,MAX(0,MIN('Peaker Keys'!$B$10,B5349/'Peaker Keys'!$B$29)),0)</f>
        <v>0</v>
      </c>
      <c r="I5349">
        <f>MAX(0,MIN('Peaker Keys'!$B$10,C5349/'Peaker Keys'!$B$30))</f>
        <v>2.6030227029417825E-2</v>
      </c>
      <c r="J5349">
        <f>IF('Peaker Keys'!$B$31=1,H5349,I5349)</f>
        <v>0</v>
      </c>
    </row>
    <row r="5350" spans="1:10" x14ac:dyDescent="0.25">
      <c r="A5350">
        <v>5344</v>
      </c>
      <c r="B5350">
        <v>0</v>
      </c>
      <c r="C5350">
        <v>3387.3</v>
      </c>
      <c r="D5350">
        <f>MOD(A5350-1+'Peaker Keys'!$B$7,'Peaker Keys'!$B$5)</f>
        <v>5367</v>
      </c>
      <c r="E5350">
        <f>INT(D5350/'Peaker Keys'!$B$6)+1</f>
        <v>224</v>
      </c>
      <c r="F5350">
        <f>MOD(D5350,'Peaker Keys'!$B$6)</f>
        <v>15</v>
      </c>
      <c r="G5350" t="str">
        <f>VLOOKUP(E5350,Clustering!$A$6:$B$370,2,FALSE)</f>
        <v>Winter</v>
      </c>
      <c r="H5350">
        <f>IF('Peaker Keys'!$B$29&gt;0,MAX(0,MIN('Peaker Keys'!$B$10,B5350/'Peaker Keys'!$B$29)),0)</f>
        <v>0</v>
      </c>
      <c r="I5350">
        <f>MAX(0,MIN('Peaker Keys'!$B$10,C5350/'Peaker Keys'!$B$30))</f>
        <v>2.8374907645216902E-2</v>
      </c>
      <c r="J5350">
        <f>IF('Peaker Keys'!$B$31=1,H5350,I5350)</f>
        <v>0</v>
      </c>
    </row>
    <row r="5351" spans="1:10" x14ac:dyDescent="0.25">
      <c r="A5351">
        <v>5345</v>
      </c>
      <c r="B5351">
        <v>0</v>
      </c>
      <c r="C5351">
        <v>3865.1</v>
      </c>
      <c r="D5351">
        <f>MOD(A5351-1+'Peaker Keys'!$B$7,'Peaker Keys'!$B$5)</f>
        <v>5368</v>
      </c>
      <c r="E5351">
        <f>INT(D5351/'Peaker Keys'!$B$6)+1</f>
        <v>224</v>
      </c>
      <c r="F5351">
        <f>MOD(D5351,'Peaker Keys'!$B$6)</f>
        <v>16</v>
      </c>
      <c r="G5351" t="str">
        <f>VLOOKUP(E5351,Clustering!$A$6:$B$370,2,FALSE)</f>
        <v>Winter</v>
      </c>
      <c r="H5351">
        <f>IF('Peaker Keys'!$B$29&gt;0,MAX(0,MIN('Peaker Keys'!$B$10,B5351/'Peaker Keys'!$B$29)),0)</f>
        <v>0</v>
      </c>
      <c r="I5351">
        <f>MAX(0,MIN('Peaker Keys'!$B$10,C5351/'Peaker Keys'!$B$30))</f>
        <v>3.2377367088692419E-2</v>
      </c>
      <c r="J5351">
        <f>IF('Peaker Keys'!$B$31=1,H5351,I5351)</f>
        <v>0</v>
      </c>
    </row>
    <row r="5352" spans="1:10" x14ac:dyDescent="0.25">
      <c r="A5352">
        <v>5346</v>
      </c>
      <c r="B5352">
        <v>0</v>
      </c>
      <c r="C5352">
        <v>4635.2</v>
      </c>
      <c r="D5352">
        <f>MOD(A5352-1+'Peaker Keys'!$B$7,'Peaker Keys'!$B$5)</f>
        <v>5369</v>
      </c>
      <c r="E5352">
        <f>INT(D5352/'Peaker Keys'!$B$6)+1</f>
        <v>224</v>
      </c>
      <c r="F5352">
        <f>MOD(D5352,'Peaker Keys'!$B$6)</f>
        <v>17</v>
      </c>
      <c r="G5352" t="str">
        <f>VLOOKUP(E5352,Clustering!$A$6:$B$370,2,FALSE)</f>
        <v>Winter</v>
      </c>
      <c r="H5352">
        <f>IF('Peaker Keys'!$B$29&gt;0,MAX(0,MIN('Peaker Keys'!$B$10,B5352/'Peaker Keys'!$B$29)),0)</f>
        <v>0</v>
      </c>
      <c r="I5352">
        <f>MAX(0,MIN('Peaker Keys'!$B$10,C5352/'Peaker Keys'!$B$30))</f>
        <v>3.8828380101292879E-2</v>
      </c>
      <c r="J5352">
        <f>IF('Peaker Keys'!$B$31=1,H5352,I5352)</f>
        <v>0</v>
      </c>
    </row>
    <row r="5353" spans="1:10" x14ac:dyDescent="0.25">
      <c r="A5353">
        <v>5347</v>
      </c>
      <c r="B5353">
        <v>0</v>
      </c>
      <c r="C5353">
        <v>5233.3</v>
      </c>
      <c r="D5353">
        <f>MOD(A5353-1+'Peaker Keys'!$B$7,'Peaker Keys'!$B$5)</f>
        <v>5370</v>
      </c>
      <c r="E5353">
        <f>INT(D5353/'Peaker Keys'!$B$6)+1</f>
        <v>224</v>
      </c>
      <c r="F5353">
        <f>MOD(D5353,'Peaker Keys'!$B$6)</f>
        <v>18</v>
      </c>
      <c r="G5353" t="str">
        <f>VLOOKUP(E5353,Clustering!$A$6:$B$370,2,FALSE)</f>
        <v>Winter</v>
      </c>
      <c r="H5353">
        <f>IF('Peaker Keys'!$B$29&gt;0,MAX(0,MIN('Peaker Keys'!$B$10,B5353/'Peaker Keys'!$B$29)),0)</f>
        <v>0</v>
      </c>
      <c r="I5353">
        <f>MAX(0,MIN('Peaker Keys'!$B$10,C5353/'Peaker Keys'!$B$30))</f>
        <v>4.3838574729050749E-2</v>
      </c>
      <c r="J5353">
        <f>IF('Peaker Keys'!$B$31=1,H5353,I5353)</f>
        <v>0</v>
      </c>
    </row>
    <row r="5354" spans="1:10" x14ac:dyDescent="0.25">
      <c r="A5354">
        <v>5348</v>
      </c>
      <c r="B5354">
        <v>0</v>
      </c>
      <c r="C5354">
        <v>5718.1</v>
      </c>
      <c r="D5354">
        <f>MOD(A5354-1+'Peaker Keys'!$B$7,'Peaker Keys'!$B$5)</f>
        <v>5371</v>
      </c>
      <c r="E5354">
        <f>INT(D5354/'Peaker Keys'!$B$6)+1</f>
        <v>224</v>
      </c>
      <c r="F5354">
        <f>MOD(D5354,'Peaker Keys'!$B$6)</f>
        <v>19</v>
      </c>
      <c r="G5354" t="str">
        <f>VLOOKUP(E5354,Clustering!$A$6:$B$370,2,FALSE)</f>
        <v>Winter</v>
      </c>
      <c r="H5354">
        <f>IF('Peaker Keys'!$B$29&gt;0,MAX(0,MIN('Peaker Keys'!$B$10,B5354/'Peaker Keys'!$B$29)),0)</f>
        <v>0</v>
      </c>
      <c r="I5354">
        <f>MAX(0,MIN('Peaker Keys'!$B$10,C5354/'Peaker Keys'!$B$30))</f>
        <v>4.7899672130048941E-2</v>
      </c>
      <c r="J5354">
        <f>IF('Peaker Keys'!$B$31=1,H5354,I5354)</f>
        <v>0</v>
      </c>
    </row>
    <row r="5355" spans="1:10" x14ac:dyDescent="0.25">
      <c r="A5355">
        <v>5349</v>
      </c>
      <c r="B5355">
        <v>0</v>
      </c>
      <c r="C5355">
        <v>9629.2000000000007</v>
      </c>
      <c r="D5355">
        <f>MOD(A5355-1+'Peaker Keys'!$B$7,'Peaker Keys'!$B$5)</f>
        <v>5372</v>
      </c>
      <c r="E5355">
        <f>INT(D5355/'Peaker Keys'!$B$6)+1</f>
        <v>224</v>
      </c>
      <c r="F5355">
        <f>MOD(D5355,'Peaker Keys'!$B$6)</f>
        <v>20</v>
      </c>
      <c r="G5355" t="str">
        <f>VLOOKUP(E5355,Clustering!$A$6:$B$370,2,FALSE)</f>
        <v>Winter</v>
      </c>
      <c r="H5355">
        <f>IF('Peaker Keys'!$B$29&gt;0,MAX(0,MIN('Peaker Keys'!$B$10,B5355/'Peaker Keys'!$B$29)),0)</f>
        <v>0</v>
      </c>
      <c r="I5355">
        <f>MAX(0,MIN('Peaker Keys'!$B$10,C5355/'Peaker Keys'!$B$30))</f>
        <v>8.0662374368176012E-2</v>
      </c>
      <c r="J5355">
        <f>IF('Peaker Keys'!$B$31=1,H5355,I5355)</f>
        <v>0</v>
      </c>
    </row>
    <row r="5356" spans="1:10" x14ac:dyDescent="0.25">
      <c r="A5356">
        <v>5350</v>
      </c>
      <c r="B5356">
        <v>0</v>
      </c>
      <c r="C5356">
        <v>7394</v>
      </c>
      <c r="D5356">
        <f>MOD(A5356-1+'Peaker Keys'!$B$7,'Peaker Keys'!$B$5)</f>
        <v>5373</v>
      </c>
      <c r="E5356">
        <f>INT(D5356/'Peaker Keys'!$B$6)+1</f>
        <v>224</v>
      </c>
      <c r="F5356">
        <f>MOD(D5356,'Peaker Keys'!$B$6)</f>
        <v>21</v>
      </c>
      <c r="G5356" t="str">
        <f>VLOOKUP(E5356,Clustering!$A$6:$B$370,2,FALSE)</f>
        <v>Winter</v>
      </c>
      <c r="H5356">
        <f>IF('Peaker Keys'!$B$29&gt;0,MAX(0,MIN('Peaker Keys'!$B$10,B5356/'Peaker Keys'!$B$29)),0)</f>
        <v>0</v>
      </c>
      <c r="I5356">
        <f>MAX(0,MIN('Peaker Keys'!$B$10,C5356/'Peaker Keys'!$B$30))</f>
        <v>6.1938436846082058E-2</v>
      </c>
      <c r="J5356">
        <f>IF('Peaker Keys'!$B$31=1,H5356,I5356)</f>
        <v>0</v>
      </c>
    </row>
    <row r="5357" spans="1:10" x14ac:dyDescent="0.25">
      <c r="A5357">
        <v>5351</v>
      </c>
      <c r="B5357">
        <v>0</v>
      </c>
      <c r="C5357">
        <v>3778.6</v>
      </c>
      <c r="D5357">
        <f>MOD(A5357-1+'Peaker Keys'!$B$7,'Peaker Keys'!$B$5)</f>
        <v>5374</v>
      </c>
      <c r="E5357">
        <f>INT(D5357/'Peaker Keys'!$B$6)+1</f>
        <v>224</v>
      </c>
      <c r="F5357">
        <f>MOD(D5357,'Peaker Keys'!$B$6)</f>
        <v>22</v>
      </c>
      <c r="G5357" t="str">
        <f>VLOOKUP(E5357,Clustering!$A$6:$B$370,2,FALSE)</f>
        <v>Winter</v>
      </c>
      <c r="H5357">
        <f>IF('Peaker Keys'!$B$29&gt;0,MAX(0,MIN('Peaker Keys'!$B$10,B5357/'Peaker Keys'!$B$29)),0)</f>
        <v>0</v>
      </c>
      <c r="I5357">
        <f>MAX(0,MIN('Peaker Keys'!$B$10,C5357/'Peaker Keys'!$B$30))</f>
        <v>3.1652769470733796E-2</v>
      </c>
      <c r="J5357">
        <f>IF('Peaker Keys'!$B$31=1,H5357,I5357)</f>
        <v>0</v>
      </c>
    </row>
    <row r="5358" spans="1:10" x14ac:dyDescent="0.25">
      <c r="A5358">
        <v>5352</v>
      </c>
      <c r="B5358">
        <v>0</v>
      </c>
      <c r="C5358">
        <v>2353.9</v>
      </c>
      <c r="D5358">
        <f>MOD(A5358-1+'Peaker Keys'!$B$7,'Peaker Keys'!$B$5)</f>
        <v>5375</v>
      </c>
      <c r="E5358">
        <f>INT(D5358/'Peaker Keys'!$B$6)+1</f>
        <v>224</v>
      </c>
      <c r="F5358">
        <f>MOD(D5358,'Peaker Keys'!$B$6)</f>
        <v>23</v>
      </c>
      <c r="G5358" t="str">
        <f>VLOOKUP(E5358,Clustering!$A$6:$B$370,2,FALSE)</f>
        <v>Winter</v>
      </c>
      <c r="H5358">
        <f>IF('Peaker Keys'!$B$29&gt;0,MAX(0,MIN('Peaker Keys'!$B$10,B5358/'Peaker Keys'!$B$29)),0)</f>
        <v>0</v>
      </c>
      <c r="I5358">
        <f>MAX(0,MIN('Peaker Keys'!$B$10,C5358/'Peaker Keys'!$B$30))</f>
        <v>1.9718269744656826E-2</v>
      </c>
      <c r="J5358">
        <f>IF('Peaker Keys'!$B$31=1,H5358,I5358)</f>
        <v>0</v>
      </c>
    </row>
    <row r="5359" spans="1:10" x14ac:dyDescent="0.25">
      <c r="A5359">
        <v>5353</v>
      </c>
      <c r="B5359">
        <v>0</v>
      </c>
      <c r="C5359">
        <v>1734.7</v>
      </c>
      <c r="D5359">
        <f>MOD(A5359-1+'Peaker Keys'!$B$7,'Peaker Keys'!$B$5)</f>
        <v>5376</v>
      </c>
      <c r="E5359">
        <f>INT(D5359/'Peaker Keys'!$B$6)+1</f>
        <v>225</v>
      </c>
      <c r="F5359">
        <f>MOD(D5359,'Peaker Keys'!$B$6)</f>
        <v>0</v>
      </c>
      <c r="G5359" t="str">
        <f>VLOOKUP(E5359,Clustering!$A$6:$B$370,2,FALSE)</f>
        <v>Spring</v>
      </c>
      <c r="H5359">
        <f>IF('Peaker Keys'!$B$29&gt;0,MAX(0,MIN('Peaker Keys'!$B$10,B5359/'Peaker Keys'!$B$29)),0)</f>
        <v>0</v>
      </c>
      <c r="I5359">
        <f>MAX(0,MIN('Peaker Keys'!$B$10,C5359/'Peaker Keys'!$B$30))</f>
        <v>1.45313235592235E-2</v>
      </c>
      <c r="J5359">
        <f>IF('Peaker Keys'!$B$31=1,H5359,I5359)</f>
        <v>0</v>
      </c>
    </row>
    <row r="5360" spans="1:10" x14ac:dyDescent="0.25">
      <c r="A5360">
        <v>5354</v>
      </c>
      <c r="B5360">
        <v>0</v>
      </c>
      <c r="C5360">
        <v>811.9</v>
      </c>
      <c r="D5360">
        <f>MOD(A5360-1+'Peaker Keys'!$B$7,'Peaker Keys'!$B$5)</f>
        <v>5377</v>
      </c>
      <c r="E5360">
        <f>INT(D5360/'Peaker Keys'!$B$6)+1</f>
        <v>225</v>
      </c>
      <c r="F5360">
        <f>MOD(D5360,'Peaker Keys'!$B$6)</f>
        <v>1</v>
      </c>
      <c r="G5360" t="str">
        <f>VLOOKUP(E5360,Clustering!$A$6:$B$370,2,FALSE)</f>
        <v>Spring</v>
      </c>
      <c r="H5360">
        <f>IF('Peaker Keys'!$B$29&gt;0,MAX(0,MIN('Peaker Keys'!$B$10,B5360/'Peaker Keys'!$B$29)),0)</f>
        <v>0</v>
      </c>
      <c r="I5360">
        <f>MAX(0,MIN('Peaker Keys'!$B$10,C5360/'Peaker Keys'!$B$30))</f>
        <v>6.8011653875215067E-3</v>
      </c>
      <c r="J5360">
        <f>IF('Peaker Keys'!$B$31=1,H5360,I5360)</f>
        <v>0</v>
      </c>
    </row>
    <row r="5361" spans="1:10" x14ac:dyDescent="0.25">
      <c r="A5361">
        <v>5355</v>
      </c>
      <c r="B5361">
        <v>0</v>
      </c>
      <c r="C5361">
        <v>782.4</v>
      </c>
      <c r="D5361">
        <f>MOD(A5361-1+'Peaker Keys'!$B$7,'Peaker Keys'!$B$5)</f>
        <v>5378</v>
      </c>
      <c r="E5361">
        <f>INT(D5361/'Peaker Keys'!$B$6)+1</f>
        <v>225</v>
      </c>
      <c r="F5361">
        <f>MOD(D5361,'Peaker Keys'!$B$6)</f>
        <v>2</v>
      </c>
      <c r="G5361" t="str">
        <f>VLOOKUP(E5361,Clustering!$A$6:$B$370,2,FALSE)</f>
        <v>Spring</v>
      </c>
      <c r="H5361">
        <f>IF('Peaker Keys'!$B$29&gt;0,MAX(0,MIN('Peaker Keys'!$B$10,B5361/'Peaker Keys'!$B$29)),0)</f>
        <v>0</v>
      </c>
      <c r="I5361">
        <f>MAX(0,MIN('Peaker Keys'!$B$10,C5361/'Peaker Keys'!$B$30))</f>
        <v>6.5540482808188532E-3</v>
      </c>
      <c r="J5361">
        <f>IF('Peaker Keys'!$B$31=1,H5361,I5361)</f>
        <v>0</v>
      </c>
    </row>
    <row r="5362" spans="1:10" x14ac:dyDescent="0.25">
      <c r="A5362">
        <v>5356</v>
      </c>
      <c r="B5362">
        <v>0</v>
      </c>
      <c r="C5362">
        <v>748.2</v>
      </c>
      <c r="D5362">
        <f>MOD(A5362-1+'Peaker Keys'!$B$7,'Peaker Keys'!$B$5)</f>
        <v>5379</v>
      </c>
      <c r="E5362">
        <f>INT(D5362/'Peaker Keys'!$B$6)+1</f>
        <v>225</v>
      </c>
      <c r="F5362">
        <f>MOD(D5362,'Peaker Keys'!$B$6)</f>
        <v>3</v>
      </c>
      <c r="G5362" t="str">
        <f>VLOOKUP(E5362,Clustering!$A$6:$B$370,2,FALSE)</f>
        <v>Spring</v>
      </c>
      <c r="H5362">
        <f>IF('Peaker Keys'!$B$29&gt;0,MAX(0,MIN('Peaker Keys'!$B$10,B5362/'Peaker Keys'!$B$29)),0)</f>
        <v>0</v>
      </c>
      <c r="I5362">
        <f>MAX(0,MIN('Peaker Keys'!$B$10,C5362/'Peaker Keys'!$B$30))</f>
        <v>6.2675599740652692E-3</v>
      </c>
      <c r="J5362">
        <f>IF('Peaker Keys'!$B$31=1,H5362,I5362)</f>
        <v>0</v>
      </c>
    </row>
    <row r="5363" spans="1:10" x14ac:dyDescent="0.25">
      <c r="A5363">
        <v>5357</v>
      </c>
      <c r="B5363">
        <v>0</v>
      </c>
      <c r="C5363">
        <v>748.2</v>
      </c>
      <c r="D5363">
        <f>MOD(A5363-1+'Peaker Keys'!$B$7,'Peaker Keys'!$B$5)</f>
        <v>5380</v>
      </c>
      <c r="E5363">
        <f>INT(D5363/'Peaker Keys'!$B$6)+1</f>
        <v>225</v>
      </c>
      <c r="F5363">
        <f>MOD(D5363,'Peaker Keys'!$B$6)</f>
        <v>4</v>
      </c>
      <c r="G5363" t="str">
        <f>VLOOKUP(E5363,Clustering!$A$6:$B$370,2,FALSE)</f>
        <v>Spring</v>
      </c>
      <c r="H5363">
        <f>IF('Peaker Keys'!$B$29&gt;0,MAX(0,MIN('Peaker Keys'!$B$10,B5363/'Peaker Keys'!$B$29)),0)</f>
        <v>0</v>
      </c>
      <c r="I5363">
        <f>MAX(0,MIN('Peaker Keys'!$B$10,C5363/'Peaker Keys'!$B$30))</f>
        <v>6.2675599740652692E-3</v>
      </c>
      <c r="J5363">
        <f>IF('Peaker Keys'!$B$31=1,H5363,I5363)</f>
        <v>0</v>
      </c>
    </row>
    <row r="5364" spans="1:10" x14ac:dyDescent="0.25">
      <c r="A5364">
        <v>5358</v>
      </c>
      <c r="B5364">
        <v>0</v>
      </c>
      <c r="C5364">
        <v>748.2</v>
      </c>
      <c r="D5364">
        <f>MOD(A5364-1+'Peaker Keys'!$B$7,'Peaker Keys'!$B$5)</f>
        <v>5381</v>
      </c>
      <c r="E5364">
        <f>INT(D5364/'Peaker Keys'!$B$6)+1</f>
        <v>225</v>
      </c>
      <c r="F5364">
        <f>MOD(D5364,'Peaker Keys'!$B$6)</f>
        <v>5</v>
      </c>
      <c r="G5364" t="str">
        <f>VLOOKUP(E5364,Clustering!$A$6:$B$370,2,FALSE)</f>
        <v>Spring</v>
      </c>
      <c r="H5364">
        <f>IF('Peaker Keys'!$B$29&gt;0,MAX(0,MIN('Peaker Keys'!$B$10,B5364/'Peaker Keys'!$B$29)),0)</f>
        <v>0</v>
      </c>
      <c r="I5364">
        <f>MAX(0,MIN('Peaker Keys'!$B$10,C5364/'Peaker Keys'!$B$30))</f>
        <v>6.2675599740652692E-3</v>
      </c>
      <c r="J5364">
        <f>IF('Peaker Keys'!$B$31=1,H5364,I5364)</f>
        <v>0</v>
      </c>
    </row>
    <row r="5365" spans="1:10" x14ac:dyDescent="0.25">
      <c r="A5365">
        <v>5359</v>
      </c>
      <c r="B5365">
        <v>0</v>
      </c>
      <c r="C5365">
        <v>748.2</v>
      </c>
      <c r="D5365">
        <f>MOD(A5365-1+'Peaker Keys'!$B$7,'Peaker Keys'!$B$5)</f>
        <v>5382</v>
      </c>
      <c r="E5365">
        <f>INT(D5365/'Peaker Keys'!$B$6)+1</f>
        <v>225</v>
      </c>
      <c r="F5365">
        <f>MOD(D5365,'Peaker Keys'!$B$6)</f>
        <v>6</v>
      </c>
      <c r="G5365" t="str">
        <f>VLOOKUP(E5365,Clustering!$A$6:$B$370,2,FALSE)</f>
        <v>Spring</v>
      </c>
      <c r="H5365">
        <f>IF('Peaker Keys'!$B$29&gt;0,MAX(0,MIN('Peaker Keys'!$B$10,B5365/'Peaker Keys'!$B$29)),0)</f>
        <v>0</v>
      </c>
      <c r="I5365">
        <f>MAX(0,MIN('Peaker Keys'!$B$10,C5365/'Peaker Keys'!$B$30))</f>
        <v>6.2675599740652692E-3</v>
      </c>
      <c r="J5365">
        <f>IF('Peaker Keys'!$B$31=1,H5365,I5365)</f>
        <v>0</v>
      </c>
    </row>
    <row r="5366" spans="1:10" x14ac:dyDescent="0.25">
      <c r="A5366">
        <v>5360</v>
      </c>
      <c r="B5366">
        <v>0</v>
      </c>
      <c r="C5366">
        <v>748.2</v>
      </c>
      <c r="D5366">
        <f>MOD(A5366-1+'Peaker Keys'!$B$7,'Peaker Keys'!$B$5)</f>
        <v>5383</v>
      </c>
      <c r="E5366">
        <f>INT(D5366/'Peaker Keys'!$B$6)+1</f>
        <v>225</v>
      </c>
      <c r="F5366">
        <f>MOD(D5366,'Peaker Keys'!$B$6)</f>
        <v>7</v>
      </c>
      <c r="G5366" t="str">
        <f>VLOOKUP(E5366,Clustering!$A$6:$B$370,2,FALSE)</f>
        <v>Spring</v>
      </c>
      <c r="H5366">
        <f>IF('Peaker Keys'!$B$29&gt;0,MAX(0,MIN('Peaker Keys'!$B$10,B5366/'Peaker Keys'!$B$29)),0)</f>
        <v>0</v>
      </c>
      <c r="I5366">
        <f>MAX(0,MIN('Peaker Keys'!$B$10,C5366/'Peaker Keys'!$B$30))</f>
        <v>6.2675599740652692E-3</v>
      </c>
      <c r="J5366">
        <f>IF('Peaker Keys'!$B$31=1,H5366,I5366)</f>
        <v>0</v>
      </c>
    </row>
    <row r="5367" spans="1:10" x14ac:dyDescent="0.25">
      <c r="A5367">
        <v>5361</v>
      </c>
      <c r="B5367">
        <v>0</v>
      </c>
      <c r="C5367">
        <v>748.2</v>
      </c>
      <c r="D5367">
        <f>MOD(A5367-1+'Peaker Keys'!$B$7,'Peaker Keys'!$B$5)</f>
        <v>5384</v>
      </c>
      <c r="E5367">
        <f>INT(D5367/'Peaker Keys'!$B$6)+1</f>
        <v>225</v>
      </c>
      <c r="F5367">
        <f>MOD(D5367,'Peaker Keys'!$B$6)</f>
        <v>8</v>
      </c>
      <c r="G5367" t="str">
        <f>VLOOKUP(E5367,Clustering!$A$6:$B$370,2,FALSE)</f>
        <v>Spring</v>
      </c>
      <c r="H5367">
        <f>IF('Peaker Keys'!$B$29&gt;0,MAX(0,MIN('Peaker Keys'!$B$10,B5367/'Peaker Keys'!$B$29)),0)</f>
        <v>0</v>
      </c>
      <c r="I5367">
        <f>MAX(0,MIN('Peaker Keys'!$B$10,C5367/'Peaker Keys'!$B$30))</f>
        <v>6.2675599740652692E-3</v>
      </c>
      <c r="J5367">
        <f>IF('Peaker Keys'!$B$31=1,H5367,I5367)</f>
        <v>0</v>
      </c>
    </row>
    <row r="5368" spans="1:10" x14ac:dyDescent="0.25">
      <c r="A5368">
        <v>5362</v>
      </c>
      <c r="B5368">
        <v>0</v>
      </c>
      <c r="C5368">
        <v>811.9</v>
      </c>
      <c r="D5368">
        <f>MOD(A5368-1+'Peaker Keys'!$B$7,'Peaker Keys'!$B$5)</f>
        <v>5385</v>
      </c>
      <c r="E5368">
        <f>INT(D5368/'Peaker Keys'!$B$6)+1</f>
        <v>225</v>
      </c>
      <c r="F5368">
        <f>MOD(D5368,'Peaker Keys'!$B$6)</f>
        <v>9</v>
      </c>
      <c r="G5368" t="str">
        <f>VLOOKUP(E5368,Clustering!$A$6:$B$370,2,FALSE)</f>
        <v>Spring</v>
      </c>
      <c r="H5368">
        <f>IF('Peaker Keys'!$B$29&gt;0,MAX(0,MIN('Peaker Keys'!$B$10,B5368/'Peaker Keys'!$B$29)),0)</f>
        <v>0</v>
      </c>
      <c r="I5368">
        <f>MAX(0,MIN('Peaker Keys'!$B$10,C5368/'Peaker Keys'!$B$30))</f>
        <v>6.8011653875215067E-3</v>
      </c>
      <c r="J5368">
        <f>IF('Peaker Keys'!$B$31=1,H5368,I5368)</f>
        <v>0</v>
      </c>
    </row>
    <row r="5369" spans="1:10" x14ac:dyDescent="0.25">
      <c r="A5369">
        <v>5363</v>
      </c>
      <c r="B5369">
        <v>0</v>
      </c>
      <c r="C5369">
        <v>811.9</v>
      </c>
      <c r="D5369">
        <f>MOD(A5369-1+'Peaker Keys'!$B$7,'Peaker Keys'!$B$5)</f>
        <v>5386</v>
      </c>
      <c r="E5369">
        <f>INT(D5369/'Peaker Keys'!$B$6)+1</f>
        <v>225</v>
      </c>
      <c r="F5369">
        <f>MOD(D5369,'Peaker Keys'!$B$6)</f>
        <v>10</v>
      </c>
      <c r="G5369" t="str">
        <f>VLOOKUP(E5369,Clustering!$A$6:$B$370,2,FALSE)</f>
        <v>Spring</v>
      </c>
      <c r="H5369">
        <f>IF('Peaker Keys'!$B$29&gt;0,MAX(0,MIN('Peaker Keys'!$B$10,B5369/'Peaker Keys'!$B$29)),0)</f>
        <v>0</v>
      </c>
      <c r="I5369">
        <f>MAX(0,MIN('Peaker Keys'!$B$10,C5369/'Peaker Keys'!$B$30))</f>
        <v>6.8011653875215067E-3</v>
      </c>
      <c r="J5369">
        <f>IF('Peaker Keys'!$B$31=1,H5369,I5369)</f>
        <v>0</v>
      </c>
    </row>
    <row r="5370" spans="1:10" x14ac:dyDescent="0.25">
      <c r="A5370">
        <v>5364</v>
      </c>
      <c r="B5370">
        <v>0</v>
      </c>
      <c r="C5370">
        <v>748.2</v>
      </c>
      <c r="D5370">
        <f>MOD(A5370-1+'Peaker Keys'!$B$7,'Peaker Keys'!$B$5)</f>
        <v>5387</v>
      </c>
      <c r="E5370">
        <f>INT(D5370/'Peaker Keys'!$B$6)+1</f>
        <v>225</v>
      </c>
      <c r="F5370">
        <f>MOD(D5370,'Peaker Keys'!$B$6)</f>
        <v>11</v>
      </c>
      <c r="G5370" t="str">
        <f>VLOOKUP(E5370,Clustering!$A$6:$B$370,2,FALSE)</f>
        <v>Spring</v>
      </c>
      <c r="H5370">
        <f>IF('Peaker Keys'!$B$29&gt;0,MAX(0,MIN('Peaker Keys'!$B$10,B5370/'Peaker Keys'!$B$29)),0)</f>
        <v>0</v>
      </c>
      <c r="I5370">
        <f>MAX(0,MIN('Peaker Keys'!$B$10,C5370/'Peaker Keys'!$B$30))</f>
        <v>6.2675599740652692E-3</v>
      </c>
      <c r="J5370">
        <f>IF('Peaker Keys'!$B$31=1,H5370,I5370)</f>
        <v>0</v>
      </c>
    </row>
    <row r="5371" spans="1:10" x14ac:dyDescent="0.25">
      <c r="A5371">
        <v>5365</v>
      </c>
      <c r="B5371">
        <v>0</v>
      </c>
      <c r="C5371">
        <v>811.9</v>
      </c>
      <c r="D5371">
        <f>MOD(A5371-1+'Peaker Keys'!$B$7,'Peaker Keys'!$B$5)</f>
        <v>5388</v>
      </c>
      <c r="E5371">
        <f>INT(D5371/'Peaker Keys'!$B$6)+1</f>
        <v>225</v>
      </c>
      <c r="F5371">
        <f>MOD(D5371,'Peaker Keys'!$B$6)</f>
        <v>12</v>
      </c>
      <c r="G5371" t="str">
        <f>VLOOKUP(E5371,Clustering!$A$6:$B$370,2,FALSE)</f>
        <v>Spring</v>
      </c>
      <c r="H5371">
        <f>IF('Peaker Keys'!$B$29&gt;0,MAX(0,MIN('Peaker Keys'!$B$10,B5371/'Peaker Keys'!$B$29)),0)</f>
        <v>0</v>
      </c>
      <c r="I5371">
        <f>MAX(0,MIN('Peaker Keys'!$B$10,C5371/'Peaker Keys'!$B$30))</f>
        <v>6.8011653875215067E-3</v>
      </c>
      <c r="J5371">
        <f>IF('Peaker Keys'!$B$31=1,H5371,I5371)</f>
        <v>0</v>
      </c>
    </row>
    <row r="5372" spans="1:10" x14ac:dyDescent="0.25">
      <c r="A5372">
        <v>5366</v>
      </c>
      <c r="B5372">
        <v>0</v>
      </c>
      <c r="C5372">
        <v>811.9</v>
      </c>
      <c r="D5372">
        <f>MOD(A5372-1+'Peaker Keys'!$B$7,'Peaker Keys'!$B$5)</f>
        <v>5389</v>
      </c>
      <c r="E5372">
        <f>INT(D5372/'Peaker Keys'!$B$6)+1</f>
        <v>225</v>
      </c>
      <c r="F5372">
        <f>MOD(D5372,'Peaker Keys'!$B$6)</f>
        <v>13</v>
      </c>
      <c r="G5372" t="str">
        <f>VLOOKUP(E5372,Clustering!$A$6:$B$370,2,FALSE)</f>
        <v>Spring</v>
      </c>
      <c r="H5372">
        <f>IF('Peaker Keys'!$B$29&gt;0,MAX(0,MIN('Peaker Keys'!$B$10,B5372/'Peaker Keys'!$B$29)),0)</f>
        <v>0</v>
      </c>
      <c r="I5372">
        <f>MAX(0,MIN('Peaker Keys'!$B$10,C5372/'Peaker Keys'!$B$30))</f>
        <v>6.8011653875215067E-3</v>
      </c>
      <c r="J5372">
        <f>IF('Peaker Keys'!$B$31=1,H5372,I5372)</f>
        <v>0</v>
      </c>
    </row>
    <row r="5373" spans="1:10" x14ac:dyDescent="0.25">
      <c r="A5373">
        <v>5367</v>
      </c>
      <c r="B5373">
        <v>0</v>
      </c>
      <c r="C5373">
        <v>1184.0999999999999</v>
      </c>
      <c r="D5373">
        <f>MOD(A5373-1+'Peaker Keys'!$B$7,'Peaker Keys'!$B$5)</f>
        <v>5390</v>
      </c>
      <c r="E5373">
        <f>INT(D5373/'Peaker Keys'!$B$6)+1</f>
        <v>225</v>
      </c>
      <c r="F5373">
        <f>MOD(D5373,'Peaker Keys'!$B$6)</f>
        <v>14</v>
      </c>
      <c r="G5373" t="str">
        <f>VLOOKUP(E5373,Clustering!$A$6:$B$370,2,FALSE)</f>
        <v>Spring</v>
      </c>
      <c r="H5373">
        <f>IF('Peaker Keys'!$B$29&gt;0,MAX(0,MIN('Peaker Keys'!$B$10,B5373/'Peaker Keys'!$B$29)),0)</f>
        <v>0</v>
      </c>
      <c r="I5373">
        <f>MAX(0,MIN('Peaker Keys'!$B$10,C5373/'Peaker Keys'!$B$30))</f>
        <v>9.9190293575122743E-3</v>
      </c>
      <c r="J5373">
        <f>IF('Peaker Keys'!$B$31=1,H5373,I5373)</f>
        <v>0</v>
      </c>
    </row>
    <row r="5374" spans="1:10" x14ac:dyDescent="0.25">
      <c r="A5374">
        <v>5368</v>
      </c>
      <c r="B5374">
        <v>0</v>
      </c>
      <c r="C5374">
        <v>1295.9000000000001</v>
      </c>
      <c r="D5374">
        <f>MOD(A5374-1+'Peaker Keys'!$B$7,'Peaker Keys'!$B$5)</f>
        <v>5391</v>
      </c>
      <c r="E5374">
        <f>INT(D5374/'Peaker Keys'!$B$6)+1</f>
        <v>225</v>
      </c>
      <c r="F5374">
        <f>MOD(D5374,'Peaker Keys'!$B$6)</f>
        <v>15</v>
      </c>
      <c r="G5374" t="str">
        <f>VLOOKUP(E5374,Clustering!$A$6:$B$370,2,FALSE)</f>
        <v>Spring</v>
      </c>
      <c r="H5374">
        <f>IF('Peaker Keys'!$B$29&gt;0,MAX(0,MIN('Peaker Keys'!$B$10,B5374/'Peaker Keys'!$B$29)),0)</f>
        <v>0</v>
      </c>
      <c r="I5374">
        <f>MAX(0,MIN('Peaker Keys'!$B$10,C5374/'Peaker Keys'!$B$30))</f>
        <v>1.085556130765996E-2</v>
      </c>
      <c r="J5374">
        <f>IF('Peaker Keys'!$B$31=1,H5374,I5374)</f>
        <v>0</v>
      </c>
    </row>
    <row r="5375" spans="1:10" x14ac:dyDescent="0.25">
      <c r="A5375">
        <v>5369</v>
      </c>
      <c r="B5375">
        <v>0</v>
      </c>
      <c r="C5375">
        <v>1505.5</v>
      </c>
      <c r="D5375">
        <f>MOD(A5375-1+'Peaker Keys'!$B$7,'Peaker Keys'!$B$5)</f>
        <v>5392</v>
      </c>
      <c r="E5375">
        <f>INT(D5375/'Peaker Keys'!$B$6)+1</f>
        <v>225</v>
      </c>
      <c r="F5375">
        <f>MOD(D5375,'Peaker Keys'!$B$6)</f>
        <v>16</v>
      </c>
      <c r="G5375" t="str">
        <f>VLOOKUP(E5375,Clustering!$A$6:$B$370,2,FALSE)</f>
        <v>Spring</v>
      </c>
      <c r="H5375">
        <f>IF('Peaker Keys'!$B$29&gt;0,MAX(0,MIN('Peaker Keys'!$B$10,B5375/'Peaker Keys'!$B$29)),0)</f>
        <v>0</v>
      </c>
      <c r="I5375">
        <f>MAX(0,MIN('Peaker Keys'!$B$10,C5375/'Peaker Keys'!$B$30))</f>
        <v>1.2611349292910001E-2</v>
      </c>
      <c r="J5375">
        <f>IF('Peaker Keys'!$B$31=1,H5375,I5375)</f>
        <v>0</v>
      </c>
    </row>
    <row r="5376" spans="1:10" x14ac:dyDescent="0.25">
      <c r="A5376">
        <v>5370</v>
      </c>
      <c r="B5376">
        <v>0</v>
      </c>
      <c r="C5376">
        <v>1857.9</v>
      </c>
      <c r="D5376">
        <f>MOD(A5376-1+'Peaker Keys'!$B$7,'Peaker Keys'!$B$5)</f>
        <v>5393</v>
      </c>
      <c r="E5376">
        <f>INT(D5376/'Peaker Keys'!$B$6)+1</f>
        <v>225</v>
      </c>
      <c r="F5376">
        <f>MOD(D5376,'Peaker Keys'!$B$6)</f>
        <v>17</v>
      </c>
      <c r="G5376" t="str">
        <f>VLOOKUP(E5376,Clustering!$A$6:$B$370,2,FALSE)</f>
        <v>Spring</v>
      </c>
      <c r="H5376">
        <f>IF('Peaker Keys'!$B$29&gt;0,MAX(0,MIN('Peaker Keys'!$B$10,B5376/'Peaker Keys'!$B$29)),0)</f>
        <v>0</v>
      </c>
      <c r="I5376">
        <f>MAX(0,MIN('Peaker Keys'!$B$10,C5376/'Peaker Keys'!$B$30))</f>
        <v>1.5563351611622379E-2</v>
      </c>
      <c r="J5376">
        <f>IF('Peaker Keys'!$B$31=1,H5376,I5376)</f>
        <v>0</v>
      </c>
    </row>
    <row r="5377" spans="1:10" x14ac:dyDescent="0.25">
      <c r="A5377">
        <v>5371</v>
      </c>
      <c r="B5377">
        <v>0</v>
      </c>
      <c r="C5377">
        <v>2897.9</v>
      </c>
      <c r="D5377">
        <f>MOD(A5377-1+'Peaker Keys'!$B$7,'Peaker Keys'!$B$5)</f>
        <v>5394</v>
      </c>
      <c r="E5377">
        <f>INT(D5377/'Peaker Keys'!$B$6)+1</f>
        <v>225</v>
      </c>
      <c r="F5377">
        <f>MOD(D5377,'Peaker Keys'!$B$6)</f>
        <v>18</v>
      </c>
      <c r="G5377" t="str">
        <f>VLOOKUP(E5377,Clustering!$A$6:$B$370,2,FALSE)</f>
        <v>Spring</v>
      </c>
      <c r="H5377">
        <f>IF('Peaker Keys'!$B$29&gt;0,MAX(0,MIN('Peaker Keys'!$B$10,B5377/'Peaker Keys'!$B$29)),0)</f>
        <v>0</v>
      </c>
      <c r="I5377">
        <f>MAX(0,MIN('Peaker Keys'!$B$10,C5377/'Peaker Keys'!$B$30))</f>
        <v>2.427527672927525E-2</v>
      </c>
      <c r="J5377">
        <f>IF('Peaker Keys'!$B$31=1,H5377,I5377)</f>
        <v>0</v>
      </c>
    </row>
    <row r="5378" spans="1:10" x14ac:dyDescent="0.25">
      <c r="A5378">
        <v>5372</v>
      </c>
      <c r="B5378">
        <v>0</v>
      </c>
      <c r="C5378">
        <v>3336.6</v>
      </c>
      <c r="D5378">
        <f>MOD(A5378-1+'Peaker Keys'!$B$7,'Peaker Keys'!$B$5)</f>
        <v>5395</v>
      </c>
      <c r="E5378">
        <f>INT(D5378/'Peaker Keys'!$B$6)+1</f>
        <v>225</v>
      </c>
      <c r="F5378">
        <f>MOD(D5378,'Peaker Keys'!$B$6)</f>
        <v>19</v>
      </c>
      <c r="G5378" t="str">
        <f>VLOOKUP(E5378,Clustering!$A$6:$B$370,2,FALSE)</f>
        <v>Spring</v>
      </c>
      <c r="H5378">
        <f>IF('Peaker Keys'!$B$29&gt;0,MAX(0,MIN('Peaker Keys'!$B$10,B5378/'Peaker Keys'!$B$29)),0)</f>
        <v>0</v>
      </c>
      <c r="I5378">
        <f>MAX(0,MIN('Peaker Keys'!$B$10,C5378/'Peaker Keys'!$B$30))</f>
        <v>2.7950201295731322E-2</v>
      </c>
      <c r="J5378">
        <f>IF('Peaker Keys'!$B$31=1,H5378,I5378)</f>
        <v>0</v>
      </c>
    </row>
    <row r="5379" spans="1:10" x14ac:dyDescent="0.25">
      <c r="A5379">
        <v>5373</v>
      </c>
      <c r="B5379">
        <v>0</v>
      </c>
      <c r="C5379">
        <v>7481.2</v>
      </c>
      <c r="D5379">
        <f>MOD(A5379-1+'Peaker Keys'!$B$7,'Peaker Keys'!$B$5)</f>
        <v>5396</v>
      </c>
      <c r="E5379">
        <f>INT(D5379/'Peaker Keys'!$B$6)+1</f>
        <v>225</v>
      </c>
      <c r="F5379">
        <f>MOD(D5379,'Peaker Keys'!$B$6)</f>
        <v>20</v>
      </c>
      <c r="G5379" t="str">
        <f>VLOOKUP(E5379,Clustering!$A$6:$B$370,2,FALSE)</f>
        <v>Spring</v>
      </c>
      <c r="H5379">
        <f>IF('Peaker Keys'!$B$29&gt;0,MAX(0,MIN('Peaker Keys'!$B$10,B5379/'Peaker Keys'!$B$29)),0)</f>
        <v>0</v>
      </c>
      <c r="I5379">
        <f>MAX(0,MIN('Peaker Keys'!$B$10,C5379/'Peaker Keys'!$B$30))</f>
        <v>6.2668898259792952E-2</v>
      </c>
      <c r="J5379">
        <f>IF('Peaker Keys'!$B$31=1,H5379,I5379)</f>
        <v>0</v>
      </c>
    </row>
    <row r="5380" spans="1:10" x14ac:dyDescent="0.25">
      <c r="A5380">
        <v>5374</v>
      </c>
      <c r="B5380">
        <v>0</v>
      </c>
      <c r="C5380">
        <v>6121.2</v>
      </c>
      <c r="D5380">
        <f>MOD(A5380-1+'Peaker Keys'!$B$7,'Peaker Keys'!$B$5)</f>
        <v>5397</v>
      </c>
      <c r="E5380">
        <f>INT(D5380/'Peaker Keys'!$B$6)+1</f>
        <v>225</v>
      </c>
      <c r="F5380">
        <f>MOD(D5380,'Peaker Keys'!$B$6)</f>
        <v>21</v>
      </c>
      <c r="G5380" t="str">
        <f>VLOOKUP(E5380,Clustering!$A$6:$B$370,2,FALSE)</f>
        <v>Spring</v>
      </c>
      <c r="H5380">
        <f>IF('Peaker Keys'!$B$29&gt;0,MAX(0,MIN('Peaker Keys'!$B$10,B5380/'Peaker Keys'!$B$29)),0)</f>
        <v>0</v>
      </c>
      <c r="I5380">
        <f>MAX(0,MIN('Peaker Keys'!$B$10,C5380/'Peaker Keys'!$B$30))</f>
        <v>5.1276380798246889E-2</v>
      </c>
      <c r="J5380">
        <f>IF('Peaker Keys'!$B$31=1,H5380,I5380)</f>
        <v>0</v>
      </c>
    </row>
    <row r="5381" spans="1:10" x14ac:dyDescent="0.25">
      <c r="A5381">
        <v>5375</v>
      </c>
      <c r="B5381">
        <v>0</v>
      </c>
      <c r="C5381">
        <v>2977.2</v>
      </c>
      <c r="D5381">
        <f>MOD(A5381-1+'Peaker Keys'!$B$7,'Peaker Keys'!$B$5)</f>
        <v>5398</v>
      </c>
      <c r="E5381">
        <f>INT(D5381/'Peaker Keys'!$B$6)+1</f>
        <v>225</v>
      </c>
      <c r="F5381">
        <f>MOD(D5381,'Peaker Keys'!$B$6)</f>
        <v>22</v>
      </c>
      <c r="G5381" t="str">
        <f>VLOOKUP(E5381,Clustering!$A$6:$B$370,2,FALSE)</f>
        <v>Spring</v>
      </c>
      <c r="H5381">
        <f>IF('Peaker Keys'!$B$29&gt;0,MAX(0,MIN('Peaker Keys'!$B$10,B5381/'Peaker Keys'!$B$29)),0)</f>
        <v>0</v>
      </c>
      <c r="I5381">
        <f>MAX(0,MIN('Peaker Keys'!$B$10,C5381/'Peaker Keys'!$B$30))</f>
        <v>2.4939561019496282E-2</v>
      </c>
      <c r="J5381">
        <f>IF('Peaker Keys'!$B$31=1,H5381,I5381)</f>
        <v>0</v>
      </c>
    </row>
    <row r="5382" spans="1:10" x14ac:dyDescent="0.25">
      <c r="A5382">
        <v>5376</v>
      </c>
      <c r="B5382">
        <v>0</v>
      </c>
      <c r="C5382">
        <v>1457.1</v>
      </c>
      <c r="D5382">
        <f>MOD(A5382-1+'Peaker Keys'!$B$7,'Peaker Keys'!$B$5)</f>
        <v>5399</v>
      </c>
      <c r="E5382">
        <f>INT(D5382/'Peaker Keys'!$B$6)+1</f>
        <v>225</v>
      </c>
      <c r="F5382">
        <f>MOD(D5382,'Peaker Keys'!$B$6)</f>
        <v>23</v>
      </c>
      <c r="G5382" t="str">
        <f>VLOOKUP(E5382,Clustering!$A$6:$B$370,2,FALSE)</f>
        <v>Spring</v>
      </c>
      <c r="H5382">
        <f>IF('Peaker Keys'!$B$29&gt;0,MAX(0,MIN('Peaker Keys'!$B$10,B5382/'Peaker Keys'!$B$29)),0)</f>
        <v>0</v>
      </c>
      <c r="I5382">
        <f>MAX(0,MIN('Peaker Keys'!$B$10,C5382/'Peaker Keys'!$B$30))</f>
        <v>1.2205909700896155E-2</v>
      </c>
      <c r="J5382">
        <f>IF('Peaker Keys'!$B$31=1,H5382,I5382)</f>
        <v>0</v>
      </c>
    </row>
    <row r="5383" spans="1:10" x14ac:dyDescent="0.25">
      <c r="A5383">
        <v>5377</v>
      </c>
      <c r="B5383">
        <v>0</v>
      </c>
      <c r="C5383">
        <v>649.79999999999995</v>
      </c>
      <c r="D5383">
        <f>MOD(A5383-1+'Peaker Keys'!$B$7,'Peaker Keys'!$B$5)</f>
        <v>5400</v>
      </c>
      <c r="E5383">
        <f>INT(D5383/'Peaker Keys'!$B$6)+1</f>
        <v>226</v>
      </c>
      <c r="F5383">
        <f>MOD(D5383,'Peaker Keys'!$B$6)</f>
        <v>0</v>
      </c>
      <c r="G5383" t="str">
        <f>VLOOKUP(E5383,Clustering!$A$6:$B$370,2,FALSE)</f>
        <v>Summer Peak</v>
      </c>
      <c r="H5383">
        <f>IF('Peaker Keys'!$B$29&gt;0,MAX(0,MIN('Peaker Keys'!$B$10,B5383/'Peaker Keys'!$B$29)),0)</f>
        <v>0</v>
      </c>
      <c r="I5383">
        <f>MAX(0,MIN('Peaker Keys'!$B$10,C5383/'Peaker Keys'!$B$30))</f>
        <v>5.4432778283181119E-3</v>
      </c>
      <c r="J5383">
        <f>IF('Peaker Keys'!$B$31=1,H5383,I5383)</f>
        <v>0</v>
      </c>
    </row>
    <row r="5384" spans="1:10" x14ac:dyDescent="0.25">
      <c r="A5384">
        <v>5378</v>
      </c>
      <c r="B5384">
        <v>0</v>
      </c>
      <c r="C5384">
        <v>466.4</v>
      </c>
      <c r="D5384">
        <f>MOD(A5384-1+'Peaker Keys'!$B$7,'Peaker Keys'!$B$5)</f>
        <v>5401</v>
      </c>
      <c r="E5384">
        <f>INT(D5384/'Peaker Keys'!$B$6)+1</f>
        <v>226</v>
      </c>
      <c r="F5384">
        <f>MOD(D5384,'Peaker Keys'!$B$6)</f>
        <v>1</v>
      </c>
      <c r="G5384" t="str">
        <f>VLOOKUP(E5384,Clustering!$A$6:$B$370,2,FALSE)</f>
        <v>Summer Peak</v>
      </c>
      <c r="H5384">
        <f>IF('Peaker Keys'!$B$29&gt;0,MAX(0,MIN('Peaker Keys'!$B$10,B5384/'Peaker Keys'!$B$29)),0)</f>
        <v>0</v>
      </c>
      <c r="I5384">
        <f>MAX(0,MIN('Peaker Keys'!$B$10,C5384/'Peaker Keys'!$B$30))</f>
        <v>3.9069633412243268E-3</v>
      </c>
      <c r="J5384">
        <f>IF('Peaker Keys'!$B$31=1,H5384,I5384)</f>
        <v>0</v>
      </c>
    </row>
    <row r="5385" spans="1:10" x14ac:dyDescent="0.25">
      <c r="A5385">
        <v>5379</v>
      </c>
      <c r="B5385">
        <v>0</v>
      </c>
      <c r="C5385">
        <v>466.4</v>
      </c>
      <c r="D5385">
        <f>MOD(A5385-1+'Peaker Keys'!$B$7,'Peaker Keys'!$B$5)</f>
        <v>5402</v>
      </c>
      <c r="E5385">
        <f>INT(D5385/'Peaker Keys'!$B$6)+1</f>
        <v>226</v>
      </c>
      <c r="F5385">
        <f>MOD(D5385,'Peaker Keys'!$B$6)</f>
        <v>2</v>
      </c>
      <c r="G5385" t="str">
        <f>VLOOKUP(E5385,Clustering!$A$6:$B$370,2,FALSE)</f>
        <v>Summer Peak</v>
      </c>
      <c r="H5385">
        <f>IF('Peaker Keys'!$B$29&gt;0,MAX(0,MIN('Peaker Keys'!$B$10,B5385/'Peaker Keys'!$B$29)),0)</f>
        <v>0</v>
      </c>
      <c r="I5385">
        <f>MAX(0,MIN('Peaker Keys'!$B$10,C5385/'Peaker Keys'!$B$30))</f>
        <v>3.9069633412243268E-3</v>
      </c>
      <c r="J5385">
        <f>IF('Peaker Keys'!$B$31=1,H5385,I5385)</f>
        <v>0</v>
      </c>
    </row>
    <row r="5386" spans="1:10" x14ac:dyDescent="0.25">
      <c r="A5386">
        <v>5380</v>
      </c>
      <c r="B5386">
        <v>0</v>
      </c>
      <c r="C5386">
        <v>466.4</v>
      </c>
      <c r="D5386">
        <f>MOD(A5386-1+'Peaker Keys'!$B$7,'Peaker Keys'!$B$5)</f>
        <v>5403</v>
      </c>
      <c r="E5386">
        <f>INT(D5386/'Peaker Keys'!$B$6)+1</f>
        <v>226</v>
      </c>
      <c r="F5386">
        <f>MOD(D5386,'Peaker Keys'!$B$6)</f>
        <v>3</v>
      </c>
      <c r="G5386" t="str">
        <f>VLOOKUP(E5386,Clustering!$A$6:$B$370,2,FALSE)</f>
        <v>Summer Peak</v>
      </c>
      <c r="H5386">
        <f>IF('Peaker Keys'!$B$29&gt;0,MAX(0,MIN('Peaker Keys'!$B$10,B5386/'Peaker Keys'!$B$29)),0)</f>
        <v>0</v>
      </c>
      <c r="I5386">
        <f>MAX(0,MIN('Peaker Keys'!$B$10,C5386/'Peaker Keys'!$B$30))</f>
        <v>3.9069633412243268E-3</v>
      </c>
      <c r="J5386">
        <f>IF('Peaker Keys'!$B$31=1,H5386,I5386)</f>
        <v>0</v>
      </c>
    </row>
    <row r="5387" spans="1:10" x14ac:dyDescent="0.25">
      <c r="A5387">
        <v>5381</v>
      </c>
      <c r="B5387">
        <v>0</v>
      </c>
      <c r="C5387">
        <v>466.4</v>
      </c>
      <c r="D5387">
        <f>MOD(A5387-1+'Peaker Keys'!$B$7,'Peaker Keys'!$B$5)</f>
        <v>5404</v>
      </c>
      <c r="E5387">
        <f>INT(D5387/'Peaker Keys'!$B$6)+1</f>
        <v>226</v>
      </c>
      <c r="F5387">
        <f>MOD(D5387,'Peaker Keys'!$B$6)</f>
        <v>4</v>
      </c>
      <c r="G5387" t="str">
        <f>VLOOKUP(E5387,Clustering!$A$6:$B$370,2,FALSE)</f>
        <v>Summer Peak</v>
      </c>
      <c r="H5387">
        <f>IF('Peaker Keys'!$B$29&gt;0,MAX(0,MIN('Peaker Keys'!$B$10,B5387/'Peaker Keys'!$B$29)),0)</f>
        <v>0</v>
      </c>
      <c r="I5387">
        <f>MAX(0,MIN('Peaker Keys'!$B$10,C5387/'Peaker Keys'!$B$30))</f>
        <v>3.9069633412243268E-3</v>
      </c>
      <c r="J5387">
        <f>IF('Peaker Keys'!$B$31=1,H5387,I5387)</f>
        <v>0</v>
      </c>
    </row>
    <row r="5388" spans="1:10" x14ac:dyDescent="0.25">
      <c r="A5388">
        <v>5382</v>
      </c>
      <c r="B5388">
        <v>0</v>
      </c>
      <c r="C5388">
        <v>402.9</v>
      </c>
      <c r="D5388">
        <f>MOD(A5388-1+'Peaker Keys'!$B$7,'Peaker Keys'!$B$5)</f>
        <v>5405</v>
      </c>
      <c r="E5388">
        <f>INT(D5388/'Peaker Keys'!$B$6)+1</f>
        <v>226</v>
      </c>
      <c r="F5388">
        <f>MOD(D5388,'Peaker Keys'!$B$6)</f>
        <v>5</v>
      </c>
      <c r="G5388" t="str">
        <f>VLOOKUP(E5388,Clustering!$A$6:$B$370,2,FALSE)</f>
        <v>Summer Peak</v>
      </c>
      <c r="H5388">
        <f>IF('Peaker Keys'!$B$29&gt;0,MAX(0,MIN('Peaker Keys'!$B$10,B5388/'Peaker Keys'!$B$29)),0)</f>
        <v>0</v>
      </c>
      <c r="I5388">
        <f>MAX(0,MIN('Peaker Keys'!$B$10,C5388/'Peaker Keys'!$B$30))</f>
        <v>3.3750332979830214E-3</v>
      </c>
      <c r="J5388">
        <f>IF('Peaker Keys'!$B$31=1,H5388,I5388)</f>
        <v>0</v>
      </c>
    </row>
    <row r="5389" spans="1:10" x14ac:dyDescent="0.25">
      <c r="A5389">
        <v>5383</v>
      </c>
      <c r="B5389">
        <v>0</v>
      </c>
      <c r="C5389">
        <v>402.8</v>
      </c>
      <c r="D5389">
        <f>MOD(A5389-1+'Peaker Keys'!$B$7,'Peaker Keys'!$B$5)</f>
        <v>5406</v>
      </c>
      <c r="E5389">
        <f>INT(D5389/'Peaker Keys'!$B$6)+1</f>
        <v>226</v>
      </c>
      <c r="F5389">
        <f>MOD(D5389,'Peaker Keys'!$B$6)</f>
        <v>6</v>
      </c>
      <c r="G5389" t="str">
        <f>VLOOKUP(E5389,Clustering!$A$6:$B$370,2,FALSE)</f>
        <v>Summer Peak</v>
      </c>
      <c r="H5389">
        <f>IF('Peaker Keys'!$B$29&gt;0,MAX(0,MIN('Peaker Keys'!$B$10,B5389/'Peaker Keys'!$B$29)),0)</f>
        <v>0</v>
      </c>
      <c r="I5389">
        <f>MAX(0,MIN('Peaker Keys'!$B$10,C5389/'Peaker Keys'!$B$30))</f>
        <v>3.374195612875555E-3</v>
      </c>
      <c r="J5389">
        <f>IF('Peaker Keys'!$B$31=1,H5389,I5389)</f>
        <v>0</v>
      </c>
    </row>
    <row r="5390" spans="1:10" x14ac:dyDescent="0.25">
      <c r="A5390">
        <v>5384</v>
      </c>
      <c r="B5390">
        <v>0</v>
      </c>
      <c r="C5390">
        <v>402.8</v>
      </c>
      <c r="D5390">
        <f>MOD(A5390-1+'Peaker Keys'!$B$7,'Peaker Keys'!$B$5)</f>
        <v>5407</v>
      </c>
      <c r="E5390">
        <f>INT(D5390/'Peaker Keys'!$B$6)+1</f>
        <v>226</v>
      </c>
      <c r="F5390">
        <f>MOD(D5390,'Peaker Keys'!$B$6)</f>
        <v>7</v>
      </c>
      <c r="G5390" t="str">
        <f>VLOOKUP(E5390,Clustering!$A$6:$B$370,2,FALSE)</f>
        <v>Summer Peak</v>
      </c>
      <c r="H5390">
        <f>IF('Peaker Keys'!$B$29&gt;0,MAX(0,MIN('Peaker Keys'!$B$10,B5390/'Peaker Keys'!$B$29)),0)</f>
        <v>0</v>
      </c>
      <c r="I5390">
        <f>MAX(0,MIN('Peaker Keys'!$B$10,C5390/'Peaker Keys'!$B$30))</f>
        <v>3.374195612875555E-3</v>
      </c>
      <c r="J5390">
        <f>IF('Peaker Keys'!$B$31=1,H5390,I5390)</f>
        <v>0</v>
      </c>
    </row>
    <row r="5391" spans="1:10" x14ac:dyDescent="0.25">
      <c r="A5391">
        <v>5385</v>
      </c>
      <c r="B5391">
        <v>0</v>
      </c>
      <c r="C5391">
        <v>402.8</v>
      </c>
      <c r="D5391">
        <f>MOD(A5391-1+'Peaker Keys'!$B$7,'Peaker Keys'!$B$5)</f>
        <v>5408</v>
      </c>
      <c r="E5391">
        <f>INT(D5391/'Peaker Keys'!$B$6)+1</f>
        <v>226</v>
      </c>
      <c r="F5391">
        <f>MOD(D5391,'Peaker Keys'!$B$6)</f>
        <v>8</v>
      </c>
      <c r="G5391" t="str">
        <f>VLOOKUP(E5391,Clustering!$A$6:$B$370,2,FALSE)</f>
        <v>Summer Peak</v>
      </c>
      <c r="H5391">
        <f>IF('Peaker Keys'!$B$29&gt;0,MAX(0,MIN('Peaker Keys'!$B$10,B5391/'Peaker Keys'!$B$29)),0)</f>
        <v>0</v>
      </c>
      <c r="I5391">
        <f>MAX(0,MIN('Peaker Keys'!$B$10,C5391/'Peaker Keys'!$B$30))</f>
        <v>3.374195612875555E-3</v>
      </c>
      <c r="J5391">
        <f>IF('Peaker Keys'!$B$31=1,H5391,I5391)</f>
        <v>0</v>
      </c>
    </row>
    <row r="5392" spans="1:10" x14ac:dyDescent="0.25">
      <c r="A5392">
        <v>5386</v>
      </c>
      <c r="B5392">
        <v>0</v>
      </c>
      <c r="C5392">
        <v>402.8</v>
      </c>
      <c r="D5392">
        <f>MOD(A5392-1+'Peaker Keys'!$B$7,'Peaker Keys'!$B$5)</f>
        <v>5409</v>
      </c>
      <c r="E5392">
        <f>INT(D5392/'Peaker Keys'!$B$6)+1</f>
        <v>226</v>
      </c>
      <c r="F5392">
        <f>MOD(D5392,'Peaker Keys'!$B$6)</f>
        <v>9</v>
      </c>
      <c r="G5392" t="str">
        <f>VLOOKUP(E5392,Clustering!$A$6:$B$370,2,FALSE)</f>
        <v>Summer Peak</v>
      </c>
      <c r="H5392">
        <f>IF('Peaker Keys'!$B$29&gt;0,MAX(0,MIN('Peaker Keys'!$B$10,B5392/'Peaker Keys'!$B$29)),0)</f>
        <v>0</v>
      </c>
      <c r="I5392">
        <f>MAX(0,MIN('Peaker Keys'!$B$10,C5392/'Peaker Keys'!$B$30))</f>
        <v>3.374195612875555E-3</v>
      </c>
      <c r="J5392">
        <f>IF('Peaker Keys'!$B$31=1,H5392,I5392)</f>
        <v>0</v>
      </c>
    </row>
    <row r="5393" spans="1:10" x14ac:dyDescent="0.25">
      <c r="A5393">
        <v>5387</v>
      </c>
      <c r="B5393">
        <v>0</v>
      </c>
      <c r="C5393">
        <v>402.8</v>
      </c>
      <c r="D5393">
        <f>MOD(A5393-1+'Peaker Keys'!$B$7,'Peaker Keys'!$B$5)</f>
        <v>5410</v>
      </c>
      <c r="E5393">
        <f>INT(D5393/'Peaker Keys'!$B$6)+1</f>
        <v>226</v>
      </c>
      <c r="F5393">
        <f>MOD(D5393,'Peaker Keys'!$B$6)</f>
        <v>10</v>
      </c>
      <c r="G5393" t="str">
        <f>VLOOKUP(E5393,Clustering!$A$6:$B$370,2,FALSE)</f>
        <v>Summer Peak</v>
      </c>
      <c r="H5393">
        <f>IF('Peaker Keys'!$B$29&gt;0,MAX(0,MIN('Peaker Keys'!$B$10,B5393/'Peaker Keys'!$B$29)),0)</f>
        <v>0</v>
      </c>
      <c r="I5393">
        <f>MAX(0,MIN('Peaker Keys'!$B$10,C5393/'Peaker Keys'!$B$30))</f>
        <v>3.374195612875555E-3</v>
      </c>
      <c r="J5393">
        <f>IF('Peaker Keys'!$B$31=1,H5393,I5393)</f>
        <v>0</v>
      </c>
    </row>
    <row r="5394" spans="1:10" x14ac:dyDescent="0.25">
      <c r="A5394">
        <v>5388</v>
      </c>
      <c r="B5394">
        <v>0</v>
      </c>
      <c r="C5394">
        <v>402.8</v>
      </c>
      <c r="D5394">
        <f>MOD(A5394-1+'Peaker Keys'!$B$7,'Peaker Keys'!$B$5)</f>
        <v>5411</v>
      </c>
      <c r="E5394">
        <f>INT(D5394/'Peaker Keys'!$B$6)+1</f>
        <v>226</v>
      </c>
      <c r="F5394">
        <f>MOD(D5394,'Peaker Keys'!$B$6)</f>
        <v>11</v>
      </c>
      <c r="G5394" t="str">
        <f>VLOOKUP(E5394,Clustering!$A$6:$B$370,2,FALSE)</f>
        <v>Summer Peak</v>
      </c>
      <c r="H5394">
        <f>IF('Peaker Keys'!$B$29&gt;0,MAX(0,MIN('Peaker Keys'!$B$10,B5394/'Peaker Keys'!$B$29)),0)</f>
        <v>0</v>
      </c>
      <c r="I5394">
        <f>MAX(0,MIN('Peaker Keys'!$B$10,C5394/'Peaker Keys'!$B$30))</f>
        <v>3.374195612875555E-3</v>
      </c>
      <c r="J5394">
        <f>IF('Peaker Keys'!$B$31=1,H5394,I5394)</f>
        <v>0</v>
      </c>
    </row>
    <row r="5395" spans="1:10" x14ac:dyDescent="0.25">
      <c r="A5395">
        <v>5389</v>
      </c>
      <c r="B5395">
        <v>0</v>
      </c>
      <c r="C5395">
        <v>436.7</v>
      </c>
      <c r="D5395">
        <f>MOD(A5395-1+'Peaker Keys'!$B$7,'Peaker Keys'!$B$5)</f>
        <v>5412</v>
      </c>
      <c r="E5395">
        <f>INT(D5395/'Peaker Keys'!$B$6)+1</f>
        <v>226</v>
      </c>
      <c r="F5395">
        <f>MOD(D5395,'Peaker Keys'!$B$6)</f>
        <v>12</v>
      </c>
      <c r="G5395" t="str">
        <f>VLOOKUP(E5395,Clustering!$A$6:$B$370,2,FALSE)</f>
        <v>Summer Peak</v>
      </c>
      <c r="H5395">
        <f>IF('Peaker Keys'!$B$29&gt;0,MAX(0,MIN('Peaker Keys'!$B$10,B5395/'Peaker Keys'!$B$29)),0)</f>
        <v>0</v>
      </c>
      <c r="I5395">
        <f>MAX(0,MIN('Peaker Keys'!$B$10,C5395/'Peaker Keys'!$B$30))</f>
        <v>3.65817086430674E-3</v>
      </c>
      <c r="J5395">
        <f>IF('Peaker Keys'!$B$31=1,H5395,I5395)</f>
        <v>0</v>
      </c>
    </row>
    <row r="5396" spans="1:10" x14ac:dyDescent="0.25">
      <c r="A5396">
        <v>5390</v>
      </c>
      <c r="B5396">
        <v>0</v>
      </c>
      <c r="C5396">
        <v>593.1</v>
      </c>
      <c r="D5396">
        <f>MOD(A5396-1+'Peaker Keys'!$B$7,'Peaker Keys'!$B$5)</f>
        <v>5413</v>
      </c>
      <c r="E5396">
        <f>INT(D5396/'Peaker Keys'!$B$6)+1</f>
        <v>226</v>
      </c>
      <c r="F5396">
        <f>MOD(D5396,'Peaker Keys'!$B$6)</f>
        <v>13</v>
      </c>
      <c r="G5396" t="str">
        <f>VLOOKUP(E5396,Clustering!$A$6:$B$370,2,FALSE)</f>
        <v>Summer Peak</v>
      </c>
      <c r="H5396">
        <f>IF('Peaker Keys'!$B$29&gt;0,MAX(0,MIN('Peaker Keys'!$B$10,B5396/'Peaker Keys'!$B$29)),0)</f>
        <v>0</v>
      </c>
      <c r="I5396">
        <f>MAX(0,MIN('Peaker Keys'!$B$10,C5396/'Peaker Keys'!$B$30))</f>
        <v>4.9683103723845374E-3</v>
      </c>
      <c r="J5396">
        <f>IF('Peaker Keys'!$B$31=1,H5396,I5396)</f>
        <v>0</v>
      </c>
    </row>
    <row r="5397" spans="1:10" x14ac:dyDescent="0.25">
      <c r="A5397">
        <v>5391</v>
      </c>
      <c r="B5397">
        <v>0</v>
      </c>
      <c r="C5397">
        <v>1050.8</v>
      </c>
      <c r="D5397">
        <f>MOD(A5397-1+'Peaker Keys'!$B$7,'Peaker Keys'!$B$5)</f>
        <v>5414</v>
      </c>
      <c r="E5397">
        <f>INT(D5397/'Peaker Keys'!$B$6)+1</f>
        <v>226</v>
      </c>
      <c r="F5397">
        <f>MOD(D5397,'Peaker Keys'!$B$6)</f>
        <v>14</v>
      </c>
      <c r="G5397" t="str">
        <f>VLOOKUP(E5397,Clustering!$A$6:$B$370,2,FALSE)</f>
        <v>Summer Peak</v>
      </c>
      <c r="H5397">
        <f>IF('Peaker Keys'!$B$29&gt;0,MAX(0,MIN('Peaker Keys'!$B$10,B5397/'Peaker Keys'!$B$29)),0)</f>
        <v>0</v>
      </c>
      <c r="I5397">
        <f>MAX(0,MIN('Peaker Keys'!$B$10,C5397/'Peaker Keys'!$B$30))</f>
        <v>8.8023951092592676E-3</v>
      </c>
      <c r="J5397">
        <f>IF('Peaker Keys'!$B$31=1,H5397,I5397)</f>
        <v>0</v>
      </c>
    </row>
    <row r="5398" spans="1:10" x14ac:dyDescent="0.25">
      <c r="A5398">
        <v>5392</v>
      </c>
      <c r="B5398">
        <v>0</v>
      </c>
      <c r="C5398">
        <v>1489.6</v>
      </c>
      <c r="D5398">
        <f>MOD(A5398-1+'Peaker Keys'!$B$7,'Peaker Keys'!$B$5)</f>
        <v>5415</v>
      </c>
      <c r="E5398">
        <f>INT(D5398/'Peaker Keys'!$B$6)+1</f>
        <v>226</v>
      </c>
      <c r="F5398">
        <f>MOD(D5398,'Peaker Keys'!$B$6)</f>
        <v>15</v>
      </c>
      <c r="G5398" t="str">
        <f>VLOOKUP(E5398,Clustering!$A$6:$B$370,2,FALSE)</f>
        <v>Summer Peak</v>
      </c>
      <c r="H5398">
        <f>IF('Peaker Keys'!$B$29&gt;0,MAX(0,MIN('Peaker Keys'!$B$10,B5398/'Peaker Keys'!$B$29)),0)</f>
        <v>0</v>
      </c>
      <c r="I5398">
        <f>MAX(0,MIN('Peaker Keys'!$B$10,C5398/'Peaker Keys'!$B$30))</f>
        <v>1.2478157360822806E-2</v>
      </c>
      <c r="J5398">
        <f>IF('Peaker Keys'!$B$31=1,H5398,I5398)</f>
        <v>0</v>
      </c>
    </row>
    <row r="5399" spans="1:10" x14ac:dyDescent="0.25">
      <c r="A5399">
        <v>5393</v>
      </c>
      <c r="B5399">
        <v>0</v>
      </c>
      <c r="C5399">
        <v>1597.1</v>
      </c>
      <c r="D5399">
        <f>MOD(A5399-1+'Peaker Keys'!$B$7,'Peaker Keys'!$B$5)</f>
        <v>5416</v>
      </c>
      <c r="E5399">
        <f>INT(D5399/'Peaker Keys'!$B$6)+1</f>
        <v>226</v>
      </c>
      <c r="F5399">
        <f>MOD(D5399,'Peaker Keys'!$B$6)</f>
        <v>16</v>
      </c>
      <c r="G5399" t="str">
        <f>VLOOKUP(E5399,Clustering!$A$6:$B$370,2,FALSE)</f>
        <v>Summer Peak</v>
      </c>
      <c r="H5399">
        <f>IF('Peaker Keys'!$B$29&gt;0,MAX(0,MIN('Peaker Keys'!$B$10,B5399/'Peaker Keys'!$B$29)),0)</f>
        <v>0</v>
      </c>
      <c r="I5399">
        <f>MAX(0,MIN('Peaker Keys'!$B$10,C5399/'Peaker Keys'!$B$30))</f>
        <v>1.3378668851349425E-2</v>
      </c>
      <c r="J5399">
        <f>IF('Peaker Keys'!$B$31=1,H5399,I5399)</f>
        <v>0</v>
      </c>
    </row>
    <row r="5400" spans="1:10" x14ac:dyDescent="0.25">
      <c r="A5400">
        <v>5394</v>
      </c>
      <c r="B5400">
        <v>0</v>
      </c>
      <c r="C5400">
        <v>2014.9</v>
      </c>
      <c r="D5400">
        <f>MOD(A5400-1+'Peaker Keys'!$B$7,'Peaker Keys'!$B$5)</f>
        <v>5417</v>
      </c>
      <c r="E5400">
        <f>INT(D5400/'Peaker Keys'!$B$6)+1</f>
        <v>226</v>
      </c>
      <c r="F5400">
        <f>MOD(D5400,'Peaker Keys'!$B$6)</f>
        <v>17</v>
      </c>
      <c r="G5400" t="str">
        <f>VLOOKUP(E5400,Clustering!$A$6:$B$370,2,FALSE)</f>
        <v>Summer Peak</v>
      </c>
      <c r="H5400">
        <f>IF('Peaker Keys'!$B$29&gt;0,MAX(0,MIN('Peaker Keys'!$B$10,B5400/'Peaker Keys'!$B$29)),0)</f>
        <v>0</v>
      </c>
      <c r="I5400">
        <f>MAX(0,MIN('Peaker Keys'!$B$10,C5400/'Peaker Keys'!$B$30))</f>
        <v>1.6878517230344975E-2</v>
      </c>
      <c r="J5400">
        <f>IF('Peaker Keys'!$B$31=1,H5400,I5400)</f>
        <v>0</v>
      </c>
    </row>
    <row r="5401" spans="1:10" x14ac:dyDescent="0.25">
      <c r="A5401">
        <v>5395</v>
      </c>
      <c r="B5401">
        <v>0</v>
      </c>
      <c r="C5401">
        <v>3012</v>
      </c>
      <c r="D5401">
        <f>MOD(A5401-1+'Peaker Keys'!$B$7,'Peaker Keys'!$B$5)</f>
        <v>5418</v>
      </c>
      <c r="E5401">
        <f>INT(D5401/'Peaker Keys'!$B$6)+1</f>
        <v>226</v>
      </c>
      <c r="F5401">
        <f>MOD(D5401,'Peaker Keys'!$B$6)</f>
        <v>18</v>
      </c>
      <c r="G5401" t="str">
        <f>VLOOKUP(E5401,Clustering!$A$6:$B$370,2,FALSE)</f>
        <v>Summer Peak</v>
      </c>
      <c r="H5401">
        <f>IF('Peaker Keys'!$B$29&gt;0,MAX(0,MIN('Peaker Keys'!$B$10,B5401/'Peaker Keys'!$B$29)),0)</f>
        <v>0</v>
      </c>
      <c r="I5401">
        <f>MAX(0,MIN('Peaker Keys'!$B$10,C5401/'Peaker Keys'!$B$30))</f>
        <v>2.5231075436894665E-2</v>
      </c>
      <c r="J5401">
        <f>IF('Peaker Keys'!$B$31=1,H5401,I5401)</f>
        <v>0</v>
      </c>
    </row>
    <row r="5402" spans="1:10" x14ac:dyDescent="0.25">
      <c r="A5402">
        <v>5396</v>
      </c>
      <c r="B5402">
        <v>0</v>
      </c>
      <c r="C5402">
        <v>2573.4</v>
      </c>
      <c r="D5402">
        <f>MOD(A5402-1+'Peaker Keys'!$B$7,'Peaker Keys'!$B$5)</f>
        <v>5419</v>
      </c>
      <c r="E5402">
        <f>INT(D5402/'Peaker Keys'!$B$6)+1</f>
        <v>226</v>
      </c>
      <c r="F5402">
        <f>MOD(D5402,'Peaker Keys'!$B$6)</f>
        <v>19</v>
      </c>
      <c r="G5402" t="str">
        <f>VLOOKUP(E5402,Clustering!$A$6:$B$370,2,FALSE)</f>
        <v>Summer Peak</v>
      </c>
      <c r="H5402">
        <f>IF('Peaker Keys'!$B$29&gt;0,MAX(0,MIN('Peaker Keys'!$B$10,B5402/'Peaker Keys'!$B$29)),0)</f>
        <v>0</v>
      </c>
      <c r="I5402">
        <f>MAX(0,MIN('Peaker Keys'!$B$10,C5402/'Peaker Keys'!$B$30))</f>
        <v>2.1556988555546063E-2</v>
      </c>
      <c r="J5402">
        <f>IF('Peaker Keys'!$B$31=1,H5402,I5402)</f>
        <v>0</v>
      </c>
    </row>
    <row r="5403" spans="1:10" x14ac:dyDescent="0.25">
      <c r="A5403">
        <v>5397</v>
      </c>
      <c r="B5403">
        <v>0</v>
      </c>
      <c r="C5403">
        <v>8102.4</v>
      </c>
      <c r="D5403">
        <f>MOD(A5403-1+'Peaker Keys'!$B$7,'Peaker Keys'!$B$5)</f>
        <v>5420</v>
      </c>
      <c r="E5403">
        <f>INT(D5403/'Peaker Keys'!$B$6)+1</f>
        <v>226</v>
      </c>
      <c r="F5403">
        <f>MOD(D5403,'Peaker Keys'!$B$6)</f>
        <v>20</v>
      </c>
      <c r="G5403" t="str">
        <f>VLOOKUP(E5403,Clustering!$A$6:$B$370,2,FALSE)</f>
        <v>Summer Peak</v>
      </c>
      <c r="H5403">
        <f>IF('Peaker Keys'!$B$29&gt;0,MAX(0,MIN('Peaker Keys'!$B$10,B5403/'Peaker Keys'!$B$29)),0)</f>
        <v>0</v>
      </c>
      <c r="I5403">
        <f>MAX(0,MIN('Peaker Keys'!$B$10,C5403/'Peaker Keys'!$B$30))</f>
        <v>6.7872598147375604E-2</v>
      </c>
      <c r="J5403">
        <f>IF('Peaker Keys'!$B$31=1,H5403,I5403)</f>
        <v>0</v>
      </c>
    </row>
    <row r="5404" spans="1:10" x14ac:dyDescent="0.25">
      <c r="A5404">
        <v>5398</v>
      </c>
      <c r="B5404">
        <v>0</v>
      </c>
      <c r="C5404">
        <v>8268.9</v>
      </c>
      <c r="D5404">
        <f>MOD(A5404-1+'Peaker Keys'!$B$7,'Peaker Keys'!$B$5)</f>
        <v>5421</v>
      </c>
      <c r="E5404">
        <f>INT(D5404/'Peaker Keys'!$B$6)+1</f>
        <v>226</v>
      </c>
      <c r="F5404">
        <f>MOD(D5404,'Peaker Keys'!$B$6)</f>
        <v>21</v>
      </c>
      <c r="G5404" t="str">
        <f>VLOOKUP(E5404,Clustering!$A$6:$B$370,2,FALSE)</f>
        <v>Summer Peak</v>
      </c>
      <c r="H5404">
        <f>IF('Peaker Keys'!$B$29&gt;0,MAX(0,MIN('Peaker Keys'!$B$10,B5404/'Peaker Keys'!$B$29)),0)</f>
        <v>0</v>
      </c>
      <c r="I5404">
        <f>MAX(0,MIN('Peaker Keys'!$B$10,C5404/'Peaker Keys'!$B$30))</f>
        <v>6.9267343851307533E-2</v>
      </c>
      <c r="J5404">
        <f>IF('Peaker Keys'!$B$31=1,H5404,I5404)</f>
        <v>0</v>
      </c>
    </row>
    <row r="5405" spans="1:10" x14ac:dyDescent="0.25">
      <c r="A5405">
        <v>5399</v>
      </c>
      <c r="B5405">
        <v>0</v>
      </c>
      <c r="C5405">
        <v>5442.2</v>
      </c>
      <c r="D5405">
        <f>MOD(A5405-1+'Peaker Keys'!$B$7,'Peaker Keys'!$B$5)</f>
        <v>5422</v>
      </c>
      <c r="E5405">
        <f>INT(D5405/'Peaker Keys'!$B$6)+1</f>
        <v>226</v>
      </c>
      <c r="F5405">
        <f>MOD(D5405,'Peaker Keys'!$B$6)</f>
        <v>22</v>
      </c>
      <c r="G5405" t="str">
        <f>VLOOKUP(E5405,Clustering!$A$6:$B$370,2,FALSE)</f>
        <v>Summer Peak</v>
      </c>
      <c r="H5405">
        <f>IF('Peaker Keys'!$B$29&gt;0,MAX(0,MIN('Peaker Keys'!$B$10,B5405/'Peaker Keys'!$B$29)),0)</f>
        <v>0</v>
      </c>
      <c r="I5405">
        <f>MAX(0,MIN('Peaker Keys'!$B$10,C5405/'Peaker Keys'!$B$30))</f>
        <v>4.558849891854852E-2</v>
      </c>
      <c r="J5405">
        <f>IF('Peaker Keys'!$B$31=1,H5405,I5405)</f>
        <v>0</v>
      </c>
    </row>
    <row r="5406" spans="1:10" x14ac:dyDescent="0.25">
      <c r="A5406">
        <v>5400</v>
      </c>
      <c r="B5406">
        <v>0</v>
      </c>
      <c r="C5406">
        <v>3756</v>
      </c>
      <c r="D5406">
        <f>MOD(A5406-1+'Peaker Keys'!$B$7,'Peaker Keys'!$B$5)</f>
        <v>5423</v>
      </c>
      <c r="E5406">
        <f>INT(D5406/'Peaker Keys'!$B$6)+1</f>
        <v>226</v>
      </c>
      <c r="F5406">
        <f>MOD(D5406,'Peaker Keys'!$B$6)</f>
        <v>23</v>
      </c>
      <c r="G5406" t="str">
        <f>VLOOKUP(E5406,Clustering!$A$6:$B$370,2,FALSE)</f>
        <v>Summer Peak</v>
      </c>
      <c r="H5406">
        <f>IF('Peaker Keys'!$B$29&gt;0,MAX(0,MIN('Peaker Keys'!$B$10,B5406/'Peaker Keys'!$B$29)),0)</f>
        <v>0</v>
      </c>
      <c r="I5406">
        <f>MAX(0,MIN('Peaker Keys'!$B$10,C5406/'Peaker Keys'!$B$30))</f>
        <v>3.1463452636446336E-2</v>
      </c>
      <c r="J5406">
        <f>IF('Peaker Keys'!$B$31=1,H5406,I5406)</f>
        <v>0</v>
      </c>
    </row>
    <row r="5407" spans="1:10" x14ac:dyDescent="0.25">
      <c r="A5407">
        <v>5401</v>
      </c>
      <c r="B5407">
        <v>0</v>
      </c>
      <c r="C5407">
        <v>2923.2</v>
      </c>
      <c r="D5407">
        <f>MOD(A5407-1+'Peaker Keys'!$B$7,'Peaker Keys'!$B$5)</f>
        <v>5424</v>
      </c>
      <c r="E5407">
        <f>INT(D5407/'Peaker Keys'!$B$6)+1</f>
        <v>227</v>
      </c>
      <c r="F5407">
        <f>MOD(D5407,'Peaker Keys'!$B$6)</f>
        <v>0</v>
      </c>
      <c r="G5407" t="str">
        <f>VLOOKUP(E5407,Clustering!$A$6:$B$370,2,FALSE)</f>
        <v>Summer Peak</v>
      </c>
      <c r="H5407">
        <f>IF('Peaker Keys'!$B$29&gt;0,MAX(0,MIN('Peaker Keys'!$B$10,B5407/'Peaker Keys'!$B$29)),0)</f>
        <v>0</v>
      </c>
      <c r="I5407">
        <f>MAX(0,MIN('Peaker Keys'!$B$10,C5407/'Peaker Keys'!$B$30))</f>
        <v>2.4487211061464304E-2</v>
      </c>
      <c r="J5407">
        <f>IF('Peaker Keys'!$B$31=1,H5407,I5407)</f>
        <v>0</v>
      </c>
    </row>
    <row r="5408" spans="1:10" x14ac:dyDescent="0.25">
      <c r="A5408">
        <v>5402</v>
      </c>
      <c r="B5408">
        <v>0</v>
      </c>
      <c r="C5408">
        <v>2662</v>
      </c>
      <c r="D5408">
        <f>MOD(A5408-1+'Peaker Keys'!$B$7,'Peaker Keys'!$B$5)</f>
        <v>5425</v>
      </c>
      <c r="E5408">
        <f>INT(D5408/'Peaker Keys'!$B$6)+1</f>
        <v>227</v>
      </c>
      <c r="F5408">
        <f>MOD(D5408,'Peaker Keys'!$B$6)</f>
        <v>1</v>
      </c>
      <c r="G5408" t="str">
        <f>VLOOKUP(E5408,Clustering!$A$6:$B$370,2,FALSE)</f>
        <v>Summer Peak</v>
      </c>
      <c r="H5408">
        <f>IF('Peaker Keys'!$B$29&gt;0,MAX(0,MIN('Peaker Keys'!$B$10,B5408/'Peaker Keys'!$B$29)),0)</f>
        <v>0</v>
      </c>
      <c r="I5408">
        <f>MAX(0,MIN('Peaker Keys'!$B$10,C5408/'Peaker Keys'!$B$30))</f>
        <v>2.2299177560761489E-2</v>
      </c>
      <c r="J5408">
        <f>IF('Peaker Keys'!$B$31=1,H5408,I5408)</f>
        <v>0</v>
      </c>
    </row>
    <row r="5409" spans="1:10" x14ac:dyDescent="0.25">
      <c r="A5409">
        <v>5403</v>
      </c>
      <c r="B5409">
        <v>0</v>
      </c>
      <c r="C5409">
        <v>2662</v>
      </c>
      <c r="D5409">
        <f>MOD(A5409-1+'Peaker Keys'!$B$7,'Peaker Keys'!$B$5)</f>
        <v>5426</v>
      </c>
      <c r="E5409">
        <f>INT(D5409/'Peaker Keys'!$B$6)+1</f>
        <v>227</v>
      </c>
      <c r="F5409">
        <f>MOD(D5409,'Peaker Keys'!$B$6)</f>
        <v>2</v>
      </c>
      <c r="G5409" t="str">
        <f>VLOOKUP(E5409,Clustering!$A$6:$B$370,2,FALSE)</f>
        <v>Summer Peak</v>
      </c>
      <c r="H5409">
        <f>IF('Peaker Keys'!$B$29&gt;0,MAX(0,MIN('Peaker Keys'!$B$10,B5409/'Peaker Keys'!$B$29)),0)</f>
        <v>0</v>
      </c>
      <c r="I5409">
        <f>MAX(0,MIN('Peaker Keys'!$B$10,C5409/'Peaker Keys'!$B$30))</f>
        <v>2.2299177560761489E-2</v>
      </c>
      <c r="J5409">
        <f>IF('Peaker Keys'!$B$31=1,H5409,I5409)</f>
        <v>0</v>
      </c>
    </row>
    <row r="5410" spans="1:10" x14ac:dyDescent="0.25">
      <c r="A5410">
        <v>5404</v>
      </c>
      <c r="B5410">
        <v>0</v>
      </c>
      <c r="C5410">
        <v>2662</v>
      </c>
      <c r="D5410">
        <f>MOD(A5410-1+'Peaker Keys'!$B$7,'Peaker Keys'!$B$5)</f>
        <v>5427</v>
      </c>
      <c r="E5410">
        <f>INT(D5410/'Peaker Keys'!$B$6)+1</f>
        <v>227</v>
      </c>
      <c r="F5410">
        <f>MOD(D5410,'Peaker Keys'!$B$6)</f>
        <v>3</v>
      </c>
      <c r="G5410" t="str">
        <f>VLOOKUP(E5410,Clustering!$A$6:$B$370,2,FALSE)</f>
        <v>Summer Peak</v>
      </c>
      <c r="H5410">
        <f>IF('Peaker Keys'!$B$29&gt;0,MAX(0,MIN('Peaker Keys'!$B$10,B5410/'Peaker Keys'!$B$29)),0)</f>
        <v>0</v>
      </c>
      <c r="I5410">
        <f>MAX(0,MIN('Peaker Keys'!$B$10,C5410/'Peaker Keys'!$B$30))</f>
        <v>2.2299177560761489E-2</v>
      </c>
      <c r="J5410">
        <f>IF('Peaker Keys'!$B$31=1,H5410,I5410)</f>
        <v>0</v>
      </c>
    </row>
    <row r="5411" spans="1:10" x14ac:dyDescent="0.25">
      <c r="A5411">
        <v>5405</v>
      </c>
      <c r="B5411">
        <v>0</v>
      </c>
      <c r="C5411">
        <v>2662</v>
      </c>
      <c r="D5411">
        <f>MOD(A5411-1+'Peaker Keys'!$B$7,'Peaker Keys'!$B$5)</f>
        <v>5428</v>
      </c>
      <c r="E5411">
        <f>INT(D5411/'Peaker Keys'!$B$6)+1</f>
        <v>227</v>
      </c>
      <c r="F5411">
        <f>MOD(D5411,'Peaker Keys'!$B$6)</f>
        <v>4</v>
      </c>
      <c r="G5411" t="str">
        <f>VLOOKUP(E5411,Clustering!$A$6:$B$370,2,FALSE)</f>
        <v>Summer Peak</v>
      </c>
      <c r="H5411">
        <f>IF('Peaker Keys'!$B$29&gt;0,MAX(0,MIN('Peaker Keys'!$B$10,B5411/'Peaker Keys'!$B$29)),0)</f>
        <v>0</v>
      </c>
      <c r="I5411">
        <f>MAX(0,MIN('Peaker Keys'!$B$10,C5411/'Peaker Keys'!$B$30))</f>
        <v>2.2299177560761489E-2</v>
      </c>
      <c r="J5411">
        <f>IF('Peaker Keys'!$B$31=1,H5411,I5411)</f>
        <v>0</v>
      </c>
    </row>
    <row r="5412" spans="1:10" x14ac:dyDescent="0.25">
      <c r="A5412">
        <v>5406</v>
      </c>
      <c r="B5412">
        <v>0</v>
      </c>
      <c r="C5412">
        <v>2598.4</v>
      </c>
      <c r="D5412">
        <f>MOD(A5412-1+'Peaker Keys'!$B$7,'Peaker Keys'!$B$5)</f>
        <v>5429</v>
      </c>
      <c r="E5412">
        <f>INT(D5412/'Peaker Keys'!$B$6)+1</f>
        <v>227</v>
      </c>
      <c r="F5412">
        <f>MOD(D5412,'Peaker Keys'!$B$6)</f>
        <v>5</v>
      </c>
      <c r="G5412" t="str">
        <f>VLOOKUP(E5412,Clustering!$A$6:$B$370,2,FALSE)</f>
        <v>Summer Peak</v>
      </c>
      <c r="H5412">
        <f>IF('Peaker Keys'!$B$29&gt;0,MAX(0,MIN('Peaker Keys'!$B$10,B5412/'Peaker Keys'!$B$29)),0)</f>
        <v>0</v>
      </c>
      <c r="I5412">
        <f>MAX(0,MIN('Peaker Keys'!$B$10,C5412/'Peaker Keys'!$B$30))</f>
        <v>2.1766409832412716E-2</v>
      </c>
      <c r="J5412">
        <f>IF('Peaker Keys'!$B$31=1,H5412,I5412)</f>
        <v>0</v>
      </c>
    </row>
    <row r="5413" spans="1:10" x14ac:dyDescent="0.25">
      <c r="A5413">
        <v>5407</v>
      </c>
      <c r="B5413">
        <v>0</v>
      </c>
      <c r="C5413">
        <v>2598.4</v>
      </c>
      <c r="D5413">
        <f>MOD(A5413-1+'Peaker Keys'!$B$7,'Peaker Keys'!$B$5)</f>
        <v>5430</v>
      </c>
      <c r="E5413">
        <f>INT(D5413/'Peaker Keys'!$B$6)+1</f>
        <v>227</v>
      </c>
      <c r="F5413">
        <f>MOD(D5413,'Peaker Keys'!$B$6)</f>
        <v>6</v>
      </c>
      <c r="G5413" t="str">
        <f>VLOOKUP(E5413,Clustering!$A$6:$B$370,2,FALSE)</f>
        <v>Summer Peak</v>
      </c>
      <c r="H5413">
        <f>IF('Peaker Keys'!$B$29&gt;0,MAX(0,MIN('Peaker Keys'!$B$10,B5413/'Peaker Keys'!$B$29)),0)</f>
        <v>0</v>
      </c>
      <c r="I5413">
        <f>MAX(0,MIN('Peaker Keys'!$B$10,C5413/'Peaker Keys'!$B$30))</f>
        <v>2.1766409832412716E-2</v>
      </c>
      <c r="J5413">
        <f>IF('Peaker Keys'!$B$31=1,H5413,I5413)</f>
        <v>0</v>
      </c>
    </row>
    <row r="5414" spans="1:10" x14ac:dyDescent="0.25">
      <c r="A5414">
        <v>5408</v>
      </c>
      <c r="B5414">
        <v>0</v>
      </c>
      <c r="C5414">
        <v>2598.4</v>
      </c>
      <c r="D5414">
        <f>MOD(A5414-1+'Peaker Keys'!$B$7,'Peaker Keys'!$B$5)</f>
        <v>5431</v>
      </c>
      <c r="E5414">
        <f>INT(D5414/'Peaker Keys'!$B$6)+1</f>
        <v>227</v>
      </c>
      <c r="F5414">
        <f>MOD(D5414,'Peaker Keys'!$B$6)</f>
        <v>7</v>
      </c>
      <c r="G5414" t="str">
        <f>VLOOKUP(E5414,Clustering!$A$6:$B$370,2,FALSE)</f>
        <v>Summer Peak</v>
      </c>
      <c r="H5414">
        <f>IF('Peaker Keys'!$B$29&gt;0,MAX(0,MIN('Peaker Keys'!$B$10,B5414/'Peaker Keys'!$B$29)),0)</f>
        <v>0</v>
      </c>
      <c r="I5414">
        <f>MAX(0,MIN('Peaker Keys'!$B$10,C5414/'Peaker Keys'!$B$30))</f>
        <v>2.1766409832412716E-2</v>
      </c>
      <c r="J5414">
        <f>IF('Peaker Keys'!$B$31=1,H5414,I5414)</f>
        <v>0</v>
      </c>
    </row>
    <row r="5415" spans="1:10" x14ac:dyDescent="0.25">
      <c r="A5415">
        <v>5409</v>
      </c>
      <c r="B5415">
        <v>0</v>
      </c>
      <c r="C5415">
        <v>2598.4</v>
      </c>
      <c r="D5415">
        <f>MOD(A5415-1+'Peaker Keys'!$B$7,'Peaker Keys'!$B$5)</f>
        <v>5432</v>
      </c>
      <c r="E5415">
        <f>INT(D5415/'Peaker Keys'!$B$6)+1</f>
        <v>227</v>
      </c>
      <c r="F5415">
        <f>MOD(D5415,'Peaker Keys'!$B$6)</f>
        <v>8</v>
      </c>
      <c r="G5415" t="str">
        <f>VLOOKUP(E5415,Clustering!$A$6:$B$370,2,FALSE)</f>
        <v>Summer Peak</v>
      </c>
      <c r="H5415">
        <f>IF('Peaker Keys'!$B$29&gt;0,MAX(0,MIN('Peaker Keys'!$B$10,B5415/'Peaker Keys'!$B$29)),0)</f>
        <v>0</v>
      </c>
      <c r="I5415">
        <f>MAX(0,MIN('Peaker Keys'!$B$10,C5415/'Peaker Keys'!$B$30))</f>
        <v>2.1766409832412716E-2</v>
      </c>
      <c r="J5415">
        <f>IF('Peaker Keys'!$B$31=1,H5415,I5415)</f>
        <v>0</v>
      </c>
    </row>
    <row r="5416" spans="1:10" x14ac:dyDescent="0.25">
      <c r="A5416">
        <v>5410</v>
      </c>
      <c r="B5416">
        <v>0</v>
      </c>
      <c r="C5416">
        <v>2598.4</v>
      </c>
      <c r="D5416">
        <f>MOD(A5416-1+'Peaker Keys'!$B$7,'Peaker Keys'!$B$5)</f>
        <v>5433</v>
      </c>
      <c r="E5416">
        <f>INT(D5416/'Peaker Keys'!$B$6)+1</f>
        <v>227</v>
      </c>
      <c r="F5416">
        <f>MOD(D5416,'Peaker Keys'!$B$6)</f>
        <v>9</v>
      </c>
      <c r="G5416" t="str">
        <f>VLOOKUP(E5416,Clustering!$A$6:$B$370,2,FALSE)</f>
        <v>Summer Peak</v>
      </c>
      <c r="H5416">
        <f>IF('Peaker Keys'!$B$29&gt;0,MAX(0,MIN('Peaker Keys'!$B$10,B5416/'Peaker Keys'!$B$29)),0)</f>
        <v>0</v>
      </c>
      <c r="I5416">
        <f>MAX(0,MIN('Peaker Keys'!$B$10,C5416/'Peaker Keys'!$B$30))</f>
        <v>2.1766409832412716E-2</v>
      </c>
      <c r="J5416">
        <f>IF('Peaker Keys'!$B$31=1,H5416,I5416)</f>
        <v>0</v>
      </c>
    </row>
    <row r="5417" spans="1:10" x14ac:dyDescent="0.25">
      <c r="A5417">
        <v>5411</v>
      </c>
      <c r="B5417">
        <v>0</v>
      </c>
      <c r="C5417">
        <v>2598.4</v>
      </c>
      <c r="D5417">
        <f>MOD(A5417-1+'Peaker Keys'!$B$7,'Peaker Keys'!$B$5)</f>
        <v>5434</v>
      </c>
      <c r="E5417">
        <f>INT(D5417/'Peaker Keys'!$B$6)+1</f>
        <v>227</v>
      </c>
      <c r="F5417">
        <f>MOD(D5417,'Peaker Keys'!$B$6)</f>
        <v>10</v>
      </c>
      <c r="G5417" t="str">
        <f>VLOOKUP(E5417,Clustering!$A$6:$B$370,2,FALSE)</f>
        <v>Summer Peak</v>
      </c>
      <c r="H5417">
        <f>IF('Peaker Keys'!$B$29&gt;0,MAX(0,MIN('Peaker Keys'!$B$10,B5417/'Peaker Keys'!$B$29)),0)</f>
        <v>0</v>
      </c>
      <c r="I5417">
        <f>MAX(0,MIN('Peaker Keys'!$B$10,C5417/'Peaker Keys'!$B$30))</f>
        <v>2.1766409832412716E-2</v>
      </c>
      <c r="J5417">
        <f>IF('Peaker Keys'!$B$31=1,H5417,I5417)</f>
        <v>0</v>
      </c>
    </row>
    <row r="5418" spans="1:10" x14ac:dyDescent="0.25">
      <c r="A5418">
        <v>5412</v>
      </c>
      <c r="B5418">
        <v>0</v>
      </c>
      <c r="C5418">
        <v>2609.1</v>
      </c>
      <c r="D5418">
        <f>MOD(A5418-1+'Peaker Keys'!$B$7,'Peaker Keys'!$B$5)</f>
        <v>5435</v>
      </c>
      <c r="E5418">
        <f>INT(D5418/'Peaker Keys'!$B$6)+1</f>
        <v>227</v>
      </c>
      <c r="F5418">
        <f>MOD(D5418,'Peaker Keys'!$B$6)</f>
        <v>11</v>
      </c>
      <c r="G5418" t="str">
        <f>VLOOKUP(E5418,Clustering!$A$6:$B$370,2,FALSE)</f>
        <v>Summer Peak</v>
      </c>
      <c r="H5418">
        <f>IF('Peaker Keys'!$B$29&gt;0,MAX(0,MIN('Peaker Keys'!$B$10,B5418/'Peaker Keys'!$B$29)),0)</f>
        <v>0</v>
      </c>
      <c r="I5418">
        <f>MAX(0,MIN('Peaker Keys'!$B$10,C5418/'Peaker Keys'!$B$30))</f>
        <v>2.1856042138911645E-2</v>
      </c>
      <c r="J5418">
        <f>IF('Peaker Keys'!$B$31=1,H5418,I5418)</f>
        <v>0</v>
      </c>
    </row>
    <row r="5419" spans="1:10" x14ac:dyDescent="0.25">
      <c r="A5419">
        <v>5413</v>
      </c>
      <c r="B5419">
        <v>0</v>
      </c>
      <c r="C5419">
        <v>2668.8</v>
      </c>
      <c r="D5419">
        <f>MOD(A5419-1+'Peaker Keys'!$B$7,'Peaker Keys'!$B$5)</f>
        <v>5436</v>
      </c>
      <c r="E5419">
        <f>INT(D5419/'Peaker Keys'!$B$6)+1</f>
        <v>227</v>
      </c>
      <c r="F5419">
        <f>MOD(D5419,'Peaker Keys'!$B$6)</f>
        <v>12</v>
      </c>
      <c r="G5419" t="str">
        <f>VLOOKUP(E5419,Clustering!$A$6:$B$370,2,FALSE)</f>
        <v>Summer Peak</v>
      </c>
      <c r="H5419">
        <f>IF('Peaker Keys'!$B$29&gt;0,MAX(0,MIN('Peaker Keys'!$B$10,B5419/'Peaker Keys'!$B$29)),0)</f>
        <v>0</v>
      </c>
      <c r="I5419">
        <f>MAX(0,MIN('Peaker Keys'!$B$10,C5419/'Peaker Keys'!$B$30))</f>
        <v>2.235614014806922E-2</v>
      </c>
      <c r="J5419">
        <f>IF('Peaker Keys'!$B$31=1,H5419,I5419)</f>
        <v>0</v>
      </c>
    </row>
    <row r="5420" spans="1:10" x14ac:dyDescent="0.25">
      <c r="A5420">
        <v>5414</v>
      </c>
      <c r="B5420">
        <v>0</v>
      </c>
      <c r="C5420">
        <v>3076.6</v>
      </c>
      <c r="D5420">
        <f>MOD(A5420-1+'Peaker Keys'!$B$7,'Peaker Keys'!$B$5)</f>
        <v>5437</v>
      </c>
      <c r="E5420">
        <f>INT(D5420/'Peaker Keys'!$B$6)+1</f>
        <v>227</v>
      </c>
      <c r="F5420">
        <f>MOD(D5420,'Peaker Keys'!$B$6)</f>
        <v>13</v>
      </c>
      <c r="G5420" t="str">
        <f>VLOOKUP(E5420,Clustering!$A$6:$B$370,2,FALSE)</f>
        <v>Summer Peak</v>
      </c>
      <c r="H5420">
        <f>IF('Peaker Keys'!$B$29&gt;0,MAX(0,MIN('Peaker Keys'!$B$10,B5420/'Peaker Keys'!$B$29)),0)</f>
        <v>0</v>
      </c>
      <c r="I5420">
        <f>MAX(0,MIN('Peaker Keys'!$B$10,C5420/'Peaker Keys'!$B$30))</f>
        <v>2.5772220016318105E-2</v>
      </c>
      <c r="J5420">
        <f>IF('Peaker Keys'!$B$31=1,H5420,I5420)</f>
        <v>0</v>
      </c>
    </row>
    <row r="5421" spans="1:10" x14ac:dyDescent="0.25">
      <c r="A5421">
        <v>5415</v>
      </c>
      <c r="B5421">
        <v>0</v>
      </c>
      <c r="C5421">
        <v>3044.9</v>
      </c>
      <c r="D5421">
        <f>MOD(A5421-1+'Peaker Keys'!$B$7,'Peaker Keys'!$B$5)</f>
        <v>5438</v>
      </c>
      <c r="E5421">
        <f>INT(D5421/'Peaker Keys'!$B$6)+1</f>
        <v>227</v>
      </c>
      <c r="F5421">
        <f>MOD(D5421,'Peaker Keys'!$B$6)</f>
        <v>14</v>
      </c>
      <c r="G5421" t="str">
        <f>VLOOKUP(E5421,Clustering!$A$6:$B$370,2,FALSE)</f>
        <v>Summer Peak</v>
      </c>
      <c r="H5421">
        <f>IF('Peaker Keys'!$B$29&gt;0,MAX(0,MIN('Peaker Keys'!$B$10,B5421/'Peaker Keys'!$B$29)),0)</f>
        <v>0</v>
      </c>
      <c r="I5421">
        <f>MAX(0,MIN('Peaker Keys'!$B$10,C5421/'Peaker Keys'!$B$30))</f>
        <v>2.5506673837251186E-2</v>
      </c>
      <c r="J5421">
        <f>IF('Peaker Keys'!$B$31=1,H5421,I5421)</f>
        <v>0</v>
      </c>
    </row>
    <row r="5422" spans="1:10" x14ac:dyDescent="0.25">
      <c r="A5422">
        <v>5416</v>
      </c>
      <c r="B5422">
        <v>0</v>
      </c>
      <c r="C5422">
        <v>4103.8999999999996</v>
      </c>
      <c r="D5422">
        <f>MOD(A5422-1+'Peaker Keys'!$B$7,'Peaker Keys'!$B$5)</f>
        <v>5439</v>
      </c>
      <c r="E5422">
        <f>INT(D5422/'Peaker Keys'!$B$6)+1</f>
        <v>227</v>
      </c>
      <c r="F5422">
        <f>MOD(D5422,'Peaker Keys'!$B$6)</f>
        <v>15</v>
      </c>
      <c r="G5422" t="str">
        <f>VLOOKUP(E5422,Clustering!$A$6:$B$370,2,FALSE)</f>
        <v>Summer Peak</v>
      </c>
      <c r="H5422">
        <f>IF('Peaker Keys'!$B$29&gt;0,MAX(0,MIN('Peaker Keys'!$B$10,B5422/'Peaker Keys'!$B$29)),0)</f>
        <v>0</v>
      </c>
      <c r="I5422">
        <f>MAX(0,MIN('Peaker Keys'!$B$10,C5422/'Peaker Keys'!$B$30))</f>
        <v>3.4377759125322711E-2</v>
      </c>
      <c r="J5422">
        <f>IF('Peaker Keys'!$B$31=1,H5422,I5422)</f>
        <v>0</v>
      </c>
    </row>
    <row r="5423" spans="1:10" x14ac:dyDescent="0.25">
      <c r="A5423">
        <v>5417</v>
      </c>
      <c r="B5423">
        <v>0</v>
      </c>
      <c r="C5423">
        <v>5275.5</v>
      </c>
      <c r="D5423">
        <f>MOD(A5423-1+'Peaker Keys'!$B$7,'Peaker Keys'!$B$5)</f>
        <v>5440</v>
      </c>
      <c r="E5423">
        <f>INT(D5423/'Peaker Keys'!$B$6)+1</f>
        <v>227</v>
      </c>
      <c r="F5423">
        <f>MOD(D5423,'Peaker Keys'!$B$6)</f>
        <v>16</v>
      </c>
      <c r="G5423" t="str">
        <f>VLOOKUP(E5423,Clustering!$A$6:$B$370,2,FALSE)</f>
        <v>Summer Peak</v>
      </c>
      <c r="H5423">
        <f>IF('Peaker Keys'!$B$29&gt;0,MAX(0,MIN('Peaker Keys'!$B$10,B5423/'Peaker Keys'!$B$29)),0)</f>
        <v>0</v>
      </c>
      <c r="I5423">
        <f>MAX(0,MIN('Peaker Keys'!$B$10,C5423/'Peaker Keys'!$B$30))</f>
        <v>4.4192077844401663E-2</v>
      </c>
      <c r="J5423">
        <f>IF('Peaker Keys'!$B$31=1,H5423,I5423)</f>
        <v>0</v>
      </c>
    </row>
    <row r="5424" spans="1:10" x14ac:dyDescent="0.25">
      <c r="A5424">
        <v>5418</v>
      </c>
      <c r="B5424">
        <v>0</v>
      </c>
      <c r="C5424">
        <v>12290.3</v>
      </c>
      <c r="D5424">
        <f>MOD(A5424-1+'Peaker Keys'!$B$7,'Peaker Keys'!$B$5)</f>
        <v>5441</v>
      </c>
      <c r="E5424">
        <f>INT(D5424/'Peaker Keys'!$B$6)+1</f>
        <v>227</v>
      </c>
      <c r="F5424">
        <f>MOD(D5424,'Peaker Keys'!$B$6)</f>
        <v>17</v>
      </c>
      <c r="G5424" t="str">
        <f>VLOOKUP(E5424,Clustering!$A$6:$B$370,2,FALSE)</f>
        <v>Summer Peak</v>
      </c>
      <c r="H5424">
        <f>IF('Peaker Keys'!$B$29&gt;0,MAX(0,MIN('Peaker Keys'!$B$10,B5424/'Peaker Keys'!$B$29)),0)</f>
        <v>0</v>
      </c>
      <c r="I5424">
        <f>MAX(0,MIN('Peaker Keys'!$B$10,C5424/'Peaker Keys'!$B$30))</f>
        <v>0.10295401276297028</v>
      </c>
      <c r="J5424">
        <f>IF('Peaker Keys'!$B$31=1,H5424,I5424)</f>
        <v>0</v>
      </c>
    </row>
    <row r="5425" spans="1:10" x14ac:dyDescent="0.25">
      <c r="A5425">
        <v>5419</v>
      </c>
      <c r="B5425">
        <v>0</v>
      </c>
      <c r="C5425">
        <v>15116.4</v>
      </c>
      <c r="D5425">
        <f>MOD(A5425-1+'Peaker Keys'!$B$7,'Peaker Keys'!$B$5)</f>
        <v>5442</v>
      </c>
      <c r="E5425">
        <f>INT(D5425/'Peaker Keys'!$B$6)+1</f>
        <v>227</v>
      </c>
      <c r="F5425">
        <f>MOD(D5425,'Peaker Keys'!$B$6)</f>
        <v>18</v>
      </c>
      <c r="G5425" t="str">
        <f>VLOOKUP(E5425,Clustering!$A$6:$B$370,2,FALSE)</f>
        <v>Summer Peak</v>
      </c>
      <c r="H5425">
        <f>IF('Peaker Keys'!$B$29&gt;0,MAX(0,MIN('Peaker Keys'!$B$10,B5425/'Peaker Keys'!$B$29)),0)</f>
        <v>0</v>
      </c>
      <c r="I5425">
        <f>MAX(0,MIN('Peaker Keys'!$B$10,C5425/'Peaker Keys'!$B$30))</f>
        <v>0.1266278315850845</v>
      </c>
      <c r="J5425">
        <f>IF('Peaker Keys'!$B$31=1,H5425,I5425)</f>
        <v>0</v>
      </c>
    </row>
    <row r="5426" spans="1:10" x14ac:dyDescent="0.25">
      <c r="A5426">
        <v>5420</v>
      </c>
      <c r="B5426">
        <v>0</v>
      </c>
      <c r="C5426">
        <v>16007.7</v>
      </c>
      <c r="D5426">
        <f>MOD(A5426-1+'Peaker Keys'!$B$7,'Peaker Keys'!$B$5)</f>
        <v>5443</v>
      </c>
      <c r="E5426">
        <f>INT(D5426/'Peaker Keys'!$B$6)+1</f>
        <v>227</v>
      </c>
      <c r="F5426">
        <f>MOD(D5426,'Peaker Keys'!$B$6)</f>
        <v>19</v>
      </c>
      <c r="G5426" t="str">
        <f>VLOOKUP(E5426,Clustering!$A$6:$B$370,2,FALSE)</f>
        <v>Summer Peak</v>
      </c>
      <c r="H5426">
        <f>IF('Peaker Keys'!$B$29&gt;0,MAX(0,MIN('Peaker Keys'!$B$10,B5426/'Peaker Keys'!$B$29)),0)</f>
        <v>0</v>
      </c>
      <c r="I5426">
        <f>MAX(0,MIN('Peaker Keys'!$B$10,C5426/'Peaker Keys'!$B$30))</f>
        <v>0.13409411894793452</v>
      </c>
      <c r="J5426">
        <f>IF('Peaker Keys'!$B$31=1,H5426,I5426)</f>
        <v>0</v>
      </c>
    </row>
    <row r="5427" spans="1:10" x14ac:dyDescent="0.25">
      <c r="A5427">
        <v>5421</v>
      </c>
      <c r="B5427">
        <v>0</v>
      </c>
      <c r="C5427">
        <v>16340.2</v>
      </c>
      <c r="D5427">
        <f>MOD(A5427-1+'Peaker Keys'!$B$7,'Peaker Keys'!$B$5)</f>
        <v>5444</v>
      </c>
      <c r="E5427">
        <f>INT(D5427/'Peaker Keys'!$B$6)+1</f>
        <v>227</v>
      </c>
      <c r="F5427">
        <f>MOD(D5427,'Peaker Keys'!$B$6)</f>
        <v>20</v>
      </c>
      <c r="G5427" t="str">
        <f>VLOOKUP(E5427,Clustering!$A$6:$B$370,2,FALSE)</f>
        <v>Summer Peak</v>
      </c>
      <c r="H5427">
        <f>IF('Peaker Keys'!$B$29&gt;0,MAX(0,MIN('Peaker Keys'!$B$10,B5427/'Peaker Keys'!$B$29)),0)</f>
        <v>0</v>
      </c>
      <c r="I5427">
        <f>MAX(0,MIN('Peaker Keys'!$B$10,C5427/'Peaker Keys'!$B$30))</f>
        <v>0.13687942193026104</v>
      </c>
      <c r="J5427">
        <f>IF('Peaker Keys'!$B$31=1,H5427,I5427)</f>
        <v>0</v>
      </c>
    </row>
    <row r="5428" spans="1:10" x14ac:dyDescent="0.25">
      <c r="A5428">
        <v>5422</v>
      </c>
      <c r="B5428">
        <v>0</v>
      </c>
      <c r="C5428">
        <v>12699.7</v>
      </c>
      <c r="D5428">
        <f>MOD(A5428-1+'Peaker Keys'!$B$7,'Peaker Keys'!$B$5)</f>
        <v>5445</v>
      </c>
      <c r="E5428">
        <f>INT(D5428/'Peaker Keys'!$B$6)+1</f>
        <v>227</v>
      </c>
      <c r="F5428">
        <f>MOD(D5428,'Peaker Keys'!$B$6)</f>
        <v>21</v>
      </c>
      <c r="G5428" t="str">
        <f>VLOOKUP(E5428,Clustering!$A$6:$B$370,2,FALSE)</f>
        <v>Summer Peak</v>
      </c>
      <c r="H5428">
        <f>IF('Peaker Keys'!$B$29&gt;0,MAX(0,MIN('Peaker Keys'!$B$10,B5428/'Peaker Keys'!$B$29)),0)</f>
        <v>0</v>
      </c>
      <c r="I5428">
        <f>MAX(0,MIN('Peaker Keys'!$B$10,C5428/'Peaker Keys'!$B$30))</f>
        <v>0.10638349559293865</v>
      </c>
      <c r="J5428">
        <f>IF('Peaker Keys'!$B$31=1,H5428,I5428)</f>
        <v>0</v>
      </c>
    </row>
    <row r="5429" spans="1:10" x14ac:dyDescent="0.25">
      <c r="A5429">
        <v>5423</v>
      </c>
      <c r="B5429">
        <v>0</v>
      </c>
      <c r="C5429">
        <v>8765.7000000000007</v>
      </c>
      <c r="D5429">
        <f>MOD(A5429-1+'Peaker Keys'!$B$7,'Peaker Keys'!$B$5)</f>
        <v>5446</v>
      </c>
      <c r="E5429">
        <f>INT(D5429/'Peaker Keys'!$B$6)+1</f>
        <v>227</v>
      </c>
      <c r="F5429">
        <f>MOD(D5429,'Peaker Keys'!$B$6)</f>
        <v>22</v>
      </c>
      <c r="G5429" t="str">
        <f>VLOOKUP(E5429,Clustering!$A$6:$B$370,2,FALSE)</f>
        <v>Summer Peak</v>
      </c>
      <c r="H5429">
        <f>IF('Peaker Keys'!$B$29&gt;0,MAX(0,MIN('Peaker Keys'!$B$10,B5429/'Peaker Keys'!$B$29)),0)</f>
        <v>0</v>
      </c>
      <c r="I5429">
        <f>MAX(0,MIN('Peaker Keys'!$B$10,C5429/'Peaker Keys'!$B$30))</f>
        <v>7.3428963465201724E-2</v>
      </c>
      <c r="J5429">
        <f>IF('Peaker Keys'!$B$31=1,H5429,I5429)</f>
        <v>0</v>
      </c>
    </row>
    <row r="5430" spans="1:10" x14ac:dyDescent="0.25">
      <c r="A5430">
        <v>5424</v>
      </c>
      <c r="B5430">
        <v>0</v>
      </c>
      <c r="C5430">
        <v>6711.3</v>
      </c>
      <c r="D5430">
        <f>MOD(A5430-1+'Peaker Keys'!$B$7,'Peaker Keys'!$B$5)</f>
        <v>5447</v>
      </c>
      <c r="E5430">
        <f>INT(D5430/'Peaker Keys'!$B$6)+1</f>
        <v>227</v>
      </c>
      <c r="F5430">
        <f>MOD(D5430,'Peaker Keys'!$B$6)</f>
        <v>23</v>
      </c>
      <c r="G5430" t="str">
        <f>VLOOKUP(E5430,Clustering!$A$6:$B$370,2,FALSE)</f>
        <v>Summer Peak</v>
      </c>
      <c r="H5430">
        <f>IF('Peaker Keys'!$B$29&gt;0,MAX(0,MIN('Peaker Keys'!$B$10,B5430/'Peaker Keys'!$B$29)),0)</f>
        <v>0</v>
      </c>
      <c r="I5430">
        <f>MAX(0,MIN('Peaker Keys'!$B$10,C5430/'Peaker Keys'!$B$30))</f>
        <v>5.6219560617407432E-2</v>
      </c>
      <c r="J5430">
        <f>IF('Peaker Keys'!$B$31=1,H5430,I5430)</f>
        <v>0</v>
      </c>
    </row>
    <row r="5431" spans="1:10" x14ac:dyDescent="0.25">
      <c r="A5431">
        <v>5425</v>
      </c>
      <c r="B5431">
        <v>0</v>
      </c>
      <c r="C5431">
        <v>6609</v>
      </c>
      <c r="D5431">
        <f>MOD(A5431-1+'Peaker Keys'!$B$7,'Peaker Keys'!$B$5)</f>
        <v>5448</v>
      </c>
      <c r="E5431">
        <f>INT(D5431/'Peaker Keys'!$B$6)+1</f>
        <v>228</v>
      </c>
      <c r="F5431">
        <f>MOD(D5431,'Peaker Keys'!$B$6)</f>
        <v>0</v>
      </c>
      <c r="G5431" t="str">
        <f>VLOOKUP(E5431,Clustering!$A$6:$B$370,2,FALSE)</f>
        <v>Spring</v>
      </c>
      <c r="H5431">
        <f>IF('Peaker Keys'!$B$29&gt;0,MAX(0,MIN('Peaker Keys'!$B$10,B5431/'Peaker Keys'!$B$29)),0)</f>
        <v>0</v>
      </c>
      <c r="I5431">
        <f>MAX(0,MIN('Peaker Keys'!$B$10,C5431/'Peaker Keys'!$B$30))</f>
        <v>5.5362608752469074E-2</v>
      </c>
      <c r="J5431">
        <f>IF('Peaker Keys'!$B$31=1,H5431,I5431)</f>
        <v>0</v>
      </c>
    </row>
    <row r="5432" spans="1:10" x14ac:dyDescent="0.25">
      <c r="A5432">
        <v>5426</v>
      </c>
      <c r="B5432">
        <v>0</v>
      </c>
      <c r="C5432">
        <v>3612.1</v>
      </c>
      <c r="D5432">
        <f>MOD(A5432-1+'Peaker Keys'!$B$7,'Peaker Keys'!$B$5)</f>
        <v>5449</v>
      </c>
      <c r="E5432">
        <f>INT(D5432/'Peaker Keys'!$B$6)+1</f>
        <v>228</v>
      </c>
      <c r="F5432">
        <f>MOD(D5432,'Peaker Keys'!$B$6)</f>
        <v>1</v>
      </c>
      <c r="G5432" t="str">
        <f>VLOOKUP(E5432,Clustering!$A$6:$B$370,2,FALSE)</f>
        <v>Spring</v>
      </c>
      <c r="H5432">
        <f>IF('Peaker Keys'!$B$29&gt;0,MAX(0,MIN('Peaker Keys'!$B$10,B5432/'Peaker Keys'!$B$29)),0)</f>
        <v>0</v>
      </c>
      <c r="I5432">
        <f>MAX(0,MIN('Peaker Keys'!$B$10,C5432/'Peaker Keys'!$B$30))</f>
        <v>3.0258023766801867E-2</v>
      </c>
      <c r="J5432">
        <f>IF('Peaker Keys'!$B$31=1,H5432,I5432)</f>
        <v>0</v>
      </c>
    </row>
    <row r="5433" spans="1:10" x14ac:dyDescent="0.25">
      <c r="A5433">
        <v>5427</v>
      </c>
      <c r="B5433">
        <v>0</v>
      </c>
      <c r="C5433">
        <v>3592.6</v>
      </c>
      <c r="D5433">
        <f>MOD(A5433-1+'Peaker Keys'!$B$7,'Peaker Keys'!$B$5)</f>
        <v>5450</v>
      </c>
      <c r="E5433">
        <f>INT(D5433/'Peaker Keys'!$B$6)+1</f>
        <v>228</v>
      </c>
      <c r="F5433">
        <f>MOD(D5433,'Peaker Keys'!$B$6)</f>
        <v>2</v>
      </c>
      <c r="G5433" t="str">
        <f>VLOOKUP(E5433,Clustering!$A$6:$B$370,2,FALSE)</f>
        <v>Spring</v>
      </c>
      <c r="H5433">
        <f>IF('Peaker Keys'!$B$29&gt;0,MAX(0,MIN('Peaker Keys'!$B$10,B5433/'Peaker Keys'!$B$29)),0)</f>
        <v>0</v>
      </c>
      <c r="I5433">
        <f>MAX(0,MIN('Peaker Keys'!$B$10,C5433/'Peaker Keys'!$B$30))</f>
        <v>3.0094675170845877E-2</v>
      </c>
      <c r="J5433">
        <f>IF('Peaker Keys'!$B$31=1,H5433,I5433)</f>
        <v>0</v>
      </c>
    </row>
    <row r="5434" spans="1:10" x14ac:dyDescent="0.25">
      <c r="A5434">
        <v>5428</v>
      </c>
      <c r="B5434">
        <v>0</v>
      </c>
      <c r="C5434">
        <v>3548.5</v>
      </c>
      <c r="D5434">
        <f>MOD(A5434-1+'Peaker Keys'!$B$7,'Peaker Keys'!$B$5)</f>
        <v>5451</v>
      </c>
      <c r="E5434">
        <f>INT(D5434/'Peaker Keys'!$B$6)+1</f>
        <v>228</v>
      </c>
      <c r="F5434">
        <f>MOD(D5434,'Peaker Keys'!$B$6)</f>
        <v>3</v>
      </c>
      <c r="G5434" t="str">
        <f>VLOOKUP(E5434,Clustering!$A$6:$B$370,2,FALSE)</f>
        <v>Spring</v>
      </c>
      <c r="H5434">
        <f>IF('Peaker Keys'!$B$29&gt;0,MAX(0,MIN('Peaker Keys'!$B$10,B5434/'Peaker Keys'!$B$29)),0)</f>
        <v>0</v>
      </c>
      <c r="I5434">
        <f>MAX(0,MIN('Peaker Keys'!$B$10,C5434/'Peaker Keys'!$B$30))</f>
        <v>2.9725256038453097E-2</v>
      </c>
      <c r="J5434">
        <f>IF('Peaker Keys'!$B$31=1,H5434,I5434)</f>
        <v>0</v>
      </c>
    </row>
    <row r="5435" spans="1:10" x14ac:dyDescent="0.25">
      <c r="A5435">
        <v>5429</v>
      </c>
      <c r="B5435">
        <v>0</v>
      </c>
      <c r="C5435">
        <v>3548.5</v>
      </c>
      <c r="D5435">
        <f>MOD(A5435-1+'Peaker Keys'!$B$7,'Peaker Keys'!$B$5)</f>
        <v>5452</v>
      </c>
      <c r="E5435">
        <f>INT(D5435/'Peaker Keys'!$B$6)+1</f>
        <v>228</v>
      </c>
      <c r="F5435">
        <f>MOD(D5435,'Peaker Keys'!$B$6)</f>
        <v>4</v>
      </c>
      <c r="G5435" t="str">
        <f>VLOOKUP(E5435,Clustering!$A$6:$B$370,2,FALSE)</f>
        <v>Spring</v>
      </c>
      <c r="H5435">
        <f>IF('Peaker Keys'!$B$29&gt;0,MAX(0,MIN('Peaker Keys'!$B$10,B5435/'Peaker Keys'!$B$29)),0)</f>
        <v>0</v>
      </c>
      <c r="I5435">
        <f>MAX(0,MIN('Peaker Keys'!$B$10,C5435/'Peaker Keys'!$B$30))</f>
        <v>2.9725256038453097E-2</v>
      </c>
      <c r="J5435">
        <f>IF('Peaker Keys'!$B$31=1,H5435,I5435)</f>
        <v>0</v>
      </c>
    </row>
    <row r="5436" spans="1:10" x14ac:dyDescent="0.25">
      <c r="A5436">
        <v>5430</v>
      </c>
      <c r="B5436">
        <v>0</v>
      </c>
      <c r="C5436">
        <v>3548.5</v>
      </c>
      <c r="D5436">
        <f>MOD(A5436-1+'Peaker Keys'!$B$7,'Peaker Keys'!$B$5)</f>
        <v>5453</v>
      </c>
      <c r="E5436">
        <f>INT(D5436/'Peaker Keys'!$B$6)+1</f>
        <v>228</v>
      </c>
      <c r="F5436">
        <f>MOD(D5436,'Peaker Keys'!$B$6)</f>
        <v>5</v>
      </c>
      <c r="G5436" t="str">
        <f>VLOOKUP(E5436,Clustering!$A$6:$B$370,2,FALSE)</f>
        <v>Spring</v>
      </c>
      <c r="H5436">
        <f>IF('Peaker Keys'!$B$29&gt;0,MAX(0,MIN('Peaker Keys'!$B$10,B5436/'Peaker Keys'!$B$29)),0)</f>
        <v>0</v>
      </c>
      <c r="I5436">
        <f>MAX(0,MIN('Peaker Keys'!$B$10,C5436/'Peaker Keys'!$B$30))</f>
        <v>2.9725256038453097E-2</v>
      </c>
      <c r="J5436">
        <f>IF('Peaker Keys'!$B$31=1,H5436,I5436)</f>
        <v>0</v>
      </c>
    </row>
    <row r="5437" spans="1:10" x14ac:dyDescent="0.25">
      <c r="A5437">
        <v>5431</v>
      </c>
      <c r="B5437">
        <v>0</v>
      </c>
      <c r="C5437">
        <v>3548.5</v>
      </c>
      <c r="D5437">
        <f>MOD(A5437-1+'Peaker Keys'!$B$7,'Peaker Keys'!$B$5)</f>
        <v>5454</v>
      </c>
      <c r="E5437">
        <f>INT(D5437/'Peaker Keys'!$B$6)+1</f>
        <v>228</v>
      </c>
      <c r="F5437">
        <f>MOD(D5437,'Peaker Keys'!$B$6)</f>
        <v>6</v>
      </c>
      <c r="G5437" t="str">
        <f>VLOOKUP(E5437,Clustering!$A$6:$B$370,2,FALSE)</f>
        <v>Spring</v>
      </c>
      <c r="H5437">
        <f>IF('Peaker Keys'!$B$29&gt;0,MAX(0,MIN('Peaker Keys'!$B$10,B5437/'Peaker Keys'!$B$29)),0)</f>
        <v>0</v>
      </c>
      <c r="I5437">
        <f>MAX(0,MIN('Peaker Keys'!$B$10,C5437/'Peaker Keys'!$B$30))</f>
        <v>2.9725256038453097E-2</v>
      </c>
      <c r="J5437">
        <f>IF('Peaker Keys'!$B$31=1,H5437,I5437)</f>
        <v>0</v>
      </c>
    </row>
    <row r="5438" spans="1:10" x14ac:dyDescent="0.25">
      <c r="A5438">
        <v>5432</v>
      </c>
      <c r="B5438">
        <v>0</v>
      </c>
      <c r="C5438">
        <v>3548.5</v>
      </c>
      <c r="D5438">
        <f>MOD(A5438-1+'Peaker Keys'!$B$7,'Peaker Keys'!$B$5)</f>
        <v>5455</v>
      </c>
      <c r="E5438">
        <f>INT(D5438/'Peaker Keys'!$B$6)+1</f>
        <v>228</v>
      </c>
      <c r="F5438">
        <f>MOD(D5438,'Peaker Keys'!$B$6)</f>
        <v>7</v>
      </c>
      <c r="G5438" t="str">
        <f>VLOOKUP(E5438,Clustering!$A$6:$B$370,2,FALSE)</f>
        <v>Spring</v>
      </c>
      <c r="H5438">
        <f>IF('Peaker Keys'!$B$29&gt;0,MAX(0,MIN('Peaker Keys'!$B$10,B5438/'Peaker Keys'!$B$29)),0)</f>
        <v>0</v>
      </c>
      <c r="I5438">
        <f>MAX(0,MIN('Peaker Keys'!$B$10,C5438/'Peaker Keys'!$B$30))</f>
        <v>2.9725256038453097E-2</v>
      </c>
      <c r="J5438">
        <f>IF('Peaker Keys'!$B$31=1,H5438,I5438)</f>
        <v>0</v>
      </c>
    </row>
    <row r="5439" spans="1:10" x14ac:dyDescent="0.25">
      <c r="A5439">
        <v>5433</v>
      </c>
      <c r="B5439">
        <v>0</v>
      </c>
      <c r="C5439">
        <v>3548.5</v>
      </c>
      <c r="D5439">
        <f>MOD(A5439-1+'Peaker Keys'!$B$7,'Peaker Keys'!$B$5)</f>
        <v>5456</v>
      </c>
      <c r="E5439">
        <f>INT(D5439/'Peaker Keys'!$B$6)+1</f>
        <v>228</v>
      </c>
      <c r="F5439">
        <f>MOD(D5439,'Peaker Keys'!$B$6)</f>
        <v>8</v>
      </c>
      <c r="G5439" t="str">
        <f>VLOOKUP(E5439,Clustering!$A$6:$B$370,2,FALSE)</f>
        <v>Spring</v>
      </c>
      <c r="H5439">
        <f>IF('Peaker Keys'!$B$29&gt;0,MAX(0,MIN('Peaker Keys'!$B$10,B5439/'Peaker Keys'!$B$29)),0)</f>
        <v>0</v>
      </c>
      <c r="I5439">
        <f>MAX(0,MIN('Peaker Keys'!$B$10,C5439/'Peaker Keys'!$B$30))</f>
        <v>2.9725256038453097E-2</v>
      </c>
      <c r="J5439">
        <f>IF('Peaker Keys'!$B$31=1,H5439,I5439)</f>
        <v>0</v>
      </c>
    </row>
    <row r="5440" spans="1:10" x14ac:dyDescent="0.25">
      <c r="A5440">
        <v>5434</v>
      </c>
      <c r="B5440">
        <v>0</v>
      </c>
      <c r="C5440">
        <v>3548.5</v>
      </c>
      <c r="D5440">
        <f>MOD(A5440-1+'Peaker Keys'!$B$7,'Peaker Keys'!$B$5)</f>
        <v>5457</v>
      </c>
      <c r="E5440">
        <f>INT(D5440/'Peaker Keys'!$B$6)+1</f>
        <v>228</v>
      </c>
      <c r="F5440">
        <f>MOD(D5440,'Peaker Keys'!$B$6)</f>
        <v>9</v>
      </c>
      <c r="G5440" t="str">
        <f>VLOOKUP(E5440,Clustering!$A$6:$B$370,2,FALSE)</f>
        <v>Spring</v>
      </c>
      <c r="H5440">
        <f>IF('Peaker Keys'!$B$29&gt;0,MAX(0,MIN('Peaker Keys'!$B$10,B5440/'Peaker Keys'!$B$29)),0)</f>
        <v>0</v>
      </c>
      <c r="I5440">
        <f>MAX(0,MIN('Peaker Keys'!$B$10,C5440/'Peaker Keys'!$B$30))</f>
        <v>2.9725256038453097E-2</v>
      </c>
      <c r="J5440">
        <f>IF('Peaker Keys'!$B$31=1,H5440,I5440)</f>
        <v>0</v>
      </c>
    </row>
    <row r="5441" spans="1:10" x14ac:dyDescent="0.25">
      <c r="A5441">
        <v>5435</v>
      </c>
      <c r="B5441">
        <v>0</v>
      </c>
      <c r="C5441">
        <v>3548.5</v>
      </c>
      <c r="D5441">
        <f>MOD(A5441-1+'Peaker Keys'!$B$7,'Peaker Keys'!$B$5)</f>
        <v>5458</v>
      </c>
      <c r="E5441">
        <f>INT(D5441/'Peaker Keys'!$B$6)+1</f>
        <v>228</v>
      </c>
      <c r="F5441">
        <f>MOD(D5441,'Peaker Keys'!$B$6)</f>
        <v>10</v>
      </c>
      <c r="G5441" t="str">
        <f>VLOOKUP(E5441,Clustering!$A$6:$B$370,2,FALSE)</f>
        <v>Spring</v>
      </c>
      <c r="H5441">
        <f>IF('Peaker Keys'!$B$29&gt;0,MAX(0,MIN('Peaker Keys'!$B$10,B5441/'Peaker Keys'!$B$29)),0)</f>
        <v>0</v>
      </c>
      <c r="I5441">
        <f>MAX(0,MIN('Peaker Keys'!$B$10,C5441/'Peaker Keys'!$B$30))</f>
        <v>2.9725256038453097E-2</v>
      </c>
      <c r="J5441">
        <f>IF('Peaker Keys'!$B$31=1,H5441,I5441)</f>
        <v>0</v>
      </c>
    </row>
    <row r="5442" spans="1:10" x14ac:dyDescent="0.25">
      <c r="A5442">
        <v>5436</v>
      </c>
      <c r="B5442">
        <v>0</v>
      </c>
      <c r="C5442">
        <v>3612.1</v>
      </c>
      <c r="D5442">
        <f>MOD(A5442-1+'Peaker Keys'!$B$7,'Peaker Keys'!$B$5)</f>
        <v>5459</v>
      </c>
      <c r="E5442">
        <f>INT(D5442/'Peaker Keys'!$B$6)+1</f>
        <v>228</v>
      </c>
      <c r="F5442">
        <f>MOD(D5442,'Peaker Keys'!$B$6)</f>
        <v>11</v>
      </c>
      <c r="G5442" t="str">
        <f>VLOOKUP(E5442,Clustering!$A$6:$B$370,2,FALSE)</f>
        <v>Spring</v>
      </c>
      <c r="H5442">
        <f>IF('Peaker Keys'!$B$29&gt;0,MAX(0,MIN('Peaker Keys'!$B$10,B5442/'Peaker Keys'!$B$29)),0)</f>
        <v>0</v>
      </c>
      <c r="I5442">
        <f>MAX(0,MIN('Peaker Keys'!$B$10,C5442/'Peaker Keys'!$B$30))</f>
        <v>3.0258023766801867E-2</v>
      </c>
      <c r="J5442">
        <f>IF('Peaker Keys'!$B$31=1,H5442,I5442)</f>
        <v>0</v>
      </c>
    </row>
    <row r="5443" spans="1:10" x14ac:dyDescent="0.25">
      <c r="A5443">
        <v>5437</v>
      </c>
      <c r="B5443">
        <v>0</v>
      </c>
      <c r="C5443">
        <v>3612.1</v>
      </c>
      <c r="D5443">
        <f>MOD(A5443-1+'Peaker Keys'!$B$7,'Peaker Keys'!$B$5)</f>
        <v>5460</v>
      </c>
      <c r="E5443">
        <f>INT(D5443/'Peaker Keys'!$B$6)+1</f>
        <v>228</v>
      </c>
      <c r="F5443">
        <f>MOD(D5443,'Peaker Keys'!$B$6)</f>
        <v>12</v>
      </c>
      <c r="G5443" t="str">
        <f>VLOOKUP(E5443,Clustering!$A$6:$B$370,2,FALSE)</f>
        <v>Spring</v>
      </c>
      <c r="H5443">
        <f>IF('Peaker Keys'!$B$29&gt;0,MAX(0,MIN('Peaker Keys'!$B$10,B5443/'Peaker Keys'!$B$29)),0)</f>
        <v>0</v>
      </c>
      <c r="I5443">
        <f>MAX(0,MIN('Peaker Keys'!$B$10,C5443/'Peaker Keys'!$B$30))</f>
        <v>3.0258023766801867E-2</v>
      </c>
      <c r="J5443">
        <f>IF('Peaker Keys'!$B$31=1,H5443,I5443)</f>
        <v>0</v>
      </c>
    </row>
    <row r="5444" spans="1:10" x14ac:dyDescent="0.25">
      <c r="A5444">
        <v>5438</v>
      </c>
      <c r="B5444">
        <v>0</v>
      </c>
      <c r="C5444">
        <v>3614.9</v>
      </c>
      <c r="D5444">
        <f>MOD(A5444-1+'Peaker Keys'!$B$7,'Peaker Keys'!$B$5)</f>
        <v>5461</v>
      </c>
      <c r="E5444">
        <f>INT(D5444/'Peaker Keys'!$B$6)+1</f>
        <v>228</v>
      </c>
      <c r="F5444">
        <f>MOD(D5444,'Peaker Keys'!$B$6)</f>
        <v>13</v>
      </c>
      <c r="G5444" t="str">
        <f>VLOOKUP(E5444,Clustering!$A$6:$B$370,2,FALSE)</f>
        <v>Spring</v>
      </c>
      <c r="H5444">
        <f>IF('Peaker Keys'!$B$29&gt;0,MAX(0,MIN('Peaker Keys'!$B$10,B5444/'Peaker Keys'!$B$29)),0)</f>
        <v>0</v>
      </c>
      <c r="I5444">
        <f>MAX(0,MIN('Peaker Keys'!$B$10,C5444/'Peaker Keys'!$B$30))</f>
        <v>3.0281478949810935E-2</v>
      </c>
      <c r="J5444">
        <f>IF('Peaker Keys'!$B$31=1,H5444,I5444)</f>
        <v>0</v>
      </c>
    </row>
    <row r="5445" spans="1:10" x14ac:dyDescent="0.25">
      <c r="A5445">
        <v>5439</v>
      </c>
      <c r="B5445">
        <v>0</v>
      </c>
      <c r="C5445">
        <v>3840.4</v>
      </c>
      <c r="D5445">
        <f>MOD(A5445-1+'Peaker Keys'!$B$7,'Peaker Keys'!$B$5)</f>
        <v>5462</v>
      </c>
      <c r="E5445">
        <f>INT(D5445/'Peaker Keys'!$B$6)+1</f>
        <v>228</v>
      </c>
      <c r="F5445">
        <f>MOD(D5445,'Peaker Keys'!$B$6)</f>
        <v>14</v>
      </c>
      <c r="G5445" t="str">
        <f>VLOOKUP(E5445,Clustering!$A$6:$B$370,2,FALSE)</f>
        <v>Spring</v>
      </c>
      <c r="H5445">
        <f>IF('Peaker Keys'!$B$29&gt;0,MAX(0,MIN('Peaker Keys'!$B$10,B5445/'Peaker Keys'!$B$29)),0)</f>
        <v>0</v>
      </c>
      <c r="I5445">
        <f>MAX(0,MIN('Peaker Keys'!$B$10,C5445/'Peaker Keys'!$B$30))</f>
        <v>3.2170458867148165E-2</v>
      </c>
      <c r="J5445">
        <f>IF('Peaker Keys'!$B$31=1,H5445,I5445)</f>
        <v>0</v>
      </c>
    </row>
    <row r="5446" spans="1:10" x14ac:dyDescent="0.25">
      <c r="A5446">
        <v>5440</v>
      </c>
      <c r="B5446">
        <v>0</v>
      </c>
      <c r="C5446">
        <v>3979.4</v>
      </c>
      <c r="D5446">
        <f>MOD(A5446-1+'Peaker Keys'!$B$7,'Peaker Keys'!$B$5)</f>
        <v>5463</v>
      </c>
      <c r="E5446">
        <f>INT(D5446/'Peaker Keys'!$B$6)+1</f>
        <v>228</v>
      </c>
      <c r="F5446">
        <f>MOD(D5446,'Peaker Keys'!$B$6)</f>
        <v>15</v>
      </c>
      <c r="G5446" t="str">
        <f>VLOOKUP(E5446,Clustering!$A$6:$B$370,2,FALSE)</f>
        <v>Spring</v>
      </c>
      <c r="H5446">
        <f>IF('Peaker Keys'!$B$29&gt;0,MAX(0,MIN('Peaker Keys'!$B$10,B5446/'Peaker Keys'!$B$29)),0)</f>
        <v>0</v>
      </c>
      <c r="I5446">
        <f>MAX(0,MIN('Peaker Keys'!$B$10,C5446/'Peaker Keys'!$B$30))</f>
        <v>3.3334841166526775E-2</v>
      </c>
      <c r="J5446">
        <f>IF('Peaker Keys'!$B$31=1,H5446,I5446)</f>
        <v>0</v>
      </c>
    </row>
    <row r="5447" spans="1:10" x14ac:dyDescent="0.25">
      <c r="A5447">
        <v>5441</v>
      </c>
      <c r="B5447">
        <v>0</v>
      </c>
      <c r="C5447">
        <v>5762</v>
      </c>
      <c r="D5447">
        <f>MOD(A5447-1+'Peaker Keys'!$B$7,'Peaker Keys'!$B$5)</f>
        <v>5464</v>
      </c>
      <c r="E5447">
        <f>INT(D5447/'Peaker Keys'!$B$6)+1</f>
        <v>228</v>
      </c>
      <c r="F5447">
        <f>MOD(D5447,'Peaker Keys'!$B$6)</f>
        <v>16</v>
      </c>
      <c r="G5447" t="str">
        <f>VLOOKUP(E5447,Clustering!$A$6:$B$370,2,FALSE)</f>
        <v>Spring</v>
      </c>
      <c r="H5447">
        <f>IF('Peaker Keys'!$B$29&gt;0,MAX(0,MIN('Peaker Keys'!$B$10,B5447/'Peaker Keys'!$B$29)),0)</f>
        <v>0</v>
      </c>
      <c r="I5447">
        <f>MAX(0,MIN('Peaker Keys'!$B$10,C5447/'Peaker Keys'!$B$30))</f>
        <v>4.826741589222678E-2</v>
      </c>
      <c r="J5447">
        <f>IF('Peaker Keys'!$B$31=1,H5447,I5447)</f>
        <v>0</v>
      </c>
    </row>
    <row r="5448" spans="1:10" x14ac:dyDescent="0.25">
      <c r="A5448">
        <v>5442</v>
      </c>
      <c r="B5448">
        <v>0</v>
      </c>
      <c r="C5448">
        <v>11335.2</v>
      </c>
      <c r="D5448">
        <f>MOD(A5448-1+'Peaker Keys'!$B$7,'Peaker Keys'!$B$5)</f>
        <v>5465</v>
      </c>
      <c r="E5448">
        <f>INT(D5448/'Peaker Keys'!$B$6)+1</f>
        <v>228</v>
      </c>
      <c r="F5448">
        <f>MOD(D5448,'Peaker Keys'!$B$6)</f>
        <v>17</v>
      </c>
      <c r="G5448" t="str">
        <f>VLOOKUP(E5448,Clustering!$A$6:$B$370,2,FALSE)</f>
        <v>Spring</v>
      </c>
      <c r="H5448">
        <f>IF('Peaker Keys'!$B$29&gt;0,MAX(0,MIN('Peaker Keys'!$B$10,B5448/'Peaker Keys'!$B$29)),0)</f>
        <v>0</v>
      </c>
      <c r="I5448">
        <f>MAX(0,MIN('Peaker Keys'!$B$10,C5448/'Peaker Keys'!$B$30))</f>
        <v>9.4953282301556585E-2</v>
      </c>
      <c r="J5448">
        <f>IF('Peaker Keys'!$B$31=1,H5448,I5448)</f>
        <v>0</v>
      </c>
    </row>
    <row r="5449" spans="1:10" x14ac:dyDescent="0.25">
      <c r="A5449">
        <v>5443</v>
      </c>
      <c r="B5449">
        <v>0</v>
      </c>
      <c r="C5449">
        <v>12259.5</v>
      </c>
      <c r="D5449">
        <f>MOD(A5449-1+'Peaker Keys'!$B$7,'Peaker Keys'!$B$5)</f>
        <v>5466</v>
      </c>
      <c r="E5449">
        <f>INT(D5449/'Peaker Keys'!$B$6)+1</f>
        <v>228</v>
      </c>
      <c r="F5449">
        <f>MOD(D5449,'Peaker Keys'!$B$6)</f>
        <v>18</v>
      </c>
      <c r="G5449" t="str">
        <f>VLOOKUP(E5449,Clustering!$A$6:$B$370,2,FALSE)</f>
        <v>Spring</v>
      </c>
      <c r="H5449">
        <f>IF('Peaker Keys'!$B$29&gt;0,MAX(0,MIN('Peaker Keys'!$B$10,B5449/'Peaker Keys'!$B$29)),0)</f>
        <v>0</v>
      </c>
      <c r="I5449">
        <f>MAX(0,MIN('Peaker Keys'!$B$10,C5449/'Peaker Keys'!$B$30))</f>
        <v>0.10269600574987058</v>
      </c>
      <c r="J5449">
        <f>IF('Peaker Keys'!$B$31=1,H5449,I5449)</f>
        <v>0</v>
      </c>
    </row>
    <row r="5450" spans="1:10" x14ac:dyDescent="0.25">
      <c r="A5450">
        <v>5444</v>
      </c>
      <c r="B5450">
        <v>0</v>
      </c>
      <c r="C5450">
        <v>10127.299999999999</v>
      </c>
      <c r="D5450">
        <f>MOD(A5450-1+'Peaker Keys'!$B$7,'Peaker Keys'!$B$5)</f>
        <v>5467</v>
      </c>
      <c r="E5450">
        <f>INT(D5450/'Peaker Keys'!$B$6)+1</f>
        <v>228</v>
      </c>
      <c r="F5450">
        <f>MOD(D5450,'Peaker Keys'!$B$6)</f>
        <v>19</v>
      </c>
      <c r="G5450" t="str">
        <f>VLOOKUP(E5450,Clustering!$A$6:$B$370,2,FALSE)</f>
        <v>Spring</v>
      </c>
      <c r="H5450">
        <f>IF('Peaker Keys'!$B$29&gt;0,MAX(0,MIN('Peaker Keys'!$B$10,B5450/'Peaker Keys'!$B$29)),0)</f>
        <v>0</v>
      </c>
      <c r="I5450">
        <f>MAX(0,MIN('Peaker Keys'!$B$10,C5450/'Peaker Keys'!$B$30))</f>
        <v>8.4834883888467244E-2</v>
      </c>
      <c r="J5450">
        <f>IF('Peaker Keys'!$B$31=1,H5450,I5450)</f>
        <v>0</v>
      </c>
    </row>
    <row r="5451" spans="1:10" x14ac:dyDescent="0.25">
      <c r="A5451">
        <v>5445</v>
      </c>
      <c r="B5451">
        <v>0</v>
      </c>
      <c r="C5451">
        <v>11388.7</v>
      </c>
      <c r="D5451">
        <f>MOD(A5451-1+'Peaker Keys'!$B$7,'Peaker Keys'!$B$5)</f>
        <v>5468</v>
      </c>
      <c r="E5451">
        <f>INT(D5451/'Peaker Keys'!$B$6)+1</f>
        <v>228</v>
      </c>
      <c r="F5451">
        <f>MOD(D5451,'Peaker Keys'!$B$6)</f>
        <v>20</v>
      </c>
      <c r="G5451" t="str">
        <f>VLOOKUP(E5451,Clustering!$A$6:$B$370,2,FALSE)</f>
        <v>Spring</v>
      </c>
      <c r="H5451">
        <f>IF('Peaker Keys'!$B$29&gt;0,MAX(0,MIN('Peaker Keys'!$B$10,B5451/'Peaker Keys'!$B$29)),0)</f>
        <v>0</v>
      </c>
      <c r="I5451">
        <f>MAX(0,MIN('Peaker Keys'!$B$10,C5451/'Peaker Keys'!$B$30))</f>
        <v>9.5401443834051233E-2</v>
      </c>
      <c r="J5451">
        <f>IF('Peaker Keys'!$B$31=1,H5451,I5451)</f>
        <v>0</v>
      </c>
    </row>
    <row r="5452" spans="1:10" x14ac:dyDescent="0.25">
      <c r="A5452">
        <v>5446</v>
      </c>
      <c r="B5452">
        <v>0</v>
      </c>
      <c r="C5452">
        <v>9419.4</v>
      </c>
      <c r="D5452">
        <f>MOD(A5452-1+'Peaker Keys'!$B$7,'Peaker Keys'!$B$5)</f>
        <v>5469</v>
      </c>
      <c r="E5452">
        <f>INT(D5452/'Peaker Keys'!$B$6)+1</f>
        <v>228</v>
      </c>
      <c r="F5452">
        <f>MOD(D5452,'Peaker Keys'!$B$6)</f>
        <v>21</v>
      </c>
      <c r="G5452" t="str">
        <f>VLOOKUP(E5452,Clustering!$A$6:$B$370,2,FALSE)</f>
        <v>Spring</v>
      </c>
      <c r="H5452">
        <f>IF('Peaker Keys'!$B$29&gt;0,MAX(0,MIN('Peaker Keys'!$B$10,B5452/'Peaker Keys'!$B$29)),0)</f>
        <v>0</v>
      </c>
      <c r="I5452">
        <f>MAX(0,MIN('Peaker Keys'!$B$10,C5452/'Peaker Keys'!$B$30))</f>
        <v>7.8904911012711021E-2</v>
      </c>
      <c r="J5452">
        <f>IF('Peaker Keys'!$B$31=1,H5452,I5452)</f>
        <v>0</v>
      </c>
    </row>
    <row r="5453" spans="1:10" x14ac:dyDescent="0.25">
      <c r="A5453">
        <v>5447</v>
      </c>
      <c r="B5453">
        <v>0</v>
      </c>
      <c r="C5453">
        <v>5532.2</v>
      </c>
      <c r="D5453">
        <f>MOD(A5453-1+'Peaker Keys'!$B$7,'Peaker Keys'!$B$5)</f>
        <v>5470</v>
      </c>
      <c r="E5453">
        <f>INT(D5453/'Peaker Keys'!$B$6)+1</f>
        <v>228</v>
      </c>
      <c r="F5453">
        <f>MOD(D5453,'Peaker Keys'!$B$6)</f>
        <v>22</v>
      </c>
      <c r="G5453" t="str">
        <f>VLOOKUP(E5453,Clustering!$A$6:$B$370,2,FALSE)</f>
        <v>Spring</v>
      </c>
      <c r="H5453">
        <f>IF('Peaker Keys'!$B$29&gt;0,MAX(0,MIN('Peaker Keys'!$B$10,B5453/'Peaker Keys'!$B$29)),0)</f>
        <v>0</v>
      </c>
      <c r="I5453">
        <f>MAX(0,MIN('Peaker Keys'!$B$10,C5453/'Peaker Keys'!$B$30))</f>
        <v>4.6342415515268486E-2</v>
      </c>
      <c r="J5453">
        <f>IF('Peaker Keys'!$B$31=1,H5453,I5453)</f>
        <v>0</v>
      </c>
    </row>
    <row r="5454" spans="1:10" x14ac:dyDescent="0.25">
      <c r="A5454">
        <v>5448</v>
      </c>
      <c r="B5454">
        <v>0</v>
      </c>
      <c r="C5454">
        <v>3483.8</v>
      </c>
      <c r="D5454">
        <f>MOD(A5454-1+'Peaker Keys'!$B$7,'Peaker Keys'!$B$5)</f>
        <v>5471</v>
      </c>
      <c r="E5454">
        <f>INT(D5454/'Peaker Keys'!$B$6)+1</f>
        <v>228</v>
      </c>
      <c r="F5454">
        <f>MOD(D5454,'Peaker Keys'!$B$6)</f>
        <v>23</v>
      </c>
      <c r="G5454" t="str">
        <f>VLOOKUP(E5454,Clustering!$A$6:$B$370,2,FALSE)</f>
        <v>Spring</v>
      </c>
      <c r="H5454">
        <f>IF('Peaker Keys'!$B$29&gt;0,MAX(0,MIN('Peaker Keys'!$B$10,B5454/'Peaker Keys'!$B$29)),0)</f>
        <v>0</v>
      </c>
      <c r="I5454">
        <f>MAX(0,MIN('Peaker Keys'!$B$10,C5454/'Peaker Keys'!$B$30))</f>
        <v>2.9183273773922193E-2</v>
      </c>
      <c r="J5454">
        <f>IF('Peaker Keys'!$B$31=1,H5454,I5454)</f>
        <v>0</v>
      </c>
    </row>
    <row r="5455" spans="1:10" x14ac:dyDescent="0.25">
      <c r="A5455">
        <v>5449</v>
      </c>
      <c r="B5455">
        <v>0</v>
      </c>
      <c r="C5455">
        <v>2378.1999999999998</v>
      </c>
      <c r="D5455">
        <f>MOD(A5455-1+'Peaker Keys'!$B$7,'Peaker Keys'!$B$5)</f>
        <v>5472</v>
      </c>
      <c r="E5455">
        <f>INT(D5455/'Peaker Keys'!$B$6)+1</f>
        <v>229</v>
      </c>
      <c r="F5455">
        <f>MOD(D5455,'Peaker Keys'!$B$6)</f>
        <v>0</v>
      </c>
      <c r="G5455" t="str">
        <f>VLOOKUP(E5455,Clustering!$A$6:$B$370,2,FALSE)</f>
        <v>Winter</v>
      </c>
      <c r="H5455">
        <f>IF('Peaker Keys'!$B$29&gt;0,MAX(0,MIN('Peaker Keys'!$B$10,B5455/'Peaker Keys'!$B$29)),0)</f>
        <v>0</v>
      </c>
      <c r="I5455">
        <f>MAX(0,MIN('Peaker Keys'!$B$10,C5455/'Peaker Keys'!$B$30))</f>
        <v>1.9921827225771214E-2</v>
      </c>
      <c r="J5455">
        <f>IF('Peaker Keys'!$B$31=1,H5455,I5455)</f>
        <v>0</v>
      </c>
    </row>
    <row r="5456" spans="1:10" x14ac:dyDescent="0.25">
      <c r="A5456">
        <v>5450</v>
      </c>
      <c r="B5456">
        <v>0</v>
      </c>
      <c r="C5456">
        <v>2151.3000000000002</v>
      </c>
      <c r="D5456">
        <f>MOD(A5456-1+'Peaker Keys'!$B$7,'Peaker Keys'!$B$5)</f>
        <v>5473</v>
      </c>
      <c r="E5456">
        <f>INT(D5456/'Peaker Keys'!$B$6)+1</f>
        <v>229</v>
      </c>
      <c r="F5456">
        <f>MOD(D5456,'Peaker Keys'!$B$6)</f>
        <v>1</v>
      </c>
      <c r="G5456" t="str">
        <f>VLOOKUP(E5456,Clustering!$A$6:$B$370,2,FALSE)</f>
        <v>Winter</v>
      </c>
      <c r="H5456">
        <f>IF('Peaker Keys'!$B$29&gt;0,MAX(0,MIN('Peaker Keys'!$B$10,B5456/'Peaker Keys'!$B$29)),0)</f>
        <v>0</v>
      </c>
      <c r="I5456">
        <f>MAX(0,MIN('Peaker Keys'!$B$10,C5456/'Peaker Keys'!$B$30))</f>
        <v>1.8021119716929448E-2</v>
      </c>
      <c r="J5456">
        <f>IF('Peaker Keys'!$B$31=1,H5456,I5456)</f>
        <v>0</v>
      </c>
    </row>
    <row r="5457" spans="1:10" x14ac:dyDescent="0.25">
      <c r="A5457">
        <v>5451</v>
      </c>
      <c r="B5457">
        <v>0</v>
      </c>
      <c r="C5457">
        <v>2087.6999999999998</v>
      </c>
      <c r="D5457">
        <f>MOD(A5457-1+'Peaker Keys'!$B$7,'Peaker Keys'!$B$5)</f>
        <v>5474</v>
      </c>
      <c r="E5457">
        <f>INT(D5457/'Peaker Keys'!$B$6)+1</f>
        <v>229</v>
      </c>
      <c r="F5457">
        <f>MOD(D5457,'Peaker Keys'!$B$6)</f>
        <v>2</v>
      </c>
      <c r="G5457" t="str">
        <f>VLOOKUP(E5457,Clustering!$A$6:$B$370,2,FALSE)</f>
        <v>Winter</v>
      </c>
      <c r="H5457">
        <f>IF('Peaker Keys'!$B$29&gt;0,MAX(0,MIN('Peaker Keys'!$B$10,B5457/'Peaker Keys'!$B$29)),0)</f>
        <v>0</v>
      </c>
      <c r="I5457">
        <f>MAX(0,MIN('Peaker Keys'!$B$10,C5457/'Peaker Keys'!$B$30))</f>
        <v>1.7488351988580675E-2</v>
      </c>
      <c r="J5457">
        <f>IF('Peaker Keys'!$B$31=1,H5457,I5457)</f>
        <v>0</v>
      </c>
    </row>
    <row r="5458" spans="1:10" x14ac:dyDescent="0.25">
      <c r="A5458">
        <v>5452</v>
      </c>
      <c r="B5458">
        <v>0</v>
      </c>
      <c r="C5458">
        <v>2087.6999999999998</v>
      </c>
      <c r="D5458">
        <f>MOD(A5458-1+'Peaker Keys'!$B$7,'Peaker Keys'!$B$5)</f>
        <v>5475</v>
      </c>
      <c r="E5458">
        <f>INT(D5458/'Peaker Keys'!$B$6)+1</f>
        <v>229</v>
      </c>
      <c r="F5458">
        <f>MOD(D5458,'Peaker Keys'!$B$6)</f>
        <v>3</v>
      </c>
      <c r="G5458" t="str">
        <f>VLOOKUP(E5458,Clustering!$A$6:$B$370,2,FALSE)</f>
        <v>Winter</v>
      </c>
      <c r="H5458">
        <f>IF('Peaker Keys'!$B$29&gt;0,MAX(0,MIN('Peaker Keys'!$B$10,B5458/'Peaker Keys'!$B$29)),0)</f>
        <v>0</v>
      </c>
      <c r="I5458">
        <f>MAX(0,MIN('Peaker Keys'!$B$10,C5458/'Peaker Keys'!$B$30))</f>
        <v>1.7488351988580675E-2</v>
      </c>
      <c r="J5458">
        <f>IF('Peaker Keys'!$B$31=1,H5458,I5458)</f>
        <v>0</v>
      </c>
    </row>
    <row r="5459" spans="1:10" x14ac:dyDescent="0.25">
      <c r="A5459">
        <v>5453</v>
      </c>
      <c r="B5459">
        <v>0</v>
      </c>
      <c r="C5459">
        <v>2087.6999999999998</v>
      </c>
      <c r="D5459">
        <f>MOD(A5459-1+'Peaker Keys'!$B$7,'Peaker Keys'!$B$5)</f>
        <v>5476</v>
      </c>
      <c r="E5459">
        <f>INT(D5459/'Peaker Keys'!$B$6)+1</f>
        <v>229</v>
      </c>
      <c r="F5459">
        <f>MOD(D5459,'Peaker Keys'!$B$6)</f>
        <v>4</v>
      </c>
      <c r="G5459" t="str">
        <f>VLOOKUP(E5459,Clustering!$A$6:$B$370,2,FALSE)</f>
        <v>Winter</v>
      </c>
      <c r="H5459">
        <f>IF('Peaker Keys'!$B$29&gt;0,MAX(0,MIN('Peaker Keys'!$B$10,B5459/'Peaker Keys'!$B$29)),0)</f>
        <v>0</v>
      </c>
      <c r="I5459">
        <f>MAX(0,MIN('Peaker Keys'!$B$10,C5459/'Peaker Keys'!$B$30))</f>
        <v>1.7488351988580675E-2</v>
      </c>
      <c r="J5459">
        <f>IF('Peaker Keys'!$B$31=1,H5459,I5459)</f>
        <v>0</v>
      </c>
    </row>
    <row r="5460" spans="1:10" x14ac:dyDescent="0.25">
      <c r="A5460">
        <v>5454</v>
      </c>
      <c r="B5460">
        <v>0</v>
      </c>
      <c r="C5460">
        <v>2087.6999999999998</v>
      </c>
      <c r="D5460">
        <f>MOD(A5460-1+'Peaker Keys'!$B$7,'Peaker Keys'!$B$5)</f>
        <v>5477</v>
      </c>
      <c r="E5460">
        <f>INT(D5460/'Peaker Keys'!$B$6)+1</f>
        <v>229</v>
      </c>
      <c r="F5460">
        <f>MOD(D5460,'Peaker Keys'!$B$6)</f>
        <v>5</v>
      </c>
      <c r="G5460" t="str">
        <f>VLOOKUP(E5460,Clustering!$A$6:$B$370,2,FALSE)</f>
        <v>Winter</v>
      </c>
      <c r="H5460">
        <f>IF('Peaker Keys'!$B$29&gt;0,MAX(0,MIN('Peaker Keys'!$B$10,B5460/'Peaker Keys'!$B$29)),0)</f>
        <v>0</v>
      </c>
      <c r="I5460">
        <f>MAX(0,MIN('Peaker Keys'!$B$10,C5460/'Peaker Keys'!$B$30))</f>
        <v>1.7488351988580675E-2</v>
      </c>
      <c r="J5460">
        <f>IF('Peaker Keys'!$B$31=1,H5460,I5460)</f>
        <v>0</v>
      </c>
    </row>
    <row r="5461" spans="1:10" x14ac:dyDescent="0.25">
      <c r="A5461">
        <v>5455</v>
      </c>
      <c r="B5461">
        <v>0</v>
      </c>
      <c r="C5461">
        <v>2087.6999999999998</v>
      </c>
      <c r="D5461">
        <f>MOD(A5461-1+'Peaker Keys'!$B$7,'Peaker Keys'!$B$5)</f>
        <v>5478</v>
      </c>
      <c r="E5461">
        <f>INT(D5461/'Peaker Keys'!$B$6)+1</f>
        <v>229</v>
      </c>
      <c r="F5461">
        <f>MOD(D5461,'Peaker Keys'!$B$6)</f>
        <v>6</v>
      </c>
      <c r="G5461" t="str">
        <f>VLOOKUP(E5461,Clustering!$A$6:$B$370,2,FALSE)</f>
        <v>Winter</v>
      </c>
      <c r="H5461">
        <f>IF('Peaker Keys'!$B$29&gt;0,MAX(0,MIN('Peaker Keys'!$B$10,B5461/'Peaker Keys'!$B$29)),0)</f>
        <v>0</v>
      </c>
      <c r="I5461">
        <f>MAX(0,MIN('Peaker Keys'!$B$10,C5461/'Peaker Keys'!$B$30))</f>
        <v>1.7488351988580675E-2</v>
      </c>
      <c r="J5461">
        <f>IF('Peaker Keys'!$B$31=1,H5461,I5461)</f>
        <v>0</v>
      </c>
    </row>
    <row r="5462" spans="1:10" x14ac:dyDescent="0.25">
      <c r="A5462">
        <v>5456</v>
      </c>
      <c r="B5462">
        <v>0</v>
      </c>
      <c r="C5462">
        <v>2087.6999999999998</v>
      </c>
      <c r="D5462">
        <f>MOD(A5462-1+'Peaker Keys'!$B$7,'Peaker Keys'!$B$5)</f>
        <v>5479</v>
      </c>
      <c r="E5462">
        <f>INT(D5462/'Peaker Keys'!$B$6)+1</f>
        <v>229</v>
      </c>
      <c r="F5462">
        <f>MOD(D5462,'Peaker Keys'!$B$6)</f>
        <v>7</v>
      </c>
      <c r="G5462" t="str">
        <f>VLOOKUP(E5462,Clustering!$A$6:$B$370,2,FALSE)</f>
        <v>Winter</v>
      </c>
      <c r="H5462">
        <f>IF('Peaker Keys'!$B$29&gt;0,MAX(0,MIN('Peaker Keys'!$B$10,B5462/'Peaker Keys'!$B$29)),0)</f>
        <v>0</v>
      </c>
      <c r="I5462">
        <f>MAX(0,MIN('Peaker Keys'!$B$10,C5462/'Peaker Keys'!$B$30))</f>
        <v>1.7488351988580675E-2</v>
      </c>
      <c r="J5462">
        <f>IF('Peaker Keys'!$B$31=1,H5462,I5462)</f>
        <v>0</v>
      </c>
    </row>
    <row r="5463" spans="1:10" x14ac:dyDescent="0.25">
      <c r="A5463">
        <v>5457</v>
      </c>
      <c r="B5463">
        <v>0</v>
      </c>
      <c r="C5463">
        <v>2087.6999999999998</v>
      </c>
      <c r="D5463">
        <f>MOD(A5463-1+'Peaker Keys'!$B$7,'Peaker Keys'!$B$5)</f>
        <v>5480</v>
      </c>
      <c r="E5463">
        <f>INT(D5463/'Peaker Keys'!$B$6)+1</f>
        <v>229</v>
      </c>
      <c r="F5463">
        <f>MOD(D5463,'Peaker Keys'!$B$6)</f>
        <v>8</v>
      </c>
      <c r="G5463" t="str">
        <f>VLOOKUP(E5463,Clustering!$A$6:$B$370,2,FALSE)</f>
        <v>Winter</v>
      </c>
      <c r="H5463">
        <f>IF('Peaker Keys'!$B$29&gt;0,MAX(0,MIN('Peaker Keys'!$B$10,B5463/'Peaker Keys'!$B$29)),0)</f>
        <v>0</v>
      </c>
      <c r="I5463">
        <f>MAX(0,MIN('Peaker Keys'!$B$10,C5463/'Peaker Keys'!$B$30))</f>
        <v>1.7488351988580675E-2</v>
      </c>
      <c r="J5463">
        <f>IF('Peaker Keys'!$B$31=1,H5463,I5463)</f>
        <v>0</v>
      </c>
    </row>
    <row r="5464" spans="1:10" x14ac:dyDescent="0.25">
      <c r="A5464">
        <v>5458</v>
      </c>
      <c r="B5464">
        <v>0</v>
      </c>
      <c r="C5464">
        <v>2087.6999999999998</v>
      </c>
      <c r="D5464">
        <f>MOD(A5464-1+'Peaker Keys'!$B$7,'Peaker Keys'!$B$5)</f>
        <v>5481</v>
      </c>
      <c r="E5464">
        <f>INT(D5464/'Peaker Keys'!$B$6)+1</f>
        <v>229</v>
      </c>
      <c r="F5464">
        <f>MOD(D5464,'Peaker Keys'!$B$6)</f>
        <v>9</v>
      </c>
      <c r="G5464" t="str">
        <f>VLOOKUP(E5464,Clustering!$A$6:$B$370,2,FALSE)</f>
        <v>Winter</v>
      </c>
      <c r="H5464">
        <f>IF('Peaker Keys'!$B$29&gt;0,MAX(0,MIN('Peaker Keys'!$B$10,B5464/'Peaker Keys'!$B$29)),0)</f>
        <v>0</v>
      </c>
      <c r="I5464">
        <f>MAX(0,MIN('Peaker Keys'!$B$10,C5464/'Peaker Keys'!$B$30))</f>
        <v>1.7488351988580675E-2</v>
      </c>
      <c r="J5464">
        <f>IF('Peaker Keys'!$B$31=1,H5464,I5464)</f>
        <v>0</v>
      </c>
    </row>
    <row r="5465" spans="1:10" x14ac:dyDescent="0.25">
      <c r="A5465">
        <v>5459</v>
      </c>
      <c r="B5465">
        <v>0</v>
      </c>
      <c r="C5465">
        <v>2151.3000000000002</v>
      </c>
      <c r="D5465">
        <f>MOD(A5465-1+'Peaker Keys'!$B$7,'Peaker Keys'!$B$5)</f>
        <v>5482</v>
      </c>
      <c r="E5465">
        <f>INT(D5465/'Peaker Keys'!$B$6)+1</f>
        <v>229</v>
      </c>
      <c r="F5465">
        <f>MOD(D5465,'Peaker Keys'!$B$6)</f>
        <v>10</v>
      </c>
      <c r="G5465" t="str">
        <f>VLOOKUP(E5465,Clustering!$A$6:$B$370,2,FALSE)</f>
        <v>Winter</v>
      </c>
      <c r="H5465">
        <f>IF('Peaker Keys'!$B$29&gt;0,MAX(0,MIN('Peaker Keys'!$B$10,B5465/'Peaker Keys'!$B$29)),0)</f>
        <v>0</v>
      </c>
      <c r="I5465">
        <f>MAX(0,MIN('Peaker Keys'!$B$10,C5465/'Peaker Keys'!$B$30))</f>
        <v>1.8021119716929448E-2</v>
      </c>
      <c r="J5465">
        <f>IF('Peaker Keys'!$B$31=1,H5465,I5465)</f>
        <v>0</v>
      </c>
    </row>
    <row r="5466" spans="1:10" x14ac:dyDescent="0.25">
      <c r="A5466">
        <v>5460</v>
      </c>
      <c r="B5466">
        <v>0</v>
      </c>
      <c r="C5466">
        <v>2151.3000000000002</v>
      </c>
      <c r="D5466">
        <f>MOD(A5466-1+'Peaker Keys'!$B$7,'Peaker Keys'!$B$5)</f>
        <v>5483</v>
      </c>
      <c r="E5466">
        <f>INT(D5466/'Peaker Keys'!$B$6)+1</f>
        <v>229</v>
      </c>
      <c r="F5466">
        <f>MOD(D5466,'Peaker Keys'!$B$6)</f>
        <v>11</v>
      </c>
      <c r="G5466" t="str">
        <f>VLOOKUP(E5466,Clustering!$A$6:$B$370,2,FALSE)</f>
        <v>Winter</v>
      </c>
      <c r="H5466">
        <f>IF('Peaker Keys'!$B$29&gt;0,MAX(0,MIN('Peaker Keys'!$B$10,B5466/'Peaker Keys'!$B$29)),0)</f>
        <v>0</v>
      </c>
      <c r="I5466">
        <f>MAX(0,MIN('Peaker Keys'!$B$10,C5466/'Peaker Keys'!$B$30))</f>
        <v>1.8021119716929448E-2</v>
      </c>
      <c r="J5466">
        <f>IF('Peaker Keys'!$B$31=1,H5466,I5466)</f>
        <v>0</v>
      </c>
    </row>
    <row r="5467" spans="1:10" x14ac:dyDescent="0.25">
      <c r="A5467">
        <v>5461</v>
      </c>
      <c r="B5467">
        <v>0</v>
      </c>
      <c r="C5467">
        <v>2151.3000000000002</v>
      </c>
      <c r="D5467">
        <f>MOD(A5467-1+'Peaker Keys'!$B$7,'Peaker Keys'!$B$5)</f>
        <v>5484</v>
      </c>
      <c r="E5467">
        <f>INT(D5467/'Peaker Keys'!$B$6)+1</f>
        <v>229</v>
      </c>
      <c r="F5467">
        <f>MOD(D5467,'Peaker Keys'!$B$6)</f>
        <v>12</v>
      </c>
      <c r="G5467" t="str">
        <f>VLOOKUP(E5467,Clustering!$A$6:$B$370,2,FALSE)</f>
        <v>Winter</v>
      </c>
      <c r="H5467">
        <f>IF('Peaker Keys'!$B$29&gt;0,MAX(0,MIN('Peaker Keys'!$B$10,B5467/'Peaker Keys'!$B$29)),0)</f>
        <v>0</v>
      </c>
      <c r="I5467">
        <f>MAX(0,MIN('Peaker Keys'!$B$10,C5467/'Peaker Keys'!$B$30))</f>
        <v>1.8021119716929448E-2</v>
      </c>
      <c r="J5467">
        <f>IF('Peaker Keys'!$B$31=1,H5467,I5467)</f>
        <v>0</v>
      </c>
    </row>
    <row r="5468" spans="1:10" x14ac:dyDescent="0.25">
      <c r="A5468">
        <v>5462</v>
      </c>
      <c r="B5468">
        <v>0</v>
      </c>
      <c r="C5468">
        <v>2154.1</v>
      </c>
      <c r="D5468">
        <f>MOD(A5468-1+'Peaker Keys'!$B$7,'Peaker Keys'!$B$5)</f>
        <v>5485</v>
      </c>
      <c r="E5468">
        <f>INT(D5468/'Peaker Keys'!$B$6)+1</f>
        <v>229</v>
      </c>
      <c r="F5468">
        <f>MOD(D5468,'Peaker Keys'!$B$6)</f>
        <v>13</v>
      </c>
      <c r="G5468" t="str">
        <f>VLOOKUP(E5468,Clustering!$A$6:$B$370,2,FALSE)</f>
        <v>Winter</v>
      </c>
      <c r="H5468">
        <f>IF('Peaker Keys'!$B$29&gt;0,MAX(0,MIN('Peaker Keys'!$B$10,B5468/'Peaker Keys'!$B$29)),0)</f>
        <v>0</v>
      </c>
      <c r="I5468">
        <f>MAX(0,MIN('Peaker Keys'!$B$10,C5468/'Peaker Keys'!$B$30))</f>
        <v>1.8044574899938513E-2</v>
      </c>
      <c r="J5468">
        <f>IF('Peaker Keys'!$B$31=1,H5468,I5468)</f>
        <v>0</v>
      </c>
    </row>
    <row r="5469" spans="1:10" x14ac:dyDescent="0.25">
      <c r="A5469">
        <v>5463</v>
      </c>
      <c r="B5469">
        <v>0</v>
      </c>
      <c r="C5469">
        <v>2359.5</v>
      </c>
      <c r="D5469">
        <f>MOD(A5469-1+'Peaker Keys'!$B$7,'Peaker Keys'!$B$5)</f>
        <v>5486</v>
      </c>
      <c r="E5469">
        <f>INT(D5469/'Peaker Keys'!$B$6)+1</f>
        <v>229</v>
      </c>
      <c r="F5469">
        <f>MOD(D5469,'Peaker Keys'!$B$6)</f>
        <v>14</v>
      </c>
      <c r="G5469" t="str">
        <f>VLOOKUP(E5469,Clustering!$A$6:$B$370,2,FALSE)</f>
        <v>Winter</v>
      </c>
      <c r="H5469">
        <f>IF('Peaker Keys'!$B$29&gt;0,MAX(0,MIN('Peaker Keys'!$B$10,B5469/'Peaker Keys'!$B$29)),0)</f>
        <v>0</v>
      </c>
      <c r="I5469">
        <f>MAX(0,MIN('Peaker Keys'!$B$10,C5469/'Peaker Keys'!$B$30))</f>
        <v>1.9765180110674956E-2</v>
      </c>
      <c r="J5469">
        <f>IF('Peaker Keys'!$B$31=1,H5469,I5469)</f>
        <v>0</v>
      </c>
    </row>
    <row r="5470" spans="1:10" x14ac:dyDescent="0.25">
      <c r="A5470">
        <v>5464</v>
      </c>
      <c r="B5470">
        <v>0</v>
      </c>
      <c r="C5470">
        <v>3615</v>
      </c>
      <c r="D5470">
        <f>MOD(A5470-1+'Peaker Keys'!$B$7,'Peaker Keys'!$B$5)</f>
        <v>5487</v>
      </c>
      <c r="E5470">
        <f>INT(D5470/'Peaker Keys'!$B$6)+1</f>
        <v>229</v>
      </c>
      <c r="F5470">
        <f>MOD(D5470,'Peaker Keys'!$B$6)</f>
        <v>15</v>
      </c>
      <c r="G5470" t="str">
        <f>VLOOKUP(E5470,Clustering!$A$6:$B$370,2,FALSE)</f>
        <v>Winter</v>
      </c>
      <c r="H5470">
        <f>IF('Peaker Keys'!$B$29&gt;0,MAX(0,MIN('Peaker Keys'!$B$10,B5470/'Peaker Keys'!$B$29)),0)</f>
        <v>0</v>
      </c>
      <c r="I5470">
        <f>MAX(0,MIN('Peaker Keys'!$B$10,C5470/'Peaker Keys'!$B$30))</f>
        <v>3.0282316634918399E-2</v>
      </c>
      <c r="J5470">
        <f>IF('Peaker Keys'!$B$31=1,H5470,I5470)</f>
        <v>0</v>
      </c>
    </row>
    <row r="5471" spans="1:10" x14ac:dyDescent="0.25">
      <c r="A5471">
        <v>5465</v>
      </c>
      <c r="B5471">
        <v>0</v>
      </c>
      <c r="C5471">
        <v>8088.5</v>
      </c>
      <c r="D5471">
        <f>MOD(A5471-1+'Peaker Keys'!$B$7,'Peaker Keys'!$B$5)</f>
        <v>5488</v>
      </c>
      <c r="E5471">
        <f>INT(D5471/'Peaker Keys'!$B$6)+1</f>
        <v>229</v>
      </c>
      <c r="F5471">
        <f>MOD(D5471,'Peaker Keys'!$B$6)</f>
        <v>16</v>
      </c>
      <c r="G5471" t="str">
        <f>VLOOKUP(E5471,Clustering!$A$6:$B$370,2,FALSE)</f>
        <v>Winter</v>
      </c>
      <c r="H5471">
        <f>IF('Peaker Keys'!$B$29&gt;0,MAX(0,MIN('Peaker Keys'!$B$10,B5471/'Peaker Keys'!$B$29)),0)</f>
        <v>0</v>
      </c>
      <c r="I5471">
        <f>MAX(0,MIN('Peaker Keys'!$B$10,C5471/'Peaker Keys'!$B$30))</f>
        <v>6.7756159917437747E-2</v>
      </c>
      <c r="J5471">
        <f>IF('Peaker Keys'!$B$31=1,H5471,I5471)</f>
        <v>0</v>
      </c>
    </row>
    <row r="5472" spans="1:10" x14ac:dyDescent="0.25">
      <c r="A5472">
        <v>5466</v>
      </c>
      <c r="B5472">
        <v>0</v>
      </c>
      <c r="C5472">
        <v>12198.9</v>
      </c>
      <c r="D5472">
        <f>MOD(A5472-1+'Peaker Keys'!$B$7,'Peaker Keys'!$B$5)</f>
        <v>5489</v>
      </c>
      <c r="E5472">
        <f>INT(D5472/'Peaker Keys'!$B$6)+1</f>
        <v>229</v>
      </c>
      <c r="F5472">
        <f>MOD(D5472,'Peaker Keys'!$B$6)</f>
        <v>17</v>
      </c>
      <c r="G5472" t="str">
        <f>VLOOKUP(E5472,Clustering!$A$6:$B$370,2,FALSE)</f>
        <v>Winter</v>
      </c>
      <c r="H5472">
        <f>IF('Peaker Keys'!$B$29&gt;0,MAX(0,MIN('Peaker Keys'!$B$10,B5472/'Peaker Keys'!$B$29)),0)</f>
        <v>0</v>
      </c>
      <c r="I5472">
        <f>MAX(0,MIN('Peaker Keys'!$B$10,C5472/'Peaker Keys'!$B$30))</f>
        <v>0.10218836857474579</v>
      </c>
      <c r="J5472">
        <f>IF('Peaker Keys'!$B$31=1,H5472,I5472)</f>
        <v>0</v>
      </c>
    </row>
    <row r="5473" spans="1:10" x14ac:dyDescent="0.25">
      <c r="A5473">
        <v>5467</v>
      </c>
      <c r="B5473">
        <v>0</v>
      </c>
      <c r="C5473">
        <v>12388.2</v>
      </c>
      <c r="D5473">
        <f>MOD(A5473-1+'Peaker Keys'!$B$7,'Peaker Keys'!$B$5)</f>
        <v>5490</v>
      </c>
      <c r="E5473">
        <f>INT(D5473/'Peaker Keys'!$B$6)+1</f>
        <v>229</v>
      </c>
      <c r="F5473">
        <f>MOD(D5473,'Peaker Keys'!$B$6)</f>
        <v>18</v>
      </c>
      <c r="G5473" t="str">
        <f>VLOOKUP(E5473,Clustering!$A$6:$B$370,2,FALSE)</f>
        <v>Winter</v>
      </c>
      <c r="H5473">
        <f>IF('Peaker Keys'!$B$29&gt;0,MAX(0,MIN('Peaker Keys'!$B$10,B5473/'Peaker Keys'!$B$29)),0)</f>
        <v>0</v>
      </c>
      <c r="I5473">
        <f>MAX(0,MIN('Peaker Keys'!$B$10,C5473/'Peaker Keys'!$B$30))</f>
        <v>0.10377410648318013</v>
      </c>
      <c r="J5473">
        <f>IF('Peaker Keys'!$B$31=1,H5473,I5473)</f>
        <v>0</v>
      </c>
    </row>
    <row r="5474" spans="1:10" x14ac:dyDescent="0.25">
      <c r="A5474">
        <v>5468</v>
      </c>
      <c r="B5474">
        <v>0</v>
      </c>
      <c r="C5474">
        <v>7620.4</v>
      </c>
      <c r="D5474">
        <f>MOD(A5474-1+'Peaker Keys'!$B$7,'Peaker Keys'!$B$5)</f>
        <v>5491</v>
      </c>
      <c r="E5474">
        <f>INT(D5474/'Peaker Keys'!$B$6)+1</f>
        <v>229</v>
      </c>
      <c r="F5474">
        <f>MOD(D5474,'Peaker Keys'!$B$6)</f>
        <v>19</v>
      </c>
      <c r="G5474" t="str">
        <f>VLOOKUP(E5474,Clustering!$A$6:$B$370,2,FALSE)</f>
        <v>Winter</v>
      </c>
      <c r="H5474">
        <f>IF('Peaker Keys'!$B$29&gt;0,MAX(0,MIN('Peaker Keys'!$B$10,B5474/'Peaker Keys'!$B$29)),0)</f>
        <v>0</v>
      </c>
      <c r="I5474">
        <f>MAX(0,MIN('Peaker Keys'!$B$10,C5474/'Peaker Keys'!$B$30))</f>
        <v>6.3834955929386483E-2</v>
      </c>
      <c r="J5474">
        <f>IF('Peaker Keys'!$B$31=1,H5474,I5474)</f>
        <v>0</v>
      </c>
    </row>
    <row r="5475" spans="1:10" x14ac:dyDescent="0.25">
      <c r="A5475">
        <v>5469</v>
      </c>
      <c r="B5475">
        <v>0</v>
      </c>
      <c r="C5475">
        <v>6709.3</v>
      </c>
      <c r="D5475">
        <f>MOD(A5475-1+'Peaker Keys'!$B$7,'Peaker Keys'!$B$5)</f>
        <v>5492</v>
      </c>
      <c r="E5475">
        <f>INT(D5475/'Peaker Keys'!$B$6)+1</f>
        <v>229</v>
      </c>
      <c r="F5475">
        <f>MOD(D5475,'Peaker Keys'!$B$6)</f>
        <v>20</v>
      </c>
      <c r="G5475" t="str">
        <f>VLOOKUP(E5475,Clustering!$A$6:$B$370,2,FALSE)</f>
        <v>Winter</v>
      </c>
      <c r="H5475">
        <f>IF('Peaker Keys'!$B$29&gt;0,MAX(0,MIN('Peaker Keys'!$B$10,B5475/'Peaker Keys'!$B$29)),0)</f>
        <v>0</v>
      </c>
      <c r="I5475">
        <f>MAX(0,MIN('Peaker Keys'!$B$10,C5475/'Peaker Keys'!$B$30))</f>
        <v>5.6202806915258099E-2</v>
      </c>
      <c r="J5475">
        <f>IF('Peaker Keys'!$B$31=1,H5475,I5475)</f>
        <v>0</v>
      </c>
    </row>
    <row r="5476" spans="1:10" x14ac:dyDescent="0.25">
      <c r="A5476">
        <v>5470</v>
      </c>
      <c r="B5476">
        <v>0</v>
      </c>
      <c r="C5476">
        <v>4492.6000000000004</v>
      </c>
      <c r="D5476">
        <f>MOD(A5476-1+'Peaker Keys'!$B$7,'Peaker Keys'!$B$5)</f>
        <v>5493</v>
      </c>
      <c r="E5476">
        <f>INT(D5476/'Peaker Keys'!$B$6)+1</f>
        <v>229</v>
      </c>
      <c r="F5476">
        <f>MOD(D5476,'Peaker Keys'!$B$6)</f>
        <v>21</v>
      </c>
      <c r="G5476" t="str">
        <f>VLOOKUP(E5476,Clustering!$A$6:$B$370,2,FALSE)</f>
        <v>Winter</v>
      </c>
      <c r="H5476">
        <f>IF('Peaker Keys'!$B$29&gt;0,MAX(0,MIN('Peaker Keys'!$B$10,B5476/'Peaker Keys'!$B$29)),0)</f>
        <v>0</v>
      </c>
      <c r="I5476">
        <f>MAX(0,MIN('Peaker Keys'!$B$10,C5476/'Peaker Keys'!$B$30))</f>
        <v>3.7633841138045479E-2</v>
      </c>
      <c r="J5476">
        <f>IF('Peaker Keys'!$B$31=1,H5476,I5476)</f>
        <v>0</v>
      </c>
    </row>
    <row r="5477" spans="1:10" x14ac:dyDescent="0.25">
      <c r="A5477">
        <v>5471</v>
      </c>
      <c r="B5477">
        <v>0</v>
      </c>
      <c r="C5477">
        <v>2174.6999999999998</v>
      </c>
      <c r="D5477">
        <f>MOD(A5477-1+'Peaker Keys'!$B$7,'Peaker Keys'!$B$5)</f>
        <v>5494</v>
      </c>
      <c r="E5477">
        <f>INT(D5477/'Peaker Keys'!$B$6)+1</f>
        <v>229</v>
      </c>
      <c r="F5477">
        <f>MOD(D5477,'Peaker Keys'!$B$6)</f>
        <v>22</v>
      </c>
      <c r="G5477" t="str">
        <f>VLOOKUP(E5477,Clustering!$A$6:$B$370,2,FALSE)</f>
        <v>Winter</v>
      </c>
      <c r="H5477">
        <f>IF('Peaker Keys'!$B$29&gt;0,MAX(0,MIN('Peaker Keys'!$B$10,B5477/'Peaker Keys'!$B$29)),0)</f>
        <v>0</v>
      </c>
      <c r="I5477">
        <f>MAX(0,MIN('Peaker Keys'!$B$10,C5477/'Peaker Keys'!$B$30))</f>
        <v>1.8217138032076637E-2</v>
      </c>
      <c r="J5477">
        <f>IF('Peaker Keys'!$B$31=1,H5477,I5477)</f>
        <v>0</v>
      </c>
    </row>
    <row r="5478" spans="1:10" x14ac:dyDescent="0.25">
      <c r="A5478">
        <v>5472</v>
      </c>
      <c r="B5478">
        <v>0</v>
      </c>
      <c r="C5478">
        <v>2103.3000000000002</v>
      </c>
      <c r="D5478">
        <f>MOD(A5478-1+'Peaker Keys'!$B$7,'Peaker Keys'!$B$5)</f>
        <v>5495</v>
      </c>
      <c r="E5478">
        <f>INT(D5478/'Peaker Keys'!$B$6)+1</f>
        <v>229</v>
      </c>
      <c r="F5478">
        <f>MOD(D5478,'Peaker Keys'!$B$6)</f>
        <v>23</v>
      </c>
      <c r="G5478" t="str">
        <f>VLOOKUP(E5478,Clustering!$A$6:$B$370,2,FALSE)</f>
        <v>Winter</v>
      </c>
      <c r="H5478">
        <f>IF('Peaker Keys'!$B$29&gt;0,MAX(0,MIN('Peaker Keys'!$B$10,B5478/'Peaker Keys'!$B$29)),0)</f>
        <v>0</v>
      </c>
      <c r="I5478">
        <f>MAX(0,MIN('Peaker Keys'!$B$10,C5478/'Peaker Keys'!$B$30))</f>
        <v>1.761903086534547E-2</v>
      </c>
      <c r="J5478">
        <f>IF('Peaker Keys'!$B$31=1,H5478,I5478)</f>
        <v>0</v>
      </c>
    </row>
    <row r="5479" spans="1:10" x14ac:dyDescent="0.25">
      <c r="A5479">
        <v>5473</v>
      </c>
      <c r="B5479">
        <v>0</v>
      </c>
      <c r="C5479">
        <v>1869.2</v>
      </c>
      <c r="D5479">
        <f>MOD(A5479-1+'Peaker Keys'!$B$7,'Peaker Keys'!$B$5)</f>
        <v>5496</v>
      </c>
      <c r="E5479">
        <f>INT(D5479/'Peaker Keys'!$B$6)+1</f>
        <v>230</v>
      </c>
      <c r="F5479">
        <f>MOD(D5479,'Peaker Keys'!$B$6)</f>
        <v>0</v>
      </c>
      <c r="G5479" t="str">
        <f>VLOOKUP(E5479,Clustering!$A$6:$B$370,2,FALSE)</f>
        <v>Spring</v>
      </c>
      <c r="H5479">
        <f>IF('Peaker Keys'!$B$29&gt;0,MAX(0,MIN('Peaker Keys'!$B$10,B5479/'Peaker Keys'!$B$29)),0)</f>
        <v>0</v>
      </c>
      <c r="I5479">
        <f>MAX(0,MIN('Peaker Keys'!$B$10,C5479/'Peaker Keys'!$B$30))</f>
        <v>1.5658010028766108E-2</v>
      </c>
      <c r="J5479">
        <f>IF('Peaker Keys'!$B$31=1,H5479,I5479)</f>
        <v>0</v>
      </c>
    </row>
    <row r="5480" spans="1:10" x14ac:dyDescent="0.25">
      <c r="A5480">
        <v>5474</v>
      </c>
      <c r="B5480">
        <v>0</v>
      </c>
      <c r="C5480">
        <v>1869.2</v>
      </c>
      <c r="D5480">
        <f>MOD(A5480-1+'Peaker Keys'!$B$7,'Peaker Keys'!$B$5)</f>
        <v>5497</v>
      </c>
      <c r="E5480">
        <f>INT(D5480/'Peaker Keys'!$B$6)+1</f>
        <v>230</v>
      </c>
      <c r="F5480">
        <f>MOD(D5480,'Peaker Keys'!$B$6)</f>
        <v>1</v>
      </c>
      <c r="G5480" t="str">
        <f>VLOOKUP(E5480,Clustering!$A$6:$B$370,2,FALSE)</f>
        <v>Spring</v>
      </c>
      <c r="H5480">
        <f>IF('Peaker Keys'!$B$29&gt;0,MAX(0,MIN('Peaker Keys'!$B$10,B5480/'Peaker Keys'!$B$29)),0)</f>
        <v>0</v>
      </c>
      <c r="I5480">
        <f>MAX(0,MIN('Peaker Keys'!$B$10,C5480/'Peaker Keys'!$B$30))</f>
        <v>1.5658010028766108E-2</v>
      </c>
      <c r="J5480">
        <f>IF('Peaker Keys'!$B$31=1,H5480,I5480)</f>
        <v>0</v>
      </c>
    </row>
    <row r="5481" spans="1:10" x14ac:dyDescent="0.25">
      <c r="A5481">
        <v>5475</v>
      </c>
      <c r="B5481">
        <v>0</v>
      </c>
      <c r="C5481">
        <v>1869.2</v>
      </c>
      <c r="D5481">
        <f>MOD(A5481-1+'Peaker Keys'!$B$7,'Peaker Keys'!$B$5)</f>
        <v>5498</v>
      </c>
      <c r="E5481">
        <f>INT(D5481/'Peaker Keys'!$B$6)+1</f>
        <v>230</v>
      </c>
      <c r="F5481">
        <f>MOD(D5481,'Peaker Keys'!$B$6)</f>
        <v>2</v>
      </c>
      <c r="G5481" t="str">
        <f>VLOOKUP(E5481,Clustering!$A$6:$B$370,2,FALSE)</f>
        <v>Spring</v>
      </c>
      <c r="H5481">
        <f>IF('Peaker Keys'!$B$29&gt;0,MAX(0,MIN('Peaker Keys'!$B$10,B5481/'Peaker Keys'!$B$29)),0)</f>
        <v>0</v>
      </c>
      <c r="I5481">
        <f>MAX(0,MIN('Peaker Keys'!$B$10,C5481/'Peaker Keys'!$B$30))</f>
        <v>1.5658010028766108E-2</v>
      </c>
      <c r="J5481">
        <f>IF('Peaker Keys'!$B$31=1,H5481,I5481)</f>
        <v>0</v>
      </c>
    </row>
    <row r="5482" spans="1:10" x14ac:dyDescent="0.25">
      <c r="A5482">
        <v>5476</v>
      </c>
      <c r="B5482">
        <v>0</v>
      </c>
      <c r="C5482">
        <v>1869.2</v>
      </c>
      <c r="D5482">
        <f>MOD(A5482-1+'Peaker Keys'!$B$7,'Peaker Keys'!$B$5)</f>
        <v>5499</v>
      </c>
      <c r="E5482">
        <f>INT(D5482/'Peaker Keys'!$B$6)+1</f>
        <v>230</v>
      </c>
      <c r="F5482">
        <f>MOD(D5482,'Peaker Keys'!$B$6)</f>
        <v>3</v>
      </c>
      <c r="G5482" t="str">
        <f>VLOOKUP(E5482,Clustering!$A$6:$B$370,2,FALSE)</f>
        <v>Spring</v>
      </c>
      <c r="H5482">
        <f>IF('Peaker Keys'!$B$29&gt;0,MAX(0,MIN('Peaker Keys'!$B$10,B5482/'Peaker Keys'!$B$29)),0)</f>
        <v>0</v>
      </c>
      <c r="I5482">
        <f>MAX(0,MIN('Peaker Keys'!$B$10,C5482/'Peaker Keys'!$B$30))</f>
        <v>1.5658010028766108E-2</v>
      </c>
      <c r="J5482">
        <f>IF('Peaker Keys'!$B$31=1,H5482,I5482)</f>
        <v>0</v>
      </c>
    </row>
    <row r="5483" spans="1:10" x14ac:dyDescent="0.25">
      <c r="A5483">
        <v>5477</v>
      </c>
      <c r="B5483">
        <v>0</v>
      </c>
      <c r="C5483">
        <v>1869.2</v>
      </c>
      <c r="D5483">
        <f>MOD(A5483-1+'Peaker Keys'!$B$7,'Peaker Keys'!$B$5)</f>
        <v>5500</v>
      </c>
      <c r="E5483">
        <f>INT(D5483/'Peaker Keys'!$B$6)+1</f>
        <v>230</v>
      </c>
      <c r="F5483">
        <f>MOD(D5483,'Peaker Keys'!$B$6)</f>
        <v>4</v>
      </c>
      <c r="G5483" t="str">
        <f>VLOOKUP(E5483,Clustering!$A$6:$B$370,2,FALSE)</f>
        <v>Spring</v>
      </c>
      <c r="H5483">
        <f>IF('Peaker Keys'!$B$29&gt;0,MAX(0,MIN('Peaker Keys'!$B$10,B5483/'Peaker Keys'!$B$29)),0)</f>
        <v>0</v>
      </c>
      <c r="I5483">
        <f>MAX(0,MIN('Peaker Keys'!$B$10,C5483/'Peaker Keys'!$B$30))</f>
        <v>1.5658010028766108E-2</v>
      </c>
      <c r="J5483">
        <f>IF('Peaker Keys'!$B$31=1,H5483,I5483)</f>
        <v>0</v>
      </c>
    </row>
    <row r="5484" spans="1:10" x14ac:dyDescent="0.25">
      <c r="A5484">
        <v>5478</v>
      </c>
      <c r="B5484">
        <v>0</v>
      </c>
      <c r="C5484">
        <v>1805.5</v>
      </c>
      <c r="D5484">
        <f>MOD(A5484-1+'Peaker Keys'!$B$7,'Peaker Keys'!$B$5)</f>
        <v>5501</v>
      </c>
      <c r="E5484">
        <f>INT(D5484/'Peaker Keys'!$B$6)+1</f>
        <v>230</v>
      </c>
      <c r="F5484">
        <f>MOD(D5484,'Peaker Keys'!$B$6)</f>
        <v>5</v>
      </c>
      <c r="G5484" t="str">
        <f>VLOOKUP(E5484,Clustering!$A$6:$B$370,2,FALSE)</f>
        <v>Spring</v>
      </c>
      <c r="H5484">
        <f>IF('Peaker Keys'!$B$29&gt;0,MAX(0,MIN('Peaker Keys'!$B$10,B5484/'Peaker Keys'!$B$29)),0)</f>
        <v>0</v>
      </c>
      <c r="I5484">
        <f>MAX(0,MIN('Peaker Keys'!$B$10,C5484/'Peaker Keys'!$B$30))</f>
        <v>1.5124404615309867E-2</v>
      </c>
      <c r="J5484">
        <f>IF('Peaker Keys'!$B$31=1,H5484,I5484)</f>
        <v>0</v>
      </c>
    </row>
    <row r="5485" spans="1:10" x14ac:dyDescent="0.25">
      <c r="A5485">
        <v>5479</v>
      </c>
      <c r="B5485">
        <v>0</v>
      </c>
      <c r="C5485">
        <v>1805.5</v>
      </c>
      <c r="D5485">
        <f>MOD(A5485-1+'Peaker Keys'!$B$7,'Peaker Keys'!$B$5)</f>
        <v>5502</v>
      </c>
      <c r="E5485">
        <f>INT(D5485/'Peaker Keys'!$B$6)+1</f>
        <v>230</v>
      </c>
      <c r="F5485">
        <f>MOD(D5485,'Peaker Keys'!$B$6)</f>
        <v>6</v>
      </c>
      <c r="G5485" t="str">
        <f>VLOOKUP(E5485,Clustering!$A$6:$B$370,2,FALSE)</f>
        <v>Spring</v>
      </c>
      <c r="H5485">
        <f>IF('Peaker Keys'!$B$29&gt;0,MAX(0,MIN('Peaker Keys'!$B$10,B5485/'Peaker Keys'!$B$29)),0)</f>
        <v>0</v>
      </c>
      <c r="I5485">
        <f>MAX(0,MIN('Peaker Keys'!$B$10,C5485/'Peaker Keys'!$B$30))</f>
        <v>1.5124404615309867E-2</v>
      </c>
      <c r="J5485">
        <f>IF('Peaker Keys'!$B$31=1,H5485,I5485)</f>
        <v>0</v>
      </c>
    </row>
    <row r="5486" spans="1:10" x14ac:dyDescent="0.25">
      <c r="A5486">
        <v>5480</v>
      </c>
      <c r="B5486">
        <v>0</v>
      </c>
      <c r="C5486">
        <v>1805.5</v>
      </c>
      <c r="D5486">
        <f>MOD(A5486-1+'Peaker Keys'!$B$7,'Peaker Keys'!$B$5)</f>
        <v>5503</v>
      </c>
      <c r="E5486">
        <f>INT(D5486/'Peaker Keys'!$B$6)+1</f>
        <v>230</v>
      </c>
      <c r="F5486">
        <f>MOD(D5486,'Peaker Keys'!$B$6)</f>
        <v>7</v>
      </c>
      <c r="G5486" t="str">
        <f>VLOOKUP(E5486,Clustering!$A$6:$B$370,2,FALSE)</f>
        <v>Spring</v>
      </c>
      <c r="H5486">
        <f>IF('Peaker Keys'!$B$29&gt;0,MAX(0,MIN('Peaker Keys'!$B$10,B5486/'Peaker Keys'!$B$29)),0)</f>
        <v>0</v>
      </c>
      <c r="I5486">
        <f>MAX(0,MIN('Peaker Keys'!$B$10,C5486/'Peaker Keys'!$B$30))</f>
        <v>1.5124404615309867E-2</v>
      </c>
      <c r="J5486">
        <f>IF('Peaker Keys'!$B$31=1,H5486,I5486)</f>
        <v>0</v>
      </c>
    </row>
    <row r="5487" spans="1:10" x14ac:dyDescent="0.25">
      <c r="A5487">
        <v>5481</v>
      </c>
      <c r="B5487">
        <v>0</v>
      </c>
      <c r="C5487">
        <v>1805.5</v>
      </c>
      <c r="D5487">
        <f>MOD(A5487-1+'Peaker Keys'!$B$7,'Peaker Keys'!$B$5)</f>
        <v>5504</v>
      </c>
      <c r="E5487">
        <f>INT(D5487/'Peaker Keys'!$B$6)+1</f>
        <v>230</v>
      </c>
      <c r="F5487">
        <f>MOD(D5487,'Peaker Keys'!$B$6)</f>
        <v>8</v>
      </c>
      <c r="G5487" t="str">
        <f>VLOOKUP(E5487,Clustering!$A$6:$B$370,2,FALSE)</f>
        <v>Spring</v>
      </c>
      <c r="H5487">
        <f>IF('Peaker Keys'!$B$29&gt;0,MAX(0,MIN('Peaker Keys'!$B$10,B5487/'Peaker Keys'!$B$29)),0)</f>
        <v>0</v>
      </c>
      <c r="I5487">
        <f>MAX(0,MIN('Peaker Keys'!$B$10,C5487/'Peaker Keys'!$B$30))</f>
        <v>1.5124404615309867E-2</v>
      </c>
      <c r="J5487">
        <f>IF('Peaker Keys'!$B$31=1,H5487,I5487)</f>
        <v>0</v>
      </c>
    </row>
    <row r="5488" spans="1:10" x14ac:dyDescent="0.25">
      <c r="A5488">
        <v>5482</v>
      </c>
      <c r="B5488">
        <v>0</v>
      </c>
      <c r="C5488">
        <v>1805.5</v>
      </c>
      <c r="D5488">
        <f>MOD(A5488-1+'Peaker Keys'!$B$7,'Peaker Keys'!$B$5)</f>
        <v>5505</v>
      </c>
      <c r="E5488">
        <f>INT(D5488/'Peaker Keys'!$B$6)+1</f>
        <v>230</v>
      </c>
      <c r="F5488">
        <f>MOD(D5488,'Peaker Keys'!$B$6)</f>
        <v>9</v>
      </c>
      <c r="G5488" t="str">
        <f>VLOOKUP(E5488,Clustering!$A$6:$B$370,2,FALSE)</f>
        <v>Spring</v>
      </c>
      <c r="H5488">
        <f>IF('Peaker Keys'!$B$29&gt;0,MAX(0,MIN('Peaker Keys'!$B$10,B5488/'Peaker Keys'!$B$29)),0)</f>
        <v>0</v>
      </c>
      <c r="I5488">
        <f>MAX(0,MIN('Peaker Keys'!$B$10,C5488/'Peaker Keys'!$B$30))</f>
        <v>1.5124404615309867E-2</v>
      </c>
      <c r="J5488">
        <f>IF('Peaker Keys'!$B$31=1,H5488,I5488)</f>
        <v>0</v>
      </c>
    </row>
    <row r="5489" spans="1:10" x14ac:dyDescent="0.25">
      <c r="A5489">
        <v>5483</v>
      </c>
      <c r="B5489">
        <v>0</v>
      </c>
      <c r="C5489">
        <v>1805.5</v>
      </c>
      <c r="D5489">
        <f>MOD(A5489-1+'Peaker Keys'!$B$7,'Peaker Keys'!$B$5)</f>
        <v>5506</v>
      </c>
      <c r="E5489">
        <f>INT(D5489/'Peaker Keys'!$B$6)+1</f>
        <v>230</v>
      </c>
      <c r="F5489">
        <f>MOD(D5489,'Peaker Keys'!$B$6)</f>
        <v>10</v>
      </c>
      <c r="G5489" t="str">
        <f>VLOOKUP(E5489,Clustering!$A$6:$B$370,2,FALSE)</f>
        <v>Spring</v>
      </c>
      <c r="H5489">
        <f>IF('Peaker Keys'!$B$29&gt;0,MAX(0,MIN('Peaker Keys'!$B$10,B5489/'Peaker Keys'!$B$29)),0)</f>
        <v>0</v>
      </c>
      <c r="I5489">
        <f>MAX(0,MIN('Peaker Keys'!$B$10,C5489/'Peaker Keys'!$B$30))</f>
        <v>1.5124404615309867E-2</v>
      </c>
      <c r="J5489">
        <f>IF('Peaker Keys'!$B$31=1,H5489,I5489)</f>
        <v>0</v>
      </c>
    </row>
    <row r="5490" spans="1:10" x14ac:dyDescent="0.25">
      <c r="A5490">
        <v>5484</v>
      </c>
      <c r="B5490">
        <v>0</v>
      </c>
      <c r="C5490">
        <v>1810.3</v>
      </c>
      <c r="D5490">
        <f>MOD(A5490-1+'Peaker Keys'!$B$7,'Peaker Keys'!$B$5)</f>
        <v>5507</v>
      </c>
      <c r="E5490">
        <f>INT(D5490/'Peaker Keys'!$B$6)+1</f>
        <v>230</v>
      </c>
      <c r="F5490">
        <f>MOD(D5490,'Peaker Keys'!$B$6)</f>
        <v>11</v>
      </c>
      <c r="G5490" t="str">
        <f>VLOOKUP(E5490,Clustering!$A$6:$B$370,2,FALSE)</f>
        <v>Spring</v>
      </c>
      <c r="H5490">
        <f>IF('Peaker Keys'!$B$29&gt;0,MAX(0,MIN('Peaker Keys'!$B$10,B5490/'Peaker Keys'!$B$29)),0)</f>
        <v>0</v>
      </c>
      <c r="I5490">
        <f>MAX(0,MIN('Peaker Keys'!$B$10,C5490/'Peaker Keys'!$B$30))</f>
        <v>1.5164613500468264E-2</v>
      </c>
      <c r="J5490">
        <f>IF('Peaker Keys'!$B$31=1,H5490,I5490)</f>
        <v>0</v>
      </c>
    </row>
    <row r="5491" spans="1:10" x14ac:dyDescent="0.25">
      <c r="A5491">
        <v>5485</v>
      </c>
      <c r="B5491">
        <v>0</v>
      </c>
      <c r="C5491">
        <v>1869.2</v>
      </c>
      <c r="D5491">
        <f>MOD(A5491-1+'Peaker Keys'!$B$7,'Peaker Keys'!$B$5)</f>
        <v>5508</v>
      </c>
      <c r="E5491">
        <f>INT(D5491/'Peaker Keys'!$B$6)+1</f>
        <v>230</v>
      </c>
      <c r="F5491">
        <f>MOD(D5491,'Peaker Keys'!$B$6)</f>
        <v>12</v>
      </c>
      <c r="G5491" t="str">
        <f>VLOOKUP(E5491,Clustering!$A$6:$B$370,2,FALSE)</f>
        <v>Spring</v>
      </c>
      <c r="H5491">
        <f>IF('Peaker Keys'!$B$29&gt;0,MAX(0,MIN('Peaker Keys'!$B$10,B5491/'Peaker Keys'!$B$29)),0)</f>
        <v>0</v>
      </c>
      <c r="I5491">
        <f>MAX(0,MIN('Peaker Keys'!$B$10,C5491/'Peaker Keys'!$B$30))</f>
        <v>1.5658010028766108E-2</v>
      </c>
      <c r="J5491">
        <f>IF('Peaker Keys'!$B$31=1,H5491,I5491)</f>
        <v>0</v>
      </c>
    </row>
    <row r="5492" spans="1:10" x14ac:dyDescent="0.25">
      <c r="A5492">
        <v>5486</v>
      </c>
      <c r="B5492">
        <v>0</v>
      </c>
      <c r="C5492">
        <v>1932.4</v>
      </c>
      <c r="D5492">
        <f>MOD(A5492-1+'Peaker Keys'!$B$7,'Peaker Keys'!$B$5)</f>
        <v>5509</v>
      </c>
      <c r="E5492">
        <f>INT(D5492/'Peaker Keys'!$B$6)+1</f>
        <v>230</v>
      </c>
      <c r="F5492">
        <f>MOD(D5492,'Peaker Keys'!$B$6)</f>
        <v>13</v>
      </c>
      <c r="G5492" t="str">
        <f>VLOOKUP(E5492,Clustering!$A$6:$B$370,2,FALSE)</f>
        <v>Spring</v>
      </c>
      <c r="H5492">
        <f>IF('Peaker Keys'!$B$29&gt;0,MAX(0,MIN('Peaker Keys'!$B$10,B5492/'Peaker Keys'!$B$29)),0)</f>
        <v>0</v>
      </c>
      <c r="I5492">
        <f>MAX(0,MIN('Peaker Keys'!$B$10,C5492/'Peaker Keys'!$B$30))</f>
        <v>1.6187427016685012E-2</v>
      </c>
      <c r="J5492">
        <f>IF('Peaker Keys'!$B$31=1,H5492,I5492)</f>
        <v>0</v>
      </c>
    </row>
    <row r="5493" spans="1:10" x14ac:dyDescent="0.25">
      <c r="A5493">
        <v>5487</v>
      </c>
      <c r="B5493">
        <v>0</v>
      </c>
      <c r="C5493">
        <v>2086.1</v>
      </c>
      <c r="D5493">
        <f>MOD(A5493-1+'Peaker Keys'!$B$7,'Peaker Keys'!$B$5)</f>
        <v>5510</v>
      </c>
      <c r="E5493">
        <f>INT(D5493/'Peaker Keys'!$B$6)+1</f>
        <v>230</v>
      </c>
      <c r="F5493">
        <f>MOD(D5493,'Peaker Keys'!$B$6)</f>
        <v>14</v>
      </c>
      <c r="G5493" t="str">
        <f>VLOOKUP(E5493,Clustering!$A$6:$B$370,2,FALSE)</f>
        <v>Spring</v>
      </c>
      <c r="H5493">
        <f>IF('Peaker Keys'!$B$29&gt;0,MAX(0,MIN('Peaker Keys'!$B$10,B5493/'Peaker Keys'!$B$29)),0)</f>
        <v>0</v>
      </c>
      <c r="I5493">
        <f>MAX(0,MIN('Peaker Keys'!$B$10,C5493/'Peaker Keys'!$B$30))</f>
        <v>1.7474949026861208E-2</v>
      </c>
      <c r="J5493">
        <f>IF('Peaker Keys'!$B$31=1,H5493,I5493)</f>
        <v>0</v>
      </c>
    </row>
    <row r="5494" spans="1:10" x14ac:dyDescent="0.25">
      <c r="A5494">
        <v>5488</v>
      </c>
      <c r="B5494">
        <v>0</v>
      </c>
      <c r="C5494">
        <v>2407.5</v>
      </c>
      <c r="D5494">
        <f>MOD(A5494-1+'Peaker Keys'!$B$7,'Peaker Keys'!$B$5)</f>
        <v>5511</v>
      </c>
      <c r="E5494">
        <f>INT(D5494/'Peaker Keys'!$B$6)+1</f>
        <v>230</v>
      </c>
      <c r="F5494">
        <f>MOD(D5494,'Peaker Keys'!$B$6)</f>
        <v>15</v>
      </c>
      <c r="G5494" t="str">
        <f>VLOOKUP(E5494,Clustering!$A$6:$B$370,2,FALSE)</f>
        <v>Spring</v>
      </c>
      <c r="H5494">
        <f>IF('Peaker Keys'!$B$29&gt;0,MAX(0,MIN('Peaker Keys'!$B$10,B5494/'Peaker Keys'!$B$29)),0)</f>
        <v>0</v>
      </c>
      <c r="I5494">
        <f>MAX(0,MIN('Peaker Keys'!$B$10,C5494/'Peaker Keys'!$B$30))</f>
        <v>2.0167268962258934E-2</v>
      </c>
      <c r="J5494">
        <f>IF('Peaker Keys'!$B$31=1,H5494,I5494)</f>
        <v>0</v>
      </c>
    </row>
    <row r="5495" spans="1:10" x14ac:dyDescent="0.25">
      <c r="A5495">
        <v>5489</v>
      </c>
      <c r="B5495">
        <v>0</v>
      </c>
      <c r="C5495">
        <v>3724.3</v>
      </c>
      <c r="D5495">
        <f>MOD(A5495-1+'Peaker Keys'!$B$7,'Peaker Keys'!$B$5)</f>
        <v>5512</v>
      </c>
      <c r="E5495">
        <f>INT(D5495/'Peaker Keys'!$B$6)+1</f>
        <v>230</v>
      </c>
      <c r="F5495">
        <f>MOD(D5495,'Peaker Keys'!$B$6)</f>
        <v>16</v>
      </c>
      <c r="G5495" t="str">
        <f>VLOOKUP(E5495,Clustering!$A$6:$B$370,2,FALSE)</f>
        <v>Spring</v>
      </c>
      <c r="H5495">
        <f>IF('Peaker Keys'!$B$29&gt;0,MAX(0,MIN('Peaker Keys'!$B$10,B5495/'Peaker Keys'!$B$29)),0)</f>
        <v>0</v>
      </c>
      <c r="I5495">
        <f>MAX(0,MIN('Peaker Keys'!$B$10,C5495/'Peaker Keys'!$B$30))</f>
        <v>3.119790645737942E-2</v>
      </c>
      <c r="J5495">
        <f>IF('Peaker Keys'!$B$31=1,H5495,I5495)</f>
        <v>0</v>
      </c>
    </row>
    <row r="5496" spans="1:10" x14ac:dyDescent="0.25">
      <c r="A5496">
        <v>5490</v>
      </c>
      <c r="B5496">
        <v>0</v>
      </c>
      <c r="C5496">
        <v>10356</v>
      </c>
      <c r="D5496">
        <f>MOD(A5496-1+'Peaker Keys'!$B$7,'Peaker Keys'!$B$5)</f>
        <v>5513</v>
      </c>
      <c r="E5496">
        <f>INT(D5496/'Peaker Keys'!$B$6)+1</f>
        <v>230</v>
      </c>
      <c r="F5496">
        <f>MOD(D5496,'Peaker Keys'!$B$6)</f>
        <v>17</v>
      </c>
      <c r="G5496" t="str">
        <f>VLOOKUP(E5496,Clustering!$A$6:$B$370,2,FALSE)</f>
        <v>Spring</v>
      </c>
      <c r="H5496">
        <f>IF('Peaker Keys'!$B$29&gt;0,MAX(0,MIN('Peaker Keys'!$B$10,B5496/'Peaker Keys'!$B$29)),0)</f>
        <v>0</v>
      </c>
      <c r="I5496">
        <f>MAX(0,MIN('Peaker Keys'!$B$10,C5496/'Peaker Keys'!$B$30))</f>
        <v>8.6750669729243418E-2</v>
      </c>
      <c r="J5496">
        <f>IF('Peaker Keys'!$B$31=1,H5496,I5496)</f>
        <v>0</v>
      </c>
    </row>
    <row r="5497" spans="1:10" x14ac:dyDescent="0.25">
      <c r="A5497">
        <v>5491</v>
      </c>
      <c r="B5497">
        <v>0</v>
      </c>
      <c r="C5497">
        <v>12161.3</v>
      </c>
      <c r="D5497">
        <f>MOD(A5497-1+'Peaker Keys'!$B$7,'Peaker Keys'!$B$5)</f>
        <v>5514</v>
      </c>
      <c r="E5497">
        <f>INT(D5497/'Peaker Keys'!$B$6)+1</f>
        <v>230</v>
      </c>
      <c r="F5497">
        <f>MOD(D5497,'Peaker Keys'!$B$6)</f>
        <v>18</v>
      </c>
      <c r="G5497" t="str">
        <f>VLOOKUP(E5497,Clustering!$A$6:$B$370,2,FALSE)</f>
        <v>Spring</v>
      </c>
      <c r="H5497">
        <f>IF('Peaker Keys'!$B$29&gt;0,MAX(0,MIN('Peaker Keys'!$B$10,B5497/'Peaker Keys'!$B$29)),0)</f>
        <v>0</v>
      </c>
      <c r="I5497">
        <f>MAX(0,MIN('Peaker Keys'!$B$10,C5497/'Peaker Keys'!$B$30))</f>
        <v>0.10187339897433835</v>
      </c>
      <c r="J5497">
        <f>IF('Peaker Keys'!$B$31=1,H5497,I5497)</f>
        <v>0</v>
      </c>
    </row>
    <row r="5498" spans="1:10" x14ac:dyDescent="0.25">
      <c r="A5498">
        <v>5492</v>
      </c>
      <c r="B5498">
        <v>0</v>
      </c>
      <c r="C5498">
        <v>8854</v>
      </c>
      <c r="D5498">
        <f>MOD(A5498-1+'Peaker Keys'!$B$7,'Peaker Keys'!$B$5)</f>
        <v>5515</v>
      </c>
      <c r="E5498">
        <f>INT(D5498/'Peaker Keys'!$B$6)+1</f>
        <v>230</v>
      </c>
      <c r="F5498">
        <f>MOD(D5498,'Peaker Keys'!$B$6)</f>
        <v>19</v>
      </c>
      <c r="G5498" t="str">
        <f>VLOOKUP(E5498,Clustering!$A$6:$B$370,2,FALSE)</f>
        <v>Spring</v>
      </c>
      <c r="H5498">
        <f>IF('Peaker Keys'!$B$29&gt;0,MAX(0,MIN('Peaker Keys'!$B$10,B5498/'Peaker Keys'!$B$29)),0)</f>
        <v>0</v>
      </c>
      <c r="I5498">
        <f>MAX(0,MIN('Peaker Keys'!$B$10,C5498/'Peaker Keys'!$B$30))</f>
        <v>7.4168639415094745E-2</v>
      </c>
      <c r="J5498">
        <f>IF('Peaker Keys'!$B$31=1,H5498,I5498)</f>
        <v>0</v>
      </c>
    </row>
    <row r="5499" spans="1:10" x14ac:dyDescent="0.25">
      <c r="A5499">
        <v>5493</v>
      </c>
      <c r="B5499">
        <v>0</v>
      </c>
      <c r="C5499">
        <v>9825.9</v>
      </c>
      <c r="D5499">
        <f>MOD(A5499-1+'Peaker Keys'!$B$7,'Peaker Keys'!$B$5)</f>
        <v>5516</v>
      </c>
      <c r="E5499">
        <f>INT(D5499/'Peaker Keys'!$B$6)+1</f>
        <v>230</v>
      </c>
      <c r="F5499">
        <f>MOD(D5499,'Peaker Keys'!$B$6)</f>
        <v>20</v>
      </c>
      <c r="G5499" t="str">
        <f>VLOOKUP(E5499,Clustering!$A$6:$B$370,2,FALSE)</f>
        <v>Spring</v>
      </c>
      <c r="H5499">
        <f>IF('Peaker Keys'!$B$29&gt;0,MAX(0,MIN('Peaker Keys'!$B$10,B5499/'Peaker Keys'!$B$29)),0)</f>
        <v>0</v>
      </c>
      <c r="I5499">
        <f>MAX(0,MIN('Peaker Keys'!$B$10,C5499/'Peaker Keys'!$B$30))</f>
        <v>8.2310100974562844E-2</v>
      </c>
      <c r="J5499">
        <f>IF('Peaker Keys'!$B$31=1,H5499,I5499)</f>
        <v>0</v>
      </c>
    </row>
    <row r="5500" spans="1:10" x14ac:dyDescent="0.25">
      <c r="A5500">
        <v>5494</v>
      </c>
      <c r="B5500">
        <v>0</v>
      </c>
      <c r="C5500">
        <v>7926.9</v>
      </c>
      <c r="D5500">
        <f>MOD(A5500-1+'Peaker Keys'!$B$7,'Peaker Keys'!$B$5)</f>
        <v>5517</v>
      </c>
      <c r="E5500">
        <f>INT(D5500/'Peaker Keys'!$B$6)+1</f>
        <v>230</v>
      </c>
      <c r="F5500">
        <f>MOD(D5500,'Peaker Keys'!$B$6)</f>
        <v>21</v>
      </c>
      <c r="G5500" t="str">
        <f>VLOOKUP(E5500,Clustering!$A$6:$B$370,2,FALSE)</f>
        <v>Spring</v>
      </c>
      <c r="H5500">
        <f>IF('Peaker Keys'!$B$29&gt;0,MAX(0,MIN('Peaker Keys'!$B$10,B5500/'Peaker Keys'!$B$29)),0)</f>
        <v>0</v>
      </c>
      <c r="I5500">
        <f>MAX(0,MIN('Peaker Keys'!$B$10,C5500/'Peaker Keys'!$B$30))</f>
        <v>6.6402460783771683E-2</v>
      </c>
      <c r="J5500">
        <f>IF('Peaker Keys'!$B$31=1,H5500,I5500)</f>
        <v>0</v>
      </c>
    </row>
    <row r="5501" spans="1:10" x14ac:dyDescent="0.25">
      <c r="A5501">
        <v>5495</v>
      </c>
      <c r="B5501">
        <v>0</v>
      </c>
      <c r="C5501">
        <v>4907.3999999999996</v>
      </c>
      <c r="D5501">
        <f>MOD(A5501-1+'Peaker Keys'!$B$7,'Peaker Keys'!$B$5)</f>
        <v>5518</v>
      </c>
      <c r="E5501">
        <f>INT(D5501/'Peaker Keys'!$B$6)+1</f>
        <v>230</v>
      </c>
      <c r="F5501">
        <f>MOD(D5501,'Peaker Keys'!$B$6)</f>
        <v>22</v>
      </c>
      <c r="G5501" t="str">
        <f>VLOOKUP(E5501,Clustering!$A$6:$B$370,2,FALSE)</f>
        <v>Spring</v>
      </c>
      <c r="H5501">
        <f>IF('Peaker Keys'!$B$29&gt;0,MAX(0,MIN('Peaker Keys'!$B$10,B5501/'Peaker Keys'!$B$29)),0)</f>
        <v>0</v>
      </c>
      <c r="I5501">
        <f>MAX(0,MIN('Peaker Keys'!$B$10,C5501/'Peaker Keys'!$B$30))</f>
        <v>4.1108558963817023E-2</v>
      </c>
      <c r="J5501">
        <f>IF('Peaker Keys'!$B$31=1,H5501,I5501)</f>
        <v>0</v>
      </c>
    </row>
    <row r="5502" spans="1:10" x14ac:dyDescent="0.25">
      <c r="A5502">
        <v>5496</v>
      </c>
      <c r="B5502">
        <v>0</v>
      </c>
      <c r="C5502">
        <v>3428.3</v>
      </c>
      <c r="D5502">
        <f>MOD(A5502-1+'Peaker Keys'!$B$7,'Peaker Keys'!$B$5)</f>
        <v>5519</v>
      </c>
      <c r="E5502">
        <f>INT(D5502/'Peaker Keys'!$B$6)+1</f>
        <v>230</v>
      </c>
      <c r="F5502">
        <f>MOD(D5502,'Peaker Keys'!$B$6)</f>
        <v>23</v>
      </c>
      <c r="G5502" t="str">
        <f>VLOOKUP(E5502,Clustering!$A$6:$B$370,2,FALSE)</f>
        <v>Spring</v>
      </c>
      <c r="H5502">
        <f>IF('Peaker Keys'!$B$29&gt;0,MAX(0,MIN('Peaker Keys'!$B$10,B5502/'Peaker Keys'!$B$29)),0)</f>
        <v>0</v>
      </c>
      <c r="I5502">
        <f>MAX(0,MIN('Peaker Keys'!$B$10,C5502/'Peaker Keys'!$B$30))</f>
        <v>2.8718358539278219E-2</v>
      </c>
      <c r="J5502">
        <f>IF('Peaker Keys'!$B$31=1,H5502,I5502)</f>
        <v>0</v>
      </c>
    </row>
    <row r="5503" spans="1:10" x14ac:dyDescent="0.25">
      <c r="A5503">
        <v>5497</v>
      </c>
      <c r="B5503">
        <v>0</v>
      </c>
      <c r="C5503">
        <v>2560.9</v>
      </c>
      <c r="D5503">
        <f>MOD(A5503-1+'Peaker Keys'!$B$7,'Peaker Keys'!$B$5)</f>
        <v>5520</v>
      </c>
      <c r="E5503">
        <f>INT(D5503/'Peaker Keys'!$B$6)+1</f>
        <v>231</v>
      </c>
      <c r="F5503">
        <f>MOD(D5503,'Peaker Keys'!$B$6)</f>
        <v>0</v>
      </c>
      <c r="G5503" t="str">
        <f>VLOOKUP(E5503,Clustering!$A$6:$B$370,2,FALSE)</f>
        <v>Fall</v>
      </c>
      <c r="H5503">
        <f>IF('Peaker Keys'!$B$29&gt;0,MAX(0,MIN('Peaker Keys'!$B$10,B5503/'Peaker Keys'!$B$29)),0)</f>
        <v>0</v>
      </c>
      <c r="I5503">
        <f>MAX(0,MIN('Peaker Keys'!$B$10,C5503/'Peaker Keys'!$B$30))</f>
        <v>2.1452277917112735E-2</v>
      </c>
      <c r="J5503">
        <f>IF('Peaker Keys'!$B$31=1,H5503,I5503)</f>
        <v>0</v>
      </c>
    </row>
    <row r="5504" spans="1:10" x14ac:dyDescent="0.25">
      <c r="A5504">
        <v>5498</v>
      </c>
      <c r="B5504">
        <v>0</v>
      </c>
      <c r="C5504">
        <v>2390.5</v>
      </c>
      <c r="D5504">
        <f>MOD(A5504-1+'Peaker Keys'!$B$7,'Peaker Keys'!$B$5)</f>
        <v>5521</v>
      </c>
      <c r="E5504">
        <f>INT(D5504/'Peaker Keys'!$B$6)+1</f>
        <v>231</v>
      </c>
      <c r="F5504">
        <f>MOD(D5504,'Peaker Keys'!$B$6)</f>
        <v>1</v>
      </c>
      <c r="G5504" t="str">
        <f>VLOOKUP(E5504,Clustering!$A$6:$B$370,2,FALSE)</f>
        <v>Fall</v>
      </c>
      <c r="H5504">
        <f>IF('Peaker Keys'!$B$29&gt;0,MAX(0,MIN('Peaker Keys'!$B$10,B5504/'Peaker Keys'!$B$29)),0)</f>
        <v>0</v>
      </c>
      <c r="I5504">
        <f>MAX(0,MIN('Peaker Keys'!$B$10,C5504/'Peaker Keys'!$B$30))</f>
        <v>2.0024862493989607E-2</v>
      </c>
      <c r="J5504">
        <f>IF('Peaker Keys'!$B$31=1,H5504,I5504)</f>
        <v>0</v>
      </c>
    </row>
    <row r="5505" spans="1:10" x14ac:dyDescent="0.25">
      <c r="A5505">
        <v>5499</v>
      </c>
      <c r="B5505">
        <v>0</v>
      </c>
      <c r="C5505">
        <v>2390.5</v>
      </c>
      <c r="D5505">
        <f>MOD(A5505-1+'Peaker Keys'!$B$7,'Peaker Keys'!$B$5)</f>
        <v>5522</v>
      </c>
      <c r="E5505">
        <f>INT(D5505/'Peaker Keys'!$B$6)+1</f>
        <v>231</v>
      </c>
      <c r="F5505">
        <f>MOD(D5505,'Peaker Keys'!$B$6)</f>
        <v>2</v>
      </c>
      <c r="G5505" t="str">
        <f>VLOOKUP(E5505,Clustering!$A$6:$B$370,2,FALSE)</f>
        <v>Fall</v>
      </c>
      <c r="H5505">
        <f>IF('Peaker Keys'!$B$29&gt;0,MAX(0,MIN('Peaker Keys'!$B$10,B5505/'Peaker Keys'!$B$29)),0)</f>
        <v>0</v>
      </c>
      <c r="I5505">
        <f>MAX(0,MIN('Peaker Keys'!$B$10,C5505/'Peaker Keys'!$B$30))</f>
        <v>2.0024862493989607E-2</v>
      </c>
      <c r="J5505">
        <f>IF('Peaker Keys'!$B$31=1,H5505,I5505)</f>
        <v>0</v>
      </c>
    </row>
    <row r="5506" spans="1:10" x14ac:dyDescent="0.25">
      <c r="A5506">
        <v>5500</v>
      </c>
      <c r="B5506">
        <v>0</v>
      </c>
      <c r="C5506">
        <v>2390.5</v>
      </c>
      <c r="D5506">
        <f>MOD(A5506-1+'Peaker Keys'!$B$7,'Peaker Keys'!$B$5)</f>
        <v>5523</v>
      </c>
      <c r="E5506">
        <f>INT(D5506/'Peaker Keys'!$B$6)+1</f>
        <v>231</v>
      </c>
      <c r="F5506">
        <f>MOD(D5506,'Peaker Keys'!$B$6)</f>
        <v>3</v>
      </c>
      <c r="G5506" t="str">
        <f>VLOOKUP(E5506,Clustering!$A$6:$B$370,2,FALSE)</f>
        <v>Fall</v>
      </c>
      <c r="H5506">
        <f>IF('Peaker Keys'!$B$29&gt;0,MAX(0,MIN('Peaker Keys'!$B$10,B5506/'Peaker Keys'!$B$29)),0)</f>
        <v>0</v>
      </c>
      <c r="I5506">
        <f>MAX(0,MIN('Peaker Keys'!$B$10,C5506/'Peaker Keys'!$B$30))</f>
        <v>2.0024862493989607E-2</v>
      </c>
      <c r="J5506">
        <f>IF('Peaker Keys'!$B$31=1,H5506,I5506)</f>
        <v>0</v>
      </c>
    </row>
    <row r="5507" spans="1:10" x14ac:dyDescent="0.25">
      <c r="A5507">
        <v>5501</v>
      </c>
      <c r="B5507">
        <v>0</v>
      </c>
      <c r="C5507">
        <v>2373.5</v>
      </c>
      <c r="D5507">
        <f>MOD(A5507-1+'Peaker Keys'!$B$7,'Peaker Keys'!$B$5)</f>
        <v>5524</v>
      </c>
      <c r="E5507">
        <f>INT(D5507/'Peaker Keys'!$B$6)+1</f>
        <v>231</v>
      </c>
      <c r="F5507">
        <f>MOD(D5507,'Peaker Keys'!$B$6)</f>
        <v>4</v>
      </c>
      <c r="G5507" t="str">
        <f>VLOOKUP(E5507,Clustering!$A$6:$B$370,2,FALSE)</f>
        <v>Fall</v>
      </c>
      <c r="H5507">
        <f>IF('Peaker Keys'!$B$29&gt;0,MAX(0,MIN('Peaker Keys'!$B$10,B5507/'Peaker Keys'!$B$29)),0)</f>
        <v>0</v>
      </c>
      <c r="I5507">
        <f>MAX(0,MIN('Peaker Keys'!$B$10,C5507/'Peaker Keys'!$B$30))</f>
        <v>1.9882456025720283E-2</v>
      </c>
      <c r="J5507">
        <f>IF('Peaker Keys'!$B$31=1,H5507,I5507)</f>
        <v>0</v>
      </c>
    </row>
    <row r="5508" spans="1:10" x14ac:dyDescent="0.25">
      <c r="A5508">
        <v>5502</v>
      </c>
      <c r="B5508">
        <v>0</v>
      </c>
      <c r="C5508">
        <v>2326.9</v>
      </c>
      <c r="D5508">
        <f>MOD(A5508-1+'Peaker Keys'!$B$7,'Peaker Keys'!$B$5)</f>
        <v>5525</v>
      </c>
      <c r="E5508">
        <f>INT(D5508/'Peaker Keys'!$B$6)+1</f>
        <v>231</v>
      </c>
      <c r="F5508">
        <f>MOD(D5508,'Peaker Keys'!$B$6)</f>
        <v>5</v>
      </c>
      <c r="G5508" t="str">
        <f>VLOOKUP(E5508,Clustering!$A$6:$B$370,2,FALSE)</f>
        <v>Fall</v>
      </c>
      <c r="H5508">
        <f>IF('Peaker Keys'!$B$29&gt;0,MAX(0,MIN('Peaker Keys'!$B$10,B5508/'Peaker Keys'!$B$29)),0)</f>
        <v>0</v>
      </c>
      <c r="I5508">
        <f>MAX(0,MIN('Peaker Keys'!$B$10,C5508/'Peaker Keys'!$B$30))</f>
        <v>1.9492094765640837E-2</v>
      </c>
      <c r="J5508">
        <f>IF('Peaker Keys'!$B$31=1,H5508,I5508)</f>
        <v>0</v>
      </c>
    </row>
    <row r="5509" spans="1:10" x14ac:dyDescent="0.25">
      <c r="A5509">
        <v>5503</v>
      </c>
      <c r="B5509">
        <v>0</v>
      </c>
      <c r="C5509">
        <v>2326.9</v>
      </c>
      <c r="D5509">
        <f>MOD(A5509-1+'Peaker Keys'!$B$7,'Peaker Keys'!$B$5)</f>
        <v>5526</v>
      </c>
      <c r="E5509">
        <f>INT(D5509/'Peaker Keys'!$B$6)+1</f>
        <v>231</v>
      </c>
      <c r="F5509">
        <f>MOD(D5509,'Peaker Keys'!$B$6)</f>
        <v>6</v>
      </c>
      <c r="G5509" t="str">
        <f>VLOOKUP(E5509,Clustering!$A$6:$B$370,2,FALSE)</f>
        <v>Fall</v>
      </c>
      <c r="H5509">
        <f>IF('Peaker Keys'!$B$29&gt;0,MAX(0,MIN('Peaker Keys'!$B$10,B5509/'Peaker Keys'!$B$29)),0)</f>
        <v>0</v>
      </c>
      <c r="I5509">
        <f>MAX(0,MIN('Peaker Keys'!$B$10,C5509/'Peaker Keys'!$B$30))</f>
        <v>1.9492094765640837E-2</v>
      </c>
      <c r="J5509">
        <f>IF('Peaker Keys'!$B$31=1,H5509,I5509)</f>
        <v>0</v>
      </c>
    </row>
    <row r="5510" spans="1:10" x14ac:dyDescent="0.25">
      <c r="A5510">
        <v>5504</v>
      </c>
      <c r="B5510">
        <v>0</v>
      </c>
      <c r="C5510">
        <v>2326.9</v>
      </c>
      <c r="D5510">
        <f>MOD(A5510-1+'Peaker Keys'!$B$7,'Peaker Keys'!$B$5)</f>
        <v>5527</v>
      </c>
      <c r="E5510">
        <f>INT(D5510/'Peaker Keys'!$B$6)+1</f>
        <v>231</v>
      </c>
      <c r="F5510">
        <f>MOD(D5510,'Peaker Keys'!$B$6)</f>
        <v>7</v>
      </c>
      <c r="G5510" t="str">
        <f>VLOOKUP(E5510,Clustering!$A$6:$B$370,2,FALSE)</f>
        <v>Fall</v>
      </c>
      <c r="H5510">
        <f>IF('Peaker Keys'!$B$29&gt;0,MAX(0,MIN('Peaker Keys'!$B$10,B5510/'Peaker Keys'!$B$29)),0)</f>
        <v>0</v>
      </c>
      <c r="I5510">
        <f>MAX(0,MIN('Peaker Keys'!$B$10,C5510/'Peaker Keys'!$B$30))</f>
        <v>1.9492094765640837E-2</v>
      </c>
      <c r="J5510">
        <f>IF('Peaker Keys'!$B$31=1,H5510,I5510)</f>
        <v>0</v>
      </c>
    </row>
    <row r="5511" spans="1:10" x14ac:dyDescent="0.25">
      <c r="A5511">
        <v>5505</v>
      </c>
      <c r="B5511">
        <v>0</v>
      </c>
      <c r="C5511">
        <v>2326.9</v>
      </c>
      <c r="D5511">
        <f>MOD(A5511-1+'Peaker Keys'!$B$7,'Peaker Keys'!$B$5)</f>
        <v>5528</v>
      </c>
      <c r="E5511">
        <f>INT(D5511/'Peaker Keys'!$B$6)+1</f>
        <v>231</v>
      </c>
      <c r="F5511">
        <f>MOD(D5511,'Peaker Keys'!$B$6)</f>
        <v>8</v>
      </c>
      <c r="G5511" t="str">
        <f>VLOOKUP(E5511,Clustering!$A$6:$B$370,2,FALSE)</f>
        <v>Fall</v>
      </c>
      <c r="H5511">
        <f>IF('Peaker Keys'!$B$29&gt;0,MAX(0,MIN('Peaker Keys'!$B$10,B5511/'Peaker Keys'!$B$29)),0)</f>
        <v>0</v>
      </c>
      <c r="I5511">
        <f>MAX(0,MIN('Peaker Keys'!$B$10,C5511/'Peaker Keys'!$B$30))</f>
        <v>1.9492094765640837E-2</v>
      </c>
      <c r="J5511">
        <f>IF('Peaker Keys'!$B$31=1,H5511,I5511)</f>
        <v>0</v>
      </c>
    </row>
    <row r="5512" spans="1:10" x14ac:dyDescent="0.25">
      <c r="A5512">
        <v>5506</v>
      </c>
      <c r="B5512">
        <v>0</v>
      </c>
      <c r="C5512">
        <v>2326.9</v>
      </c>
      <c r="D5512">
        <f>MOD(A5512-1+'Peaker Keys'!$B$7,'Peaker Keys'!$B$5)</f>
        <v>5529</v>
      </c>
      <c r="E5512">
        <f>INT(D5512/'Peaker Keys'!$B$6)+1</f>
        <v>231</v>
      </c>
      <c r="F5512">
        <f>MOD(D5512,'Peaker Keys'!$B$6)</f>
        <v>9</v>
      </c>
      <c r="G5512" t="str">
        <f>VLOOKUP(E5512,Clustering!$A$6:$B$370,2,FALSE)</f>
        <v>Fall</v>
      </c>
      <c r="H5512">
        <f>IF('Peaker Keys'!$B$29&gt;0,MAX(0,MIN('Peaker Keys'!$B$10,B5512/'Peaker Keys'!$B$29)),0)</f>
        <v>0</v>
      </c>
      <c r="I5512">
        <f>MAX(0,MIN('Peaker Keys'!$B$10,C5512/'Peaker Keys'!$B$30))</f>
        <v>1.9492094765640837E-2</v>
      </c>
      <c r="J5512">
        <f>IF('Peaker Keys'!$B$31=1,H5512,I5512)</f>
        <v>0</v>
      </c>
    </row>
    <row r="5513" spans="1:10" x14ac:dyDescent="0.25">
      <c r="A5513">
        <v>5507</v>
      </c>
      <c r="B5513">
        <v>0</v>
      </c>
      <c r="C5513">
        <v>2326.9</v>
      </c>
      <c r="D5513">
        <f>MOD(A5513-1+'Peaker Keys'!$B$7,'Peaker Keys'!$B$5)</f>
        <v>5530</v>
      </c>
      <c r="E5513">
        <f>INT(D5513/'Peaker Keys'!$B$6)+1</f>
        <v>231</v>
      </c>
      <c r="F5513">
        <f>MOD(D5513,'Peaker Keys'!$B$6)</f>
        <v>10</v>
      </c>
      <c r="G5513" t="str">
        <f>VLOOKUP(E5513,Clustering!$A$6:$B$370,2,FALSE)</f>
        <v>Fall</v>
      </c>
      <c r="H5513">
        <f>IF('Peaker Keys'!$B$29&gt;0,MAX(0,MIN('Peaker Keys'!$B$10,B5513/'Peaker Keys'!$B$29)),0)</f>
        <v>0</v>
      </c>
      <c r="I5513">
        <f>MAX(0,MIN('Peaker Keys'!$B$10,C5513/'Peaker Keys'!$B$30))</f>
        <v>1.9492094765640837E-2</v>
      </c>
      <c r="J5513">
        <f>IF('Peaker Keys'!$B$31=1,H5513,I5513)</f>
        <v>0</v>
      </c>
    </row>
    <row r="5514" spans="1:10" x14ac:dyDescent="0.25">
      <c r="A5514">
        <v>5508</v>
      </c>
      <c r="B5514">
        <v>0</v>
      </c>
      <c r="C5514">
        <v>2390.5</v>
      </c>
      <c r="D5514">
        <f>MOD(A5514-1+'Peaker Keys'!$B$7,'Peaker Keys'!$B$5)</f>
        <v>5531</v>
      </c>
      <c r="E5514">
        <f>INT(D5514/'Peaker Keys'!$B$6)+1</f>
        <v>231</v>
      </c>
      <c r="F5514">
        <f>MOD(D5514,'Peaker Keys'!$B$6)</f>
        <v>11</v>
      </c>
      <c r="G5514" t="str">
        <f>VLOOKUP(E5514,Clustering!$A$6:$B$370,2,FALSE)</f>
        <v>Fall</v>
      </c>
      <c r="H5514">
        <f>IF('Peaker Keys'!$B$29&gt;0,MAX(0,MIN('Peaker Keys'!$B$10,B5514/'Peaker Keys'!$B$29)),0)</f>
        <v>0</v>
      </c>
      <c r="I5514">
        <f>MAX(0,MIN('Peaker Keys'!$B$10,C5514/'Peaker Keys'!$B$30))</f>
        <v>2.0024862493989607E-2</v>
      </c>
      <c r="J5514">
        <f>IF('Peaker Keys'!$B$31=1,H5514,I5514)</f>
        <v>0</v>
      </c>
    </row>
    <row r="5515" spans="1:10" x14ac:dyDescent="0.25">
      <c r="A5515">
        <v>5509</v>
      </c>
      <c r="B5515">
        <v>0</v>
      </c>
      <c r="C5515">
        <v>2390.5</v>
      </c>
      <c r="D5515">
        <f>MOD(A5515-1+'Peaker Keys'!$B$7,'Peaker Keys'!$B$5)</f>
        <v>5532</v>
      </c>
      <c r="E5515">
        <f>INT(D5515/'Peaker Keys'!$B$6)+1</f>
        <v>231</v>
      </c>
      <c r="F5515">
        <f>MOD(D5515,'Peaker Keys'!$B$6)</f>
        <v>12</v>
      </c>
      <c r="G5515" t="str">
        <f>VLOOKUP(E5515,Clustering!$A$6:$B$370,2,FALSE)</f>
        <v>Fall</v>
      </c>
      <c r="H5515">
        <f>IF('Peaker Keys'!$B$29&gt;0,MAX(0,MIN('Peaker Keys'!$B$10,B5515/'Peaker Keys'!$B$29)),0)</f>
        <v>0</v>
      </c>
      <c r="I5515">
        <f>MAX(0,MIN('Peaker Keys'!$B$10,C5515/'Peaker Keys'!$B$30))</f>
        <v>2.0024862493989607E-2</v>
      </c>
      <c r="J5515">
        <f>IF('Peaker Keys'!$B$31=1,H5515,I5515)</f>
        <v>0</v>
      </c>
    </row>
    <row r="5516" spans="1:10" x14ac:dyDescent="0.25">
      <c r="A5516">
        <v>5510</v>
      </c>
      <c r="B5516">
        <v>0</v>
      </c>
      <c r="C5516">
        <v>2565.8000000000002</v>
      </c>
      <c r="D5516">
        <f>MOD(A5516-1+'Peaker Keys'!$B$7,'Peaker Keys'!$B$5)</f>
        <v>5533</v>
      </c>
      <c r="E5516">
        <f>INT(D5516/'Peaker Keys'!$B$6)+1</f>
        <v>231</v>
      </c>
      <c r="F5516">
        <f>MOD(D5516,'Peaker Keys'!$B$6)</f>
        <v>13</v>
      </c>
      <c r="G5516" t="str">
        <f>VLOOKUP(E5516,Clustering!$A$6:$B$370,2,FALSE)</f>
        <v>Fall</v>
      </c>
      <c r="H5516">
        <f>IF('Peaker Keys'!$B$29&gt;0,MAX(0,MIN('Peaker Keys'!$B$10,B5516/'Peaker Keys'!$B$29)),0)</f>
        <v>0</v>
      </c>
      <c r="I5516">
        <f>MAX(0,MIN('Peaker Keys'!$B$10,C5516/'Peaker Keys'!$B$30))</f>
        <v>2.14933244873786E-2</v>
      </c>
      <c r="J5516">
        <f>IF('Peaker Keys'!$B$31=1,H5516,I5516)</f>
        <v>0</v>
      </c>
    </row>
    <row r="5517" spans="1:10" x14ac:dyDescent="0.25">
      <c r="A5517">
        <v>5511</v>
      </c>
      <c r="B5517">
        <v>0</v>
      </c>
      <c r="C5517">
        <v>2619.6999999999998</v>
      </c>
      <c r="D5517">
        <f>MOD(A5517-1+'Peaker Keys'!$B$7,'Peaker Keys'!$B$5)</f>
        <v>5534</v>
      </c>
      <c r="E5517">
        <f>INT(D5517/'Peaker Keys'!$B$6)+1</f>
        <v>231</v>
      </c>
      <c r="F5517">
        <f>MOD(D5517,'Peaker Keys'!$B$6)</f>
        <v>14</v>
      </c>
      <c r="G5517" t="str">
        <f>VLOOKUP(E5517,Clustering!$A$6:$B$370,2,FALSE)</f>
        <v>Fall</v>
      </c>
      <c r="H5517">
        <f>IF('Peaker Keys'!$B$29&gt;0,MAX(0,MIN('Peaker Keys'!$B$10,B5517/'Peaker Keys'!$B$29)),0)</f>
        <v>0</v>
      </c>
      <c r="I5517">
        <f>MAX(0,MIN('Peaker Keys'!$B$10,C5517/'Peaker Keys'!$B$30))</f>
        <v>2.1944836760303104E-2</v>
      </c>
      <c r="J5517">
        <f>IF('Peaker Keys'!$B$31=1,H5517,I5517)</f>
        <v>0</v>
      </c>
    </row>
    <row r="5518" spans="1:10" x14ac:dyDescent="0.25">
      <c r="A5518">
        <v>5512</v>
      </c>
      <c r="B5518">
        <v>0</v>
      </c>
      <c r="C5518">
        <v>3228.6</v>
      </c>
      <c r="D5518">
        <f>MOD(A5518-1+'Peaker Keys'!$B$7,'Peaker Keys'!$B$5)</f>
        <v>5535</v>
      </c>
      <c r="E5518">
        <f>INT(D5518/'Peaker Keys'!$B$6)+1</f>
        <v>231</v>
      </c>
      <c r="F5518">
        <f>MOD(D5518,'Peaker Keys'!$B$6)</f>
        <v>15</v>
      </c>
      <c r="G5518" t="str">
        <f>VLOOKUP(E5518,Clustering!$A$6:$B$370,2,FALSE)</f>
        <v>Fall</v>
      </c>
      <c r="H5518">
        <f>IF('Peaker Keys'!$B$29&gt;0,MAX(0,MIN('Peaker Keys'!$B$10,B5518/'Peaker Keys'!$B$29)),0)</f>
        <v>0</v>
      </c>
      <c r="I5518">
        <f>MAX(0,MIN('Peaker Keys'!$B$10,C5518/'Peaker Keys'!$B$30))</f>
        <v>2.704550137966737E-2</v>
      </c>
      <c r="J5518">
        <f>IF('Peaker Keys'!$B$31=1,H5518,I5518)</f>
        <v>0</v>
      </c>
    </row>
    <row r="5519" spans="1:10" x14ac:dyDescent="0.25">
      <c r="A5519">
        <v>5513</v>
      </c>
      <c r="B5519">
        <v>0</v>
      </c>
      <c r="C5519">
        <v>5290.8</v>
      </c>
      <c r="D5519">
        <f>MOD(A5519-1+'Peaker Keys'!$B$7,'Peaker Keys'!$B$5)</f>
        <v>5536</v>
      </c>
      <c r="E5519">
        <f>INT(D5519/'Peaker Keys'!$B$6)+1</f>
        <v>231</v>
      </c>
      <c r="F5519">
        <f>MOD(D5519,'Peaker Keys'!$B$6)</f>
        <v>16</v>
      </c>
      <c r="G5519" t="str">
        <f>VLOOKUP(E5519,Clustering!$A$6:$B$370,2,FALSE)</f>
        <v>Fall</v>
      </c>
      <c r="H5519">
        <f>IF('Peaker Keys'!$B$29&gt;0,MAX(0,MIN('Peaker Keys'!$B$10,B5519/'Peaker Keys'!$B$29)),0)</f>
        <v>0</v>
      </c>
      <c r="I5519">
        <f>MAX(0,MIN('Peaker Keys'!$B$10,C5519/'Peaker Keys'!$B$30))</f>
        <v>4.4320243665844063E-2</v>
      </c>
      <c r="J5519">
        <f>IF('Peaker Keys'!$B$31=1,H5519,I5519)</f>
        <v>0</v>
      </c>
    </row>
    <row r="5520" spans="1:10" x14ac:dyDescent="0.25">
      <c r="A5520">
        <v>5514</v>
      </c>
      <c r="B5520">
        <v>0</v>
      </c>
      <c r="C5520">
        <v>8880.6</v>
      </c>
      <c r="D5520">
        <f>MOD(A5520-1+'Peaker Keys'!$B$7,'Peaker Keys'!$B$5)</f>
        <v>5537</v>
      </c>
      <c r="E5520">
        <f>INT(D5520/'Peaker Keys'!$B$6)+1</f>
        <v>231</v>
      </c>
      <c r="F5520">
        <f>MOD(D5520,'Peaker Keys'!$B$6)</f>
        <v>17</v>
      </c>
      <c r="G5520" t="str">
        <f>VLOOKUP(E5520,Clustering!$A$6:$B$370,2,FALSE)</f>
        <v>Fall</v>
      </c>
      <c r="H5520">
        <f>IF('Peaker Keys'!$B$29&gt;0,MAX(0,MIN('Peaker Keys'!$B$10,B5520/'Peaker Keys'!$B$29)),0)</f>
        <v>0</v>
      </c>
      <c r="I5520">
        <f>MAX(0,MIN('Peaker Keys'!$B$10,C5520/'Peaker Keys'!$B$30))</f>
        <v>7.4391463653680878E-2</v>
      </c>
      <c r="J5520">
        <f>IF('Peaker Keys'!$B$31=1,H5520,I5520)</f>
        <v>0</v>
      </c>
    </row>
    <row r="5521" spans="1:10" x14ac:dyDescent="0.25">
      <c r="A5521">
        <v>5515</v>
      </c>
      <c r="B5521">
        <v>0</v>
      </c>
      <c r="C5521">
        <v>8738</v>
      </c>
      <c r="D5521">
        <f>MOD(A5521-1+'Peaker Keys'!$B$7,'Peaker Keys'!$B$5)</f>
        <v>5538</v>
      </c>
      <c r="E5521">
        <f>INT(D5521/'Peaker Keys'!$B$6)+1</f>
        <v>231</v>
      </c>
      <c r="F5521">
        <f>MOD(D5521,'Peaker Keys'!$B$6)</f>
        <v>18</v>
      </c>
      <c r="G5521" t="str">
        <f>VLOOKUP(E5521,Clustering!$A$6:$B$370,2,FALSE)</f>
        <v>Fall</v>
      </c>
      <c r="H5521">
        <f>IF('Peaker Keys'!$B$29&gt;0,MAX(0,MIN('Peaker Keys'!$B$10,B5521/'Peaker Keys'!$B$29)),0)</f>
        <v>0</v>
      </c>
      <c r="I5521">
        <f>MAX(0,MIN('Peaker Keys'!$B$10,C5521/'Peaker Keys'!$B$30))</f>
        <v>7.3196924690433471E-2</v>
      </c>
      <c r="J5521">
        <f>IF('Peaker Keys'!$B$31=1,H5521,I5521)</f>
        <v>0</v>
      </c>
    </row>
    <row r="5522" spans="1:10" x14ac:dyDescent="0.25">
      <c r="A5522">
        <v>5516</v>
      </c>
      <c r="B5522">
        <v>0</v>
      </c>
      <c r="C5522">
        <v>6613.2</v>
      </c>
      <c r="D5522">
        <f>MOD(A5522-1+'Peaker Keys'!$B$7,'Peaker Keys'!$B$5)</f>
        <v>5539</v>
      </c>
      <c r="E5522">
        <f>INT(D5522/'Peaker Keys'!$B$6)+1</f>
        <v>231</v>
      </c>
      <c r="F5522">
        <f>MOD(D5522,'Peaker Keys'!$B$6)</f>
        <v>19</v>
      </c>
      <c r="G5522" t="str">
        <f>VLOOKUP(E5522,Clustering!$A$6:$B$370,2,FALSE)</f>
        <v>Fall</v>
      </c>
      <c r="H5522">
        <f>IF('Peaker Keys'!$B$29&gt;0,MAX(0,MIN('Peaker Keys'!$B$10,B5522/'Peaker Keys'!$B$29)),0)</f>
        <v>0</v>
      </c>
      <c r="I5522">
        <f>MAX(0,MIN('Peaker Keys'!$B$10,C5522/'Peaker Keys'!$B$30))</f>
        <v>5.5397791526982668E-2</v>
      </c>
      <c r="J5522">
        <f>IF('Peaker Keys'!$B$31=1,H5522,I5522)</f>
        <v>0</v>
      </c>
    </row>
    <row r="5523" spans="1:10" x14ac:dyDescent="0.25">
      <c r="A5523">
        <v>5517</v>
      </c>
      <c r="B5523">
        <v>0</v>
      </c>
      <c r="C5523">
        <v>9305.1</v>
      </c>
      <c r="D5523">
        <f>MOD(A5523-1+'Peaker Keys'!$B$7,'Peaker Keys'!$B$5)</f>
        <v>5540</v>
      </c>
      <c r="E5523">
        <f>INT(D5523/'Peaker Keys'!$B$6)+1</f>
        <v>231</v>
      </c>
      <c r="F5523">
        <f>MOD(D5523,'Peaker Keys'!$B$6)</f>
        <v>20</v>
      </c>
      <c r="G5523" t="str">
        <f>VLOOKUP(E5523,Clustering!$A$6:$B$370,2,FALSE)</f>
        <v>Fall</v>
      </c>
      <c r="H5523">
        <f>IF('Peaker Keys'!$B$29&gt;0,MAX(0,MIN('Peaker Keys'!$B$10,B5523/'Peaker Keys'!$B$29)),0)</f>
        <v>0</v>
      </c>
      <c r="I5523">
        <f>MAX(0,MIN('Peaker Keys'!$B$10,C5523/'Peaker Keys'!$B$30))</f>
        <v>7.7947436934876685E-2</v>
      </c>
      <c r="J5523">
        <f>IF('Peaker Keys'!$B$31=1,H5523,I5523)</f>
        <v>0</v>
      </c>
    </row>
    <row r="5524" spans="1:10" x14ac:dyDescent="0.25">
      <c r="A5524">
        <v>5518</v>
      </c>
      <c r="B5524">
        <v>0</v>
      </c>
      <c r="C5524">
        <v>6466.4</v>
      </c>
      <c r="D5524">
        <f>MOD(A5524-1+'Peaker Keys'!$B$7,'Peaker Keys'!$B$5)</f>
        <v>5541</v>
      </c>
      <c r="E5524">
        <f>INT(D5524/'Peaker Keys'!$B$6)+1</f>
        <v>231</v>
      </c>
      <c r="F5524">
        <f>MOD(D5524,'Peaker Keys'!$B$6)</f>
        <v>21</v>
      </c>
      <c r="G5524" t="str">
        <f>VLOOKUP(E5524,Clustering!$A$6:$B$370,2,FALSE)</f>
        <v>Fall</v>
      </c>
      <c r="H5524">
        <f>IF('Peaker Keys'!$B$29&gt;0,MAX(0,MIN('Peaker Keys'!$B$10,B5524/'Peaker Keys'!$B$29)),0)</f>
        <v>0</v>
      </c>
      <c r="I5524">
        <f>MAX(0,MIN('Peaker Keys'!$B$10,C5524/'Peaker Keys'!$B$30))</f>
        <v>5.4168069789221666E-2</v>
      </c>
      <c r="J5524">
        <f>IF('Peaker Keys'!$B$31=1,H5524,I5524)</f>
        <v>0</v>
      </c>
    </row>
    <row r="5525" spans="1:10" x14ac:dyDescent="0.25">
      <c r="A5525">
        <v>5519</v>
      </c>
      <c r="B5525">
        <v>0</v>
      </c>
      <c r="C5525">
        <v>2386.1</v>
      </c>
      <c r="D5525">
        <f>MOD(A5525-1+'Peaker Keys'!$B$7,'Peaker Keys'!$B$5)</f>
        <v>5542</v>
      </c>
      <c r="E5525">
        <f>INT(D5525/'Peaker Keys'!$B$6)+1</f>
        <v>231</v>
      </c>
      <c r="F5525">
        <f>MOD(D5525,'Peaker Keys'!$B$6)</f>
        <v>22</v>
      </c>
      <c r="G5525" t="str">
        <f>VLOOKUP(E5525,Clustering!$A$6:$B$370,2,FALSE)</f>
        <v>Fall</v>
      </c>
      <c r="H5525">
        <f>IF('Peaker Keys'!$B$29&gt;0,MAX(0,MIN('Peaker Keys'!$B$10,B5525/'Peaker Keys'!$B$29)),0)</f>
        <v>0</v>
      </c>
      <c r="I5525">
        <f>MAX(0,MIN('Peaker Keys'!$B$10,C5525/'Peaker Keys'!$B$30))</f>
        <v>1.9988004349261075E-2</v>
      </c>
      <c r="J5525">
        <f>IF('Peaker Keys'!$B$31=1,H5525,I5525)</f>
        <v>0</v>
      </c>
    </row>
    <row r="5526" spans="1:10" x14ac:dyDescent="0.25">
      <c r="A5526">
        <v>5520</v>
      </c>
      <c r="B5526">
        <v>0</v>
      </c>
      <c r="C5526">
        <v>958.5</v>
      </c>
      <c r="D5526">
        <f>MOD(A5526-1+'Peaker Keys'!$B$7,'Peaker Keys'!$B$5)</f>
        <v>5543</v>
      </c>
      <c r="E5526">
        <f>INT(D5526/'Peaker Keys'!$B$6)+1</f>
        <v>231</v>
      </c>
      <c r="F5526">
        <f>MOD(D5526,'Peaker Keys'!$B$6)</f>
        <v>23</v>
      </c>
      <c r="G5526" t="str">
        <f>VLOOKUP(E5526,Clustering!$A$6:$B$370,2,FALSE)</f>
        <v>Fall</v>
      </c>
      <c r="H5526">
        <f>IF('Peaker Keys'!$B$29&gt;0,MAX(0,MIN('Peaker Keys'!$B$10,B5526/'Peaker Keys'!$B$29)),0)</f>
        <v>0</v>
      </c>
      <c r="I5526">
        <f>MAX(0,MIN('Peaker Keys'!$B$10,C5526/'Peaker Keys'!$B$30))</f>
        <v>8.0292117550675758E-3</v>
      </c>
      <c r="J5526">
        <f>IF('Peaker Keys'!$B$31=1,H5526,I5526)</f>
        <v>0</v>
      </c>
    </row>
    <row r="5527" spans="1:10" x14ac:dyDescent="0.25">
      <c r="A5527">
        <v>5521</v>
      </c>
      <c r="B5527">
        <v>0</v>
      </c>
      <c r="C5527">
        <v>887.6</v>
      </c>
      <c r="D5527">
        <f>MOD(A5527-1+'Peaker Keys'!$B$7,'Peaker Keys'!$B$5)</f>
        <v>5544</v>
      </c>
      <c r="E5527">
        <f>INT(D5527/'Peaker Keys'!$B$6)+1</f>
        <v>232</v>
      </c>
      <c r="F5527">
        <f>MOD(D5527,'Peaker Keys'!$B$6)</f>
        <v>0</v>
      </c>
      <c r="G5527" t="str">
        <f>VLOOKUP(E5527,Clustering!$A$6:$B$370,2,FALSE)</f>
        <v>Fall</v>
      </c>
      <c r="H5527">
        <f>IF('Peaker Keys'!$B$29&gt;0,MAX(0,MIN('Peaker Keys'!$B$10,B5527/'Peaker Keys'!$B$29)),0)</f>
        <v>0</v>
      </c>
      <c r="I5527">
        <f>MAX(0,MIN('Peaker Keys'!$B$10,C5527/'Peaker Keys'!$B$30))</f>
        <v>7.4352930138737406E-3</v>
      </c>
      <c r="J5527">
        <f>IF('Peaker Keys'!$B$31=1,H5527,I5527)</f>
        <v>0</v>
      </c>
    </row>
    <row r="5528" spans="1:10" x14ac:dyDescent="0.25">
      <c r="A5528">
        <v>5522</v>
      </c>
      <c r="B5528">
        <v>0</v>
      </c>
      <c r="C5528">
        <v>477</v>
      </c>
      <c r="D5528">
        <f>MOD(A5528-1+'Peaker Keys'!$B$7,'Peaker Keys'!$B$5)</f>
        <v>5545</v>
      </c>
      <c r="E5528">
        <f>INT(D5528/'Peaker Keys'!$B$6)+1</f>
        <v>232</v>
      </c>
      <c r="F5528">
        <f>MOD(D5528,'Peaker Keys'!$B$6)</f>
        <v>1</v>
      </c>
      <c r="G5528" t="str">
        <f>VLOOKUP(E5528,Clustering!$A$6:$B$370,2,FALSE)</f>
        <v>Fall</v>
      </c>
      <c r="H5528">
        <f>IF('Peaker Keys'!$B$29&gt;0,MAX(0,MIN('Peaker Keys'!$B$10,B5528/'Peaker Keys'!$B$29)),0)</f>
        <v>0</v>
      </c>
      <c r="I5528">
        <f>MAX(0,MIN('Peaker Keys'!$B$10,C5528/'Peaker Keys'!$B$30))</f>
        <v>3.9957579626157891E-3</v>
      </c>
      <c r="J5528">
        <f>IF('Peaker Keys'!$B$31=1,H5528,I5528)</f>
        <v>0</v>
      </c>
    </row>
    <row r="5529" spans="1:10" x14ac:dyDescent="0.25">
      <c r="A5529">
        <v>5523</v>
      </c>
      <c r="B5529">
        <v>0</v>
      </c>
      <c r="C5529">
        <v>477</v>
      </c>
      <c r="D5529">
        <f>MOD(A5529-1+'Peaker Keys'!$B$7,'Peaker Keys'!$B$5)</f>
        <v>5546</v>
      </c>
      <c r="E5529">
        <f>INT(D5529/'Peaker Keys'!$B$6)+1</f>
        <v>232</v>
      </c>
      <c r="F5529">
        <f>MOD(D5529,'Peaker Keys'!$B$6)</f>
        <v>2</v>
      </c>
      <c r="G5529" t="str">
        <f>VLOOKUP(E5529,Clustering!$A$6:$B$370,2,FALSE)</f>
        <v>Fall</v>
      </c>
      <c r="H5529">
        <f>IF('Peaker Keys'!$B$29&gt;0,MAX(0,MIN('Peaker Keys'!$B$10,B5529/'Peaker Keys'!$B$29)),0)</f>
        <v>0</v>
      </c>
      <c r="I5529">
        <f>MAX(0,MIN('Peaker Keys'!$B$10,C5529/'Peaker Keys'!$B$30))</f>
        <v>3.9957579626157891E-3</v>
      </c>
      <c r="J5529">
        <f>IF('Peaker Keys'!$B$31=1,H5529,I5529)</f>
        <v>0</v>
      </c>
    </row>
    <row r="5530" spans="1:10" x14ac:dyDescent="0.25">
      <c r="A5530">
        <v>5524</v>
      </c>
      <c r="B5530">
        <v>0</v>
      </c>
      <c r="C5530">
        <v>432.3</v>
      </c>
      <c r="D5530">
        <f>MOD(A5530-1+'Peaker Keys'!$B$7,'Peaker Keys'!$B$5)</f>
        <v>5547</v>
      </c>
      <c r="E5530">
        <f>INT(D5530/'Peaker Keys'!$B$6)+1</f>
        <v>232</v>
      </c>
      <c r="F5530">
        <f>MOD(D5530,'Peaker Keys'!$B$6)</f>
        <v>3</v>
      </c>
      <c r="G5530" t="str">
        <f>VLOOKUP(E5530,Clustering!$A$6:$B$370,2,FALSE)</f>
        <v>Fall</v>
      </c>
      <c r="H5530">
        <f>IF('Peaker Keys'!$B$29&gt;0,MAX(0,MIN('Peaker Keys'!$B$10,B5530/'Peaker Keys'!$B$29)),0)</f>
        <v>0</v>
      </c>
      <c r="I5530">
        <f>MAX(0,MIN('Peaker Keys'!$B$10,C5530/'Peaker Keys'!$B$30))</f>
        <v>3.6213127195782089E-3</v>
      </c>
      <c r="J5530">
        <f>IF('Peaker Keys'!$B$31=1,H5530,I5530)</f>
        <v>0</v>
      </c>
    </row>
    <row r="5531" spans="1:10" x14ac:dyDescent="0.25">
      <c r="A5531">
        <v>5525</v>
      </c>
      <c r="B5531">
        <v>0</v>
      </c>
      <c r="C5531">
        <v>413.4</v>
      </c>
      <c r="D5531">
        <f>MOD(A5531-1+'Peaker Keys'!$B$7,'Peaker Keys'!$B$5)</f>
        <v>5548</v>
      </c>
      <c r="E5531">
        <f>INT(D5531/'Peaker Keys'!$B$6)+1</f>
        <v>232</v>
      </c>
      <c r="F5531">
        <f>MOD(D5531,'Peaker Keys'!$B$6)</f>
        <v>4</v>
      </c>
      <c r="G5531" t="str">
        <f>VLOOKUP(E5531,Clustering!$A$6:$B$370,2,FALSE)</f>
        <v>Fall</v>
      </c>
      <c r="H5531">
        <f>IF('Peaker Keys'!$B$29&gt;0,MAX(0,MIN('Peaker Keys'!$B$10,B5531/'Peaker Keys'!$B$29)),0)</f>
        <v>0</v>
      </c>
      <c r="I5531">
        <f>MAX(0,MIN('Peaker Keys'!$B$10,C5531/'Peaker Keys'!$B$30))</f>
        <v>3.4629902342670168E-3</v>
      </c>
      <c r="J5531">
        <f>IF('Peaker Keys'!$B$31=1,H5531,I5531)</f>
        <v>0</v>
      </c>
    </row>
    <row r="5532" spans="1:10" x14ac:dyDescent="0.25">
      <c r="A5532">
        <v>5526</v>
      </c>
      <c r="B5532">
        <v>0</v>
      </c>
      <c r="C5532">
        <v>413.4</v>
      </c>
      <c r="D5532">
        <f>MOD(A5532-1+'Peaker Keys'!$B$7,'Peaker Keys'!$B$5)</f>
        <v>5549</v>
      </c>
      <c r="E5532">
        <f>INT(D5532/'Peaker Keys'!$B$6)+1</f>
        <v>232</v>
      </c>
      <c r="F5532">
        <f>MOD(D5532,'Peaker Keys'!$B$6)</f>
        <v>5</v>
      </c>
      <c r="G5532" t="str">
        <f>VLOOKUP(E5532,Clustering!$A$6:$B$370,2,FALSE)</f>
        <v>Fall</v>
      </c>
      <c r="H5532">
        <f>IF('Peaker Keys'!$B$29&gt;0,MAX(0,MIN('Peaker Keys'!$B$10,B5532/'Peaker Keys'!$B$29)),0)</f>
        <v>0</v>
      </c>
      <c r="I5532">
        <f>MAX(0,MIN('Peaker Keys'!$B$10,C5532/'Peaker Keys'!$B$30))</f>
        <v>3.4629902342670168E-3</v>
      </c>
      <c r="J5532">
        <f>IF('Peaker Keys'!$B$31=1,H5532,I5532)</f>
        <v>0</v>
      </c>
    </row>
    <row r="5533" spans="1:10" x14ac:dyDescent="0.25">
      <c r="A5533">
        <v>5527</v>
      </c>
      <c r="B5533">
        <v>0</v>
      </c>
      <c r="C5533">
        <v>413.4</v>
      </c>
      <c r="D5533">
        <f>MOD(A5533-1+'Peaker Keys'!$B$7,'Peaker Keys'!$B$5)</f>
        <v>5550</v>
      </c>
      <c r="E5533">
        <f>INT(D5533/'Peaker Keys'!$B$6)+1</f>
        <v>232</v>
      </c>
      <c r="F5533">
        <f>MOD(D5533,'Peaker Keys'!$B$6)</f>
        <v>6</v>
      </c>
      <c r="G5533" t="str">
        <f>VLOOKUP(E5533,Clustering!$A$6:$B$370,2,FALSE)</f>
        <v>Fall</v>
      </c>
      <c r="H5533">
        <f>IF('Peaker Keys'!$B$29&gt;0,MAX(0,MIN('Peaker Keys'!$B$10,B5533/'Peaker Keys'!$B$29)),0)</f>
        <v>0</v>
      </c>
      <c r="I5533">
        <f>MAX(0,MIN('Peaker Keys'!$B$10,C5533/'Peaker Keys'!$B$30))</f>
        <v>3.4629902342670168E-3</v>
      </c>
      <c r="J5533">
        <f>IF('Peaker Keys'!$B$31=1,H5533,I5533)</f>
        <v>0</v>
      </c>
    </row>
    <row r="5534" spans="1:10" x14ac:dyDescent="0.25">
      <c r="A5534">
        <v>5528</v>
      </c>
      <c r="B5534">
        <v>0</v>
      </c>
      <c r="C5534">
        <v>413.4</v>
      </c>
      <c r="D5534">
        <f>MOD(A5534-1+'Peaker Keys'!$B$7,'Peaker Keys'!$B$5)</f>
        <v>5551</v>
      </c>
      <c r="E5534">
        <f>INT(D5534/'Peaker Keys'!$B$6)+1</f>
        <v>232</v>
      </c>
      <c r="F5534">
        <f>MOD(D5534,'Peaker Keys'!$B$6)</f>
        <v>7</v>
      </c>
      <c r="G5534" t="str">
        <f>VLOOKUP(E5534,Clustering!$A$6:$B$370,2,FALSE)</f>
        <v>Fall</v>
      </c>
      <c r="H5534">
        <f>IF('Peaker Keys'!$B$29&gt;0,MAX(0,MIN('Peaker Keys'!$B$10,B5534/'Peaker Keys'!$B$29)),0)</f>
        <v>0</v>
      </c>
      <c r="I5534">
        <f>MAX(0,MIN('Peaker Keys'!$B$10,C5534/'Peaker Keys'!$B$30))</f>
        <v>3.4629902342670168E-3</v>
      </c>
      <c r="J5534">
        <f>IF('Peaker Keys'!$B$31=1,H5534,I5534)</f>
        <v>0</v>
      </c>
    </row>
    <row r="5535" spans="1:10" x14ac:dyDescent="0.25">
      <c r="A5535">
        <v>5529</v>
      </c>
      <c r="B5535">
        <v>0</v>
      </c>
      <c r="C5535">
        <v>413.4</v>
      </c>
      <c r="D5535">
        <f>MOD(A5535-1+'Peaker Keys'!$B$7,'Peaker Keys'!$B$5)</f>
        <v>5552</v>
      </c>
      <c r="E5535">
        <f>INT(D5535/'Peaker Keys'!$B$6)+1</f>
        <v>232</v>
      </c>
      <c r="F5535">
        <f>MOD(D5535,'Peaker Keys'!$B$6)</f>
        <v>8</v>
      </c>
      <c r="G5535" t="str">
        <f>VLOOKUP(E5535,Clustering!$A$6:$B$370,2,FALSE)</f>
        <v>Fall</v>
      </c>
      <c r="H5535">
        <f>IF('Peaker Keys'!$B$29&gt;0,MAX(0,MIN('Peaker Keys'!$B$10,B5535/'Peaker Keys'!$B$29)),0)</f>
        <v>0</v>
      </c>
      <c r="I5535">
        <f>MAX(0,MIN('Peaker Keys'!$B$10,C5535/'Peaker Keys'!$B$30))</f>
        <v>3.4629902342670168E-3</v>
      </c>
      <c r="J5535">
        <f>IF('Peaker Keys'!$B$31=1,H5535,I5535)</f>
        <v>0</v>
      </c>
    </row>
    <row r="5536" spans="1:10" x14ac:dyDescent="0.25">
      <c r="A5536">
        <v>5530</v>
      </c>
      <c r="B5536">
        <v>0</v>
      </c>
      <c r="C5536">
        <v>413.4</v>
      </c>
      <c r="D5536">
        <f>MOD(A5536-1+'Peaker Keys'!$B$7,'Peaker Keys'!$B$5)</f>
        <v>5553</v>
      </c>
      <c r="E5536">
        <f>INT(D5536/'Peaker Keys'!$B$6)+1</f>
        <v>232</v>
      </c>
      <c r="F5536">
        <f>MOD(D5536,'Peaker Keys'!$B$6)</f>
        <v>9</v>
      </c>
      <c r="G5536" t="str">
        <f>VLOOKUP(E5536,Clustering!$A$6:$B$370,2,FALSE)</f>
        <v>Fall</v>
      </c>
      <c r="H5536">
        <f>IF('Peaker Keys'!$B$29&gt;0,MAX(0,MIN('Peaker Keys'!$B$10,B5536/'Peaker Keys'!$B$29)),0)</f>
        <v>0</v>
      </c>
      <c r="I5536">
        <f>MAX(0,MIN('Peaker Keys'!$B$10,C5536/'Peaker Keys'!$B$30))</f>
        <v>3.4629902342670168E-3</v>
      </c>
      <c r="J5536">
        <f>IF('Peaker Keys'!$B$31=1,H5536,I5536)</f>
        <v>0</v>
      </c>
    </row>
    <row r="5537" spans="1:10" x14ac:dyDescent="0.25">
      <c r="A5537">
        <v>5531</v>
      </c>
      <c r="B5537">
        <v>0</v>
      </c>
      <c r="C5537">
        <v>413.4</v>
      </c>
      <c r="D5537">
        <f>MOD(A5537-1+'Peaker Keys'!$B$7,'Peaker Keys'!$B$5)</f>
        <v>5554</v>
      </c>
      <c r="E5537">
        <f>INT(D5537/'Peaker Keys'!$B$6)+1</f>
        <v>232</v>
      </c>
      <c r="F5537">
        <f>MOD(D5537,'Peaker Keys'!$B$6)</f>
        <v>10</v>
      </c>
      <c r="G5537" t="str">
        <f>VLOOKUP(E5537,Clustering!$A$6:$B$370,2,FALSE)</f>
        <v>Fall</v>
      </c>
      <c r="H5537">
        <f>IF('Peaker Keys'!$B$29&gt;0,MAX(0,MIN('Peaker Keys'!$B$10,B5537/'Peaker Keys'!$B$29)),0)</f>
        <v>0</v>
      </c>
      <c r="I5537">
        <f>MAX(0,MIN('Peaker Keys'!$B$10,C5537/'Peaker Keys'!$B$30))</f>
        <v>3.4629902342670168E-3</v>
      </c>
      <c r="J5537">
        <f>IF('Peaker Keys'!$B$31=1,H5537,I5537)</f>
        <v>0</v>
      </c>
    </row>
    <row r="5538" spans="1:10" x14ac:dyDescent="0.25">
      <c r="A5538">
        <v>5532</v>
      </c>
      <c r="B5538">
        <v>0</v>
      </c>
      <c r="C5538">
        <v>413.4</v>
      </c>
      <c r="D5538">
        <f>MOD(A5538-1+'Peaker Keys'!$B$7,'Peaker Keys'!$B$5)</f>
        <v>5555</v>
      </c>
      <c r="E5538">
        <f>INT(D5538/'Peaker Keys'!$B$6)+1</f>
        <v>232</v>
      </c>
      <c r="F5538">
        <f>MOD(D5538,'Peaker Keys'!$B$6)</f>
        <v>11</v>
      </c>
      <c r="G5538" t="str">
        <f>VLOOKUP(E5538,Clustering!$A$6:$B$370,2,FALSE)</f>
        <v>Fall</v>
      </c>
      <c r="H5538">
        <f>IF('Peaker Keys'!$B$29&gt;0,MAX(0,MIN('Peaker Keys'!$B$10,B5538/'Peaker Keys'!$B$29)),0)</f>
        <v>0</v>
      </c>
      <c r="I5538">
        <f>MAX(0,MIN('Peaker Keys'!$B$10,C5538/'Peaker Keys'!$B$30))</f>
        <v>3.4629902342670168E-3</v>
      </c>
      <c r="J5538">
        <f>IF('Peaker Keys'!$B$31=1,H5538,I5538)</f>
        <v>0</v>
      </c>
    </row>
    <row r="5539" spans="1:10" x14ac:dyDescent="0.25">
      <c r="A5539">
        <v>5533</v>
      </c>
      <c r="B5539">
        <v>0</v>
      </c>
      <c r="C5539">
        <v>413.4</v>
      </c>
      <c r="D5539">
        <f>MOD(A5539-1+'Peaker Keys'!$B$7,'Peaker Keys'!$B$5)</f>
        <v>5556</v>
      </c>
      <c r="E5539">
        <f>INT(D5539/'Peaker Keys'!$B$6)+1</f>
        <v>232</v>
      </c>
      <c r="F5539">
        <f>MOD(D5539,'Peaker Keys'!$B$6)</f>
        <v>12</v>
      </c>
      <c r="G5539" t="str">
        <f>VLOOKUP(E5539,Clustering!$A$6:$B$370,2,FALSE)</f>
        <v>Fall</v>
      </c>
      <c r="H5539">
        <f>IF('Peaker Keys'!$B$29&gt;0,MAX(0,MIN('Peaker Keys'!$B$10,B5539/'Peaker Keys'!$B$29)),0)</f>
        <v>0</v>
      </c>
      <c r="I5539">
        <f>MAX(0,MIN('Peaker Keys'!$B$10,C5539/'Peaker Keys'!$B$30))</f>
        <v>3.4629902342670168E-3</v>
      </c>
      <c r="J5539">
        <f>IF('Peaker Keys'!$B$31=1,H5539,I5539)</f>
        <v>0</v>
      </c>
    </row>
    <row r="5540" spans="1:10" x14ac:dyDescent="0.25">
      <c r="A5540">
        <v>5534</v>
      </c>
      <c r="B5540">
        <v>0</v>
      </c>
      <c r="C5540">
        <v>413.4</v>
      </c>
      <c r="D5540">
        <f>MOD(A5540-1+'Peaker Keys'!$B$7,'Peaker Keys'!$B$5)</f>
        <v>5557</v>
      </c>
      <c r="E5540">
        <f>INT(D5540/'Peaker Keys'!$B$6)+1</f>
        <v>232</v>
      </c>
      <c r="F5540">
        <f>MOD(D5540,'Peaker Keys'!$B$6)</f>
        <v>13</v>
      </c>
      <c r="G5540" t="str">
        <f>VLOOKUP(E5540,Clustering!$A$6:$B$370,2,FALSE)</f>
        <v>Fall</v>
      </c>
      <c r="H5540">
        <f>IF('Peaker Keys'!$B$29&gt;0,MAX(0,MIN('Peaker Keys'!$B$10,B5540/'Peaker Keys'!$B$29)),0)</f>
        <v>0</v>
      </c>
      <c r="I5540">
        <f>MAX(0,MIN('Peaker Keys'!$B$10,C5540/'Peaker Keys'!$B$30))</f>
        <v>3.4629902342670168E-3</v>
      </c>
      <c r="J5540">
        <f>IF('Peaker Keys'!$B$31=1,H5540,I5540)</f>
        <v>0</v>
      </c>
    </row>
    <row r="5541" spans="1:10" x14ac:dyDescent="0.25">
      <c r="A5541">
        <v>5535</v>
      </c>
      <c r="B5541">
        <v>0</v>
      </c>
      <c r="C5541">
        <v>413.4</v>
      </c>
      <c r="D5541">
        <f>MOD(A5541-1+'Peaker Keys'!$B$7,'Peaker Keys'!$B$5)</f>
        <v>5558</v>
      </c>
      <c r="E5541">
        <f>INT(D5541/'Peaker Keys'!$B$6)+1</f>
        <v>232</v>
      </c>
      <c r="F5541">
        <f>MOD(D5541,'Peaker Keys'!$B$6)</f>
        <v>14</v>
      </c>
      <c r="G5541" t="str">
        <f>VLOOKUP(E5541,Clustering!$A$6:$B$370,2,FALSE)</f>
        <v>Fall</v>
      </c>
      <c r="H5541">
        <f>IF('Peaker Keys'!$B$29&gt;0,MAX(0,MIN('Peaker Keys'!$B$10,B5541/'Peaker Keys'!$B$29)),0)</f>
        <v>0</v>
      </c>
      <c r="I5541">
        <f>MAX(0,MIN('Peaker Keys'!$B$10,C5541/'Peaker Keys'!$B$30))</f>
        <v>3.4629902342670168E-3</v>
      </c>
      <c r="J5541">
        <f>IF('Peaker Keys'!$B$31=1,H5541,I5541)</f>
        <v>0</v>
      </c>
    </row>
    <row r="5542" spans="1:10" x14ac:dyDescent="0.25">
      <c r="A5542">
        <v>5536</v>
      </c>
      <c r="B5542">
        <v>0</v>
      </c>
      <c r="C5542">
        <v>413.4</v>
      </c>
      <c r="D5542">
        <f>MOD(A5542-1+'Peaker Keys'!$B$7,'Peaker Keys'!$B$5)</f>
        <v>5559</v>
      </c>
      <c r="E5542">
        <f>INT(D5542/'Peaker Keys'!$B$6)+1</f>
        <v>232</v>
      </c>
      <c r="F5542">
        <f>MOD(D5542,'Peaker Keys'!$B$6)</f>
        <v>15</v>
      </c>
      <c r="G5542" t="str">
        <f>VLOOKUP(E5542,Clustering!$A$6:$B$370,2,FALSE)</f>
        <v>Fall</v>
      </c>
      <c r="H5542">
        <f>IF('Peaker Keys'!$B$29&gt;0,MAX(0,MIN('Peaker Keys'!$B$10,B5542/'Peaker Keys'!$B$29)),0)</f>
        <v>0</v>
      </c>
      <c r="I5542">
        <f>MAX(0,MIN('Peaker Keys'!$B$10,C5542/'Peaker Keys'!$B$30))</f>
        <v>3.4629902342670168E-3</v>
      </c>
      <c r="J5542">
        <f>IF('Peaker Keys'!$B$31=1,H5542,I5542)</f>
        <v>0</v>
      </c>
    </row>
    <row r="5543" spans="1:10" x14ac:dyDescent="0.25">
      <c r="A5543">
        <v>5537</v>
      </c>
      <c r="B5543">
        <v>0</v>
      </c>
      <c r="C5543">
        <v>413.4</v>
      </c>
      <c r="D5543">
        <f>MOD(A5543-1+'Peaker Keys'!$B$7,'Peaker Keys'!$B$5)</f>
        <v>5560</v>
      </c>
      <c r="E5543">
        <f>INT(D5543/'Peaker Keys'!$B$6)+1</f>
        <v>232</v>
      </c>
      <c r="F5543">
        <f>MOD(D5543,'Peaker Keys'!$B$6)</f>
        <v>16</v>
      </c>
      <c r="G5543" t="str">
        <f>VLOOKUP(E5543,Clustering!$A$6:$B$370,2,FALSE)</f>
        <v>Fall</v>
      </c>
      <c r="H5543">
        <f>IF('Peaker Keys'!$B$29&gt;0,MAX(0,MIN('Peaker Keys'!$B$10,B5543/'Peaker Keys'!$B$29)),0)</f>
        <v>0</v>
      </c>
      <c r="I5543">
        <f>MAX(0,MIN('Peaker Keys'!$B$10,C5543/'Peaker Keys'!$B$30))</f>
        <v>3.4629902342670168E-3</v>
      </c>
      <c r="J5543">
        <f>IF('Peaker Keys'!$B$31=1,H5543,I5543)</f>
        <v>0</v>
      </c>
    </row>
    <row r="5544" spans="1:10" x14ac:dyDescent="0.25">
      <c r="A5544">
        <v>5538</v>
      </c>
      <c r="B5544">
        <v>0</v>
      </c>
      <c r="C5544">
        <v>481.1</v>
      </c>
      <c r="D5544">
        <f>MOD(A5544-1+'Peaker Keys'!$B$7,'Peaker Keys'!$B$5)</f>
        <v>5561</v>
      </c>
      <c r="E5544">
        <f>INT(D5544/'Peaker Keys'!$B$6)+1</f>
        <v>232</v>
      </c>
      <c r="F5544">
        <f>MOD(D5544,'Peaker Keys'!$B$6)</f>
        <v>17</v>
      </c>
      <c r="G5544" t="str">
        <f>VLOOKUP(E5544,Clustering!$A$6:$B$370,2,FALSE)</f>
        <v>Fall</v>
      </c>
      <c r="H5544">
        <f>IF('Peaker Keys'!$B$29&gt;0,MAX(0,MIN('Peaker Keys'!$B$10,B5544/'Peaker Keys'!$B$29)),0)</f>
        <v>0</v>
      </c>
      <c r="I5544">
        <f>MAX(0,MIN('Peaker Keys'!$B$10,C5544/'Peaker Keys'!$B$30))</f>
        <v>4.0301030520219208E-3</v>
      </c>
      <c r="J5544">
        <f>IF('Peaker Keys'!$B$31=1,H5544,I5544)</f>
        <v>0</v>
      </c>
    </row>
    <row r="5545" spans="1:10" x14ac:dyDescent="0.25">
      <c r="A5545">
        <v>5539</v>
      </c>
      <c r="B5545">
        <v>0</v>
      </c>
      <c r="C5545">
        <v>1088.7</v>
      </c>
      <c r="D5545">
        <f>MOD(A5545-1+'Peaker Keys'!$B$7,'Peaker Keys'!$B$5)</f>
        <v>5562</v>
      </c>
      <c r="E5545">
        <f>INT(D5545/'Peaker Keys'!$B$6)+1</f>
        <v>232</v>
      </c>
      <c r="F5545">
        <f>MOD(D5545,'Peaker Keys'!$B$6)</f>
        <v>18</v>
      </c>
      <c r="G5545" t="str">
        <f>VLOOKUP(E5545,Clustering!$A$6:$B$370,2,FALSE)</f>
        <v>Fall</v>
      </c>
      <c r="H5545">
        <f>IF('Peaker Keys'!$B$29&gt;0,MAX(0,MIN('Peaker Keys'!$B$10,B5545/'Peaker Keys'!$B$29)),0)</f>
        <v>0</v>
      </c>
      <c r="I5545">
        <f>MAX(0,MIN('Peaker Keys'!$B$10,C5545/'Peaker Keys'!$B$30))</f>
        <v>9.1198777649891191E-3</v>
      </c>
      <c r="J5545">
        <f>IF('Peaker Keys'!$B$31=1,H5545,I5545)</f>
        <v>0</v>
      </c>
    </row>
    <row r="5546" spans="1:10" x14ac:dyDescent="0.25">
      <c r="A5546">
        <v>5540</v>
      </c>
      <c r="B5546">
        <v>0</v>
      </c>
      <c r="C5546">
        <v>1088.7</v>
      </c>
      <c r="D5546">
        <f>MOD(A5546-1+'Peaker Keys'!$B$7,'Peaker Keys'!$B$5)</f>
        <v>5563</v>
      </c>
      <c r="E5546">
        <f>INT(D5546/'Peaker Keys'!$B$6)+1</f>
        <v>232</v>
      </c>
      <c r="F5546">
        <f>MOD(D5546,'Peaker Keys'!$B$6)</f>
        <v>19</v>
      </c>
      <c r="G5546" t="str">
        <f>VLOOKUP(E5546,Clustering!$A$6:$B$370,2,FALSE)</f>
        <v>Fall</v>
      </c>
      <c r="H5546">
        <f>IF('Peaker Keys'!$B$29&gt;0,MAX(0,MIN('Peaker Keys'!$B$10,B5546/'Peaker Keys'!$B$29)),0)</f>
        <v>0</v>
      </c>
      <c r="I5546">
        <f>MAX(0,MIN('Peaker Keys'!$B$10,C5546/'Peaker Keys'!$B$30))</f>
        <v>9.1198777649891191E-3</v>
      </c>
      <c r="J5546">
        <f>IF('Peaker Keys'!$B$31=1,H5546,I5546)</f>
        <v>0</v>
      </c>
    </row>
    <row r="5547" spans="1:10" x14ac:dyDescent="0.25">
      <c r="A5547">
        <v>5541</v>
      </c>
      <c r="B5547">
        <v>0</v>
      </c>
      <c r="C5547">
        <v>3177</v>
      </c>
      <c r="D5547">
        <f>MOD(A5547-1+'Peaker Keys'!$B$7,'Peaker Keys'!$B$5)</f>
        <v>5564</v>
      </c>
      <c r="E5547">
        <f>INT(D5547/'Peaker Keys'!$B$6)+1</f>
        <v>232</v>
      </c>
      <c r="F5547">
        <f>MOD(D5547,'Peaker Keys'!$B$6)</f>
        <v>20</v>
      </c>
      <c r="G5547" t="str">
        <f>VLOOKUP(E5547,Clustering!$A$6:$B$370,2,FALSE)</f>
        <v>Fall</v>
      </c>
      <c r="H5547">
        <f>IF('Peaker Keys'!$B$29&gt;0,MAX(0,MIN('Peaker Keys'!$B$10,B5547/'Peaker Keys'!$B$29)),0)</f>
        <v>0</v>
      </c>
      <c r="I5547">
        <f>MAX(0,MIN('Peaker Keys'!$B$10,C5547/'Peaker Keys'!$B$30))</f>
        <v>2.6613255864214595E-2</v>
      </c>
      <c r="J5547">
        <f>IF('Peaker Keys'!$B$31=1,H5547,I5547)</f>
        <v>0</v>
      </c>
    </row>
    <row r="5548" spans="1:10" x14ac:dyDescent="0.25">
      <c r="A5548">
        <v>5542</v>
      </c>
      <c r="B5548">
        <v>0</v>
      </c>
      <c r="C5548">
        <v>1337.7</v>
      </c>
      <c r="D5548">
        <f>MOD(A5548-1+'Peaker Keys'!$B$7,'Peaker Keys'!$B$5)</f>
        <v>5565</v>
      </c>
      <c r="E5548">
        <f>INT(D5548/'Peaker Keys'!$B$6)+1</f>
        <v>232</v>
      </c>
      <c r="F5548">
        <f>MOD(D5548,'Peaker Keys'!$B$6)</f>
        <v>21</v>
      </c>
      <c r="G5548" t="str">
        <f>VLOOKUP(E5548,Clustering!$A$6:$B$370,2,FALSE)</f>
        <v>Fall</v>
      </c>
      <c r="H5548">
        <f>IF('Peaker Keys'!$B$29&gt;0,MAX(0,MIN('Peaker Keys'!$B$10,B5548/'Peaker Keys'!$B$29)),0)</f>
        <v>0</v>
      </c>
      <c r="I5548">
        <f>MAX(0,MIN('Peaker Keys'!$B$10,C5548/'Peaker Keys'!$B$30))</f>
        <v>1.1205713682581008E-2</v>
      </c>
      <c r="J5548">
        <f>IF('Peaker Keys'!$B$31=1,H5548,I5548)</f>
        <v>0</v>
      </c>
    </row>
    <row r="5549" spans="1:10" x14ac:dyDescent="0.25">
      <c r="A5549">
        <v>5543</v>
      </c>
      <c r="B5549">
        <v>0</v>
      </c>
      <c r="C5549">
        <v>484.1</v>
      </c>
      <c r="D5549">
        <f>MOD(A5549-1+'Peaker Keys'!$B$7,'Peaker Keys'!$B$5)</f>
        <v>5566</v>
      </c>
      <c r="E5549">
        <f>INT(D5549/'Peaker Keys'!$B$6)+1</f>
        <v>232</v>
      </c>
      <c r="F5549">
        <f>MOD(D5549,'Peaker Keys'!$B$6)</f>
        <v>22</v>
      </c>
      <c r="G5549" t="str">
        <f>VLOOKUP(E5549,Clustering!$A$6:$B$370,2,FALSE)</f>
        <v>Fall</v>
      </c>
      <c r="H5549">
        <f>IF('Peaker Keys'!$B$29&gt;0,MAX(0,MIN('Peaker Keys'!$B$10,B5549/'Peaker Keys'!$B$29)),0)</f>
        <v>0</v>
      </c>
      <c r="I5549">
        <f>MAX(0,MIN('Peaker Keys'!$B$10,C5549/'Peaker Keys'!$B$30))</f>
        <v>4.0552336052459195E-3</v>
      </c>
      <c r="J5549">
        <f>IF('Peaker Keys'!$B$31=1,H5549,I5549)</f>
        <v>0</v>
      </c>
    </row>
    <row r="5550" spans="1:10" x14ac:dyDescent="0.25">
      <c r="A5550">
        <v>5544</v>
      </c>
      <c r="B5550">
        <v>0</v>
      </c>
      <c r="C5550">
        <v>356.3</v>
      </c>
      <c r="D5550">
        <f>MOD(A5550-1+'Peaker Keys'!$B$7,'Peaker Keys'!$B$5)</f>
        <v>5567</v>
      </c>
      <c r="E5550">
        <f>INT(D5550/'Peaker Keys'!$B$6)+1</f>
        <v>232</v>
      </c>
      <c r="F5550">
        <f>MOD(D5550,'Peaker Keys'!$B$6)</f>
        <v>23</v>
      </c>
      <c r="G5550" t="str">
        <f>VLOOKUP(E5550,Clustering!$A$6:$B$370,2,FALSE)</f>
        <v>Fall</v>
      </c>
      <c r="H5550">
        <f>IF('Peaker Keys'!$B$29&gt;0,MAX(0,MIN('Peaker Keys'!$B$10,B5550/'Peaker Keys'!$B$29)),0)</f>
        <v>0</v>
      </c>
      <c r="I5550">
        <f>MAX(0,MIN('Peaker Keys'!$B$10,C5550/'Peaker Keys'!$B$30))</f>
        <v>2.9846720379035755E-3</v>
      </c>
      <c r="J5550">
        <f>IF('Peaker Keys'!$B$31=1,H5550,I5550)</f>
        <v>0</v>
      </c>
    </row>
    <row r="5551" spans="1:10" x14ac:dyDescent="0.25">
      <c r="A5551">
        <v>5545</v>
      </c>
      <c r="B5551">
        <v>0</v>
      </c>
      <c r="C5551">
        <v>176.8</v>
      </c>
      <c r="D5551">
        <f>MOD(A5551-1+'Peaker Keys'!$B$7,'Peaker Keys'!$B$5)</f>
        <v>5568</v>
      </c>
      <c r="E5551">
        <f>INT(D5551/'Peaker Keys'!$B$6)+1</f>
        <v>233</v>
      </c>
      <c r="F5551">
        <f>MOD(D5551,'Peaker Keys'!$B$6)</f>
        <v>0</v>
      </c>
      <c r="G5551" t="str">
        <f>VLOOKUP(E5551,Clustering!$A$6:$B$370,2,FALSE)</f>
        <v>Summer Peak</v>
      </c>
      <c r="H5551">
        <f>IF('Peaker Keys'!$B$29&gt;0,MAX(0,MIN('Peaker Keys'!$B$10,B5551/'Peaker Keys'!$B$29)),0)</f>
        <v>0</v>
      </c>
      <c r="I5551">
        <f>MAX(0,MIN('Peaker Keys'!$B$10,C5551/'Peaker Keys'!$B$30))</f>
        <v>1.4810272700009886E-3</v>
      </c>
      <c r="J5551">
        <f>IF('Peaker Keys'!$B$31=1,H5551,I5551)</f>
        <v>0</v>
      </c>
    </row>
    <row r="5552" spans="1:10" x14ac:dyDescent="0.25">
      <c r="A5552">
        <v>5546</v>
      </c>
      <c r="B5552">
        <v>0</v>
      </c>
      <c r="C5552">
        <v>176.8</v>
      </c>
      <c r="D5552">
        <f>MOD(A5552-1+'Peaker Keys'!$B$7,'Peaker Keys'!$B$5)</f>
        <v>5569</v>
      </c>
      <c r="E5552">
        <f>INT(D5552/'Peaker Keys'!$B$6)+1</f>
        <v>233</v>
      </c>
      <c r="F5552">
        <f>MOD(D5552,'Peaker Keys'!$B$6)</f>
        <v>1</v>
      </c>
      <c r="G5552" t="str">
        <f>VLOOKUP(E5552,Clustering!$A$6:$B$370,2,FALSE)</f>
        <v>Summer Peak</v>
      </c>
      <c r="H5552">
        <f>IF('Peaker Keys'!$B$29&gt;0,MAX(0,MIN('Peaker Keys'!$B$10,B5552/'Peaker Keys'!$B$29)),0)</f>
        <v>0</v>
      </c>
      <c r="I5552">
        <f>MAX(0,MIN('Peaker Keys'!$B$10,C5552/'Peaker Keys'!$B$30))</f>
        <v>1.4810272700009886E-3</v>
      </c>
      <c r="J5552">
        <f>IF('Peaker Keys'!$B$31=1,H5552,I5552)</f>
        <v>0</v>
      </c>
    </row>
    <row r="5553" spans="1:10" x14ac:dyDescent="0.25">
      <c r="A5553">
        <v>5547</v>
      </c>
      <c r="B5553">
        <v>0</v>
      </c>
      <c r="C5553">
        <v>176.8</v>
      </c>
      <c r="D5553">
        <f>MOD(A5553-1+'Peaker Keys'!$B$7,'Peaker Keys'!$B$5)</f>
        <v>5570</v>
      </c>
      <c r="E5553">
        <f>INT(D5553/'Peaker Keys'!$B$6)+1</f>
        <v>233</v>
      </c>
      <c r="F5553">
        <f>MOD(D5553,'Peaker Keys'!$B$6)</f>
        <v>2</v>
      </c>
      <c r="G5553" t="str">
        <f>VLOOKUP(E5553,Clustering!$A$6:$B$370,2,FALSE)</f>
        <v>Summer Peak</v>
      </c>
      <c r="H5553">
        <f>IF('Peaker Keys'!$B$29&gt;0,MAX(0,MIN('Peaker Keys'!$B$10,B5553/'Peaker Keys'!$B$29)),0)</f>
        <v>0</v>
      </c>
      <c r="I5553">
        <f>MAX(0,MIN('Peaker Keys'!$B$10,C5553/'Peaker Keys'!$B$30))</f>
        <v>1.4810272700009886E-3</v>
      </c>
      <c r="J5553">
        <f>IF('Peaker Keys'!$B$31=1,H5553,I5553)</f>
        <v>0</v>
      </c>
    </row>
    <row r="5554" spans="1:10" x14ac:dyDescent="0.25">
      <c r="A5554">
        <v>5548</v>
      </c>
      <c r="B5554">
        <v>0</v>
      </c>
      <c r="C5554">
        <v>176.8</v>
      </c>
      <c r="D5554">
        <f>MOD(A5554-1+'Peaker Keys'!$B$7,'Peaker Keys'!$B$5)</f>
        <v>5571</v>
      </c>
      <c r="E5554">
        <f>INT(D5554/'Peaker Keys'!$B$6)+1</f>
        <v>233</v>
      </c>
      <c r="F5554">
        <f>MOD(D5554,'Peaker Keys'!$B$6)</f>
        <v>3</v>
      </c>
      <c r="G5554" t="str">
        <f>VLOOKUP(E5554,Clustering!$A$6:$B$370,2,FALSE)</f>
        <v>Summer Peak</v>
      </c>
      <c r="H5554">
        <f>IF('Peaker Keys'!$B$29&gt;0,MAX(0,MIN('Peaker Keys'!$B$10,B5554/'Peaker Keys'!$B$29)),0)</f>
        <v>0</v>
      </c>
      <c r="I5554">
        <f>MAX(0,MIN('Peaker Keys'!$B$10,C5554/'Peaker Keys'!$B$30))</f>
        <v>1.4810272700009886E-3</v>
      </c>
      <c r="J5554">
        <f>IF('Peaker Keys'!$B$31=1,H5554,I5554)</f>
        <v>0</v>
      </c>
    </row>
    <row r="5555" spans="1:10" x14ac:dyDescent="0.25">
      <c r="A5555">
        <v>5549</v>
      </c>
      <c r="B5555">
        <v>0</v>
      </c>
      <c r="C5555">
        <v>176.8</v>
      </c>
      <c r="D5555">
        <f>MOD(A5555-1+'Peaker Keys'!$B$7,'Peaker Keys'!$B$5)</f>
        <v>5572</v>
      </c>
      <c r="E5555">
        <f>INT(D5555/'Peaker Keys'!$B$6)+1</f>
        <v>233</v>
      </c>
      <c r="F5555">
        <f>MOD(D5555,'Peaker Keys'!$B$6)</f>
        <v>4</v>
      </c>
      <c r="G5555" t="str">
        <f>VLOOKUP(E5555,Clustering!$A$6:$B$370,2,FALSE)</f>
        <v>Summer Peak</v>
      </c>
      <c r="H5555">
        <f>IF('Peaker Keys'!$B$29&gt;0,MAX(0,MIN('Peaker Keys'!$B$10,B5555/'Peaker Keys'!$B$29)),0)</f>
        <v>0</v>
      </c>
      <c r="I5555">
        <f>MAX(0,MIN('Peaker Keys'!$B$10,C5555/'Peaker Keys'!$B$30))</f>
        <v>1.4810272700009886E-3</v>
      </c>
      <c r="J5555">
        <f>IF('Peaker Keys'!$B$31=1,H5555,I5555)</f>
        <v>0</v>
      </c>
    </row>
    <row r="5556" spans="1:10" x14ac:dyDescent="0.25">
      <c r="A5556">
        <v>5550</v>
      </c>
      <c r="B5556">
        <v>0</v>
      </c>
      <c r="C5556">
        <v>172.7</v>
      </c>
      <c r="D5556">
        <f>MOD(A5556-1+'Peaker Keys'!$B$7,'Peaker Keys'!$B$5)</f>
        <v>5573</v>
      </c>
      <c r="E5556">
        <f>INT(D5556/'Peaker Keys'!$B$6)+1</f>
        <v>233</v>
      </c>
      <c r="F5556">
        <f>MOD(D5556,'Peaker Keys'!$B$6)</f>
        <v>5</v>
      </c>
      <c r="G5556" t="str">
        <f>VLOOKUP(E5556,Clustering!$A$6:$B$370,2,FALSE)</f>
        <v>Summer Peak</v>
      </c>
      <c r="H5556">
        <f>IF('Peaker Keys'!$B$29&gt;0,MAX(0,MIN('Peaker Keys'!$B$10,B5556/'Peaker Keys'!$B$29)),0)</f>
        <v>0</v>
      </c>
      <c r="I5556">
        <f>MAX(0,MIN('Peaker Keys'!$B$10,C5556/'Peaker Keys'!$B$30))</f>
        <v>1.4466821805948567E-3</v>
      </c>
      <c r="J5556">
        <f>IF('Peaker Keys'!$B$31=1,H5556,I5556)</f>
        <v>0</v>
      </c>
    </row>
    <row r="5557" spans="1:10" x14ac:dyDescent="0.25">
      <c r="A5557">
        <v>5551</v>
      </c>
      <c r="B5557">
        <v>0</v>
      </c>
      <c r="C5557">
        <v>106.1</v>
      </c>
      <c r="D5557">
        <f>MOD(A5557-1+'Peaker Keys'!$B$7,'Peaker Keys'!$B$5)</f>
        <v>5574</v>
      </c>
      <c r="E5557">
        <f>INT(D5557/'Peaker Keys'!$B$6)+1</f>
        <v>233</v>
      </c>
      <c r="F5557">
        <f>MOD(D5557,'Peaker Keys'!$B$6)</f>
        <v>6</v>
      </c>
      <c r="G5557" t="str">
        <f>VLOOKUP(E5557,Clustering!$A$6:$B$370,2,FALSE)</f>
        <v>Summer Peak</v>
      </c>
      <c r="H5557">
        <f>IF('Peaker Keys'!$B$29&gt;0,MAX(0,MIN('Peaker Keys'!$B$10,B5557/'Peaker Keys'!$B$29)),0)</f>
        <v>0</v>
      </c>
      <c r="I5557">
        <f>MAX(0,MIN('Peaker Keys'!$B$10,C5557/'Peaker Keys'!$B$30))</f>
        <v>8.8878389902208635E-4</v>
      </c>
      <c r="J5557">
        <f>IF('Peaker Keys'!$B$31=1,H5557,I5557)</f>
        <v>0</v>
      </c>
    </row>
    <row r="5558" spans="1:10" x14ac:dyDescent="0.25">
      <c r="A5558">
        <v>5552</v>
      </c>
      <c r="B5558">
        <v>0</v>
      </c>
      <c r="C5558">
        <v>106.1</v>
      </c>
      <c r="D5558">
        <f>MOD(A5558-1+'Peaker Keys'!$B$7,'Peaker Keys'!$B$5)</f>
        <v>5575</v>
      </c>
      <c r="E5558">
        <f>INT(D5558/'Peaker Keys'!$B$6)+1</f>
        <v>233</v>
      </c>
      <c r="F5558">
        <f>MOD(D5558,'Peaker Keys'!$B$6)</f>
        <v>7</v>
      </c>
      <c r="G5558" t="str">
        <f>VLOOKUP(E5558,Clustering!$A$6:$B$370,2,FALSE)</f>
        <v>Summer Peak</v>
      </c>
      <c r="H5558">
        <f>IF('Peaker Keys'!$B$29&gt;0,MAX(0,MIN('Peaker Keys'!$B$10,B5558/'Peaker Keys'!$B$29)),0)</f>
        <v>0</v>
      </c>
      <c r="I5558">
        <f>MAX(0,MIN('Peaker Keys'!$B$10,C5558/'Peaker Keys'!$B$30))</f>
        <v>8.8878389902208635E-4</v>
      </c>
      <c r="J5558">
        <f>IF('Peaker Keys'!$B$31=1,H5558,I5558)</f>
        <v>0</v>
      </c>
    </row>
    <row r="5559" spans="1:10" x14ac:dyDescent="0.25">
      <c r="A5559">
        <v>5553</v>
      </c>
      <c r="B5559">
        <v>0</v>
      </c>
      <c r="C5559">
        <v>106.1</v>
      </c>
      <c r="D5559">
        <f>MOD(A5559-1+'Peaker Keys'!$B$7,'Peaker Keys'!$B$5)</f>
        <v>5576</v>
      </c>
      <c r="E5559">
        <f>INT(D5559/'Peaker Keys'!$B$6)+1</f>
        <v>233</v>
      </c>
      <c r="F5559">
        <f>MOD(D5559,'Peaker Keys'!$B$6)</f>
        <v>8</v>
      </c>
      <c r="G5559" t="str">
        <f>VLOOKUP(E5559,Clustering!$A$6:$B$370,2,FALSE)</f>
        <v>Summer Peak</v>
      </c>
      <c r="H5559">
        <f>IF('Peaker Keys'!$B$29&gt;0,MAX(0,MIN('Peaker Keys'!$B$10,B5559/'Peaker Keys'!$B$29)),0)</f>
        <v>0</v>
      </c>
      <c r="I5559">
        <f>MAX(0,MIN('Peaker Keys'!$B$10,C5559/'Peaker Keys'!$B$30))</f>
        <v>8.8878389902208635E-4</v>
      </c>
      <c r="J5559">
        <f>IF('Peaker Keys'!$B$31=1,H5559,I5559)</f>
        <v>0</v>
      </c>
    </row>
    <row r="5560" spans="1:10" x14ac:dyDescent="0.25">
      <c r="A5560">
        <v>5554</v>
      </c>
      <c r="B5560">
        <v>0</v>
      </c>
      <c r="C5560">
        <v>106.1</v>
      </c>
      <c r="D5560">
        <f>MOD(A5560-1+'Peaker Keys'!$B$7,'Peaker Keys'!$B$5)</f>
        <v>5577</v>
      </c>
      <c r="E5560">
        <f>INT(D5560/'Peaker Keys'!$B$6)+1</f>
        <v>233</v>
      </c>
      <c r="F5560">
        <f>MOD(D5560,'Peaker Keys'!$B$6)</f>
        <v>9</v>
      </c>
      <c r="G5560" t="str">
        <f>VLOOKUP(E5560,Clustering!$A$6:$B$370,2,FALSE)</f>
        <v>Summer Peak</v>
      </c>
      <c r="H5560">
        <f>IF('Peaker Keys'!$B$29&gt;0,MAX(0,MIN('Peaker Keys'!$B$10,B5560/'Peaker Keys'!$B$29)),0)</f>
        <v>0</v>
      </c>
      <c r="I5560">
        <f>MAX(0,MIN('Peaker Keys'!$B$10,C5560/'Peaker Keys'!$B$30))</f>
        <v>8.8878389902208635E-4</v>
      </c>
      <c r="J5560">
        <f>IF('Peaker Keys'!$B$31=1,H5560,I5560)</f>
        <v>0</v>
      </c>
    </row>
    <row r="5561" spans="1:10" x14ac:dyDescent="0.25">
      <c r="A5561">
        <v>5555</v>
      </c>
      <c r="B5561">
        <v>0</v>
      </c>
      <c r="C5561">
        <v>106.1</v>
      </c>
      <c r="D5561">
        <f>MOD(A5561-1+'Peaker Keys'!$B$7,'Peaker Keys'!$B$5)</f>
        <v>5578</v>
      </c>
      <c r="E5561">
        <f>INT(D5561/'Peaker Keys'!$B$6)+1</f>
        <v>233</v>
      </c>
      <c r="F5561">
        <f>MOD(D5561,'Peaker Keys'!$B$6)</f>
        <v>10</v>
      </c>
      <c r="G5561" t="str">
        <f>VLOOKUP(E5561,Clustering!$A$6:$B$370,2,FALSE)</f>
        <v>Summer Peak</v>
      </c>
      <c r="H5561">
        <f>IF('Peaker Keys'!$B$29&gt;0,MAX(0,MIN('Peaker Keys'!$B$10,B5561/'Peaker Keys'!$B$29)),0)</f>
        <v>0</v>
      </c>
      <c r="I5561">
        <f>MAX(0,MIN('Peaker Keys'!$B$10,C5561/'Peaker Keys'!$B$30))</f>
        <v>8.8878389902208635E-4</v>
      </c>
      <c r="J5561">
        <f>IF('Peaker Keys'!$B$31=1,H5561,I5561)</f>
        <v>0</v>
      </c>
    </row>
    <row r="5562" spans="1:10" x14ac:dyDescent="0.25">
      <c r="A5562">
        <v>5556</v>
      </c>
      <c r="B5562">
        <v>0</v>
      </c>
      <c r="C5562">
        <v>106.1</v>
      </c>
      <c r="D5562">
        <f>MOD(A5562-1+'Peaker Keys'!$B$7,'Peaker Keys'!$B$5)</f>
        <v>5579</v>
      </c>
      <c r="E5562">
        <f>INT(D5562/'Peaker Keys'!$B$6)+1</f>
        <v>233</v>
      </c>
      <c r="F5562">
        <f>MOD(D5562,'Peaker Keys'!$B$6)</f>
        <v>11</v>
      </c>
      <c r="G5562" t="str">
        <f>VLOOKUP(E5562,Clustering!$A$6:$B$370,2,FALSE)</f>
        <v>Summer Peak</v>
      </c>
      <c r="H5562">
        <f>IF('Peaker Keys'!$B$29&gt;0,MAX(0,MIN('Peaker Keys'!$B$10,B5562/'Peaker Keys'!$B$29)),0)</f>
        <v>0</v>
      </c>
      <c r="I5562">
        <f>MAX(0,MIN('Peaker Keys'!$B$10,C5562/'Peaker Keys'!$B$30))</f>
        <v>8.8878389902208635E-4</v>
      </c>
      <c r="J5562">
        <f>IF('Peaker Keys'!$B$31=1,H5562,I5562)</f>
        <v>0</v>
      </c>
    </row>
    <row r="5563" spans="1:10" x14ac:dyDescent="0.25">
      <c r="A5563">
        <v>5557</v>
      </c>
      <c r="B5563">
        <v>0</v>
      </c>
      <c r="C5563">
        <v>110.8</v>
      </c>
      <c r="D5563">
        <f>MOD(A5563-1+'Peaker Keys'!$B$7,'Peaker Keys'!$B$5)</f>
        <v>5580</v>
      </c>
      <c r="E5563">
        <f>INT(D5563/'Peaker Keys'!$B$6)+1</f>
        <v>233</v>
      </c>
      <c r="F5563">
        <f>MOD(D5563,'Peaker Keys'!$B$6)</f>
        <v>12</v>
      </c>
      <c r="G5563" t="str">
        <f>VLOOKUP(E5563,Clustering!$A$6:$B$370,2,FALSE)</f>
        <v>Summer Peak</v>
      </c>
      <c r="H5563">
        <f>IF('Peaker Keys'!$B$29&gt;0,MAX(0,MIN('Peaker Keys'!$B$10,B5563/'Peaker Keys'!$B$29)),0)</f>
        <v>0</v>
      </c>
      <c r="I5563">
        <f>MAX(0,MIN('Peaker Keys'!$B$10,C5563/'Peaker Keys'!$B$30))</f>
        <v>9.2815509907301754E-4</v>
      </c>
      <c r="J5563">
        <f>IF('Peaker Keys'!$B$31=1,H5563,I5563)</f>
        <v>0</v>
      </c>
    </row>
    <row r="5564" spans="1:10" x14ac:dyDescent="0.25">
      <c r="A5564">
        <v>5558</v>
      </c>
      <c r="B5564">
        <v>0</v>
      </c>
      <c r="C5564">
        <v>169.7</v>
      </c>
      <c r="D5564">
        <f>MOD(A5564-1+'Peaker Keys'!$B$7,'Peaker Keys'!$B$5)</f>
        <v>5581</v>
      </c>
      <c r="E5564">
        <f>INT(D5564/'Peaker Keys'!$B$6)+1</f>
        <v>233</v>
      </c>
      <c r="F5564">
        <f>MOD(D5564,'Peaker Keys'!$B$6)</f>
        <v>13</v>
      </c>
      <c r="G5564" t="str">
        <f>VLOOKUP(E5564,Clustering!$A$6:$B$370,2,FALSE)</f>
        <v>Summer Peak</v>
      </c>
      <c r="H5564">
        <f>IF('Peaker Keys'!$B$29&gt;0,MAX(0,MIN('Peaker Keys'!$B$10,B5564/'Peaker Keys'!$B$29)),0)</f>
        <v>0</v>
      </c>
      <c r="I5564">
        <f>MAX(0,MIN('Peaker Keys'!$B$10,C5564/'Peaker Keys'!$B$30))</f>
        <v>1.421551627370858E-3</v>
      </c>
      <c r="J5564">
        <f>IF('Peaker Keys'!$B$31=1,H5564,I5564)</f>
        <v>0</v>
      </c>
    </row>
    <row r="5565" spans="1:10" x14ac:dyDescent="0.25">
      <c r="A5565">
        <v>5559</v>
      </c>
      <c r="B5565">
        <v>0</v>
      </c>
      <c r="C5565">
        <v>169.7</v>
      </c>
      <c r="D5565">
        <f>MOD(A5565-1+'Peaker Keys'!$B$7,'Peaker Keys'!$B$5)</f>
        <v>5582</v>
      </c>
      <c r="E5565">
        <f>INT(D5565/'Peaker Keys'!$B$6)+1</f>
        <v>233</v>
      </c>
      <c r="F5565">
        <f>MOD(D5565,'Peaker Keys'!$B$6)</f>
        <v>14</v>
      </c>
      <c r="G5565" t="str">
        <f>VLOOKUP(E5565,Clustering!$A$6:$B$370,2,FALSE)</f>
        <v>Summer Peak</v>
      </c>
      <c r="H5565">
        <f>IF('Peaker Keys'!$B$29&gt;0,MAX(0,MIN('Peaker Keys'!$B$10,B5565/'Peaker Keys'!$B$29)),0)</f>
        <v>0</v>
      </c>
      <c r="I5565">
        <f>MAX(0,MIN('Peaker Keys'!$B$10,C5565/'Peaker Keys'!$B$30))</f>
        <v>1.421551627370858E-3</v>
      </c>
      <c r="J5565">
        <f>IF('Peaker Keys'!$B$31=1,H5565,I5565)</f>
        <v>0</v>
      </c>
    </row>
    <row r="5566" spans="1:10" x14ac:dyDescent="0.25">
      <c r="A5566">
        <v>5560</v>
      </c>
      <c r="B5566">
        <v>0</v>
      </c>
      <c r="C5566">
        <v>169.7</v>
      </c>
      <c r="D5566">
        <f>MOD(A5566-1+'Peaker Keys'!$B$7,'Peaker Keys'!$B$5)</f>
        <v>5583</v>
      </c>
      <c r="E5566">
        <f>INT(D5566/'Peaker Keys'!$B$6)+1</f>
        <v>233</v>
      </c>
      <c r="F5566">
        <f>MOD(D5566,'Peaker Keys'!$B$6)</f>
        <v>15</v>
      </c>
      <c r="G5566" t="str">
        <f>VLOOKUP(E5566,Clustering!$A$6:$B$370,2,FALSE)</f>
        <v>Summer Peak</v>
      </c>
      <c r="H5566">
        <f>IF('Peaker Keys'!$B$29&gt;0,MAX(0,MIN('Peaker Keys'!$B$10,B5566/'Peaker Keys'!$B$29)),0)</f>
        <v>0</v>
      </c>
      <c r="I5566">
        <f>MAX(0,MIN('Peaker Keys'!$B$10,C5566/'Peaker Keys'!$B$30))</f>
        <v>1.421551627370858E-3</v>
      </c>
      <c r="J5566">
        <f>IF('Peaker Keys'!$B$31=1,H5566,I5566)</f>
        <v>0</v>
      </c>
    </row>
    <row r="5567" spans="1:10" x14ac:dyDescent="0.25">
      <c r="A5567">
        <v>5561</v>
      </c>
      <c r="B5567">
        <v>0</v>
      </c>
      <c r="C5567">
        <v>169.7</v>
      </c>
      <c r="D5567">
        <f>MOD(A5567-1+'Peaker Keys'!$B$7,'Peaker Keys'!$B$5)</f>
        <v>5584</v>
      </c>
      <c r="E5567">
        <f>INT(D5567/'Peaker Keys'!$B$6)+1</f>
        <v>233</v>
      </c>
      <c r="F5567">
        <f>MOD(D5567,'Peaker Keys'!$B$6)</f>
        <v>16</v>
      </c>
      <c r="G5567" t="str">
        <f>VLOOKUP(E5567,Clustering!$A$6:$B$370,2,FALSE)</f>
        <v>Summer Peak</v>
      </c>
      <c r="H5567">
        <f>IF('Peaker Keys'!$B$29&gt;0,MAX(0,MIN('Peaker Keys'!$B$10,B5567/'Peaker Keys'!$B$29)),0)</f>
        <v>0</v>
      </c>
      <c r="I5567">
        <f>MAX(0,MIN('Peaker Keys'!$B$10,C5567/'Peaker Keys'!$B$30))</f>
        <v>1.421551627370858E-3</v>
      </c>
      <c r="J5567">
        <f>IF('Peaker Keys'!$B$31=1,H5567,I5567)</f>
        <v>0</v>
      </c>
    </row>
    <row r="5568" spans="1:10" x14ac:dyDescent="0.25">
      <c r="A5568">
        <v>5562</v>
      </c>
      <c r="B5568">
        <v>0</v>
      </c>
      <c r="C5568">
        <v>169.7</v>
      </c>
      <c r="D5568">
        <f>MOD(A5568-1+'Peaker Keys'!$B$7,'Peaker Keys'!$B$5)</f>
        <v>5585</v>
      </c>
      <c r="E5568">
        <f>INT(D5568/'Peaker Keys'!$B$6)+1</f>
        <v>233</v>
      </c>
      <c r="F5568">
        <f>MOD(D5568,'Peaker Keys'!$B$6)</f>
        <v>17</v>
      </c>
      <c r="G5568" t="str">
        <f>VLOOKUP(E5568,Clustering!$A$6:$B$370,2,FALSE)</f>
        <v>Summer Peak</v>
      </c>
      <c r="H5568">
        <f>IF('Peaker Keys'!$B$29&gt;0,MAX(0,MIN('Peaker Keys'!$B$10,B5568/'Peaker Keys'!$B$29)),0)</f>
        <v>0</v>
      </c>
      <c r="I5568">
        <f>MAX(0,MIN('Peaker Keys'!$B$10,C5568/'Peaker Keys'!$B$30))</f>
        <v>1.421551627370858E-3</v>
      </c>
      <c r="J5568">
        <f>IF('Peaker Keys'!$B$31=1,H5568,I5568)</f>
        <v>0</v>
      </c>
    </row>
    <row r="5569" spans="1:10" x14ac:dyDescent="0.25">
      <c r="A5569">
        <v>5563</v>
      </c>
      <c r="B5569">
        <v>0</v>
      </c>
      <c r="C5569">
        <v>939.3</v>
      </c>
      <c r="D5569">
        <f>MOD(A5569-1+'Peaker Keys'!$B$7,'Peaker Keys'!$B$5)</f>
        <v>5586</v>
      </c>
      <c r="E5569">
        <f>INT(D5569/'Peaker Keys'!$B$6)+1</f>
        <v>233</v>
      </c>
      <c r="F5569">
        <f>MOD(D5569,'Peaker Keys'!$B$6)</f>
        <v>18</v>
      </c>
      <c r="G5569" t="str">
        <f>VLOOKUP(E5569,Clustering!$A$6:$B$370,2,FALSE)</f>
        <v>Summer Peak</v>
      </c>
      <c r="H5569">
        <f>IF('Peaker Keys'!$B$29&gt;0,MAX(0,MIN('Peaker Keys'!$B$10,B5569/'Peaker Keys'!$B$29)),0)</f>
        <v>0</v>
      </c>
      <c r="I5569">
        <f>MAX(0,MIN('Peaker Keys'!$B$10,C5569/'Peaker Keys'!$B$30))</f>
        <v>7.8683762144339843E-3</v>
      </c>
      <c r="J5569">
        <f>IF('Peaker Keys'!$B$31=1,H5569,I5569)</f>
        <v>0</v>
      </c>
    </row>
    <row r="5570" spans="1:10" x14ac:dyDescent="0.25">
      <c r="A5570">
        <v>5564</v>
      </c>
      <c r="B5570">
        <v>0</v>
      </c>
      <c r="C5570">
        <v>1449.7</v>
      </c>
      <c r="D5570">
        <f>MOD(A5570-1+'Peaker Keys'!$B$7,'Peaker Keys'!$B$5)</f>
        <v>5587</v>
      </c>
      <c r="E5570">
        <f>INT(D5570/'Peaker Keys'!$B$6)+1</f>
        <v>233</v>
      </c>
      <c r="F5570">
        <f>MOD(D5570,'Peaker Keys'!$B$6)</f>
        <v>19</v>
      </c>
      <c r="G5570" t="str">
        <f>VLOOKUP(E5570,Clustering!$A$6:$B$370,2,FALSE)</f>
        <v>Summer Peak</v>
      </c>
      <c r="H5570">
        <f>IF('Peaker Keys'!$B$29&gt;0,MAX(0,MIN('Peaker Keys'!$B$10,B5570/'Peaker Keys'!$B$29)),0)</f>
        <v>0</v>
      </c>
      <c r="I5570">
        <f>MAX(0,MIN('Peaker Keys'!$B$10,C5570/'Peaker Keys'!$B$30))</f>
        <v>1.2143921002943625E-2</v>
      </c>
      <c r="J5570">
        <f>IF('Peaker Keys'!$B$31=1,H5570,I5570)</f>
        <v>0</v>
      </c>
    </row>
    <row r="5571" spans="1:10" x14ac:dyDescent="0.25">
      <c r="A5571">
        <v>5565</v>
      </c>
      <c r="B5571">
        <v>0</v>
      </c>
      <c r="C5571">
        <v>1636.3</v>
      </c>
      <c r="D5571">
        <f>MOD(A5571-1+'Peaker Keys'!$B$7,'Peaker Keys'!$B$5)</f>
        <v>5588</v>
      </c>
      <c r="E5571">
        <f>INT(D5571/'Peaker Keys'!$B$6)+1</f>
        <v>233</v>
      </c>
      <c r="F5571">
        <f>MOD(D5571,'Peaker Keys'!$B$6)</f>
        <v>20</v>
      </c>
      <c r="G5571" t="str">
        <f>VLOOKUP(E5571,Clustering!$A$6:$B$370,2,FALSE)</f>
        <v>Summer Peak</v>
      </c>
      <c r="H5571">
        <f>IF('Peaker Keys'!$B$29&gt;0,MAX(0,MIN('Peaker Keys'!$B$10,B5571/'Peaker Keys'!$B$29)),0)</f>
        <v>0</v>
      </c>
      <c r="I5571">
        <f>MAX(0,MIN('Peaker Keys'!$B$10,C5571/'Peaker Keys'!$B$30))</f>
        <v>1.3707041413476341E-2</v>
      </c>
      <c r="J5571">
        <f>IF('Peaker Keys'!$B$31=1,H5571,I5571)</f>
        <v>0</v>
      </c>
    </row>
    <row r="5572" spans="1:10" x14ac:dyDescent="0.25">
      <c r="A5572">
        <v>5566</v>
      </c>
      <c r="B5572">
        <v>0</v>
      </c>
      <c r="C5572">
        <v>1593.3</v>
      </c>
      <c r="D5572">
        <f>MOD(A5572-1+'Peaker Keys'!$B$7,'Peaker Keys'!$B$5)</f>
        <v>5589</v>
      </c>
      <c r="E5572">
        <f>INT(D5572/'Peaker Keys'!$B$6)+1</f>
        <v>233</v>
      </c>
      <c r="F5572">
        <f>MOD(D5572,'Peaker Keys'!$B$6)</f>
        <v>21</v>
      </c>
      <c r="G5572" t="str">
        <f>VLOOKUP(E5572,Clustering!$A$6:$B$370,2,FALSE)</f>
        <v>Summer Peak</v>
      </c>
      <c r="H5572">
        <f>IF('Peaker Keys'!$B$29&gt;0,MAX(0,MIN('Peaker Keys'!$B$10,B5572/'Peaker Keys'!$B$29)),0)</f>
        <v>0</v>
      </c>
      <c r="I5572">
        <f>MAX(0,MIN('Peaker Keys'!$B$10,C5572/'Peaker Keys'!$B$30))</f>
        <v>1.3346836817265693E-2</v>
      </c>
      <c r="J5572">
        <f>IF('Peaker Keys'!$B$31=1,H5572,I5572)</f>
        <v>0</v>
      </c>
    </row>
    <row r="5573" spans="1:10" x14ac:dyDescent="0.25">
      <c r="A5573">
        <v>5567</v>
      </c>
      <c r="B5573">
        <v>0</v>
      </c>
      <c r="C5573">
        <v>1593.3</v>
      </c>
      <c r="D5573">
        <f>MOD(A5573-1+'Peaker Keys'!$B$7,'Peaker Keys'!$B$5)</f>
        <v>5590</v>
      </c>
      <c r="E5573">
        <f>INT(D5573/'Peaker Keys'!$B$6)+1</f>
        <v>233</v>
      </c>
      <c r="F5573">
        <f>MOD(D5573,'Peaker Keys'!$B$6)</f>
        <v>22</v>
      </c>
      <c r="G5573" t="str">
        <f>VLOOKUP(E5573,Clustering!$A$6:$B$370,2,FALSE)</f>
        <v>Summer Peak</v>
      </c>
      <c r="H5573">
        <f>IF('Peaker Keys'!$B$29&gt;0,MAX(0,MIN('Peaker Keys'!$B$10,B5573/'Peaker Keys'!$B$29)),0)</f>
        <v>0</v>
      </c>
      <c r="I5573">
        <f>MAX(0,MIN('Peaker Keys'!$B$10,C5573/'Peaker Keys'!$B$30))</f>
        <v>1.3346836817265693E-2</v>
      </c>
      <c r="J5573">
        <f>IF('Peaker Keys'!$B$31=1,H5573,I5573)</f>
        <v>0</v>
      </c>
    </row>
    <row r="5574" spans="1:10" x14ac:dyDescent="0.25">
      <c r="A5574">
        <v>5568</v>
      </c>
      <c r="B5574">
        <v>0</v>
      </c>
      <c r="C5574">
        <v>1593.3</v>
      </c>
      <c r="D5574">
        <f>MOD(A5574-1+'Peaker Keys'!$B$7,'Peaker Keys'!$B$5)</f>
        <v>5591</v>
      </c>
      <c r="E5574">
        <f>INT(D5574/'Peaker Keys'!$B$6)+1</f>
        <v>233</v>
      </c>
      <c r="F5574">
        <f>MOD(D5574,'Peaker Keys'!$B$6)</f>
        <v>23</v>
      </c>
      <c r="G5574" t="str">
        <f>VLOOKUP(E5574,Clustering!$A$6:$B$370,2,FALSE)</f>
        <v>Summer Peak</v>
      </c>
      <c r="H5574">
        <f>IF('Peaker Keys'!$B$29&gt;0,MAX(0,MIN('Peaker Keys'!$B$10,B5574/'Peaker Keys'!$B$29)),0)</f>
        <v>0</v>
      </c>
      <c r="I5574">
        <f>MAX(0,MIN('Peaker Keys'!$B$10,C5574/'Peaker Keys'!$B$30))</f>
        <v>1.3346836817265693E-2</v>
      </c>
      <c r="J5574">
        <f>IF('Peaker Keys'!$B$31=1,H5574,I5574)</f>
        <v>0</v>
      </c>
    </row>
    <row r="5575" spans="1:10" x14ac:dyDescent="0.25">
      <c r="A5575">
        <v>5569</v>
      </c>
      <c r="B5575">
        <v>0</v>
      </c>
      <c r="C5575">
        <v>1474.1</v>
      </c>
      <c r="D5575">
        <f>MOD(A5575-1+'Peaker Keys'!$B$7,'Peaker Keys'!$B$5)</f>
        <v>5592</v>
      </c>
      <c r="E5575">
        <f>INT(D5575/'Peaker Keys'!$B$6)+1</f>
        <v>234</v>
      </c>
      <c r="F5575">
        <f>MOD(D5575,'Peaker Keys'!$B$6)</f>
        <v>0</v>
      </c>
      <c r="G5575" t="str">
        <f>VLOOKUP(E5575,Clustering!$A$6:$B$370,2,FALSE)</f>
        <v>Summer Peak</v>
      </c>
      <c r="H5575">
        <f>IF('Peaker Keys'!$B$29&gt;0,MAX(0,MIN('Peaker Keys'!$B$10,B5575/'Peaker Keys'!$B$29)),0)</f>
        <v>0</v>
      </c>
      <c r="I5575">
        <f>MAX(0,MIN('Peaker Keys'!$B$10,C5575/'Peaker Keys'!$B$30))</f>
        <v>1.234831616916548E-2</v>
      </c>
      <c r="J5575">
        <f>IF('Peaker Keys'!$B$31=1,H5575,I5575)</f>
        <v>0</v>
      </c>
    </row>
    <row r="5576" spans="1:10" x14ac:dyDescent="0.25">
      <c r="A5576">
        <v>5570</v>
      </c>
      <c r="B5576">
        <v>0</v>
      </c>
      <c r="C5576">
        <v>1474.1</v>
      </c>
      <c r="D5576">
        <f>MOD(A5576-1+'Peaker Keys'!$B$7,'Peaker Keys'!$B$5)</f>
        <v>5593</v>
      </c>
      <c r="E5576">
        <f>INT(D5576/'Peaker Keys'!$B$6)+1</f>
        <v>234</v>
      </c>
      <c r="F5576">
        <f>MOD(D5576,'Peaker Keys'!$B$6)</f>
        <v>1</v>
      </c>
      <c r="G5576" t="str">
        <f>VLOOKUP(E5576,Clustering!$A$6:$B$370,2,FALSE)</f>
        <v>Summer Peak</v>
      </c>
      <c r="H5576">
        <f>IF('Peaker Keys'!$B$29&gt;0,MAX(0,MIN('Peaker Keys'!$B$10,B5576/'Peaker Keys'!$B$29)),0)</f>
        <v>0</v>
      </c>
      <c r="I5576">
        <f>MAX(0,MIN('Peaker Keys'!$B$10,C5576/'Peaker Keys'!$B$30))</f>
        <v>1.234831616916548E-2</v>
      </c>
      <c r="J5576">
        <f>IF('Peaker Keys'!$B$31=1,H5576,I5576)</f>
        <v>0</v>
      </c>
    </row>
    <row r="5577" spans="1:10" x14ac:dyDescent="0.25">
      <c r="A5577">
        <v>5571</v>
      </c>
      <c r="B5577">
        <v>0</v>
      </c>
      <c r="C5577">
        <v>1454.2</v>
      </c>
      <c r="D5577">
        <f>MOD(A5577-1+'Peaker Keys'!$B$7,'Peaker Keys'!$B$5)</f>
        <v>5594</v>
      </c>
      <c r="E5577">
        <f>INT(D5577/'Peaker Keys'!$B$6)+1</f>
        <v>234</v>
      </c>
      <c r="F5577">
        <f>MOD(D5577,'Peaker Keys'!$B$6)</f>
        <v>2</v>
      </c>
      <c r="G5577" t="str">
        <f>VLOOKUP(E5577,Clustering!$A$6:$B$370,2,FALSE)</f>
        <v>Summer Peak</v>
      </c>
      <c r="H5577">
        <f>IF('Peaker Keys'!$B$29&gt;0,MAX(0,MIN('Peaker Keys'!$B$10,B5577/'Peaker Keys'!$B$29)),0)</f>
        <v>0</v>
      </c>
      <c r="I5577">
        <f>MAX(0,MIN('Peaker Keys'!$B$10,C5577/'Peaker Keys'!$B$30))</f>
        <v>1.2181616832779624E-2</v>
      </c>
      <c r="J5577">
        <f>IF('Peaker Keys'!$B$31=1,H5577,I5577)</f>
        <v>0</v>
      </c>
    </row>
    <row r="5578" spans="1:10" x14ac:dyDescent="0.25">
      <c r="A5578">
        <v>5572</v>
      </c>
      <c r="B5578">
        <v>0</v>
      </c>
      <c r="C5578">
        <v>1415.2</v>
      </c>
      <c r="D5578">
        <f>MOD(A5578-1+'Peaker Keys'!$B$7,'Peaker Keys'!$B$5)</f>
        <v>5595</v>
      </c>
      <c r="E5578">
        <f>INT(D5578/'Peaker Keys'!$B$6)+1</f>
        <v>234</v>
      </c>
      <c r="F5578">
        <f>MOD(D5578,'Peaker Keys'!$B$6)</f>
        <v>3</v>
      </c>
      <c r="G5578" t="str">
        <f>VLOOKUP(E5578,Clustering!$A$6:$B$370,2,FALSE)</f>
        <v>Summer Peak</v>
      </c>
      <c r="H5578">
        <f>IF('Peaker Keys'!$B$29&gt;0,MAX(0,MIN('Peaker Keys'!$B$10,B5578/'Peaker Keys'!$B$29)),0)</f>
        <v>0</v>
      </c>
      <c r="I5578">
        <f>MAX(0,MIN('Peaker Keys'!$B$10,C5578/'Peaker Keys'!$B$30))</f>
        <v>1.185491964086764E-2</v>
      </c>
      <c r="J5578">
        <f>IF('Peaker Keys'!$B$31=1,H5578,I5578)</f>
        <v>0</v>
      </c>
    </row>
    <row r="5579" spans="1:10" x14ac:dyDescent="0.25">
      <c r="A5579">
        <v>5573</v>
      </c>
      <c r="B5579">
        <v>0</v>
      </c>
      <c r="C5579">
        <v>1415.6</v>
      </c>
      <c r="D5579">
        <f>MOD(A5579-1+'Peaker Keys'!$B$7,'Peaker Keys'!$B$5)</f>
        <v>5596</v>
      </c>
      <c r="E5579">
        <f>INT(D5579/'Peaker Keys'!$B$6)+1</f>
        <v>234</v>
      </c>
      <c r="F5579">
        <f>MOD(D5579,'Peaker Keys'!$B$6)</f>
        <v>4</v>
      </c>
      <c r="G5579" t="str">
        <f>VLOOKUP(E5579,Clustering!$A$6:$B$370,2,FALSE)</f>
        <v>Summer Peak</v>
      </c>
      <c r="H5579">
        <f>IF('Peaker Keys'!$B$29&gt;0,MAX(0,MIN('Peaker Keys'!$B$10,B5579/'Peaker Keys'!$B$29)),0)</f>
        <v>0</v>
      </c>
      <c r="I5579">
        <f>MAX(0,MIN('Peaker Keys'!$B$10,C5579/'Peaker Keys'!$B$30))</f>
        <v>1.1858270381297506E-2</v>
      </c>
      <c r="J5579">
        <f>IF('Peaker Keys'!$B$31=1,H5579,I5579)</f>
        <v>0</v>
      </c>
    </row>
    <row r="5580" spans="1:10" x14ac:dyDescent="0.25">
      <c r="A5580">
        <v>5574</v>
      </c>
      <c r="B5580">
        <v>0</v>
      </c>
      <c r="C5580">
        <v>1415.2</v>
      </c>
      <c r="D5580">
        <f>MOD(A5580-1+'Peaker Keys'!$B$7,'Peaker Keys'!$B$5)</f>
        <v>5597</v>
      </c>
      <c r="E5580">
        <f>INT(D5580/'Peaker Keys'!$B$6)+1</f>
        <v>234</v>
      </c>
      <c r="F5580">
        <f>MOD(D5580,'Peaker Keys'!$B$6)</f>
        <v>5</v>
      </c>
      <c r="G5580" t="str">
        <f>VLOOKUP(E5580,Clustering!$A$6:$B$370,2,FALSE)</f>
        <v>Summer Peak</v>
      </c>
      <c r="H5580">
        <f>IF('Peaker Keys'!$B$29&gt;0,MAX(0,MIN('Peaker Keys'!$B$10,B5580/'Peaker Keys'!$B$29)),0)</f>
        <v>0</v>
      </c>
      <c r="I5580">
        <f>MAX(0,MIN('Peaker Keys'!$B$10,C5580/'Peaker Keys'!$B$30))</f>
        <v>1.185491964086764E-2</v>
      </c>
      <c r="J5580">
        <f>IF('Peaker Keys'!$B$31=1,H5580,I5580)</f>
        <v>0</v>
      </c>
    </row>
    <row r="5581" spans="1:10" x14ac:dyDescent="0.25">
      <c r="A5581">
        <v>5575</v>
      </c>
      <c r="B5581">
        <v>0</v>
      </c>
      <c r="C5581">
        <v>1410.4</v>
      </c>
      <c r="D5581">
        <f>MOD(A5581-1+'Peaker Keys'!$B$7,'Peaker Keys'!$B$5)</f>
        <v>5598</v>
      </c>
      <c r="E5581">
        <f>INT(D5581/'Peaker Keys'!$B$6)+1</f>
        <v>234</v>
      </c>
      <c r="F5581">
        <f>MOD(D5581,'Peaker Keys'!$B$6)</f>
        <v>6</v>
      </c>
      <c r="G5581" t="str">
        <f>VLOOKUP(E5581,Clustering!$A$6:$B$370,2,FALSE)</f>
        <v>Summer Peak</v>
      </c>
      <c r="H5581">
        <f>IF('Peaker Keys'!$B$29&gt;0,MAX(0,MIN('Peaker Keys'!$B$10,B5581/'Peaker Keys'!$B$29)),0)</f>
        <v>0</v>
      </c>
      <c r="I5581">
        <f>MAX(0,MIN('Peaker Keys'!$B$10,C5581/'Peaker Keys'!$B$30))</f>
        <v>1.1814710755709243E-2</v>
      </c>
      <c r="J5581">
        <f>IF('Peaker Keys'!$B$31=1,H5581,I5581)</f>
        <v>0</v>
      </c>
    </row>
    <row r="5582" spans="1:10" x14ac:dyDescent="0.25">
      <c r="A5582">
        <v>5576</v>
      </c>
      <c r="B5582">
        <v>0</v>
      </c>
      <c r="C5582">
        <v>1410.4</v>
      </c>
      <c r="D5582">
        <f>MOD(A5582-1+'Peaker Keys'!$B$7,'Peaker Keys'!$B$5)</f>
        <v>5599</v>
      </c>
      <c r="E5582">
        <f>INT(D5582/'Peaker Keys'!$B$6)+1</f>
        <v>234</v>
      </c>
      <c r="F5582">
        <f>MOD(D5582,'Peaker Keys'!$B$6)</f>
        <v>7</v>
      </c>
      <c r="G5582" t="str">
        <f>VLOOKUP(E5582,Clustering!$A$6:$B$370,2,FALSE)</f>
        <v>Summer Peak</v>
      </c>
      <c r="H5582">
        <f>IF('Peaker Keys'!$B$29&gt;0,MAX(0,MIN('Peaker Keys'!$B$10,B5582/'Peaker Keys'!$B$29)),0)</f>
        <v>0</v>
      </c>
      <c r="I5582">
        <f>MAX(0,MIN('Peaker Keys'!$B$10,C5582/'Peaker Keys'!$B$30))</f>
        <v>1.1814710755709243E-2</v>
      </c>
      <c r="J5582">
        <f>IF('Peaker Keys'!$B$31=1,H5582,I5582)</f>
        <v>0</v>
      </c>
    </row>
    <row r="5583" spans="1:10" x14ac:dyDescent="0.25">
      <c r="A5583">
        <v>5577</v>
      </c>
      <c r="B5583">
        <v>0</v>
      </c>
      <c r="C5583">
        <v>1410.4</v>
      </c>
      <c r="D5583">
        <f>MOD(A5583-1+'Peaker Keys'!$B$7,'Peaker Keys'!$B$5)</f>
        <v>5600</v>
      </c>
      <c r="E5583">
        <f>INT(D5583/'Peaker Keys'!$B$6)+1</f>
        <v>234</v>
      </c>
      <c r="F5583">
        <f>MOD(D5583,'Peaker Keys'!$B$6)</f>
        <v>8</v>
      </c>
      <c r="G5583" t="str">
        <f>VLOOKUP(E5583,Clustering!$A$6:$B$370,2,FALSE)</f>
        <v>Summer Peak</v>
      </c>
      <c r="H5583">
        <f>IF('Peaker Keys'!$B$29&gt;0,MAX(0,MIN('Peaker Keys'!$B$10,B5583/'Peaker Keys'!$B$29)),0)</f>
        <v>0</v>
      </c>
      <c r="I5583">
        <f>MAX(0,MIN('Peaker Keys'!$B$10,C5583/'Peaker Keys'!$B$30))</f>
        <v>1.1814710755709243E-2</v>
      </c>
      <c r="J5583">
        <f>IF('Peaker Keys'!$B$31=1,H5583,I5583)</f>
        <v>0</v>
      </c>
    </row>
    <row r="5584" spans="1:10" x14ac:dyDescent="0.25">
      <c r="A5584">
        <v>5578</v>
      </c>
      <c r="B5584">
        <v>0</v>
      </c>
      <c r="C5584">
        <v>1410.4</v>
      </c>
      <c r="D5584">
        <f>MOD(A5584-1+'Peaker Keys'!$B$7,'Peaker Keys'!$B$5)</f>
        <v>5601</v>
      </c>
      <c r="E5584">
        <f>INT(D5584/'Peaker Keys'!$B$6)+1</f>
        <v>234</v>
      </c>
      <c r="F5584">
        <f>MOD(D5584,'Peaker Keys'!$B$6)</f>
        <v>9</v>
      </c>
      <c r="G5584" t="str">
        <f>VLOOKUP(E5584,Clustering!$A$6:$B$370,2,FALSE)</f>
        <v>Summer Peak</v>
      </c>
      <c r="H5584">
        <f>IF('Peaker Keys'!$B$29&gt;0,MAX(0,MIN('Peaker Keys'!$B$10,B5584/'Peaker Keys'!$B$29)),0)</f>
        <v>0</v>
      </c>
      <c r="I5584">
        <f>MAX(0,MIN('Peaker Keys'!$B$10,C5584/'Peaker Keys'!$B$30))</f>
        <v>1.1814710755709243E-2</v>
      </c>
      <c r="J5584">
        <f>IF('Peaker Keys'!$B$31=1,H5584,I5584)</f>
        <v>0</v>
      </c>
    </row>
    <row r="5585" spans="1:10" x14ac:dyDescent="0.25">
      <c r="A5585">
        <v>5579</v>
      </c>
      <c r="B5585">
        <v>0</v>
      </c>
      <c r="C5585">
        <v>1410.4</v>
      </c>
      <c r="D5585">
        <f>MOD(A5585-1+'Peaker Keys'!$B$7,'Peaker Keys'!$B$5)</f>
        <v>5602</v>
      </c>
      <c r="E5585">
        <f>INT(D5585/'Peaker Keys'!$B$6)+1</f>
        <v>234</v>
      </c>
      <c r="F5585">
        <f>MOD(D5585,'Peaker Keys'!$B$6)</f>
        <v>10</v>
      </c>
      <c r="G5585" t="str">
        <f>VLOOKUP(E5585,Clustering!$A$6:$B$370,2,FALSE)</f>
        <v>Summer Peak</v>
      </c>
      <c r="H5585">
        <f>IF('Peaker Keys'!$B$29&gt;0,MAX(0,MIN('Peaker Keys'!$B$10,B5585/'Peaker Keys'!$B$29)),0)</f>
        <v>0</v>
      </c>
      <c r="I5585">
        <f>MAX(0,MIN('Peaker Keys'!$B$10,C5585/'Peaker Keys'!$B$30))</f>
        <v>1.1814710755709243E-2</v>
      </c>
      <c r="J5585">
        <f>IF('Peaker Keys'!$B$31=1,H5585,I5585)</f>
        <v>0</v>
      </c>
    </row>
    <row r="5586" spans="1:10" x14ac:dyDescent="0.25">
      <c r="A5586">
        <v>5580</v>
      </c>
      <c r="B5586">
        <v>0</v>
      </c>
      <c r="C5586">
        <v>1442.4</v>
      </c>
      <c r="D5586">
        <f>MOD(A5586-1+'Peaker Keys'!$B$7,'Peaker Keys'!$B$5)</f>
        <v>5603</v>
      </c>
      <c r="E5586">
        <f>INT(D5586/'Peaker Keys'!$B$6)+1</f>
        <v>234</v>
      </c>
      <c r="F5586">
        <f>MOD(D5586,'Peaker Keys'!$B$6)</f>
        <v>11</v>
      </c>
      <c r="G5586" t="str">
        <f>VLOOKUP(E5586,Clustering!$A$6:$B$370,2,FALSE)</f>
        <v>Summer Peak</v>
      </c>
      <c r="H5586">
        <f>IF('Peaker Keys'!$B$29&gt;0,MAX(0,MIN('Peaker Keys'!$B$10,B5586/'Peaker Keys'!$B$29)),0)</f>
        <v>0</v>
      </c>
      <c r="I5586">
        <f>MAX(0,MIN('Peaker Keys'!$B$10,C5586/'Peaker Keys'!$B$30))</f>
        <v>1.2082769990098562E-2</v>
      </c>
      <c r="J5586">
        <f>IF('Peaker Keys'!$B$31=1,H5586,I5586)</f>
        <v>0</v>
      </c>
    </row>
    <row r="5587" spans="1:10" x14ac:dyDescent="0.25">
      <c r="A5587">
        <v>5581</v>
      </c>
      <c r="B5587">
        <v>0</v>
      </c>
      <c r="C5587">
        <v>1478.1</v>
      </c>
      <c r="D5587">
        <f>MOD(A5587-1+'Peaker Keys'!$B$7,'Peaker Keys'!$B$5)</f>
        <v>5604</v>
      </c>
      <c r="E5587">
        <f>INT(D5587/'Peaker Keys'!$B$6)+1</f>
        <v>234</v>
      </c>
      <c r="F5587">
        <f>MOD(D5587,'Peaker Keys'!$B$6)</f>
        <v>12</v>
      </c>
      <c r="G5587" t="str">
        <f>VLOOKUP(E5587,Clustering!$A$6:$B$370,2,FALSE)</f>
        <v>Summer Peak</v>
      </c>
      <c r="H5587">
        <f>IF('Peaker Keys'!$B$29&gt;0,MAX(0,MIN('Peaker Keys'!$B$10,B5587/'Peaker Keys'!$B$29)),0)</f>
        <v>0</v>
      </c>
      <c r="I5587">
        <f>MAX(0,MIN('Peaker Keys'!$B$10,C5587/'Peaker Keys'!$B$30))</f>
        <v>1.2381823573464144E-2</v>
      </c>
      <c r="J5587">
        <f>IF('Peaker Keys'!$B$31=1,H5587,I5587)</f>
        <v>0</v>
      </c>
    </row>
    <row r="5588" spans="1:10" x14ac:dyDescent="0.25">
      <c r="A5588">
        <v>5582</v>
      </c>
      <c r="B5588">
        <v>0</v>
      </c>
      <c r="C5588">
        <v>1478.1</v>
      </c>
      <c r="D5588">
        <f>MOD(A5588-1+'Peaker Keys'!$B$7,'Peaker Keys'!$B$5)</f>
        <v>5605</v>
      </c>
      <c r="E5588">
        <f>INT(D5588/'Peaker Keys'!$B$6)+1</f>
        <v>234</v>
      </c>
      <c r="F5588">
        <f>MOD(D5588,'Peaker Keys'!$B$6)</f>
        <v>13</v>
      </c>
      <c r="G5588" t="str">
        <f>VLOOKUP(E5588,Clustering!$A$6:$B$370,2,FALSE)</f>
        <v>Summer Peak</v>
      </c>
      <c r="H5588">
        <f>IF('Peaker Keys'!$B$29&gt;0,MAX(0,MIN('Peaker Keys'!$B$10,B5588/'Peaker Keys'!$B$29)),0)</f>
        <v>0</v>
      </c>
      <c r="I5588">
        <f>MAX(0,MIN('Peaker Keys'!$B$10,C5588/'Peaker Keys'!$B$30))</f>
        <v>1.2381823573464144E-2</v>
      </c>
      <c r="J5588">
        <f>IF('Peaker Keys'!$B$31=1,H5588,I5588)</f>
        <v>0</v>
      </c>
    </row>
    <row r="5589" spans="1:10" x14ac:dyDescent="0.25">
      <c r="A5589">
        <v>5583</v>
      </c>
      <c r="B5589">
        <v>0</v>
      </c>
      <c r="C5589">
        <v>1451.6</v>
      </c>
      <c r="D5589">
        <f>MOD(A5589-1+'Peaker Keys'!$B$7,'Peaker Keys'!$B$5)</f>
        <v>5606</v>
      </c>
      <c r="E5589">
        <f>INT(D5589/'Peaker Keys'!$B$6)+1</f>
        <v>234</v>
      </c>
      <c r="F5589">
        <f>MOD(D5589,'Peaker Keys'!$B$6)</f>
        <v>14</v>
      </c>
      <c r="G5589" t="str">
        <f>VLOOKUP(E5589,Clustering!$A$6:$B$370,2,FALSE)</f>
        <v>Summer Peak</v>
      </c>
      <c r="H5589">
        <f>IF('Peaker Keys'!$B$29&gt;0,MAX(0,MIN('Peaker Keys'!$B$10,B5589/'Peaker Keys'!$B$29)),0)</f>
        <v>0</v>
      </c>
      <c r="I5589">
        <f>MAX(0,MIN('Peaker Keys'!$B$10,C5589/'Peaker Keys'!$B$30))</f>
        <v>1.215983701998549E-2</v>
      </c>
      <c r="J5589">
        <f>IF('Peaker Keys'!$B$31=1,H5589,I5589)</f>
        <v>0</v>
      </c>
    </row>
    <row r="5590" spans="1:10" x14ac:dyDescent="0.25">
      <c r="A5590">
        <v>5584</v>
      </c>
      <c r="B5590">
        <v>0</v>
      </c>
      <c r="C5590">
        <v>1669</v>
      </c>
      <c r="D5590">
        <f>MOD(A5590-1+'Peaker Keys'!$B$7,'Peaker Keys'!$B$5)</f>
        <v>5607</v>
      </c>
      <c r="E5590">
        <f>INT(D5590/'Peaker Keys'!$B$6)+1</f>
        <v>234</v>
      </c>
      <c r="F5590">
        <f>MOD(D5590,'Peaker Keys'!$B$6)</f>
        <v>15</v>
      </c>
      <c r="G5590" t="str">
        <f>VLOOKUP(E5590,Clustering!$A$6:$B$370,2,FALSE)</f>
        <v>Summer Peak</v>
      </c>
      <c r="H5590">
        <f>IF('Peaker Keys'!$B$29&gt;0,MAX(0,MIN('Peaker Keys'!$B$10,B5590/'Peaker Keys'!$B$29)),0)</f>
        <v>0</v>
      </c>
      <c r="I5590">
        <f>MAX(0,MIN('Peaker Keys'!$B$10,C5590/'Peaker Keys'!$B$30))</f>
        <v>1.3980964443617927E-2</v>
      </c>
      <c r="J5590">
        <f>IF('Peaker Keys'!$B$31=1,H5590,I5590)</f>
        <v>0</v>
      </c>
    </row>
    <row r="5591" spans="1:10" x14ac:dyDescent="0.25">
      <c r="A5591">
        <v>5585</v>
      </c>
      <c r="B5591">
        <v>0</v>
      </c>
      <c r="C5591">
        <v>1857</v>
      </c>
      <c r="D5591">
        <f>MOD(A5591-1+'Peaker Keys'!$B$7,'Peaker Keys'!$B$5)</f>
        <v>5608</v>
      </c>
      <c r="E5591">
        <f>INT(D5591/'Peaker Keys'!$B$6)+1</f>
        <v>234</v>
      </c>
      <c r="F5591">
        <f>MOD(D5591,'Peaker Keys'!$B$6)</f>
        <v>16</v>
      </c>
      <c r="G5591" t="str">
        <f>VLOOKUP(E5591,Clustering!$A$6:$B$370,2,FALSE)</f>
        <v>Summer Peak</v>
      </c>
      <c r="H5591">
        <f>IF('Peaker Keys'!$B$29&gt;0,MAX(0,MIN('Peaker Keys'!$B$10,B5591/'Peaker Keys'!$B$29)),0)</f>
        <v>0</v>
      </c>
      <c r="I5591">
        <f>MAX(0,MIN('Peaker Keys'!$B$10,C5591/'Peaker Keys'!$B$30))</f>
        <v>1.5555812445655178E-2</v>
      </c>
      <c r="J5591">
        <f>IF('Peaker Keys'!$B$31=1,H5591,I5591)</f>
        <v>0</v>
      </c>
    </row>
    <row r="5592" spans="1:10" x14ac:dyDescent="0.25">
      <c r="A5592">
        <v>5586</v>
      </c>
      <c r="B5592">
        <v>0</v>
      </c>
      <c r="C5592">
        <v>6093.5</v>
      </c>
      <c r="D5592">
        <f>MOD(A5592-1+'Peaker Keys'!$B$7,'Peaker Keys'!$B$5)</f>
        <v>5609</v>
      </c>
      <c r="E5592">
        <f>INT(D5592/'Peaker Keys'!$B$6)+1</f>
        <v>234</v>
      </c>
      <c r="F5592">
        <f>MOD(D5592,'Peaker Keys'!$B$6)</f>
        <v>17</v>
      </c>
      <c r="G5592" t="str">
        <f>VLOOKUP(E5592,Clustering!$A$6:$B$370,2,FALSE)</f>
        <v>Summer Peak</v>
      </c>
      <c r="H5592">
        <f>IF('Peaker Keys'!$B$29&gt;0,MAX(0,MIN('Peaker Keys'!$B$10,B5592/'Peaker Keys'!$B$29)),0)</f>
        <v>0</v>
      </c>
      <c r="I5592">
        <f>MAX(0,MIN('Peaker Keys'!$B$10,C5592/'Peaker Keys'!$B$30))</f>
        <v>5.1044342023478635E-2</v>
      </c>
      <c r="J5592">
        <f>IF('Peaker Keys'!$B$31=1,H5592,I5592)</f>
        <v>0</v>
      </c>
    </row>
    <row r="5593" spans="1:10" x14ac:dyDescent="0.25">
      <c r="A5593">
        <v>5587</v>
      </c>
      <c r="B5593">
        <v>0</v>
      </c>
      <c r="C5593">
        <v>7095.9</v>
      </c>
      <c r="D5593">
        <f>MOD(A5593-1+'Peaker Keys'!$B$7,'Peaker Keys'!$B$5)</f>
        <v>5610</v>
      </c>
      <c r="E5593">
        <f>INT(D5593/'Peaker Keys'!$B$6)+1</f>
        <v>234</v>
      </c>
      <c r="F5593">
        <f>MOD(D5593,'Peaker Keys'!$B$6)</f>
        <v>18</v>
      </c>
      <c r="G5593" t="str">
        <f>VLOOKUP(E5593,Clustering!$A$6:$B$370,2,FALSE)</f>
        <v>Summer Peak</v>
      </c>
      <c r="H5593">
        <f>IF('Peaker Keys'!$B$29&gt;0,MAX(0,MIN('Peaker Keys'!$B$10,B5593/'Peaker Keys'!$B$29)),0)</f>
        <v>0</v>
      </c>
      <c r="I5593">
        <f>MAX(0,MIN('Peaker Keys'!$B$10,C5593/'Peaker Keys'!$B$30))</f>
        <v>5.9441297540724053E-2</v>
      </c>
      <c r="J5593">
        <f>IF('Peaker Keys'!$B$31=1,H5593,I5593)</f>
        <v>0</v>
      </c>
    </row>
    <row r="5594" spans="1:10" x14ac:dyDescent="0.25">
      <c r="A5594">
        <v>5588</v>
      </c>
      <c r="B5594">
        <v>0</v>
      </c>
      <c r="C5594">
        <v>6063.1</v>
      </c>
      <c r="D5594">
        <f>MOD(A5594-1+'Peaker Keys'!$B$7,'Peaker Keys'!$B$5)</f>
        <v>5611</v>
      </c>
      <c r="E5594">
        <f>INT(D5594/'Peaker Keys'!$B$6)+1</f>
        <v>234</v>
      </c>
      <c r="F5594">
        <f>MOD(D5594,'Peaker Keys'!$B$6)</f>
        <v>19</v>
      </c>
      <c r="G5594" t="str">
        <f>VLOOKUP(E5594,Clustering!$A$6:$B$370,2,FALSE)</f>
        <v>Summer Peak</v>
      </c>
      <c r="H5594">
        <f>IF('Peaker Keys'!$B$29&gt;0,MAX(0,MIN('Peaker Keys'!$B$10,B5594/'Peaker Keys'!$B$29)),0)</f>
        <v>0</v>
      </c>
      <c r="I5594">
        <f>MAX(0,MIN('Peaker Keys'!$B$10,C5594/'Peaker Keys'!$B$30))</f>
        <v>5.0789685750808784E-2</v>
      </c>
      <c r="J5594">
        <f>IF('Peaker Keys'!$B$31=1,H5594,I5594)</f>
        <v>0</v>
      </c>
    </row>
    <row r="5595" spans="1:10" x14ac:dyDescent="0.25">
      <c r="A5595">
        <v>5589</v>
      </c>
      <c r="B5595">
        <v>0</v>
      </c>
      <c r="C5595">
        <v>10163.9</v>
      </c>
      <c r="D5595">
        <f>MOD(A5595-1+'Peaker Keys'!$B$7,'Peaker Keys'!$B$5)</f>
        <v>5612</v>
      </c>
      <c r="E5595">
        <f>INT(D5595/'Peaker Keys'!$B$6)+1</f>
        <v>234</v>
      </c>
      <c r="F5595">
        <f>MOD(D5595,'Peaker Keys'!$B$6)</f>
        <v>20</v>
      </c>
      <c r="G5595" t="str">
        <f>VLOOKUP(E5595,Clustering!$A$6:$B$370,2,FALSE)</f>
        <v>Summer Peak</v>
      </c>
      <c r="H5595">
        <f>IF('Peaker Keys'!$B$29&gt;0,MAX(0,MIN('Peaker Keys'!$B$10,B5595/'Peaker Keys'!$B$29)),0)</f>
        <v>0</v>
      </c>
      <c r="I5595">
        <f>MAX(0,MIN('Peaker Keys'!$B$10,C5595/'Peaker Keys'!$B$30))</f>
        <v>8.5141476637800029E-2</v>
      </c>
      <c r="J5595">
        <f>IF('Peaker Keys'!$B$31=1,H5595,I5595)</f>
        <v>0</v>
      </c>
    </row>
    <row r="5596" spans="1:10" x14ac:dyDescent="0.25">
      <c r="A5596">
        <v>5590</v>
      </c>
      <c r="B5596">
        <v>0</v>
      </c>
      <c r="C5596">
        <v>7102.3</v>
      </c>
      <c r="D5596">
        <f>MOD(A5596-1+'Peaker Keys'!$B$7,'Peaker Keys'!$B$5)</f>
        <v>5613</v>
      </c>
      <c r="E5596">
        <f>INT(D5596/'Peaker Keys'!$B$6)+1</f>
        <v>234</v>
      </c>
      <c r="F5596">
        <f>MOD(D5596,'Peaker Keys'!$B$6)</f>
        <v>21</v>
      </c>
      <c r="G5596" t="str">
        <f>VLOOKUP(E5596,Clustering!$A$6:$B$370,2,FALSE)</f>
        <v>Summer Peak</v>
      </c>
      <c r="H5596">
        <f>IF('Peaker Keys'!$B$29&gt;0,MAX(0,MIN('Peaker Keys'!$B$10,B5596/'Peaker Keys'!$B$29)),0)</f>
        <v>0</v>
      </c>
      <c r="I5596">
        <f>MAX(0,MIN('Peaker Keys'!$B$10,C5596/'Peaker Keys'!$B$30))</f>
        <v>5.9494909387601921E-2</v>
      </c>
      <c r="J5596">
        <f>IF('Peaker Keys'!$B$31=1,H5596,I5596)</f>
        <v>0</v>
      </c>
    </row>
    <row r="5597" spans="1:10" x14ac:dyDescent="0.25">
      <c r="A5597">
        <v>5591</v>
      </c>
      <c r="B5597">
        <v>0</v>
      </c>
      <c r="C5597">
        <v>3338.7</v>
      </c>
      <c r="D5597">
        <f>MOD(A5597-1+'Peaker Keys'!$B$7,'Peaker Keys'!$B$5)</f>
        <v>5614</v>
      </c>
      <c r="E5597">
        <f>INT(D5597/'Peaker Keys'!$B$6)+1</f>
        <v>234</v>
      </c>
      <c r="F5597">
        <f>MOD(D5597,'Peaker Keys'!$B$6)</f>
        <v>22</v>
      </c>
      <c r="G5597" t="str">
        <f>VLOOKUP(E5597,Clustering!$A$6:$B$370,2,FALSE)</f>
        <v>Summer Peak</v>
      </c>
      <c r="H5597">
        <f>IF('Peaker Keys'!$B$29&gt;0,MAX(0,MIN('Peaker Keys'!$B$10,B5597/'Peaker Keys'!$B$29)),0)</f>
        <v>0</v>
      </c>
      <c r="I5597">
        <f>MAX(0,MIN('Peaker Keys'!$B$10,C5597/'Peaker Keys'!$B$30))</f>
        <v>2.7967792682988119E-2</v>
      </c>
      <c r="J5597">
        <f>IF('Peaker Keys'!$B$31=1,H5597,I5597)</f>
        <v>0</v>
      </c>
    </row>
    <row r="5598" spans="1:10" x14ac:dyDescent="0.25">
      <c r="A5598">
        <v>5592</v>
      </c>
      <c r="B5598">
        <v>0</v>
      </c>
      <c r="C5598">
        <v>1551.9</v>
      </c>
      <c r="D5598">
        <f>MOD(A5598-1+'Peaker Keys'!$B$7,'Peaker Keys'!$B$5)</f>
        <v>5615</v>
      </c>
      <c r="E5598">
        <f>INT(D5598/'Peaker Keys'!$B$6)+1</f>
        <v>234</v>
      </c>
      <c r="F5598">
        <f>MOD(D5598,'Peaker Keys'!$B$6)</f>
        <v>23</v>
      </c>
      <c r="G5598" t="str">
        <f>VLOOKUP(E5598,Clustering!$A$6:$B$370,2,FALSE)</f>
        <v>Summer Peak</v>
      </c>
      <c r="H5598">
        <f>IF('Peaker Keys'!$B$29&gt;0,MAX(0,MIN('Peaker Keys'!$B$10,B5598/'Peaker Keys'!$B$29)),0)</f>
        <v>0</v>
      </c>
      <c r="I5598">
        <f>MAX(0,MIN('Peaker Keys'!$B$10,C5598/'Peaker Keys'!$B$30))</f>
        <v>1.3000035182774514E-2</v>
      </c>
      <c r="J5598">
        <f>IF('Peaker Keys'!$B$31=1,H5598,I5598)</f>
        <v>0</v>
      </c>
    </row>
    <row r="5599" spans="1:10" x14ac:dyDescent="0.25">
      <c r="A5599">
        <v>5593</v>
      </c>
      <c r="B5599">
        <v>0</v>
      </c>
      <c r="C5599">
        <v>846.6</v>
      </c>
      <c r="D5599">
        <f>MOD(A5599-1+'Peaker Keys'!$B$7,'Peaker Keys'!$B$5)</f>
        <v>5616</v>
      </c>
      <c r="E5599">
        <f>INT(D5599/'Peaker Keys'!$B$6)+1</f>
        <v>235</v>
      </c>
      <c r="F5599">
        <f>MOD(D5599,'Peaker Keys'!$B$6)</f>
        <v>0</v>
      </c>
      <c r="G5599" t="str">
        <f>VLOOKUP(E5599,Clustering!$A$6:$B$370,2,FALSE)</f>
        <v>Spring</v>
      </c>
      <c r="H5599">
        <f>IF('Peaker Keys'!$B$29&gt;0,MAX(0,MIN('Peaker Keys'!$B$10,B5599/'Peaker Keys'!$B$29)),0)</f>
        <v>0</v>
      </c>
      <c r="I5599">
        <f>MAX(0,MIN('Peaker Keys'!$B$10,C5599/'Peaker Keys'!$B$30))</f>
        <v>7.0918421198124257E-3</v>
      </c>
      <c r="J5599">
        <f>IF('Peaker Keys'!$B$31=1,H5599,I5599)</f>
        <v>0</v>
      </c>
    </row>
    <row r="5600" spans="1:10" x14ac:dyDescent="0.25">
      <c r="A5600">
        <v>5594</v>
      </c>
      <c r="B5600">
        <v>0</v>
      </c>
      <c r="C5600">
        <v>846.6</v>
      </c>
      <c r="D5600">
        <f>MOD(A5600-1+'Peaker Keys'!$B$7,'Peaker Keys'!$B$5)</f>
        <v>5617</v>
      </c>
      <c r="E5600">
        <f>INT(D5600/'Peaker Keys'!$B$6)+1</f>
        <v>235</v>
      </c>
      <c r="F5600">
        <f>MOD(D5600,'Peaker Keys'!$B$6)</f>
        <v>1</v>
      </c>
      <c r="G5600" t="str">
        <f>VLOOKUP(E5600,Clustering!$A$6:$B$370,2,FALSE)</f>
        <v>Spring</v>
      </c>
      <c r="H5600">
        <f>IF('Peaker Keys'!$B$29&gt;0,MAX(0,MIN('Peaker Keys'!$B$10,B5600/'Peaker Keys'!$B$29)),0)</f>
        <v>0</v>
      </c>
      <c r="I5600">
        <f>MAX(0,MIN('Peaker Keys'!$B$10,C5600/'Peaker Keys'!$B$30))</f>
        <v>7.0918421198124257E-3</v>
      </c>
      <c r="J5600">
        <f>IF('Peaker Keys'!$B$31=1,H5600,I5600)</f>
        <v>0</v>
      </c>
    </row>
    <row r="5601" spans="1:10" x14ac:dyDescent="0.25">
      <c r="A5601">
        <v>5595</v>
      </c>
      <c r="B5601">
        <v>0</v>
      </c>
      <c r="C5601">
        <v>846.6</v>
      </c>
      <c r="D5601">
        <f>MOD(A5601-1+'Peaker Keys'!$B$7,'Peaker Keys'!$B$5)</f>
        <v>5618</v>
      </c>
      <c r="E5601">
        <f>INT(D5601/'Peaker Keys'!$B$6)+1</f>
        <v>235</v>
      </c>
      <c r="F5601">
        <f>MOD(D5601,'Peaker Keys'!$B$6)</f>
        <v>2</v>
      </c>
      <c r="G5601" t="str">
        <f>VLOOKUP(E5601,Clustering!$A$6:$B$370,2,FALSE)</f>
        <v>Spring</v>
      </c>
      <c r="H5601">
        <f>IF('Peaker Keys'!$B$29&gt;0,MAX(0,MIN('Peaker Keys'!$B$10,B5601/'Peaker Keys'!$B$29)),0)</f>
        <v>0</v>
      </c>
      <c r="I5601">
        <f>MAX(0,MIN('Peaker Keys'!$B$10,C5601/'Peaker Keys'!$B$30))</f>
        <v>7.0918421198124257E-3</v>
      </c>
      <c r="J5601">
        <f>IF('Peaker Keys'!$B$31=1,H5601,I5601)</f>
        <v>0</v>
      </c>
    </row>
    <row r="5602" spans="1:10" x14ac:dyDescent="0.25">
      <c r="A5602">
        <v>5596</v>
      </c>
      <c r="B5602">
        <v>0</v>
      </c>
      <c r="C5602">
        <v>828.6</v>
      </c>
      <c r="D5602">
        <f>MOD(A5602-1+'Peaker Keys'!$B$7,'Peaker Keys'!$B$5)</f>
        <v>5619</v>
      </c>
      <c r="E5602">
        <f>INT(D5602/'Peaker Keys'!$B$6)+1</f>
        <v>235</v>
      </c>
      <c r="F5602">
        <f>MOD(D5602,'Peaker Keys'!$B$6)</f>
        <v>3</v>
      </c>
      <c r="G5602" t="str">
        <f>VLOOKUP(E5602,Clustering!$A$6:$B$370,2,FALSE)</f>
        <v>Spring</v>
      </c>
      <c r="H5602">
        <f>IF('Peaker Keys'!$B$29&gt;0,MAX(0,MIN('Peaker Keys'!$B$10,B5602/'Peaker Keys'!$B$29)),0)</f>
        <v>0</v>
      </c>
      <c r="I5602">
        <f>MAX(0,MIN('Peaker Keys'!$B$10,C5602/'Peaker Keys'!$B$30))</f>
        <v>6.9410588004684337E-3</v>
      </c>
      <c r="J5602">
        <f>IF('Peaker Keys'!$B$31=1,H5602,I5602)</f>
        <v>0</v>
      </c>
    </row>
    <row r="5603" spans="1:10" x14ac:dyDescent="0.25">
      <c r="A5603">
        <v>5597</v>
      </c>
      <c r="B5603">
        <v>0</v>
      </c>
      <c r="C5603">
        <v>833.2</v>
      </c>
      <c r="D5603">
        <f>MOD(A5603-1+'Peaker Keys'!$B$7,'Peaker Keys'!$B$5)</f>
        <v>5620</v>
      </c>
      <c r="E5603">
        <f>INT(D5603/'Peaker Keys'!$B$6)+1</f>
        <v>235</v>
      </c>
      <c r="F5603">
        <f>MOD(D5603,'Peaker Keys'!$B$6)</f>
        <v>4</v>
      </c>
      <c r="G5603" t="str">
        <f>VLOOKUP(E5603,Clustering!$A$6:$B$370,2,FALSE)</f>
        <v>Spring</v>
      </c>
      <c r="H5603">
        <f>IF('Peaker Keys'!$B$29&gt;0,MAX(0,MIN('Peaker Keys'!$B$10,B5603/'Peaker Keys'!$B$29)),0)</f>
        <v>0</v>
      </c>
      <c r="I5603">
        <f>MAX(0,MIN('Peaker Keys'!$B$10,C5603/'Peaker Keys'!$B$30))</f>
        <v>6.9795923154118986E-3</v>
      </c>
      <c r="J5603">
        <f>IF('Peaker Keys'!$B$31=1,H5603,I5603)</f>
        <v>0</v>
      </c>
    </row>
    <row r="5604" spans="1:10" x14ac:dyDescent="0.25">
      <c r="A5604">
        <v>5598</v>
      </c>
      <c r="B5604">
        <v>0</v>
      </c>
      <c r="C5604">
        <v>814.7</v>
      </c>
      <c r="D5604">
        <f>MOD(A5604-1+'Peaker Keys'!$B$7,'Peaker Keys'!$B$5)</f>
        <v>5621</v>
      </c>
      <c r="E5604">
        <f>INT(D5604/'Peaker Keys'!$B$6)+1</f>
        <v>235</v>
      </c>
      <c r="F5604">
        <f>MOD(D5604,'Peaker Keys'!$B$6)</f>
        <v>5</v>
      </c>
      <c r="G5604" t="str">
        <f>VLOOKUP(E5604,Clustering!$A$6:$B$370,2,FALSE)</f>
        <v>Spring</v>
      </c>
      <c r="H5604">
        <f>IF('Peaker Keys'!$B$29&gt;0,MAX(0,MIN('Peaker Keys'!$B$10,B5604/'Peaker Keys'!$B$29)),0)</f>
        <v>0</v>
      </c>
      <c r="I5604">
        <f>MAX(0,MIN('Peaker Keys'!$B$10,C5604/'Peaker Keys'!$B$30))</f>
        <v>6.8246205705305733E-3</v>
      </c>
      <c r="J5604">
        <f>IF('Peaker Keys'!$B$31=1,H5604,I5604)</f>
        <v>0</v>
      </c>
    </row>
    <row r="5605" spans="1:10" x14ac:dyDescent="0.25">
      <c r="A5605">
        <v>5599</v>
      </c>
      <c r="B5605">
        <v>0</v>
      </c>
      <c r="C5605">
        <v>783</v>
      </c>
      <c r="D5605">
        <f>MOD(A5605-1+'Peaker Keys'!$B$7,'Peaker Keys'!$B$5)</f>
        <v>5622</v>
      </c>
      <c r="E5605">
        <f>INT(D5605/'Peaker Keys'!$B$6)+1</f>
        <v>235</v>
      </c>
      <c r="F5605">
        <f>MOD(D5605,'Peaker Keys'!$B$6)</f>
        <v>6</v>
      </c>
      <c r="G5605" t="str">
        <f>VLOOKUP(E5605,Clustering!$A$6:$B$370,2,FALSE)</f>
        <v>Spring</v>
      </c>
      <c r="H5605">
        <f>IF('Peaker Keys'!$B$29&gt;0,MAX(0,MIN('Peaker Keys'!$B$10,B5605/'Peaker Keys'!$B$29)),0)</f>
        <v>0</v>
      </c>
      <c r="I5605">
        <f>MAX(0,MIN('Peaker Keys'!$B$10,C5605/'Peaker Keys'!$B$30))</f>
        <v>6.559074391463653E-3</v>
      </c>
      <c r="J5605">
        <f>IF('Peaker Keys'!$B$31=1,H5605,I5605)</f>
        <v>0</v>
      </c>
    </row>
    <row r="5606" spans="1:10" x14ac:dyDescent="0.25">
      <c r="A5606">
        <v>5600</v>
      </c>
      <c r="B5606">
        <v>0</v>
      </c>
      <c r="C5606">
        <v>783</v>
      </c>
      <c r="D5606">
        <f>MOD(A5606-1+'Peaker Keys'!$B$7,'Peaker Keys'!$B$5)</f>
        <v>5623</v>
      </c>
      <c r="E5606">
        <f>INT(D5606/'Peaker Keys'!$B$6)+1</f>
        <v>235</v>
      </c>
      <c r="F5606">
        <f>MOD(D5606,'Peaker Keys'!$B$6)</f>
        <v>7</v>
      </c>
      <c r="G5606" t="str">
        <f>VLOOKUP(E5606,Clustering!$A$6:$B$370,2,FALSE)</f>
        <v>Spring</v>
      </c>
      <c r="H5606">
        <f>IF('Peaker Keys'!$B$29&gt;0,MAX(0,MIN('Peaker Keys'!$B$10,B5606/'Peaker Keys'!$B$29)),0)</f>
        <v>0</v>
      </c>
      <c r="I5606">
        <f>MAX(0,MIN('Peaker Keys'!$B$10,C5606/'Peaker Keys'!$B$30))</f>
        <v>6.559074391463653E-3</v>
      </c>
      <c r="J5606">
        <f>IF('Peaker Keys'!$B$31=1,H5606,I5606)</f>
        <v>0</v>
      </c>
    </row>
    <row r="5607" spans="1:10" x14ac:dyDescent="0.25">
      <c r="A5607">
        <v>5601</v>
      </c>
      <c r="B5607">
        <v>0</v>
      </c>
      <c r="C5607">
        <v>783</v>
      </c>
      <c r="D5607">
        <f>MOD(A5607-1+'Peaker Keys'!$B$7,'Peaker Keys'!$B$5)</f>
        <v>5624</v>
      </c>
      <c r="E5607">
        <f>INT(D5607/'Peaker Keys'!$B$6)+1</f>
        <v>235</v>
      </c>
      <c r="F5607">
        <f>MOD(D5607,'Peaker Keys'!$B$6)</f>
        <v>8</v>
      </c>
      <c r="G5607" t="str">
        <f>VLOOKUP(E5607,Clustering!$A$6:$B$370,2,FALSE)</f>
        <v>Spring</v>
      </c>
      <c r="H5607">
        <f>IF('Peaker Keys'!$B$29&gt;0,MAX(0,MIN('Peaker Keys'!$B$10,B5607/'Peaker Keys'!$B$29)),0)</f>
        <v>0</v>
      </c>
      <c r="I5607">
        <f>MAX(0,MIN('Peaker Keys'!$B$10,C5607/'Peaker Keys'!$B$30))</f>
        <v>6.559074391463653E-3</v>
      </c>
      <c r="J5607">
        <f>IF('Peaker Keys'!$B$31=1,H5607,I5607)</f>
        <v>0</v>
      </c>
    </row>
    <row r="5608" spans="1:10" x14ac:dyDescent="0.25">
      <c r="A5608">
        <v>5602</v>
      </c>
      <c r="B5608">
        <v>0</v>
      </c>
      <c r="C5608">
        <v>783</v>
      </c>
      <c r="D5608">
        <f>MOD(A5608-1+'Peaker Keys'!$B$7,'Peaker Keys'!$B$5)</f>
        <v>5625</v>
      </c>
      <c r="E5608">
        <f>INT(D5608/'Peaker Keys'!$B$6)+1</f>
        <v>235</v>
      </c>
      <c r="F5608">
        <f>MOD(D5608,'Peaker Keys'!$B$6)</f>
        <v>9</v>
      </c>
      <c r="G5608" t="str">
        <f>VLOOKUP(E5608,Clustering!$A$6:$B$370,2,FALSE)</f>
        <v>Spring</v>
      </c>
      <c r="H5608">
        <f>IF('Peaker Keys'!$B$29&gt;0,MAX(0,MIN('Peaker Keys'!$B$10,B5608/'Peaker Keys'!$B$29)),0)</f>
        <v>0</v>
      </c>
      <c r="I5608">
        <f>MAX(0,MIN('Peaker Keys'!$B$10,C5608/'Peaker Keys'!$B$30))</f>
        <v>6.559074391463653E-3</v>
      </c>
      <c r="J5608">
        <f>IF('Peaker Keys'!$B$31=1,H5608,I5608)</f>
        <v>0</v>
      </c>
    </row>
    <row r="5609" spans="1:10" x14ac:dyDescent="0.25">
      <c r="A5609">
        <v>5603</v>
      </c>
      <c r="B5609">
        <v>0</v>
      </c>
      <c r="C5609">
        <v>783</v>
      </c>
      <c r="D5609">
        <f>MOD(A5609-1+'Peaker Keys'!$B$7,'Peaker Keys'!$B$5)</f>
        <v>5626</v>
      </c>
      <c r="E5609">
        <f>INT(D5609/'Peaker Keys'!$B$6)+1</f>
        <v>235</v>
      </c>
      <c r="F5609">
        <f>MOD(D5609,'Peaker Keys'!$B$6)</f>
        <v>10</v>
      </c>
      <c r="G5609" t="str">
        <f>VLOOKUP(E5609,Clustering!$A$6:$B$370,2,FALSE)</f>
        <v>Spring</v>
      </c>
      <c r="H5609">
        <f>IF('Peaker Keys'!$B$29&gt;0,MAX(0,MIN('Peaker Keys'!$B$10,B5609/'Peaker Keys'!$B$29)),0)</f>
        <v>0</v>
      </c>
      <c r="I5609">
        <f>MAX(0,MIN('Peaker Keys'!$B$10,C5609/'Peaker Keys'!$B$30))</f>
        <v>6.559074391463653E-3</v>
      </c>
      <c r="J5609">
        <f>IF('Peaker Keys'!$B$31=1,H5609,I5609)</f>
        <v>0</v>
      </c>
    </row>
    <row r="5610" spans="1:10" x14ac:dyDescent="0.25">
      <c r="A5610">
        <v>5604</v>
      </c>
      <c r="B5610">
        <v>0</v>
      </c>
      <c r="C5610">
        <v>783</v>
      </c>
      <c r="D5610">
        <f>MOD(A5610-1+'Peaker Keys'!$B$7,'Peaker Keys'!$B$5)</f>
        <v>5627</v>
      </c>
      <c r="E5610">
        <f>INT(D5610/'Peaker Keys'!$B$6)+1</f>
        <v>235</v>
      </c>
      <c r="F5610">
        <f>MOD(D5610,'Peaker Keys'!$B$6)</f>
        <v>11</v>
      </c>
      <c r="G5610" t="str">
        <f>VLOOKUP(E5610,Clustering!$A$6:$B$370,2,FALSE)</f>
        <v>Spring</v>
      </c>
      <c r="H5610">
        <f>IF('Peaker Keys'!$B$29&gt;0,MAX(0,MIN('Peaker Keys'!$B$10,B5610/'Peaker Keys'!$B$29)),0)</f>
        <v>0</v>
      </c>
      <c r="I5610">
        <f>MAX(0,MIN('Peaker Keys'!$B$10,C5610/'Peaker Keys'!$B$30))</f>
        <v>6.559074391463653E-3</v>
      </c>
      <c r="J5610">
        <f>IF('Peaker Keys'!$B$31=1,H5610,I5610)</f>
        <v>0</v>
      </c>
    </row>
    <row r="5611" spans="1:10" x14ac:dyDescent="0.25">
      <c r="A5611">
        <v>5605</v>
      </c>
      <c r="B5611">
        <v>0</v>
      </c>
      <c r="C5611">
        <v>817.4</v>
      </c>
      <c r="D5611">
        <f>MOD(A5611-1+'Peaker Keys'!$B$7,'Peaker Keys'!$B$5)</f>
        <v>5628</v>
      </c>
      <c r="E5611">
        <f>INT(D5611/'Peaker Keys'!$B$6)+1</f>
        <v>235</v>
      </c>
      <c r="F5611">
        <f>MOD(D5611,'Peaker Keys'!$B$6)</f>
        <v>12</v>
      </c>
      <c r="G5611" t="str">
        <f>VLOOKUP(E5611,Clustering!$A$6:$B$370,2,FALSE)</f>
        <v>Spring</v>
      </c>
      <c r="H5611">
        <f>IF('Peaker Keys'!$B$29&gt;0,MAX(0,MIN('Peaker Keys'!$B$10,B5611/'Peaker Keys'!$B$29)),0)</f>
        <v>0</v>
      </c>
      <c r="I5611">
        <f>MAX(0,MIN('Peaker Keys'!$B$10,C5611/'Peaker Keys'!$B$30))</f>
        <v>6.8472380684321717E-3</v>
      </c>
      <c r="J5611">
        <f>IF('Peaker Keys'!$B$31=1,H5611,I5611)</f>
        <v>0</v>
      </c>
    </row>
    <row r="5612" spans="1:10" x14ac:dyDescent="0.25">
      <c r="A5612">
        <v>5606</v>
      </c>
      <c r="B5612">
        <v>0</v>
      </c>
      <c r="C5612">
        <v>846.6</v>
      </c>
      <c r="D5612">
        <f>MOD(A5612-1+'Peaker Keys'!$B$7,'Peaker Keys'!$B$5)</f>
        <v>5629</v>
      </c>
      <c r="E5612">
        <f>INT(D5612/'Peaker Keys'!$B$6)+1</f>
        <v>235</v>
      </c>
      <c r="F5612">
        <f>MOD(D5612,'Peaker Keys'!$B$6)</f>
        <v>13</v>
      </c>
      <c r="G5612" t="str">
        <f>VLOOKUP(E5612,Clustering!$A$6:$B$370,2,FALSE)</f>
        <v>Spring</v>
      </c>
      <c r="H5612">
        <f>IF('Peaker Keys'!$B$29&gt;0,MAX(0,MIN('Peaker Keys'!$B$10,B5612/'Peaker Keys'!$B$29)),0)</f>
        <v>0</v>
      </c>
      <c r="I5612">
        <f>MAX(0,MIN('Peaker Keys'!$B$10,C5612/'Peaker Keys'!$B$30))</f>
        <v>7.0918421198124257E-3</v>
      </c>
      <c r="J5612">
        <f>IF('Peaker Keys'!$B$31=1,H5612,I5612)</f>
        <v>0</v>
      </c>
    </row>
    <row r="5613" spans="1:10" x14ac:dyDescent="0.25">
      <c r="A5613">
        <v>5607</v>
      </c>
      <c r="B5613">
        <v>0</v>
      </c>
      <c r="C5613">
        <v>846.6</v>
      </c>
      <c r="D5613">
        <f>MOD(A5613-1+'Peaker Keys'!$B$7,'Peaker Keys'!$B$5)</f>
        <v>5630</v>
      </c>
      <c r="E5613">
        <f>INT(D5613/'Peaker Keys'!$B$6)+1</f>
        <v>235</v>
      </c>
      <c r="F5613">
        <f>MOD(D5613,'Peaker Keys'!$B$6)</f>
        <v>14</v>
      </c>
      <c r="G5613" t="str">
        <f>VLOOKUP(E5613,Clustering!$A$6:$B$370,2,FALSE)</f>
        <v>Spring</v>
      </c>
      <c r="H5613">
        <f>IF('Peaker Keys'!$B$29&gt;0,MAX(0,MIN('Peaker Keys'!$B$10,B5613/'Peaker Keys'!$B$29)),0)</f>
        <v>0</v>
      </c>
      <c r="I5613">
        <f>MAX(0,MIN('Peaker Keys'!$B$10,C5613/'Peaker Keys'!$B$30))</f>
        <v>7.0918421198124257E-3</v>
      </c>
      <c r="J5613">
        <f>IF('Peaker Keys'!$B$31=1,H5613,I5613)</f>
        <v>0</v>
      </c>
    </row>
    <row r="5614" spans="1:10" x14ac:dyDescent="0.25">
      <c r="A5614">
        <v>5608</v>
      </c>
      <c r="B5614">
        <v>0</v>
      </c>
      <c r="C5614">
        <v>849.4</v>
      </c>
      <c r="D5614">
        <f>MOD(A5614-1+'Peaker Keys'!$B$7,'Peaker Keys'!$B$5)</f>
        <v>5631</v>
      </c>
      <c r="E5614">
        <f>INT(D5614/'Peaker Keys'!$B$6)+1</f>
        <v>235</v>
      </c>
      <c r="F5614">
        <f>MOD(D5614,'Peaker Keys'!$B$6)</f>
        <v>15</v>
      </c>
      <c r="G5614" t="str">
        <f>VLOOKUP(E5614,Clustering!$A$6:$B$370,2,FALSE)</f>
        <v>Spring</v>
      </c>
      <c r="H5614">
        <f>IF('Peaker Keys'!$B$29&gt;0,MAX(0,MIN('Peaker Keys'!$B$10,B5614/'Peaker Keys'!$B$29)),0)</f>
        <v>0</v>
      </c>
      <c r="I5614">
        <f>MAX(0,MIN('Peaker Keys'!$B$10,C5614/'Peaker Keys'!$B$30))</f>
        <v>7.1152973028214906E-3</v>
      </c>
      <c r="J5614">
        <f>IF('Peaker Keys'!$B$31=1,H5614,I5614)</f>
        <v>0</v>
      </c>
    </row>
    <row r="5615" spans="1:10" x14ac:dyDescent="0.25">
      <c r="A5615">
        <v>5609</v>
      </c>
      <c r="B5615">
        <v>0</v>
      </c>
      <c r="C5615">
        <v>849.4</v>
      </c>
      <c r="D5615">
        <f>MOD(A5615-1+'Peaker Keys'!$B$7,'Peaker Keys'!$B$5)</f>
        <v>5632</v>
      </c>
      <c r="E5615">
        <f>INT(D5615/'Peaker Keys'!$B$6)+1</f>
        <v>235</v>
      </c>
      <c r="F5615">
        <f>MOD(D5615,'Peaker Keys'!$B$6)</f>
        <v>16</v>
      </c>
      <c r="G5615" t="str">
        <f>VLOOKUP(E5615,Clustering!$A$6:$B$370,2,FALSE)</f>
        <v>Spring</v>
      </c>
      <c r="H5615">
        <f>IF('Peaker Keys'!$B$29&gt;0,MAX(0,MIN('Peaker Keys'!$B$10,B5615/'Peaker Keys'!$B$29)),0)</f>
        <v>0</v>
      </c>
      <c r="I5615">
        <f>MAX(0,MIN('Peaker Keys'!$B$10,C5615/'Peaker Keys'!$B$30))</f>
        <v>7.1152973028214906E-3</v>
      </c>
      <c r="J5615">
        <f>IF('Peaker Keys'!$B$31=1,H5615,I5615)</f>
        <v>0</v>
      </c>
    </row>
    <row r="5616" spans="1:10" x14ac:dyDescent="0.25">
      <c r="A5616">
        <v>5610</v>
      </c>
      <c r="B5616">
        <v>0</v>
      </c>
      <c r="C5616">
        <v>5053.5</v>
      </c>
      <c r="D5616">
        <f>MOD(A5616-1+'Peaker Keys'!$B$7,'Peaker Keys'!$B$5)</f>
        <v>5633</v>
      </c>
      <c r="E5616">
        <f>INT(D5616/'Peaker Keys'!$B$6)+1</f>
        <v>235</v>
      </c>
      <c r="F5616">
        <f>MOD(D5616,'Peaker Keys'!$B$6)</f>
        <v>17</v>
      </c>
      <c r="G5616" t="str">
        <f>VLOOKUP(E5616,Clustering!$A$6:$B$370,2,FALSE)</f>
        <v>Spring</v>
      </c>
      <c r="H5616">
        <f>IF('Peaker Keys'!$B$29&gt;0,MAX(0,MIN('Peaker Keys'!$B$10,B5616/'Peaker Keys'!$B$29)),0)</f>
        <v>0</v>
      </c>
      <c r="I5616">
        <f>MAX(0,MIN('Peaker Keys'!$B$10,C5616/'Peaker Keys'!$B$30))</f>
        <v>4.2332416905825759E-2</v>
      </c>
      <c r="J5616">
        <f>IF('Peaker Keys'!$B$31=1,H5616,I5616)</f>
        <v>0</v>
      </c>
    </row>
    <row r="5617" spans="1:10" x14ac:dyDescent="0.25">
      <c r="A5617">
        <v>5611</v>
      </c>
      <c r="B5617">
        <v>0</v>
      </c>
      <c r="C5617">
        <v>5311.9</v>
      </c>
      <c r="D5617">
        <f>MOD(A5617-1+'Peaker Keys'!$B$7,'Peaker Keys'!$B$5)</f>
        <v>5634</v>
      </c>
      <c r="E5617">
        <f>INT(D5617/'Peaker Keys'!$B$6)+1</f>
        <v>235</v>
      </c>
      <c r="F5617">
        <f>MOD(D5617,'Peaker Keys'!$B$6)</f>
        <v>18</v>
      </c>
      <c r="G5617" t="str">
        <f>VLOOKUP(E5617,Clustering!$A$6:$B$370,2,FALSE)</f>
        <v>Spring</v>
      </c>
      <c r="H5617">
        <f>IF('Peaker Keys'!$B$29&gt;0,MAX(0,MIN('Peaker Keys'!$B$10,B5617/'Peaker Keys'!$B$29)),0)</f>
        <v>0</v>
      </c>
      <c r="I5617">
        <f>MAX(0,MIN('Peaker Keys'!$B$10,C5617/'Peaker Keys'!$B$30))</f>
        <v>4.4496995223519513E-2</v>
      </c>
      <c r="J5617">
        <f>IF('Peaker Keys'!$B$31=1,H5617,I5617)</f>
        <v>0</v>
      </c>
    </row>
    <row r="5618" spans="1:10" x14ac:dyDescent="0.25">
      <c r="A5618">
        <v>5612</v>
      </c>
      <c r="B5618">
        <v>0</v>
      </c>
      <c r="C5618">
        <v>2948.1</v>
      </c>
      <c r="D5618">
        <f>MOD(A5618-1+'Peaker Keys'!$B$7,'Peaker Keys'!$B$5)</f>
        <v>5635</v>
      </c>
      <c r="E5618">
        <f>INT(D5618/'Peaker Keys'!$B$6)+1</f>
        <v>235</v>
      </c>
      <c r="F5618">
        <f>MOD(D5618,'Peaker Keys'!$B$6)</f>
        <v>19</v>
      </c>
      <c r="G5618" t="str">
        <f>VLOOKUP(E5618,Clustering!$A$6:$B$370,2,FALSE)</f>
        <v>Spring</v>
      </c>
      <c r="H5618">
        <f>IF('Peaker Keys'!$B$29&gt;0,MAX(0,MIN('Peaker Keys'!$B$10,B5618/'Peaker Keys'!$B$29)),0)</f>
        <v>0</v>
      </c>
      <c r="I5618">
        <f>MAX(0,MIN('Peaker Keys'!$B$10,C5618/'Peaker Keys'!$B$30))</f>
        <v>2.4695794653223493E-2</v>
      </c>
      <c r="J5618">
        <f>IF('Peaker Keys'!$B$31=1,H5618,I5618)</f>
        <v>0</v>
      </c>
    </row>
    <row r="5619" spans="1:10" x14ac:dyDescent="0.25">
      <c r="A5619">
        <v>5613</v>
      </c>
      <c r="B5619">
        <v>0</v>
      </c>
      <c r="C5619">
        <v>4047.2</v>
      </c>
      <c r="D5619">
        <f>MOD(A5619-1+'Peaker Keys'!$B$7,'Peaker Keys'!$B$5)</f>
        <v>5636</v>
      </c>
      <c r="E5619">
        <f>INT(D5619/'Peaker Keys'!$B$6)+1</f>
        <v>235</v>
      </c>
      <c r="F5619">
        <f>MOD(D5619,'Peaker Keys'!$B$6)</f>
        <v>20</v>
      </c>
      <c r="G5619" t="str">
        <f>VLOOKUP(E5619,Clustering!$A$6:$B$370,2,FALSE)</f>
        <v>Spring</v>
      </c>
      <c r="H5619">
        <f>IF('Peaker Keys'!$B$29&gt;0,MAX(0,MIN('Peaker Keys'!$B$10,B5619/'Peaker Keys'!$B$29)),0)</f>
        <v>0</v>
      </c>
      <c r="I5619">
        <f>MAX(0,MIN('Peaker Keys'!$B$10,C5619/'Peaker Keys'!$B$30))</f>
        <v>3.3902791669389143E-2</v>
      </c>
      <c r="J5619">
        <f>IF('Peaker Keys'!$B$31=1,H5619,I5619)</f>
        <v>0</v>
      </c>
    </row>
    <row r="5620" spans="1:10" x14ac:dyDescent="0.25">
      <c r="A5620">
        <v>5614</v>
      </c>
      <c r="B5620">
        <v>0</v>
      </c>
      <c r="C5620">
        <v>2265.6999999999998</v>
      </c>
      <c r="D5620">
        <f>MOD(A5620-1+'Peaker Keys'!$B$7,'Peaker Keys'!$B$5)</f>
        <v>5637</v>
      </c>
      <c r="E5620">
        <f>INT(D5620/'Peaker Keys'!$B$6)+1</f>
        <v>235</v>
      </c>
      <c r="F5620">
        <f>MOD(D5620,'Peaker Keys'!$B$6)</f>
        <v>21</v>
      </c>
      <c r="G5620" t="str">
        <f>VLOOKUP(E5620,Clustering!$A$6:$B$370,2,FALSE)</f>
        <v>Spring</v>
      </c>
      <c r="H5620">
        <f>IF('Peaker Keys'!$B$29&gt;0,MAX(0,MIN('Peaker Keys'!$B$10,B5620/'Peaker Keys'!$B$29)),0)</f>
        <v>0</v>
      </c>
      <c r="I5620">
        <f>MAX(0,MIN('Peaker Keys'!$B$10,C5620/'Peaker Keys'!$B$30))</f>
        <v>1.8979431479871262E-2</v>
      </c>
      <c r="J5620">
        <f>IF('Peaker Keys'!$B$31=1,H5620,I5620)</f>
        <v>0</v>
      </c>
    </row>
    <row r="5621" spans="1:10" x14ac:dyDescent="0.25">
      <c r="A5621">
        <v>5615</v>
      </c>
      <c r="B5621">
        <v>0</v>
      </c>
      <c r="C5621">
        <v>1094.4000000000001</v>
      </c>
      <c r="D5621">
        <f>MOD(A5621-1+'Peaker Keys'!$B$7,'Peaker Keys'!$B$5)</f>
        <v>5638</v>
      </c>
      <c r="E5621">
        <f>INT(D5621/'Peaker Keys'!$B$6)+1</f>
        <v>235</v>
      </c>
      <c r="F5621">
        <f>MOD(D5621,'Peaker Keys'!$B$6)</f>
        <v>22</v>
      </c>
      <c r="G5621" t="str">
        <f>VLOOKUP(E5621,Clustering!$A$6:$B$370,2,FALSE)</f>
        <v>Spring</v>
      </c>
      <c r="H5621">
        <f>IF('Peaker Keys'!$B$29&gt;0,MAX(0,MIN('Peaker Keys'!$B$10,B5621/'Peaker Keys'!$B$29)),0)</f>
        <v>0</v>
      </c>
      <c r="I5621">
        <f>MAX(0,MIN('Peaker Keys'!$B$10,C5621/'Peaker Keys'!$B$30))</f>
        <v>9.1676258161147162E-3</v>
      </c>
      <c r="J5621">
        <f>IF('Peaker Keys'!$B$31=1,H5621,I5621)</f>
        <v>0</v>
      </c>
    </row>
    <row r="5622" spans="1:10" x14ac:dyDescent="0.25">
      <c r="A5622">
        <v>5616</v>
      </c>
      <c r="B5622">
        <v>0</v>
      </c>
      <c r="C5622">
        <v>1094.4000000000001</v>
      </c>
      <c r="D5622">
        <f>MOD(A5622-1+'Peaker Keys'!$B$7,'Peaker Keys'!$B$5)</f>
        <v>5639</v>
      </c>
      <c r="E5622">
        <f>INT(D5622/'Peaker Keys'!$B$6)+1</f>
        <v>235</v>
      </c>
      <c r="F5622">
        <f>MOD(D5622,'Peaker Keys'!$B$6)</f>
        <v>23</v>
      </c>
      <c r="G5622" t="str">
        <f>VLOOKUP(E5622,Clustering!$A$6:$B$370,2,FALSE)</f>
        <v>Spring</v>
      </c>
      <c r="H5622">
        <f>IF('Peaker Keys'!$B$29&gt;0,MAX(0,MIN('Peaker Keys'!$B$10,B5622/'Peaker Keys'!$B$29)),0)</f>
        <v>0</v>
      </c>
      <c r="I5622">
        <f>MAX(0,MIN('Peaker Keys'!$B$10,C5622/'Peaker Keys'!$B$30))</f>
        <v>9.1676258161147162E-3</v>
      </c>
      <c r="J5622">
        <f>IF('Peaker Keys'!$B$31=1,H5622,I5622)</f>
        <v>0</v>
      </c>
    </row>
    <row r="5623" spans="1:10" x14ac:dyDescent="0.25">
      <c r="A5623">
        <v>5617</v>
      </c>
      <c r="B5623">
        <v>0</v>
      </c>
      <c r="C5623">
        <v>1094.4000000000001</v>
      </c>
      <c r="D5623">
        <f>MOD(A5623-1+'Peaker Keys'!$B$7,'Peaker Keys'!$B$5)</f>
        <v>5640</v>
      </c>
      <c r="E5623">
        <f>INT(D5623/'Peaker Keys'!$B$6)+1</f>
        <v>236</v>
      </c>
      <c r="F5623">
        <f>MOD(D5623,'Peaker Keys'!$B$6)</f>
        <v>0</v>
      </c>
      <c r="G5623" t="str">
        <f>VLOOKUP(E5623,Clustering!$A$6:$B$370,2,FALSE)</f>
        <v>Summer Peak</v>
      </c>
      <c r="H5623">
        <f>IF('Peaker Keys'!$B$29&gt;0,MAX(0,MIN('Peaker Keys'!$B$10,B5623/'Peaker Keys'!$B$29)),0)</f>
        <v>0</v>
      </c>
      <c r="I5623">
        <f>MAX(0,MIN('Peaker Keys'!$B$10,C5623/'Peaker Keys'!$B$30))</f>
        <v>9.1676258161147162E-3</v>
      </c>
      <c r="J5623">
        <f>IF('Peaker Keys'!$B$31=1,H5623,I5623)</f>
        <v>0</v>
      </c>
    </row>
    <row r="5624" spans="1:10" x14ac:dyDescent="0.25">
      <c r="A5624">
        <v>5618</v>
      </c>
      <c r="B5624">
        <v>0</v>
      </c>
      <c r="C5624">
        <v>1094.4000000000001</v>
      </c>
      <c r="D5624">
        <f>MOD(A5624-1+'Peaker Keys'!$B$7,'Peaker Keys'!$B$5)</f>
        <v>5641</v>
      </c>
      <c r="E5624">
        <f>INT(D5624/'Peaker Keys'!$B$6)+1</f>
        <v>236</v>
      </c>
      <c r="F5624">
        <f>MOD(D5624,'Peaker Keys'!$B$6)</f>
        <v>1</v>
      </c>
      <c r="G5624" t="str">
        <f>VLOOKUP(E5624,Clustering!$A$6:$B$370,2,FALSE)</f>
        <v>Summer Peak</v>
      </c>
      <c r="H5624">
        <f>IF('Peaker Keys'!$B$29&gt;0,MAX(0,MIN('Peaker Keys'!$B$10,B5624/'Peaker Keys'!$B$29)),0)</f>
        <v>0</v>
      </c>
      <c r="I5624">
        <f>MAX(0,MIN('Peaker Keys'!$B$10,C5624/'Peaker Keys'!$B$30))</f>
        <v>9.1676258161147162E-3</v>
      </c>
      <c r="J5624">
        <f>IF('Peaker Keys'!$B$31=1,H5624,I5624)</f>
        <v>0</v>
      </c>
    </row>
    <row r="5625" spans="1:10" x14ac:dyDescent="0.25">
      <c r="A5625">
        <v>5619</v>
      </c>
      <c r="B5625">
        <v>0</v>
      </c>
      <c r="C5625">
        <v>1081.3</v>
      </c>
      <c r="D5625">
        <f>MOD(A5625-1+'Peaker Keys'!$B$7,'Peaker Keys'!$B$5)</f>
        <v>5642</v>
      </c>
      <c r="E5625">
        <f>INT(D5625/'Peaker Keys'!$B$6)+1</f>
        <v>236</v>
      </c>
      <c r="F5625">
        <f>MOD(D5625,'Peaker Keys'!$B$6)</f>
        <v>2</v>
      </c>
      <c r="G5625" t="str">
        <f>VLOOKUP(E5625,Clustering!$A$6:$B$370,2,FALSE)</f>
        <v>Summer Peak</v>
      </c>
      <c r="H5625">
        <f>IF('Peaker Keys'!$B$29&gt;0,MAX(0,MIN('Peaker Keys'!$B$10,B5625/'Peaker Keys'!$B$29)),0)</f>
        <v>0</v>
      </c>
      <c r="I5625">
        <f>MAX(0,MIN('Peaker Keys'!$B$10,C5625/'Peaker Keys'!$B$30))</f>
        <v>9.0578890670365876E-3</v>
      </c>
      <c r="J5625">
        <f>IF('Peaker Keys'!$B$31=1,H5625,I5625)</f>
        <v>0</v>
      </c>
    </row>
    <row r="5626" spans="1:10" x14ac:dyDescent="0.25">
      <c r="A5626">
        <v>5620</v>
      </c>
      <c r="B5626">
        <v>0</v>
      </c>
      <c r="C5626">
        <v>1032.0999999999999</v>
      </c>
      <c r="D5626">
        <f>MOD(A5626-1+'Peaker Keys'!$B$7,'Peaker Keys'!$B$5)</f>
        <v>5643</v>
      </c>
      <c r="E5626">
        <f>INT(D5626/'Peaker Keys'!$B$6)+1</f>
        <v>236</v>
      </c>
      <c r="F5626">
        <f>MOD(D5626,'Peaker Keys'!$B$6)</f>
        <v>3</v>
      </c>
      <c r="G5626" t="str">
        <f>VLOOKUP(E5626,Clustering!$A$6:$B$370,2,FALSE)</f>
        <v>Summer Peak</v>
      </c>
      <c r="H5626">
        <f>IF('Peaker Keys'!$B$29&gt;0,MAX(0,MIN('Peaker Keys'!$B$10,B5626/'Peaker Keys'!$B$29)),0)</f>
        <v>0</v>
      </c>
      <c r="I5626">
        <f>MAX(0,MIN('Peaker Keys'!$B$10,C5626/'Peaker Keys'!$B$30))</f>
        <v>8.6457479941630094E-3</v>
      </c>
      <c r="J5626">
        <f>IF('Peaker Keys'!$B$31=1,H5626,I5626)</f>
        <v>0</v>
      </c>
    </row>
    <row r="5627" spans="1:10" x14ac:dyDescent="0.25">
      <c r="A5627">
        <v>5621</v>
      </c>
      <c r="B5627">
        <v>0</v>
      </c>
      <c r="C5627">
        <v>1030.8</v>
      </c>
      <c r="D5627">
        <f>MOD(A5627-1+'Peaker Keys'!$B$7,'Peaker Keys'!$B$5)</f>
        <v>5644</v>
      </c>
      <c r="E5627">
        <f>INT(D5627/'Peaker Keys'!$B$6)+1</f>
        <v>236</v>
      </c>
      <c r="F5627">
        <f>MOD(D5627,'Peaker Keys'!$B$6)</f>
        <v>4</v>
      </c>
      <c r="G5627" t="str">
        <f>VLOOKUP(E5627,Clustering!$A$6:$B$370,2,FALSE)</f>
        <v>Summer Peak</v>
      </c>
      <c r="H5627">
        <f>IF('Peaker Keys'!$B$29&gt;0,MAX(0,MIN('Peaker Keys'!$B$10,B5627/'Peaker Keys'!$B$29)),0)</f>
        <v>0</v>
      </c>
      <c r="I5627">
        <f>MAX(0,MIN('Peaker Keys'!$B$10,C5627/'Peaker Keys'!$B$30))</f>
        <v>8.6348580877659425E-3</v>
      </c>
      <c r="J5627">
        <f>IF('Peaker Keys'!$B$31=1,H5627,I5627)</f>
        <v>0</v>
      </c>
    </row>
    <row r="5628" spans="1:10" x14ac:dyDescent="0.25">
      <c r="A5628">
        <v>5622</v>
      </c>
      <c r="B5628">
        <v>0</v>
      </c>
      <c r="C5628">
        <v>1030.8</v>
      </c>
      <c r="D5628">
        <f>MOD(A5628-1+'Peaker Keys'!$B$7,'Peaker Keys'!$B$5)</f>
        <v>5645</v>
      </c>
      <c r="E5628">
        <f>INT(D5628/'Peaker Keys'!$B$6)+1</f>
        <v>236</v>
      </c>
      <c r="F5628">
        <f>MOD(D5628,'Peaker Keys'!$B$6)</f>
        <v>5</v>
      </c>
      <c r="G5628" t="str">
        <f>VLOOKUP(E5628,Clustering!$A$6:$B$370,2,FALSE)</f>
        <v>Summer Peak</v>
      </c>
      <c r="H5628">
        <f>IF('Peaker Keys'!$B$29&gt;0,MAX(0,MIN('Peaker Keys'!$B$10,B5628/'Peaker Keys'!$B$29)),0)</f>
        <v>0</v>
      </c>
      <c r="I5628">
        <f>MAX(0,MIN('Peaker Keys'!$B$10,C5628/'Peaker Keys'!$B$30))</f>
        <v>8.6348580877659425E-3</v>
      </c>
      <c r="J5628">
        <f>IF('Peaker Keys'!$B$31=1,H5628,I5628)</f>
        <v>0</v>
      </c>
    </row>
    <row r="5629" spans="1:10" x14ac:dyDescent="0.25">
      <c r="A5629">
        <v>5623</v>
      </c>
      <c r="B5629">
        <v>0</v>
      </c>
      <c r="C5629">
        <v>1030.8</v>
      </c>
      <c r="D5629">
        <f>MOD(A5629-1+'Peaker Keys'!$B$7,'Peaker Keys'!$B$5)</f>
        <v>5646</v>
      </c>
      <c r="E5629">
        <f>INT(D5629/'Peaker Keys'!$B$6)+1</f>
        <v>236</v>
      </c>
      <c r="F5629">
        <f>MOD(D5629,'Peaker Keys'!$B$6)</f>
        <v>6</v>
      </c>
      <c r="G5629" t="str">
        <f>VLOOKUP(E5629,Clustering!$A$6:$B$370,2,FALSE)</f>
        <v>Summer Peak</v>
      </c>
      <c r="H5629">
        <f>IF('Peaker Keys'!$B$29&gt;0,MAX(0,MIN('Peaker Keys'!$B$10,B5629/'Peaker Keys'!$B$29)),0)</f>
        <v>0</v>
      </c>
      <c r="I5629">
        <f>MAX(0,MIN('Peaker Keys'!$B$10,C5629/'Peaker Keys'!$B$30))</f>
        <v>8.6348580877659425E-3</v>
      </c>
      <c r="J5629">
        <f>IF('Peaker Keys'!$B$31=1,H5629,I5629)</f>
        <v>0</v>
      </c>
    </row>
    <row r="5630" spans="1:10" x14ac:dyDescent="0.25">
      <c r="A5630">
        <v>5624</v>
      </c>
      <c r="B5630">
        <v>0</v>
      </c>
      <c r="C5630">
        <v>1030.8</v>
      </c>
      <c r="D5630">
        <f>MOD(A5630-1+'Peaker Keys'!$B$7,'Peaker Keys'!$B$5)</f>
        <v>5647</v>
      </c>
      <c r="E5630">
        <f>INT(D5630/'Peaker Keys'!$B$6)+1</f>
        <v>236</v>
      </c>
      <c r="F5630">
        <f>MOD(D5630,'Peaker Keys'!$B$6)</f>
        <v>7</v>
      </c>
      <c r="G5630" t="str">
        <f>VLOOKUP(E5630,Clustering!$A$6:$B$370,2,FALSE)</f>
        <v>Summer Peak</v>
      </c>
      <c r="H5630">
        <f>IF('Peaker Keys'!$B$29&gt;0,MAX(0,MIN('Peaker Keys'!$B$10,B5630/'Peaker Keys'!$B$29)),0)</f>
        <v>0</v>
      </c>
      <c r="I5630">
        <f>MAX(0,MIN('Peaker Keys'!$B$10,C5630/'Peaker Keys'!$B$30))</f>
        <v>8.6348580877659425E-3</v>
      </c>
      <c r="J5630">
        <f>IF('Peaker Keys'!$B$31=1,H5630,I5630)</f>
        <v>0</v>
      </c>
    </row>
    <row r="5631" spans="1:10" x14ac:dyDescent="0.25">
      <c r="A5631">
        <v>5625</v>
      </c>
      <c r="B5631">
        <v>0</v>
      </c>
      <c r="C5631">
        <v>1030.8</v>
      </c>
      <c r="D5631">
        <f>MOD(A5631-1+'Peaker Keys'!$B$7,'Peaker Keys'!$B$5)</f>
        <v>5648</v>
      </c>
      <c r="E5631">
        <f>INT(D5631/'Peaker Keys'!$B$6)+1</f>
        <v>236</v>
      </c>
      <c r="F5631">
        <f>MOD(D5631,'Peaker Keys'!$B$6)</f>
        <v>8</v>
      </c>
      <c r="G5631" t="str">
        <f>VLOOKUP(E5631,Clustering!$A$6:$B$370,2,FALSE)</f>
        <v>Summer Peak</v>
      </c>
      <c r="H5631">
        <f>IF('Peaker Keys'!$B$29&gt;0,MAX(0,MIN('Peaker Keys'!$B$10,B5631/'Peaker Keys'!$B$29)),0)</f>
        <v>0</v>
      </c>
      <c r="I5631">
        <f>MAX(0,MIN('Peaker Keys'!$B$10,C5631/'Peaker Keys'!$B$30))</f>
        <v>8.6348580877659425E-3</v>
      </c>
      <c r="J5631">
        <f>IF('Peaker Keys'!$B$31=1,H5631,I5631)</f>
        <v>0</v>
      </c>
    </row>
    <row r="5632" spans="1:10" x14ac:dyDescent="0.25">
      <c r="A5632">
        <v>5626</v>
      </c>
      <c r="B5632">
        <v>0</v>
      </c>
      <c r="C5632">
        <v>1030.8</v>
      </c>
      <c r="D5632">
        <f>MOD(A5632-1+'Peaker Keys'!$B$7,'Peaker Keys'!$B$5)</f>
        <v>5649</v>
      </c>
      <c r="E5632">
        <f>INT(D5632/'Peaker Keys'!$B$6)+1</f>
        <v>236</v>
      </c>
      <c r="F5632">
        <f>MOD(D5632,'Peaker Keys'!$B$6)</f>
        <v>9</v>
      </c>
      <c r="G5632" t="str">
        <f>VLOOKUP(E5632,Clustering!$A$6:$B$370,2,FALSE)</f>
        <v>Summer Peak</v>
      </c>
      <c r="H5632">
        <f>IF('Peaker Keys'!$B$29&gt;0,MAX(0,MIN('Peaker Keys'!$B$10,B5632/'Peaker Keys'!$B$29)),0)</f>
        <v>0</v>
      </c>
      <c r="I5632">
        <f>MAX(0,MIN('Peaker Keys'!$B$10,C5632/'Peaker Keys'!$B$30))</f>
        <v>8.6348580877659425E-3</v>
      </c>
      <c r="J5632">
        <f>IF('Peaker Keys'!$B$31=1,H5632,I5632)</f>
        <v>0</v>
      </c>
    </row>
    <row r="5633" spans="1:10" x14ac:dyDescent="0.25">
      <c r="A5633">
        <v>5627</v>
      </c>
      <c r="B5633">
        <v>0</v>
      </c>
      <c r="C5633">
        <v>1030.8</v>
      </c>
      <c r="D5633">
        <f>MOD(A5633-1+'Peaker Keys'!$B$7,'Peaker Keys'!$B$5)</f>
        <v>5650</v>
      </c>
      <c r="E5633">
        <f>INT(D5633/'Peaker Keys'!$B$6)+1</f>
        <v>236</v>
      </c>
      <c r="F5633">
        <f>MOD(D5633,'Peaker Keys'!$B$6)</f>
        <v>10</v>
      </c>
      <c r="G5633" t="str">
        <f>VLOOKUP(E5633,Clustering!$A$6:$B$370,2,FALSE)</f>
        <v>Summer Peak</v>
      </c>
      <c r="H5633">
        <f>IF('Peaker Keys'!$B$29&gt;0,MAX(0,MIN('Peaker Keys'!$B$10,B5633/'Peaker Keys'!$B$29)),0)</f>
        <v>0</v>
      </c>
      <c r="I5633">
        <f>MAX(0,MIN('Peaker Keys'!$B$10,C5633/'Peaker Keys'!$B$30))</f>
        <v>8.6348580877659425E-3</v>
      </c>
      <c r="J5633">
        <f>IF('Peaker Keys'!$B$31=1,H5633,I5633)</f>
        <v>0</v>
      </c>
    </row>
    <row r="5634" spans="1:10" x14ac:dyDescent="0.25">
      <c r="A5634">
        <v>5628</v>
      </c>
      <c r="B5634">
        <v>0</v>
      </c>
      <c r="C5634">
        <v>1094.4000000000001</v>
      </c>
      <c r="D5634">
        <f>MOD(A5634-1+'Peaker Keys'!$B$7,'Peaker Keys'!$B$5)</f>
        <v>5651</v>
      </c>
      <c r="E5634">
        <f>INT(D5634/'Peaker Keys'!$B$6)+1</f>
        <v>236</v>
      </c>
      <c r="F5634">
        <f>MOD(D5634,'Peaker Keys'!$B$6)</f>
        <v>11</v>
      </c>
      <c r="G5634" t="str">
        <f>VLOOKUP(E5634,Clustering!$A$6:$B$370,2,FALSE)</f>
        <v>Summer Peak</v>
      </c>
      <c r="H5634">
        <f>IF('Peaker Keys'!$B$29&gt;0,MAX(0,MIN('Peaker Keys'!$B$10,B5634/'Peaker Keys'!$B$29)),0)</f>
        <v>0</v>
      </c>
      <c r="I5634">
        <f>MAX(0,MIN('Peaker Keys'!$B$10,C5634/'Peaker Keys'!$B$30))</f>
        <v>9.1676258161147162E-3</v>
      </c>
      <c r="J5634">
        <f>IF('Peaker Keys'!$B$31=1,H5634,I5634)</f>
        <v>0</v>
      </c>
    </row>
    <row r="5635" spans="1:10" x14ac:dyDescent="0.25">
      <c r="A5635">
        <v>5629</v>
      </c>
      <c r="B5635">
        <v>0</v>
      </c>
      <c r="C5635">
        <v>1094.4000000000001</v>
      </c>
      <c r="D5635">
        <f>MOD(A5635-1+'Peaker Keys'!$B$7,'Peaker Keys'!$B$5)</f>
        <v>5652</v>
      </c>
      <c r="E5635">
        <f>INT(D5635/'Peaker Keys'!$B$6)+1</f>
        <v>236</v>
      </c>
      <c r="F5635">
        <f>MOD(D5635,'Peaker Keys'!$B$6)</f>
        <v>12</v>
      </c>
      <c r="G5635" t="str">
        <f>VLOOKUP(E5635,Clustering!$A$6:$B$370,2,FALSE)</f>
        <v>Summer Peak</v>
      </c>
      <c r="H5635">
        <f>IF('Peaker Keys'!$B$29&gt;0,MAX(0,MIN('Peaker Keys'!$B$10,B5635/'Peaker Keys'!$B$29)),0)</f>
        <v>0</v>
      </c>
      <c r="I5635">
        <f>MAX(0,MIN('Peaker Keys'!$B$10,C5635/'Peaker Keys'!$B$30))</f>
        <v>9.1676258161147162E-3</v>
      </c>
      <c r="J5635">
        <f>IF('Peaker Keys'!$B$31=1,H5635,I5635)</f>
        <v>0</v>
      </c>
    </row>
    <row r="5636" spans="1:10" x14ac:dyDescent="0.25">
      <c r="A5636">
        <v>5630</v>
      </c>
      <c r="B5636">
        <v>0</v>
      </c>
      <c r="C5636">
        <v>1094.4000000000001</v>
      </c>
      <c r="D5636">
        <f>MOD(A5636-1+'Peaker Keys'!$B$7,'Peaker Keys'!$B$5)</f>
        <v>5653</v>
      </c>
      <c r="E5636">
        <f>INT(D5636/'Peaker Keys'!$B$6)+1</f>
        <v>236</v>
      </c>
      <c r="F5636">
        <f>MOD(D5636,'Peaker Keys'!$B$6)</f>
        <v>13</v>
      </c>
      <c r="G5636" t="str">
        <f>VLOOKUP(E5636,Clustering!$A$6:$B$370,2,FALSE)</f>
        <v>Summer Peak</v>
      </c>
      <c r="H5636">
        <f>IF('Peaker Keys'!$B$29&gt;0,MAX(0,MIN('Peaker Keys'!$B$10,B5636/'Peaker Keys'!$B$29)),0)</f>
        <v>0</v>
      </c>
      <c r="I5636">
        <f>MAX(0,MIN('Peaker Keys'!$B$10,C5636/'Peaker Keys'!$B$30))</f>
        <v>9.1676258161147162E-3</v>
      </c>
      <c r="J5636">
        <f>IF('Peaker Keys'!$B$31=1,H5636,I5636)</f>
        <v>0</v>
      </c>
    </row>
    <row r="5637" spans="1:10" x14ac:dyDescent="0.25">
      <c r="A5637">
        <v>5631</v>
      </c>
      <c r="B5637">
        <v>0</v>
      </c>
      <c r="C5637">
        <v>1094.4000000000001</v>
      </c>
      <c r="D5637">
        <f>MOD(A5637-1+'Peaker Keys'!$B$7,'Peaker Keys'!$B$5)</f>
        <v>5654</v>
      </c>
      <c r="E5637">
        <f>INT(D5637/'Peaker Keys'!$B$6)+1</f>
        <v>236</v>
      </c>
      <c r="F5637">
        <f>MOD(D5637,'Peaker Keys'!$B$6)</f>
        <v>14</v>
      </c>
      <c r="G5637" t="str">
        <f>VLOOKUP(E5637,Clustering!$A$6:$B$370,2,FALSE)</f>
        <v>Summer Peak</v>
      </c>
      <c r="H5637">
        <f>IF('Peaker Keys'!$B$29&gt;0,MAX(0,MIN('Peaker Keys'!$B$10,B5637/'Peaker Keys'!$B$29)),0)</f>
        <v>0</v>
      </c>
      <c r="I5637">
        <f>MAX(0,MIN('Peaker Keys'!$B$10,C5637/'Peaker Keys'!$B$30))</f>
        <v>9.1676258161147162E-3</v>
      </c>
      <c r="J5637">
        <f>IF('Peaker Keys'!$B$31=1,H5637,I5637)</f>
        <v>0</v>
      </c>
    </row>
    <row r="5638" spans="1:10" x14ac:dyDescent="0.25">
      <c r="A5638">
        <v>5632</v>
      </c>
      <c r="B5638">
        <v>0</v>
      </c>
      <c r="C5638">
        <v>1097.0999999999999</v>
      </c>
      <c r="D5638">
        <f>MOD(A5638-1+'Peaker Keys'!$B$7,'Peaker Keys'!$B$5)</f>
        <v>5655</v>
      </c>
      <c r="E5638">
        <f>INT(D5638/'Peaker Keys'!$B$6)+1</f>
        <v>236</v>
      </c>
      <c r="F5638">
        <f>MOD(D5638,'Peaker Keys'!$B$6)</f>
        <v>15</v>
      </c>
      <c r="G5638" t="str">
        <f>VLOOKUP(E5638,Clustering!$A$6:$B$370,2,FALSE)</f>
        <v>Summer Peak</v>
      </c>
      <c r="H5638">
        <f>IF('Peaker Keys'!$B$29&gt;0,MAX(0,MIN('Peaker Keys'!$B$10,B5638/'Peaker Keys'!$B$29)),0)</f>
        <v>0</v>
      </c>
      <c r="I5638">
        <f>MAX(0,MIN('Peaker Keys'!$B$10,C5638/'Peaker Keys'!$B$30))</f>
        <v>9.1902433140163137E-3</v>
      </c>
      <c r="J5638">
        <f>IF('Peaker Keys'!$B$31=1,H5638,I5638)</f>
        <v>0</v>
      </c>
    </row>
    <row r="5639" spans="1:10" x14ac:dyDescent="0.25">
      <c r="A5639">
        <v>5633</v>
      </c>
      <c r="B5639">
        <v>0</v>
      </c>
      <c r="C5639">
        <v>1097.0999999999999</v>
      </c>
      <c r="D5639">
        <f>MOD(A5639-1+'Peaker Keys'!$B$7,'Peaker Keys'!$B$5)</f>
        <v>5656</v>
      </c>
      <c r="E5639">
        <f>INT(D5639/'Peaker Keys'!$B$6)+1</f>
        <v>236</v>
      </c>
      <c r="F5639">
        <f>MOD(D5639,'Peaker Keys'!$B$6)</f>
        <v>16</v>
      </c>
      <c r="G5639" t="str">
        <f>VLOOKUP(E5639,Clustering!$A$6:$B$370,2,FALSE)</f>
        <v>Summer Peak</v>
      </c>
      <c r="H5639">
        <f>IF('Peaker Keys'!$B$29&gt;0,MAX(0,MIN('Peaker Keys'!$B$10,B5639/'Peaker Keys'!$B$29)),0)</f>
        <v>0</v>
      </c>
      <c r="I5639">
        <f>MAX(0,MIN('Peaker Keys'!$B$10,C5639/'Peaker Keys'!$B$30))</f>
        <v>9.1902433140163137E-3</v>
      </c>
      <c r="J5639">
        <f>IF('Peaker Keys'!$B$31=1,H5639,I5639)</f>
        <v>0</v>
      </c>
    </row>
    <row r="5640" spans="1:10" x14ac:dyDescent="0.25">
      <c r="A5640">
        <v>5634</v>
      </c>
      <c r="B5640">
        <v>0</v>
      </c>
      <c r="C5640">
        <v>5212.2</v>
      </c>
      <c r="D5640">
        <f>MOD(A5640-1+'Peaker Keys'!$B$7,'Peaker Keys'!$B$5)</f>
        <v>5657</v>
      </c>
      <c r="E5640">
        <f>INT(D5640/'Peaker Keys'!$B$6)+1</f>
        <v>236</v>
      </c>
      <c r="F5640">
        <f>MOD(D5640,'Peaker Keys'!$B$6)</f>
        <v>17</v>
      </c>
      <c r="G5640" t="str">
        <f>VLOOKUP(E5640,Clustering!$A$6:$B$370,2,FALSE)</f>
        <v>Summer Peak</v>
      </c>
      <c r="H5640">
        <f>IF('Peaker Keys'!$B$29&gt;0,MAX(0,MIN('Peaker Keys'!$B$10,B5640/'Peaker Keys'!$B$29)),0)</f>
        <v>0</v>
      </c>
      <c r="I5640">
        <f>MAX(0,MIN('Peaker Keys'!$B$10,C5640/'Peaker Keys'!$B$30))</f>
        <v>4.3661823171375291E-2</v>
      </c>
      <c r="J5640">
        <f>IF('Peaker Keys'!$B$31=1,H5640,I5640)</f>
        <v>0</v>
      </c>
    </row>
    <row r="5641" spans="1:10" x14ac:dyDescent="0.25">
      <c r="A5641">
        <v>5635</v>
      </c>
      <c r="B5641">
        <v>0</v>
      </c>
      <c r="C5641">
        <v>5926</v>
      </c>
      <c r="D5641">
        <f>MOD(A5641-1+'Peaker Keys'!$B$7,'Peaker Keys'!$B$5)</f>
        <v>5658</v>
      </c>
      <c r="E5641">
        <f>INT(D5641/'Peaker Keys'!$B$6)+1</f>
        <v>236</v>
      </c>
      <c r="F5641">
        <f>MOD(D5641,'Peaker Keys'!$B$6)</f>
        <v>18</v>
      </c>
      <c r="G5641" t="str">
        <f>VLOOKUP(E5641,Clustering!$A$6:$B$370,2,FALSE)</f>
        <v>Summer Peak</v>
      </c>
      <c r="H5641">
        <f>IF('Peaker Keys'!$B$29&gt;0,MAX(0,MIN('Peaker Keys'!$B$10,B5641/'Peaker Keys'!$B$29)),0)</f>
        <v>0</v>
      </c>
      <c r="I5641">
        <f>MAX(0,MIN('Peaker Keys'!$B$10,C5641/'Peaker Keys'!$B$30))</f>
        <v>4.9641219468472046E-2</v>
      </c>
      <c r="J5641">
        <f>IF('Peaker Keys'!$B$31=1,H5641,I5641)</f>
        <v>0</v>
      </c>
    </row>
    <row r="5642" spans="1:10" x14ac:dyDescent="0.25">
      <c r="A5642">
        <v>5636</v>
      </c>
      <c r="B5642">
        <v>0</v>
      </c>
      <c r="C5642">
        <v>3082.1</v>
      </c>
      <c r="D5642">
        <f>MOD(A5642-1+'Peaker Keys'!$B$7,'Peaker Keys'!$B$5)</f>
        <v>5659</v>
      </c>
      <c r="E5642">
        <f>INT(D5642/'Peaker Keys'!$B$6)+1</f>
        <v>236</v>
      </c>
      <c r="F5642">
        <f>MOD(D5642,'Peaker Keys'!$B$6)</f>
        <v>19</v>
      </c>
      <c r="G5642" t="str">
        <f>VLOOKUP(E5642,Clustering!$A$6:$B$370,2,FALSE)</f>
        <v>Summer Peak</v>
      </c>
      <c r="H5642">
        <f>IF('Peaker Keys'!$B$29&gt;0,MAX(0,MIN('Peaker Keys'!$B$10,B5642/'Peaker Keys'!$B$29)),0)</f>
        <v>0</v>
      </c>
      <c r="I5642">
        <f>MAX(0,MIN('Peaker Keys'!$B$10,C5642/'Peaker Keys'!$B$30))</f>
        <v>2.5818292697228767E-2</v>
      </c>
      <c r="J5642">
        <f>IF('Peaker Keys'!$B$31=1,H5642,I5642)</f>
        <v>0</v>
      </c>
    </row>
    <row r="5643" spans="1:10" x14ac:dyDescent="0.25">
      <c r="A5643">
        <v>5637</v>
      </c>
      <c r="B5643">
        <v>0</v>
      </c>
      <c r="C5643">
        <v>2828</v>
      </c>
      <c r="D5643">
        <f>MOD(A5643-1+'Peaker Keys'!$B$7,'Peaker Keys'!$B$5)</f>
        <v>5660</v>
      </c>
      <c r="E5643">
        <f>INT(D5643/'Peaker Keys'!$B$6)+1</f>
        <v>236</v>
      </c>
      <c r="F5643">
        <f>MOD(D5643,'Peaker Keys'!$B$6)</f>
        <v>20</v>
      </c>
      <c r="G5643" t="str">
        <f>VLOOKUP(E5643,Clustering!$A$6:$B$370,2,FALSE)</f>
        <v>Summer Peak</v>
      </c>
      <c r="H5643">
        <f>IF('Peaker Keys'!$B$29&gt;0,MAX(0,MIN('Peaker Keys'!$B$10,B5643/'Peaker Keys'!$B$29)),0)</f>
        <v>0</v>
      </c>
      <c r="I5643">
        <f>MAX(0,MIN('Peaker Keys'!$B$10,C5643/'Peaker Keys'!$B$30))</f>
        <v>2.3689734839156082E-2</v>
      </c>
      <c r="J5643">
        <f>IF('Peaker Keys'!$B$31=1,H5643,I5643)</f>
        <v>0</v>
      </c>
    </row>
    <row r="5644" spans="1:10" x14ac:dyDescent="0.25">
      <c r="A5644">
        <v>5638</v>
      </c>
      <c r="B5644">
        <v>0</v>
      </c>
      <c r="C5644">
        <v>568.5</v>
      </c>
      <c r="D5644">
        <f>MOD(A5644-1+'Peaker Keys'!$B$7,'Peaker Keys'!$B$5)</f>
        <v>5661</v>
      </c>
      <c r="E5644">
        <f>INT(D5644/'Peaker Keys'!$B$6)+1</f>
        <v>236</v>
      </c>
      <c r="F5644">
        <f>MOD(D5644,'Peaker Keys'!$B$6)</f>
        <v>21</v>
      </c>
      <c r="G5644" t="str">
        <f>VLOOKUP(E5644,Clustering!$A$6:$B$370,2,FALSE)</f>
        <v>Summer Peak</v>
      </c>
      <c r="H5644">
        <f>IF('Peaker Keys'!$B$29&gt;0,MAX(0,MIN('Peaker Keys'!$B$10,B5644/'Peaker Keys'!$B$29)),0)</f>
        <v>0</v>
      </c>
      <c r="I5644">
        <f>MAX(0,MIN('Peaker Keys'!$B$10,C5644/'Peaker Keys'!$B$30))</f>
        <v>4.7622398359477482E-3</v>
      </c>
      <c r="J5644">
        <f>IF('Peaker Keys'!$B$31=1,H5644,I5644)</f>
        <v>0</v>
      </c>
    </row>
    <row r="5645" spans="1:10" x14ac:dyDescent="0.25">
      <c r="A5645">
        <v>5639</v>
      </c>
      <c r="B5645">
        <v>0</v>
      </c>
      <c r="C5645">
        <v>539.29999999999995</v>
      </c>
      <c r="D5645">
        <f>MOD(A5645-1+'Peaker Keys'!$B$7,'Peaker Keys'!$B$5)</f>
        <v>5662</v>
      </c>
      <c r="E5645">
        <f>INT(D5645/'Peaker Keys'!$B$6)+1</f>
        <v>236</v>
      </c>
      <c r="F5645">
        <f>MOD(D5645,'Peaker Keys'!$B$6)</f>
        <v>22</v>
      </c>
      <c r="G5645" t="str">
        <f>VLOOKUP(E5645,Clustering!$A$6:$B$370,2,FALSE)</f>
        <v>Summer Peak</v>
      </c>
      <c r="H5645">
        <f>IF('Peaker Keys'!$B$29&gt;0,MAX(0,MIN('Peaker Keys'!$B$10,B5645/'Peaker Keys'!$B$29)),0)</f>
        <v>0</v>
      </c>
      <c r="I5645">
        <f>MAX(0,MIN('Peaker Keys'!$B$10,C5645/'Peaker Keys'!$B$30))</f>
        <v>4.5176357845674942E-3</v>
      </c>
      <c r="J5645">
        <f>IF('Peaker Keys'!$B$31=1,H5645,I5645)</f>
        <v>0</v>
      </c>
    </row>
    <row r="5646" spans="1:10" x14ac:dyDescent="0.25">
      <c r="A5646">
        <v>5640</v>
      </c>
      <c r="B5646">
        <v>0</v>
      </c>
      <c r="C5646">
        <v>539.29999999999995</v>
      </c>
      <c r="D5646">
        <f>MOD(A5646-1+'Peaker Keys'!$B$7,'Peaker Keys'!$B$5)</f>
        <v>5663</v>
      </c>
      <c r="E5646">
        <f>INT(D5646/'Peaker Keys'!$B$6)+1</f>
        <v>236</v>
      </c>
      <c r="F5646">
        <f>MOD(D5646,'Peaker Keys'!$B$6)</f>
        <v>23</v>
      </c>
      <c r="G5646" t="str">
        <f>VLOOKUP(E5646,Clustering!$A$6:$B$370,2,FALSE)</f>
        <v>Summer Peak</v>
      </c>
      <c r="H5646">
        <f>IF('Peaker Keys'!$B$29&gt;0,MAX(0,MIN('Peaker Keys'!$B$10,B5646/'Peaker Keys'!$B$29)),0)</f>
        <v>0</v>
      </c>
      <c r="I5646">
        <f>MAX(0,MIN('Peaker Keys'!$B$10,C5646/'Peaker Keys'!$B$30))</f>
        <v>4.5176357845674942E-3</v>
      </c>
      <c r="J5646">
        <f>IF('Peaker Keys'!$B$31=1,H5646,I5646)</f>
        <v>0</v>
      </c>
    </row>
    <row r="5647" spans="1:10" x14ac:dyDescent="0.25">
      <c r="A5647">
        <v>5641</v>
      </c>
      <c r="B5647">
        <v>0</v>
      </c>
      <c r="C5647">
        <v>539.29999999999995</v>
      </c>
      <c r="D5647">
        <f>MOD(A5647-1+'Peaker Keys'!$B$7,'Peaker Keys'!$B$5)</f>
        <v>5664</v>
      </c>
      <c r="E5647">
        <f>INT(D5647/'Peaker Keys'!$B$6)+1</f>
        <v>237</v>
      </c>
      <c r="F5647">
        <f>MOD(D5647,'Peaker Keys'!$B$6)</f>
        <v>0</v>
      </c>
      <c r="G5647" t="str">
        <f>VLOOKUP(E5647,Clustering!$A$6:$B$370,2,FALSE)</f>
        <v>Summer Peak</v>
      </c>
      <c r="H5647">
        <f>IF('Peaker Keys'!$B$29&gt;0,MAX(0,MIN('Peaker Keys'!$B$10,B5647/'Peaker Keys'!$B$29)),0)</f>
        <v>0</v>
      </c>
      <c r="I5647">
        <f>MAX(0,MIN('Peaker Keys'!$B$10,C5647/'Peaker Keys'!$B$30))</f>
        <v>4.5176357845674942E-3</v>
      </c>
      <c r="J5647">
        <f>IF('Peaker Keys'!$B$31=1,H5647,I5647)</f>
        <v>0</v>
      </c>
    </row>
    <row r="5648" spans="1:10" x14ac:dyDescent="0.25">
      <c r="A5648">
        <v>5642</v>
      </c>
      <c r="B5648">
        <v>0</v>
      </c>
      <c r="C5648">
        <v>539.29999999999995</v>
      </c>
      <c r="D5648">
        <f>MOD(A5648-1+'Peaker Keys'!$B$7,'Peaker Keys'!$B$5)</f>
        <v>5665</v>
      </c>
      <c r="E5648">
        <f>INT(D5648/'Peaker Keys'!$B$6)+1</f>
        <v>237</v>
      </c>
      <c r="F5648">
        <f>MOD(D5648,'Peaker Keys'!$B$6)</f>
        <v>1</v>
      </c>
      <c r="G5648" t="str">
        <f>VLOOKUP(E5648,Clustering!$A$6:$B$370,2,FALSE)</f>
        <v>Summer Peak</v>
      </c>
      <c r="H5648">
        <f>IF('Peaker Keys'!$B$29&gt;0,MAX(0,MIN('Peaker Keys'!$B$10,B5648/'Peaker Keys'!$B$29)),0)</f>
        <v>0</v>
      </c>
      <c r="I5648">
        <f>MAX(0,MIN('Peaker Keys'!$B$10,C5648/'Peaker Keys'!$B$30))</f>
        <v>4.5176357845674942E-3</v>
      </c>
      <c r="J5648">
        <f>IF('Peaker Keys'!$B$31=1,H5648,I5648)</f>
        <v>0</v>
      </c>
    </row>
    <row r="5649" spans="1:10" x14ac:dyDescent="0.25">
      <c r="A5649">
        <v>5643</v>
      </c>
      <c r="B5649">
        <v>0</v>
      </c>
      <c r="C5649">
        <v>539.29999999999995</v>
      </c>
      <c r="D5649">
        <f>MOD(A5649-1+'Peaker Keys'!$B$7,'Peaker Keys'!$B$5)</f>
        <v>5666</v>
      </c>
      <c r="E5649">
        <f>INT(D5649/'Peaker Keys'!$B$6)+1</f>
        <v>237</v>
      </c>
      <c r="F5649">
        <f>MOD(D5649,'Peaker Keys'!$B$6)</f>
        <v>2</v>
      </c>
      <c r="G5649" t="str">
        <f>VLOOKUP(E5649,Clustering!$A$6:$B$370,2,FALSE)</f>
        <v>Summer Peak</v>
      </c>
      <c r="H5649">
        <f>IF('Peaker Keys'!$B$29&gt;0,MAX(0,MIN('Peaker Keys'!$B$10,B5649/'Peaker Keys'!$B$29)),0)</f>
        <v>0</v>
      </c>
      <c r="I5649">
        <f>MAX(0,MIN('Peaker Keys'!$B$10,C5649/'Peaker Keys'!$B$30))</f>
        <v>4.5176357845674942E-3</v>
      </c>
      <c r="J5649">
        <f>IF('Peaker Keys'!$B$31=1,H5649,I5649)</f>
        <v>0</v>
      </c>
    </row>
    <row r="5650" spans="1:10" x14ac:dyDescent="0.25">
      <c r="A5650">
        <v>5644</v>
      </c>
      <c r="B5650">
        <v>0</v>
      </c>
      <c r="C5650">
        <v>501.2</v>
      </c>
      <c r="D5650">
        <f>MOD(A5650-1+'Peaker Keys'!$B$7,'Peaker Keys'!$B$5)</f>
        <v>5667</v>
      </c>
      <c r="E5650">
        <f>INT(D5650/'Peaker Keys'!$B$6)+1</f>
        <v>237</v>
      </c>
      <c r="F5650">
        <f>MOD(D5650,'Peaker Keys'!$B$6)</f>
        <v>3</v>
      </c>
      <c r="G5650" t="str">
        <f>VLOOKUP(E5650,Clustering!$A$6:$B$370,2,FALSE)</f>
        <v>Summer Peak</v>
      </c>
      <c r="H5650">
        <f>IF('Peaker Keys'!$B$29&gt;0,MAX(0,MIN('Peaker Keys'!$B$10,B5650/'Peaker Keys'!$B$29)),0)</f>
        <v>0</v>
      </c>
      <c r="I5650">
        <f>MAX(0,MIN('Peaker Keys'!$B$10,C5650/'Peaker Keys'!$B$30))</f>
        <v>4.1984777586227115E-3</v>
      </c>
      <c r="J5650">
        <f>IF('Peaker Keys'!$B$31=1,H5650,I5650)</f>
        <v>0</v>
      </c>
    </row>
    <row r="5651" spans="1:10" x14ac:dyDescent="0.25">
      <c r="A5651">
        <v>5645</v>
      </c>
      <c r="B5651">
        <v>0</v>
      </c>
      <c r="C5651">
        <v>480.4</v>
      </c>
      <c r="D5651">
        <f>MOD(A5651-1+'Peaker Keys'!$B$7,'Peaker Keys'!$B$5)</f>
        <v>5668</v>
      </c>
      <c r="E5651">
        <f>INT(D5651/'Peaker Keys'!$B$6)+1</f>
        <v>237</v>
      </c>
      <c r="F5651">
        <f>MOD(D5651,'Peaker Keys'!$B$6)</f>
        <v>4</v>
      </c>
      <c r="G5651" t="str">
        <f>VLOOKUP(E5651,Clustering!$A$6:$B$370,2,FALSE)</f>
        <v>Summer Peak</v>
      </c>
      <c r="H5651">
        <f>IF('Peaker Keys'!$B$29&gt;0,MAX(0,MIN('Peaker Keys'!$B$10,B5651/'Peaker Keys'!$B$29)),0)</f>
        <v>0</v>
      </c>
      <c r="I5651">
        <f>MAX(0,MIN('Peaker Keys'!$B$10,C5651/'Peaker Keys'!$B$30))</f>
        <v>4.0242392562696537E-3</v>
      </c>
      <c r="J5651">
        <f>IF('Peaker Keys'!$B$31=1,H5651,I5651)</f>
        <v>0</v>
      </c>
    </row>
    <row r="5652" spans="1:10" x14ac:dyDescent="0.25">
      <c r="A5652">
        <v>5646</v>
      </c>
      <c r="B5652">
        <v>0</v>
      </c>
      <c r="C5652">
        <v>475.6</v>
      </c>
      <c r="D5652">
        <f>MOD(A5652-1+'Peaker Keys'!$B$7,'Peaker Keys'!$B$5)</f>
        <v>5669</v>
      </c>
      <c r="E5652">
        <f>INT(D5652/'Peaker Keys'!$B$6)+1</f>
        <v>237</v>
      </c>
      <c r="F5652">
        <f>MOD(D5652,'Peaker Keys'!$B$6)</f>
        <v>5</v>
      </c>
      <c r="G5652" t="str">
        <f>VLOOKUP(E5652,Clustering!$A$6:$B$370,2,FALSE)</f>
        <v>Summer Peak</v>
      </c>
      <c r="H5652">
        <f>IF('Peaker Keys'!$B$29&gt;0,MAX(0,MIN('Peaker Keys'!$B$10,B5652/'Peaker Keys'!$B$29)),0)</f>
        <v>0</v>
      </c>
      <c r="I5652">
        <f>MAX(0,MIN('Peaker Keys'!$B$10,C5652/'Peaker Keys'!$B$30))</f>
        <v>3.9840303711112567E-3</v>
      </c>
      <c r="J5652">
        <f>IF('Peaker Keys'!$B$31=1,H5652,I5652)</f>
        <v>0</v>
      </c>
    </row>
    <row r="5653" spans="1:10" x14ac:dyDescent="0.25">
      <c r="A5653">
        <v>5647</v>
      </c>
      <c r="B5653">
        <v>0</v>
      </c>
      <c r="C5653">
        <v>475.6</v>
      </c>
      <c r="D5653">
        <f>MOD(A5653-1+'Peaker Keys'!$B$7,'Peaker Keys'!$B$5)</f>
        <v>5670</v>
      </c>
      <c r="E5653">
        <f>INT(D5653/'Peaker Keys'!$B$6)+1</f>
        <v>237</v>
      </c>
      <c r="F5653">
        <f>MOD(D5653,'Peaker Keys'!$B$6)</f>
        <v>6</v>
      </c>
      <c r="G5653" t="str">
        <f>VLOOKUP(E5653,Clustering!$A$6:$B$370,2,FALSE)</f>
        <v>Summer Peak</v>
      </c>
      <c r="H5653">
        <f>IF('Peaker Keys'!$B$29&gt;0,MAX(0,MIN('Peaker Keys'!$B$10,B5653/'Peaker Keys'!$B$29)),0)</f>
        <v>0</v>
      </c>
      <c r="I5653">
        <f>MAX(0,MIN('Peaker Keys'!$B$10,C5653/'Peaker Keys'!$B$30))</f>
        <v>3.9840303711112567E-3</v>
      </c>
      <c r="J5653">
        <f>IF('Peaker Keys'!$B$31=1,H5653,I5653)</f>
        <v>0</v>
      </c>
    </row>
    <row r="5654" spans="1:10" x14ac:dyDescent="0.25">
      <c r="A5654">
        <v>5648</v>
      </c>
      <c r="B5654">
        <v>0</v>
      </c>
      <c r="C5654">
        <v>475.6</v>
      </c>
      <c r="D5654">
        <f>MOD(A5654-1+'Peaker Keys'!$B$7,'Peaker Keys'!$B$5)</f>
        <v>5671</v>
      </c>
      <c r="E5654">
        <f>INT(D5654/'Peaker Keys'!$B$6)+1</f>
        <v>237</v>
      </c>
      <c r="F5654">
        <f>MOD(D5654,'Peaker Keys'!$B$6)</f>
        <v>7</v>
      </c>
      <c r="G5654" t="str">
        <f>VLOOKUP(E5654,Clustering!$A$6:$B$370,2,FALSE)</f>
        <v>Summer Peak</v>
      </c>
      <c r="H5654">
        <f>IF('Peaker Keys'!$B$29&gt;0,MAX(0,MIN('Peaker Keys'!$B$10,B5654/'Peaker Keys'!$B$29)),0)</f>
        <v>0</v>
      </c>
      <c r="I5654">
        <f>MAX(0,MIN('Peaker Keys'!$B$10,C5654/'Peaker Keys'!$B$30))</f>
        <v>3.9840303711112567E-3</v>
      </c>
      <c r="J5654">
        <f>IF('Peaker Keys'!$B$31=1,H5654,I5654)</f>
        <v>0</v>
      </c>
    </row>
    <row r="5655" spans="1:10" x14ac:dyDescent="0.25">
      <c r="A5655">
        <v>5649</v>
      </c>
      <c r="B5655">
        <v>0</v>
      </c>
      <c r="C5655">
        <v>475.6</v>
      </c>
      <c r="D5655">
        <f>MOD(A5655-1+'Peaker Keys'!$B$7,'Peaker Keys'!$B$5)</f>
        <v>5672</v>
      </c>
      <c r="E5655">
        <f>INT(D5655/'Peaker Keys'!$B$6)+1</f>
        <v>237</v>
      </c>
      <c r="F5655">
        <f>MOD(D5655,'Peaker Keys'!$B$6)</f>
        <v>8</v>
      </c>
      <c r="G5655" t="str">
        <f>VLOOKUP(E5655,Clustering!$A$6:$B$370,2,FALSE)</f>
        <v>Summer Peak</v>
      </c>
      <c r="H5655">
        <f>IF('Peaker Keys'!$B$29&gt;0,MAX(0,MIN('Peaker Keys'!$B$10,B5655/'Peaker Keys'!$B$29)),0)</f>
        <v>0</v>
      </c>
      <c r="I5655">
        <f>MAX(0,MIN('Peaker Keys'!$B$10,C5655/'Peaker Keys'!$B$30))</f>
        <v>3.9840303711112567E-3</v>
      </c>
      <c r="J5655">
        <f>IF('Peaker Keys'!$B$31=1,H5655,I5655)</f>
        <v>0</v>
      </c>
    </row>
    <row r="5656" spans="1:10" x14ac:dyDescent="0.25">
      <c r="A5656">
        <v>5650</v>
      </c>
      <c r="B5656">
        <v>0</v>
      </c>
      <c r="C5656">
        <v>475.6</v>
      </c>
      <c r="D5656">
        <f>MOD(A5656-1+'Peaker Keys'!$B$7,'Peaker Keys'!$B$5)</f>
        <v>5673</v>
      </c>
      <c r="E5656">
        <f>INT(D5656/'Peaker Keys'!$B$6)+1</f>
        <v>237</v>
      </c>
      <c r="F5656">
        <f>MOD(D5656,'Peaker Keys'!$B$6)</f>
        <v>9</v>
      </c>
      <c r="G5656" t="str">
        <f>VLOOKUP(E5656,Clustering!$A$6:$B$370,2,FALSE)</f>
        <v>Summer Peak</v>
      </c>
      <c r="H5656">
        <f>IF('Peaker Keys'!$B$29&gt;0,MAX(0,MIN('Peaker Keys'!$B$10,B5656/'Peaker Keys'!$B$29)),0)</f>
        <v>0</v>
      </c>
      <c r="I5656">
        <f>MAX(0,MIN('Peaker Keys'!$B$10,C5656/'Peaker Keys'!$B$30))</f>
        <v>3.9840303711112567E-3</v>
      </c>
      <c r="J5656">
        <f>IF('Peaker Keys'!$B$31=1,H5656,I5656)</f>
        <v>0</v>
      </c>
    </row>
    <row r="5657" spans="1:10" x14ac:dyDescent="0.25">
      <c r="A5657">
        <v>5651</v>
      </c>
      <c r="B5657">
        <v>0</v>
      </c>
      <c r="C5657">
        <v>475.6</v>
      </c>
      <c r="D5657">
        <f>MOD(A5657-1+'Peaker Keys'!$B$7,'Peaker Keys'!$B$5)</f>
        <v>5674</v>
      </c>
      <c r="E5657">
        <f>INT(D5657/'Peaker Keys'!$B$6)+1</f>
        <v>237</v>
      </c>
      <c r="F5657">
        <f>MOD(D5657,'Peaker Keys'!$B$6)</f>
        <v>10</v>
      </c>
      <c r="G5657" t="str">
        <f>VLOOKUP(E5657,Clustering!$A$6:$B$370,2,FALSE)</f>
        <v>Summer Peak</v>
      </c>
      <c r="H5657">
        <f>IF('Peaker Keys'!$B$29&gt;0,MAX(0,MIN('Peaker Keys'!$B$10,B5657/'Peaker Keys'!$B$29)),0)</f>
        <v>0</v>
      </c>
      <c r="I5657">
        <f>MAX(0,MIN('Peaker Keys'!$B$10,C5657/'Peaker Keys'!$B$30))</f>
        <v>3.9840303711112567E-3</v>
      </c>
      <c r="J5657">
        <f>IF('Peaker Keys'!$B$31=1,H5657,I5657)</f>
        <v>0</v>
      </c>
    </row>
    <row r="5658" spans="1:10" x14ac:dyDescent="0.25">
      <c r="A5658">
        <v>5652</v>
      </c>
      <c r="B5658">
        <v>0</v>
      </c>
      <c r="C5658">
        <v>501.3</v>
      </c>
      <c r="D5658">
        <f>MOD(A5658-1+'Peaker Keys'!$B$7,'Peaker Keys'!$B$5)</f>
        <v>5675</v>
      </c>
      <c r="E5658">
        <f>INT(D5658/'Peaker Keys'!$B$6)+1</f>
        <v>237</v>
      </c>
      <c r="F5658">
        <f>MOD(D5658,'Peaker Keys'!$B$6)</f>
        <v>11</v>
      </c>
      <c r="G5658" t="str">
        <f>VLOOKUP(E5658,Clustering!$A$6:$B$370,2,FALSE)</f>
        <v>Summer Peak</v>
      </c>
      <c r="H5658">
        <f>IF('Peaker Keys'!$B$29&gt;0,MAX(0,MIN('Peaker Keys'!$B$10,B5658/'Peaker Keys'!$B$29)),0)</f>
        <v>0</v>
      </c>
      <c r="I5658">
        <f>MAX(0,MIN('Peaker Keys'!$B$10,C5658/'Peaker Keys'!$B$30))</f>
        <v>4.1993154437301779E-3</v>
      </c>
      <c r="J5658">
        <f>IF('Peaker Keys'!$B$31=1,H5658,I5658)</f>
        <v>0</v>
      </c>
    </row>
    <row r="5659" spans="1:10" x14ac:dyDescent="0.25">
      <c r="A5659">
        <v>5653</v>
      </c>
      <c r="B5659">
        <v>0</v>
      </c>
      <c r="C5659">
        <v>539.29999999999995</v>
      </c>
      <c r="D5659">
        <f>MOD(A5659-1+'Peaker Keys'!$B$7,'Peaker Keys'!$B$5)</f>
        <v>5676</v>
      </c>
      <c r="E5659">
        <f>INT(D5659/'Peaker Keys'!$B$6)+1</f>
        <v>237</v>
      </c>
      <c r="F5659">
        <f>MOD(D5659,'Peaker Keys'!$B$6)</f>
        <v>12</v>
      </c>
      <c r="G5659" t="str">
        <f>VLOOKUP(E5659,Clustering!$A$6:$B$370,2,FALSE)</f>
        <v>Summer Peak</v>
      </c>
      <c r="H5659">
        <f>IF('Peaker Keys'!$B$29&gt;0,MAX(0,MIN('Peaker Keys'!$B$10,B5659/'Peaker Keys'!$B$29)),0)</f>
        <v>0</v>
      </c>
      <c r="I5659">
        <f>MAX(0,MIN('Peaker Keys'!$B$10,C5659/'Peaker Keys'!$B$30))</f>
        <v>4.5176357845674942E-3</v>
      </c>
      <c r="J5659">
        <f>IF('Peaker Keys'!$B$31=1,H5659,I5659)</f>
        <v>0</v>
      </c>
    </row>
    <row r="5660" spans="1:10" x14ac:dyDescent="0.25">
      <c r="A5660">
        <v>5654</v>
      </c>
      <c r="B5660">
        <v>0</v>
      </c>
      <c r="C5660">
        <v>539.29999999999995</v>
      </c>
      <c r="D5660">
        <f>MOD(A5660-1+'Peaker Keys'!$B$7,'Peaker Keys'!$B$5)</f>
        <v>5677</v>
      </c>
      <c r="E5660">
        <f>INT(D5660/'Peaker Keys'!$B$6)+1</f>
        <v>237</v>
      </c>
      <c r="F5660">
        <f>MOD(D5660,'Peaker Keys'!$B$6)</f>
        <v>13</v>
      </c>
      <c r="G5660" t="str">
        <f>VLOOKUP(E5660,Clustering!$A$6:$B$370,2,FALSE)</f>
        <v>Summer Peak</v>
      </c>
      <c r="H5660">
        <f>IF('Peaker Keys'!$B$29&gt;0,MAX(0,MIN('Peaker Keys'!$B$10,B5660/'Peaker Keys'!$B$29)),0)</f>
        <v>0</v>
      </c>
      <c r="I5660">
        <f>MAX(0,MIN('Peaker Keys'!$B$10,C5660/'Peaker Keys'!$B$30))</f>
        <v>4.5176357845674942E-3</v>
      </c>
      <c r="J5660">
        <f>IF('Peaker Keys'!$B$31=1,H5660,I5660)</f>
        <v>0</v>
      </c>
    </row>
    <row r="5661" spans="1:10" x14ac:dyDescent="0.25">
      <c r="A5661">
        <v>5655</v>
      </c>
      <c r="B5661">
        <v>0</v>
      </c>
      <c r="C5661">
        <v>1081.2</v>
      </c>
      <c r="D5661">
        <f>MOD(A5661-1+'Peaker Keys'!$B$7,'Peaker Keys'!$B$5)</f>
        <v>5678</v>
      </c>
      <c r="E5661">
        <f>INT(D5661/'Peaker Keys'!$B$6)+1</f>
        <v>237</v>
      </c>
      <c r="F5661">
        <f>MOD(D5661,'Peaker Keys'!$B$6)</f>
        <v>14</v>
      </c>
      <c r="G5661" t="str">
        <f>VLOOKUP(E5661,Clustering!$A$6:$B$370,2,FALSE)</f>
        <v>Summer Peak</v>
      </c>
      <c r="H5661">
        <f>IF('Peaker Keys'!$B$29&gt;0,MAX(0,MIN('Peaker Keys'!$B$10,B5661/'Peaker Keys'!$B$29)),0)</f>
        <v>0</v>
      </c>
      <c r="I5661">
        <f>MAX(0,MIN('Peaker Keys'!$B$10,C5661/'Peaker Keys'!$B$30))</f>
        <v>9.057051381929122E-3</v>
      </c>
      <c r="J5661">
        <f>IF('Peaker Keys'!$B$31=1,H5661,I5661)</f>
        <v>0</v>
      </c>
    </row>
    <row r="5662" spans="1:10" x14ac:dyDescent="0.25">
      <c r="A5662">
        <v>5656</v>
      </c>
      <c r="B5662">
        <v>0</v>
      </c>
      <c r="C5662">
        <v>2239.6999999999998</v>
      </c>
      <c r="D5662">
        <f>MOD(A5662-1+'Peaker Keys'!$B$7,'Peaker Keys'!$B$5)</f>
        <v>5679</v>
      </c>
      <c r="E5662">
        <f>INT(D5662/'Peaker Keys'!$B$6)+1</f>
        <v>237</v>
      </c>
      <c r="F5662">
        <f>MOD(D5662,'Peaker Keys'!$B$6)</f>
        <v>15</v>
      </c>
      <c r="G5662" t="str">
        <f>VLOOKUP(E5662,Clustering!$A$6:$B$370,2,FALSE)</f>
        <v>Summer Peak</v>
      </c>
      <c r="H5662">
        <f>IF('Peaker Keys'!$B$29&gt;0,MAX(0,MIN('Peaker Keys'!$B$10,B5662/'Peaker Keys'!$B$29)),0)</f>
        <v>0</v>
      </c>
      <c r="I5662">
        <f>MAX(0,MIN('Peaker Keys'!$B$10,C5662/'Peaker Keys'!$B$30))</f>
        <v>1.876163335192994E-2</v>
      </c>
      <c r="J5662">
        <f>IF('Peaker Keys'!$B$31=1,H5662,I5662)</f>
        <v>0</v>
      </c>
    </row>
    <row r="5663" spans="1:10" x14ac:dyDescent="0.25">
      <c r="A5663">
        <v>5657</v>
      </c>
      <c r="B5663">
        <v>0</v>
      </c>
      <c r="C5663">
        <v>4430.3</v>
      </c>
      <c r="D5663">
        <f>MOD(A5663-1+'Peaker Keys'!$B$7,'Peaker Keys'!$B$5)</f>
        <v>5680</v>
      </c>
      <c r="E5663">
        <f>INT(D5663/'Peaker Keys'!$B$6)+1</f>
        <v>237</v>
      </c>
      <c r="F5663">
        <f>MOD(D5663,'Peaker Keys'!$B$6)</f>
        <v>16</v>
      </c>
      <c r="G5663" t="str">
        <f>VLOOKUP(E5663,Clustering!$A$6:$B$370,2,FALSE)</f>
        <v>Summer Peak</v>
      </c>
      <c r="H5663">
        <f>IF('Peaker Keys'!$B$29&gt;0,MAX(0,MIN('Peaker Keys'!$B$10,B5663/'Peaker Keys'!$B$29)),0)</f>
        <v>0</v>
      </c>
      <c r="I5663">
        <f>MAX(0,MIN('Peaker Keys'!$B$10,C5663/'Peaker Keys'!$B$30))</f>
        <v>3.7111963316093774E-2</v>
      </c>
      <c r="J5663">
        <f>IF('Peaker Keys'!$B$31=1,H5663,I5663)</f>
        <v>0</v>
      </c>
    </row>
    <row r="5664" spans="1:10" x14ac:dyDescent="0.25">
      <c r="A5664">
        <v>5658</v>
      </c>
      <c r="B5664">
        <v>0</v>
      </c>
      <c r="C5664">
        <v>13538.7</v>
      </c>
      <c r="D5664">
        <f>MOD(A5664-1+'Peaker Keys'!$B$7,'Peaker Keys'!$B$5)</f>
        <v>5681</v>
      </c>
      <c r="E5664">
        <f>INT(D5664/'Peaker Keys'!$B$6)+1</f>
        <v>237</v>
      </c>
      <c r="F5664">
        <f>MOD(D5664,'Peaker Keys'!$B$6)</f>
        <v>17</v>
      </c>
      <c r="G5664" t="str">
        <f>VLOOKUP(E5664,Clustering!$A$6:$B$370,2,FALSE)</f>
        <v>Summer Peak</v>
      </c>
      <c r="H5664">
        <f>IF('Peaker Keys'!$B$29&gt;0,MAX(0,MIN('Peaker Keys'!$B$10,B5664/'Peaker Keys'!$B$29)),0)</f>
        <v>0</v>
      </c>
      <c r="I5664">
        <f>MAX(0,MIN('Peaker Keys'!$B$10,C5664/'Peaker Keys'!$B$30))</f>
        <v>0.11341167364458361</v>
      </c>
      <c r="J5664">
        <f>IF('Peaker Keys'!$B$31=1,H5664,I5664)</f>
        <v>0</v>
      </c>
    </row>
    <row r="5665" spans="1:10" x14ac:dyDescent="0.25">
      <c r="A5665">
        <v>5659</v>
      </c>
      <c r="B5665">
        <v>0</v>
      </c>
      <c r="C5665">
        <v>14065.5</v>
      </c>
      <c r="D5665">
        <f>MOD(A5665-1+'Peaker Keys'!$B$7,'Peaker Keys'!$B$5)</f>
        <v>5682</v>
      </c>
      <c r="E5665">
        <f>INT(D5665/'Peaker Keys'!$B$6)+1</f>
        <v>237</v>
      </c>
      <c r="F5665">
        <f>MOD(D5665,'Peaker Keys'!$B$6)</f>
        <v>18</v>
      </c>
      <c r="G5665" t="str">
        <f>VLOOKUP(E5665,Clustering!$A$6:$B$370,2,FALSE)</f>
        <v>Summer Peak</v>
      </c>
      <c r="H5665">
        <f>IF('Peaker Keys'!$B$29&gt;0,MAX(0,MIN('Peaker Keys'!$B$10,B5665/'Peaker Keys'!$B$29)),0)</f>
        <v>0</v>
      </c>
      <c r="I5665">
        <f>MAX(0,MIN('Peaker Keys'!$B$10,C5665/'Peaker Keys'!$B$30))</f>
        <v>0.11782459879071777</v>
      </c>
      <c r="J5665">
        <f>IF('Peaker Keys'!$B$31=1,H5665,I5665)</f>
        <v>0</v>
      </c>
    </row>
    <row r="5666" spans="1:10" x14ac:dyDescent="0.25">
      <c r="A5666">
        <v>5660</v>
      </c>
      <c r="B5666">
        <v>0</v>
      </c>
      <c r="C5666">
        <v>8432.7999999999993</v>
      </c>
      <c r="D5666">
        <f>MOD(A5666-1+'Peaker Keys'!$B$7,'Peaker Keys'!$B$5)</f>
        <v>5683</v>
      </c>
      <c r="E5666">
        <f>INT(D5666/'Peaker Keys'!$B$6)+1</f>
        <v>237</v>
      </c>
      <c r="F5666">
        <f>MOD(D5666,'Peaker Keys'!$B$6)</f>
        <v>19</v>
      </c>
      <c r="G5666" t="str">
        <f>VLOOKUP(E5666,Clustering!$A$6:$B$370,2,FALSE)</f>
        <v>Summer Peak</v>
      </c>
      <c r="H5666">
        <f>IF('Peaker Keys'!$B$29&gt;0,MAX(0,MIN('Peaker Keys'!$B$10,B5666/'Peaker Keys'!$B$29)),0)</f>
        <v>0</v>
      </c>
      <c r="I5666">
        <f>MAX(0,MIN('Peaker Keys'!$B$10,C5666/'Peaker Keys'!$B$30))</f>
        <v>7.0640309742445326E-2</v>
      </c>
      <c r="J5666">
        <f>IF('Peaker Keys'!$B$31=1,H5666,I5666)</f>
        <v>0</v>
      </c>
    </row>
    <row r="5667" spans="1:10" x14ac:dyDescent="0.25">
      <c r="A5667">
        <v>5661</v>
      </c>
      <c r="B5667">
        <v>0</v>
      </c>
      <c r="C5667">
        <v>5676.1</v>
      </c>
      <c r="D5667">
        <f>MOD(A5667-1+'Peaker Keys'!$B$7,'Peaker Keys'!$B$5)</f>
        <v>5684</v>
      </c>
      <c r="E5667">
        <f>INT(D5667/'Peaker Keys'!$B$6)+1</f>
        <v>237</v>
      </c>
      <c r="F5667">
        <f>MOD(D5667,'Peaker Keys'!$B$6)</f>
        <v>20</v>
      </c>
      <c r="G5667" t="str">
        <f>VLOOKUP(E5667,Clustering!$A$6:$B$370,2,FALSE)</f>
        <v>Summer Peak</v>
      </c>
      <c r="H5667">
        <f>IF('Peaker Keys'!$B$29&gt;0,MAX(0,MIN('Peaker Keys'!$B$10,B5667/'Peaker Keys'!$B$29)),0)</f>
        <v>0</v>
      </c>
      <c r="I5667">
        <f>MAX(0,MIN('Peaker Keys'!$B$10,C5667/'Peaker Keys'!$B$30))</f>
        <v>4.7547844384912955E-2</v>
      </c>
      <c r="J5667">
        <f>IF('Peaker Keys'!$B$31=1,H5667,I5667)</f>
        <v>0</v>
      </c>
    </row>
    <row r="5668" spans="1:10" x14ac:dyDescent="0.25">
      <c r="A5668">
        <v>5662</v>
      </c>
      <c r="B5668">
        <v>0</v>
      </c>
      <c r="C5668">
        <v>2642.3</v>
      </c>
      <c r="D5668">
        <f>MOD(A5668-1+'Peaker Keys'!$B$7,'Peaker Keys'!$B$5)</f>
        <v>5685</v>
      </c>
      <c r="E5668">
        <f>INT(D5668/'Peaker Keys'!$B$6)+1</f>
        <v>237</v>
      </c>
      <c r="F5668">
        <f>MOD(D5668,'Peaker Keys'!$B$6)</f>
        <v>21</v>
      </c>
      <c r="G5668" t="str">
        <f>VLOOKUP(E5668,Clustering!$A$6:$B$370,2,FALSE)</f>
        <v>Summer Peak</v>
      </c>
      <c r="H5668">
        <f>IF('Peaker Keys'!$B$29&gt;0,MAX(0,MIN('Peaker Keys'!$B$10,B5668/'Peaker Keys'!$B$29)),0)</f>
        <v>0</v>
      </c>
      <c r="I5668">
        <f>MAX(0,MIN('Peaker Keys'!$B$10,C5668/'Peaker Keys'!$B$30))</f>
        <v>2.2134153594590564E-2</v>
      </c>
      <c r="J5668">
        <f>IF('Peaker Keys'!$B$31=1,H5668,I5668)</f>
        <v>0</v>
      </c>
    </row>
    <row r="5669" spans="1:10" x14ac:dyDescent="0.25">
      <c r="A5669">
        <v>5663</v>
      </c>
      <c r="B5669">
        <v>0</v>
      </c>
      <c r="C5669">
        <v>1199.8</v>
      </c>
      <c r="D5669">
        <f>MOD(A5669-1+'Peaker Keys'!$B$7,'Peaker Keys'!$B$5)</f>
        <v>5686</v>
      </c>
      <c r="E5669">
        <f>INT(D5669/'Peaker Keys'!$B$6)+1</f>
        <v>237</v>
      </c>
      <c r="F5669">
        <f>MOD(D5669,'Peaker Keys'!$B$6)</f>
        <v>22</v>
      </c>
      <c r="G5669" t="str">
        <f>VLOOKUP(E5669,Clustering!$A$6:$B$370,2,FALSE)</f>
        <v>Summer Peak</v>
      </c>
      <c r="H5669">
        <f>IF('Peaker Keys'!$B$29&gt;0,MAX(0,MIN('Peaker Keys'!$B$10,B5669/'Peaker Keys'!$B$29)),0)</f>
        <v>0</v>
      </c>
      <c r="I5669">
        <f>MAX(0,MIN('Peaker Keys'!$B$10,C5669/'Peaker Keys'!$B$30))</f>
        <v>1.0050545919384535E-2</v>
      </c>
      <c r="J5669">
        <f>IF('Peaker Keys'!$B$31=1,H5669,I5669)</f>
        <v>0</v>
      </c>
    </row>
    <row r="5670" spans="1:10" x14ac:dyDescent="0.25">
      <c r="A5670">
        <v>5664</v>
      </c>
      <c r="B5670">
        <v>0</v>
      </c>
      <c r="C5670">
        <v>1199.8</v>
      </c>
      <c r="D5670">
        <f>MOD(A5670-1+'Peaker Keys'!$B$7,'Peaker Keys'!$B$5)</f>
        <v>5687</v>
      </c>
      <c r="E5670">
        <f>INT(D5670/'Peaker Keys'!$B$6)+1</f>
        <v>237</v>
      </c>
      <c r="F5670">
        <f>MOD(D5670,'Peaker Keys'!$B$6)</f>
        <v>23</v>
      </c>
      <c r="G5670" t="str">
        <f>VLOOKUP(E5670,Clustering!$A$6:$B$370,2,FALSE)</f>
        <v>Summer Peak</v>
      </c>
      <c r="H5670">
        <f>IF('Peaker Keys'!$B$29&gt;0,MAX(0,MIN('Peaker Keys'!$B$10,B5670/'Peaker Keys'!$B$29)),0)</f>
        <v>0</v>
      </c>
      <c r="I5670">
        <f>MAX(0,MIN('Peaker Keys'!$B$10,C5670/'Peaker Keys'!$B$30))</f>
        <v>1.0050545919384535E-2</v>
      </c>
      <c r="J5670">
        <f>IF('Peaker Keys'!$B$31=1,H5670,I5670)</f>
        <v>0</v>
      </c>
    </row>
    <row r="5671" spans="1:10" x14ac:dyDescent="0.25">
      <c r="A5671">
        <v>5665</v>
      </c>
      <c r="B5671">
        <v>0</v>
      </c>
      <c r="C5671">
        <v>1024.5</v>
      </c>
      <c r="D5671">
        <f>MOD(A5671-1+'Peaker Keys'!$B$7,'Peaker Keys'!$B$5)</f>
        <v>5688</v>
      </c>
      <c r="E5671">
        <f>INT(D5671/'Peaker Keys'!$B$6)+1</f>
        <v>238</v>
      </c>
      <c r="F5671">
        <f>MOD(D5671,'Peaker Keys'!$B$6)</f>
        <v>0</v>
      </c>
      <c r="G5671" t="str">
        <f>VLOOKUP(E5671,Clustering!$A$6:$B$370,2,FALSE)</f>
        <v>Summer</v>
      </c>
      <c r="H5671">
        <f>IF('Peaker Keys'!$B$29&gt;0,MAX(0,MIN('Peaker Keys'!$B$10,B5671/'Peaker Keys'!$B$29)),0)</f>
        <v>0</v>
      </c>
      <c r="I5671">
        <f>MAX(0,MIN('Peaker Keys'!$B$10,C5671/'Peaker Keys'!$B$30))</f>
        <v>8.5820839259955466E-3</v>
      </c>
      <c r="J5671">
        <f>IF('Peaker Keys'!$B$31=1,H5671,I5671)</f>
        <v>0</v>
      </c>
    </row>
    <row r="5672" spans="1:10" x14ac:dyDescent="0.25">
      <c r="A5672">
        <v>5666</v>
      </c>
      <c r="B5672">
        <v>0</v>
      </c>
      <c r="C5672">
        <v>1024.5</v>
      </c>
      <c r="D5672">
        <f>MOD(A5672-1+'Peaker Keys'!$B$7,'Peaker Keys'!$B$5)</f>
        <v>5689</v>
      </c>
      <c r="E5672">
        <f>INT(D5672/'Peaker Keys'!$B$6)+1</f>
        <v>238</v>
      </c>
      <c r="F5672">
        <f>MOD(D5672,'Peaker Keys'!$B$6)</f>
        <v>1</v>
      </c>
      <c r="G5672" t="str">
        <f>VLOOKUP(E5672,Clustering!$A$6:$B$370,2,FALSE)</f>
        <v>Summer</v>
      </c>
      <c r="H5672">
        <f>IF('Peaker Keys'!$B$29&gt;0,MAX(0,MIN('Peaker Keys'!$B$10,B5672/'Peaker Keys'!$B$29)),0)</f>
        <v>0</v>
      </c>
      <c r="I5672">
        <f>MAX(0,MIN('Peaker Keys'!$B$10,C5672/'Peaker Keys'!$B$30))</f>
        <v>8.5820839259955466E-3</v>
      </c>
      <c r="J5672">
        <f>IF('Peaker Keys'!$B$31=1,H5672,I5672)</f>
        <v>0</v>
      </c>
    </row>
    <row r="5673" spans="1:10" x14ac:dyDescent="0.25">
      <c r="A5673">
        <v>5667</v>
      </c>
      <c r="B5673">
        <v>0</v>
      </c>
      <c r="C5673">
        <v>1024.5</v>
      </c>
      <c r="D5673">
        <f>MOD(A5673-1+'Peaker Keys'!$B$7,'Peaker Keys'!$B$5)</f>
        <v>5690</v>
      </c>
      <c r="E5673">
        <f>INT(D5673/'Peaker Keys'!$B$6)+1</f>
        <v>238</v>
      </c>
      <c r="F5673">
        <f>MOD(D5673,'Peaker Keys'!$B$6)</f>
        <v>2</v>
      </c>
      <c r="G5673" t="str">
        <f>VLOOKUP(E5673,Clustering!$A$6:$B$370,2,FALSE)</f>
        <v>Summer</v>
      </c>
      <c r="H5673">
        <f>IF('Peaker Keys'!$B$29&gt;0,MAX(0,MIN('Peaker Keys'!$B$10,B5673/'Peaker Keys'!$B$29)),0)</f>
        <v>0</v>
      </c>
      <c r="I5673">
        <f>MAX(0,MIN('Peaker Keys'!$B$10,C5673/'Peaker Keys'!$B$30))</f>
        <v>8.5820839259955466E-3</v>
      </c>
      <c r="J5673">
        <f>IF('Peaker Keys'!$B$31=1,H5673,I5673)</f>
        <v>0</v>
      </c>
    </row>
    <row r="5674" spans="1:10" x14ac:dyDescent="0.25">
      <c r="A5674">
        <v>5668</v>
      </c>
      <c r="B5674">
        <v>0</v>
      </c>
      <c r="C5674">
        <v>993</v>
      </c>
      <c r="D5674">
        <f>MOD(A5674-1+'Peaker Keys'!$B$7,'Peaker Keys'!$B$5)</f>
        <v>5691</v>
      </c>
      <c r="E5674">
        <f>INT(D5674/'Peaker Keys'!$B$6)+1</f>
        <v>238</v>
      </c>
      <c r="F5674">
        <f>MOD(D5674,'Peaker Keys'!$B$6)</f>
        <v>3</v>
      </c>
      <c r="G5674" t="str">
        <f>VLOOKUP(E5674,Clustering!$A$6:$B$370,2,FALSE)</f>
        <v>Summer</v>
      </c>
      <c r="H5674">
        <f>IF('Peaker Keys'!$B$29&gt;0,MAX(0,MIN('Peaker Keys'!$B$10,B5674/'Peaker Keys'!$B$29)),0)</f>
        <v>0</v>
      </c>
      <c r="I5674">
        <f>MAX(0,MIN('Peaker Keys'!$B$10,C5674/'Peaker Keys'!$B$30))</f>
        <v>8.3182131171435601E-3</v>
      </c>
      <c r="J5674">
        <f>IF('Peaker Keys'!$B$31=1,H5674,I5674)</f>
        <v>0</v>
      </c>
    </row>
    <row r="5675" spans="1:10" x14ac:dyDescent="0.25">
      <c r="A5675">
        <v>5669</v>
      </c>
      <c r="B5675">
        <v>0</v>
      </c>
      <c r="C5675">
        <v>965.7</v>
      </c>
      <c r="D5675">
        <f>MOD(A5675-1+'Peaker Keys'!$B$7,'Peaker Keys'!$B$5)</f>
        <v>5692</v>
      </c>
      <c r="E5675">
        <f>INT(D5675/'Peaker Keys'!$B$6)+1</f>
        <v>238</v>
      </c>
      <c r="F5675">
        <f>MOD(D5675,'Peaker Keys'!$B$6)</f>
        <v>4</v>
      </c>
      <c r="G5675" t="str">
        <f>VLOOKUP(E5675,Clustering!$A$6:$B$370,2,FALSE)</f>
        <v>Summer</v>
      </c>
      <c r="H5675">
        <f>IF('Peaker Keys'!$B$29&gt;0,MAX(0,MIN('Peaker Keys'!$B$10,B5675/'Peaker Keys'!$B$29)),0)</f>
        <v>0</v>
      </c>
      <c r="I5675">
        <f>MAX(0,MIN('Peaker Keys'!$B$10,C5675/'Peaker Keys'!$B$30))</f>
        <v>8.0895250828051726E-3</v>
      </c>
      <c r="J5675">
        <f>IF('Peaker Keys'!$B$31=1,H5675,I5675)</f>
        <v>0</v>
      </c>
    </row>
    <row r="5676" spans="1:10" x14ac:dyDescent="0.25">
      <c r="A5676">
        <v>5670</v>
      </c>
      <c r="B5676">
        <v>0</v>
      </c>
      <c r="C5676">
        <v>960.9</v>
      </c>
      <c r="D5676">
        <f>MOD(A5676-1+'Peaker Keys'!$B$7,'Peaker Keys'!$B$5)</f>
        <v>5693</v>
      </c>
      <c r="E5676">
        <f>INT(D5676/'Peaker Keys'!$B$6)+1</f>
        <v>238</v>
      </c>
      <c r="F5676">
        <f>MOD(D5676,'Peaker Keys'!$B$6)</f>
        <v>5</v>
      </c>
      <c r="G5676" t="str">
        <f>VLOOKUP(E5676,Clustering!$A$6:$B$370,2,FALSE)</f>
        <v>Summer</v>
      </c>
      <c r="H5676">
        <f>IF('Peaker Keys'!$B$29&gt;0,MAX(0,MIN('Peaker Keys'!$B$10,B5676/'Peaker Keys'!$B$29)),0)</f>
        <v>0</v>
      </c>
      <c r="I5676">
        <f>MAX(0,MIN('Peaker Keys'!$B$10,C5676/'Peaker Keys'!$B$30))</f>
        <v>8.0493161976467748E-3</v>
      </c>
      <c r="J5676">
        <f>IF('Peaker Keys'!$B$31=1,H5676,I5676)</f>
        <v>0</v>
      </c>
    </row>
    <row r="5677" spans="1:10" x14ac:dyDescent="0.25">
      <c r="A5677">
        <v>5671</v>
      </c>
      <c r="B5677">
        <v>0</v>
      </c>
      <c r="C5677">
        <v>960.9</v>
      </c>
      <c r="D5677">
        <f>MOD(A5677-1+'Peaker Keys'!$B$7,'Peaker Keys'!$B$5)</f>
        <v>5694</v>
      </c>
      <c r="E5677">
        <f>INT(D5677/'Peaker Keys'!$B$6)+1</f>
        <v>238</v>
      </c>
      <c r="F5677">
        <f>MOD(D5677,'Peaker Keys'!$B$6)</f>
        <v>6</v>
      </c>
      <c r="G5677" t="str">
        <f>VLOOKUP(E5677,Clustering!$A$6:$B$370,2,FALSE)</f>
        <v>Summer</v>
      </c>
      <c r="H5677">
        <f>IF('Peaker Keys'!$B$29&gt;0,MAX(0,MIN('Peaker Keys'!$B$10,B5677/'Peaker Keys'!$B$29)),0)</f>
        <v>0</v>
      </c>
      <c r="I5677">
        <f>MAX(0,MIN('Peaker Keys'!$B$10,C5677/'Peaker Keys'!$B$30))</f>
        <v>8.0493161976467748E-3</v>
      </c>
      <c r="J5677">
        <f>IF('Peaker Keys'!$B$31=1,H5677,I5677)</f>
        <v>0</v>
      </c>
    </row>
    <row r="5678" spans="1:10" x14ac:dyDescent="0.25">
      <c r="A5678">
        <v>5672</v>
      </c>
      <c r="B5678">
        <v>0</v>
      </c>
      <c r="C5678">
        <v>960.9</v>
      </c>
      <c r="D5678">
        <f>MOD(A5678-1+'Peaker Keys'!$B$7,'Peaker Keys'!$B$5)</f>
        <v>5695</v>
      </c>
      <c r="E5678">
        <f>INT(D5678/'Peaker Keys'!$B$6)+1</f>
        <v>238</v>
      </c>
      <c r="F5678">
        <f>MOD(D5678,'Peaker Keys'!$B$6)</f>
        <v>7</v>
      </c>
      <c r="G5678" t="str">
        <f>VLOOKUP(E5678,Clustering!$A$6:$B$370,2,FALSE)</f>
        <v>Summer</v>
      </c>
      <c r="H5678">
        <f>IF('Peaker Keys'!$B$29&gt;0,MAX(0,MIN('Peaker Keys'!$B$10,B5678/'Peaker Keys'!$B$29)),0)</f>
        <v>0</v>
      </c>
      <c r="I5678">
        <f>MAX(0,MIN('Peaker Keys'!$B$10,C5678/'Peaker Keys'!$B$30))</f>
        <v>8.0493161976467748E-3</v>
      </c>
      <c r="J5678">
        <f>IF('Peaker Keys'!$B$31=1,H5678,I5678)</f>
        <v>0</v>
      </c>
    </row>
    <row r="5679" spans="1:10" x14ac:dyDescent="0.25">
      <c r="A5679">
        <v>5673</v>
      </c>
      <c r="B5679">
        <v>0</v>
      </c>
      <c r="C5679">
        <v>960.9</v>
      </c>
      <c r="D5679">
        <f>MOD(A5679-1+'Peaker Keys'!$B$7,'Peaker Keys'!$B$5)</f>
        <v>5696</v>
      </c>
      <c r="E5679">
        <f>INT(D5679/'Peaker Keys'!$B$6)+1</f>
        <v>238</v>
      </c>
      <c r="F5679">
        <f>MOD(D5679,'Peaker Keys'!$B$6)</f>
        <v>8</v>
      </c>
      <c r="G5679" t="str">
        <f>VLOOKUP(E5679,Clustering!$A$6:$B$370,2,FALSE)</f>
        <v>Summer</v>
      </c>
      <c r="H5679">
        <f>IF('Peaker Keys'!$B$29&gt;0,MAX(0,MIN('Peaker Keys'!$B$10,B5679/'Peaker Keys'!$B$29)),0)</f>
        <v>0</v>
      </c>
      <c r="I5679">
        <f>MAX(0,MIN('Peaker Keys'!$B$10,C5679/'Peaker Keys'!$B$30))</f>
        <v>8.0493161976467748E-3</v>
      </c>
      <c r="J5679">
        <f>IF('Peaker Keys'!$B$31=1,H5679,I5679)</f>
        <v>0</v>
      </c>
    </row>
    <row r="5680" spans="1:10" x14ac:dyDescent="0.25">
      <c r="A5680">
        <v>5674</v>
      </c>
      <c r="B5680">
        <v>0</v>
      </c>
      <c r="C5680">
        <v>960.9</v>
      </c>
      <c r="D5680">
        <f>MOD(A5680-1+'Peaker Keys'!$B$7,'Peaker Keys'!$B$5)</f>
        <v>5697</v>
      </c>
      <c r="E5680">
        <f>INT(D5680/'Peaker Keys'!$B$6)+1</f>
        <v>238</v>
      </c>
      <c r="F5680">
        <f>MOD(D5680,'Peaker Keys'!$B$6)</f>
        <v>9</v>
      </c>
      <c r="G5680" t="str">
        <f>VLOOKUP(E5680,Clustering!$A$6:$B$370,2,FALSE)</f>
        <v>Summer</v>
      </c>
      <c r="H5680">
        <f>IF('Peaker Keys'!$B$29&gt;0,MAX(0,MIN('Peaker Keys'!$B$10,B5680/'Peaker Keys'!$B$29)),0)</f>
        <v>0</v>
      </c>
      <c r="I5680">
        <f>MAX(0,MIN('Peaker Keys'!$B$10,C5680/'Peaker Keys'!$B$30))</f>
        <v>8.0493161976467748E-3</v>
      </c>
      <c r="J5680">
        <f>IF('Peaker Keys'!$B$31=1,H5680,I5680)</f>
        <v>0</v>
      </c>
    </row>
    <row r="5681" spans="1:10" x14ac:dyDescent="0.25">
      <c r="A5681">
        <v>5675</v>
      </c>
      <c r="B5681">
        <v>0</v>
      </c>
      <c r="C5681">
        <v>960.9</v>
      </c>
      <c r="D5681">
        <f>MOD(A5681-1+'Peaker Keys'!$B$7,'Peaker Keys'!$B$5)</f>
        <v>5698</v>
      </c>
      <c r="E5681">
        <f>INT(D5681/'Peaker Keys'!$B$6)+1</f>
        <v>238</v>
      </c>
      <c r="F5681">
        <f>MOD(D5681,'Peaker Keys'!$B$6)</f>
        <v>10</v>
      </c>
      <c r="G5681" t="str">
        <f>VLOOKUP(E5681,Clustering!$A$6:$B$370,2,FALSE)</f>
        <v>Summer</v>
      </c>
      <c r="H5681">
        <f>IF('Peaker Keys'!$B$29&gt;0,MAX(0,MIN('Peaker Keys'!$B$10,B5681/'Peaker Keys'!$B$29)),0)</f>
        <v>0</v>
      </c>
      <c r="I5681">
        <f>MAX(0,MIN('Peaker Keys'!$B$10,C5681/'Peaker Keys'!$B$30))</f>
        <v>8.0493161976467748E-3</v>
      </c>
      <c r="J5681">
        <f>IF('Peaker Keys'!$B$31=1,H5681,I5681)</f>
        <v>0</v>
      </c>
    </row>
    <row r="5682" spans="1:10" x14ac:dyDescent="0.25">
      <c r="A5682">
        <v>5676</v>
      </c>
      <c r="B5682">
        <v>0</v>
      </c>
      <c r="C5682">
        <v>1024.5</v>
      </c>
      <c r="D5682">
        <f>MOD(A5682-1+'Peaker Keys'!$B$7,'Peaker Keys'!$B$5)</f>
        <v>5699</v>
      </c>
      <c r="E5682">
        <f>INT(D5682/'Peaker Keys'!$B$6)+1</f>
        <v>238</v>
      </c>
      <c r="F5682">
        <f>MOD(D5682,'Peaker Keys'!$B$6)</f>
        <v>11</v>
      </c>
      <c r="G5682" t="str">
        <f>VLOOKUP(E5682,Clustering!$A$6:$B$370,2,FALSE)</f>
        <v>Summer</v>
      </c>
      <c r="H5682">
        <f>IF('Peaker Keys'!$B$29&gt;0,MAX(0,MIN('Peaker Keys'!$B$10,B5682/'Peaker Keys'!$B$29)),0)</f>
        <v>0</v>
      </c>
      <c r="I5682">
        <f>MAX(0,MIN('Peaker Keys'!$B$10,C5682/'Peaker Keys'!$B$30))</f>
        <v>8.5820839259955466E-3</v>
      </c>
      <c r="J5682">
        <f>IF('Peaker Keys'!$B$31=1,H5682,I5682)</f>
        <v>0</v>
      </c>
    </row>
    <row r="5683" spans="1:10" x14ac:dyDescent="0.25">
      <c r="A5683">
        <v>5677</v>
      </c>
      <c r="B5683">
        <v>0</v>
      </c>
      <c r="C5683">
        <v>1193.7</v>
      </c>
      <c r="D5683">
        <f>MOD(A5683-1+'Peaker Keys'!$B$7,'Peaker Keys'!$B$5)</f>
        <v>5700</v>
      </c>
      <c r="E5683">
        <f>INT(D5683/'Peaker Keys'!$B$6)+1</f>
        <v>238</v>
      </c>
      <c r="F5683">
        <f>MOD(D5683,'Peaker Keys'!$B$6)</f>
        <v>12</v>
      </c>
      <c r="G5683" t="str">
        <f>VLOOKUP(E5683,Clustering!$A$6:$B$370,2,FALSE)</f>
        <v>Summer</v>
      </c>
      <c r="H5683">
        <f>IF('Peaker Keys'!$B$29&gt;0,MAX(0,MIN('Peaker Keys'!$B$10,B5683/'Peaker Keys'!$B$29)),0)</f>
        <v>0</v>
      </c>
      <c r="I5683">
        <f>MAX(0,MIN('Peaker Keys'!$B$10,C5683/'Peaker Keys'!$B$30))</f>
        <v>9.9994471278290718E-3</v>
      </c>
      <c r="J5683">
        <f>IF('Peaker Keys'!$B$31=1,H5683,I5683)</f>
        <v>0</v>
      </c>
    </row>
    <row r="5684" spans="1:10" x14ac:dyDescent="0.25">
      <c r="A5684">
        <v>5678</v>
      </c>
      <c r="B5684">
        <v>0</v>
      </c>
      <c r="C5684">
        <v>1310.5999999999999</v>
      </c>
      <c r="D5684">
        <f>MOD(A5684-1+'Peaker Keys'!$B$7,'Peaker Keys'!$B$5)</f>
        <v>5701</v>
      </c>
      <c r="E5684">
        <f>INT(D5684/'Peaker Keys'!$B$6)+1</f>
        <v>238</v>
      </c>
      <c r="F5684">
        <f>MOD(D5684,'Peaker Keys'!$B$6)</f>
        <v>13</v>
      </c>
      <c r="G5684" t="str">
        <f>VLOOKUP(E5684,Clustering!$A$6:$B$370,2,FALSE)</f>
        <v>Summer</v>
      </c>
      <c r="H5684">
        <f>IF('Peaker Keys'!$B$29&gt;0,MAX(0,MIN('Peaker Keys'!$B$10,B5684/'Peaker Keys'!$B$29)),0)</f>
        <v>0</v>
      </c>
      <c r="I5684">
        <f>MAX(0,MIN('Peaker Keys'!$B$10,C5684/'Peaker Keys'!$B$30))</f>
        <v>1.0978701018457552E-2</v>
      </c>
      <c r="J5684">
        <f>IF('Peaker Keys'!$B$31=1,H5684,I5684)</f>
        <v>0</v>
      </c>
    </row>
    <row r="5685" spans="1:10" x14ac:dyDescent="0.25">
      <c r="A5685">
        <v>5679</v>
      </c>
      <c r="B5685">
        <v>0</v>
      </c>
      <c r="C5685">
        <v>2006.2</v>
      </c>
      <c r="D5685">
        <f>MOD(A5685-1+'Peaker Keys'!$B$7,'Peaker Keys'!$B$5)</f>
        <v>5702</v>
      </c>
      <c r="E5685">
        <f>INT(D5685/'Peaker Keys'!$B$6)+1</f>
        <v>238</v>
      </c>
      <c r="F5685">
        <f>MOD(D5685,'Peaker Keys'!$B$6)</f>
        <v>14</v>
      </c>
      <c r="G5685" t="str">
        <f>VLOOKUP(E5685,Clustering!$A$6:$B$370,2,FALSE)</f>
        <v>Summer</v>
      </c>
      <c r="H5685">
        <f>IF('Peaker Keys'!$B$29&gt;0,MAX(0,MIN('Peaker Keys'!$B$10,B5685/'Peaker Keys'!$B$29)),0)</f>
        <v>0</v>
      </c>
      <c r="I5685">
        <f>MAX(0,MIN('Peaker Keys'!$B$10,C5685/'Peaker Keys'!$B$30))</f>
        <v>1.6805638625995378E-2</v>
      </c>
      <c r="J5685">
        <f>IF('Peaker Keys'!$B$31=1,H5685,I5685)</f>
        <v>0</v>
      </c>
    </row>
    <row r="5686" spans="1:10" x14ac:dyDescent="0.25">
      <c r="A5686">
        <v>5680</v>
      </c>
      <c r="B5686">
        <v>0</v>
      </c>
      <c r="C5686">
        <v>3269.7</v>
      </c>
      <c r="D5686">
        <f>MOD(A5686-1+'Peaker Keys'!$B$7,'Peaker Keys'!$B$5)</f>
        <v>5703</v>
      </c>
      <c r="E5686">
        <f>INT(D5686/'Peaker Keys'!$B$6)+1</f>
        <v>238</v>
      </c>
      <c r="F5686">
        <f>MOD(D5686,'Peaker Keys'!$B$6)</f>
        <v>15</v>
      </c>
      <c r="G5686" t="str">
        <f>VLOOKUP(E5686,Clustering!$A$6:$B$370,2,FALSE)</f>
        <v>Summer</v>
      </c>
      <c r="H5686">
        <f>IF('Peaker Keys'!$B$29&gt;0,MAX(0,MIN('Peaker Keys'!$B$10,B5686/'Peaker Keys'!$B$29)),0)</f>
        <v>0</v>
      </c>
      <c r="I5686">
        <f>MAX(0,MIN('Peaker Keys'!$B$10,C5686/'Peaker Keys'!$B$30))</f>
        <v>2.7389789958836151E-2</v>
      </c>
      <c r="J5686">
        <f>IF('Peaker Keys'!$B$31=1,H5686,I5686)</f>
        <v>0</v>
      </c>
    </row>
    <row r="5687" spans="1:10" x14ac:dyDescent="0.25">
      <c r="A5687">
        <v>5681</v>
      </c>
      <c r="B5687">
        <v>0</v>
      </c>
      <c r="C5687">
        <v>6751.1</v>
      </c>
      <c r="D5687">
        <f>MOD(A5687-1+'Peaker Keys'!$B$7,'Peaker Keys'!$B$5)</f>
        <v>5704</v>
      </c>
      <c r="E5687">
        <f>INT(D5687/'Peaker Keys'!$B$6)+1</f>
        <v>238</v>
      </c>
      <c r="F5687">
        <f>MOD(D5687,'Peaker Keys'!$B$6)</f>
        <v>16</v>
      </c>
      <c r="G5687" t="str">
        <f>VLOOKUP(E5687,Clustering!$A$6:$B$370,2,FALSE)</f>
        <v>Summer</v>
      </c>
      <c r="H5687">
        <f>IF('Peaker Keys'!$B$29&gt;0,MAX(0,MIN('Peaker Keys'!$B$10,B5687/'Peaker Keys'!$B$29)),0)</f>
        <v>0</v>
      </c>
      <c r="I5687">
        <f>MAX(0,MIN('Peaker Keys'!$B$10,C5687/'Peaker Keys'!$B$30))</f>
        <v>5.6552959290179144E-2</v>
      </c>
      <c r="J5687">
        <f>IF('Peaker Keys'!$B$31=1,H5687,I5687)</f>
        <v>0</v>
      </c>
    </row>
    <row r="5688" spans="1:10" x14ac:dyDescent="0.25">
      <c r="A5688">
        <v>5682</v>
      </c>
      <c r="B5688">
        <v>0</v>
      </c>
      <c r="C5688">
        <v>10642.9</v>
      </c>
      <c r="D5688">
        <f>MOD(A5688-1+'Peaker Keys'!$B$7,'Peaker Keys'!$B$5)</f>
        <v>5705</v>
      </c>
      <c r="E5688">
        <f>INT(D5688/'Peaker Keys'!$B$6)+1</f>
        <v>238</v>
      </c>
      <c r="F5688">
        <f>MOD(D5688,'Peaker Keys'!$B$6)</f>
        <v>17</v>
      </c>
      <c r="G5688" t="str">
        <f>VLOOKUP(E5688,Clustering!$A$6:$B$370,2,FALSE)</f>
        <v>Summer</v>
      </c>
      <c r="H5688">
        <f>IF('Peaker Keys'!$B$29&gt;0,MAX(0,MIN('Peaker Keys'!$B$10,B5688/'Peaker Keys'!$B$29)),0)</f>
        <v>0</v>
      </c>
      <c r="I5688">
        <f>MAX(0,MIN('Peaker Keys'!$B$10,C5688/'Peaker Keys'!$B$30))</f>
        <v>8.9153988302565157E-2</v>
      </c>
      <c r="J5688">
        <f>IF('Peaker Keys'!$B$31=1,H5688,I5688)</f>
        <v>0</v>
      </c>
    </row>
    <row r="5689" spans="1:10" x14ac:dyDescent="0.25">
      <c r="A5689">
        <v>5683</v>
      </c>
      <c r="B5689">
        <v>0</v>
      </c>
      <c r="C5689">
        <v>9967.9</v>
      </c>
      <c r="D5689">
        <f>MOD(A5689-1+'Peaker Keys'!$B$7,'Peaker Keys'!$B$5)</f>
        <v>5706</v>
      </c>
      <c r="E5689">
        <f>INT(D5689/'Peaker Keys'!$B$6)+1</f>
        <v>238</v>
      </c>
      <c r="F5689">
        <f>MOD(D5689,'Peaker Keys'!$B$6)</f>
        <v>18</v>
      </c>
      <c r="G5689" t="str">
        <f>VLOOKUP(E5689,Clustering!$A$6:$B$370,2,FALSE)</f>
        <v>Summer</v>
      </c>
      <c r="H5689">
        <f>IF('Peaker Keys'!$B$29&gt;0,MAX(0,MIN('Peaker Keys'!$B$10,B5689/'Peaker Keys'!$B$29)),0)</f>
        <v>0</v>
      </c>
      <c r="I5689">
        <f>MAX(0,MIN('Peaker Keys'!$B$10,C5689/'Peaker Keys'!$B$30))</f>
        <v>8.3499613827165448E-2</v>
      </c>
      <c r="J5689">
        <f>IF('Peaker Keys'!$B$31=1,H5689,I5689)</f>
        <v>0</v>
      </c>
    </row>
    <row r="5690" spans="1:10" x14ac:dyDescent="0.25">
      <c r="A5690">
        <v>5684</v>
      </c>
      <c r="B5690">
        <v>0</v>
      </c>
      <c r="C5690">
        <v>4987.5</v>
      </c>
      <c r="D5690">
        <f>MOD(A5690-1+'Peaker Keys'!$B$7,'Peaker Keys'!$B$5)</f>
        <v>5707</v>
      </c>
      <c r="E5690">
        <f>INT(D5690/'Peaker Keys'!$B$6)+1</f>
        <v>238</v>
      </c>
      <c r="F5690">
        <f>MOD(D5690,'Peaker Keys'!$B$6)</f>
        <v>19</v>
      </c>
      <c r="G5690" t="str">
        <f>VLOOKUP(E5690,Clustering!$A$6:$B$370,2,FALSE)</f>
        <v>Summer</v>
      </c>
      <c r="H5690">
        <f>IF('Peaker Keys'!$B$29&gt;0,MAX(0,MIN('Peaker Keys'!$B$10,B5690/'Peaker Keys'!$B$29)),0)</f>
        <v>0</v>
      </c>
      <c r="I5690">
        <f>MAX(0,MIN('Peaker Keys'!$B$10,C5690/'Peaker Keys'!$B$30))</f>
        <v>4.177954473489779E-2</v>
      </c>
      <c r="J5690">
        <f>IF('Peaker Keys'!$B$31=1,H5690,I5690)</f>
        <v>0</v>
      </c>
    </row>
    <row r="5691" spans="1:10" x14ac:dyDescent="0.25">
      <c r="A5691">
        <v>5685</v>
      </c>
      <c r="B5691">
        <v>0</v>
      </c>
      <c r="C5691">
        <v>4785.2</v>
      </c>
      <c r="D5691">
        <f>MOD(A5691-1+'Peaker Keys'!$B$7,'Peaker Keys'!$B$5)</f>
        <v>5708</v>
      </c>
      <c r="E5691">
        <f>INT(D5691/'Peaker Keys'!$B$6)+1</f>
        <v>238</v>
      </c>
      <c r="F5691">
        <f>MOD(D5691,'Peaker Keys'!$B$6)</f>
        <v>20</v>
      </c>
      <c r="G5691" t="str">
        <f>VLOOKUP(E5691,Clustering!$A$6:$B$370,2,FALSE)</f>
        <v>Summer</v>
      </c>
      <c r="H5691">
        <f>IF('Peaker Keys'!$B$29&gt;0,MAX(0,MIN('Peaker Keys'!$B$10,B5691/'Peaker Keys'!$B$29)),0)</f>
        <v>0</v>
      </c>
      <c r="I5691">
        <f>MAX(0,MIN('Peaker Keys'!$B$10,C5691/'Peaker Keys'!$B$30))</f>
        <v>4.0084907762492815E-2</v>
      </c>
      <c r="J5691">
        <f>IF('Peaker Keys'!$B$31=1,H5691,I5691)</f>
        <v>0</v>
      </c>
    </row>
    <row r="5692" spans="1:10" x14ac:dyDescent="0.25">
      <c r="A5692">
        <v>5686</v>
      </c>
      <c r="B5692">
        <v>0</v>
      </c>
      <c r="C5692">
        <v>1399.9</v>
      </c>
      <c r="D5692">
        <f>MOD(A5692-1+'Peaker Keys'!$B$7,'Peaker Keys'!$B$5)</f>
        <v>5709</v>
      </c>
      <c r="E5692">
        <f>INT(D5692/'Peaker Keys'!$B$6)+1</f>
        <v>238</v>
      </c>
      <c r="F5692">
        <f>MOD(D5692,'Peaker Keys'!$B$6)</f>
        <v>21</v>
      </c>
      <c r="G5692" t="str">
        <f>VLOOKUP(E5692,Clustering!$A$6:$B$370,2,FALSE)</f>
        <v>Summer</v>
      </c>
      <c r="H5692">
        <f>IF('Peaker Keys'!$B$29&gt;0,MAX(0,MIN('Peaker Keys'!$B$10,B5692/'Peaker Keys'!$B$29)),0)</f>
        <v>0</v>
      </c>
      <c r="I5692">
        <f>MAX(0,MIN('Peaker Keys'!$B$10,C5692/'Peaker Keys'!$B$30))</f>
        <v>1.1726753819425248E-2</v>
      </c>
      <c r="J5692">
        <f>IF('Peaker Keys'!$B$31=1,H5692,I5692)</f>
        <v>0</v>
      </c>
    </row>
    <row r="5693" spans="1:10" x14ac:dyDescent="0.25">
      <c r="A5693">
        <v>5687</v>
      </c>
      <c r="B5693">
        <v>0</v>
      </c>
      <c r="C5693">
        <v>163.19999999999999</v>
      </c>
      <c r="D5693">
        <f>MOD(A5693-1+'Peaker Keys'!$B$7,'Peaker Keys'!$B$5)</f>
        <v>5710</v>
      </c>
      <c r="E5693">
        <f>INT(D5693/'Peaker Keys'!$B$6)+1</f>
        <v>238</v>
      </c>
      <c r="F5693">
        <f>MOD(D5693,'Peaker Keys'!$B$6)</f>
        <v>22</v>
      </c>
      <c r="G5693" t="str">
        <f>VLOOKUP(E5693,Clustering!$A$6:$B$370,2,FALSE)</f>
        <v>Summer</v>
      </c>
      <c r="H5693">
        <f>IF('Peaker Keys'!$B$29&gt;0,MAX(0,MIN('Peaker Keys'!$B$10,B5693/'Peaker Keys'!$B$29)),0)</f>
        <v>0</v>
      </c>
      <c r="I5693">
        <f>MAX(0,MIN('Peaker Keys'!$B$10,C5693/'Peaker Keys'!$B$30))</f>
        <v>1.3671020953855276E-3</v>
      </c>
      <c r="J5693">
        <f>IF('Peaker Keys'!$B$31=1,H5693,I5693)</f>
        <v>0</v>
      </c>
    </row>
    <row r="5694" spans="1:10" x14ac:dyDescent="0.25">
      <c r="A5694">
        <v>5688</v>
      </c>
      <c r="B5694">
        <v>0</v>
      </c>
      <c r="C5694">
        <v>163.19999999999999</v>
      </c>
      <c r="D5694">
        <f>MOD(A5694-1+'Peaker Keys'!$B$7,'Peaker Keys'!$B$5)</f>
        <v>5711</v>
      </c>
      <c r="E5694">
        <f>INT(D5694/'Peaker Keys'!$B$6)+1</f>
        <v>238</v>
      </c>
      <c r="F5694">
        <f>MOD(D5694,'Peaker Keys'!$B$6)</f>
        <v>23</v>
      </c>
      <c r="G5694" t="str">
        <f>VLOOKUP(E5694,Clustering!$A$6:$B$370,2,FALSE)</f>
        <v>Summer</v>
      </c>
      <c r="H5694">
        <f>IF('Peaker Keys'!$B$29&gt;0,MAX(0,MIN('Peaker Keys'!$B$10,B5694/'Peaker Keys'!$B$29)),0)</f>
        <v>0</v>
      </c>
      <c r="I5694">
        <f>MAX(0,MIN('Peaker Keys'!$B$10,C5694/'Peaker Keys'!$B$30))</f>
        <v>1.3671020953855276E-3</v>
      </c>
      <c r="J5694">
        <f>IF('Peaker Keys'!$B$31=1,H5694,I5694)</f>
        <v>0</v>
      </c>
    </row>
    <row r="5695" spans="1:10" x14ac:dyDescent="0.25">
      <c r="A5695">
        <v>5689</v>
      </c>
      <c r="B5695">
        <v>0</v>
      </c>
      <c r="C5695">
        <v>163.19999999999999</v>
      </c>
      <c r="D5695">
        <f>MOD(A5695-1+'Peaker Keys'!$B$7,'Peaker Keys'!$B$5)</f>
        <v>5712</v>
      </c>
      <c r="E5695">
        <f>INT(D5695/'Peaker Keys'!$B$6)+1</f>
        <v>239</v>
      </c>
      <c r="F5695">
        <f>MOD(D5695,'Peaker Keys'!$B$6)</f>
        <v>0</v>
      </c>
      <c r="G5695" t="str">
        <f>VLOOKUP(E5695,Clustering!$A$6:$B$370,2,FALSE)</f>
        <v>Spring</v>
      </c>
      <c r="H5695">
        <f>IF('Peaker Keys'!$B$29&gt;0,MAX(0,MIN('Peaker Keys'!$B$10,B5695/'Peaker Keys'!$B$29)),0)</f>
        <v>0</v>
      </c>
      <c r="I5695">
        <f>MAX(0,MIN('Peaker Keys'!$B$10,C5695/'Peaker Keys'!$B$30))</f>
        <v>1.3671020953855276E-3</v>
      </c>
      <c r="J5695">
        <f>IF('Peaker Keys'!$B$31=1,H5695,I5695)</f>
        <v>0</v>
      </c>
    </row>
    <row r="5696" spans="1:10" x14ac:dyDescent="0.25">
      <c r="A5696">
        <v>5690</v>
      </c>
      <c r="B5696">
        <v>0</v>
      </c>
      <c r="C5696">
        <v>163.19999999999999</v>
      </c>
      <c r="D5696">
        <f>MOD(A5696-1+'Peaker Keys'!$B$7,'Peaker Keys'!$B$5)</f>
        <v>5713</v>
      </c>
      <c r="E5696">
        <f>INT(D5696/'Peaker Keys'!$B$6)+1</f>
        <v>239</v>
      </c>
      <c r="F5696">
        <f>MOD(D5696,'Peaker Keys'!$B$6)</f>
        <v>1</v>
      </c>
      <c r="G5696" t="str">
        <f>VLOOKUP(E5696,Clustering!$A$6:$B$370,2,FALSE)</f>
        <v>Spring</v>
      </c>
      <c r="H5696">
        <f>IF('Peaker Keys'!$B$29&gt;0,MAX(0,MIN('Peaker Keys'!$B$10,B5696/'Peaker Keys'!$B$29)),0)</f>
        <v>0</v>
      </c>
      <c r="I5696">
        <f>MAX(0,MIN('Peaker Keys'!$B$10,C5696/'Peaker Keys'!$B$30))</f>
        <v>1.3671020953855276E-3</v>
      </c>
      <c r="J5696">
        <f>IF('Peaker Keys'!$B$31=1,H5696,I5696)</f>
        <v>0</v>
      </c>
    </row>
    <row r="5697" spans="1:10" x14ac:dyDescent="0.25">
      <c r="A5697">
        <v>5691</v>
      </c>
      <c r="B5697">
        <v>0</v>
      </c>
      <c r="C5697">
        <v>163.19999999999999</v>
      </c>
      <c r="D5697">
        <f>MOD(A5697-1+'Peaker Keys'!$B$7,'Peaker Keys'!$B$5)</f>
        <v>5714</v>
      </c>
      <c r="E5697">
        <f>INT(D5697/'Peaker Keys'!$B$6)+1</f>
        <v>239</v>
      </c>
      <c r="F5697">
        <f>MOD(D5697,'Peaker Keys'!$B$6)</f>
        <v>2</v>
      </c>
      <c r="G5697" t="str">
        <f>VLOOKUP(E5697,Clustering!$A$6:$B$370,2,FALSE)</f>
        <v>Spring</v>
      </c>
      <c r="H5697">
        <f>IF('Peaker Keys'!$B$29&gt;0,MAX(0,MIN('Peaker Keys'!$B$10,B5697/'Peaker Keys'!$B$29)),0)</f>
        <v>0</v>
      </c>
      <c r="I5697">
        <f>MAX(0,MIN('Peaker Keys'!$B$10,C5697/'Peaker Keys'!$B$30))</f>
        <v>1.3671020953855276E-3</v>
      </c>
      <c r="J5697">
        <f>IF('Peaker Keys'!$B$31=1,H5697,I5697)</f>
        <v>0</v>
      </c>
    </row>
    <row r="5698" spans="1:10" x14ac:dyDescent="0.25">
      <c r="A5698">
        <v>5692</v>
      </c>
      <c r="B5698">
        <v>0</v>
      </c>
      <c r="C5698">
        <v>163.19999999999999</v>
      </c>
      <c r="D5698">
        <f>MOD(A5698-1+'Peaker Keys'!$B$7,'Peaker Keys'!$B$5)</f>
        <v>5715</v>
      </c>
      <c r="E5698">
        <f>INT(D5698/'Peaker Keys'!$B$6)+1</f>
        <v>239</v>
      </c>
      <c r="F5698">
        <f>MOD(D5698,'Peaker Keys'!$B$6)</f>
        <v>3</v>
      </c>
      <c r="G5698" t="str">
        <f>VLOOKUP(E5698,Clustering!$A$6:$B$370,2,FALSE)</f>
        <v>Spring</v>
      </c>
      <c r="H5698">
        <f>IF('Peaker Keys'!$B$29&gt;0,MAX(0,MIN('Peaker Keys'!$B$10,B5698/'Peaker Keys'!$B$29)),0)</f>
        <v>0</v>
      </c>
      <c r="I5698">
        <f>MAX(0,MIN('Peaker Keys'!$B$10,C5698/'Peaker Keys'!$B$30))</f>
        <v>1.3671020953855276E-3</v>
      </c>
      <c r="J5698">
        <f>IF('Peaker Keys'!$B$31=1,H5698,I5698)</f>
        <v>0</v>
      </c>
    </row>
    <row r="5699" spans="1:10" x14ac:dyDescent="0.25">
      <c r="A5699">
        <v>5693</v>
      </c>
      <c r="B5699">
        <v>0</v>
      </c>
      <c r="C5699">
        <v>163.19999999999999</v>
      </c>
      <c r="D5699">
        <f>MOD(A5699-1+'Peaker Keys'!$B$7,'Peaker Keys'!$B$5)</f>
        <v>5716</v>
      </c>
      <c r="E5699">
        <f>INT(D5699/'Peaker Keys'!$B$6)+1</f>
        <v>239</v>
      </c>
      <c r="F5699">
        <f>MOD(D5699,'Peaker Keys'!$B$6)</f>
        <v>4</v>
      </c>
      <c r="G5699" t="str">
        <f>VLOOKUP(E5699,Clustering!$A$6:$B$370,2,FALSE)</f>
        <v>Spring</v>
      </c>
      <c r="H5699">
        <f>IF('Peaker Keys'!$B$29&gt;0,MAX(0,MIN('Peaker Keys'!$B$10,B5699/'Peaker Keys'!$B$29)),0)</f>
        <v>0</v>
      </c>
      <c r="I5699">
        <f>MAX(0,MIN('Peaker Keys'!$B$10,C5699/'Peaker Keys'!$B$30))</f>
        <v>1.3671020953855276E-3</v>
      </c>
      <c r="J5699">
        <f>IF('Peaker Keys'!$B$31=1,H5699,I5699)</f>
        <v>0</v>
      </c>
    </row>
    <row r="5700" spans="1:10" x14ac:dyDescent="0.25">
      <c r="A5700">
        <v>5694</v>
      </c>
      <c r="B5700">
        <v>0</v>
      </c>
      <c r="C5700">
        <v>104.3</v>
      </c>
      <c r="D5700">
        <f>MOD(A5700-1+'Peaker Keys'!$B$7,'Peaker Keys'!$B$5)</f>
        <v>5717</v>
      </c>
      <c r="E5700">
        <f>INT(D5700/'Peaker Keys'!$B$6)+1</f>
        <v>239</v>
      </c>
      <c r="F5700">
        <f>MOD(D5700,'Peaker Keys'!$B$6)</f>
        <v>5</v>
      </c>
      <c r="G5700" t="str">
        <f>VLOOKUP(E5700,Clustering!$A$6:$B$370,2,FALSE)</f>
        <v>Spring</v>
      </c>
      <c r="H5700">
        <f>IF('Peaker Keys'!$B$29&gt;0,MAX(0,MIN('Peaker Keys'!$B$10,B5700/'Peaker Keys'!$B$29)),0)</f>
        <v>0</v>
      </c>
      <c r="I5700">
        <f>MAX(0,MIN('Peaker Keys'!$B$10,C5700/'Peaker Keys'!$B$30))</f>
        <v>8.7370556708768715E-4</v>
      </c>
      <c r="J5700">
        <f>IF('Peaker Keys'!$B$31=1,H5700,I5700)</f>
        <v>0</v>
      </c>
    </row>
    <row r="5701" spans="1:10" x14ac:dyDescent="0.25">
      <c r="A5701">
        <v>5695</v>
      </c>
      <c r="B5701">
        <v>0</v>
      </c>
      <c r="C5701">
        <v>99.5</v>
      </c>
      <c r="D5701">
        <f>MOD(A5701-1+'Peaker Keys'!$B$7,'Peaker Keys'!$B$5)</f>
        <v>5718</v>
      </c>
      <c r="E5701">
        <f>INT(D5701/'Peaker Keys'!$B$6)+1</f>
        <v>239</v>
      </c>
      <c r="F5701">
        <f>MOD(D5701,'Peaker Keys'!$B$6)</f>
        <v>6</v>
      </c>
      <c r="G5701" t="str">
        <f>VLOOKUP(E5701,Clustering!$A$6:$B$370,2,FALSE)</f>
        <v>Spring</v>
      </c>
      <c r="H5701">
        <f>IF('Peaker Keys'!$B$29&gt;0,MAX(0,MIN('Peaker Keys'!$B$10,B5701/'Peaker Keys'!$B$29)),0)</f>
        <v>0</v>
      </c>
      <c r="I5701">
        <f>MAX(0,MIN('Peaker Keys'!$B$10,C5701/'Peaker Keys'!$B$30))</f>
        <v>8.3349668192928927E-4</v>
      </c>
      <c r="J5701">
        <f>IF('Peaker Keys'!$B$31=1,H5701,I5701)</f>
        <v>0</v>
      </c>
    </row>
    <row r="5702" spans="1:10" x14ac:dyDescent="0.25">
      <c r="A5702">
        <v>5696</v>
      </c>
      <c r="B5702">
        <v>0</v>
      </c>
      <c r="C5702">
        <v>99.5</v>
      </c>
      <c r="D5702">
        <f>MOD(A5702-1+'Peaker Keys'!$B$7,'Peaker Keys'!$B$5)</f>
        <v>5719</v>
      </c>
      <c r="E5702">
        <f>INT(D5702/'Peaker Keys'!$B$6)+1</f>
        <v>239</v>
      </c>
      <c r="F5702">
        <f>MOD(D5702,'Peaker Keys'!$B$6)</f>
        <v>7</v>
      </c>
      <c r="G5702" t="str">
        <f>VLOOKUP(E5702,Clustering!$A$6:$B$370,2,FALSE)</f>
        <v>Spring</v>
      </c>
      <c r="H5702">
        <f>IF('Peaker Keys'!$B$29&gt;0,MAX(0,MIN('Peaker Keys'!$B$10,B5702/'Peaker Keys'!$B$29)),0)</f>
        <v>0</v>
      </c>
      <c r="I5702">
        <f>MAX(0,MIN('Peaker Keys'!$B$10,C5702/'Peaker Keys'!$B$30))</f>
        <v>8.3349668192928927E-4</v>
      </c>
      <c r="J5702">
        <f>IF('Peaker Keys'!$B$31=1,H5702,I5702)</f>
        <v>0</v>
      </c>
    </row>
    <row r="5703" spans="1:10" x14ac:dyDescent="0.25">
      <c r="A5703">
        <v>5697</v>
      </c>
      <c r="B5703">
        <v>0</v>
      </c>
      <c r="C5703">
        <v>99.5</v>
      </c>
      <c r="D5703">
        <f>MOD(A5703-1+'Peaker Keys'!$B$7,'Peaker Keys'!$B$5)</f>
        <v>5720</v>
      </c>
      <c r="E5703">
        <f>INT(D5703/'Peaker Keys'!$B$6)+1</f>
        <v>239</v>
      </c>
      <c r="F5703">
        <f>MOD(D5703,'Peaker Keys'!$B$6)</f>
        <v>8</v>
      </c>
      <c r="G5703" t="str">
        <f>VLOOKUP(E5703,Clustering!$A$6:$B$370,2,FALSE)</f>
        <v>Spring</v>
      </c>
      <c r="H5703">
        <f>IF('Peaker Keys'!$B$29&gt;0,MAX(0,MIN('Peaker Keys'!$B$10,B5703/'Peaker Keys'!$B$29)),0)</f>
        <v>0</v>
      </c>
      <c r="I5703">
        <f>MAX(0,MIN('Peaker Keys'!$B$10,C5703/'Peaker Keys'!$B$30))</f>
        <v>8.3349668192928927E-4</v>
      </c>
      <c r="J5703">
        <f>IF('Peaker Keys'!$B$31=1,H5703,I5703)</f>
        <v>0</v>
      </c>
    </row>
    <row r="5704" spans="1:10" x14ac:dyDescent="0.25">
      <c r="A5704">
        <v>5698</v>
      </c>
      <c r="B5704">
        <v>0</v>
      </c>
      <c r="C5704">
        <v>99.5</v>
      </c>
      <c r="D5704">
        <f>MOD(A5704-1+'Peaker Keys'!$B$7,'Peaker Keys'!$B$5)</f>
        <v>5721</v>
      </c>
      <c r="E5704">
        <f>INT(D5704/'Peaker Keys'!$B$6)+1</f>
        <v>239</v>
      </c>
      <c r="F5704">
        <f>MOD(D5704,'Peaker Keys'!$B$6)</f>
        <v>9</v>
      </c>
      <c r="G5704" t="str">
        <f>VLOOKUP(E5704,Clustering!$A$6:$B$370,2,FALSE)</f>
        <v>Spring</v>
      </c>
      <c r="H5704">
        <f>IF('Peaker Keys'!$B$29&gt;0,MAX(0,MIN('Peaker Keys'!$B$10,B5704/'Peaker Keys'!$B$29)),0)</f>
        <v>0</v>
      </c>
      <c r="I5704">
        <f>MAX(0,MIN('Peaker Keys'!$B$10,C5704/'Peaker Keys'!$B$30))</f>
        <v>8.3349668192928927E-4</v>
      </c>
      <c r="J5704">
        <f>IF('Peaker Keys'!$B$31=1,H5704,I5704)</f>
        <v>0</v>
      </c>
    </row>
    <row r="5705" spans="1:10" x14ac:dyDescent="0.25">
      <c r="A5705">
        <v>5699</v>
      </c>
      <c r="B5705">
        <v>0</v>
      </c>
      <c r="C5705">
        <v>99.5</v>
      </c>
      <c r="D5705">
        <f>MOD(A5705-1+'Peaker Keys'!$B$7,'Peaker Keys'!$B$5)</f>
        <v>5722</v>
      </c>
      <c r="E5705">
        <f>INT(D5705/'Peaker Keys'!$B$6)+1</f>
        <v>239</v>
      </c>
      <c r="F5705">
        <f>MOD(D5705,'Peaker Keys'!$B$6)</f>
        <v>10</v>
      </c>
      <c r="G5705" t="str">
        <f>VLOOKUP(E5705,Clustering!$A$6:$B$370,2,FALSE)</f>
        <v>Spring</v>
      </c>
      <c r="H5705">
        <f>IF('Peaker Keys'!$B$29&gt;0,MAX(0,MIN('Peaker Keys'!$B$10,B5705/'Peaker Keys'!$B$29)),0)</f>
        <v>0</v>
      </c>
      <c r="I5705">
        <f>MAX(0,MIN('Peaker Keys'!$B$10,C5705/'Peaker Keys'!$B$30))</f>
        <v>8.3349668192928927E-4</v>
      </c>
      <c r="J5705">
        <f>IF('Peaker Keys'!$B$31=1,H5705,I5705)</f>
        <v>0</v>
      </c>
    </row>
    <row r="5706" spans="1:10" x14ac:dyDescent="0.25">
      <c r="A5706">
        <v>5700</v>
      </c>
      <c r="B5706">
        <v>0</v>
      </c>
      <c r="C5706">
        <v>99.5</v>
      </c>
      <c r="D5706">
        <f>MOD(A5706-1+'Peaker Keys'!$B$7,'Peaker Keys'!$B$5)</f>
        <v>5723</v>
      </c>
      <c r="E5706">
        <f>INT(D5706/'Peaker Keys'!$B$6)+1</f>
        <v>239</v>
      </c>
      <c r="F5706">
        <f>MOD(D5706,'Peaker Keys'!$B$6)</f>
        <v>11</v>
      </c>
      <c r="G5706" t="str">
        <f>VLOOKUP(E5706,Clustering!$A$6:$B$370,2,FALSE)</f>
        <v>Spring</v>
      </c>
      <c r="H5706">
        <f>IF('Peaker Keys'!$B$29&gt;0,MAX(0,MIN('Peaker Keys'!$B$10,B5706/'Peaker Keys'!$B$29)),0)</f>
        <v>0</v>
      </c>
      <c r="I5706">
        <f>MAX(0,MIN('Peaker Keys'!$B$10,C5706/'Peaker Keys'!$B$30))</f>
        <v>8.3349668192928927E-4</v>
      </c>
      <c r="J5706">
        <f>IF('Peaker Keys'!$B$31=1,H5706,I5706)</f>
        <v>0</v>
      </c>
    </row>
    <row r="5707" spans="1:10" x14ac:dyDescent="0.25">
      <c r="A5707">
        <v>5701</v>
      </c>
      <c r="B5707">
        <v>0</v>
      </c>
      <c r="C5707">
        <v>161.30000000000001</v>
      </c>
      <c r="D5707">
        <f>MOD(A5707-1+'Peaker Keys'!$B$7,'Peaker Keys'!$B$5)</f>
        <v>5724</v>
      </c>
      <c r="E5707">
        <f>INT(D5707/'Peaker Keys'!$B$6)+1</f>
        <v>239</v>
      </c>
      <c r="F5707">
        <f>MOD(D5707,'Peaker Keys'!$B$6)</f>
        <v>12</v>
      </c>
      <c r="G5707" t="str">
        <f>VLOOKUP(E5707,Clustering!$A$6:$B$370,2,FALSE)</f>
        <v>Spring</v>
      </c>
      <c r="H5707">
        <f>IF('Peaker Keys'!$B$29&gt;0,MAX(0,MIN('Peaker Keys'!$B$10,B5707/'Peaker Keys'!$B$29)),0)</f>
        <v>0</v>
      </c>
      <c r="I5707">
        <f>MAX(0,MIN('Peaker Keys'!$B$10,C5707/'Peaker Keys'!$B$30))</f>
        <v>1.351186078343662E-3</v>
      </c>
      <c r="J5707">
        <f>IF('Peaker Keys'!$B$31=1,H5707,I5707)</f>
        <v>0</v>
      </c>
    </row>
    <row r="5708" spans="1:10" x14ac:dyDescent="0.25">
      <c r="A5708">
        <v>5702</v>
      </c>
      <c r="B5708">
        <v>0</v>
      </c>
      <c r="C5708">
        <v>391</v>
      </c>
      <c r="D5708">
        <f>MOD(A5708-1+'Peaker Keys'!$B$7,'Peaker Keys'!$B$5)</f>
        <v>5725</v>
      </c>
      <c r="E5708">
        <f>INT(D5708/'Peaker Keys'!$B$6)+1</f>
        <v>239</v>
      </c>
      <c r="F5708">
        <f>MOD(D5708,'Peaker Keys'!$B$6)</f>
        <v>13</v>
      </c>
      <c r="G5708" t="str">
        <f>VLOOKUP(E5708,Clustering!$A$6:$B$370,2,FALSE)</f>
        <v>Spring</v>
      </c>
      <c r="H5708">
        <f>IF('Peaker Keys'!$B$29&gt;0,MAX(0,MIN('Peaker Keys'!$B$10,B5708/'Peaker Keys'!$B$29)),0)</f>
        <v>0</v>
      </c>
      <c r="I5708">
        <f>MAX(0,MIN('Peaker Keys'!$B$10,C5708/'Peaker Keys'!$B$30))</f>
        <v>3.2753487701944937E-3</v>
      </c>
      <c r="J5708">
        <f>IF('Peaker Keys'!$B$31=1,H5708,I5708)</f>
        <v>0</v>
      </c>
    </row>
    <row r="5709" spans="1:10" x14ac:dyDescent="0.25">
      <c r="A5709">
        <v>5703</v>
      </c>
      <c r="B5709">
        <v>0</v>
      </c>
      <c r="C5709">
        <v>582</v>
      </c>
      <c r="D5709">
        <f>MOD(A5709-1+'Peaker Keys'!$B$7,'Peaker Keys'!$B$5)</f>
        <v>5726</v>
      </c>
      <c r="E5709">
        <f>INT(D5709/'Peaker Keys'!$B$6)+1</f>
        <v>239</v>
      </c>
      <c r="F5709">
        <f>MOD(D5709,'Peaker Keys'!$B$6)</f>
        <v>14</v>
      </c>
      <c r="G5709" t="str">
        <f>VLOOKUP(E5709,Clustering!$A$6:$B$370,2,FALSE)</f>
        <v>Spring</v>
      </c>
      <c r="H5709">
        <f>IF('Peaker Keys'!$B$29&gt;0,MAX(0,MIN('Peaker Keys'!$B$10,B5709/'Peaker Keys'!$B$29)),0)</f>
        <v>0</v>
      </c>
      <c r="I5709">
        <f>MAX(0,MIN('Peaker Keys'!$B$10,C5709/'Peaker Keys'!$B$30))</f>
        <v>4.8753273254557427E-3</v>
      </c>
      <c r="J5709">
        <f>IF('Peaker Keys'!$B$31=1,H5709,I5709)</f>
        <v>0</v>
      </c>
    </row>
    <row r="5710" spans="1:10" x14ac:dyDescent="0.25">
      <c r="A5710">
        <v>5704</v>
      </c>
      <c r="B5710">
        <v>0</v>
      </c>
      <c r="C5710">
        <v>792.7</v>
      </c>
      <c r="D5710">
        <f>MOD(A5710-1+'Peaker Keys'!$B$7,'Peaker Keys'!$B$5)</f>
        <v>5727</v>
      </c>
      <c r="E5710">
        <f>INT(D5710/'Peaker Keys'!$B$6)+1</f>
        <v>239</v>
      </c>
      <c r="F5710">
        <f>MOD(D5710,'Peaker Keys'!$B$6)</f>
        <v>15</v>
      </c>
      <c r="G5710" t="str">
        <f>VLOOKUP(E5710,Clustering!$A$6:$B$370,2,FALSE)</f>
        <v>Spring</v>
      </c>
      <c r="H5710">
        <f>IF('Peaker Keys'!$B$29&gt;0,MAX(0,MIN('Peaker Keys'!$B$10,B5710/'Peaker Keys'!$B$29)),0)</f>
        <v>0</v>
      </c>
      <c r="I5710">
        <f>MAX(0,MIN('Peaker Keys'!$B$10,C5710/'Peaker Keys'!$B$30))</f>
        <v>6.6403298468879161E-3</v>
      </c>
      <c r="J5710">
        <f>IF('Peaker Keys'!$B$31=1,H5710,I5710)</f>
        <v>0</v>
      </c>
    </row>
    <row r="5711" spans="1:10" x14ac:dyDescent="0.25">
      <c r="A5711">
        <v>5705</v>
      </c>
      <c r="B5711">
        <v>0</v>
      </c>
      <c r="C5711">
        <v>792.7</v>
      </c>
      <c r="D5711">
        <f>MOD(A5711-1+'Peaker Keys'!$B$7,'Peaker Keys'!$B$5)</f>
        <v>5728</v>
      </c>
      <c r="E5711">
        <f>INT(D5711/'Peaker Keys'!$B$6)+1</f>
        <v>239</v>
      </c>
      <c r="F5711">
        <f>MOD(D5711,'Peaker Keys'!$B$6)</f>
        <v>16</v>
      </c>
      <c r="G5711" t="str">
        <f>VLOOKUP(E5711,Clustering!$A$6:$B$370,2,FALSE)</f>
        <v>Spring</v>
      </c>
      <c r="H5711">
        <f>IF('Peaker Keys'!$B$29&gt;0,MAX(0,MIN('Peaker Keys'!$B$10,B5711/'Peaker Keys'!$B$29)),0)</f>
        <v>0</v>
      </c>
      <c r="I5711">
        <f>MAX(0,MIN('Peaker Keys'!$B$10,C5711/'Peaker Keys'!$B$30))</f>
        <v>6.6403298468879161E-3</v>
      </c>
      <c r="J5711">
        <f>IF('Peaker Keys'!$B$31=1,H5711,I5711)</f>
        <v>0</v>
      </c>
    </row>
    <row r="5712" spans="1:10" x14ac:dyDescent="0.25">
      <c r="A5712">
        <v>5706</v>
      </c>
      <c r="B5712">
        <v>0</v>
      </c>
      <c r="C5712">
        <v>792.7</v>
      </c>
      <c r="D5712">
        <f>MOD(A5712-1+'Peaker Keys'!$B$7,'Peaker Keys'!$B$5)</f>
        <v>5729</v>
      </c>
      <c r="E5712">
        <f>INT(D5712/'Peaker Keys'!$B$6)+1</f>
        <v>239</v>
      </c>
      <c r="F5712">
        <f>MOD(D5712,'Peaker Keys'!$B$6)</f>
        <v>17</v>
      </c>
      <c r="G5712" t="str">
        <f>VLOOKUP(E5712,Clustering!$A$6:$B$370,2,FALSE)</f>
        <v>Spring</v>
      </c>
      <c r="H5712">
        <f>IF('Peaker Keys'!$B$29&gt;0,MAX(0,MIN('Peaker Keys'!$B$10,B5712/'Peaker Keys'!$B$29)),0)</f>
        <v>0</v>
      </c>
      <c r="I5712">
        <f>MAX(0,MIN('Peaker Keys'!$B$10,C5712/'Peaker Keys'!$B$30))</f>
        <v>6.6403298468879161E-3</v>
      </c>
      <c r="J5712">
        <f>IF('Peaker Keys'!$B$31=1,H5712,I5712)</f>
        <v>0</v>
      </c>
    </row>
    <row r="5713" spans="1:10" x14ac:dyDescent="0.25">
      <c r="A5713">
        <v>5707</v>
      </c>
      <c r="B5713">
        <v>0</v>
      </c>
      <c r="C5713">
        <v>874.3</v>
      </c>
      <c r="D5713">
        <f>MOD(A5713-1+'Peaker Keys'!$B$7,'Peaker Keys'!$B$5)</f>
        <v>5730</v>
      </c>
      <c r="E5713">
        <f>INT(D5713/'Peaker Keys'!$B$6)+1</f>
        <v>239</v>
      </c>
      <c r="F5713">
        <f>MOD(D5713,'Peaker Keys'!$B$6)</f>
        <v>18</v>
      </c>
      <c r="G5713" t="str">
        <f>VLOOKUP(E5713,Clustering!$A$6:$B$370,2,FALSE)</f>
        <v>Spring</v>
      </c>
      <c r="H5713">
        <f>IF('Peaker Keys'!$B$29&gt;0,MAX(0,MIN('Peaker Keys'!$B$10,B5713/'Peaker Keys'!$B$29)),0)</f>
        <v>0</v>
      </c>
      <c r="I5713">
        <f>MAX(0,MIN('Peaker Keys'!$B$10,C5713/'Peaker Keys'!$B$30))</f>
        <v>7.3238808945806791E-3</v>
      </c>
      <c r="J5713">
        <f>IF('Peaker Keys'!$B$31=1,H5713,I5713)</f>
        <v>0</v>
      </c>
    </row>
    <row r="5714" spans="1:10" x14ac:dyDescent="0.25">
      <c r="A5714">
        <v>5708</v>
      </c>
      <c r="B5714">
        <v>0</v>
      </c>
      <c r="C5714">
        <v>864.9</v>
      </c>
      <c r="D5714">
        <f>MOD(A5714-1+'Peaker Keys'!$B$7,'Peaker Keys'!$B$5)</f>
        <v>5731</v>
      </c>
      <c r="E5714">
        <f>INT(D5714/'Peaker Keys'!$B$6)+1</f>
        <v>239</v>
      </c>
      <c r="F5714">
        <f>MOD(D5714,'Peaker Keys'!$B$6)</f>
        <v>19</v>
      </c>
      <c r="G5714" t="str">
        <f>VLOOKUP(E5714,Clustering!$A$6:$B$370,2,FALSE)</f>
        <v>Spring</v>
      </c>
      <c r="H5714">
        <f>IF('Peaker Keys'!$B$29&gt;0,MAX(0,MIN('Peaker Keys'!$B$10,B5714/'Peaker Keys'!$B$29)),0)</f>
        <v>0</v>
      </c>
      <c r="I5714">
        <f>MAX(0,MIN('Peaker Keys'!$B$10,C5714/'Peaker Keys'!$B$30))</f>
        <v>7.2451384944788172E-3</v>
      </c>
      <c r="J5714">
        <f>IF('Peaker Keys'!$B$31=1,H5714,I5714)</f>
        <v>0</v>
      </c>
    </row>
    <row r="5715" spans="1:10" x14ac:dyDescent="0.25">
      <c r="A5715">
        <v>5709</v>
      </c>
      <c r="B5715">
        <v>0</v>
      </c>
      <c r="C5715">
        <v>3226.5</v>
      </c>
      <c r="D5715">
        <f>MOD(A5715-1+'Peaker Keys'!$B$7,'Peaker Keys'!$B$5)</f>
        <v>5732</v>
      </c>
      <c r="E5715">
        <f>INT(D5715/'Peaker Keys'!$B$6)+1</f>
        <v>239</v>
      </c>
      <c r="F5715">
        <f>MOD(D5715,'Peaker Keys'!$B$6)</f>
        <v>20</v>
      </c>
      <c r="G5715" t="str">
        <f>VLOOKUP(E5715,Clustering!$A$6:$B$370,2,FALSE)</f>
        <v>Spring</v>
      </c>
      <c r="H5715">
        <f>IF('Peaker Keys'!$B$29&gt;0,MAX(0,MIN('Peaker Keys'!$B$10,B5715/'Peaker Keys'!$B$29)),0)</f>
        <v>0</v>
      </c>
      <c r="I5715">
        <f>MAX(0,MIN('Peaker Keys'!$B$10,C5715/'Peaker Keys'!$B$30))</f>
        <v>2.7027909992410573E-2</v>
      </c>
      <c r="J5715">
        <f>IF('Peaker Keys'!$B$31=1,H5715,I5715)</f>
        <v>0</v>
      </c>
    </row>
    <row r="5716" spans="1:10" x14ac:dyDescent="0.25">
      <c r="A5716">
        <v>5710</v>
      </c>
      <c r="B5716">
        <v>0</v>
      </c>
      <c r="C5716">
        <v>2150.8000000000002</v>
      </c>
      <c r="D5716">
        <f>MOD(A5716-1+'Peaker Keys'!$B$7,'Peaker Keys'!$B$5)</f>
        <v>5733</v>
      </c>
      <c r="E5716">
        <f>INT(D5716/'Peaker Keys'!$B$6)+1</f>
        <v>239</v>
      </c>
      <c r="F5716">
        <f>MOD(D5716,'Peaker Keys'!$B$6)</f>
        <v>21</v>
      </c>
      <c r="G5716" t="str">
        <f>VLOOKUP(E5716,Clustering!$A$6:$B$370,2,FALSE)</f>
        <v>Spring</v>
      </c>
      <c r="H5716">
        <f>IF('Peaker Keys'!$B$29&gt;0,MAX(0,MIN('Peaker Keys'!$B$10,B5716/'Peaker Keys'!$B$29)),0)</f>
        <v>0</v>
      </c>
      <c r="I5716">
        <f>MAX(0,MIN('Peaker Keys'!$B$10,C5716/'Peaker Keys'!$B$30))</f>
        <v>1.8016931291392115E-2</v>
      </c>
      <c r="J5716">
        <f>IF('Peaker Keys'!$B$31=1,H5716,I5716)</f>
        <v>0</v>
      </c>
    </row>
    <row r="5717" spans="1:10" x14ac:dyDescent="0.25">
      <c r="A5717">
        <v>5711</v>
      </c>
      <c r="B5717">
        <v>0</v>
      </c>
      <c r="C5717">
        <v>736.5</v>
      </c>
      <c r="D5717">
        <f>MOD(A5717-1+'Peaker Keys'!$B$7,'Peaker Keys'!$B$5)</f>
        <v>5734</v>
      </c>
      <c r="E5717">
        <f>INT(D5717/'Peaker Keys'!$B$6)+1</f>
        <v>239</v>
      </c>
      <c r="F5717">
        <f>MOD(D5717,'Peaker Keys'!$B$6)</f>
        <v>22</v>
      </c>
      <c r="G5717" t="str">
        <f>VLOOKUP(E5717,Clustering!$A$6:$B$370,2,FALSE)</f>
        <v>Spring</v>
      </c>
      <c r="H5717">
        <f>IF('Peaker Keys'!$B$29&gt;0,MAX(0,MIN('Peaker Keys'!$B$10,B5717/'Peaker Keys'!$B$29)),0)</f>
        <v>0</v>
      </c>
      <c r="I5717">
        <f>MAX(0,MIN('Peaker Keys'!$B$10,C5717/'Peaker Keys'!$B$30))</f>
        <v>6.169550816491674E-3</v>
      </c>
      <c r="J5717">
        <f>IF('Peaker Keys'!$B$31=1,H5717,I5717)</f>
        <v>0</v>
      </c>
    </row>
    <row r="5718" spans="1:10" x14ac:dyDescent="0.25">
      <c r="A5718">
        <v>5712</v>
      </c>
      <c r="B5718">
        <v>0</v>
      </c>
      <c r="C5718">
        <v>549.9</v>
      </c>
      <c r="D5718">
        <f>MOD(A5718-1+'Peaker Keys'!$B$7,'Peaker Keys'!$B$5)</f>
        <v>5735</v>
      </c>
      <c r="E5718">
        <f>INT(D5718/'Peaker Keys'!$B$6)+1</f>
        <v>239</v>
      </c>
      <c r="F5718">
        <f>MOD(D5718,'Peaker Keys'!$B$6)</f>
        <v>23</v>
      </c>
      <c r="G5718" t="str">
        <f>VLOOKUP(E5718,Clustering!$A$6:$B$370,2,FALSE)</f>
        <v>Spring</v>
      </c>
      <c r="H5718">
        <f>IF('Peaker Keys'!$B$29&gt;0,MAX(0,MIN('Peaker Keys'!$B$10,B5718/'Peaker Keys'!$B$29)),0)</f>
        <v>0</v>
      </c>
      <c r="I5718">
        <f>MAX(0,MIN('Peaker Keys'!$B$10,C5718/'Peaker Keys'!$B$30))</f>
        <v>4.6064304059589565E-3</v>
      </c>
      <c r="J5718">
        <f>IF('Peaker Keys'!$B$31=1,H5718,I5718)</f>
        <v>0</v>
      </c>
    </row>
    <row r="5719" spans="1:10" x14ac:dyDescent="0.25">
      <c r="A5719">
        <v>5713</v>
      </c>
      <c r="B5719">
        <v>0</v>
      </c>
      <c r="C5719">
        <v>539.29999999999995</v>
      </c>
      <c r="D5719">
        <f>MOD(A5719-1+'Peaker Keys'!$B$7,'Peaker Keys'!$B$5)</f>
        <v>5736</v>
      </c>
      <c r="E5719">
        <f>INT(D5719/'Peaker Keys'!$B$6)+1</f>
        <v>240</v>
      </c>
      <c r="F5719">
        <f>MOD(D5719,'Peaker Keys'!$B$6)</f>
        <v>0</v>
      </c>
      <c r="G5719" t="str">
        <f>VLOOKUP(E5719,Clustering!$A$6:$B$370,2,FALSE)</f>
        <v>Fall</v>
      </c>
      <c r="H5719">
        <f>IF('Peaker Keys'!$B$29&gt;0,MAX(0,MIN('Peaker Keys'!$B$10,B5719/'Peaker Keys'!$B$29)),0)</f>
        <v>0</v>
      </c>
      <c r="I5719">
        <f>MAX(0,MIN('Peaker Keys'!$B$10,C5719/'Peaker Keys'!$B$30))</f>
        <v>4.5176357845674942E-3</v>
      </c>
      <c r="J5719">
        <f>IF('Peaker Keys'!$B$31=1,H5719,I5719)</f>
        <v>0</v>
      </c>
    </row>
    <row r="5720" spans="1:10" x14ac:dyDescent="0.25">
      <c r="A5720">
        <v>5714</v>
      </c>
      <c r="B5720">
        <v>0</v>
      </c>
      <c r="C5720">
        <v>539.29999999999995</v>
      </c>
      <c r="D5720">
        <f>MOD(A5720-1+'Peaker Keys'!$B$7,'Peaker Keys'!$B$5)</f>
        <v>5737</v>
      </c>
      <c r="E5720">
        <f>INT(D5720/'Peaker Keys'!$B$6)+1</f>
        <v>240</v>
      </c>
      <c r="F5720">
        <f>MOD(D5720,'Peaker Keys'!$B$6)</f>
        <v>1</v>
      </c>
      <c r="G5720" t="str">
        <f>VLOOKUP(E5720,Clustering!$A$6:$B$370,2,FALSE)</f>
        <v>Fall</v>
      </c>
      <c r="H5720">
        <f>IF('Peaker Keys'!$B$29&gt;0,MAX(0,MIN('Peaker Keys'!$B$10,B5720/'Peaker Keys'!$B$29)),0)</f>
        <v>0</v>
      </c>
      <c r="I5720">
        <f>MAX(0,MIN('Peaker Keys'!$B$10,C5720/'Peaker Keys'!$B$30))</f>
        <v>4.5176357845674942E-3</v>
      </c>
      <c r="J5720">
        <f>IF('Peaker Keys'!$B$31=1,H5720,I5720)</f>
        <v>0</v>
      </c>
    </row>
    <row r="5721" spans="1:10" x14ac:dyDescent="0.25">
      <c r="A5721">
        <v>5715</v>
      </c>
      <c r="B5721">
        <v>0</v>
      </c>
      <c r="C5721">
        <v>539.29999999999995</v>
      </c>
      <c r="D5721">
        <f>MOD(A5721-1+'Peaker Keys'!$B$7,'Peaker Keys'!$B$5)</f>
        <v>5738</v>
      </c>
      <c r="E5721">
        <f>INT(D5721/'Peaker Keys'!$B$6)+1</f>
        <v>240</v>
      </c>
      <c r="F5721">
        <f>MOD(D5721,'Peaker Keys'!$B$6)</f>
        <v>2</v>
      </c>
      <c r="G5721" t="str">
        <f>VLOOKUP(E5721,Clustering!$A$6:$B$370,2,FALSE)</f>
        <v>Fall</v>
      </c>
      <c r="H5721">
        <f>IF('Peaker Keys'!$B$29&gt;0,MAX(0,MIN('Peaker Keys'!$B$10,B5721/'Peaker Keys'!$B$29)),0)</f>
        <v>0</v>
      </c>
      <c r="I5721">
        <f>MAX(0,MIN('Peaker Keys'!$B$10,C5721/'Peaker Keys'!$B$30))</f>
        <v>4.5176357845674942E-3</v>
      </c>
      <c r="J5721">
        <f>IF('Peaker Keys'!$B$31=1,H5721,I5721)</f>
        <v>0</v>
      </c>
    </row>
    <row r="5722" spans="1:10" x14ac:dyDescent="0.25">
      <c r="A5722">
        <v>5716</v>
      </c>
      <c r="B5722">
        <v>0</v>
      </c>
      <c r="C5722">
        <v>539.29999999999995</v>
      </c>
      <c r="D5722">
        <f>MOD(A5722-1+'Peaker Keys'!$B$7,'Peaker Keys'!$B$5)</f>
        <v>5739</v>
      </c>
      <c r="E5722">
        <f>INT(D5722/'Peaker Keys'!$B$6)+1</f>
        <v>240</v>
      </c>
      <c r="F5722">
        <f>MOD(D5722,'Peaker Keys'!$B$6)</f>
        <v>3</v>
      </c>
      <c r="G5722" t="str">
        <f>VLOOKUP(E5722,Clustering!$A$6:$B$370,2,FALSE)</f>
        <v>Fall</v>
      </c>
      <c r="H5722">
        <f>IF('Peaker Keys'!$B$29&gt;0,MAX(0,MIN('Peaker Keys'!$B$10,B5722/'Peaker Keys'!$B$29)),0)</f>
        <v>0</v>
      </c>
      <c r="I5722">
        <f>MAX(0,MIN('Peaker Keys'!$B$10,C5722/'Peaker Keys'!$B$30))</f>
        <v>4.5176357845674942E-3</v>
      </c>
      <c r="J5722">
        <f>IF('Peaker Keys'!$B$31=1,H5722,I5722)</f>
        <v>0</v>
      </c>
    </row>
    <row r="5723" spans="1:10" x14ac:dyDescent="0.25">
      <c r="A5723">
        <v>5717</v>
      </c>
      <c r="B5723">
        <v>0</v>
      </c>
      <c r="C5723">
        <v>539.29999999999995</v>
      </c>
      <c r="D5723">
        <f>MOD(A5723-1+'Peaker Keys'!$B$7,'Peaker Keys'!$B$5)</f>
        <v>5740</v>
      </c>
      <c r="E5723">
        <f>INT(D5723/'Peaker Keys'!$B$6)+1</f>
        <v>240</v>
      </c>
      <c r="F5723">
        <f>MOD(D5723,'Peaker Keys'!$B$6)</f>
        <v>4</v>
      </c>
      <c r="G5723" t="str">
        <f>VLOOKUP(E5723,Clustering!$A$6:$B$370,2,FALSE)</f>
        <v>Fall</v>
      </c>
      <c r="H5723">
        <f>IF('Peaker Keys'!$B$29&gt;0,MAX(0,MIN('Peaker Keys'!$B$10,B5723/'Peaker Keys'!$B$29)),0)</f>
        <v>0</v>
      </c>
      <c r="I5723">
        <f>MAX(0,MIN('Peaker Keys'!$B$10,C5723/'Peaker Keys'!$B$30))</f>
        <v>4.5176357845674942E-3</v>
      </c>
      <c r="J5723">
        <f>IF('Peaker Keys'!$B$31=1,H5723,I5723)</f>
        <v>0</v>
      </c>
    </row>
    <row r="5724" spans="1:10" x14ac:dyDescent="0.25">
      <c r="A5724">
        <v>5718</v>
      </c>
      <c r="B5724">
        <v>0</v>
      </c>
      <c r="C5724">
        <v>475.6</v>
      </c>
      <c r="D5724">
        <f>MOD(A5724-1+'Peaker Keys'!$B$7,'Peaker Keys'!$B$5)</f>
        <v>5741</v>
      </c>
      <c r="E5724">
        <f>INT(D5724/'Peaker Keys'!$B$6)+1</f>
        <v>240</v>
      </c>
      <c r="F5724">
        <f>MOD(D5724,'Peaker Keys'!$B$6)</f>
        <v>5</v>
      </c>
      <c r="G5724" t="str">
        <f>VLOOKUP(E5724,Clustering!$A$6:$B$370,2,FALSE)</f>
        <v>Fall</v>
      </c>
      <c r="H5724">
        <f>IF('Peaker Keys'!$B$29&gt;0,MAX(0,MIN('Peaker Keys'!$B$10,B5724/'Peaker Keys'!$B$29)),0)</f>
        <v>0</v>
      </c>
      <c r="I5724">
        <f>MAX(0,MIN('Peaker Keys'!$B$10,C5724/'Peaker Keys'!$B$30))</f>
        <v>3.9840303711112567E-3</v>
      </c>
      <c r="J5724">
        <f>IF('Peaker Keys'!$B$31=1,H5724,I5724)</f>
        <v>0</v>
      </c>
    </row>
    <row r="5725" spans="1:10" x14ac:dyDescent="0.25">
      <c r="A5725">
        <v>5719</v>
      </c>
      <c r="B5725">
        <v>0</v>
      </c>
      <c r="C5725">
        <v>475.6</v>
      </c>
      <c r="D5725">
        <f>MOD(A5725-1+'Peaker Keys'!$B$7,'Peaker Keys'!$B$5)</f>
        <v>5742</v>
      </c>
      <c r="E5725">
        <f>INT(D5725/'Peaker Keys'!$B$6)+1</f>
        <v>240</v>
      </c>
      <c r="F5725">
        <f>MOD(D5725,'Peaker Keys'!$B$6)</f>
        <v>6</v>
      </c>
      <c r="G5725" t="str">
        <f>VLOOKUP(E5725,Clustering!$A$6:$B$370,2,FALSE)</f>
        <v>Fall</v>
      </c>
      <c r="H5725">
        <f>IF('Peaker Keys'!$B$29&gt;0,MAX(0,MIN('Peaker Keys'!$B$10,B5725/'Peaker Keys'!$B$29)),0)</f>
        <v>0</v>
      </c>
      <c r="I5725">
        <f>MAX(0,MIN('Peaker Keys'!$B$10,C5725/'Peaker Keys'!$B$30))</f>
        <v>3.9840303711112567E-3</v>
      </c>
      <c r="J5725">
        <f>IF('Peaker Keys'!$B$31=1,H5725,I5725)</f>
        <v>0</v>
      </c>
    </row>
    <row r="5726" spans="1:10" x14ac:dyDescent="0.25">
      <c r="A5726">
        <v>5720</v>
      </c>
      <c r="B5726">
        <v>0</v>
      </c>
      <c r="C5726">
        <v>475.6</v>
      </c>
      <c r="D5726">
        <f>MOD(A5726-1+'Peaker Keys'!$B$7,'Peaker Keys'!$B$5)</f>
        <v>5743</v>
      </c>
      <c r="E5726">
        <f>INT(D5726/'Peaker Keys'!$B$6)+1</f>
        <v>240</v>
      </c>
      <c r="F5726">
        <f>MOD(D5726,'Peaker Keys'!$B$6)</f>
        <v>7</v>
      </c>
      <c r="G5726" t="str">
        <f>VLOOKUP(E5726,Clustering!$A$6:$B$370,2,FALSE)</f>
        <v>Fall</v>
      </c>
      <c r="H5726">
        <f>IF('Peaker Keys'!$B$29&gt;0,MAX(0,MIN('Peaker Keys'!$B$10,B5726/'Peaker Keys'!$B$29)),0)</f>
        <v>0</v>
      </c>
      <c r="I5726">
        <f>MAX(0,MIN('Peaker Keys'!$B$10,C5726/'Peaker Keys'!$B$30))</f>
        <v>3.9840303711112567E-3</v>
      </c>
      <c r="J5726">
        <f>IF('Peaker Keys'!$B$31=1,H5726,I5726)</f>
        <v>0</v>
      </c>
    </row>
    <row r="5727" spans="1:10" x14ac:dyDescent="0.25">
      <c r="A5727">
        <v>5721</v>
      </c>
      <c r="B5727">
        <v>0</v>
      </c>
      <c r="C5727">
        <v>475.6</v>
      </c>
      <c r="D5727">
        <f>MOD(A5727-1+'Peaker Keys'!$B$7,'Peaker Keys'!$B$5)</f>
        <v>5744</v>
      </c>
      <c r="E5727">
        <f>INT(D5727/'Peaker Keys'!$B$6)+1</f>
        <v>240</v>
      </c>
      <c r="F5727">
        <f>MOD(D5727,'Peaker Keys'!$B$6)</f>
        <v>8</v>
      </c>
      <c r="G5727" t="str">
        <f>VLOOKUP(E5727,Clustering!$A$6:$B$370,2,FALSE)</f>
        <v>Fall</v>
      </c>
      <c r="H5727">
        <f>IF('Peaker Keys'!$B$29&gt;0,MAX(0,MIN('Peaker Keys'!$B$10,B5727/'Peaker Keys'!$B$29)),0)</f>
        <v>0</v>
      </c>
      <c r="I5727">
        <f>MAX(0,MIN('Peaker Keys'!$B$10,C5727/'Peaker Keys'!$B$30))</f>
        <v>3.9840303711112567E-3</v>
      </c>
      <c r="J5727">
        <f>IF('Peaker Keys'!$B$31=1,H5727,I5727)</f>
        <v>0</v>
      </c>
    </row>
    <row r="5728" spans="1:10" x14ac:dyDescent="0.25">
      <c r="A5728">
        <v>5722</v>
      </c>
      <c r="B5728">
        <v>0</v>
      </c>
      <c r="C5728">
        <v>475.6</v>
      </c>
      <c r="D5728">
        <f>MOD(A5728-1+'Peaker Keys'!$B$7,'Peaker Keys'!$B$5)</f>
        <v>5745</v>
      </c>
      <c r="E5728">
        <f>INT(D5728/'Peaker Keys'!$B$6)+1</f>
        <v>240</v>
      </c>
      <c r="F5728">
        <f>MOD(D5728,'Peaker Keys'!$B$6)</f>
        <v>9</v>
      </c>
      <c r="G5728" t="str">
        <f>VLOOKUP(E5728,Clustering!$A$6:$B$370,2,FALSE)</f>
        <v>Fall</v>
      </c>
      <c r="H5728">
        <f>IF('Peaker Keys'!$B$29&gt;0,MAX(0,MIN('Peaker Keys'!$B$10,B5728/'Peaker Keys'!$B$29)),0)</f>
        <v>0</v>
      </c>
      <c r="I5728">
        <f>MAX(0,MIN('Peaker Keys'!$B$10,C5728/'Peaker Keys'!$B$30))</f>
        <v>3.9840303711112567E-3</v>
      </c>
      <c r="J5728">
        <f>IF('Peaker Keys'!$B$31=1,H5728,I5728)</f>
        <v>0</v>
      </c>
    </row>
    <row r="5729" spans="1:10" x14ac:dyDescent="0.25">
      <c r="A5729">
        <v>5723</v>
      </c>
      <c r="B5729">
        <v>0</v>
      </c>
      <c r="C5729">
        <v>475.6</v>
      </c>
      <c r="D5729">
        <f>MOD(A5729-1+'Peaker Keys'!$B$7,'Peaker Keys'!$B$5)</f>
        <v>5746</v>
      </c>
      <c r="E5729">
        <f>INT(D5729/'Peaker Keys'!$B$6)+1</f>
        <v>240</v>
      </c>
      <c r="F5729">
        <f>MOD(D5729,'Peaker Keys'!$B$6)</f>
        <v>10</v>
      </c>
      <c r="G5729" t="str">
        <f>VLOOKUP(E5729,Clustering!$A$6:$B$370,2,FALSE)</f>
        <v>Fall</v>
      </c>
      <c r="H5729">
        <f>IF('Peaker Keys'!$B$29&gt;0,MAX(0,MIN('Peaker Keys'!$B$10,B5729/'Peaker Keys'!$B$29)),0)</f>
        <v>0</v>
      </c>
      <c r="I5729">
        <f>MAX(0,MIN('Peaker Keys'!$B$10,C5729/'Peaker Keys'!$B$30))</f>
        <v>3.9840303711112567E-3</v>
      </c>
      <c r="J5729">
        <f>IF('Peaker Keys'!$B$31=1,H5729,I5729)</f>
        <v>0</v>
      </c>
    </row>
    <row r="5730" spans="1:10" x14ac:dyDescent="0.25">
      <c r="A5730">
        <v>5724</v>
      </c>
      <c r="B5730">
        <v>0</v>
      </c>
      <c r="C5730">
        <v>475.6</v>
      </c>
      <c r="D5730">
        <f>MOD(A5730-1+'Peaker Keys'!$B$7,'Peaker Keys'!$B$5)</f>
        <v>5747</v>
      </c>
      <c r="E5730">
        <f>INT(D5730/'Peaker Keys'!$B$6)+1</f>
        <v>240</v>
      </c>
      <c r="F5730">
        <f>MOD(D5730,'Peaker Keys'!$B$6)</f>
        <v>11</v>
      </c>
      <c r="G5730" t="str">
        <f>VLOOKUP(E5730,Clustering!$A$6:$B$370,2,FALSE)</f>
        <v>Fall</v>
      </c>
      <c r="H5730">
        <f>IF('Peaker Keys'!$B$29&gt;0,MAX(0,MIN('Peaker Keys'!$B$10,B5730/'Peaker Keys'!$B$29)),0)</f>
        <v>0</v>
      </c>
      <c r="I5730">
        <f>MAX(0,MIN('Peaker Keys'!$B$10,C5730/'Peaker Keys'!$B$30))</f>
        <v>3.9840303711112567E-3</v>
      </c>
      <c r="J5730">
        <f>IF('Peaker Keys'!$B$31=1,H5730,I5730)</f>
        <v>0</v>
      </c>
    </row>
    <row r="5731" spans="1:10" x14ac:dyDescent="0.25">
      <c r="A5731">
        <v>5725</v>
      </c>
      <c r="B5731">
        <v>0</v>
      </c>
      <c r="C5731">
        <v>539.29999999999995</v>
      </c>
      <c r="D5731">
        <f>MOD(A5731-1+'Peaker Keys'!$B$7,'Peaker Keys'!$B$5)</f>
        <v>5748</v>
      </c>
      <c r="E5731">
        <f>INT(D5731/'Peaker Keys'!$B$6)+1</f>
        <v>240</v>
      </c>
      <c r="F5731">
        <f>MOD(D5731,'Peaker Keys'!$B$6)</f>
        <v>12</v>
      </c>
      <c r="G5731" t="str">
        <f>VLOOKUP(E5731,Clustering!$A$6:$B$370,2,FALSE)</f>
        <v>Fall</v>
      </c>
      <c r="H5731">
        <f>IF('Peaker Keys'!$B$29&gt;0,MAX(0,MIN('Peaker Keys'!$B$10,B5731/'Peaker Keys'!$B$29)),0)</f>
        <v>0</v>
      </c>
      <c r="I5731">
        <f>MAX(0,MIN('Peaker Keys'!$B$10,C5731/'Peaker Keys'!$B$30))</f>
        <v>4.5176357845674942E-3</v>
      </c>
      <c r="J5731">
        <f>IF('Peaker Keys'!$B$31=1,H5731,I5731)</f>
        <v>0</v>
      </c>
    </row>
    <row r="5732" spans="1:10" x14ac:dyDescent="0.25">
      <c r="A5732">
        <v>5726</v>
      </c>
      <c r="B5732">
        <v>0</v>
      </c>
      <c r="C5732">
        <v>539.29999999999995</v>
      </c>
      <c r="D5732">
        <f>MOD(A5732-1+'Peaker Keys'!$B$7,'Peaker Keys'!$B$5)</f>
        <v>5749</v>
      </c>
      <c r="E5732">
        <f>INT(D5732/'Peaker Keys'!$B$6)+1</f>
        <v>240</v>
      </c>
      <c r="F5732">
        <f>MOD(D5732,'Peaker Keys'!$B$6)</f>
        <v>13</v>
      </c>
      <c r="G5732" t="str">
        <f>VLOOKUP(E5732,Clustering!$A$6:$B$370,2,FALSE)</f>
        <v>Fall</v>
      </c>
      <c r="H5732">
        <f>IF('Peaker Keys'!$B$29&gt;0,MAX(0,MIN('Peaker Keys'!$B$10,B5732/'Peaker Keys'!$B$29)),0)</f>
        <v>0</v>
      </c>
      <c r="I5732">
        <f>MAX(0,MIN('Peaker Keys'!$B$10,C5732/'Peaker Keys'!$B$30))</f>
        <v>4.5176357845674942E-3</v>
      </c>
      <c r="J5732">
        <f>IF('Peaker Keys'!$B$31=1,H5732,I5732)</f>
        <v>0</v>
      </c>
    </row>
    <row r="5733" spans="1:10" x14ac:dyDescent="0.25">
      <c r="A5733">
        <v>5727</v>
      </c>
      <c r="B5733">
        <v>0</v>
      </c>
      <c r="C5733">
        <v>542</v>
      </c>
      <c r="D5733">
        <f>MOD(A5733-1+'Peaker Keys'!$B$7,'Peaker Keys'!$B$5)</f>
        <v>5750</v>
      </c>
      <c r="E5733">
        <f>INT(D5733/'Peaker Keys'!$B$6)+1</f>
        <v>240</v>
      </c>
      <c r="F5733">
        <f>MOD(D5733,'Peaker Keys'!$B$6)</f>
        <v>14</v>
      </c>
      <c r="G5733" t="str">
        <f>VLOOKUP(E5733,Clustering!$A$6:$B$370,2,FALSE)</f>
        <v>Fall</v>
      </c>
      <c r="H5733">
        <f>IF('Peaker Keys'!$B$29&gt;0,MAX(0,MIN('Peaker Keys'!$B$10,B5733/'Peaker Keys'!$B$29)),0)</f>
        <v>0</v>
      </c>
      <c r="I5733">
        <f>MAX(0,MIN('Peaker Keys'!$B$10,C5733/'Peaker Keys'!$B$30))</f>
        <v>4.5402532824690934E-3</v>
      </c>
      <c r="J5733">
        <f>IF('Peaker Keys'!$B$31=1,H5733,I5733)</f>
        <v>0</v>
      </c>
    </row>
    <row r="5734" spans="1:10" x14ac:dyDescent="0.25">
      <c r="A5734">
        <v>5728</v>
      </c>
      <c r="B5734">
        <v>0</v>
      </c>
      <c r="C5734">
        <v>626.29999999999995</v>
      </c>
      <c r="D5734">
        <f>MOD(A5734-1+'Peaker Keys'!$B$7,'Peaker Keys'!$B$5)</f>
        <v>5751</v>
      </c>
      <c r="E5734">
        <f>INT(D5734/'Peaker Keys'!$B$6)+1</f>
        <v>240</v>
      </c>
      <c r="F5734">
        <f>MOD(D5734,'Peaker Keys'!$B$6)</f>
        <v>15</v>
      </c>
      <c r="G5734" t="str">
        <f>VLOOKUP(E5734,Clustering!$A$6:$B$370,2,FALSE)</f>
        <v>Fall</v>
      </c>
      <c r="H5734">
        <f>IF('Peaker Keys'!$B$29&gt;0,MAX(0,MIN('Peaker Keys'!$B$10,B5734/'Peaker Keys'!$B$29)),0)</f>
        <v>0</v>
      </c>
      <c r="I5734">
        <f>MAX(0,MIN('Peaker Keys'!$B$10,C5734/'Peaker Keys'!$B$30))</f>
        <v>5.2464218280634557E-3</v>
      </c>
      <c r="J5734">
        <f>IF('Peaker Keys'!$B$31=1,H5734,I5734)</f>
        <v>0</v>
      </c>
    </row>
    <row r="5735" spans="1:10" x14ac:dyDescent="0.25">
      <c r="A5735">
        <v>5729</v>
      </c>
      <c r="B5735">
        <v>0</v>
      </c>
      <c r="C5735">
        <v>821.2</v>
      </c>
      <c r="D5735">
        <f>MOD(A5735-1+'Peaker Keys'!$B$7,'Peaker Keys'!$B$5)</f>
        <v>5752</v>
      </c>
      <c r="E5735">
        <f>INT(D5735/'Peaker Keys'!$B$6)+1</f>
        <v>240</v>
      </c>
      <c r="F5735">
        <f>MOD(D5735,'Peaker Keys'!$B$6)</f>
        <v>16</v>
      </c>
      <c r="G5735" t="str">
        <f>VLOOKUP(E5735,Clustering!$A$6:$B$370,2,FALSE)</f>
        <v>Fall</v>
      </c>
      <c r="H5735">
        <f>IF('Peaker Keys'!$B$29&gt;0,MAX(0,MIN('Peaker Keys'!$B$10,B5735/'Peaker Keys'!$B$29)),0)</f>
        <v>0</v>
      </c>
      <c r="I5735">
        <f>MAX(0,MIN('Peaker Keys'!$B$10,C5735/'Peaker Keys'!$B$30))</f>
        <v>6.8790701025159039E-3</v>
      </c>
      <c r="J5735">
        <f>IF('Peaker Keys'!$B$31=1,H5735,I5735)</f>
        <v>0</v>
      </c>
    </row>
    <row r="5736" spans="1:10" x14ac:dyDescent="0.25">
      <c r="A5736">
        <v>5730</v>
      </c>
      <c r="B5736">
        <v>0</v>
      </c>
      <c r="C5736">
        <v>1902.2</v>
      </c>
      <c r="D5736">
        <f>MOD(A5736-1+'Peaker Keys'!$B$7,'Peaker Keys'!$B$5)</f>
        <v>5753</v>
      </c>
      <c r="E5736">
        <f>INT(D5736/'Peaker Keys'!$B$6)+1</f>
        <v>240</v>
      </c>
      <c r="F5736">
        <f>MOD(D5736,'Peaker Keys'!$B$6)</f>
        <v>17</v>
      </c>
      <c r="G5736" t="str">
        <f>VLOOKUP(E5736,Clustering!$A$6:$B$370,2,FALSE)</f>
        <v>Fall</v>
      </c>
      <c r="H5736">
        <f>IF('Peaker Keys'!$B$29&gt;0,MAX(0,MIN('Peaker Keys'!$B$10,B5736/'Peaker Keys'!$B$29)),0)</f>
        <v>0</v>
      </c>
      <c r="I5736">
        <f>MAX(0,MIN('Peaker Keys'!$B$10,C5736/'Peaker Keys'!$B$30))</f>
        <v>1.5934446114230092E-2</v>
      </c>
      <c r="J5736">
        <f>IF('Peaker Keys'!$B$31=1,H5736,I5736)</f>
        <v>0</v>
      </c>
    </row>
    <row r="5737" spans="1:10" x14ac:dyDescent="0.25">
      <c r="A5737">
        <v>5731</v>
      </c>
      <c r="B5737">
        <v>0</v>
      </c>
      <c r="C5737">
        <v>3711.4</v>
      </c>
      <c r="D5737">
        <f>MOD(A5737-1+'Peaker Keys'!$B$7,'Peaker Keys'!$B$5)</f>
        <v>5754</v>
      </c>
      <c r="E5737">
        <f>INT(D5737/'Peaker Keys'!$B$6)+1</f>
        <v>240</v>
      </c>
      <c r="F5737">
        <f>MOD(D5737,'Peaker Keys'!$B$6)</f>
        <v>18</v>
      </c>
      <c r="G5737" t="str">
        <f>VLOOKUP(E5737,Clustering!$A$6:$B$370,2,FALSE)</f>
        <v>Fall</v>
      </c>
      <c r="H5737">
        <f>IF('Peaker Keys'!$B$29&gt;0,MAX(0,MIN('Peaker Keys'!$B$10,B5737/'Peaker Keys'!$B$29)),0)</f>
        <v>0</v>
      </c>
      <c r="I5737">
        <f>MAX(0,MIN('Peaker Keys'!$B$10,C5737/'Peaker Keys'!$B$30))</f>
        <v>3.1089845078516223E-2</v>
      </c>
      <c r="J5737">
        <f>IF('Peaker Keys'!$B$31=1,H5737,I5737)</f>
        <v>0</v>
      </c>
    </row>
    <row r="5738" spans="1:10" x14ac:dyDescent="0.25">
      <c r="A5738">
        <v>5732</v>
      </c>
      <c r="B5738">
        <v>0</v>
      </c>
      <c r="C5738">
        <v>3589.3</v>
      </c>
      <c r="D5738">
        <f>MOD(A5738-1+'Peaker Keys'!$B$7,'Peaker Keys'!$B$5)</f>
        <v>5755</v>
      </c>
      <c r="E5738">
        <f>INT(D5738/'Peaker Keys'!$B$6)+1</f>
        <v>240</v>
      </c>
      <c r="F5738">
        <f>MOD(D5738,'Peaker Keys'!$B$6)</f>
        <v>19</v>
      </c>
      <c r="G5738" t="str">
        <f>VLOOKUP(E5738,Clustering!$A$6:$B$370,2,FALSE)</f>
        <v>Fall</v>
      </c>
      <c r="H5738">
        <f>IF('Peaker Keys'!$B$29&gt;0,MAX(0,MIN('Peaker Keys'!$B$10,B5738/'Peaker Keys'!$B$29)),0)</f>
        <v>0</v>
      </c>
      <c r="I5738">
        <f>MAX(0,MIN('Peaker Keys'!$B$10,C5738/'Peaker Keys'!$B$30))</f>
        <v>3.0067031562299479E-2</v>
      </c>
      <c r="J5738">
        <f>IF('Peaker Keys'!$B$31=1,H5738,I5738)</f>
        <v>0</v>
      </c>
    </row>
    <row r="5739" spans="1:10" x14ac:dyDescent="0.25">
      <c r="A5739">
        <v>5733</v>
      </c>
      <c r="B5739">
        <v>0</v>
      </c>
      <c r="C5739">
        <v>3088.4</v>
      </c>
      <c r="D5739">
        <f>MOD(A5739-1+'Peaker Keys'!$B$7,'Peaker Keys'!$B$5)</f>
        <v>5756</v>
      </c>
      <c r="E5739">
        <f>INT(D5739/'Peaker Keys'!$B$6)+1</f>
        <v>240</v>
      </c>
      <c r="F5739">
        <f>MOD(D5739,'Peaker Keys'!$B$6)</f>
        <v>20</v>
      </c>
      <c r="G5739" t="str">
        <f>VLOOKUP(E5739,Clustering!$A$6:$B$370,2,FALSE)</f>
        <v>Fall</v>
      </c>
      <c r="H5739">
        <f>IF('Peaker Keys'!$B$29&gt;0,MAX(0,MIN('Peaker Keys'!$B$10,B5739/'Peaker Keys'!$B$29)),0)</f>
        <v>0</v>
      </c>
      <c r="I5739">
        <f>MAX(0,MIN('Peaker Keys'!$B$10,C5739/'Peaker Keys'!$B$30))</f>
        <v>2.5871066858999169E-2</v>
      </c>
      <c r="J5739">
        <f>IF('Peaker Keys'!$B$31=1,H5739,I5739)</f>
        <v>0</v>
      </c>
    </row>
    <row r="5740" spans="1:10" x14ac:dyDescent="0.25">
      <c r="A5740">
        <v>5734</v>
      </c>
      <c r="B5740">
        <v>0</v>
      </c>
      <c r="C5740">
        <v>2993.7</v>
      </c>
      <c r="D5740">
        <f>MOD(A5740-1+'Peaker Keys'!$B$7,'Peaker Keys'!$B$5)</f>
        <v>5757</v>
      </c>
      <c r="E5740">
        <f>INT(D5740/'Peaker Keys'!$B$6)+1</f>
        <v>240</v>
      </c>
      <c r="F5740">
        <f>MOD(D5740,'Peaker Keys'!$B$6)</f>
        <v>21</v>
      </c>
      <c r="G5740" t="str">
        <f>VLOOKUP(E5740,Clustering!$A$6:$B$370,2,FALSE)</f>
        <v>Fall</v>
      </c>
      <c r="H5740">
        <f>IF('Peaker Keys'!$B$29&gt;0,MAX(0,MIN('Peaker Keys'!$B$10,B5740/'Peaker Keys'!$B$29)),0)</f>
        <v>0</v>
      </c>
      <c r="I5740">
        <f>MAX(0,MIN('Peaker Keys'!$B$10,C5740/'Peaker Keys'!$B$30))</f>
        <v>2.5077779062228273E-2</v>
      </c>
      <c r="J5740">
        <f>IF('Peaker Keys'!$B$31=1,H5740,I5740)</f>
        <v>0</v>
      </c>
    </row>
    <row r="5741" spans="1:10" x14ac:dyDescent="0.25">
      <c r="A5741">
        <v>5735</v>
      </c>
      <c r="B5741">
        <v>0</v>
      </c>
      <c r="C5741">
        <v>2769.4</v>
      </c>
      <c r="D5741">
        <f>MOD(A5741-1+'Peaker Keys'!$B$7,'Peaker Keys'!$B$5)</f>
        <v>5758</v>
      </c>
      <c r="E5741">
        <f>INT(D5741/'Peaker Keys'!$B$6)+1</f>
        <v>240</v>
      </c>
      <c r="F5741">
        <f>MOD(D5741,'Peaker Keys'!$B$6)</f>
        <v>22</v>
      </c>
      <c r="G5741" t="str">
        <f>VLOOKUP(E5741,Clustering!$A$6:$B$370,2,FALSE)</f>
        <v>Fall</v>
      </c>
      <c r="H5741">
        <f>IF('Peaker Keys'!$B$29&gt;0,MAX(0,MIN('Peaker Keys'!$B$10,B5741/'Peaker Keys'!$B$29)),0)</f>
        <v>0</v>
      </c>
      <c r="I5741">
        <f>MAX(0,MIN('Peaker Keys'!$B$10,C5741/'Peaker Keys'!$B$30))</f>
        <v>2.3198851366180641E-2</v>
      </c>
      <c r="J5741">
        <f>IF('Peaker Keys'!$B$31=1,H5741,I5741)</f>
        <v>0</v>
      </c>
    </row>
    <row r="5742" spans="1:10" x14ac:dyDescent="0.25">
      <c r="A5742">
        <v>5736</v>
      </c>
      <c r="B5742">
        <v>0</v>
      </c>
      <c r="C5742">
        <v>2769.4</v>
      </c>
      <c r="D5742">
        <f>MOD(A5742-1+'Peaker Keys'!$B$7,'Peaker Keys'!$B$5)</f>
        <v>5759</v>
      </c>
      <c r="E5742">
        <f>INT(D5742/'Peaker Keys'!$B$6)+1</f>
        <v>240</v>
      </c>
      <c r="F5742">
        <f>MOD(D5742,'Peaker Keys'!$B$6)</f>
        <v>23</v>
      </c>
      <c r="G5742" t="str">
        <f>VLOOKUP(E5742,Clustering!$A$6:$B$370,2,FALSE)</f>
        <v>Fall</v>
      </c>
      <c r="H5742">
        <f>IF('Peaker Keys'!$B$29&gt;0,MAX(0,MIN('Peaker Keys'!$B$10,B5742/'Peaker Keys'!$B$29)),0)</f>
        <v>0</v>
      </c>
      <c r="I5742">
        <f>MAX(0,MIN('Peaker Keys'!$B$10,C5742/'Peaker Keys'!$B$30))</f>
        <v>2.3198851366180641E-2</v>
      </c>
      <c r="J5742">
        <f>IF('Peaker Keys'!$B$31=1,H5742,I5742)</f>
        <v>0</v>
      </c>
    </row>
    <row r="5743" spans="1:10" x14ac:dyDescent="0.25">
      <c r="A5743">
        <v>5737</v>
      </c>
      <c r="B5743">
        <v>0</v>
      </c>
      <c r="C5743">
        <v>2769.4</v>
      </c>
      <c r="D5743">
        <f>MOD(A5743-1+'Peaker Keys'!$B$7,'Peaker Keys'!$B$5)</f>
        <v>5760</v>
      </c>
      <c r="E5743">
        <f>INT(D5743/'Peaker Keys'!$B$6)+1</f>
        <v>241</v>
      </c>
      <c r="F5743">
        <f>MOD(D5743,'Peaker Keys'!$B$6)</f>
        <v>0</v>
      </c>
      <c r="G5743" t="str">
        <f>VLOOKUP(E5743,Clustering!$A$6:$B$370,2,FALSE)</f>
        <v>Summer Peak</v>
      </c>
      <c r="H5743">
        <f>IF('Peaker Keys'!$B$29&gt;0,MAX(0,MIN('Peaker Keys'!$B$10,B5743/'Peaker Keys'!$B$29)),0)</f>
        <v>0</v>
      </c>
      <c r="I5743">
        <f>MAX(0,MIN('Peaker Keys'!$B$10,C5743/'Peaker Keys'!$B$30))</f>
        <v>2.3198851366180641E-2</v>
      </c>
      <c r="J5743">
        <f>IF('Peaker Keys'!$B$31=1,H5743,I5743)</f>
        <v>0</v>
      </c>
    </row>
    <row r="5744" spans="1:10" x14ac:dyDescent="0.25">
      <c r="A5744">
        <v>5738</v>
      </c>
      <c r="B5744">
        <v>0</v>
      </c>
      <c r="C5744">
        <v>2769.4</v>
      </c>
      <c r="D5744">
        <f>MOD(A5744-1+'Peaker Keys'!$B$7,'Peaker Keys'!$B$5)</f>
        <v>5761</v>
      </c>
      <c r="E5744">
        <f>INT(D5744/'Peaker Keys'!$B$6)+1</f>
        <v>241</v>
      </c>
      <c r="F5744">
        <f>MOD(D5744,'Peaker Keys'!$B$6)</f>
        <v>1</v>
      </c>
      <c r="G5744" t="str">
        <f>VLOOKUP(E5744,Clustering!$A$6:$B$370,2,FALSE)</f>
        <v>Summer Peak</v>
      </c>
      <c r="H5744">
        <f>IF('Peaker Keys'!$B$29&gt;0,MAX(0,MIN('Peaker Keys'!$B$10,B5744/'Peaker Keys'!$B$29)),0)</f>
        <v>0</v>
      </c>
      <c r="I5744">
        <f>MAX(0,MIN('Peaker Keys'!$B$10,C5744/'Peaker Keys'!$B$30))</f>
        <v>2.3198851366180641E-2</v>
      </c>
      <c r="J5744">
        <f>IF('Peaker Keys'!$B$31=1,H5744,I5744)</f>
        <v>0</v>
      </c>
    </row>
    <row r="5745" spans="1:10" x14ac:dyDescent="0.25">
      <c r="A5745">
        <v>5739</v>
      </c>
      <c r="B5745">
        <v>0</v>
      </c>
      <c r="C5745">
        <v>2709</v>
      </c>
      <c r="D5745">
        <f>MOD(A5745-1+'Peaker Keys'!$B$7,'Peaker Keys'!$B$5)</f>
        <v>5762</v>
      </c>
      <c r="E5745">
        <f>INT(D5745/'Peaker Keys'!$B$6)+1</f>
        <v>241</v>
      </c>
      <c r="F5745">
        <f>MOD(D5745,'Peaker Keys'!$B$6)</f>
        <v>2</v>
      </c>
      <c r="G5745" t="str">
        <f>VLOOKUP(E5745,Clustering!$A$6:$B$370,2,FALSE)</f>
        <v>Summer Peak</v>
      </c>
      <c r="H5745">
        <f>IF('Peaker Keys'!$B$29&gt;0,MAX(0,MIN('Peaker Keys'!$B$10,B5745/'Peaker Keys'!$B$29)),0)</f>
        <v>0</v>
      </c>
      <c r="I5745">
        <f>MAX(0,MIN('Peaker Keys'!$B$10,C5745/'Peaker Keys'!$B$30))</f>
        <v>2.2692889561270801E-2</v>
      </c>
      <c r="J5745">
        <f>IF('Peaker Keys'!$B$31=1,H5745,I5745)</f>
        <v>0</v>
      </c>
    </row>
    <row r="5746" spans="1:10" x14ac:dyDescent="0.25">
      <c r="A5746">
        <v>5740</v>
      </c>
      <c r="B5746">
        <v>0</v>
      </c>
      <c r="C5746">
        <v>2705.7</v>
      </c>
      <c r="D5746">
        <f>MOD(A5746-1+'Peaker Keys'!$B$7,'Peaker Keys'!$B$5)</f>
        <v>5763</v>
      </c>
      <c r="E5746">
        <f>INT(D5746/'Peaker Keys'!$B$6)+1</f>
        <v>241</v>
      </c>
      <c r="F5746">
        <f>MOD(D5746,'Peaker Keys'!$B$6)</f>
        <v>3</v>
      </c>
      <c r="G5746" t="str">
        <f>VLOOKUP(E5746,Clustering!$A$6:$B$370,2,FALSE)</f>
        <v>Summer Peak</v>
      </c>
      <c r="H5746">
        <f>IF('Peaker Keys'!$B$29&gt;0,MAX(0,MIN('Peaker Keys'!$B$10,B5746/'Peaker Keys'!$B$29)),0)</f>
        <v>0</v>
      </c>
      <c r="I5746">
        <f>MAX(0,MIN('Peaker Keys'!$B$10,C5746/'Peaker Keys'!$B$30))</f>
        <v>2.26652459527244E-2</v>
      </c>
      <c r="J5746">
        <f>IF('Peaker Keys'!$B$31=1,H5746,I5746)</f>
        <v>0</v>
      </c>
    </row>
    <row r="5747" spans="1:10" x14ac:dyDescent="0.25">
      <c r="A5747">
        <v>5741</v>
      </c>
      <c r="B5747">
        <v>0</v>
      </c>
      <c r="C5747">
        <v>2705.7</v>
      </c>
      <c r="D5747">
        <f>MOD(A5747-1+'Peaker Keys'!$B$7,'Peaker Keys'!$B$5)</f>
        <v>5764</v>
      </c>
      <c r="E5747">
        <f>INT(D5747/'Peaker Keys'!$B$6)+1</f>
        <v>241</v>
      </c>
      <c r="F5747">
        <f>MOD(D5747,'Peaker Keys'!$B$6)</f>
        <v>4</v>
      </c>
      <c r="G5747" t="str">
        <f>VLOOKUP(E5747,Clustering!$A$6:$B$370,2,FALSE)</f>
        <v>Summer Peak</v>
      </c>
      <c r="H5747">
        <f>IF('Peaker Keys'!$B$29&gt;0,MAX(0,MIN('Peaker Keys'!$B$10,B5747/'Peaker Keys'!$B$29)),0)</f>
        <v>0</v>
      </c>
      <c r="I5747">
        <f>MAX(0,MIN('Peaker Keys'!$B$10,C5747/'Peaker Keys'!$B$30))</f>
        <v>2.26652459527244E-2</v>
      </c>
      <c r="J5747">
        <f>IF('Peaker Keys'!$B$31=1,H5747,I5747)</f>
        <v>0</v>
      </c>
    </row>
    <row r="5748" spans="1:10" x14ac:dyDescent="0.25">
      <c r="A5748">
        <v>5742</v>
      </c>
      <c r="B5748">
        <v>0</v>
      </c>
      <c r="C5748">
        <v>2705.7</v>
      </c>
      <c r="D5748">
        <f>MOD(A5748-1+'Peaker Keys'!$B$7,'Peaker Keys'!$B$5)</f>
        <v>5765</v>
      </c>
      <c r="E5748">
        <f>INT(D5748/'Peaker Keys'!$B$6)+1</f>
        <v>241</v>
      </c>
      <c r="F5748">
        <f>MOD(D5748,'Peaker Keys'!$B$6)</f>
        <v>5</v>
      </c>
      <c r="G5748" t="str">
        <f>VLOOKUP(E5748,Clustering!$A$6:$B$370,2,FALSE)</f>
        <v>Summer Peak</v>
      </c>
      <c r="H5748">
        <f>IF('Peaker Keys'!$B$29&gt;0,MAX(0,MIN('Peaker Keys'!$B$10,B5748/'Peaker Keys'!$B$29)),0)</f>
        <v>0</v>
      </c>
      <c r="I5748">
        <f>MAX(0,MIN('Peaker Keys'!$B$10,C5748/'Peaker Keys'!$B$30))</f>
        <v>2.26652459527244E-2</v>
      </c>
      <c r="J5748">
        <f>IF('Peaker Keys'!$B$31=1,H5748,I5748)</f>
        <v>0</v>
      </c>
    </row>
    <row r="5749" spans="1:10" x14ac:dyDescent="0.25">
      <c r="A5749">
        <v>5743</v>
      </c>
      <c r="B5749">
        <v>0</v>
      </c>
      <c r="C5749">
        <v>2705.7</v>
      </c>
      <c r="D5749">
        <f>MOD(A5749-1+'Peaker Keys'!$B$7,'Peaker Keys'!$B$5)</f>
        <v>5766</v>
      </c>
      <c r="E5749">
        <f>INT(D5749/'Peaker Keys'!$B$6)+1</f>
        <v>241</v>
      </c>
      <c r="F5749">
        <f>MOD(D5749,'Peaker Keys'!$B$6)</f>
        <v>6</v>
      </c>
      <c r="G5749" t="str">
        <f>VLOOKUP(E5749,Clustering!$A$6:$B$370,2,FALSE)</f>
        <v>Summer Peak</v>
      </c>
      <c r="H5749">
        <f>IF('Peaker Keys'!$B$29&gt;0,MAX(0,MIN('Peaker Keys'!$B$10,B5749/'Peaker Keys'!$B$29)),0)</f>
        <v>0</v>
      </c>
      <c r="I5749">
        <f>MAX(0,MIN('Peaker Keys'!$B$10,C5749/'Peaker Keys'!$B$30))</f>
        <v>2.26652459527244E-2</v>
      </c>
      <c r="J5749">
        <f>IF('Peaker Keys'!$B$31=1,H5749,I5749)</f>
        <v>0</v>
      </c>
    </row>
    <row r="5750" spans="1:10" x14ac:dyDescent="0.25">
      <c r="A5750">
        <v>5744</v>
      </c>
      <c r="B5750">
        <v>0</v>
      </c>
      <c r="C5750">
        <v>2705.7</v>
      </c>
      <c r="D5750">
        <f>MOD(A5750-1+'Peaker Keys'!$B$7,'Peaker Keys'!$B$5)</f>
        <v>5767</v>
      </c>
      <c r="E5750">
        <f>INT(D5750/'Peaker Keys'!$B$6)+1</f>
        <v>241</v>
      </c>
      <c r="F5750">
        <f>MOD(D5750,'Peaker Keys'!$B$6)</f>
        <v>7</v>
      </c>
      <c r="G5750" t="str">
        <f>VLOOKUP(E5750,Clustering!$A$6:$B$370,2,FALSE)</f>
        <v>Summer Peak</v>
      </c>
      <c r="H5750">
        <f>IF('Peaker Keys'!$B$29&gt;0,MAX(0,MIN('Peaker Keys'!$B$10,B5750/'Peaker Keys'!$B$29)),0)</f>
        <v>0</v>
      </c>
      <c r="I5750">
        <f>MAX(0,MIN('Peaker Keys'!$B$10,C5750/'Peaker Keys'!$B$30))</f>
        <v>2.26652459527244E-2</v>
      </c>
      <c r="J5750">
        <f>IF('Peaker Keys'!$B$31=1,H5750,I5750)</f>
        <v>0</v>
      </c>
    </row>
    <row r="5751" spans="1:10" x14ac:dyDescent="0.25">
      <c r="A5751">
        <v>5745</v>
      </c>
      <c r="B5751">
        <v>0</v>
      </c>
      <c r="C5751">
        <v>2705.7</v>
      </c>
      <c r="D5751">
        <f>MOD(A5751-1+'Peaker Keys'!$B$7,'Peaker Keys'!$B$5)</f>
        <v>5768</v>
      </c>
      <c r="E5751">
        <f>INT(D5751/'Peaker Keys'!$B$6)+1</f>
        <v>241</v>
      </c>
      <c r="F5751">
        <f>MOD(D5751,'Peaker Keys'!$B$6)</f>
        <v>8</v>
      </c>
      <c r="G5751" t="str">
        <f>VLOOKUP(E5751,Clustering!$A$6:$B$370,2,FALSE)</f>
        <v>Summer Peak</v>
      </c>
      <c r="H5751">
        <f>IF('Peaker Keys'!$B$29&gt;0,MAX(0,MIN('Peaker Keys'!$B$10,B5751/'Peaker Keys'!$B$29)),0)</f>
        <v>0</v>
      </c>
      <c r="I5751">
        <f>MAX(0,MIN('Peaker Keys'!$B$10,C5751/'Peaker Keys'!$B$30))</f>
        <v>2.26652459527244E-2</v>
      </c>
      <c r="J5751">
        <f>IF('Peaker Keys'!$B$31=1,H5751,I5751)</f>
        <v>0</v>
      </c>
    </row>
    <row r="5752" spans="1:10" x14ac:dyDescent="0.25">
      <c r="A5752">
        <v>5746</v>
      </c>
      <c r="B5752">
        <v>0</v>
      </c>
      <c r="C5752">
        <v>2705.7</v>
      </c>
      <c r="D5752">
        <f>MOD(A5752-1+'Peaker Keys'!$B$7,'Peaker Keys'!$B$5)</f>
        <v>5769</v>
      </c>
      <c r="E5752">
        <f>INT(D5752/'Peaker Keys'!$B$6)+1</f>
        <v>241</v>
      </c>
      <c r="F5752">
        <f>MOD(D5752,'Peaker Keys'!$B$6)</f>
        <v>9</v>
      </c>
      <c r="G5752" t="str">
        <f>VLOOKUP(E5752,Clustering!$A$6:$B$370,2,FALSE)</f>
        <v>Summer Peak</v>
      </c>
      <c r="H5752">
        <f>IF('Peaker Keys'!$B$29&gt;0,MAX(0,MIN('Peaker Keys'!$B$10,B5752/'Peaker Keys'!$B$29)),0)</f>
        <v>0</v>
      </c>
      <c r="I5752">
        <f>MAX(0,MIN('Peaker Keys'!$B$10,C5752/'Peaker Keys'!$B$30))</f>
        <v>2.26652459527244E-2</v>
      </c>
      <c r="J5752">
        <f>IF('Peaker Keys'!$B$31=1,H5752,I5752)</f>
        <v>0</v>
      </c>
    </row>
    <row r="5753" spans="1:10" x14ac:dyDescent="0.25">
      <c r="A5753">
        <v>5747</v>
      </c>
      <c r="B5753">
        <v>0</v>
      </c>
      <c r="C5753">
        <v>2705.7</v>
      </c>
      <c r="D5753">
        <f>MOD(A5753-1+'Peaker Keys'!$B$7,'Peaker Keys'!$B$5)</f>
        <v>5770</v>
      </c>
      <c r="E5753">
        <f>INT(D5753/'Peaker Keys'!$B$6)+1</f>
        <v>241</v>
      </c>
      <c r="F5753">
        <f>MOD(D5753,'Peaker Keys'!$B$6)</f>
        <v>10</v>
      </c>
      <c r="G5753" t="str">
        <f>VLOOKUP(E5753,Clustering!$A$6:$B$370,2,FALSE)</f>
        <v>Summer Peak</v>
      </c>
      <c r="H5753">
        <f>IF('Peaker Keys'!$B$29&gt;0,MAX(0,MIN('Peaker Keys'!$B$10,B5753/'Peaker Keys'!$B$29)),0)</f>
        <v>0</v>
      </c>
      <c r="I5753">
        <f>MAX(0,MIN('Peaker Keys'!$B$10,C5753/'Peaker Keys'!$B$30))</f>
        <v>2.26652459527244E-2</v>
      </c>
      <c r="J5753">
        <f>IF('Peaker Keys'!$B$31=1,H5753,I5753)</f>
        <v>0</v>
      </c>
    </row>
    <row r="5754" spans="1:10" x14ac:dyDescent="0.25">
      <c r="A5754">
        <v>5748</v>
      </c>
      <c r="B5754">
        <v>0</v>
      </c>
      <c r="C5754">
        <v>2938.5</v>
      </c>
      <c r="D5754">
        <f>MOD(A5754-1+'Peaker Keys'!$B$7,'Peaker Keys'!$B$5)</f>
        <v>5771</v>
      </c>
      <c r="E5754">
        <f>INT(D5754/'Peaker Keys'!$B$6)+1</f>
        <v>241</v>
      </c>
      <c r="F5754">
        <f>MOD(D5754,'Peaker Keys'!$B$6)</f>
        <v>11</v>
      </c>
      <c r="G5754" t="str">
        <f>VLOOKUP(E5754,Clustering!$A$6:$B$370,2,FALSE)</f>
        <v>Summer Peak</v>
      </c>
      <c r="H5754">
        <f>IF('Peaker Keys'!$B$29&gt;0,MAX(0,MIN('Peaker Keys'!$B$10,B5754/'Peaker Keys'!$B$29)),0)</f>
        <v>0</v>
      </c>
      <c r="I5754">
        <f>MAX(0,MIN('Peaker Keys'!$B$10,C5754/'Peaker Keys'!$B$30))</f>
        <v>2.46153768829067E-2</v>
      </c>
      <c r="J5754">
        <f>IF('Peaker Keys'!$B$31=1,H5754,I5754)</f>
        <v>0</v>
      </c>
    </row>
    <row r="5755" spans="1:10" x14ac:dyDescent="0.25">
      <c r="A5755">
        <v>5749</v>
      </c>
      <c r="B5755">
        <v>0</v>
      </c>
      <c r="C5755">
        <v>3022.8</v>
      </c>
      <c r="D5755">
        <f>MOD(A5755-1+'Peaker Keys'!$B$7,'Peaker Keys'!$B$5)</f>
        <v>5772</v>
      </c>
      <c r="E5755">
        <f>INT(D5755/'Peaker Keys'!$B$6)+1</f>
        <v>241</v>
      </c>
      <c r="F5755">
        <f>MOD(D5755,'Peaker Keys'!$B$6)</f>
        <v>12</v>
      </c>
      <c r="G5755" t="str">
        <f>VLOOKUP(E5755,Clustering!$A$6:$B$370,2,FALSE)</f>
        <v>Summer Peak</v>
      </c>
      <c r="H5755">
        <f>IF('Peaker Keys'!$B$29&gt;0,MAX(0,MIN('Peaker Keys'!$B$10,B5755/'Peaker Keys'!$B$29)),0)</f>
        <v>0</v>
      </c>
      <c r="I5755">
        <f>MAX(0,MIN('Peaker Keys'!$B$10,C5755/'Peaker Keys'!$B$30))</f>
        <v>2.5321545428501062E-2</v>
      </c>
      <c r="J5755">
        <f>IF('Peaker Keys'!$B$31=1,H5755,I5755)</f>
        <v>0</v>
      </c>
    </row>
    <row r="5756" spans="1:10" x14ac:dyDescent="0.25">
      <c r="A5756">
        <v>5750</v>
      </c>
      <c r="B5756">
        <v>0</v>
      </c>
      <c r="C5756">
        <v>3022.8</v>
      </c>
      <c r="D5756">
        <f>MOD(A5756-1+'Peaker Keys'!$B$7,'Peaker Keys'!$B$5)</f>
        <v>5773</v>
      </c>
      <c r="E5756">
        <f>INT(D5756/'Peaker Keys'!$B$6)+1</f>
        <v>241</v>
      </c>
      <c r="F5756">
        <f>MOD(D5756,'Peaker Keys'!$B$6)</f>
        <v>13</v>
      </c>
      <c r="G5756" t="str">
        <f>VLOOKUP(E5756,Clustering!$A$6:$B$370,2,FALSE)</f>
        <v>Summer Peak</v>
      </c>
      <c r="H5756">
        <f>IF('Peaker Keys'!$B$29&gt;0,MAX(0,MIN('Peaker Keys'!$B$10,B5756/'Peaker Keys'!$B$29)),0)</f>
        <v>0</v>
      </c>
      <c r="I5756">
        <f>MAX(0,MIN('Peaker Keys'!$B$10,C5756/'Peaker Keys'!$B$30))</f>
        <v>2.5321545428501062E-2</v>
      </c>
      <c r="J5756">
        <f>IF('Peaker Keys'!$B$31=1,H5756,I5756)</f>
        <v>0</v>
      </c>
    </row>
    <row r="5757" spans="1:10" x14ac:dyDescent="0.25">
      <c r="A5757">
        <v>5751</v>
      </c>
      <c r="B5757">
        <v>0</v>
      </c>
      <c r="C5757">
        <v>4451.3999999999996</v>
      </c>
      <c r="D5757">
        <f>MOD(A5757-1+'Peaker Keys'!$B$7,'Peaker Keys'!$B$5)</f>
        <v>5774</v>
      </c>
      <c r="E5757">
        <f>INT(D5757/'Peaker Keys'!$B$6)+1</f>
        <v>241</v>
      </c>
      <c r="F5757">
        <f>MOD(D5757,'Peaker Keys'!$B$6)</f>
        <v>14</v>
      </c>
      <c r="G5757" t="str">
        <f>VLOOKUP(E5757,Clustering!$A$6:$B$370,2,FALSE)</f>
        <v>Summer Peak</v>
      </c>
      <c r="H5757">
        <f>IF('Peaker Keys'!$B$29&gt;0,MAX(0,MIN('Peaker Keys'!$B$10,B5757/'Peaker Keys'!$B$29)),0)</f>
        <v>0</v>
      </c>
      <c r="I5757">
        <f>MAX(0,MIN('Peaker Keys'!$B$10,C5757/'Peaker Keys'!$B$30))</f>
        <v>3.7288714873769224E-2</v>
      </c>
      <c r="J5757">
        <f>IF('Peaker Keys'!$B$31=1,H5757,I5757)</f>
        <v>0</v>
      </c>
    </row>
    <row r="5758" spans="1:10" x14ac:dyDescent="0.25">
      <c r="A5758">
        <v>5752</v>
      </c>
      <c r="B5758">
        <v>0</v>
      </c>
      <c r="C5758">
        <v>8004.9</v>
      </c>
      <c r="D5758">
        <f>MOD(A5758-1+'Peaker Keys'!$B$7,'Peaker Keys'!$B$5)</f>
        <v>5775</v>
      </c>
      <c r="E5758">
        <f>INT(D5758/'Peaker Keys'!$B$6)+1</f>
        <v>241</v>
      </c>
      <c r="F5758">
        <f>MOD(D5758,'Peaker Keys'!$B$6)</f>
        <v>15</v>
      </c>
      <c r="G5758" t="str">
        <f>VLOOKUP(E5758,Clustering!$A$6:$B$370,2,FALSE)</f>
        <v>Summer Peak</v>
      </c>
      <c r="H5758">
        <f>IF('Peaker Keys'!$B$29&gt;0,MAX(0,MIN('Peaker Keys'!$B$10,B5758/'Peaker Keys'!$B$29)),0)</f>
        <v>0</v>
      </c>
      <c r="I5758">
        <f>MAX(0,MIN('Peaker Keys'!$B$10,C5758/'Peaker Keys'!$B$30))</f>
        <v>6.7055855167595657E-2</v>
      </c>
      <c r="J5758">
        <f>IF('Peaker Keys'!$B$31=1,H5758,I5758)</f>
        <v>0</v>
      </c>
    </row>
    <row r="5759" spans="1:10" x14ac:dyDescent="0.25">
      <c r="A5759">
        <v>5753</v>
      </c>
      <c r="B5759">
        <v>0</v>
      </c>
      <c r="C5759">
        <v>12585.3</v>
      </c>
      <c r="D5759">
        <f>MOD(A5759-1+'Peaker Keys'!$B$7,'Peaker Keys'!$B$5)</f>
        <v>5776</v>
      </c>
      <c r="E5759">
        <f>INT(D5759/'Peaker Keys'!$B$6)+1</f>
        <v>241</v>
      </c>
      <c r="F5759">
        <f>MOD(D5759,'Peaker Keys'!$B$6)</f>
        <v>16</v>
      </c>
      <c r="G5759" t="str">
        <f>VLOOKUP(E5759,Clustering!$A$6:$B$370,2,FALSE)</f>
        <v>Summer Peak</v>
      </c>
      <c r="H5759">
        <f>IF('Peaker Keys'!$B$29&gt;0,MAX(0,MIN('Peaker Keys'!$B$10,B5759/'Peaker Keys'!$B$29)),0)</f>
        <v>0</v>
      </c>
      <c r="I5759">
        <f>MAX(0,MIN('Peaker Keys'!$B$10,C5759/'Peaker Keys'!$B$30))</f>
        <v>0.10542518382999683</v>
      </c>
      <c r="J5759">
        <f>IF('Peaker Keys'!$B$31=1,H5759,I5759)</f>
        <v>0</v>
      </c>
    </row>
    <row r="5760" spans="1:10" x14ac:dyDescent="0.25">
      <c r="A5760">
        <v>5754</v>
      </c>
      <c r="B5760">
        <v>0</v>
      </c>
      <c r="C5760">
        <v>23141.599999999999</v>
      </c>
      <c r="D5760">
        <f>MOD(A5760-1+'Peaker Keys'!$B$7,'Peaker Keys'!$B$5)</f>
        <v>5777</v>
      </c>
      <c r="E5760">
        <f>INT(D5760/'Peaker Keys'!$B$6)+1</f>
        <v>241</v>
      </c>
      <c r="F5760">
        <f>MOD(D5760,'Peaker Keys'!$B$6)</f>
        <v>17</v>
      </c>
      <c r="G5760" t="str">
        <f>VLOOKUP(E5760,Clustering!$A$6:$B$370,2,FALSE)</f>
        <v>Summer Peak</v>
      </c>
      <c r="H5760">
        <f>IF('Peaker Keys'!$B$29&gt;0,MAX(0,MIN('Peaker Keys'!$B$10,B5760/'Peaker Keys'!$B$29)),0)</f>
        <v>0</v>
      </c>
      <c r="I5760">
        <f>MAX(0,MIN('Peaker Keys'!$B$10,C5760/'Peaker Keys'!$B$30))</f>
        <v>0.19385373682949589</v>
      </c>
      <c r="J5760">
        <f>IF('Peaker Keys'!$B$31=1,H5760,I5760)</f>
        <v>0</v>
      </c>
    </row>
    <row r="5761" spans="1:10" x14ac:dyDescent="0.25">
      <c r="A5761">
        <v>5755</v>
      </c>
      <c r="B5761">
        <v>0</v>
      </c>
      <c r="C5761">
        <v>24560.3</v>
      </c>
      <c r="D5761">
        <f>MOD(A5761-1+'Peaker Keys'!$B$7,'Peaker Keys'!$B$5)</f>
        <v>5778</v>
      </c>
      <c r="E5761">
        <f>INT(D5761/'Peaker Keys'!$B$6)+1</f>
        <v>241</v>
      </c>
      <c r="F5761">
        <f>MOD(D5761,'Peaker Keys'!$B$6)</f>
        <v>18</v>
      </c>
      <c r="G5761" t="str">
        <f>VLOOKUP(E5761,Clustering!$A$6:$B$370,2,FALSE)</f>
        <v>Summer Peak</v>
      </c>
      <c r="H5761">
        <f>IF('Peaker Keys'!$B$29&gt;0,MAX(0,MIN('Peaker Keys'!$B$10,B5761/'Peaker Keys'!$B$29)),0)</f>
        <v>0</v>
      </c>
      <c r="I5761">
        <f>MAX(0,MIN('Peaker Keys'!$B$10,C5761/'Peaker Keys'!$B$30))</f>
        <v>0.20573797544912487</v>
      </c>
      <c r="J5761">
        <f>IF('Peaker Keys'!$B$31=1,H5761,I5761)</f>
        <v>0</v>
      </c>
    </row>
    <row r="5762" spans="1:10" x14ac:dyDescent="0.25">
      <c r="A5762">
        <v>5756</v>
      </c>
      <c r="B5762">
        <v>0</v>
      </c>
      <c r="C5762">
        <v>20514.5</v>
      </c>
      <c r="D5762">
        <f>MOD(A5762-1+'Peaker Keys'!$B$7,'Peaker Keys'!$B$5)</f>
        <v>5779</v>
      </c>
      <c r="E5762">
        <f>INT(D5762/'Peaker Keys'!$B$6)+1</f>
        <v>241</v>
      </c>
      <c r="F5762">
        <f>MOD(D5762,'Peaker Keys'!$B$6)</f>
        <v>19</v>
      </c>
      <c r="G5762" t="str">
        <f>VLOOKUP(E5762,Clustering!$A$6:$B$370,2,FALSE)</f>
        <v>Summer Peak</v>
      </c>
      <c r="H5762">
        <f>IF('Peaker Keys'!$B$29&gt;0,MAX(0,MIN('Peaker Keys'!$B$10,B5762/'Peaker Keys'!$B$29)),0)</f>
        <v>0</v>
      </c>
      <c r="I5762">
        <f>MAX(0,MIN('Peaker Keys'!$B$10,C5762/'Peaker Keys'!$B$30))</f>
        <v>0.17184691137124025</v>
      </c>
      <c r="J5762">
        <f>IF('Peaker Keys'!$B$31=1,H5762,I5762)</f>
        <v>0</v>
      </c>
    </row>
    <row r="5763" spans="1:10" x14ac:dyDescent="0.25">
      <c r="A5763">
        <v>5757</v>
      </c>
      <c r="B5763">
        <v>0</v>
      </c>
      <c r="C5763">
        <v>16431.2</v>
      </c>
      <c r="D5763">
        <f>MOD(A5763-1+'Peaker Keys'!$B$7,'Peaker Keys'!$B$5)</f>
        <v>5780</v>
      </c>
      <c r="E5763">
        <f>INT(D5763/'Peaker Keys'!$B$6)+1</f>
        <v>241</v>
      </c>
      <c r="F5763">
        <f>MOD(D5763,'Peaker Keys'!$B$6)</f>
        <v>20</v>
      </c>
      <c r="G5763" t="str">
        <f>VLOOKUP(E5763,Clustering!$A$6:$B$370,2,FALSE)</f>
        <v>Summer Peak</v>
      </c>
      <c r="H5763">
        <f>IF('Peaker Keys'!$B$29&gt;0,MAX(0,MIN('Peaker Keys'!$B$10,B5763/'Peaker Keys'!$B$29)),0)</f>
        <v>0</v>
      </c>
      <c r="I5763">
        <f>MAX(0,MIN('Peaker Keys'!$B$10,C5763/'Peaker Keys'!$B$30))</f>
        <v>0.13764171537805567</v>
      </c>
      <c r="J5763">
        <f>IF('Peaker Keys'!$B$31=1,H5763,I5763)</f>
        <v>0</v>
      </c>
    </row>
    <row r="5764" spans="1:10" x14ac:dyDescent="0.25">
      <c r="A5764">
        <v>5758</v>
      </c>
      <c r="B5764">
        <v>0</v>
      </c>
      <c r="C5764">
        <v>8282.2000000000007</v>
      </c>
      <c r="D5764">
        <f>MOD(A5764-1+'Peaker Keys'!$B$7,'Peaker Keys'!$B$5)</f>
        <v>5781</v>
      </c>
      <c r="E5764">
        <f>INT(D5764/'Peaker Keys'!$B$6)+1</f>
        <v>241</v>
      </c>
      <c r="F5764">
        <f>MOD(D5764,'Peaker Keys'!$B$6)</f>
        <v>21</v>
      </c>
      <c r="G5764" t="str">
        <f>VLOOKUP(E5764,Clustering!$A$6:$B$370,2,FALSE)</f>
        <v>Summer Peak</v>
      </c>
      <c r="H5764">
        <f>IF('Peaker Keys'!$B$29&gt;0,MAX(0,MIN('Peaker Keys'!$B$10,B5764/'Peaker Keys'!$B$29)),0)</f>
        <v>0</v>
      </c>
      <c r="I5764">
        <f>MAX(0,MIN('Peaker Keys'!$B$10,C5764/'Peaker Keys'!$B$30))</f>
        <v>6.93787559706006E-2</v>
      </c>
      <c r="J5764">
        <f>IF('Peaker Keys'!$B$31=1,H5764,I5764)</f>
        <v>0</v>
      </c>
    </row>
    <row r="5765" spans="1:10" x14ac:dyDescent="0.25">
      <c r="A5765">
        <v>5759</v>
      </c>
      <c r="B5765">
        <v>0</v>
      </c>
      <c r="C5765">
        <v>4946.1000000000004</v>
      </c>
      <c r="D5765">
        <f>MOD(A5765-1+'Peaker Keys'!$B$7,'Peaker Keys'!$B$5)</f>
        <v>5782</v>
      </c>
      <c r="E5765">
        <f>INT(D5765/'Peaker Keys'!$B$6)+1</f>
        <v>241</v>
      </c>
      <c r="F5765">
        <f>MOD(D5765,'Peaker Keys'!$B$6)</f>
        <v>22</v>
      </c>
      <c r="G5765" t="str">
        <f>VLOOKUP(E5765,Clustering!$A$6:$B$370,2,FALSE)</f>
        <v>Summer Peak</v>
      </c>
      <c r="H5765">
        <f>IF('Peaker Keys'!$B$29&gt;0,MAX(0,MIN('Peaker Keys'!$B$10,B5765/'Peaker Keys'!$B$29)),0)</f>
        <v>0</v>
      </c>
      <c r="I5765">
        <f>MAX(0,MIN('Peaker Keys'!$B$10,C5765/'Peaker Keys'!$B$30))</f>
        <v>4.1432743100406615E-2</v>
      </c>
      <c r="J5765">
        <f>IF('Peaker Keys'!$B$31=1,H5765,I5765)</f>
        <v>0</v>
      </c>
    </row>
    <row r="5766" spans="1:10" x14ac:dyDescent="0.25">
      <c r="A5766">
        <v>5760</v>
      </c>
      <c r="B5766">
        <v>0</v>
      </c>
      <c r="C5766">
        <v>3020.2</v>
      </c>
      <c r="D5766">
        <f>MOD(A5766-1+'Peaker Keys'!$B$7,'Peaker Keys'!$B$5)</f>
        <v>5783</v>
      </c>
      <c r="E5766">
        <f>INT(D5766/'Peaker Keys'!$B$6)+1</f>
        <v>241</v>
      </c>
      <c r="F5766">
        <f>MOD(D5766,'Peaker Keys'!$B$6)</f>
        <v>23</v>
      </c>
      <c r="G5766" t="str">
        <f>VLOOKUP(E5766,Clustering!$A$6:$B$370,2,FALSE)</f>
        <v>Summer Peak</v>
      </c>
      <c r="H5766">
        <f>IF('Peaker Keys'!$B$29&gt;0,MAX(0,MIN('Peaker Keys'!$B$10,B5766/'Peaker Keys'!$B$29)),0)</f>
        <v>0</v>
      </c>
      <c r="I5766">
        <f>MAX(0,MIN('Peaker Keys'!$B$10,C5766/'Peaker Keys'!$B$30))</f>
        <v>2.5299765615706928E-2</v>
      </c>
      <c r="J5766">
        <f>IF('Peaker Keys'!$B$31=1,H5766,I5766)</f>
        <v>0</v>
      </c>
    </row>
    <row r="5767" spans="1:10" x14ac:dyDescent="0.25">
      <c r="A5767">
        <v>5761</v>
      </c>
      <c r="B5767">
        <v>0</v>
      </c>
      <c r="C5767">
        <v>3020.2</v>
      </c>
      <c r="D5767">
        <f>MOD(A5767-1+'Peaker Keys'!$B$7,'Peaker Keys'!$B$5)</f>
        <v>5784</v>
      </c>
      <c r="E5767">
        <f>INT(D5767/'Peaker Keys'!$B$6)+1</f>
        <v>242</v>
      </c>
      <c r="F5767">
        <f>MOD(D5767,'Peaker Keys'!$B$6)</f>
        <v>0</v>
      </c>
      <c r="G5767" t="str">
        <f>VLOOKUP(E5767,Clustering!$A$6:$B$370,2,FALSE)</f>
        <v>Spring</v>
      </c>
      <c r="H5767">
        <f>IF('Peaker Keys'!$B$29&gt;0,MAX(0,MIN('Peaker Keys'!$B$10,B5767/'Peaker Keys'!$B$29)),0)</f>
        <v>0</v>
      </c>
      <c r="I5767">
        <f>MAX(0,MIN('Peaker Keys'!$B$10,C5767/'Peaker Keys'!$B$30))</f>
        <v>2.5299765615706928E-2</v>
      </c>
      <c r="J5767">
        <f>IF('Peaker Keys'!$B$31=1,H5767,I5767)</f>
        <v>0</v>
      </c>
    </row>
    <row r="5768" spans="1:10" x14ac:dyDescent="0.25">
      <c r="A5768">
        <v>5762</v>
      </c>
      <c r="B5768">
        <v>0</v>
      </c>
      <c r="C5768">
        <v>3020.2</v>
      </c>
      <c r="D5768">
        <f>MOD(A5768-1+'Peaker Keys'!$B$7,'Peaker Keys'!$B$5)</f>
        <v>5785</v>
      </c>
      <c r="E5768">
        <f>INT(D5768/'Peaker Keys'!$B$6)+1</f>
        <v>242</v>
      </c>
      <c r="F5768">
        <f>MOD(D5768,'Peaker Keys'!$B$6)</f>
        <v>1</v>
      </c>
      <c r="G5768" t="str">
        <f>VLOOKUP(E5768,Clustering!$A$6:$B$370,2,FALSE)</f>
        <v>Spring</v>
      </c>
      <c r="H5768">
        <f>IF('Peaker Keys'!$B$29&gt;0,MAX(0,MIN('Peaker Keys'!$B$10,B5768/'Peaker Keys'!$B$29)),0)</f>
        <v>0</v>
      </c>
      <c r="I5768">
        <f>MAX(0,MIN('Peaker Keys'!$B$10,C5768/'Peaker Keys'!$B$30))</f>
        <v>2.5299765615706928E-2</v>
      </c>
      <c r="J5768">
        <f>IF('Peaker Keys'!$B$31=1,H5768,I5768)</f>
        <v>0</v>
      </c>
    </row>
    <row r="5769" spans="1:10" x14ac:dyDescent="0.25">
      <c r="A5769">
        <v>5763</v>
      </c>
      <c r="B5769">
        <v>0</v>
      </c>
      <c r="C5769">
        <v>3014.2</v>
      </c>
      <c r="D5769">
        <f>MOD(A5769-1+'Peaker Keys'!$B$7,'Peaker Keys'!$B$5)</f>
        <v>5786</v>
      </c>
      <c r="E5769">
        <f>INT(D5769/'Peaker Keys'!$B$6)+1</f>
        <v>242</v>
      </c>
      <c r="F5769">
        <f>MOD(D5769,'Peaker Keys'!$B$6)</f>
        <v>2</v>
      </c>
      <c r="G5769" t="str">
        <f>VLOOKUP(E5769,Clustering!$A$6:$B$370,2,FALSE)</f>
        <v>Spring</v>
      </c>
      <c r="H5769">
        <f>IF('Peaker Keys'!$B$29&gt;0,MAX(0,MIN('Peaker Keys'!$B$10,B5769/'Peaker Keys'!$B$29)),0)</f>
        <v>0</v>
      </c>
      <c r="I5769">
        <f>MAX(0,MIN('Peaker Keys'!$B$10,C5769/'Peaker Keys'!$B$30))</f>
        <v>2.5249504509258929E-2</v>
      </c>
      <c r="J5769">
        <f>IF('Peaker Keys'!$B$31=1,H5769,I5769)</f>
        <v>0</v>
      </c>
    </row>
    <row r="5770" spans="1:10" x14ac:dyDescent="0.25">
      <c r="A5770">
        <v>5764</v>
      </c>
      <c r="B5770">
        <v>0</v>
      </c>
      <c r="C5770">
        <v>2961.3</v>
      </c>
      <c r="D5770">
        <f>MOD(A5770-1+'Peaker Keys'!$B$7,'Peaker Keys'!$B$5)</f>
        <v>5787</v>
      </c>
      <c r="E5770">
        <f>INT(D5770/'Peaker Keys'!$B$6)+1</f>
        <v>242</v>
      </c>
      <c r="F5770">
        <f>MOD(D5770,'Peaker Keys'!$B$6)</f>
        <v>3</v>
      </c>
      <c r="G5770" t="str">
        <f>VLOOKUP(E5770,Clustering!$A$6:$B$370,2,FALSE)</f>
        <v>Spring</v>
      </c>
      <c r="H5770">
        <f>IF('Peaker Keys'!$B$29&gt;0,MAX(0,MIN('Peaker Keys'!$B$10,B5770/'Peaker Keys'!$B$29)),0)</f>
        <v>0</v>
      </c>
      <c r="I5770">
        <f>MAX(0,MIN('Peaker Keys'!$B$10,C5770/'Peaker Keys'!$B$30))</f>
        <v>2.4806369087409092E-2</v>
      </c>
      <c r="J5770">
        <f>IF('Peaker Keys'!$B$31=1,H5770,I5770)</f>
        <v>0</v>
      </c>
    </row>
    <row r="5771" spans="1:10" x14ac:dyDescent="0.25">
      <c r="A5771">
        <v>5765</v>
      </c>
      <c r="B5771">
        <v>0</v>
      </c>
      <c r="C5771">
        <v>2956.6</v>
      </c>
      <c r="D5771">
        <f>MOD(A5771-1+'Peaker Keys'!$B$7,'Peaker Keys'!$B$5)</f>
        <v>5788</v>
      </c>
      <c r="E5771">
        <f>INT(D5771/'Peaker Keys'!$B$6)+1</f>
        <v>242</v>
      </c>
      <c r="F5771">
        <f>MOD(D5771,'Peaker Keys'!$B$6)</f>
        <v>4</v>
      </c>
      <c r="G5771" t="str">
        <f>VLOOKUP(E5771,Clustering!$A$6:$B$370,2,FALSE)</f>
        <v>Spring</v>
      </c>
      <c r="H5771">
        <f>IF('Peaker Keys'!$B$29&gt;0,MAX(0,MIN('Peaker Keys'!$B$10,B5771/'Peaker Keys'!$B$29)),0)</f>
        <v>0</v>
      </c>
      <c r="I5771">
        <f>MAX(0,MIN('Peaker Keys'!$B$10,C5771/'Peaker Keys'!$B$30))</f>
        <v>2.4766997887358158E-2</v>
      </c>
      <c r="J5771">
        <f>IF('Peaker Keys'!$B$31=1,H5771,I5771)</f>
        <v>0</v>
      </c>
    </row>
    <row r="5772" spans="1:10" x14ac:dyDescent="0.25">
      <c r="A5772">
        <v>5766</v>
      </c>
      <c r="B5772">
        <v>0</v>
      </c>
      <c r="C5772">
        <v>2982.1</v>
      </c>
      <c r="D5772">
        <f>MOD(A5772-1+'Peaker Keys'!$B$7,'Peaker Keys'!$B$5)</f>
        <v>5789</v>
      </c>
      <c r="E5772">
        <f>INT(D5772/'Peaker Keys'!$B$6)+1</f>
        <v>242</v>
      </c>
      <c r="F5772">
        <f>MOD(D5772,'Peaker Keys'!$B$6)</f>
        <v>5</v>
      </c>
      <c r="G5772" t="str">
        <f>VLOOKUP(E5772,Clustering!$A$6:$B$370,2,FALSE)</f>
        <v>Spring</v>
      </c>
      <c r="H5772">
        <f>IF('Peaker Keys'!$B$29&gt;0,MAX(0,MIN('Peaker Keys'!$B$10,B5772/'Peaker Keys'!$B$29)),0)</f>
        <v>0</v>
      </c>
      <c r="I5772">
        <f>MAX(0,MIN('Peaker Keys'!$B$10,C5772/'Peaker Keys'!$B$30))</f>
        <v>2.4980607589762147E-2</v>
      </c>
      <c r="J5772">
        <f>IF('Peaker Keys'!$B$31=1,H5772,I5772)</f>
        <v>0</v>
      </c>
    </row>
    <row r="5773" spans="1:10" x14ac:dyDescent="0.25">
      <c r="A5773">
        <v>5767</v>
      </c>
      <c r="B5773">
        <v>0</v>
      </c>
      <c r="C5773">
        <v>2956.6</v>
      </c>
      <c r="D5773">
        <f>MOD(A5773-1+'Peaker Keys'!$B$7,'Peaker Keys'!$B$5)</f>
        <v>5790</v>
      </c>
      <c r="E5773">
        <f>INT(D5773/'Peaker Keys'!$B$6)+1</f>
        <v>242</v>
      </c>
      <c r="F5773">
        <f>MOD(D5773,'Peaker Keys'!$B$6)</f>
        <v>6</v>
      </c>
      <c r="G5773" t="str">
        <f>VLOOKUP(E5773,Clustering!$A$6:$B$370,2,FALSE)</f>
        <v>Spring</v>
      </c>
      <c r="H5773">
        <f>IF('Peaker Keys'!$B$29&gt;0,MAX(0,MIN('Peaker Keys'!$B$10,B5773/'Peaker Keys'!$B$29)),0)</f>
        <v>0</v>
      </c>
      <c r="I5773">
        <f>MAX(0,MIN('Peaker Keys'!$B$10,C5773/'Peaker Keys'!$B$30))</f>
        <v>2.4766997887358158E-2</v>
      </c>
      <c r="J5773">
        <f>IF('Peaker Keys'!$B$31=1,H5773,I5773)</f>
        <v>0</v>
      </c>
    </row>
    <row r="5774" spans="1:10" x14ac:dyDescent="0.25">
      <c r="A5774">
        <v>5768</v>
      </c>
      <c r="B5774">
        <v>0</v>
      </c>
      <c r="C5774">
        <v>2956.6</v>
      </c>
      <c r="D5774">
        <f>MOD(A5774-1+'Peaker Keys'!$B$7,'Peaker Keys'!$B$5)</f>
        <v>5791</v>
      </c>
      <c r="E5774">
        <f>INT(D5774/'Peaker Keys'!$B$6)+1</f>
        <v>242</v>
      </c>
      <c r="F5774">
        <f>MOD(D5774,'Peaker Keys'!$B$6)</f>
        <v>7</v>
      </c>
      <c r="G5774" t="str">
        <f>VLOOKUP(E5774,Clustering!$A$6:$B$370,2,FALSE)</f>
        <v>Spring</v>
      </c>
      <c r="H5774">
        <f>IF('Peaker Keys'!$B$29&gt;0,MAX(0,MIN('Peaker Keys'!$B$10,B5774/'Peaker Keys'!$B$29)),0)</f>
        <v>0</v>
      </c>
      <c r="I5774">
        <f>MAX(0,MIN('Peaker Keys'!$B$10,C5774/'Peaker Keys'!$B$30))</f>
        <v>2.4766997887358158E-2</v>
      </c>
      <c r="J5774">
        <f>IF('Peaker Keys'!$B$31=1,H5774,I5774)</f>
        <v>0</v>
      </c>
    </row>
    <row r="5775" spans="1:10" x14ac:dyDescent="0.25">
      <c r="A5775">
        <v>5769</v>
      </c>
      <c r="B5775">
        <v>0</v>
      </c>
      <c r="C5775">
        <v>2956.6</v>
      </c>
      <c r="D5775">
        <f>MOD(A5775-1+'Peaker Keys'!$B$7,'Peaker Keys'!$B$5)</f>
        <v>5792</v>
      </c>
      <c r="E5775">
        <f>INT(D5775/'Peaker Keys'!$B$6)+1</f>
        <v>242</v>
      </c>
      <c r="F5775">
        <f>MOD(D5775,'Peaker Keys'!$B$6)</f>
        <v>8</v>
      </c>
      <c r="G5775" t="str">
        <f>VLOOKUP(E5775,Clustering!$A$6:$B$370,2,FALSE)</f>
        <v>Spring</v>
      </c>
      <c r="H5775">
        <f>IF('Peaker Keys'!$B$29&gt;0,MAX(0,MIN('Peaker Keys'!$B$10,B5775/'Peaker Keys'!$B$29)),0)</f>
        <v>0</v>
      </c>
      <c r="I5775">
        <f>MAX(0,MIN('Peaker Keys'!$B$10,C5775/'Peaker Keys'!$B$30))</f>
        <v>2.4766997887358158E-2</v>
      </c>
      <c r="J5775">
        <f>IF('Peaker Keys'!$B$31=1,H5775,I5775)</f>
        <v>0</v>
      </c>
    </row>
    <row r="5776" spans="1:10" x14ac:dyDescent="0.25">
      <c r="A5776">
        <v>5770</v>
      </c>
      <c r="B5776">
        <v>0</v>
      </c>
      <c r="C5776">
        <v>2956.6</v>
      </c>
      <c r="D5776">
        <f>MOD(A5776-1+'Peaker Keys'!$B$7,'Peaker Keys'!$B$5)</f>
        <v>5793</v>
      </c>
      <c r="E5776">
        <f>INT(D5776/'Peaker Keys'!$B$6)+1</f>
        <v>242</v>
      </c>
      <c r="F5776">
        <f>MOD(D5776,'Peaker Keys'!$B$6)</f>
        <v>9</v>
      </c>
      <c r="G5776" t="str">
        <f>VLOOKUP(E5776,Clustering!$A$6:$B$370,2,FALSE)</f>
        <v>Spring</v>
      </c>
      <c r="H5776">
        <f>IF('Peaker Keys'!$B$29&gt;0,MAX(0,MIN('Peaker Keys'!$B$10,B5776/'Peaker Keys'!$B$29)),0)</f>
        <v>0</v>
      </c>
      <c r="I5776">
        <f>MAX(0,MIN('Peaker Keys'!$B$10,C5776/'Peaker Keys'!$B$30))</f>
        <v>2.4766997887358158E-2</v>
      </c>
      <c r="J5776">
        <f>IF('Peaker Keys'!$B$31=1,H5776,I5776)</f>
        <v>0</v>
      </c>
    </row>
    <row r="5777" spans="1:10" x14ac:dyDescent="0.25">
      <c r="A5777">
        <v>5771</v>
      </c>
      <c r="B5777">
        <v>0</v>
      </c>
      <c r="C5777">
        <v>2956.6</v>
      </c>
      <c r="D5777">
        <f>MOD(A5777-1+'Peaker Keys'!$B$7,'Peaker Keys'!$B$5)</f>
        <v>5794</v>
      </c>
      <c r="E5777">
        <f>INT(D5777/'Peaker Keys'!$B$6)+1</f>
        <v>242</v>
      </c>
      <c r="F5777">
        <f>MOD(D5777,'Peaker Keys'!$B$6)</f>
        <v>10</v>
      </c>
      <c r="G5777" t="str">
        <f>VLOOKUP(E5777,Clustering!$A$6:$B$370,2,FALSE)</f>
        <v>Spring</v>
      </c>
      <c r="H5777">
        <f>IF('Peaker Keys'!$B$29&gt;0,MAX(0,MIN('Peaker Keys'!$B$10,B5777/'Peaker Keys'!$B$29)),0)</f>
        <v>0</v>
      </c>
      <c r="I5777">
        <f>MAX(0,MIN('Peaker Keys'!$B$10,C5777/'Peaker Keys'!$B$30))</f>
        <v>2.4766997887358158E-2</v>
      </c>
      <c r="J5777">
        <f>IF('Peaker Keys'!$B$31=1,H5777,I5777)</f>
        <v>0</v>
      </c>
    </row>
    <row r="5778" spans="1:10" x14ac:dyDescent="0.25">
      <c r="A5778">
        <v>5772</v>
      </c>
      <c r="B5778">
        <v>0</v>
      </c>
      <c r="C5778">
        <v>2956.6</v>
      </c>
      <c r="D5778">
        <f>MOD(A5778-1+'Peaker Keys'!$B$7,'Peaker Keys'!$B$5)</f>
        <v>5795</v>
      </c>
      <c r="E5778">
        <f>INT(D5778/'Peaker Keys'!$B$6)+1</f>
        <v>242</v>
      </c>
      <c r="F5778">
        <f>MOD(D5778,'Peaker Keys'!$B$6)</f>
        <v>11</v>
      </c>
      <c r="G5778" t="str">
        <f>VLOOKUP(E5778,Clustering!$A$6:$B$370,2,FALSE)</f>
        <v>Spring</v>
      </c>
      <c r="H5778">
        <f>IF('Peaker Keys'!$B$29&gt;0,MAX(0,MIN('Peaker Keys'!$B$10,B5778/'Peaker Keys'!$B$29)),0)</f>
        <v>0</v>
      </c>
      <c r="I5778">
        <f>MAX(0,MIN('Peaker Keys'!$B$10,C5778/'Peaker Keys'!$B$30))</f>
        <v>2.4766997887358158E-2</v>
      </c>
      <c r="J5778">
        <f>IF('Peaker Keys'!$B$31=1,H5778,I5778)</f>
        <v>0</v>
      </c>
    </row>
    <row r="5779" spans="1:10" x14ac:dyDescent="0.25">
      <c r="A5779">
        <v>5773</v>
      </c>
      <c r="B5779">
        <v>0</v>
      </c>
      <c r="C5779">
        <v>2956.6</v>
      </c>
      <c r="D5779">
        <f>MOD(A5779-1+'Peaker Keys'!$B$7,'Peaker Keys'!$B$5)</f>
        <v>5796</v>
      </c>
      <c r="E5779">
        <f>INT(D5779/'Peaker Keys'!$B$6)+1</f>
        <v>242</v>
      </c>
      <c r="F5779">
        <f>MOD(D5779,'Peaker Keys'!$B$6)</f>
        <v>12</v>
      </c>
      <c r="G5779" t="str">
        <f>VLOOKUP(E5779,Clustering!$A$6:$B$370,2,FALSE)</f>
        <v>Spring</v>
      </c>
      <c r="H5779">
        <f>IF('Peaker Keys'!$B$29&gt;0,MAX(0,MIN('Peaker Keys'!$B$10,B5779/'Peaker Keys'!$B$29)),0)</f>
        <v>0</v>
      </c>
      <c r="I5779">
        <f>MAX(0,MIN('Peaker Keys'!$B$10,C5779/'Peaker Keys'!$B$30))</f>
        <v>2.4766997887358158E-2</v>
      </c>
      <c r="J5779">
        <f>IF('Peaker Keys'!$B$31=1,H5779,I5779)</f>
        <v>0</v>
      </c>
    </row>
    <row r="5780" spans="1:10" x14ac:dyDescent="0.25">
      <c r="A5780">
        <v>5774</v>
      </c>
      <c r="B5780">
        <v>0</v>
      </c>
      <c r="C5780">
        <v>3189.4</v>
      </c>
      <c r="D5780">
        <f>MOD(A5780-1+'Peaker Keys'!$B$7,'Peaker Keys'!$B$5)</f>
        <v>5797</v>
      </c>
      <c r="E5780">
        <f>INT(D5780/'Peaker Keys'!$B$6)+1</f>
        <v>242</v>
      </c>
      <c r="F5780">
        <f>MOD(D5780,'Peaker Keys'!$B$6)</f>
        <v>13</v>
      </c>
      <c r="G5780" t="str">
        <f>VLOOKUP(E5780,Clustering!$A$6:$B$370,2,FALSE)</f>
        <v>Spring</v>
      </c>
      <c r="H5780">
        <f>IF('Peaker Keys'!$B$29&gt;0,MAX(0,MIN('Peaker Keys'!$B$10,B5780/'Peaker Keys'!$B$29)),0)</f>
        <v>0</v>
      </c>
      <c r="I5780">
        <f>MAX(0,MIN('Peaker Keys'!$B$10,C5780/'Peaker Keys'!$B$30))</f>
        <v>2.6717128817540455E-2</v>
      </c>
      <c r="J5780">
        <f>IF('Peaker Keys'!$B$31=1,H5780,I5780)</f>
        <v>0</v>
      </c>
    </row>
    <row r="5781" spans="1:10" x14ac:dyDescent="0.25">
      <c r="A5781">
        <v>5775</v>
      </c>
      <c r="B5781">
        <v>0</v>
      </c>
      <c r="C5781">
        <v>3273.6</v>
      </c>
      <c r="D5781">
        <f>MOD(A5781-1+'Peaker Keys'!$B$7,'Peaker Keys'!$B$5)</f>
        <v>5798</v>
      </c>
      <c r="E5781">
        <f>INT(D5781/'Peaker Keys'!$B$6)+1</f>
        <v>242</v>
      </c>
      <c r="F5781">
        <f>MOD(D5781,'Peaker Keys'!$B$6)</f>
        <v>14</v>
      </c>
      <c r="G5781" t="str">
        <f>VLOOKUP(E5781,Clustering!$A$6:$B$370,2,FALSE)</f>
        <v>Spring</v>
      </c>
      <c r="H5781">
        <f>IF('Peaker Keys'!$B$29&gt;0,MAX(0,MIN('Peaker Keys'!$B$10,B5781/'Peaker Keys'!$B$29)),0)</f>
        <v>0</v>
      </c>
      <c r="I5781">
        <f>MAX(0,MIN('Peaker Keys'!$B$10,C5781/'Peaker Keys'!$B$30))</f>
        <v>2.7422459678027349E-2</v>
      </c>
      <c r="J5781">
        <f>IF('Peaker Keys'!$B$31=1,H5781,I5781)</f>
        <v>0</v>
      </c>
    </row>
    <row r="5782" spans="1:10" x14ac:dyDescent="0.25">
      <c r="A5782">
        <v>5776</v>
      </c>
      <c r="B5782">
        <v>0</v>
      </c>
      <c r="C5782">
        <v>3504.7</v>
      </c>
      <c r="D5782">
        <f>MOD(A5782-1+'Peaker Keys'!$B$7,'Peaker Keys'!$B$5)</f>
        <v>5799</v>
      </c>
      <c r="E5782">
        <f>INT(D5782/'Peaker Keys'!$B$6)+1</f>
        <v>242</v>
      </c>
      <c r="F5782">
        <f>MOD(D5782,'Peaker Keys'!$B$6)</f>
        <v>15</v>
      </c>
      <c r="G5782" t="str">
        <f>VLOOKUP(E5782,Clustering!$A$6:$B$370,2,FALSE)</f>
        <v>Spring</v>
      </c>
      <c r="H5782">
        <f>IF('Peaker Keys'!$B$29&gt;0,MAX(0,MIN('Peaker Keys'!$B$10,B5782/'Peaker Keys'!$B$29)),0)</f>
        <v>0</v>
      </c>
      <c r="I5782">
        <f>MAX(0,MIN('Peaker Keys'!$B$10,C5782/'Peaker Keys'!$B$30))</f>
        <v>2.9358349961382712E-2</v>
      </c>
      <c r="J5782">
        <f>IF('Peaker Keys'!$B$31=1,H5782,I5782)</f>
        <v>0</v>
      </c>
    </row>
    <row r="5783" spans="1:10" x14ac:dyDescent="0.25">
      <c r="A5783">
        <v>5777</v>
      </c>
      <c r="B5783">
        <v>0</v>
      </c>
      <c r="C5783">
        <v>8127.9</v>
      </c>
      <c r="D5783">
        <f>MOD(A5783-1+'Peaker Keys'!$B$7,'Peaker Keys'!$B$5)</f>
        <v>5800</v>
      </c>
      <c r="E5783">
        <f>INT(D5783/'Peaker Keys'!$B$6)+1</f>
        <v>242</v>
      </c>
      <c r="F5783">
        <f>MOD(D5783,'Peaker Keys'!$B$6)</f>
        <v>16</v>
      </c>
      <c r="G5783" t="str">
        <f>VLOOKUP(E5783,Clustering!$A$6:$B$370,2,FALSE)</f>
        <v>Spring</v>
      </c>
      <c r="H5783">
        <f>IF('Peaker Keys'!$B$29&gt;0,MAX(0,MIN('Peaker Keys'!$B$10,B5783/'Peaker Keys'!$B$29)),0)</f>
        <v>0</v>
      </c>
      <c r="I5783">
        <f>MAX(0,MIN('Peaker Keys'!$B$10,C5783/'Peaker Keys'!$B$30))</f>
        <v>6.8086207849779604E-2</v>
      </c>
      <c r="J5783">
        <f>IF('Peaker Keys'!$B$31=1,H5783,I5783)</f>
        <v>0</v>
      </c>
    </row>
    <row r="5784" spans="1:10" x14ac:dyDescent="0.25">
      <c r="A5784">
        <v>5778</v>
      </c>
      <c r="B5784">
        <v>0</v>
      </c>
      <c r="C5784">
        <v>15963.1</v>
      </c>
      <c r="D5784">
        <f>MOD(A5784-1+'Peaker Keys'!$B$7,'Peaker Keys'!$B$5)</f>
        <v>5801</v>
      </c>
      <c r="E5784">
        <f>INT(D5784/'Peaker Keys'!$B$6)+1</f>
        <v>242</v>
      </c>
      <c r="F5784">
        <f>MOD(D5784,'Peaker Keys'!$B$6)</f>
        <v>17</v>
      </c>
      <c r="G5784" t="str">
        <f>VLOOKUP(E5784,Clustering!$A$6:$B$370,2,FALSE)</f>
        <v>Spring</v>
      </c>
      <c r="H5784">
        <f>IF('Peaker Keys'!$B$29&gt;0,MAX(0,MIN('Peaker Keys'!$B$10,B5784/'Peaker Keys'!$B$29)),0)</f>
        <v>0</v>
      </c>
      <c r="I5784">
        <f>MAX(0,MIN('Peaker Keys'!$B$10,C5784/'Peaker Keys'!$B$30))</f>
        <v>0.1337205113900044</v>
      </c>
      <c r="J5784">
        <f>IF('Peaker Keys'!$B$31=1,H5784,I5784)</f>
        <v>0</v>
      </c>
    </row>
    <row r="5785" spans="1:10" x14ac:dyDescent="0.25">
      <c r="A5785">
        <v>5779</v>
      </c>
      <c r="B5785">
        <v>0</v>
      </c>
      <c r="C5785">
        <v>16021.5</v>
      </c>
      <c r="D5785">
        <f>MOD(A5785-1+'Peaker Keys'!$B$7,'Peaker Keys'!$B$5)</f>
        <v>5802</v>
      </c>
      <c r="E5785">
        <f>INT(D5785/'Peaker Keys'!$B$6)+1</f>
        <v>242</v>
      </c>
      <c r="F5785">
        <f>MOD(D5785,'Peaker Keys'!$B$6)</f>
        <v>18</v>
      </c>
      <c r="G5785" t="str">
        <f>VLOOKUP(E5785,Clustering!$A$6:$B$370,2,FALSE)</f>
        <v>Spring</v>
      </c>
      <c r="H5785">
        <f>IF('Peaker Keys'!$B$29&gt;0,MAX(0,MIN('Peaker Keys'!$B$10,B5785/'Peaker Keys'!$B$29)),0)</f>
        <v>0</v>
      </c>
      <c r="I5785">
        <f>MAX(0,MIN('Peaker Keys'!$B$10,C5785/'Peaker Keys'!$B$30))</f>
        <v>0.13420971949276492</v>
      </c>
      <c r="J5785">
        <f>IF('Peaker Keys'!$B$31=1,H5785,I5785)</f>
        <v>0</v>
      </c>
    </row>
    <row r="5786" spans="1:10" x14ac:dyDescent="0.25">
      <c r="A5786">
        <v>5780</v>
      </c>
      <c r="B5786">
        <v>0</v>
      </c>
      <c r="C5786">
        <v>10196.4</v>
      </c>
      <c r="D5786">
        <f>MOD(A5786-1+'Peaker Keys'!$B$7,'Peaker Keys'!$B$5)</f>
        <v>5803</v>
      </c>
      <c r="E5786">
        <f>INT(D5786/'Peaker Keys'!$B$6)+1</f>
        <v>242</v>
      </c>
      <c r="F5786">
        <f>MOD(D5786,'Peaker Keys'!$B$6)</f>
        <v>19</v>
      </c>
      <c r="G5786" t="str">
        <f>VLOOKUP(E5786,Clustering!$A$6:$B$370,2,FALSE)</f>
        <v>Spring</v>
      </c>
      <c r="H5786">
        <f>IF('Peaker Keys'!$B$29&gt;0,MAX(0,MIN('Peaker Keys'!$B$10,B5786/'Peaker Keys'!$B$29)),0)</f>
        <v>0</v>
      </c>
      <c r="I5786">
        <f>MAX(0,MIN('Peaker Keys'!$B$10,C5786/'Peaker Keys'!$B$30))</f>
        <v>8.5413724297726687E-2</v>
      </c>
      <c r="J5786">
        <f>IF('Peaker Keys'!$B$31=1,H5786,I5786)</f>
        <v>0</v>
      </c>
    </row>
    <row r="5787" spans="1:10" x14ac:dyDescent="0.25">
      <c r="A5787">
        <v>5781</v>
      </c>
      <c r="B5787">
        <v>0</v>
      </c>
      <c r="C5787">
        <v>9787.9</v>
      </c>
      <c r="D5787">
        <f>MOD(A5787-1+'Peaker Keys'!$B$7,'Peaker Keys'!$B$5)</f>
        <v>5804</v>
      </c>
      <c r="E5787">
        <f>INT(D5787/'Peaker Keys'!$B$6)+1</f>
        <v>242</v>
      </c>
      <c r="F5787">
        <f>MOD(D5787,'Peaker Keys'!$B$6)</f>
        <v>20</v>
      </c>
      <c r="G5787" t="str">
        <f>VLOOKUP(E5787,Clustering!$A$6:$B$370,2,FALSE)</f>
        <v>Spring</v>
      </c>
      <c r="H5787">
        <f>IF('Peaker Keys'!$B$29&gt;0,MAX(0,MIN('Peaker Keys'!$B$10,B5787/'Peaker Keys'!$B$29)),0)</f>
        <v>0</v>
      </c>
      <c r="I5787">
        <f>MAX(0,MIN('Peaker Keys'!$B$10,C5787/'Peaker Keys'!$B$30))</f>
        <v>8.1991780633725531E-2</v>
      </c>
      <c r="J5787">
        <f>IF('Peaker Keys'!$B$31=1,H5787,I5787)</f>
        <v>0</v>
      </c>
    </row>
    <row r="5788" spans="1:10" x14ac:dyDescent="0.25">
      <c r="A5788">
        <v>5782</v>
      </c>
      <c r="B5788">
        <v>0</v>
      </c>
      <c r="C5788">
        <v>5798.6</v>
      </c>
      <c r="D5788">
        <f>MOD(A5788-1+'Peaker Keys'!$B$7,'Peaker Keys'!$B$5)</f>
        <v>5805</v>
      </c>
      <c r="E5788">
        <f>INT(D5788/'Peaker Keys'!$B$6)+1</f>
        <v>242</v>
      </c>
      <c r="F5788">
        <f>MOD(D5788,'Peaker Keys'!$B$6)</f>
        <v>21</v>
      </c>
      <c r="G5788" t="str">
        <f>VLOOKUP(E5788,Clustering!$A$6:$B$370,2,FALSE)</f>
        <v>Spring</v>
      </c>
      <c r="H5788">
        <f>IF('Peaker Keys'!$B$29&gt;0,MAX(0,MIN('Peaker Keys'!$B$10,B5788/'Peaker Keys'!$B$29)),0)</f>
        <v>0</v>
      </c>
      <c r="I5788">
        <f>MAX(0,MIN('Peaker Keys'!$B$10,C5788/'Peaker Keys'!$B$30))</f>
        <v>4.8574008641559571E-2</v>
      </c>
      <c r="J5788">
        <f>IF('Peaker Keys'!$B$31=1,H5788,I5788)</f>
        <v>0</v>
      </c>
    </row>
    <row r="5789" spans="1:10" x14ac:dyDescent="0.25">
      <c r="A5789">
        <v>5783</v>
      </c>
      <c r="B5789">
        <v>0</v>
      </c>
      <c r="C5789">
        <v>2667.6</v>
      </c>
      <c r="D5789">
        <f>MOD(A5789-1+'Peaker Keys'!$B$7,'Peaker Keys'!$B$5)</f>
        <v>5806</v>
      </c>
      <c r="E5789">
        <f>INT(D5789/'Peaker Keys'!$B$6)+1</f>
        <v>242</v>
      </c>
      <c r="F5789">
        <f>MOD(D5789,'Peaker Keys'!$B$6)</f>
        <v>22</v>
      </c>
      <c r="G5789" t="str">
        <f>VLOOKUP(E5789,Clustering!$A$6:$B$370,2,FALSE)</f>
        <v>Spring</v>
      </c>
      <c r="H5789">
        <f>IF('Peaker Keys'!$B$29&gt;0,MAX(0,MIN('Peaker Keys'!$B$10,B5789/'Peaker Keys'!$B$29)),0)</f>
        <v>0</v>
      </c>
      <c r="I5789">
        <f>MAX(0,MIN('Peaker Keys'!$B$10,C5789/'Peaker Keys'!$B$30))</f>
        <v>2.2346087926779619E-2</v>
      </c>
      <c r="J5789">
        <f>IF('Peaker Keys'!$B$31=1,H5789,I5789)</f>
        <v>0</v>
      </c>
    </row>
    <row r="5790" spans="1:10" x14ac:dyDescent="0.25">
      <c r="A5790">
        <v>5784</v>
      </c>
      <c r="B5790">
        <v>0</v>
      </c>
      <c r="C5790">
        <v>2375.8000000000002</v>
      </c>
      <c r="D5790">
        <f>MOD(A5790-1+'Peaker Keys'!$B$7,'Peaker Keys'!$B$5)</f>
        <v>5807</v>
      </c>
      <c r="E5790">
        <f>INT(D5790/'Peaker Keys'!$B$6)+1</f>
        <v>242</v>
      </c>
      <c r="F5790">
        <f>MOD(D5790,'Peaker Keys'!$B$6)</f>
        <v>23</v>
      </c>
      <c r="G5790" t="str">
        <f>VLOOKUP(E5790,Clustering!$A$6:$B$370,2,FALSE)</f>
        <v>Spring</v>
      </c>
      <c r="H5790">
        <f>IF('Peaker Keys'!$B$29&gt;0,MAX(0,MIN('Peaker Keys'!$B$10,B5790/'Peaker Keys'!$B$29)),0)</f>
        <v>0</v>
      </c>
      <c r="I5790">
        <f>MAX(0,MIN('Peaker Keys'!$B$10,C5790/'Peaker Keys'!$B$30))</f>
        <v>1.9901722783192015E-2</v>
      </c>
      <c r="J5790">
        <f>IF('Peaker Keys'!$B$31=1,H5790,I5790)</f>
        <v>0</v>
      </c>
    </row>
    <row r="5791" spans="1:10" x14ac:dyDescent="0.25">
      <c r="A5791">
        <v>5785</v>
      </c>
      <c r="B5791">
        <v>0</v>
      </c>
      <c r="C5791">
        <v>2375.8000000000002</v>
      </c>
      <c r="D5791">
        <f>MOD(A5791-1+'Peaker Keys'!$B$7,'Peaker Keys'!$B$5)</f>
        <v>5808</v>
      </c>
      <c r="E5791">
        <f>INT(D5791/'Peaker Keys'!$B$6)+1</f>
        <v>243</v>
      </c>
      <c r="F5791">
        <f>MOD(D5791,'Peaker Keys'!$B$6)</f>
        <v>0</v>
      </c>
      <c r="G5791" t="str">
        <f>VLOOKUP(E5791,Clustering!$A$6:$B$370,2,FALSE)</f>
        <v>Summer</v>
      </c>
      <c r="H5791">
        <f>IF('Peaker Keys'!$B$29&gt;0,MAX(0,MIN('Peaker Keys'!$B$10,B5791/'Peaker Keys'!$B$29)),0)</f>
        <v>0</v>
      </c>
      <c r="I5791">
        <f>MAX(0,MIN('Peaker Keys'!$B$10,C5791/'Peaker Keys'!$B$30))</f>
        <v>1.9901722783192015E-2</v>
      </c>
      <c r="J5791">
        <f>IF('Peaker Keys'!$B$31=1,H5791,I5791)</f>
        <v>0</v>
      </c>
    </row>
    <row r="5792" spans="1:10" x14ac:dyDescent="0.25">
      <c r="A5792">
        <v>5786</v>
      </c>
      <c r="B5792">
        <v>0</v>
      </c>
      <c r="C5792">
        <v>2375.8000000000002</v>
      </c>
      <c r="D5792">
        <f>MOD(A5792-1+'Peaker Keys'!$B$7,'Peaker Keys'!$B$5)</f>
        <v>5809</v>
      </c>
      <c r="E5792">
        <f>INT(D5792/'Peaker Keys'!$B$6)+1</f>
        <v>243</v>
      </c>
      <c r="F5792">
        <f>MOD(D5792,'Peaker Keys'!$B$6)</f>
        <v>1</v>
      </c>
      <c r="G5792" t="str">
        <f>VLOOKUP(E5792,Clustering!$A$6:$B$370,2,FALSE)</f>
        <v>Summer</v>
      </c>
      <c r="H5792">
        <f>IF('Peaker Keys'!$B$29&gt;0,MAX(0,MIN('Peaker Keys'!$B$10,B5792/'Peaker Keys'!$B$29)),0)</f>
        <v>0</v>
      </c>
      <c r="I5792">
        <f>MAX(0,MIN('Peaker Keys'!$B$10,C5792/'Peaker Keys'!$B$30))</f>
        <v>1.9901722783192015E-2</v>
      </c>
      <c r="J5792">
        <f>IF('Peaker Keys'!$B$31=1,H5792,I5792)</f>
        <v>0</v>
      </c>
    </row>
    <row r="5793" spans="1:10" x14ac:dyDescent="0.25">
      <c r="A5793">
        <v>5787</v>
      </c>
      <c r="B5793">
        <v>0</v>
      </c>
      <c r="C5793">
        <v>2375.8000000000002</v>
      </c>
      <c r="D5793">
        <f>MOD(A5793-1+'Peaker Keys'!$B$7,'Peaker Keys'!$B$5)</f>
        <v>5810</v>
      </c>
      <c r="E5793">
        <f>INT(D5793/'Peaker Keys'!$B$6)+1</f>
        <v>243</v>
      </c>
      <c r="F5793">
        <f>MOD(D5793,'Peaker Keys'!$B$6)</f>
        <v>2</v>
      </c>
      <c r="G5793" t="str">
        <f>VLOOKUP(E5793,Clustering!$A$6:$B$370,2,FALSE)</f>
        <v>Summer</v>
      </c>
      <c r="H5793">
        <f>IF('Peaker Keys'!$B$29&gt;0,MAX(0,MIN('Peaker Keys'!$B$10,B5793/'Peaker Keys'!$B$29)),0)</f>
        <v>0</v>
      </c>
      <c r="I5793">
        <f>MAX(0,MIN('Peaker Keys'!$B$10,C5793/'Peaker Keys'!$B$30))</f>
        <v>1.9901722783192015E-2</v>
      </c>
      <c r="J5793">
        <f>IF('Peaker Keys'!$B$31=1,H5793,I5793)</f>
        <v>0</v>
      </c>
    </row>
    <row r="5794" spans="1:10" x14ac:dyDescent="0.25">
      <c r="A5794">
        <v>5788</v>
      </c>
      <c r="B5794">
        <v>0</v>
      </c>
      <c r="C5794">
        <v>2375.8000000000002</v>
      </c>
      <c r="D5794">
        <f>MOD(A5794-1+'Peaker Keys'!$B$7,'Peaker Keys'!$B$5)</f>
        <v>5811</v>
      </c>
      <c r="E5794">
        <f>INT(D5794/'Peaker Keys'!$B$6)+1</f>
        <v>243</v>
      </c>
      <c r="F5794">
        <f>MOD(D5794,'Peaker Keys'!$B$6)</f>
        <v>3</v>
      </c>
      <c r="G5794" t="str">
        <f>VLOOKUP(E5794,Clustering!$A$6:$B$370,2,FALSE)</f>
        <v>Summer</v>
      </c>
      <c r="H5794">
        <f>IF('Peaker Keys'!$B$29&gt;0,MAX(0,MIN('Peaker Keys'!$B$10,B5794/'Peaker Keys'!$B$29)),0)</f>
        <v>0</v>
      </c>
      <c r="I5794">
        <f>MAX(0,MIN('Peaker Keys'!$B$10,C5794/'Peaker Keys'!$B$30))</f>
        <v>1.9901722783192015E-2</v>
      </c>
      <c r="J5794">
        <f>IF('Peaker Keys'!$B$31=1,H5794,I5794)</f>
        <v>0</v>
      </c>
    </row>
    <row r="5795" spans="1:10" x14ac:dyDescent="0.25">
      <c r="A5795">
        <v>5789</v>
      </c>
      <c r="B5795">
        <v>0</v>
      </c>
      <c r="C5795">
        <v>2375.8000000000002</v>
      </c>
      <c r="D5795">
        <f>MOD(A5795-1+'Peaker Keys'!$B$7,'Peaker Keys'!$B$5)</f>
        <v>5812</v>
      </c>
      <c r="E5795">
        <f>INT(D5795/'Peaker Keys'!$B$6)+1</f>
        <v>243</v>
      </c>
      <c r="F5795">
        <f>MOD(D5795,'Peaker Keys'!$B$6)</f>
        <v>4</v>
      </c>
      <c r="G5795" t="str">
        <f>VLOOKUP(E5795,Clustering!$A$6:$B$370,2,FALSE)</f>
        <v>Summer</v>
      </c>
      <c r="H5795">
        <f>IF('Peaker Keys'!$B$29&gt;0,MAX(0,MIN('Peaker Keys'!$B$10,B5795/'Peaker Keys'!$B$29)),0)</f>
        <v>0</v>
      </c>
      <c r="I5795">
        <f>MAX(0,MIN('Peaker Keys'!$B$10,C5795/'Peaker Keys'!$B$30))</f>
        <v>1.9901722783192015E-2</v>
      </c>
      <c r="J5795">
        <f>IF('Peaker Keys'!$B$31=1,H5795,I5795)</f>
        <v>0</v>
      </c>
    </row>
    <row r="5796" spans="1:10" x14ac:dyDescent="0.25">
      <c r="A5796">
        <v>5790</v>
      </c>
      <c r="B5796">
        <v>0</v>
      </c>
      <c r="C5796">
        <v>2375.8000000000002</v>
      </c>
      <c r="D5796">
        <f>MOD(A5796-1+'Peaker Keys'!$B$7,'Peaker Keys'!$B$5)</f>
        <v>5813</v>
      </c>
      <c r="E5796">
        <f>INT(D5796/'Peaker Keys'!$B$6)+1</f>
        <v>243</v>
      </c>
      <c r="F5796">
        <f>MOD(D5796,'Peaker Keys'!$B$6)</f>
        <v>5</v>
      </c>
      <c r="G5796" t="str">
        <f>VLOOKUP(E5796,Clustering!$A$6:$B$370,2,FALSE)</f>
        <v>Summer</v>
      </c>
      <c r="H5796">
        <f>IF('Peaker Keys'!$B$29&gt;0,MAX(0,MIN('Peaker Keys'!$B$10,B5796/'Peaker Keys'!$B$29)),0)</f>
        <v>0</v>
      </c>
      <c r="I5796">
        <f>MAX(0,MIN('Peaker Keys'!$B$10,C5796/'Peaker Keys'!$B$30))</f>
        <v>1.9901722783192015E-2</v>
      </c>
      <c r="J5796">
        <f>IF('Peaker Keys'!$B$31=1,H5796,I5796)</f>
        <v>0</v>
      </c>
    </row>
    <row r="5797" spans="1:10" x14ac:dyDescent="0.25">
      <c r="A5797">
        <v>5791</v>
      </c>
      <c r="B5797">
        <v>0</v>
      </c>
      <c r="C5797">
        <v>2312.1999999999998</v>
      </c>
      <c r="D5797">
        <f>MOD(A5797-1+'Peaker Keys'!$B$7,'Peaker Keys'!$B$5)</f>
        <v>5814</v>
      </c>
      <c r="E5797">
        <f>INT(D5797/'Peaker Keys'!$B$6)+1</f>
        <v>243</v>
      </c>
      <c r="F5797">
        <f>MOD(D5797,'Peaker Keys'!$B$6)</f>
        <v>6</v>
      </c>
      <c r="G5797" t="str">
        <f>VLOOKUP(E5797,Clustering!$A$6:$B$370,2,FALSE)</f>
        <v>Summer</v>
      </c>
      <c r="H5797">
        <f>IF('Peaker Keys'!$B$29&gt;0,MAX(0,MIN('Peaker Keys'!$B$10,B5797/'Peaker Keys'!$B$29)),0)</f>
        <v>0</v>
      </c>
      <c r="I5797">
        <f>MAX(0,MIN('Peaker Keys'!$B$10,C5797/'Peaker Keys'!$B$30))</f>
        <v>1.9368955054843241E-2</v>
      </c>
      <c r="J5797">
        <f>IF('Peaker Keys'!$B$31=1,H5797,I5797)</f>
        <v>0</v>
      </c>
    </row>
    <row r="5798" spans="1:10" x14ac:dyDescent="0.25">
      <c r="A5798">
        <v>5792</v>
      </c>
      <c r="B5798">
        <v>0</v>
      </c>
      <c r="C5798">
        <v>2312.1999999999998</v>
      </c>
      <c r="D5798">
        <f>MOD(A5798-1+'Peaker Keys'!$B$7,'Peaker Keys'!$B$5)</f>
        <v>5815</v>
      </c>
      <c r="E5798">
        <f>INT(D5798/'Peaker Keys'!$B$6)+1</f>
        <v>243</v>
      </c>
      <c r="F5798">
        <f>MOD(D5798,'Peaker Keys'!$B$6)</f>
        <v>7</v>
      </c>
      <c r="G5798" t="str">
        <f>VLOOKUP(E5798,Clustering!$A$6:$B$370,2,FALSE)</f>
        <v>Summer</v>
      </c>
      <c r="H5798">
        <f>IF('Peaker Keys'!$B$29&gt;0,MAX(0,MIN('Peaker Keys'!$B$10,B5798/'Peaker Keys'!$B$29)),0)</f>
        <v>0</v>
      </c>
      <c r="I5798">
        <f>MAX(0,MIN('Peaker Keys'!$B$10,C5798/'Peaker Keys'!$B$30))</f>
        <v>1.9368955054843241E-2</v>
      </c>
      <c r="J5798">
        <f>IF('Peaker Keys'!$B$31=1,H5798,I5798)</f>
        <v>0</v>
      </c>
    </row>
    <row r="5799" spans="1:10" x14ac:dyDescent="0.25">
      <c r="A5799">
        <v>5793</v>
      </c>
      <c r="B5799">
        <v>0</v>
      </c>
      <c r="C5799">
        <v>2312.1999999999998</v>
      </c>
      <c r="D5799">
        <f>MOD(A5799-1+'Peaker Keys'!$B$7,'Peaker Keys'!$B$5)</f>
        <v>5816</v>
      </c>
      <c r="E5799">
        <f>INT(D5799/'Peaker Keys'!$B$6)+1</f>
        <v>243</v>
      </c>
      <c r="F5799">
        <f>MOD(D5799,'Peaker Keys'!$B$6)</f>
        <v>8</v>
      </c>
      <c r="G5799" t="str">
        <f>VLOOKUP(E5799,Clustering!$A$6:$B$370,2,FALSE)</f>
        <v>Summer</v>
      </c>
      <c r="H5799">
        <f>IF('Peaker Keys'!$B$29&gt;0,MAX(0,MIN('Peaker Keys'!$B$10,B5799/'Peaker Keys'!$B$29)),0)</f>
        <v>0</v>
      </c>
      <c r="I5799">
        <f>MAX(0,MIN('Peaker Keys'!$B$10,C5799/'Peaker Keys'!$B$30))</f>
        <v>1.9368955054843241E-2</v>
      </c>
      <c r="J5799">
        <f>IF('Peaker Keys'!$B$31=1,H5799,I5799)</f>
        <v>0</v>
      </c>
    </row>
    <row r="5800" spans="1:10" x14ac:dyDescent="0.25">
      <c r="A5800">
        <v>5794</v>
      </c>
      <c r="B5800">
        <v>0</v>
      </c>
      <c r="C5800">
        <v>2312.1999999999998</v>
      </c>
      <c r="D5800">
        <f>MOD(A5800-1+'Peaker Keys'!$B$7,'Peaker Keys'!$B$5)</f>
        <v>5817</v>
      </c>
      <c r="E5800">
        <f>INT(D5800/'Peaker Keys'!$B$6)+1</f>
        <v>243</v>
      </c>
      <c r="F5800">
        <f>MOD(D5800,'Peaker Keys'!$B$6)</f>
        <v>9</v>
      </c>
      <c r="G5800" t="str">
        <f>VLOOKUP(E5800,Clustering!$A$6:$B$370,2,FALSE)</f>
        <v>Summer</v>
      </c>
      <c r="H5800">
        <f>IF('Peaker Keys'!$B$29&gt;0,MAX(0,MIN('Peaker Keys'!$B$10,B5800/'Peaker Keys'!$B$29)),0)</f>
        <v>0</v>
      </c>
      <c r="I5800">
        <f>MAX(0,MIN('Peaker Keys'!$B$10,C5800/'Peaker Keys'!$B$30))</f>
        <v>1.9368955054843241E-2</v>
      </c>
      <c r="J5800">
        <f>IF('Peaker Keys'!$B$31=1,H5800,I5800)</f>
        <v>0</v>
      </c>
    </row>
    <row r="5801" spans="1:10" x14ac:dyDescent="0.25">
      <c r="A5801">
        <v>5795</v>
      </c>
      <c r="B5801">
        <v>0</v>
      </c>
      <c r="C5801">
        <v>2312.1999999999998</v>
      </c>
      <c r="D5801">
        <f>MOD(A5801-1+'Peaker Keys'!$B$7,'Peaker Keys'!$B$5)</f>
        <v>5818</v>
      </c>
      <c r="E5801">
        <f>INT(D5801/'Peaker Keys'!$B$6)+1</f>
        <v>243</v>
      </c>
      <c r="F5801">
        <f>MOD(D5801,'Peaker Keys'!$B$6)</f>
        <v>10</v>
      </c>
      <c r="G5801" t="str">
        <f>VLOOKUP(E5801,Clustering!$A$6:$B$370,2,FALSE)</f>
        <v>Summer</v>
      </c>
      <c r="H5801">
        <f>IF('Peaker Keys'!$B$29&gt;0,MAX(0,MIN('Peaker Keys'!$B$10,B5801/'Peaker Keys'!$B$29)),0)</f>
        <v>0</v>
      </c>
      <c r="I5801">
        <f>MAX(0,MIN('Peaker Keys'!$B$10,C5801/'Peaker Keys'!$B$30))</f>
        <v>1.9368955054843241E-2</v>
      </c>
      <c r="J5801">
        <f>IF('Peaker Keys'!$B$31=1,H5801,I5801)</f>
        <v>0</v>
      </c>
    </row>
    <row r="5802" spans="1:10" x14ac:dyDescent="0.25">
      <c r="A5802">
        <v>5796</v>
      </c>
      <c r="B5802">
        <v>0</v>
      </c>
      <c r="C5802">
        <v>2312.1999999999998</v>
      </c>
      <c r="D5802">
        <f>MOD(A5802-1+'Peaker Keys'!$B$7,'Peaker Keys'!$B$5)</f>
        <v>5819</v>
      </c>
      <c r="E5802">
        <f>INT(D5802/'Peaker Keys'!$B$6)+1</f>
        <v>243</v>
      </c>
      <c r="F5802">
        <f>MOD(D5802,'Peaker Keys'!$B$6)</f>
        <v>11</v>
      </c>
      <c r="G5802" t="str">
        <f>VLOOKUP(E5802,Clustering!$A$6:$B$370,2,FALSE)</f>
        <v>Summer</v>
      </c>
      <c r="H5802">
        <f>IF('Peaker Keys'!$B$29&gt;0,MAX(0,MIN('Peaker Keys'!$B$10,B5802/'Peaker Keys'!$B$29)),0)</f>
        <v>0</v>
      </c>
      <c r="I5802">
        <f>MAX(0,MIN('Peaker Keys'!$B$10,C5802/'Peaker Keys'!$B$30))</f>
        <v>1.9368955054843241E-2</v>
      </c>
      <c r="J5802">
        <f>IF('Peaker Keys'!$B$31=1,H5802,I5802)</f>
        <v>0</v>
      </c>
    </row>
    <row r="5803" spans="1:10" x14ac:dyDescent="0.25">
      <c r="A5803">
        <v>5797</v>
      </c>
      <c r="B5803">
        <v>0</v>
      </c>
      <c r="C5803">
        <v>2312.1999999999998</v>
      </c>
      <c r="D5803">
        <f>MOD(A5803-1+'Peaker Keys'!$B$7,'Peaker Keys'!$B$5)</f>
        <v>5820</v>
      </c>
      <c r="E5803">
        <f>INT(D5803/'Peaker Keys'!$B$6)+1</f>
        <v>243</v>
      </c>
      <c r="F5803">
        <f>MOD(D5803,'Peaker Keys'!$B$6)</f>
        <v>12</v>
      </c>
      <c r="G5803" t="str">
        <f>VLOOKUP(E5803,Clustering!$A$6:$B$370,2,FALSE)</f>
        <v>Summer</v>
      </c>
      <c r="H5803">
        <f>IF('Peaker Keys'!$B$29&gt;0,MAX(0,MIN('Peaker Keys'!$B$10,B5803/'Peaker Keys'!$B$29)),0)</f>
        <v>0</v>
      </c>
      <c r="I5803">
        <f>MAX(0,MIN('Peaker Keys'!$B$10,C5803/'Peaker Keys'!$B$30))</f>
        <v>1.9368955054843241E-2</v>
      </c>
      <c r="J5803">
        <f>IF('Peaker Keys'!$B$31=1,H5803,I5803)</f>
        <v>0</v>
      </c>
    </row>
    <row r="5804" spans="1:10" x14ac:dyDescent="0.25">
      <c r="A5804">
        <v>5798</v>
      </c>
      <c r="B5804">
        <v>0</v>
      </c>
      <c r="C5804">
        <v>2317</v>
      </c>
      <c r="D5804">
        <f>MOD(A5804-1+'Peaker Keys'!$B$7,'Peaker Keys'!$B$5)</f>
        <v>5821</v>
      </c>
      <c r="E5804">
        <f>INT(D5804/'Peaker Keys'!$B$6)+1</f>
        <v>243</v>
      </c>
      <c r="F5804">
        <f>MOD(D5804,'Peaker Keys'!$B$6)</f>
        <v>13</v>
      </c>
      <c r="G5804" t="str">
        <f>VLOOKUP(E5804,Clustering!$A$6:$B$370,2,FALSE)</f>
        <v>Summer</v>
      </c>
      <c r="H5804">
        <f>IF('Peaker Keys'!$B$29&gt;0,MAX(0,MIN('Peaker Keys'!$B$10,B5804/'Peaker Keys'!$B$29)),0)</f>
        <v>0</v>
      </c>
      <c r="I5804">
        <f>MAX(0,MIN('Peaker Keys'!$B$10,C5804/'Peaker Keys'!$B$30))</f>
        <v>1.9409163940001643E-2</v>
      </c>
      <c r="J5804">
        <f>IF('Peaker Keys'!$B$31=1,H5804,I5804)</f>
        <v>0</v>
      </c>
    </row>
    <row r="5805" spans="1:10" x14ac:dyDescent="0.25">
      <c r="A5805">
        <v>5799</v>
      </c>
      <c r="B5805">
        <v>0</v>
      </c>
      <c r="C5805">
        <v>2482.9</v>
      </c>
      <c r="D5805">
        <f>MOD(A5805-1+'Peaker Keys'!$B$7,'Peaker Keys'!$B$5)</f>
        <v>5822</v>
      </c>
      <c r="E5805">
        <f>INT(D5805/'Peaker Keys'!$B$6)+1</f>
        <v>243</v>
      </c>
      <c r="F5805">
        <f>MOD(D5805,'Peaker Keys'!$B$6)</f>
        <v>14</v>
      </c>
      <c r="G5805" t="str">
        <f>VLOOKUP(E5805,Clustering!$A$6:$B$370,2,FALSE)</f>
        <v>Summer</v>
      </c>
      <c r="H5805">
        <f>IF('Peaker Keys'!$B$29&gt;0,MAX(0,MIN('Peaker Keys'!$B$10,B5805/'Peaker Keys'!$B$29)),0)</f>
        <v>0</v>
      </c>
      <c r="I5805">
        <f>MAX(0,MIN('Peaker Keys'!$B$10,C5805/'Peaker Keys'!$B$30))</f>
        <v>2.0798883533288768E-2</v>
      </c>
      <c r="J5805">
        <f>IF('Peaker Keys'!$B$31=1,H5805,I5805)</f>
        <v>0</v>
      </c>
    </row>
    <row r="5806" spans="1:10" x14ac:dyDescent="0.25">
      <c r="A5806">
        <v>5800</v>
      </c>
      <c r="B5806">
        <v>0</v>
      </c>
      <c r="C5806">
        <v>2545</v>
      </c>
      <c r="D5806">
        <f>MOD(A5806-1+'Peaker Keys'!$B$7,'Peaker Keys'!$B$5)</f>
        <v>5823</v>
      </c>
      <c r="E5806">
        <f>INT(D5806/'Peaker Keys'!$B$6)+1</f>
        <v>243</v>
      </c>
      <c r="F5806">
        <f>MOD(D5806,'Peaker Keys'!$B$6)</f>
        <v>15</v>
      </c>
      <c r="G5806" t="str">
        <f>VLOOKUP(E5806,Clustering!$A$6:$B$370,2,FALSE)</f>
        <v>Summer</v>
      </c>
      <c r="H5806">
        <f>IF('Peaker Keys'!$B$29&gt;0,MAX(0,MIN('Peaker Keys'!$B$10,B5806/'Peaker Keys'!$B$29)),0)</f>
        <v>0</v>
      </c>
      <c r="I5806">
        <f>MAX(0,MIN('Peaker Keys'!$B$10,C5806/'Peaker Keys'!$B$30))</f>
        <v>2.1319085985025538E-2</v>
      </c>
      <c r="J5806">
        <f>IF('Peaker Keys'!$B$31=1,H5806,I5806)</f>
        <v>0</v>
      </c>
    </row>
    <row r="5807" spans="1:10" x14ac:dyDescent="0.25">
      <c r="A5807">
        <v>5801</v>
      </c>
      <c r="B5807">
        <v>0</v>
      </c>
      <c r="C5807">
        <v>3990.5</v>
      </c>
      <c r="D5807">
        <f>MOD(A5807-1+'Peaker Keys'!$B$7,'Peaker Keys'!$B$5)</f>
        <v>5824</v>
      </c>
      <c r="E5807">
        <f>INT(D5807/'Peaker Keys'!$B$6)+1</f>
        <v>243</v>
      </c>
      <c r="F5807">
        <f>MOD(D5807,'Peaker Keys'!$B$6)</f>
        <v>16</v>
      </c>
      <c r="G5807" t="str">
        <f>VLOOKUP(E5807,Clustering!$A$6:$B$370,2,FALSE)</f>
        <v>Summer</v>
      </c>
      <c r="H5807">
        <f>IF('Peaker Keys'!$B$29&gt;0,MAX(0,MIN('Peaker Keys'!$B$10,B5807/'Peaker Keys'!$B$29)),0)</f>
        <v>0</v>
      </c>
      <c r="I5807">
        <f>MAX(0,MIN('Peaker Keys'!$B$10,C5807/'Peaker Keys'!$B$30))</f>
        <v>3.3427824213455568E-2</v>
      </c>
      <c r="J5807">
        <f>IF('Peaker Keys'!$B$31=1,H5807,I5807)</f>
        <v>0</v>
      </c>
    </row>
    <row r="5808" spans="1:10" x14ac:dyDescent="0.25">
      <c r="A5808">
        <v>5802</v>
      </c>
      <c r="B5808">
        <v>0</v>
      </c>
      <c r="C5808">
        <v>12034.5</v>
      </c>
      <c r="D5808">
        <f>MOD(A5808-1+'Peaker Keys'!$B$7,'Peaker Keys'!$B$5)</f>
        <v>5825</v>
      </c>
      <c r="E5808">
        <f>INT(D5808/'Peaker Keys'!$B$6)+1</f>
        <v>243</v>
      </c>
      <c r="F5808">
        <f>MOD(D5808,'Peaker Keys'!$B$6)</f>
        <v>17</v>
      </c>
      <c r="G5808" t="str">
        <f>VLOOKUP(E5808,Clustering!$A$6:$B$370,2,FALSE)</f>
        <v>Summer</v>
      </c>
      <c r="H5808">
        <f>IF('Peaker Keys'!$B$29&gt;0,MAX(0,MIN('Peaker Keys'!$B$10,B5808/'Peaker Keys'!$B$29)),0)</f>
        <v>0</v>
      </c>
      <c r="I5808">
        <f>MAX(0,MIN('Peaker Keys'!$B$10,C5808/'Peaker Keys'!$B$30))</f>
        <v>0.10081121425807067</v>
      </c>
      <c r="J5808">
        <f>IF('Peaker Keys'!$B$31=1,H5808,I5808)</f>
        <v>0</v>
      </c>
    </row>
    <row r="5809" spans="1:10" x14ac:dyDescent="0.25">
      <c r="A5809">
        <v>5803</v>
      </c>
      <c r="B5809">
        <v>0</v>
      </c>
      <c r="C5809">
        <v>13232.5</v>
      </c>
      <c r="D5809">
        <f>MOD(A5809-1+'Peaker Keys'!$B$7,'Peaker Keys'!$B$5)</f>
        <v>5826</v>
      </c>
      <c r="E5809">
        <f>INT(D5809/'Peaker Keys'!$B$6)+1</f>
        <v>243</v>
      </c>
      <c r="F5809">
        <f>MOD(D5809,'Peaker Keys'!$B$6)</f>
        <v>18</v>
      </c>
      <c r="G5809" t="str">
        <f>VLOOKUP(E5809,Clustering!$A$6:$B$370,2,FALSE)</f>
        <v>Summer</v>
      </c>
      <c r="H5809">
        <f>IF('Peaker Keys'!$B$29&gt;0,MAX(0,MIN('Peaker Keys'!$B$10,B5809/'Peaker Keys'!$B$29)),0)</f>
        <v>0</v>
      </c>
      <c r="I5809">
        <f>MAX(0,MIN('Peaker Keys'!$B$10,C5809/'Peaker Keys'!$B$30))</f>
        <v>0.11084668184552081</v>
      </c>
      <c r="J5809">
        <f>IF('Peaker Keys'!$B$31=1,H5809,I5809)</f>
        <v>0</v>
      </c>
    </row>
    <row r="5810" spans="1:10" x14ac:dyDescent="0.25">
      <c r="A5810">
        <v>5804</v>
      </c>
      <c r="B5810">
        <v>0</v>
      </c>
      <c r="C5810">
        <v>10141.9</v>
      </c>
      <c r="D5810">
        <f>MOD(A5810-1+'Peaker Keys'!$B$7,'Peaker Keys'!$B$5)</f>
        <v>5827</v>
      </c>
      <c r="E5810">
        <f>INT(D5810/'Peaker Keys'!$B$6)+1</f>
        <v>243</v>
      </c>
      <c r="F5810">
        <f>MOD(D5810,'Peaker Keys'!$B$6)</f>
        <v>19</v>
      </c>
      <c r="G5810" t="str">
        <f>VLOOKUP(E5810,Clustering!$A$6:$B$370,2,FALSE)</f>
        <v>Summer</v>
      </c>
      <c r="H5810">
        <f>IF('Peaker Keys'!$B$29&gt;0,MAX(0,MIN('Peaker Keys'!$B$10,B5810/'Peaker Keys'!$B$29)),0)</f>
        <v>0</v>
      </c>
      <c r="I5810">
        <f>MAX(0,MIN('Peaker Keys'!$B$10,C5810/'Peaker Keys'!$B$30))</f>
        <v>8.4957185914157379E-2</v>
      </c>
      <c r="J5810">
        <f>IF('Peaker Keys'!$B$31=1,H5810,I5810)</f>
        <v>0</v>
      </c>
    </row>
    <row r="5811" spans="1:10" x14ac:dyDescent="0.25">
      <c r="A5811">
        <v>5805</v>
      </c>
      <c r="B5811">
        <v>0</v>
      </c>
      <c r="C5811">
        <v>9345.5</v>
      </c>
      <c r="D5811">
        <f>MOD(A5811-1+'Peaker Keys'!$B$7,'Peaker Keys'!$B$5)</f>
        <v>5828</v>
      </c>
      <c r="E5811">
        <f>INT(D5811/'Peaker Keys'!$B$6)+1</f>
        <v>243</v>
      </c>
      <c r="F5811">
        <f>MOD(D5811,'Peaker Keys'!$B$6)</f>
        <v>20</v>
      </c>
      <c r="G5811" t="str">
        <f>VLOOKUP(E5811,Clustering!$A$6:$B$370,2,FALSE)</f>
        <v>Summer</v>
      </c>
      <c r="H5811">
        <f>IF('Peaker Keys'!$B$29&gt;0,MAX(0,MIN('Peaker Keys'!$B$10,B5811/'Peaker Keys'!$B$29)),0)</f>
        <v>0</v>
      </c>
      <c r="I5811">
        <f>MAX(0,MIN('Peaker Keys'!$B$10,C5811/'Peaker Keys'!$B$30))</f>
        <v>7.8285861718293201E-2</v>
      </c>
      <c r="J5811">
        <f>IF('Peaker Keys'!$B$31=1,H5811,I5811)</f>
        <v>0</v>
      </c>
    </row>
    <row r="5812" spans="1:10" x14ac:dyDescent="0.25">
      <c r="A5812">
        <v>5806</v>
      </c>
      <c r="B5812">
        <v>0</v>
      </c>
      <c r="C5812">
        <v>5509.6</v>
      </c>
      <c r="D5812">
        <f>MOD(A5812-1+'Peaker Keys'!$B$7,'Peaker Keys'!$B$5)</f>
        <v>5829</v>
      </c>
      <c r="E5812">
        <f>INT(D5812/'Peaker Keys'!$B$6)+1</f>
        <v>243</v>
      </c>
      <c r="F5812">
        <f>MOD(D5812,'Peaker Keys'!$B$6)</f>
        <v>21</v>
      </c>
      <c r="G5812" t="str">
        <f>VLOOKUP(E5812,Clustering!$A$6:$B$370,2,FALSE)</f>
        <v>Summer</v>
      </c>
      <c r="H5812">
        <f>IF('Peaker Keys'!$B$29&gt;0,MAX(0,MIN('Peaker Keys'!$B$10,B5812/'Peaker Keys'!$B$29)),0)</f>
        <v>0</v>
      </c>
      <c r="I5812">
        <f>MAX(0,MIN('Peaker Keys'!$B$10,C5812/'Peaker Keys'!$B$30))</f>
        <v>4.6153098680981032E-2</v>
      </c>
      <c r="J5812">
        <f>IF('Peaker Keys'!$B$31=1,H5812,I5812)</f>
        <v>0</v>
      </c>
    </row>
    <row r="5813" spans="1:10" x14ac:dyDescent="0.25">
      <c r="A5813">
        <v>5807</v>
      </c>
      <c r="B5813">
        <v>0</v>
      </c>
      <c r="C5813">
        <v>3723.8</v>
      </c>
      <c r="D5813">
        <f>MOD(A5813-1+'Peaker Keys'!$B$7,'Peaker Keys'!$B$5)</f>
        <v>5830</v>
      </c>
      <c r="E5813">
        <f>INT(D5813/'Peaker Keys'!$B$6)+1</f>
        <v>243</v>
      </c>
      <c r="F5813">
        <f>MOD(D5813,'Peaker Keys'!$B$6)</f>
        <v>22</v>
      </c>
      <c r="G5813" t="str">
        <f>VLOOKUP(E5813,Clustering!$A$6:$B$370,2,FALSE)</f>
        <v>Summer</v>
      </c>
      <c r="H5813">
        <f>IF('Peaker Keys'!$B$29&gt;0,MAX(0,MIN('Peaker Keys'!$B$10,B5813/'Peaker Keys'!$B$29)),0)</f>
        <v>0</v>
      </c>
      <c r="I5813">
        <f>MAX(0,MIN('Peaker Keys'!$B$10,C5813/'Peaker Keys'!$B$30))</f>
        <v>3.1193718031842087E-2</v>
      </c>
      <c r="J5813">
        <f>IF('Peaker Keys'!$B$31=1,H5813,I5813)</f>
        <v>0</v>
      </c>
    </row>
    <row r="5814" spans="1:10" x14ac:dyDescent="0.25">
      <c r="A5814">
        <v>5808</v>
      </c>
      <c r="B5814">
        <v>0</v>
      </c>
      <c r="C5814">
        <v>2930</v>
      </c>
      <c r="D5814">
        <f>MOD(A5814-1+'Peaker Keys'!$B$7,'Peaker Keys'!$B$5)</f>
        <v>5831</v>
      </c>
      <c r="E5814">
        <f>INT(D5814/'Peaker Keys'!$B$6)+1</f>
        <v>243</v>
      </c>
      <c r="F5814">
        <f>MOD(D5814,'Peaker Keys'!$B$6)</f>
        <v>23</v>
      </c>
      <c r="G5814" t="str">
        <f>VLOOKUP(E5814,Clustering!$A$6:$B$370,2,FALSE)</f>
        <v>Summer</v>
      </c>
      <c r="H5814">
        <f>IF('Peaker Keys'!$B$29&gt;0,MAX(0,MIN('Peaker Keys'!$B$10,B5814/'Peaker Keys'!$B$29)),0)</f>
        <v>0</v>
      </c>
      <c r="I5814">
        <f>MAX(0,MIN('Peaker Keys'!$B$10,C5814/'Peaker Keys'!$B$30))</f>
        <v>2.4544173648772035E-2</v>
      </c>
      <c r="J5814">
        <f>IF('Peaker Keys'!$B$31=1,H5814,I5814)</f>
        <v>0</v>
      </c>
    </row>
    <row r="5815" spans="1:10" x14ac:dyDescent="0.25">
      <c r="A5815">
        <v>5809</v>
      </c>
      <c r="B5815">
        <v>0</v>
      </c>
      <c r="C5815">
        <v>2930</v>
      </c>
      <c r="D5815">
        <f>MOD(A5815-1+'Peaker Keys'!$B$7,'Peaker Keys'!$B$5)</f>
        <v>5832</v>
      </c>
      <c r="E5815">
        <f>INT(D5815/'Peaker Keys'!$B$6)+1</f>
        <v>244</v>
      </c>
      <c r="F5815">
        <f>MOD(D5815,'Peaker Keys'!$B$6)</f>
        <v>0</v>
      </c>
      <c r="G5815" t="str">
        <f>VLOOKUP(E5815,Clustering!$A$6:$B$370,2,FALSE)</f>
        <v>Spring</v>
      </c>
      <c r="H5815">
        <f>IF('Peaker Keys'!$B$29&gt;0,MAX(0,MIN('Peaker Keys'!$B$10,B5815/'Peaker Keys'!$B$29)),0)</f>
        <v>0</v>
      </c>
      <c r="I5815">
        <f>MAX(0,MIN('Peaker Keys'!$B$10,C5815/'Peaker Keys'!$B$30))</f>
        <v>2.4544173648772035E-2</v>
      </c>
      <c r="J5815">
        <f>IF('Peaker Keys'!$B$31=1,H5815,I5815)</f>
        <v>0</v>
      </c>
    </row>
    <row r="5816" spans="1:10" x14ac:dyDescent="0.25">
      <c r="A5816">
        <v>5810</v>
      </c>
      <c r="B5816">
        <v>0</v>
      </c>
      <c r="C5816">
        <v>2937.1</v>
      </c>
      <c r="D5816">
        <f>MOD(A5816-1+'Peaker Keys'!$B$7,'Peaker Keys'!$B$5)</f>
        <v>5833</v>
      </c>
      <c r="E5816">
        <f>INT(D5816/'Peaker Keys'!$B$6)+1</f>
        <v>244</v>
      </c>
      <c r="F5816">
        <f>MOD(D5816,'Peaker Keys'!$B$6)</f>
        <v>1</v>
      </c>
      <c r="G5816" t="str">
        <f>VLOOKUP(E5816,Clustering!$A$6:$B$370,2,FALSE)</f>
        <v>Spring</v>
      </c>
      <c r="H5816">
        <f>IF('Peaker Keys'!$B$29&gt;0,MAX(0,MIN('Peaker Keys'!$B$10,B5816/'Peaker Keys'!$B$29)),0)</f>
        <v>0</v>
      </c>
      <c r="I5816">
        <f>MAX(0,MIN('Peaker Keys'!$B$10,C5816/'Peaker Keys'!$B$30))</f>
        <v>2.4603649291402165E-2</v>
      </c>
      <c r="J5816">
        <f>IF('Peaker Keys'!$B$31=1,H5816,I5816)</f>
        <v>0</v>
      </c>
    </row>
    <row r="5817" spans="1:10" x14ac:dyDescent="0.25">
      <c r="A5817">
        <v>5811</v>
      </c>
      <c r="B5817">
        <v>0</v>
      </c>
      <c r="C5817">
        <v>2937.1</v>
      </c>
      <c r="D5817">
        <f>MOD(A5817-1+'Peaker Keys'!$B$7,'Peaker Keys'!$B$5)</f>
        <v>5834</v>
      </c>
      <c r="E5817">
        <f>INT(D5817/'Peaker Keys'!$B$6)+1</f>
        <v>244</v>
      </c>
      <c r="F5817">
        <f>MOD(D5817,'Peaker Keys'!$B$6)</f>
        <v>2</v>
      </c>
      <c r="G5817" t="str">
        <f>VLOOKUP(E5817,Clustering!$A$6:$B$370,2,FALSE)</f>
        <v>Spring</v>
      </c>
      <c r="H5817">
        <f>IF('Peaker Keys'!$B$29&gt;0,MAX(0,MIN('Peaker Keys'!$B$10,B5817/'Peaker Keys'!$B$29)),0)</f>
        <v>0</v>
      </c>
      <c r="I5817">
        <f>MAX(0,MIN('Peaker Keys'!$B$10,C5817/'Peaker Keys'!$B$30))</f>
        <v>2.4603649291402165E-2</v>
      </c>
      <c r="J5817">
        <f>IF('Peaker Keys'!$B$31=1,H5817,I5817)</f>
        <v>0</v>
      </c>
    </row>
    <row r="5818" spans="1:10" x14ac:dyDescent="0.25">
      <c r="A5818">
        <v>5812</v>
      </c>
      <c r="B5818">
        <v>0</v>
      </c>
      <c r="C5818">
        <v>2937.1</v>
      </c>
      <c r="D5818">
        <f>MOD(A5818-1+'Peaker Keys'!$B$7,'Peaker Keys'!$B$5)</f>
        <v>5835</v>
      </c>
      <c r="E5818">
        <f>INT(D5818/'Peaker Keys'!$B$6)+1</f>
        <v>244</v>
      </c>
      <c r="F5818">
        <f>MOD(D5818,'Peaker Keys'!$B$6)</f>
        <v>3</v>
      </c>
      <c r="G5818" t="str">
        <f>VLOOKUP(E5818,Clustering!$A$6:$B$370,2,FALSE)</f>
        <v>Spring</v>
      </c>
      <c r="H5818">
        <f>IF('Peaker Keys'!$B$29&gt;0,MAX(0,MIN('Peaker Keys'!$B$10,B5818/'Peaker Keys'!$B$29)),0)</f>
        <v>0</v>
      </c>
      <c r="I5818">
        <f>MAX(0,MIN('Peaker Keys'!$B$10,C5818/'Peaker Keys'!$B$30))</f>
        <v>2.4603649291402165E-2</v>
      </c>
      <c r="J5818">
        <f>IF('Peaker Keys'!$B$31=1,H5818,I5818)</f>
        <v>0</v>
      </c>
    </row>
    <row r="5819" spans="1:10" x14ac:dyDescent="0.25">
      <c r="A5819">
        <v>5813</v>
      </c>
      <c r="B5819">
        <v>0</v>
      </c>
      <c r="C5819">
        <v>2937.1</v>
      </c>
      <c r="D5819">
        <f>MOD(A5819-1+'Peaker Keys'!$B$7,'Peaker Keys'!$B$5)</f>
        <v>5836</v>
      </c>
      <c r="E5819">
        <f>INT(D5819/'Peaker Keys'!$B$6)+1</f>
        <v>244</v>
      </c>
      <c r="F5819">
        <f>MOD(D5819,'Peaker Keys'!$B$6)</f>
        <v>4</v>
      </c>
      <c r="G5819" t="str">
        <f>VLOOKUP(E5819,Clustering!$A$6:$B$370,2,FALSE)</f>
        <v>Spring</v>
      </c>
      <c r="H5819">
        <f>IF('Peaker Keys'!$B$29&gt;0,MAX(0,MIN('Peaker Keys'!$B$10,B5819/'Peaker Keys'!$B$29)),0)</f>
        <v>0</v>
      </c>
      <c r="I5819">
        <f>MAX(0,MIN('Peaker Keys'!$B$10,C5819/'Peaker Keys'!$B$30))</f>
        <v>2.4603649291402165E-2</v>
      </c>
      <c r="J5819">
        <f>IF('Peaker Keys'!$B$31=1,H5819,I5819)</f>
        <v>0</v>
      </c>
    </row>
    <row r="5820" spans="1:10" x14ac:dyDescent="0.25">
      <c r="A5820">
        <v>5814</v>
      </c>
      <c r="B5820">
        <v>0</v>
      </c>
      <c r="C5820">
        <v>2878.3</v>
      </c>
      <c r="D5820">
        <f>MOD(A5820-1+'Peaker Keys'!$B$7,'Peaker Keys'!$B$5)</f>
        <v>5837</v>
      </c>
      <c r="E5820">
        <f>INT(D5820/'Peaker Keys'!$B$6)+1</f>
        <v>244</v>
      </c>
      <c r="F5820">
        <f>MOD(D5820,'Peaker Keys'!$B$6)</f>
        <v>5</v>
      </c>
      <c r="G5820" t="str">
        <f>VLOOKUP(E5820,Clustering!$A$6:$B$370,2,FALSE)</f>
        <v>Spring</v>
      </c>
      <c r="H5820">
        <f>IF('Peaker Keys'!$B$29&gt;0,MAX(0,MIN('Peaker Keys'!$B$10,B5820/'Peaker Keys'!$B$29)),0)</f>
        <v>0</v>
      </c>
      <c r="I5820">
        <f>MAX(0,MIN('Peaker Keys'!$B$10,C5820/'Peaker Keys'!$B$30))</f>
        <v>2.4111090448211792E-2</v>
      </c>
      <c r="J5820">
        <f>IF('Peaker Keys'!$B$31=1,H5820,I5820)</f>
        <v>0</v>
      </c>
    </row>
    <row r="5821" spans="1:10" x14ac:dyDescent="0.25">
      <c r="A5821">
        <v>5815</v>
      </c>
      <c r="B5821">
        <v>0</v>
      </c>
      <c r="C5821">
        <v>2873.5</v>
      </c>
      <c r="D5821">
        <f>MOD(A5821-1+'Peaker Keys'!$B$7,'Peaker Keys'!$B$5)</f>
        <v>5838</v>
      </c>
      <c r="E5821">
        <f>INT(D5821/'Peaker Keys'!$B$6)+1</f>
        <v>244</v>
      </c>
      <c r="F5821">
        <f>MOD(D5821,'Peaker Keys'!$B$6)</f>
        <v>6</v>
      </c>
      <c r="G5821" t="str">
        <f>VLOOKUP(E5821,Clustering!$A$6:$B$370,2,FALSE)</f>
        <v>Spring</v>
      </c>
      <c r="H5821">
        <f>IF('Peaker Keys'!$B$29&gt;0,MAX(0,MIN('Peaker Keys'!$B$10,B5821/'Peaker Keys'!$B$29)),0)</f>
        <v>0</v>
      </c>
      <c r="I5821">
        <f>MAX(0,MIN('Peaker Keys'!$B$10,C5821/'Peaker Keys'!$B$30))</f>
        <v>2.4070881563053394E-2</v>
      </c>
      <c r="J5821">
        <f>IF('Peaker Keys'!$B$31=1,H5821,I5821)</f>
        <v>0</v>
      </c>
    </row>
    <row r="5822" spans="1:10" x14ac:dyDescent="0.25">
      <c r="A5822">
        <v>5816</v>
      </c>
      <c r="B5822">
        <v>0</v>
      </c>
      <c r="C5822">
        <v>2873.5</v>
      </c>
      <c r="D5822">
        <f>MOD(A5822-1+'Peaker Keys'!$B$7,'Peaker Keys'!$B$5)</f>
        <v>5839</v>
      </c>
      <c r="E5822">
        <f>INT(D5822/'Peaker Keys'!$B$6)+1</f>
        <v>244</v>
      </c>
      <c r="F5822">
        <f>MOD(D5822,'Peaker Keys'!$B$6)</f>
        <v>7</v>
      </c>
      <c r="G5822" t="str">
        <f>VLOOKUP(E5822,Clustering!$A$6:$B$370,2,FALSE)</f>
        <v>Spring</v>
      </c>
      <c r="H5822">
        <f>IF('Peaker Keys'!$B$29&gt;0,MAX(0,MIN('Peaker Keys'!$B$10,B5822/'Peaker Keys'!$B$29)),0)</f>
        <v>0</v>
      </c>
      <c r="I5822">
        <f>MAX(0,MIN('Peaker Keys'!$B$10,C5822/'Peaker Keys'!$B$30))</f>
        <v>2.4070881563053394E-2</v>
      </c>
      <c r="J5822">
        <f>IF('Peaker Keys'!$B$31=1,H5822,I5822)</f>
        <v>0</v>
      </c>
    </row>
    <row r="5823" spans="1:10" x14ac:dyDescent="0.25">
      <c r="A5823">
        <v>5817</v>
      </c>
      <c r="B5823">
        <v>0</v>
      </c>
      <c r="C5823">
        <v>2866.4</v>
      </c>
      <c r="D5823">
        <f>MOD(A5823-1+'Peaker Keys'!$B$7,'Peaker Keys'!$B$5)</f>
        <v>5840</v>
      </c>
      <c r="E5823">
        <f>INT(D5823/'Peaker Keys'!$B$6)+1</f>
        <v>244</v>
      </c>
      <c r="F5823">
        <f>MOD(D5823,'Peaker Keys'!$B$6)</f>
        <v>8</v>
      </c>
      <c r="G5823" t="str">
        <f>VLOOKUP(E5823,Clustering!$A$6:$B$370,2,FALSE)</f>
        <v>Spring</v>
      </c>
      <c r="H5823">
        <f>IF('Peaker Keys'!$B$29&gt;0,MAX(0,MIN('Peaker Keys'!$B$10,B5823/'Peaker Keys'!$B$29)),0)</f>
        <v>0</v>
      </c>
      <c r="I5823">
        <f>MAX(0,MIN('Peaker Keys'!$B$10,C5823/'Peaker Keys'!$B$30))</f>
        <v>2.4011405920423265E-2</v>
      </c>
      <c r="J5823">
        <f>IF('Peaker Keys'!$B$31=1,H5823,I5823)</f>
        <v>0</v>
      </c>
    </row>
    <row r="5824" spans="1:10" x14ac:dyDescent="0.25">
      <c r="A5824">
        <v>5818</v>
      </c>
      <c r="B5824">
        <v>0</v>
      </c>
      <c r="C5824">
        <v>2866.4</v>
      </c>
      <c r="D5824">
        <f>MOD(A5824-1+'Peaker Keys'!$B$7,'Peaker Keys'!$B$5)</f>
        <v>5841</v>
      </c>
      <c r="E5824">
        <f>INT(D5824/'Peaker Keys'!$B$6)+1</f>
        <v>244</v>
      </c>
      <c r="F5824">
        <f>MOD(D5824,'Peaker Keys'!$B$6)</f>
        <v>9</v>
      </c>
      <c r="G5824" t="str">
        <f>VLOOKUP(E5824,Clustering!$A$6:$B$370,2,FALSE)</f>
        <v>Spring</v>
      </c>
      <c r="H5824">
        <f>IF('Peaker Keys'!$B$29&gt;0,MAX(0,MIN('Peaker Keys'!$B$10,B5824/'Peaker Keys'!$B$29)),0)</f>
        <v>0</v>
      </c>
      <c r="I5824">
        <f>MAX(0,MIN('Peaker Keys'!$B$10,C5824/'Peaker Keys'!$B$30))</f>
        <v>2.4011405920423265E-2</v>
      </c>
      <c r="J5824">
        <f>IF('Peaker Keys'!$B$31=1,H5824,I5824)</f>
        <v>0</v>
      </c>
    </row>
    <row r="5825" spans="1:10" x14ac:dyDescent="0.25">
      <c r="A5825">
        <v>5819</v>
      </c>
      <c r="B5825">
        <v>0</v>
      </c>
      <c r="C5825">
        <v>2866.4</v>
      </c>
      <c r="D5825">
        <f>MOD(A5825-1+'Peaker Keys'!$B$7,'Peaker Keys'!$B$5)</f>
        <v>5842</v>
      </c>
      <c r="E5825">
        <f>INT(D5825/'Peaker Keys'!$B$6)+1</f>
        <v>244</v>
      </c>
      <c r="F5825">
        <f>MOD(D5825,'Peaker Keys'!$B$6)</f>
        <v>10</v>
      </c>
      <c r="G5825" t="str">
        <f>VLOOKUP(E5825,Clustering!$A$6:$B$370,2,FALSE)</f>
        <v>Spring</v>
      </c>
      <c r="H5825">
        <f>IF('Peaker Keys'!$B$29&gt;0,MAX(0,MIN('Peaker Keys'!$B$10,B5825/'Peaker Keys'!$B$29)),0)</f>
        <v>0</v>
      </c>
      <c r="I5825">
        <f>MAX(0,MIN('Peaker Keys'!$B$10,C5825/'Peaker Keys'!$B$30))</f>
        <v>2.4011405920423265E-2</v>
      </c>
      <c r="J5825">
        <f>IF('Peaker Keys'!$B$31=1,H5825,I5825)</f>
        <v>0</v>
      </c>
    </row>
    <row r="5826" spans="1:10" x14ac:dyDescent="0.25">
      <c r="A5826">
        <v>5820</v>
      </c>
      <c r="B5826">
        <v>0</v>
      </c>
      <c r="C5826">
        <v>2866.4</v>
      </c>
      <c r="D5826">
        <f>MOD(A5826-1+'Peaker Keys'!$B$7,'Peaker Keys'!$B$5)</f>
        <v>5843</v>
      </c>
      <c r="E5826">
        <f>INT(D5826/'Peaker Keys'!$B$6)+1</f>
        <v>244</v>
      </c>
      <c r="F5826">
        <f>MOD(D5826,'Peaker Keys'!$B$6)</f>
        <v>11</v>
      </c>
      <c r="G5826" t="str">
        <f>VLOOKUP(E5826,Clustering!$A$6:$B$370,2,FALSE)</f>
        <v>Spring</v>
      </c>
      <c r="H5826">
        <f>IF('Peaker Keys'!$B$29&gt;0,MAX(0,MIN('Peaker Keys'!$B$10,B5826/'Peaker Keys'!$B$29)),0)</f>
        <v>0</v>
      </c>
      <c r="I5826">
        <f>MAX(0,MIN('Peaker Keys'!$B$10,C5826/'Peaker Keys'!$B$30))</f>
        <v>2.4011405920423265E-2</v>
      </c>
      <c r="J5826">
        <f>IF('Peaker Keys'!$B$31=1,H5826,I5826)</f>
        <v>0</v>
      </c>
    </row>
    <row r="5827" spans="1:10" x14ac:dyDescent="0.25">
      <c r="A5827">
        <v>5821</v>
      </c>
      <c r="B5827">
        <v>0</v>
      </c>
      <c r="C5827">
        <v>2871.2</v>
      </c>
      <c r="D5827">
        <f>MOD(A5827-1+'Peaker Keys'!$B$7,'Peaker Keys'!$B$5)</f>
        <v>5844</v>
      </c>
      <c r="E5827">
        <f>INT(D5827/'Peaker Keys'!$B$6)+1</f>
        <v>244</v>
      </c>
      <c r="F5827">
        <f>MOD(D5827,'Peaker Keys'!$B$6)</f>
        <v>12</v>
      </c>
      <c r="G5827" t="str">
        <f>VLOOKUP(E5827,Clustering!$A$6:$B$370,2,FALSE)</f>
        <v>Spring</v>
      </c>
      <c r="H5827">
        <f>IF('Peaker Keys'!$B$29&gt;0,MAX(0,MIN('Peaker Keys'!$B$10,B5827/'Peaker Keys'!$B$29)),0)</f>
        <v>0</v>
      </c>
      <c r="I5827">
        <f>MAX(0,MIN('Peaker Keys'!$B$10,C5827/'Peaker Keys'!$B$30))</f>
        <v>2.4051614805581659E-2</v>
      </c>
      <c r="J5827">
        <f>IF('Peaker Keys'!$B$31=1,H5827,I5827)</f>
        <v>0</v>
      </c>
    </row>
    <row r="5828" spans="1:10" x14ac:dyDescent="0.25">
      <c r="A5828">
        <v>5822</v>
      </c>
      <c r="B5828">
        <v>0</v>
      </c>
      <c r="C5828">
        <v>2930</v>
      </c>
      <c r="D5828">
        <f>MOD(A5828-1+'Peaker Keys'!$B$7,'Peaker Keys'!$B$5)</f>
        <v>5845</v>
      </c>
      <c r="E5828">
        <f>INT(D5828/'Peaker Keys'!$B$6)+1</f>
        <v>244</v>
      </c>
      <c r="F5828">
        <f>MOD(D5828,'Peaker Keys'!$B$6)</f>
        <v>13</v>
      </c>
      <c r="G5828" t="str">
        <f>VLOOKUP(E5828,Clustering!$A$6:$B$370,2,FALSE)</f>
        <v>Spring</v>
      </c>
      <c r="H5828">
        <f>IF('Peaker Keys'!$B$29&gt;0,MAX(0,MIN('Peaker Keys'!$B$10,B5828/'Peaker Keys'!$B$29)),0)</f>
        <v>0</v>
      </c>
      <c r="I5828">
        <f>MAX(0,MIN('Peaker Keys'!$B$10,C5828/'Peaker Keys'!$B$30))</f>
        <v>2.4544173648772035E-2</v>
      </c>
      <c r="J5828">
        <f>IF('Peaker Keys'!$B$31=1,H5828,I5828)</f>
        <v>0</v>
      </c>
    </row>
    <row r="5829" spans="1:10" x14ac:dyDescent="0.25">
      <c r="A5829">
        <v>5823</v>
      </c>
      <c r="B5829">
        <v>0</v>
      </c>
      <c r="C5829">
        <v>2932.8</v>
      </c>
      <c r="D5829">
        <f>MOD(A5829-1+'Peaker Keys'!$B$7,'Peaker Keys'!$B$5)</f>
        <v>5846</v>
      </c>
      <c r="E5829">
        <f>INT(D5829/'Peaker Keys'!$B$6)+1</f>
        <v>244</v>
      </c>
      <c r="F5829">
        <f>MOD(D5829,'Peaker Keys'!$B$6)</f>
        <v>14</v>
      </c>
      <c r="G5829" t="str">
        <f>VLOOKUP(E5829,Clustering!$A$6:$B$370,2,FALSE)</f>
        <v>Spring</v>
      </c>
      <c r="H5829">
        <f>IF('Peaker Keys'!$B$29&gt;0,MAX(0,MIN('Peaker Keys'!$B$10,B5829/'Peaker Keys'!$B$29)),0)</f>
        <v>0</v>
      </c>
      <c r="I5829">
        <f>MAX(0,MIN('Peaker Keys'!$B$10,C5829/'Peaker Keys'!$B$30))</f>
        <v>2.4567628831781103E-2</v>
      </c>
      <c r="J5829">
        <f>IF('Peaker Keys'!$B$31=1,H5829,I5829)</f>
        <v>0</v>
      </c>
    </row>
    <row r="5830" spans="1:10" x14ac:dyDescent="0.25">
      <c r="A5830">
        <v>5824</v>
      </c>
      <c r="B5830">
        <v>0</v>
      </c>
      <c r="C5830">
        <v>3156.1</v>
      </c>
      <c r="D5830">
        <f>MOD(A5830-1+'Peaker Keys'!$B$7,'Peaker Keys'!$B$5)</f>
        <v>5847</v>
      </c>
      <c r="E5830">
        <f>INT(D5830/'Peaker Keys'!$B$6)+1</f>
        <v>244</v>
      </c>
      <c r="F5830">
        <f>MOD(D5830,'Peaker Keys'!$B$6)</f>
        <v>15</v>
      </c>
      <c r="G5830" t="str">
        <f>VLOOKUP(E5830,Clustering!$A$6:$B$370,2,FALSE)</f>
        <v>Spring</v>
      </c>
      <c r="H5830">
        <f>IF('Peaker Keys'!$B$29&gt;0,MAX(0,MIN('Peaker Keys'!$B$10,B5830/'Peaker Keys'!$B$29)),0)</f>
        <v>0</v>
      </c>
      <c r="I5830">
        <f>MAX(0,MIN('Peaker Keys'!$B$10,C5830/'Peaker Keys'!$B$30))</f>
        <v>2.6438179676754069E-2</v>
      </c>
      <c r="J5830">
        <f>IF('Peaker Keys'!$B$31=1,H5830,I5830)</f>
        <v>0</v>
      </c>
    </row>
    <row r="5831" spans="1:10" x14ac:dyDescent="0.25">
      <c r="A5831">
        <v>5825</v>
      </c>
      <c r="B5831">
        <v>0</v>
      </c>
      <c r="C5831">
        <v>5165.3999999999996</v>
      </c>
      <c r="D5831">
        <f>MOD(A5831-1+'Peaker Keys'!$B$7,'Peaker Keys'!$B$5)</f>
        <v>5848</v>
      </c>
      <c r="E5831">
        <f>INT(D5831/'Peaker Keys'!$B$6)+1</f>
        <v>244</v>
      </c>
      <c r="F5831">
        <f>MOD(D5831,'Peaker Keys'!$B$6)</f>
        <v>16</v>
      </c>
      <c r="G5831" t="str">
        <f>VLOOKUP(E5831,Clustering!$A$6:$B$370,2,FALSE)</f>
        <v>Spring</v>
      </c>
      <c r="H5831">
        <f>IF('Peaker Keys'!$B$29&gt;0,MAX(0,MIN('Peaker Keys'!$B$10,B5831/'Peaker Keys'!$B$29)),0)</f>
        <v>0</v>
      </c>
      <c r="I5831">
        <f>MAX(0,MIN('Peaker Keys'!$B$10,C5831/'Peaker Keys'!$B$30))</f>
        <v>4.3269786541080907E-2</v>
      </c>
      <c r="J5831">
        <f>IF('Peaker Keys'!$B$31=1,H5831,I5831)</f>
        <v>0</v>
      </c>
    </row>
    <row r="5832" spans="1:10" x14ac:dyDescent="0.25">
      <c r="A5832">
        <v>5826</v>
      </c>
      <c r="B5832">
        <v>0</v>
      </c>
      <c r="C5832">
        <v>13719.1</v>
      </c>
      <c r="D5832">
        <f>MOD(A5832-1+'Peaker Keys'!$B$7,'Peaker Keys'!$B$5)</f>
        <v>5849</v>
      </c>
      <c r="E5832">
        <f>INT(D5832/'Peaker Keys'!$B$6)+1</f>
        <v>244</v>
      </c>
      <c r="F5832">
        <f>MOD(D5832,'Peaker Keys'!$B$6)</f>
        <v>17</v>
      </c>
      <c r="G5832" t="str">
        <f>VLOOKUP(E5832,Clustering!$A$6:$B$370,2,FALSE)</f>
        <v>Spring</v>
      </c>
      <c r="H5832">
        <f>IF('Peaker Keys'!$B$29&gt;0,MAX(0,MIN('Peaker Keys'!$B$10,B5832/'Peaker Keys'!$B$29)),0)</f>
        <v>0</v>
      </c>
      <c r="I5832">
        <f>MAX(0,MIN('Peaker Keys'!$B$10,C5832/'Peaker Keys'!$B$30))</f>
        <v>0.1149228575784534</v>
      </c>
      <c r="J5832">
        <f>IF('Peaker Keys'!$B$31=1,H5832,I5832)</f>
        <v>0</v>
      </c>
    </row>
    <row r="5833" spans="1:10" x14ac:dyDescent="0.25">
      <c r="A5833">
        <v>5827</v>
      </c>
      <c r="B5833">
        <v>0</v>
      </c>
      <c r="C5833">
        <v>14881.9</v>
      </c>
      <c r="D5833">
        <f>MOD(A5833-1+'Peaker Keys'!$B$7,'Peaker Keys'!$B$5)</f>
        <v>5850</v>
      </c>
      <c r="E5833">
        <f>INT(D5833/'Peaker Keys'!$B$6)+1</f>
        <v>244</v>
      </c>
      <c r="F5833">
        <f>MOD(D5833,'Peaker Keys'!$B$6)</f>
        <v>18</v>
      </c>
      <c r="G5833" t="str">
        <f>VLOOKUP(E5833,Clustering!$A$6:$B$370,2,FALSE)</f>
        <v>Spring</v>
      </c>
      <c r="H5833">
        <f>IF('Peaker Keys'!$B$29&gt;0,MAX(0,MIN('Peaker Keys'!$B$10,B5833/'Peaker Keys'!$B$29)),0)</f>
        <v>0</v>
      </c>
      <c r="I5833">
        <f>MAX(0,MIN('Peaker Keys'!$B$10,C5833/'Peaker Keys'!$B$30))</f>
        <v>0.12466346000807528</v>
      </c>
      <c r="J5833">
        <f>IF('Peaker Keys'!$B$31=1,H5833,I5833)</f>
        <v>0</v>
      </c>
    </row>
    <row r="5834" spans="1:10" x14ac:dyDescent="0.25">
      <c r="A5834">
        <v>5828</v>
      </c>
      <c r="B5834">
        <v>0</v>
      </c>
      <c r="C5834">
        <v>12141.9</v>
      </c>
      <c r="D5834">
        <f>MOD(A5834-1+'Peaker Keys'!$B$7,'Peaker Keys'!$B$5)</f>
        <v>5851</v>
      </c>
      <c r="E5834">
        <f>INT(D5834/'Peaker Keys'!$B$6)+1</f>
        <v>244</v>
      </c>
      <c r="F5834">
        <f>MOD(D5834,'Peaker Keys'!$B$6)</f>
        <v>19</v>
      </c>
      <c r="G5834" t="str">
        <f>VLOOKUP(E5834,Clustering!$A$6:$B$370,2,FALSE)</f>
        <v>Spring</v>
      </c>
      <c r="H5834">
        <f>IF('Peaker Keys'!$B$29&gt;0,MAX(0,MIN('Peaker Keys'!$B$10,B5834/'Peaker Keys'!$B$29)),0)</f>
        <v>0</v>
      </c>
      <c r="I5834">
        <f>MAX(0,MIN('Peaker Keys'!$B$10,C5834/'Peaker Keys'!$B$30))</f>
        <v>0.10171088806348982</v>
      </c>
      <c r="J5834">
        <f>IF('Peaker Keys'!$B$31=1,H5834,I5834)</f>
        <v>0</v>
      </c>
    </row>
    <row r="5835" spans="1:10" x14ac:dyDescent="0.25">
      <c r="A5835">
        <v>5829</v>
      </c>
      <c r="B5835">
        <v>0</v>
      </c>
      <c r="C5835">
        <v>10308.200000000001</v>
      </c>
      <c r="D5835">
        <f>MOD(A5835-1+'Peaker Keys'!$B$7,'Peaker Keys'!$B$5)</f>
        <v>5852</v>
      </c>
      <c r="E5835">
        <f>INT(D5835/'Peaker Keys'!$B$6)+1</f>
        <v>244</v>
      </c>
      <c r="F5835">
        <f>MOD(D5835,'Peaker Keys'!$B$6)</f>
        <v>20</v>
      </c>
      <c r="G5835" t="str">
        <f>VLOOKUP(E5835,Clustering!$A$6:$B$370,2,FALSE)</f>
        <v>Spring</v>
      </c>
      <c r="H5835">
        <f>IF('Peaker Keys'!$B$29&gt;0,MAX(0,MIN('Peaker Keys'!$B$10,B5835/'Peaker Keys'!$B$29)),0)</f>
        <v>0</v>
      </c>
      <c r="I5835">
        <f>MAX(0,MIN('Peaker Keys'!$B$10,C5835/'Peaker Keys'!$B$30))</f>
        <v>8.6350256247874374E-2</v>
      </c>
      <c r="J5835">
        <f>IF('Peaker Keys'!$B$31=1,H5835,I5835)</f>
        <v>0</v>
      </c>
    </row>
    <row r="5836" spans="1:10" x14ac:dyDescent="0.25">
      <c r="A5836">
        <v>5830</v>
      </c>
      <c r="B5836">
        <v>0</v>
      </c>
      <c r="C5836">
        <v>7021.9</v>
      </c>
      <c r="D5836">
        <f>MOD(A5836-1+'Peaker Keys'!$B$7,'Peaker Keys'!$B$5)</f>
        <v>5853</v>
      </c>
      <c r="E5836">
        <f>INT(D5836/'Peaker Keys'!$B$6)+1</f>
        <v>244</v>
      </c>
      <c r="F5836">
        <f>MOD(D5836,'Peaker Keys'!$B$6)</f>
        <v>21</v>
      </c>
      <c r="G5836" t="str">
        <f>VLOOKUP(E5836,Clustering!$A$6:$B$370,2,FALSE)</f>
        <v>Spring</v>
      </c>
      <c r="H5836">
        <f>IF('Peaker Keys'!$B$29&gt;0,MAX(0,MIN('Peaker Keys'!$B$10,B5836/'Peaker Keys'!$B$29)),0)</f>
        <v>0</v>
      </c>
      <c r="I5836">
        <f>MAX(0,MIN('Peaker Keys'!$B$10,C5836/'Peaker Keys'!$B$30))</f>
        <v>5.8821410561198752E-2</v>
      </c>
      <c r="J5836">
        <f>IF('Peaker Keys'!$B$31=1,H5836,I5836)</f>
        <v>0</v>
      </c>
    </row>
    <row r="5837" spans="1:10" x14ac:dyDescent="0.25">
      <c r="A5837">
        <v>5831</v>
      </c>
      <c r="B5837">
        <v>0</v>
      </c>
      <c r="C5837">
        <v>4978.6000000000004</v>
      </c>
      <c r="D5837">
        <f>MOD(A5837-1+'Peaker Keys'!$B$7,'Peaker Keys'!$B$5)</f>
        <v>5854</v>
      </c>
      <c r="E5837">
        <f>INT(D5837/'Peaker Keys'!$B$6)+1</f>
        <v>244</v>
      </c>
      <c r="F5837">
        <f>MOD(D5837,'Peaker Keys'!$B$6)</f>
        <v>22</v>
      </c>
      <c r="G5837" t="str">
        <f>VLOOKUP(E5837,Clustering!$A$6:$B$370,2,FALSE)</f>
        <v>Spring</v>
      </c>
      <c r="H5837">
        <f>IF('Peaker Keys'!$B$29&gt;0,MAX(0,MIN('Peaker Keys'!$B$10,B5837/'Peaker Keys'!$B$29)),0)</f>
        <v>0</v>
      </c>
      <c r="I5837">
        <f>MAX(0,MIN('Peaker Keys'!$B$10,C5837/'Peaker Keys'!$B$30))</f>
        <v>4.1704990760333266E-2</v>
      </c>
      <c r="J5837">
        <f>IF('Peaker Keys'!$B$31=1,H5837,I5837)</f>
        <v>0</v>
      </c>
    </row>
    <row r="5838" spans="1:10" x14ac:dyDescent="0.25">
      <c r="A5838">
        <v>5832</v>
      </c>
      <c r="B5838">
        <v>0</v>
      </c>
      <c r="C5838">
        <v>4099.3</v>
      </c>
      <c r="D5838">
        <f>MOD(A5838-1+'Peaker Keys'!$B$7,'Peaker Keys'!$B$5)</f>
        <v>5855</v>
      </c>
      <c r="E5838">
        <f>INT(D5838/'Peaker Keys'!$B$6)+1</f>
        <v>244</v>
      </c>
      <c r="F5838">
        <f>MOD(D5838,'Peaker Keys'!$B$6)</f>
        <v>23</v>
      </c>
      <c r="G5838" t="str">
        <f>VLOOKUP(E5838,Clustering!$A$6:$B$370,2,FALSE)</f>
        <v>Spring</v>
      </c>
      <c r="H5838">
        <f>IF('Peaker Keys'!$B$29&gt;0,MAX(0,MIN('Peaker Keys'!$B$10,B5838/'Peaker Keys'!$B$29)),0)</f>
        <v>0</v>
      </c>
      <c r="I5838">
        <f>MAX(0,MIN('Peaker Keys'!$B$10,C5838/'Peaker Keys'!$B$30))</f>
        <v>3.4339225610379255E-2</v>
      </c>
      <c r="J5838">
        <f>IF('Peaker Keys'!$B$31=1,H5838,I5838)</f>
        <v>0</v>
      </c>
    </row>
    <row r="5839" spans="1:10" x14ac:dyDescent="0.25">
      <c r="A5839">
        <v>5833</v>
      </c>
      <c r="B5839">
        <v>0</v>
      </c>
      <c r="C5839">
        <v>5725.1</v>
      </c>
      <c r="D5839">
        <f>MOD(A5839-1+'Peaker Keys'!$B$7,'Peaker Keys'!$B$5)</f>
        <v>5856</v>
      </c>
      <c r="E5839">
        <f>INT(D5839/'Peaker Keys'!$B$6)+1</f>
        <v>245</v>
      </c>
      <c r="F5839">
        <f>MOD(D5839,'Peaker Keys'!$B$6)</f>
        <v>0</v>
      </c>
      <c r="G5839" t="str">
        <f>VLOOKUP(E5839,Clustering!$A$6:$B$370,2,FALSE)</f>
        <v>Winter</v>
      </c>
      <c r="H5839">
        <f>IF('Peaker Keys'!$B$29&gt;0,MAX(0,MIN('Peaker Keys'!$B$10,B5839/'Peaker Keys'!$B$29)),0)</f>
        <v>0</v>
      </c>
      <c r="I5839">
        <f>MAX(0,MIN('Peaker Keys'!$B$10,C5839/'Peaker Keys'!$B$30))</f>
        <v>4.79583100875716E-2</v>
      </c>
      <c r="J5839">
        <f>IF('Peaker Keys'!$B$31=1,H5839,I5839)</f>
        <v>0</v>
      </c>
    </row>
    <row r="5840" spans="1:10" x14ac:dyDescent="0.25">
      <c r="A5840">
        <v>5834</v>
      </c>
      <c r="B5840">
        <v>0</v>
      </c>
      <c r="C5840">
        <v>3799</v>
      </c>
      <c r="D5840">
        <f>MOD(A5840-1+'Peaker Keys'!$B$7,'Peaker Keys'!$B$5)</f>
        <v>5857</v>
      </c>
      <c r="E5840">
        <f>INT(D5840/'Peaker Keys'!$B$6)+1</f>
        <v>245</v>
      </c>
      <c r="F5840">
        <f>MOD(D5840,'Peaker Keys'!$B$6)</f>
        <v>1</v>
      </c>
      <c r="G5840" t="str">
        <f>VLOOKUP(E5840,Clustering!$A$6:$B$370,2,FALSE)</f>
        <v>Winter</v>
      </c>
      <c r="H5840">
        <f>IF('Peaker Keys'!$B$29&gt;0,MAX(0,MIN('Peaker Keys'!$B$10,B5840/'Peaker Keys'!$B$29)),0)</f>
        <v>0</v>
      </c>
      <c r="I5840">
        <f>MAX(0,MIN('Peaker Keys'!$B$10,C5840/'Peaker Keys'!$B$30))</f>
        <v>3.1823657232656982E-2</v>
      </c>
      <c r="J5840">
        <f>IF('Peaker Keys'!$B$31=1,H5840,I5840)</f>
        <v>0</v>
      </c>
    </row>
    <row r="5841" spans="1:10" x14ac:dyDescent="0.25">
      <c r="A5841">
        <v>5835</v>
      </c>
      <c r="B5841">
        <v>0</v>
      </c>
      <c r="C5841">
        <v>3792</v>
      </c>
      <c r="D5841">
        <f>MOD(A5841-1+'Peaker Keys'!$B$7,'Peaker Keys'!$B$5)</f>
        <v>5858</v>
      </c>
      <c r="E5841">
        <f>INT(D5841/'Peaker Keys'!$B$6)+1</f>
        <v>245</v>
      </c>
      <c r="F5841">
        <f>MOD(D5841,'Peaker Keys'!$B$6)</f>
        <v>2</v>
      </c>
      <c r="G5841" t="str">
        <f>VLOOKUP(E5841,Clustering!$A$6:$B$370,2,FALSE)</f>
        <v>Winter</v>
      </c>
      <c r="H5841">
        <f>IF('Peaker Keys'!$B$29&gt;0,MAX(0,MIN('Peaker Keys'!$B$10,B5841/'Peaker Keys'!$B$29)),0)</f>
        <v>0</v>
      </c>
      <c r="I5841">
        <f>MAX(0,MIN('Peaker Keys'!$B$10,C5841/'Peaker Keys'!$B$30))</f>
        <v>3.1765019275134324E-2</v>
      </c>
      <c r="J5841">
        <f>IF('Peaker Keys'!$B$31=1,H5841,I5841)</f>
        <v>0</v>
      </c>
    </row>
    <row r="5842" spans="1:10" x14ac:dyDescent="0.25">
      <c r="A5842">
        <v>5836</v>
      </c>
      <c r="B5842">
        <v>0</v>
      </c>
      <c r="C5842">
        <v>3799</v>
      </c>
      <c r="D5842">
        <f>MOD(A5842-1+'Peaker Keys'!$B$7,'Peaker Keys'!$B$5)</f>
        <v>5859</v>
      </c>
      <c r="E5842">
        <f>INT(D5842/'Peaker Keys'!$B$6)+1</f>
        <v>245</v>
      </c>
      <c r="F5842">
        <f>MOD(D5842,'Peaker Keys'!$B$6)</f>
        <v>3</v>
      </c>
      <c r="G5842" t="str">
        <f>VLOOKUP(E5842,Clustering!$A$6:$B$370,2,FALSE)</f>
        <v>Winter</v>
      </c>
      <c r="H5842">
        <f>IF('Peaker Keys'!$B$29&gt;0,MAX(0,MIN('Peaker Keys'!$B$10,B5842/'Peaker Keys'!$B$29)),0)</f>
        <v>0</v>
      </c>
      <c r="I5842">
        <f>MAX(0,MIN('Peaker Keys'!$B$10,C5842/'Peaker Keys'!$B$30))</f>
        <v>3.1823657232656982E-2</v>
      </c>
      <c r="J5842">
        <f>IF('Peaker Keys'!$B$31=1,H5842,I5842)</f>
        <v>0</v>
      </c>
    </row>
    <row r="5843" spans="1:10" x14ac:dyDescent="0.25">
      <c r="A5843">
        <v>5837</v>
      </c>
      <c r="B5843">
        <v>0</v>
      </c>
      <c r="C5843">
        <v>3799</v>
      </c>
      <c r="D5843">
        <f>MOD(A5843-1+'Peaker Keys'!$B$7,'Peaker Keys'!$B$5)</f>
        <v>5860</v>
      </c>
      <c r="E5843">
        <f>INT(D5843/'Peaker Keys'!$B$6)+1</f>
        <v>245</v>
      </c>
      <c r="F5843">
        <f>MOD(D5843,'Peaker Keys'!$B$6)</f>
        <v>4</v>
      </c>
      <c r="G5843" t="str">
        <f>VLOOKUP(E5843,Clustering!$A$6:$B$370,2,FALSE)</f>
        <v>Winter</v>
      </c>
      <c r="H5843">
        <f>IF('Peaker Keys'!$B$29&gt;0,MAX(0,MIN('Peaker Keys'!$B$10,B5843/'Peaker Keys'!$B$29)),0)</f>
        <v>0</v>
      </c>
      <c r="I5843">
        <f>MAX(0,MIN('Peaker Keys'!$B$10,C5843/'Peaker Keys'!$B$30))</f>
        <v>3.1823657232656982E-2</v>
      </c>
      <c r="J5843">
        <f>IF('Peaker Keys'!$B$31=1,H5843,I5843)</f>
        <v>0</v>
      </c>
    </row>
    <row r="5844" spans="1:10" x14ac:dyDescent="0.25">
      <c r="A5844">
        <v>5838</v>
      </c>
      <c r="B5844">
        <v>0</v>
      </c>
      <c r="C5844">
        <v>3735.4</v>
      </c>
      <c r="D5844">
        <f>MOD(A5844-1+'Peaker Keys'!$B$7,'Peaker Keys'!$B$5)</f>
        <v>5861</v>
      </c>
      <c r="E5844">
        <f>INT(D5844/'Peaker Keys'!$B$6)+1</f>
        <v>245</v>
      </c>
      <c r="F5844">
        <f>MOD(D5844,'Peaker Keys'!$B$6)</f>
        <v>5</v>
      </c>
      <c r="G5844" t="str">
        <f>VLOOKUP(E5844,Clustering!$A$6:$B$370,2,FALSE)</f>
        <v>Winter</v>
      </c>
      <c r="H5844">
        <f>IF('Peaker Keys'!$B$29&gt;0,MAX(0,MIN('Peaker Keys'!$B$10,B5844/'Peaker Keys'!$B$29)),0)</f>
        <v>0</v>
      </c>
      <c r="I5844">
        <f>MAX(0,MIN('Peaker Keys'!$B$10,C5844/'Peaker Keys'!$B$30))</f>
        <v>3.1290889504308216E-2</v>
      </c>
      <c r="J5844">
        <f>IF('Peaker Keys'!$B$31=1,H5844,I5844)</f>
        <v>0</v>
      </c>
    </row>
    <row r="5845" spans="1:10" x14ac:dyDescent="0.25">
      <c r="A5845">
        <v>5839</v>
      </c>
      <c r="B5845">
        <v>0</v>
      </c>
      <c r="C5845">
        <v>3735.4</v>
      </c>
      <c r="D5845">
        <f>MOD(A5845-1+'Peaker Keys'!$B$7,'Peaker Keys'!$B$5)</f>
        <v>5862</v>
      </c>
      <c r="E5845">
        <f>INT(D5845/'Peaker Keys'!$B$6)+1</f>
        <v>245</v>
      </c>
      <c r="F5845">
        <f>MOD(D5845,'Peaker Keys'!$B$6)</f>
        <v>6</v>
      </c>
      <c r="G5845" t="str">
        <f>VLOOKUP(E5845,Clustering!$A$6:$B$370,2,FALSE)</f>
        <v>Winter</v>
      </c>
      <c r="H5845">
        <f>IF('Peaker Keys'!$B$29&gt;0,MAX(0,MIN('Peaker Keys'!$B$10,B5845/'Peaker Keys'!$B$29)),0)</f>
        <v>0</v>
      </c>
      <c r="I5845">
        <f>MAX(0,MIN('Peaker Keys'!$B$10,C5845/'Peaker Keys'!$B$30))</f>
        <v>3.1290889504308216E-2</v>
      </c>
      <c r="J5845">
        <f>IF('Peaker Keys'!$B$31=1,H5845,I5845)</f>
        <v>0</v>
      </c>
    </row>
    <row r="5846" spans="1:10" x14ac:dyDescent="0.25">
      <c r="A5846">
        <v>5840</v>
      </c>
      <c r="B5846">
        <v>0</v>
      </c>
      <c r="C5846">
        <v>3728.3</v>
      </c>
      <c r="D5846">
        <f>MOD(A5846-1+'Peaker Keys'!$B$7,'Peaker Keys'!$B$5)</f>
        <v>5863</v>
      </c>
      <c r="E5846">
        <f>INT(D5846/'Peaker Keys'!$B$6)+1</f>
        <v>245</v>
      </c>
      <c r="F5846">
        <f>MOD(D5846,'Peaker Keys'!$B$6)</f>
        <v>7</v>
      </c>
      <c r="G5846" t="str">
        <f>VLOOKUP(E5846,Clustering!$A$6:$B$370,2,FALSE)</f>
        <v>Winter</v>
      </c>
      <c r="H5846">
        <f>IF('Peaker Keys'!$B$29&gt;0,MAX(0,MIN('Peaker Keys'!$B$10,B5846/'Peaker Keys'!$B$29)),0)</f>
        <v>0</v>
      </c>
      <c r="I5846">
        <f>MAX(0,MIN('Peaker Keys'!$B$10,C5846/'Peaker Keys'!$B$30))</f>
        <v>3.1231413861678083E-2</v>
      </c>
      <c r="J5846">
        <f>IF('Peaker Keys'!$B$31=1,H5846,I5846)</f>
        <v>0</v>
      </c>
    </row>
    <row r="5847" spans="1:10" x14ac:dyDescent="0.25">
      <c r="A5847">
        <v>5841</v>
      </c>
      <c r="B5847">
        <v>0</v>
      </c>
      <c r="C5847">
        <v>3728.3</v>
      </c>
      <c r="D5847">
        <f>MOD(A5847-1+'Peaker Keys'!$B$7,'Peaker Keys'!$B$5)</f>
        <v>5864</v>
      </c>
      <c r="E5847">
        <f>INT(D5847/'Peaker Keys'!$B$6)+1</f>
        <v>245</v>
      </c>
      <c r="F5847">
        <f>MOD(D5847,'Peaker Keys'!$B$6)</f>
        <v>8</v>
      </c>
      <c r="G5847" t="str">
        <f>VLOOKUP(E5847,Clustering!$A$6:$B$370,2,FALSE)</f>
        <v>Winter</v>
      </c>
      <c r="H5847">
        <f>IF('Peaker Keys'!$B$29&gt;0,MAX(0,MIN('Peaker Keys'!$B$10,B5847/'Peaker Keys'!$B$29)),0)</f>
        <v>0</v>
      </c>
      <c r="I5847">
        <f>MAX(0,MIN('Peaker Keys'!$B$10,C5847/'Peaker Keys'!$B$30))</f>
        <v>3.1231413861678083E-2</v>
      </c>
      <c r="J5847">
        <f>IF('Peaker Keys'!$B$31=1,H5847,I5847)</f>
        <v>0</v>
      </c>
    </row>
    <row r="5848" spans="1:10" x14ac:dyDescent="0.25">
      <c r="A5848">
        <v>5842</v>
      </c>
      <c r="B5848">
        <v>0</v>
      </c>
      <c r="C5848">
        <v>3728.3</v>
      </c>
      <c r="D5848">
        <f>MOD(A5848-1+'Peaker Keys'!$B$7,'Peaker Keys'!$B$5)</f>
        <v>5865</v>
      </c>
      <c r="E5848">
        <f>INT(D5848/'Peaker Keys'!$B$6)+1</f>
        <v>245</v>
      </c>
      <c r="F5848">
        <f>MOD(D5848,'Peaker Keys'!$B$6)</f>
        <v>9</v>
      </c>
      <c r="G5848" t="str">
        <f>VLOOKUP(E5848,Clustering!$A$6:$B$370,2,FALSE)</f>
        <v>Winter</v>
      </c>
      <c r="H5848">
        <f>IF('Peaker Keys'!$B$29&gt;0,MAX(0,MIN('Peaker Keys'!$B$10,B5848/'Peaker Keys'!$B$29)),0)</f>
        <v>0</v>
      </c>
      <c r="I5848">
        <f>MAX(0,MIN('Peaker Keys'!$B$10,C5848/'Peaker Keys'!$B$30))</f>
        <v>3.1231413861678083E-2</v>
      </c>
      <c r="J5848">
        <f>IF('Peaker Keys'!$B$31=1,H5848,I5848)</f>
        <v>0</v>
      </c>
    </row>
    <row r="5849" spans="1:10" x14ac:dyDescent="0.25">
      <c r="A5849">
        <v>5843</v>
      </c>
      <c r="B5849">
        <v>0</v>
      </c>
      <c r="C5849">
        <v>3728.3</v>
      </c>
      <c r="D5849">
        <f>MOD(A5849-1+'Peaker Keys'!$B$7,'Peaker Keys'!$B$5)</f>
        <v>5866</v>
      </c>
      <c r="E5849">
        <f>INT(D5849/'Peaker Keys'!$B$6)+1</f>
        <v>245</v>
      </c>
      <c r="F5849">
        <f>MOD(D5849,'Peaker Keys'!$B$6)</f>
        <v>10</v>
      </c>
      <c r="G5849" t="str">
        <f>VLOOKUP(E5849,Clustering!$A$6:$B$370,2,FALSE)</f>
        <v>Winter</v>
      </c>
      <c r="H5849">
        <f>IF('Peaker Keys'!$B$29&gt;0,MAX(0,MIN('Peaker Keys'!$B$10,B5849/'Peaker Keys'!$B$29)),0)</f>
        <v>0</v>
      </c>
      <c r="I5849">
        <f>MAX(0,MIN('Peaker Keys'!$B$10,C5849/'Peaker Keys'!$B$30))</f>
        <v>3.1231413861678083E-2</v>
      </c>
      <c r="J5849">
        <f>IF('Peaker Keys'!$B$31=1,H5849,I5849)</f>
        <v>0</v>
      </c>
    </row>
    <row r="5850" spans="1:10" x14ac:dyDescent="0.25">
      <c r="A5850">
        <v>5844</v>
      </c>
      <c r="B5850">
        <v>0</v>
      </c>
      <c r="C5850">
        <v>3792</v>
      </c>
      <c r="D5850">
        <f>MOD(A5850-1+'Peaker Keys'!$B$7,'Peaker Keys'!$B$5)</f>
        <v>5867</v>
      </c>
      <c r="E5850">
        <f>INT(D5850/'Peaker Keys'!$B$6)+1</f>
        <v>245</v>
      </c>
      <c r="F5850">
        <f>MOD(D5850,'Peaker Keys'!$B$6)</f>
        <v>11</v>
      </c>
      <c r="G5850" t="str">
        <f>VLOOKUP(E5850,Clustering!$A$6:$B$370,2,FALSE)</f>
        <v>Winter</v>
      </c>
      <c r="H5850">
        <f>IF('Peaker Keys'!$B$29&gt;0,MAX(0,MIN('Peaker Keys'!$B$10,B5850/'Peaker Keys'!$B$29)),0)</f>
        <v>0</v>
      </c>
      <c r="I5850">
        <f>MAX(0,MIN('Peaker Keys'!$B$10,C5850/'Peaker Keys'!$B$30))</f>
        <v>3.1765019275134324E-2</v>
      </c>
      <c r="J5850">
        <f>IF('Peaker Keys'!$B$31=1,H5850,I5850)</f>
        <v>0</v>
      </c>
    </row>
    <row r="5851" spans="1:10" x14ac:dyDescent="0.25">
      <c r="A5851">
        <v>5845</v>
      </c>
      <c r="B5851">
        <v>0</v>
      </c>
      <c r="C5851">
        <v>3961.1</v>
      </c>
      <c r="D5851">
        <f>MOD(A5851-1+'Peaker Keys'!$B$7,'Peaker Keys'!$B$5)</f>
        <v>5868</v>
      </c>
      <c r="E5851">
        <f>INT(D5851/'Peaker Keys'!$B$6)+1</f>
        <v>245</v>
      </c>
      <c r="F5851">
        <f>MOD(D5851,'Peaker Keys'!$B$6)</f>
        <v>12</v>
      </c>
      <c r="G5851" t="str">
        <f>VLOOKUP(E5851,Clustering!$A$6:$B$370,2,FALSE)</f>
        <v>Winter</v>
      </c>
      <c r="H5851">
        <f>IF('Peaker Keys'!$B$29&gt;0,MAX(0,MIN('Peaker Keys'!$B$10,B5851/'Peaker Keys'!$B$29)),0)</f>
        <v>0</v>
      </c>
      <c r="I5851">
        <f>MAX(0,MIN('Peaker Keys'!$B$10,C5851/'Peaker Keys'!$B$30))</f>
        <v>3.3181544791860376E-2</v>
      </c>
      <c r="J5851">
        <f>IF('Peaker Keys'!$B$31=1,H5851,I5851)</f>
        <v>0</v>
      </c>
    </row>
    <row r="5852" spans="1:10" x14ac:dyDescent="0.25">
      <c r="A5852">
        <v>5846</v>
      </c>
      <c r="B5852">
        <v>0</v>
      </c>
      <c r="C5852">
        <v>4045.4</v>
      </c>
      <c r="D5852">
        <f>MOD(A5852-1+'Peaker Keys'!$B$7,'Peaker Keys'!$B$5)</f>
        <v>5869</v>
      </c>
      <c r="E5852">
        <f>INT(D5852/'Peaker Keys'!$B$6)+1</f>
        <v>245</v>
      </c>
      <c r="F5852">
        <f>MOD(D5852,'Peaker Keys'!$B$6)</f>
        <v>13</v>
      </c>
      <c r="G5852" t="str">
        <f>VLOOKUP(E5852,Clustering!$A$6:$B$370,2,FALSE)</f>
        <v>Winter</v>
      </c>
      <c r="H5852">
        <f>IF('Peaker Keys'!$B$29&gt;0,MAX(0,MIN('Peaker Keys'!$B$10,B5852/'Peaker Keys'!$B$29)),0)</f>
        <v>0</v>
      </c>
      <c r="I5852">
        <f>MAX(0,MIN('Peaker Keys'!$B$10,C5852/'Peaker Keys'!$B$30))</f>
        <v>3.3887713337454745E-2</v>
      </c>
      <c r="J5852">
        <f>IF('Peaker Keys'!$B$31=1,H5852,I5852)</f>
        <v>0</v>
      </c>
    </row>
    <row r="5853" spans="1:10" x14ac:dyDescent="0.25">
      <c r="A5853">
        <v>5847</v>
      </c>
      <c r="B5853">
        <v>0</v>
      </c>
      <c r="C5853">
        <v>4303.2</v>
      </c>
      <c r="D5853">
        <f>MOD(A5853-1+'Peaker Keys'!$B$7,'Peaker Keys'!$B$5)</f>
        <v>5870</v>
      </c>
      <c r="E5853">
        <f>INT(D5853/'Peaker Keys'!$B$6)+1</f>
        <v>245</v>
      </c>
      <c r="F5853">
        <f>MOD(D5853,'Peaker Keys'!$B$6)</f>
        <v>14</v>
      </c>
      <c r="G5853" t="str">
        <f>VLOOKUP(E5853,Clustering!$A$6:$B$370,2,FALSE)</f>
        <v>Winter</v>
      </c>
      <c r="H5853">
        <f>IF('Peaker Keys'!$B$29&gt;0,MAX(0,MIN('Peaker Keys'!$B$10,B5853/'Peaker Keys'!$B$29)),0)</f>
        <v>0</v>
      </c>
      <c r="I5853">
        <f>MAX(0,MIN('Peaker Keys'!$B$10,C5853/'Peaker Keys'!$B$30))</f>
        <v>3.6047265544503694E-2</v>
      </c>
      <c r="J5853">
        <f>IF('Peaker Keys'!$B$31=1,H5853,I5853)</f>
        <v>0</v>
      </c>
    </row>
    <row r="5854" spans="1:10" x14ac:dyDescent="0.25">
      <c r="A5854">
        <v>5848</v>
      </c>
      <c r="B5854">
        <v>0</v>
      </c>
      <c r="C5854">
        <v>5951</v>
      </c>
      <c r="D5854">
        <f>MOD(A5854-1+'Peaker Keys'!$B$7,'Peaker Keys'!$B$5)</f>
        <v>5871</v>
      </c>
      <c r="E5854">
        <f>INT(D5854/'Peaker Keys'!$B$6)+1</f>
        <v>245</v>
      </c>
      <c r="F5854">
        <f>MOD(D5854,'Peaker Keys'!$B$6)</f>
        <v>15</v>
      </c>
      <c r="G5854" t="str">
        <f>VLOOKUP(E5854,Clustering!$A$6:$B$370,2,FALSE)</f>
        <v>Winter</v>
      </c>
      <c r="H5854">
        <f>IF('Peaker Keys'!$B$29&gt;0,MAX(0,MIN('Peaker Keys'!$B$10,B5854/'Peaker Keys'!$B$29)),0)</f>
        <v>0</v>
      </c>
      <c r="I5854">
        <f>MAX(0,MIN('Peaker Keys'!$B$10,C5854/'Peaker Keys'!$B$30))</f>
        <v>4.9850640745338702E-2</v>
      </c>
      <c r="J5854">
        <f>IF('Peaker Keys'!$B$31=1,H5854,I5854)</f>
        <v>0</v>
      </c>
    </row>
    <row r="5855" spans="1:10" x14ac:dyDescent="0.25">
      <c r="A5855">
        <v>5849</v>
      </c>
      <c r="B5855">
        <v>0</v>
      </c>
      <c r="C5855">
        <v>13081.4</v>
      </c>
      <c r="D5855">
        <f>MOD(A5855-1+'Peaker Keys'!$B$7,'Peaker Keys'!$B$5)</f>
        <v>5872</v>
      </c>
      <c r="E5855">
        <f>INT(D5855/'Peaker Keys'!$B$6)+1</f>
        <v>245</v>
      </c>
      <c r="F5855">
        <f>MOD(D5855,'Peaker Keys'!$B$6)</f>
        <v>16</v>
      </c>
      <c r="G5855" t="str">
        <f>VLOOKUP(E5855,Clustering!$A$6:$B$370,2,FALSE)</f>
        <v>Winter</v>
      </c>
      <c r="H5855">
        <f>IF('Peaker Keys'!$B$29&gt;0,MAX(0,MIN('Peaker Keys'!$B$10,B5855/'Peaker Keys'!$B$29)),0)</f>
        <v>0</v>
      </c>
      <c r="I5855">
        <f>MAX(0,MIN('Peaker Keys'!$B$10,C5855/'Peaker Keys'!$B$30))</f>
        <v>0.10958093964813874</v>
      </c>
      <c r="J5855">
        <f>IF('Peaker Keys'!$B$31=1,H5855,I5855)</f>
        <v>0</v>
      </c>
    </row>
    <row r="5856" spans="1:10" x14ac:dyDescent="0.25">
      <c r="A5856">
        <v>5850</v>
      </c>
      <c r="B5856">
        <v>0</v>
      </c>
      <c r="C5856">
        <v>21434</v>
      </c>
      <c r="D5856">
        <f>MOD(A5856-1+'Peaker Keys'!$B$7,'Peaker Keys'!$B$5)</f>
        <v>5873</v>
      </c>
      <c r="E5856">
        <f>INT(D5856/'Peaker Keys'!$B$6)+1</f>
        <v>245</v>
      </c>
      <c r="F5856">
        <f>MOD(D5856,'Peaker Keys'!$B$6)</f>
        <v>17</v>
      </c>
      <c r="G5856" t="str">
        <f>VLOOKUP(E5856,Clustering!$A$6:$B$370,2,FALSE)</f>
        <v>Winter</v>
      </c>
      <c r="H5856">
        <f>IF('Peaker Keys'!$B$29&gt;0,MAX(0,MIN('Peaker Keys'!$B$10,B5856/'Peaker Keys'!$B$29)),0)</f>
        <v>0</v>
      </c>
      <c r="I5856">
        <f>MAX(0,MIN('Peaker Keys'!$B$10,C5856/'Peaker Keys'!$B$30))</f>
        <v>0.17954942593439585</v>
      </c>
      <c r="J5856">
        <f>IF('Peaker Keys'!$B$31=1,H5856,I5856)</f>
        <v>0</v>
      </c>
    </row>
    <row r="5857" spans="1:10" x14ac:dyDescent="0.25">
      <c r="A5857">
        <v>5851</v>
      </c>
      <c r="B5857">
        <v>0</v>
      </c>
      <c r="C5857">
        <v>20196.5</v>
      </c>
      <c r="D5857">
        <f>MOD(A5857-1+'Peaker Keys'!$B$7,'Peaker Keys'!$B$5)</f>
        <v>5874</v>
      </c>
      <c r="E5857">
        <f>INT(D5857/'Peaker Keys'!$B$6)+1</f>
        <v>245</v>
      </c>
      <c r="F5857">
        <f>MOD(D5857,'Peaker Keys'!$B$6)</f>
        <v>18</v>
      </c>
      <c r="G5857" t="str">
        <f>VLOOKUP(E5857,Clustering!$A$6:$B$370,2,FALSE)</f>
        <v>Winter</v>
      </c>
      <c r="H5857">
        <f>IF('Peaker Keys'!$B$29&gt;0,MAX(0,MIN('Peaker Keys'!$B$10,B5857/'Peaker Keys'!$B$29)),0)</f>
        <v>0</v>
      </c>
      <c r="I5857">
        <f>MAX(0,MIN('Peaker Keys'!$B$10,C5857/'Peaker Keys'!$B$30))</f>
        <v>0.1691830727294964</v>
      </c>
      <c r="J5857">
        <f>IF('Peaker Keys'!$B$31=1,H5857,I5857)</f>
        <v>0</v>
      </c>
    </row>
    <row r="5858" spans="1:10" x14ac:dyDescent="0.25">
      <c r="A5858">
        <v>5852</v>
      </c>
      <c r="B5858">
        <v>0</v>
      </c>
      <c r="C5858">
        <v>11876</v>
      </c>
      <c r="D5858">
        <f>MOD(A5858-1+'Peaker Keys'!$B$7,'Peaker Keys'!$B$5)</f>
        <v>5875</v>
      </c>
      <c r="E5858">
        <f>INT(D5858/'Peaker Keys'!$B$6)+1</f>
        <v>245</v>
      </c>
      <c r="F5858">
        <f>MOD(D5858,'Peaker Keys'!$B$6)</f>
        <v>19</v>
      </c>
      <c r="G5858" t="str">
        <f>VLOOKUP(E5858,Clustering!$A$6:$B$370,2,FALSE)</f>
        <v>Winter</v>
      </c>
      <c r="H5858">
        <f>IF('Peaker Keys'!$B$29&gt;0,MAX(0,MIN('Peaker Keys'!$B$10,B5858/'Peaker Keys'!$B$29)),0)</f>
        <v>0</v>
      </c>
      <c r="I5858">
        <f>MAX(0,MIN('Peaker Keys'!$B$10,C5858/'Peaker Keys'!$B$30))</f>
        <v>9.9483483362736075E-2</v>
      </c>
      <c r="J5858">
        <f>IF('Peaker Keys'!$B$31=1,H5858,I5858)</f>
        <v>0</v>
      </c>
    </row>
    <row r="5859" spans="1:10" x14ac:dyDescent="0.25">
      <c r="A5859">
        <v>5853</v>
      </c>
      <c r="B5859">
        <v>0</v>
      </c>
      <c r="C5859">
        <v>6614.5</v>
      </c>
      <c r="D5859">
        <f>MOD(A5859-1+'Peaker Keys'!$B$7,'Peaker Keys'!$B$5)</f>
        <v>5876</v>
      </c>
      <c r="E5859">
        <f>INT(D5859/'Peaker Keys'!$B$6)+1</f>
        <v>245</v>
      </c>
      <c r="F5859">
        <f>MOD(D5859,'Peaker Keys'!$B$6)</f>
        <v>20</v>
      </c>
      <c r="G5859" t="str">
        <f>VLOOKUP(E5859,Clustering!$A$6:$B$370,2,FALSE)</f>
        <v>Winter</v>
      </c>
      <c r="H5859">
        <f>IF('Peaker Keys'!$B$29&gt;0,MAX(0,MIN('Peaker Keys'!$B$10,B5859/'Peaker Keys'!$B$29)),0)</f>
        <v>0</v>
      </c>
      <c r="I5859">
        <f>MAX(0,MIN('Peaker Keys'!$B$10,C5859/'Peaker Keys'!$B$30))</f>
        <v>5.5408681433379736E-2</v>
      </c>
      <c r="J5859">
        <f>IF('Peaker Keys'!$B$31=1,H5859,I5859)</f>
        <v>0</v>
      </c>
    </row>
    <row r="5860" spans="1:10" x14ac:dyDescent="0.25">
      <c r="A5860">
        <v>5854</v>
      </c>
      <c r="B5860">
        <v>0</v>
      </c>
      <c r="C5860">
        <v>4995.7</v>
      </c>
      <c r="D5860">
        <f>MOD(A5860-1+'Peaker Keys'!$B$7,'Peaker Keys'!$B$5)</f>
        <v>5877</v>
      </c>
      <c r="E5860">
        <f>INT(D5860/'Peaker Keys'!$B$6)+1</f>
        <v>245</v>
      </c>
      <c r="F5860">
        <f>MOD(D5860,'Peaker Keys'!$B$6)</f>
        <v>21</v>
      </c>
      <c r="G5860" t="str">
        <f>VLOOKUP(E5860,Clustering!$A$6:$B$370,2,FALSE)</f>
        <v>Winter</v>
      </c>
      <c r="H5860">
        <f>IF('Peaker Keys'!$B$29&gt;0,MAX(0,MIN('Peaker Keys'!$B$10,B5860/'Peaker Keys'!$B$29)),0)</f>
        <v>0</v>
      </c>
      <c r="I5860">
        <f>MAX(0,MIN('Peaker Keys'!$B$10,C5860/'Peaker Keys'!$B$30))</f>
        <v>4.184823491371005E-2</v>
      </c>
      <c r="J5860">
        <f>IF('Peaker Keys'!$B$31=1,H5860,I5860)</f>
        <v>0</v>
      </c>
    </row>
    <row r="5861" spans="1:10" x14ac:dyDescent="0.25">
      <c r="A5861">
        <v>5855</v>
      </c>
      <c r="B5861">
        <v>0</v>
      </c>
      <c r="C5861">
        <v>2595.9</v>
      </c>
      <c r="D5861">
        <f>MOD(A5861-1+'Peaker Keys'!$B$7,'Peaker Keys'!$B$5)</f>
        <v>5878</v>
      </c>
      <c r="E5861">
        <f>INT(D5861/'Peaker Keys'!$B$6)+1</f>
        <v>245</v>
      </c>
      <c r="F5861">
        <f>MOD(D5861,'Peaker Keys'!$B$6)</f>
        <v>22</v>
      </c>
      <c r="G5861" t="str">
        <f>VLOOKUP(E5861,Clustering!$A$6:$B$370,2,FALSE)</f>
        <v>Winter</v>
      </c>
      <c r="H5861">
        <f>IF('Peaker Keys'!$B$29&gt;0,MAX(0,MIN('Peaker Keys'!$B$10,B5861/'Peaker Keys'!$B$29)),0)</f>
        <v>0</v>
      </c>
      <c r="I5861">
        <f>MAX(0,MIN('Peaker Keys'!$B$10,C5861/'Peaker Keys'!$B$30))</f>
        <v>2.1745467704726053E-2</v>
      </c>
      <c r="J5861">
        <f>IF('Peaker Keys'!$B$31=1,H5861,I5861)</f>
        <v>0</v>
      </c>
    </row>
    <row r="5862" spans="1:10" x14ac:dyDescent="0.25">
      <c r="A5862">
        <v>5856</v>
      </c>
      <c r="B5862">
        <v>0</v>
      </c>
      <c r="C5862">
        <v>1705.4</v>
      </c>
      <c r="D5862">
        <f>MOD(A5862-1+'Peaker Keys'!$B$7,'Peaker Keys'!$B$5)</f>
        <v>5879</v>
      </c>
      <c r="E5862">
        <f>INT(D5862/'Peaker Keys'!$B$6)+1</f>
        <v>245</v>
      </c>
      <c r="F5862">
        <f>MOD(D5862,'Peaker Keys'!$B$6)</f>
        <v>23</v>
      </c>
      <c r="G5862" t="str">
        <f>VLOOKUP(E5862,Clustering!$A$6:$B$370,2,FALSE)</f>
        <v>Winter</v>
      </c>
      <c r="H5862">
        <f>IF('Peaker Keys'!$B$29&gt;0,MAX(0,MIN('Peaker Keys'!$B$10,B5862/'Peaker Keys'!$B$29)),0)</f>
        <v>0</v>
      </c>
      <c r="I5862">
        <f>MAX(0,MIN('Peaker Keys'!$B$10,C5862/'Peaker Keys'!$B$30))</f>
        <v>1.4285881822735779E-2</v>
      </c>
      <c r="J5862">
        <f>IF('Peaker Keys'!$B$31=1,H5862,I5862)</f>
        <v>0</v>
      </c>
    </row>
    <row r="5863" spans="1:10" x14ac:dyDescent="0.25">
      <c r="A5863">
        <v>5857</v>
      </c>
      <c r="B5863">
        <v>0</v>
      </c>
      <c r="C5863">
        <v>1705.4</v>
      </c>
      <c r="D5863">
        <f>MOD(A5863-1+'Peaker Keys'!$B$7,'Peaker Keys'!$B$5)</f>
        <v>5880</v>
      </c>
      <c r="E5863">
        <f>INT(D5863/'Peaker Keys'!$B$6)+1</f>
        <v>246</v>
      </c>
      <c r="F5863">
        <f>MOD(D5863,'Peaker Keys'!$B$6)</f>
        <v>0</v>
      </c>
      <c r="G5863" t="str">
        <f>VLOOKUP(E5863,Clustering!$A$6:$B$370,2,FALSE)</f>
        <v>Winter</v>
      </c>
      <c r="H5863">
        <f>IF('Peaker Keys'!$B$29&gt;0,MAX(0,MIN('Peaker Keys'!$B$10,B5863/'Peaker Keys'!$B$29)),0)</f>
        <v>0</v>
      </c>
      <c r="I5863">
        <f>MAX(0,MIN('Peaker Keys'!$B$10,C5863/'Peaker Keys'!$B$30))</f>
        <v>1.4285881822735779E-2</v>
      </c>
      <c r="J5863">
        <f>IF('Peaker Keys'!$B$31=1,H5863,I5863)</f>
        <v>0</v>
      </c>
    </row>
    <row r="5864" spans="1:10" x14ac:dyDescent="0.25">
      <c r="A5864">
        <v>5858</v>
      </c>
      <c r="B5864">
        <v>0</v>
      </c>
      <c r="C5864">
        <v>1705.4</v>
      </c>
      <c r="D5864">
        <f>MOD(A5864-1+'Peaker Keys'!$B$7,'Peaker Keys'!$B$5)</f>
        <v>5881</v>
      </c>
      <c r="E5864">
        <f>INT(D5864/'Peaker Keys'!$B$6)+1</f>
        <v>246</v>
      </c>
      <c r="F5864">
        <f>MOD(D5864,'Peaker Keys'!$B$6)</f>
        <v>1</v>
      </c>
      <c r="G5864" t="str">
        <f>VLOOKUP(E5864,Clustering!$A$6:$B$370,2,FALSE)</f>
        <v>Winter</v>
      </c>
      <c r="H5864">
        <f>IF('Peaker Keys'!$B$29&gt;0,MAX(0,MIN('Peaker Keys'!$B$10,B5864/'Peaker Keys'!$B$29)),0)</f>
        <v>0</v>
      </c>
      <c r="I5864">
        <f>MAX(0,MIN('Peaker Keys'!$B$10,C5864/'Peaker Keys'!$B$30))</f>
        <v>1.4285881822735779E-2</v>
      </c>
      <c r="J5864">
        <f>IF('Peaker Keys'!$B$31=1,H5864,I5864)</f>
        <v>0</v>
      </c>
    </row>
    <row r="5865" spans="1:10" x14ac:dyDescent="0.25">
      <c r="A5865">
        <v>5859</v>
      </c>
      <c r="B5865">
        <v>0</v>
      </c>
      <c r="C5865">
        <v>1698.4</v>
      </c>
      <c r="D5865">
        <f>MOD(A5865-1+'Peaker Keys'!$B$7,'Peaker Keys'!$B$5)</f>
        <v>5882</v>
      </c>
      <c r="E5865">
        <f>INT(D5865/'Peaker Keys'!$B$6)+1</f>
        <v>246</v>
      </c>
      <c r="F5865">
        <f>MOD(D5865,'Peaker Keys'!$B$6)</f>
        <v>2</v>
      </c>
      <c r="G5865" t="str">
        <f>VLOOKUP(E5865,Clustering!$A$6:$B$370,2,FALSE)</f>
        <v>Winter</v>
      </c>
      <c r="H5865">
        <f>IF('Peaker Keys'!$B$29&gt;0,MAX(0,MIN('Peaker Keys'!$B$10,B5865/'Peaker Keys'!$B$29)),0)</f>
        <v>0</v>
      </c>
      <c r="I5865">
        <f>MAX(0,MIN('Peaker Keys'!$B$10,C5865/'Peaker Keys'!$B$30))</f>
        <v>1.4227243865213115E-2</v>
      </c>
      <c r="J5865">
        <f>IF('Peaker Keys'!$B$31=1,H5865,I5865)</f>
        <v>0</v>
      </c>
    </row>
    <row r="5866" spans="1:10" x14ac:dyDescent="0.25">
      <c r="A5866">
        <v>5860</v>
      </c>
      <c r="B5866">
        <v>0</v>
      </c>
      <c r="C5866">
        <v>1698.4</v>
      </c>
      <c r="D5866">
        <f>MOD(A5866-1+'Peaker Keys'!$B$7,'Peaker Keys'!$B$5)</f>
        <v>5883</v>
      </c>
      <c r="E5866">
        <f>INT(D5866/'Peaker Keys'!$B$6)+1</f>
        <v>246</v>
      </c>
      <c r="F5866">
        <f>MOD(D5866,'Peaker Keys'!$B$6)</f>
        <v>3</v>
      </c>
      <c r="G5866" t="str">
        <f>VLOOKUP(E5866,Clustering!$A$6:$B$370,2,FALSE)</f>
        <v>Winter</v>
      </c>
      <c r="H5866">
        <f>IF('Peaker Keys'!$B$29&gt;0,MAX(0,MIN('Peaker Keys'!$B$10,B5866/'Peaker Keys'!$B$29)),0)</f>
        <v>0</v>
      </c>
      <c r="I5866">
        <f>MAX(0,MIN('Peaker Keys'!$B$10,C5866/'Peaker Keys'!$B$30))</f>
        <v>1.4227243865213115E-2</v>
      </c>
      <c r="J5866">
        <f>IF('Peaker Keys'!$B$31=1,H5866,I5866)</f>
        <v>0</v>
      </c>
    </row>
    <row r="5867" spans="1:10" x14ac:dyDescent="0.25">
      <c r="A5867">
        <v>5861</v>
      </c>
      <c r="B5867">
        <v>0</v>
      </c>
      <c r="C5867">
        <v>1698.4</v>
      </c>
      <c r="D5867">
        <f>MOD(A5867-1+'Peaker Keys'!$B$7,'Peaker Keys'!$B$5)</f>
        <v>5884</v>
      </c>
      <c r="E5867">
        <f>INT(D5867/'Peaker Keys'!$B$6)+1</f>
        <v>246</v>
      </c>
      <c r="F5867">
        <f>MOD(D5867,'Peaker Keys'!$B$6)</f>
        <v>4</v>
      </c>
      <c r="G5867" t="str">
        <f>VLOOKUP(E5867,Clustering!$A$6:$B$370,2,FALSE)</f>
        <v>Winter</v>
      </c>
      <c r="H5867">
        <f>IF('Peaker Keys'!$B$29&gt;0,MAX(0,MIN('Peaker Keys'!$B$10,B5867/'Peaker Keys'!$B$29)),0)</f>
        <v>0</v>
      </c>
      <c r="I5867">
        <f>MAX(0,MIN('Peaker Keys'!$B$10,C5867/'Peaker Keys'!$B$30))</f>
        <v>1.4227243865213115E-2</v>
      </c>
      <c r="J5867">
        <f>IF('Peaker Keys'!$B$31=1,H5867,I5867)</f>
        <v>0</v>
      </c>
    </row>
    <row r="5868" spans="1:10" x14ac:dyDescent="0.25">
      <c r="A5868">
        <v>5862</v>
      </c>
      <c r="B5868">
        <v>0</v>
      </c>
      <c r="C5868">
        <v>1634.7</v>
      </c>
      <c r="D5868">
        <f>MOD(A5868-1+'Peaker Keys'!$B$7,'Peaker Keys'!$B$5)</f>
        <v>5885</v>
      </c>
      <c r="E5868">
        <f>INT(D5868/'Peaker Keys'!$B$6)+1</f>
        <v>246</v>
      </c>
      <c r="F5868">
        <f>MOD(D5868,'Peaker Keys'!$B$6)</f>
        <v>5</v>
      </c>
      <c r="G5868" t="str">
        <f>VLOOKUP(E5868,Clustering!$A$6:$B$370,2,FALSE)</f>
        <v>Winter</v>
      </c>
      <c r="H5868">
        <f>IF('Peaker Keys'!$B$29&gt;0,MAX(0,MIN('Peaker Keys'!$B$10,B5868/'Peaker Keys'!$B$29)),0)</f>
        <v>0</v>
      </c>
      <c r="I5868">
        <f>MAX(0,MIN('Peaker Keys'!$B$10,C5868/'Peaker Keys'!$B$30))</f>
        <v>1.3693638451756876E-2</v>
      </c>
      <c r="J5868">
        <f>IF('Peaker Keys'!$B$31=1,H5868,I5868)</f>
        <v>0</v>
      </c>
    </row>
    <row r="5869" spans="1:10" x14ac:dyDescent="0.25">
      <c r="A5869">
        <v>5863</v>
      </c>
      <c r="B5869">
        <v>0</v>
      </c>
      <c r="C5869">
        <v>1634.7</v>
      </c>
      <c r="D5869">
        <f>MOD(A5869-1+'Peaker Keys'!$B$7,'Peaker Keys'!$B$5)</f>
        <v>5886</v>
      </c>
      <c r="E5869">
        <f>INT(D5869/'Peaker Keys'!$B$6)+1</f>
        <v>246</v>
      </c>
      <c r="F5869">
        <f>MOD(D5869,'Peaker Keys'!$B$6)</f>
        <v>6</v>
      </c>
      <c r="G5869" t="str">
        <f>VLOOKUP(E5869,Clustering!$A$6:$B$370,2,FALSE)</f>
        <v>Winter</v>
      </c>
      <c r="H5869">
        <f>IF('Peaker Keys'!$B$29&gt;0,MAX(0,MIN('Peaker Keys'!$B$10,B5869/'Peaker Keys'!$B$29)),0)</f>
        <v>0</v>
      </c>
      <c r="I5869">
        <f>MAX(0,MIN('Peaker Keys'!$B$10,C5869/'Peaker Keys'!$B$30))</f>
        <v>1.3693638451756876E-2</v>
      </c>
      <c r="J5869">
        <f>IF('Peaker Keys'!$B$31=1,H5869,I5869)</f>
        <v>0</v>
      </c>
    </row>
    <row r="5870" spans="1:10" x14ac:dyDescent="0.25">
      <c r="A5870">
        <v>5864</v>
      </c>
      <c r="B5870">
        <v>0</v>
      </c>
      <c r="C5870">
        <v>1624.1</v>
      </c>
      <c r="D5870">
        <f>MOD(A5870-1+'Peaker Keys'!$B$7,'Peaker Keys'!$B$5)</f>
        <v>5887</v>
      </c>
      <c r="E5870">
        <f>INT(D5870/'Peaker Keys'!$B$6)+1</f>
        <v>246</v>
      </c>
      <c r="F5870">
        <f>MOD(D5870,'Peaker Keys'!$B$6)</f>
        <v>7</v>
      </c>
      <c r="G5870" t="str">
        <f>VLOOKUP(E5870,Clustering!$A$6:$B$370,2,FALSE)</f>
        <v>Winter</v>
      </c>
      <c r="H5870">
        <f>IF('Peaker Keys'!$B$29&gt;0,MAX(0,MIN('Peaker Keys'!$B$10,B5870/'Peaker Keys'!$B$29)),0)</f>
        <v>0</v>
      </c>
      <c r="I5870">
        <f>MAX(0,MIN('Peaker Keys'!$B$10,C5870/'Peaker Keys'!$B$30))</f>
        <v>1.3604843830365414E-2</v>
      </c>
      <c r="J5870">
        <f>IF('Peaker Keys'!$B$31=1,H5870,I5870)</f>
        <v>0</v>
      </c>
    </row>
    <row r="5871" spans="1:10" x14ac:dyDescent="0.25">
      <c r="A5871">
        <v>5865</v>
      </c>
      <c r="B5871">
        <v>0</v>
      </c>
      <c r="C5871">
        <v>1624.1</v>
      </c>
      <c r="D5871">
        <f>MOD(A5871-1+'Peaker Keys'!$B$7,'Peaker Keys'!$B$5)</f>
        <v>5888</v>
      </c>
      <c r="E5871">
        <f>INT(D5871/'Peaker Keys'!$B$6)+1</f>
        <v>246</v>
      </c>
      <c r="F5871">
        <f>MOD(D5871,'Peaker Keys'!$B$6)</f>
        <v>8</v>
      </c>
      <c r="G5871" t="str">
        <f>VLOOKUP(E5871,Clustering!$A$6:$B$370,2,FALSE)</f>
        <v>Winter</v>
      </c>
      <c r="H5871">
        <f>IF('Peaker Keys'!$B$29&gt;0,MAX(0,MIN('Peaker Keys'!$B$10,B5871/'Peaker Keys'!$B$29)),0)</f>
        <v>0</v>
      </c>
      <c r="I5871">
        <f>MAX(0,MIN('Peaker Keys'!$B$10,C5871/'Peaker Keys'!$B$30))</f>
        <v>1.3604843830365414E-2</v>
      </c>
      <c r="J5871">
        <f>IF('Peaker Keys'!$B$31=1,H5871,I5871)</f>
        <v>0</v>
      </c>
    </row>
    <row r="5872" spans="1:10" x14ac:dyDescent="0.25">
      <c r="A5872">
        <v>5866</v>
      </c>
      <c r="B5872">
        <v>0</v>
      </c>
      <c r="C5872">
        <v>1624.1</v>
      </c>
      <c r="D5872">
        <f>MOD(A5872-1+'Peaker Keys'!$B$7,'Peaker Keys'!$B$5)</f>
        <v>5889</v>
      </c>
      <c r="E5872">
        <f>INT(D5872/'Peaker Keys'!$B$6)+1</f>
        <v>246</v>
      </c>
      <c r="F5872">
        <f>MOD(D5872,'Peaker Keys'!$B$6)</f>
        <v>9</v>
      </c>
      <c r="G5872" t="str">
        <f>VLOOKUP(E5872,Clustering!$A$6:$B$370,2,FALSE)</f>
        <v>Winter</v>
      </c>
      <c r="H5872">
        <f>IF('Peaker Keys'!$B$29&gt;0,MAX(0,MIN('Peaker Keys'!$B$10,B5872/'Peaker Keys'!$B$29)),0)</f>
        <v>0</v>
      </c>
      <c r="I5872">
        <f>MAX(0,MIN('Peaker Keys'!$B$10,C5872/'Peaker Keys'!$B$30))</f>
        <v>1.3604843830365414E-2</v>
      </c>
      <c r="J5872">
        <f>IF('Peaker Keys'!$B$31=1,H5872,I5872)</f>
        <v>0</v>
      </c>
    </row>
    <row r="5873" spans="1:10" x14ac:dyDescent="0.25">
      <c r="A5873">
        <v>5867</v>
      </c>
      <c r="B5873">
        <v>0</v>
      </c>
      <c r="C5873">
        <v>1624.1</v>
      </c>
      <c r="D5873">
        <f>MOD(A5873-1+'Peaker Keys'!$B$7,'Peaker Keys'!$B$5)</f>
        <v>5890</v>
      </c>
      <c r="E5873">
        <f>INT(D5873/'Peaker Keys'!$B$6)+1</f>
        <v>246</v>
      </c>
      <c r="F5873">
        <f>MOD(D5873,'Peaker Keys'!$B$6)</f>
        <v>10</v>
      </c>
      <c r="G5873" t="str">
        <f>VLOOKUP(E5873,Clustering!$A$6:$B$370,2,FALSE)</f>
        <v>Winter</v>
      </c>
      <c r="H5873">
        <f>IF('Peaker Keys'!$B$29&gt;0,MAX(0,MIN('Peaker Keys'!$B$10,B5873/'Peaker Keys'!$B$29)),0)</f>
        <v>0</v>
      </c>
      <c r="I5873">
        <f>MAX(0,MIN('Peaker Keys'!$B$10,C5873/'Peaker Keys'!$B$30))</f>
        <v>1.3604843830365414E-2</v>
      </c>
      <c r="J5873">
        <f>IF('Peaker Keys'!$B$31=1,H5873,I5873)</f>
        <v>0</v>
      </c>
    </row>
    <row r="5874" spans="1:10" x14ac:dyDescent="0.25">
      <c r="A5874">
        <v>5868</v>
      </c>
      <c r="B5874">
        <v>0</v>
      </c>
      <c r="C5874">
        <v>1636.5</v>
      </c>
      <c r="D5874">
        <f>MOD(A5874-1+'Peaker Keys'!$B$7,'Peaker Keys'!$B$5)</f>
        <v>5891</v>
      </c>
      <c r="E5874">
        <f>INT(D5874/'Peaker Keys'!$B$6)+1</f>
        <v>246</v>
      </c>
      <c r="F5874">
        <f>MOD(D5874,'Peaker Keys'!$B$6)</f>
        <v>11</v>
      </c>
      <c r="G5874" t="str">
        <f>VLOOKUP(E5874,Clustering!$A$6:$B$370,2,FALSE)</f>
        <v>Winter</v>
      </c>
      <c r="H5874">
        <f>IF('Peaker Keys'!$B$29&gt;0,MAX(0,MIN('Peaker Keys'!$B$10,B5874/'Peaker Keys'!$B$29)),0)</f>
        <v>0</v>
      </c>
      <c r="I5874">
        <f>MAX(0,MIN('Peaker Keys'!$B$10,C5874/'Peaker Keys'!$B$30))</f>
        <v>1.3708716783691276E-2</v>
      </c>
      <c r="J5874">
        <f>IF('Peaker Keys'!$B$31=1,H5874,I5874)</f>
        <v>0</v>
      </c>
    </row>
    <row r="5875" spans="1:10" x14ac:dyDescent="0.25">
      <c r="A5875">
        <v>5869</v>
      </c>
      <c r="B5875">
        <v>0</v>
      </c>
      <c r="C5875">
        <v>1687.8</v>
      </c>
      <c r="D5875">
        <f>MOD(A5875-1+'Peaker Keys'!$B$7,'Peaker Keys'!$B$5)</f>
        <v>5892</v>
      </c>
      <c r="E5875">
        <f>INT(D5875/'Peaker Keys'!$B$6)+1</f>
        <v>246</v>
      </c>
      <c r="F5875">
        <f>MOD(D5875,'Peaker Keys'!$B$6)</f>
        <v>12</v>
      </c>
      <c r="G5875" t="str">
        <f>VLOOKUP(E5875,Clustering!$A$6:$B$370,2,FALSE)</f>
        <v>Winter</v>
      </c>
      <c r="H5875">
        <f>IF('Peaker Keys'!$B$29&gt;0,MAX(0,MIN('Peaker Keys'!$B$10,B5875/'Peaker Keys'!$B$29)),0)</f>
        <v>0</v>
      </c>
      <c r="I5875">
        <f>MAX(0,MIN('Peaker Keys'!$B$10,C5875/'Peaker Keys'!$B$30))</f>
        <v>1.4138449243821653E-2</v>
      </c>
      <c r="J5875">
        <f>IF('Peaker Keys'!$B$31=1,H5875,I5875)</f>
        <v>0</v>
      </c>
    </row>
    <row r="5876" spans="1:10" x14ac:dyDescent="0.25">
      <c r="A5876">
        <v>5870</v>
      </c>
      <c r="B5876">
        <v>0</v>
      </c>
      <c r="C5876">
        <v>1687.8</v>
      </c>
      <c r="D5876">
        <f>MOD(A5876-1+'Peaker Keys'!$B$7,'Peaker Keys'!$B$5)</f>
        <v>5893</v>
      </c>
      <c r="E5876">
        <f>INT(D5876/'Peaker Keys'!$B$6)+1</f>
        <v>246</v>
      </c>
      <c r="F5876">
        <f>MOD(D5876,'Peaker Keys'!$B$6)</f>
        <v>13</v>
      </c>
      <c r="G5876" t="str">
        <f>VLOOKUP(E5876,Clustering!$A$6:$B$370,2,FALSE)</f>
        <v>Winter</v>
      </c>
      <c r="H5876">
        <f>IF('Peaker Keys'!$B$29&gt;0,MAX(0,MIN('Peaker Keys'!$B$10,B5876/'Peaker Keys'!$B$29)),0)</f>
        <v>0</v>
      </c>
      <c r="I5876">
        <f>MAX(0,MIN('Peaker Keys'!$B$10,C5876/'Peaker Keys'!$B$30))</f>
        <v>1.4138449243821653E-2</v>
      </c>
      <c r="J5876">
        <f>IF('Peaker Keys'!$B$31=1,H5876,I5876)</f>
        <v>0</v>
      </c>
    </row>
    <row r="5877" spans="1:10" x14ac:dyDescent="0.25">
      <c r="A5877">
        <v>5871</v>
      </c>
      <c r="B5877">
        <v>0</v>
      </c>
      <c r="C5877">
        <v>2106.8000000000002</v>
      </c>
      <c r="D5877">
        <f>MOD(A5877-1+'Peaker Keys'!$B$7,'Peaker Keys'!$B$5)</f>
        <v>5894</v>
      </c>
      <c r="E5877">
        <f>INT(D5877/'Peaker Keys'!$B$6)+1</f>
        <v>246</v>
      </c>
      <c r="F5877">
        <f>MOD(D5877,'Peaker Keys'!$B$6)</f>
        <v>14</v>
      </c>
      <c r="G5877" t="str">
        <f>VLOOKUP(E5877,Clustering!$A$6:$B$370,2,FALSE)</f>
        <v>Winter</v>
      </c>
      <c r="H5877">
        <f>IF('Peaker Keys'!$B$29&gt;0,MAX(0,MIN('Peaker Keys'!$B$10,B5877/'Peaker Keys'!$B$29)),0)</f>
        <v>0</v>
      </c>
      <c r="I5877">
        <f>MAX(0,MIN('Peaker Keys'!$B$10,C5877/'Peaker Keys'!$B$30))</f>
        <v>1.7648349844106802E-2</v>
      </c>
      <c r="J5877">
        <f>IF('Peaker Keys'!$B$31=1,H5877,I5877)</f>
        <v>0</v>
      </c>
    </row>
    <row r="5878" spans="1:10" x14ac:dyDescent="0.25">
      <c r="A5878">
        <v>5872</v>
      </c>
      <c r="B5878">
        <v>0</v>
      </c>
      <c r="C5878">
        <v>2109.5</v>
      </c>
      <c r="D5878">
        <f>MOD(A5878-1+'Peaker Keys'!$B$7,'Peaker Keys'!$B$5)</f>
        <v>5895</v>
      </c>
      <c r="E5878">
        <f>INT(D5878/'Peaker Keys'!$B$6)+1</f>
        <v>246</v>
      </c>
      <c r="F5878">
        <f>MOD(D5878,'Peaker Keys'!$B$6)</f>
        <v>15</v>
      </c>
      <c r="G5878" t="str">
        <f>VLOOKUP(E5878,Clustering!$A$6:$B$370,2,FALSE)</f>
        <v>Winter</v>
      </c>
      <c r="H5878">
        <f>IF('Peaker Keys'!$B$29&gt;0,MAX(0,MIN('Peaker Keys'!$B$10,B5878/'Peaker Keys'!$B$29)),0)</f>
        <v>0</v>
      </c>
      <c r="I5878">
        <f>MAX(0,MIN('Peaker Keys'!$B$10,C5878/'Peaker Keys'!$B$30))</f>
        <v>1.76709673420084E-2</v>
      </c>
      <c r="J5878">
        <f>IF('Peaker Keys'!$B$31=1,H5878,I5878)</f>
        <v>0</v>
      </c>
    </row>
    <row r="5879" spans="1:10" x14ac:dyDescent="0.25">
      <c r="A5879">
        <v>5873</v>
      </c>
      <c r="B5879">
        <v>0</v>
      </c>
      <c r="C5879">
        <v>2098</v>
      </c>
      <c r="D5879">
        <f>MOD(A5879-1+'Peaker Keys'!$B$7,'Peaker Keys'!$B$5)</f>
        <v>5896</v>
      </c>
      <c r="E5879">
        <f>INT(D5879/'Peaker Keys'!$B$6)+1</f>
        <v>246</v>
      </c>
      <c r="F5879">
        <f>MOD(D5879,'Peaker Keys'!$B$6)</f>
        <v>16</v>
      </c>
      <c r="G5879" t="str">
        <f>VLOOKUP(E5879,Clustering!$A$6:$B$370,2,FALSE)</f>
        <v>Winter</v>
      </c>
      <c r="H5879">
        <f>IF('Peaker Keys'!$B$29&gt;0,MAX(0,MIN('Peaker Keys'!$B$10,B5879/'Peaker Keys'!$B$29)),0)</f>
        <v>0</v>
      </c>
      <c r="I5879">
        <f>MAX(0,MIN('Peaker Keys'!$B$10,C5879/'Peaker Keys'!$B$30))</f>
        <v>1.7574633554649739E-2</v>
      </c>
      <c r="J5879">
        <f>IF('Peaker Keys'!$B$31=1,H5879,I5879)</f>
        <v>0</v>
      </c>
    </row>
    <row r="5880" spans="1:10" x14ac:dyDescent="0.25">
      <c r="A5880">
        <v>5874</v>
      </c>
      <c r="B5880">
        <v>0</v>
      </c>
      <c r="C5880">
        <v>4498.3999999999996</v>
      </c>
      <c r="D5880">
        <f>MOD(A5880-1+'Peaker Keys'!$B$7,'Peaker Keys'!$B$5)</f>
        <v>5897</v>
      </c>
      <c r="E5880">
        <f>INT(D5880/'Peaker Keys'!$B$6)+1</f>
        <v>246</v>
      </c>
      <c r="F5880">
        <f>MOD(D5880,'Peaker Keys'!$B$6)</f>
        <v>17</v>
      </c>
      <c r="G5880" t="str">
        <f>VLOOKUP(E5880,Clustering!$A$6:$B$370,2,FALSE)</f>
        <v>Winter</v>
      </c>
      <c r="H5880">
        <f>IF('Peaker Keys'!$B$29&gt;0,MAX(0,MIN('Peaker Keys'!$B$10,B5880/'Peaker Keys'!$B$29)),0)</f>
        <v>0</v>
      </c>
      <c r="I5880">
        <f>MAX(0,MIN('Peaker Keys'!$B$10,C5880/'Peaker Keys'!$B$30))</f>
        <v>3.7682426874278536E-2</v>
      </c>
      <c r="J5880">
        <f>IF('Peaker Keys'!$B$31=1,H5880,I5880)</f>
        <v>0</v>
      </c>
    </row>
    <row r="5881" spans="1:10" x14ac:dyDescent="0.25">
      <c r="A5881">
        <v>5875</v>
      </c>
      <c r="B5881">
        <v>0</v>
      </c>
      <c r="C5881">
        <v>4610.7</v>
      </c>
      <c r="D5881">
        <f>MOD(A5881-1+'Peaker Keys'!$B$7,'Peaker Keys'!$B$5)</f>
        <v>5898</v>
      </c>
      <c r="E5881">
        <f>INT(D5881/'Peaker Keys'!$B$6)+1</f>
        <v>246</v>
      </c>
      <c r="F5881">
        <f>MOD(D5881,'Peaker Keys'!$B$6)</f>
        <v>18</v>
      </c>
      <c r="G5881" t="str">
        <f>VLOOKUP(E5881,Clustering!$A$6:$B$370,2,FALSE)</f>
        <v>Winter</v>
      </c>
      <c r="H5881">
        <f>IF('Peaker Keys'!$B$29&gt;0,MAX(0,MIN('Peaker Keys'!$B$10,B5881/'Peaker Keys'!$B$29)),0)</f>
        <v>0</v>
      </c>
      <c r="I5881">
        <f>MAX(0,MIN('Peaker Keys'!$B$10,C5881/'Peaker Keys'!$B$30))</f>
        <v>3.862314724996356E-2</v>
      </c>
      <c r="J5881">
        <f>IF('Peaker Keys'!$B$31=1,H5881,I5881)</f>
        <v>0</v>
      </c>
    </row>
    <row r="5882" spans="1:10" x14ac:dyDescent="0.25">
      <c r="A5882">
        <v>5876</v>
      </c>
      <c r="B5882">
        <v>0</v>
      </c>
      <c r="C5882">
        <v>2974.9</v>
      </c>
      <c r="D5882">
        <f>MOD(A5882-1+'Peaker Keys'!$B$7,'Peaker Keys'!$B$5)</f>
        <v>5899</v>
      </c>
      <c r="E5882">
        <f>INT(D5882/'Peaker Keys'!$B$6)+1</f>
        <v>246</v>
      </c>
      <c r="F5882">
        <f>MOD(D5882,'Peaker Keys'!$B$6)</f>
        <v>19</v>
      </c>
      <c r="G5882" t="str">
        <f>VLOOKUP(E5882,Clustering!$A$6:$B$370,2,FALSE)</f>
        <v>Winter</v>
      </c>
      <c r="H5882">
        <f>IF('Peaker Keys'!$B$29&gt;0,MAX(0,MIN('Peaker Keys'!$B$10,B5882/'Peaker Keys'!$B$29)),0)</f>
        <v>0</v>
      </c>
      <c r="I5882">
        <f>MAX(0,MIN('Peaker Keys'!$B$10,C5882/'Peaker Keys'!$B$30))</f>
        <v>2.492029426202455E-2</v>
      </c>
      <c r="J5882">
        <f>IF('Peaker Keys'!$B$31=1,H5882,I5882)</f>
        <v>0</v>
      </c>
    </row>
    <row r="5883" spans="1:10" x14ac:dyDescent="0.25">
      <c r="A5883">
        <v>5877</v>
      </c>
      <c r="B5883">
        <v>0</v>
      </c>
      <c r="C5883">
        <v>2200.1</v>
      </c>
      <c r="D5883">
        <f>MOD(A5883-1+'Peaker Keys'!$B$7,'Peaker Keys'!$B$5)</f>
        <v>5900</v>
      </c>
      <c r="E5883">
        <f>INT(D5883/'Peaker Keys'!$B$6)+1</f>
        <v>246</v>
      </c>
      <c r="F5883">
        <f>MOD(D5883,'Peaker Keys'!$B$6)</f>
        <v>20</v>
      </c>
      <c r="G5883" t="str">
        <f>VLOOKUP(E5883,Clustering!$A$6:$B$370,2,FALSE)</f>
        <v>Winter</v>
      </c>
      <c r="H5883">
        <f>IF('Peaker Keys'!$B$29&gt;0,MAX(0,MIN('Peaker Keys'!$B$10,B5883/'Peaker Keys'!$B$29)),0)</f>
        <v>0</v>
      </c>
      <c r="I5883">
        <f>MAX(0,MIN('Peaker Keys'!$B$10,C5883/'Peaker Keys'!$B$30))</f>
        <v>1.8429910049373159E-2</v>
      </c>
      <c r="J5883">
        <f>IF('Peaker Keys'!$B$31=1,H5883,I5883)</f>
        <v>0</v>
      </c>
    </row>
    <row r="5884" spans="1:10" x14ac:dyDescent="0.25">
      <c r="A5884">
        <v>5878</v>
      </c>
      <c r="B5884">
        <v>0</v>
      </c>
      <c r="C5884">
        <v>1831.7</v>
      </c>
      <c r="D5884">
        <f>MOD(A5884-1+'Peaker Keys'!$B$7,'Peaker Keys'!$B$5)</f>
        <v>5901</v>
      </c>
      <c r="E5884">
        <f>INT(D5884/'Peaker Keys'!$B$6)+1</f>
        <v>246</v>
      </c>
      <c r="F5884">
        <f>MOD(D5884,'Peaker Keys'!$B$6)</f>
        <v>21</v>
      </c>
      <c r="G5884" t="str">
        <f>VLOOKUP(E5884,Clustering!$A$6:$B$370,2,FALSE)</f>
        <v>Winter</v>
      </c>
      <c r="H5884">
        <f>IF('Peaker Keys'!$B$29&gt;0,MAX(0,MIN('Peaker Keys'!$B$10,B5884/'Peaker Keys'!$B$29)),0)</f>
        <v>0</v>
      </c>
      <c r="I5884">
        <f>MAX(0,MIN('Peaker Keys'!$B$10,C5884/'Peaker Keys'!$B$30))</f>
        <v>1.5343878113466122E-2</v>
      </c>
      <c r="J5884">
        <f>IF('Peaker Keys'!$B$31=1,H5884,I5884)</f>
        <v>0</v>
      </c>
    </row>
    <row r="5885" spans="1:10" x14ac:dyDescent="0.25">
      <c r="A5885">
        <v>5879</v>
      </c>
      <c r="B5885">
        <v>0</v>
      </c>
      <c r="C5885">
        <v>838.7</v>
      </c>
      <c r="D5885">
        <f>MOD(A5885-1+'Peaker Keys'!$B$7,'Peaker Keys'!$B$5)</f>
        <v>5902</v>
      </c>
      <c r="E5885">
        <f>INT(D5885/'Peaker Keys'!$B$6)+1</f>
        <v>246</v>
      </c>
      <c r="F5885">
        <f>MOD(D5885,'Peaker Keys'!$B$6)</f>
        <v>22</v>
      </c>
      <c r="G5885" t="str">
        <f>VLOOKUP(E5885,Clustering!$A$6:$B$370,2,FALSE)</f>
        <v>Winter</v>
      </c>
      <c r="H5885">
        <f>IF('Peaker Keys'!$B$29&gt;0,MAX(0,MIN('Peaker Keys'!$B$10,B5885/'Peaker Keys'!$B$29)),0)</f>
        <v>0</v>
      </c>
      <c r="I5885">
        <f>MAX(0,MIN('Peaker Keys'!$B$10,C5885/'Peaker Keys'!$B$30))</f>
        <v>7.0256649963225627E-3</v>
      </c>
      <c r="J5885">
        <f>IF('Peaker Keys'!$B$31=1,H5885,I5885)</f>
        <v>0</v>
      </c>
    </row>
    <row r="5886" spans="1:10" x14ac:dyDescent="0.25">
      <c r="A5886">
        <v>5880</v>
      </c>
      <c r="B5886">
        <v>0</v>
      </c>
      <c r="C5886">
        <v>838.7</v>
      </c>
      <c r="D5886">
        <f>MOD(A5886-1+'Peaker Keys'!$B$7,'Peaker Keys'!$B$5)</f>
        <v>5903</v>
      </c>
      <c r="E5886">
        <f>INT(D5886/'Peaker Keys'!$B$6)+1</f>
        <v>246</v>
      </c>
      <c r="F5886">
        <f>MOD(D5886,'Peaker Keys'!$B$6)</f>
        <v>23</v>
      </c>
      <c r="G5886" t="str">
        <f>VLOOKUP(E5886,Clustering!$A$6:$B$370,2,FALSE)</f>
        <v>Winter</v>
      </c>
      <c r="H5886">
        <f>IF('Peaker Keys'!$B$29&gt;0,MAX(0,MIN('Peaker Keys'!$B$10,B5886/'Peaker Keys'!$B$29)),0)</f>
        <v>0</v>
      </c>
      <c r="I5886">
        <f>MAX(0,MIN('Peaker Keys'!$B$10,C5886/'Peaker Keys'!$B$30))</f>
        <v>7.0256649963225627E-3</v>
      </c>
      <c r="J5886">
        <f>IF('Peaker Keys'!$B$31=1,H5886,I5886)</f>
        <v>0</v>
      </c>
    </row>
    <row r="5887" spans="1:10" x14ac:dyDescent="0.25">
      <c r="A5887">
        <v>5881</v>
      </c>
      <c r="B5887">
        <v>0</v>
      </c>
      <c r="C5887">
        <v>838.7</v>
      </c>
      <c r="D5887">
        <f>MOD(A5887-1+'Peaker Keys'!$B$7,'Peaker Keys'!$B$5)</f>
        <v>5904</v>
      </c>
      <c r="E5887">
        <f>INT(D5887/'Peaker Keys'!$B$6)+1</f>
        <v>247</v>
      </c>
      <c r="F5887">
        <f>MOD(D5887,'Peaker Keys'!$B$6)</f>
        <v>0</v>
      </c>
      <c r="G5887" t="str">
        <f>VLOOKUP(E5887,Clustering!$A$6:$B$370,2,FALSE)</f>
        <v>Summer</v>
      </c>
      <c r="H5887">
        <f>IF('Peaker Keys'!$B$29&gt;0,MAX(0,MIN('Peaker Keys'!$B$10,B5887/'Peaker Keys'!$B$29)),0)</f>
        <v>0</v>
      </c>
      <c r="I5887">
        <f>MAX(0,MIN('Peaker Keys'!$B$10,C5887/'Peaker Keys'!$B$30))</f>
        <v>7.0256649963225627E-3</v>
      </c>
      <c r="J5887">
        <f>IF('Peaker Keys'!$B$31=1,H5887,I5887)</f>
        <v>0</v>
      </c>
    </row>
    <row r="5888" spans="1:10" x14ac:dyDescent="0.25">
      <c r="A5888">
        <v>5882</v>
      </c>
      <c r="B5888">
        <v>0</v>
      </c>
      <c r="C5888">
        <v>838.7</v>
      </c>
      <c r="D5888">
        <f>MOD(A5888-1+'Peaker Keys'!$B$7,'Peaker Keys'!$B$5)</f>
        <v>5905</v>
      </c>
      <c r="E5888">
        <f>INT(D5888/'Peaker Keys'!$B$6)+1</f>
        <v>247</v>
      </c>
      <c r="F5888">
        <f>MOD(D5888,'Peaker Keys'!$B$6)</f>
        <v>1</v>
      </c>
      <c r="G5888" t="str">
        <f>VLOOKUP(E5888,Clustering!$A$6:$B$370,2,FALSE)</f>
        <v>Summer</v>
      </c>
      <c r="H5888">
        <f>IF('Peaker Keys'!$B$29&gt;0,MAX(0,MIN('Peaker Keys'!$B$10,B5888/'Peaker Keys'!$B$29)),0)</f>
        <v>0</v>
      </c>
      <c r="I5888">
        <f>MAX(0,MIN('Peaker Keys'!$B$10,C5888/'Peaker Keys'!$B$30))</f>
        <v>7.0256649963225627E-3</v>
      </c>
      <c r="J5888">
        <f>IF('Peaker Keys'!$B$31=1,H5888,I5888)</f>
        <v>0</v>
      </c>
    </row>
    <row r="5889" spans="1:10" x14ac:dyDescent="0.25">
      <c r="A5889">
        <v>5883</v>
      </c>
      <c r="B5889">
        <v>0</v>
      </c>
      <c r="C5889">
        <v>838.7</v>
      </c>
      <c r="D5889">
        <f>MOD(A5889-1+'Peaker Keys'!$B$7,'Peaker Keys'!$B$5)</f>
        <v>5906</v>
      </c>
      <c r="E5889">
        <f>INT(D5889/'Peaker Keys'!$B$6)+1</f>
        <v>247</v>
      </c>
      <c r="F5889">
        <f>MOD(D5889,'Peaker Keys'!$B$6)</f>
        <v>2</v>
      </c>
      <c r="G5889" t="str">
        <f>VLOOKUP(E5889,Clustering!$A$6:$B$370,2,FALSE)</f>
        <v>Summer</v>
      </c>
      <c r="H5889">
        <f>IF('Peaker Keys'!$B$29&gt;0,MAX(0,MIN('Peaker Keys'!$B$10,B5889/'Peaker Keys'!$B$29)),0)</f>
        <v>0</v>
      </c>
      <c r="I5889">
        <f>MAX(0,MIN('Peaker Keys'!$B$10,C5889/'Peaker Keys'!$B$30))</f>
        <v>7.0256649963225627E-3</v>
      </c>
      <c r="J5889">
        <f>IF('Peaker Keys'!$B$31=1,H5889,I5889)</f>
        <v>0</v>
      </c>
    </row>
    <row r="5890" spans="1:10" x14ac:dyDescent="0.25">
      <c r="A5890">
        <v>5884</v>
      </c>
      <c r="B5890">
        <v>0</v>
      </c>
      <c r="C5890">
        <v>838.7</v>
      </c>
      <c r="D5890">
        <f>MOD(A5890-1+'Peaker Keys'!$B$7,'Peaker Keys'!$B$5)</f>
        <v>5907</v>
      </c>
      <c r="E5890">
        <f>INT(D5890/'Peaker Keys'!$B$6)+1</f>
        <v>247</v>
      </c>
      <c r="F5890">
        <f>MOD(D5890,'Peaker Keys'!$B$6)</f>
        <v>3</v>
      </c>
      <c r="G5890" t="str">
        <f>VLOOKUP(E5890,Clustering!$A$6:$B$370,2,FALSE)</f>
        <v>Summer</v>
      </c>
      <c r="H5890">
        <f>IF('Peaker Keys'!$B$29&gt;0,MAX(0,MIN('Peaker Keys'!$B$10,B5890/'Peaker Keys'!$B$29)),0)</f>
        <v>0</v>
      </c>
      <c r="I5890">
        <f>MAX(0,MIN('Peaker Keys'!$B$10,C5890/'Peaker Keys'!$B$30))</f>
        <v>7.0256649963225627E-3</v>
      </c>
      <c r="J5890">
        <f>IF('Peaker Keys'!$B$31=1,H5890,I5890)</f>
        <v>0</v>
      </c>
    </row>
    <row r="5891" spans="1:10" x14ac:dyDescent="0.25">
      <c r="A5891">
        <v>5885</v>
      </c>
      <c r="B5891">
        <v>0</v>
      </c>
      <c r="C5891">
        <v>838.7</v>
      </c>
      <c r="D5891">
        <f>MOD(A5891-1+'Peaker Keys'!$B$7,'Peaker Keys'!$B$5)</f>
        <v>5908</v>
      </c>
      <c r="E5891">
        <f>INT(D5891/'Peaker Keys'!$B$6)+1</f>
        <v>247</v>
      </c>
      <c r="F5891">
        <f>MOD(D5891,'Peaker Keys'!$B$6)</f>
        <v>4</v>
      </c>
      <c r="G5891" t="str">
        <f>VLOOKUP(E5891,Clustering!$A$6:$B$370,2,FALSE)</f>
        <v>Summer</v>
      </c>
      <c r="H5891">
        <f>IF('Peaker Keys'!$B$29&gt;0,MAX(0,MIN('Peaker Keys'!$B$10,B5891/'Peaker Keys'!$B$29)),0)</f>
        <v>0</v>
      </c>
      <c r="I5891">
        <f>MAX(0,MIN('Peaker Keys'!$B$10,C5891/'Peaker Keys'!$B$30))</f>
        <v>7.0256649963225627E-3</v>
      </c>
      <c r="J5891">
        <f>IF('Peaker Keys'!$B$31=1,H5891,I5891)</f>
        <v>0</v>
      </c>
    </row>
    <row r="5892" spans="1:10" x14ac:dyDescent="0.25">
      <c r="A5892">
        <v>5886</v>
      </c>
      <c r="B5892">
        <v>0</v>
      </c>
      <c r="C5892">
        <v>775</v>
      </c>
      <c r="D5892">
        <f>MOD(A5892-1+'Peaker Keys'!$B$7,'Peaker Keys'!$B$5)</f>
        <v>5909</v>
      </c>
      <c r="E5892">
        <f>INT(D5892/'Peaker Keys'!$B$6)+1</f>
        <v>247</v>
      </c>
      <c r="F5892">
        <f>MOD(D5892,'Peaker Keys'!$B$6)</f>
        <v>5</v>
      </c>
      <c r="G5892" t="str">
        <f>VLOOKUP(E5892,Clustering!$A$6:$B$370,2,FALSE)</f>
        <v>Summer</v>
      </c>
      <c r="H5892">
        <f>IF('Peaker Keys'!$B$29&gt;0,MAX(0,MIN('Peaker Keys'!$B$10,B5892/'Peaker Keys'!$B$29)),0)</f>
        <v>0</v>
      </c>
      <c r="I5892">
        <f>MAX(0,MIN('Peaker Keys'!$B$10,C5892/'Peaker Keys'!$B$30))</f>
        <v>6.4920595828663235E-3</v>
      </c>
      <c r="J5892">
        <f>IF('Peaker Keys'!$B$31=1,H5892,I5892)</f>
        <v>0</v>
      </c>
    </row>
    <row r="5893" spans="1:10" x14ac:dyDescent="0.25">
      <c r="A5893">
        <v>5887</v>
      </c>
      <c r="B5893">
        <v>0</v>
      </c>
      <c r="C5893">
        <v>775</v>
      </c>
      <c r="D5893">
        <f>MOD(A5893-1+'Peaker Keys'!$B$7,'Peaker Keys'!$B$5)</f>
        <v>5910</v>
      </c>
      <c r="E5893">
        <f>INT(D5893/'Peaker Keys'!$B$6)+1</f>
        <v>247</v>
      </c>
      <c r="F5893">
        <f>MOD(D5893,'Peaker Keys'!$B$6)</f>
        <v>6</v>
      </c>
      <c r="G5893" t="str">
        <f>VLOOKUP(E5893,Clustering!$A$6:$B$370,2,FALSE)</f>
        <v>Summer</v>
      </c>
      <c r="H5893">
        <f>IF('Peaker Keys'!$B$29&gt;0,MAX(0,MIN('Peaker Keys'!$B$10,B5893/'Peaker Keys'!$B$29)),0)</f>
        <v>0</v>
      </c>
      <c r="I5893">
        <f>MAX(0,MIN('Peaker Keys'!$B$10,C5893/'Peaker Keys'!$B$30))</f>
        <v>6.4920595828663235E-3</v>
      </c>
      <c r="J5893">
        <f>IF('Peaker Keys'!$B$31=1,H5893,I5893)</f>
        <v>0</v>
      </c>
    </row>
    <row r="5894" spans="1:10" x14ac:dyDescent="0.25">
      <c r="A5894">
        <v>5888</v>
      </c>
      <c r="B5894">
        <v>0</v>
      </c>
      <c r="C5894">
        <v>775</v>
      </c>
      <c r="D5894">
        <f>MOD(A5894-1+'Peaker Keys'!$B$7,'Peaker Keys'!$B$5)</f>
        <v>5911</v>
      </c>
      <c r="E5894">
        <f>INT(D5894/'Peaker Keys'!$B$6)+1</f>
        <v>247</v>
      </c>
      <c r="F5894">
        <f>MOD(D5894,'Peaker Keys'!$B$6)</f>
        <v>7</v>
      </c>
      <c r="G5894" t="str">
        <f>VLOOKUP(E5894,Clustering!$A$6:$B$370,2,FALSE)</f>
        <v>Summer</v>
      </c>
      <c r="H5894">
        <f>IF('Peaker Keys'!$B$29&gt;0,MAX(0,MIN('Peaker Keys'!$B$10,B5894/'Peaker Keys'!$B$29)),0)</f>
        <v>0</v>
      </c>
      <c r="I5894">
        <f>MAX(0,MIN('Peaker Keys'!$B$10,C5894/'Peaker Keys'!$B$30))</f>
        <v>6.4920595828663235E-3</v>
      </c>
      <c r="J5894">
        <f>IF('Peaker Keys'!$B$31=1,H5894,I5894)</f>
        <v>0</v>
      </c>
    </row>
    <row r="5895" spans="1:10" x14ac:dyDescent="0.25">
      <c r="A5895">
        <v>5889</v>
      </c>
      <c r="B5895">
        <v>0</v>
      </c>
      <c r="C5895">
        <v>775</v>
      </c>
      <c r="D5895">
        <f>MOD(A5895-1+'Peaker Keys'!$B$7,'Peaker Keys'!$B$5)</f>
        <v>5912</v>
      </c>
      <c r="E5895">
        <f>INT(D5895/'Peaker Keys'!$B$6)+1</f>
        <v>247</v>
      </c>
      <c r="F5895">
        <f>MOD(D5895,'Peaker Keys'!$B$6)</f>
        <v>8</v>
      </c>
      <c r="G5895" t="str">
        <f>VLOOKUP(E5895,Clustering!$A$6:$B$370,2,FALSE)</f>
        <v>Summer</v>
      </c>
      <c r="H5895">
        <f>IF('Peaker Keys'!$B$29&gt;0,MAX(0,MIN('Peaker Keys'!$B$10,B5895/'Peaker Keys'!$B$29)),0)</f>
        <v>0</v>
      </c>
      <c r="I5895">
        <f>MAX(0,MIN('Peaker Keys'!$B$10,C5895/'Peaker Keys'!$B$30))</f>
        <v>6.4920595828663235E-3</v>
      </c>
      <c r="J5895">
        <f>IF('Peaker Keys'!$B$31=1,H5895,I5895)</f>
        <v>0</v>
      </c>
    </row>
    <row r="5896" spans="1:10" x14ac:dyDescent="0.25">
      <c r="A5896">
        <v>5890</v>
      </c>
      <c r="B5896">
        <v>0</v>
      </c>
      <c r="C5896">
        <v>775</v>
      </c>
      <c r="D5896">
        <f>MOD(A5896-1+'Peaker Keys'!$B$7,'Peaker Keys'!$B$5)</f>
        <v>5913</v>
      </c>
      <c r="E5896">
        <f>INT(D5896/'Peaker Keys'!$B$6)+1</f>
        <v>247</v>
      </c>
      <c r="F5896">
        <f>MOD(D5896,'Peaker Keys'!$B$6)</f>
        <v>9</v>
      </c>
      <c r="G5896" t="str">
        <f>VLOOKUP(E5896,Clustering!$A$6:$B$370,2,FALSE)</f>
        <v>Summer</v>
      </c>
      <c r="H5896">
        <f>IF('Peaker Keys'!$B$29&gt;0,MAX(0,MIN('Peaker Keys'!$B$10,B5896/'Peaker Keys'!$B$29)),0)</f>
        <v>0</v>
      </c>
      <c r="I5896">
        <f>MAX(0,MIN('Peaker Keys'!$B$10,C5896/'Peaker Keys'!$B$30))</f>
        <v>6.4920595828663235E-3</v>
      </c>
      <c r="J5896">
        <f>IF('Peaker Keys'!$B$31=1,H5896,I5896)</f>
        <v>0</v>
      </c>
    </row>
    <row r="5897" spans="1:10" x14ac:dyDescent="0.25">
      <c r="A5897">
        <v>5891</v>
      </c>
      <c r="B5897">
        <v>0</v>
      </c>
      <c r="C5897">
        <v>775</v>
      </c>
      <c r="D5897">
        <f>MOD(A5897-1+'Peaker Keys'!$B$7,'Peaker Keys'!$B$5)</f>
        <v>5914</v>
      </c>
      <c r="E5897">
        <f>INT(D5897/'Peaker Keys'!$B$6)+1</f>
        <v>247</v>
      </c>
      <c r="F5897">
        <f>MOD(D5897,'Peaker Keys'!$B$6)</f>
        <v>10</v>
      </c>
      <c r="G5897" t="str">
        <f>VLOOKUP(E5897,Clustering!$A$6:$B$370,2,FALSE)</f>
        <v>Summer</v>
      </c>
      <c r="H5897">
        <f>IF('Peaker Keys'!$B$29&gt;0,MAX(0,MIN('Peaker Keys'!$B$10,B5897/'Peaker Keys'!$B$29)),0)</f>
        <v>0</v>
      </c>
      <c r="I5897">
        <f>MAX(0,MIN('Peaker Keys'!$B$10,C5897/'Peaker Keys'!$B$30))</f>
        <v>6.4920595828663235E-3</v>
      </c>
      <c r="J5897">
        <f>IF('Peaker Keys'!$B$31=1,H5897,I5897)</f>
        <v>0</v>
      </c>
    </row>
    <row r="5898" spans="1:10" x14ac:dyDescent="0.25">
      <c r="A5898">
        <v>5892</v>
      </c>
      <c r="B5898">
        <v>0</v>
      </c>
      <c r="C5898">
        <v>809.5</v>
      </c>
      <c r="D5898">
        <f>MOD(A5898-1+'Peaker Keys'!$B$7,'Peaker Keys'!$B$5)</f>
        <v>5915</v>
      </c>
      <c r="E5898">
        <f>INT(D5898/'Peaker Keys'!$B$6)+1</f>
        <v>247</v>
      </c>
      <c r="F5898">
        <f>MOD(D5898,'Peaker Keys'!$B$6)</f>
        <v>11</v>
      </c>
      <c r="G5898" t="str">
        <f>VLOOKUP(E5898,Clustering!$A$6:$B$370,2,FALSE)</f>
        <v>Summer</v>
      </c>
      <c r="H5898">
        <f>IF('Peaker Keys'!$B$29&gt;0,MAX(0,MIN('Peaker Keys'!$B$10,B5898/'Peaker Keys'!$B$29)),0)</f>
        <v>0</v>
      </c>
      <c r="I5898">
        <f>MAX(0,MIN('Peaker Keys'!$B$10,C5898/'Peaker Keys'!$B$30))</f>
        <v>6.7810609449423086E-3</v>
      </c>
      <c r="J5898">
        <f>IF('Peaker Keys'!$B$31=1,H5898,I5898)</f>
        <v>0</v>
      </c>
    </row>
    <row r="5899" spans="1:10" x14ac:dyDescent="0.25">
      <c r="A5899">
        <v>5893</v>
      </c>
      <c r="B5899">
        <v>0</v>
      </c>
      <c r="C5899">
        <v>775</v>
      </c>
      <c r="D5899">
        <f>MOD(A5899-1+'Peaker Keys'!$B$7,'Peaker Keys'!$B$5)</f>
        <v>5916</v>
      </c>
      <c r="E5899">
        <f>INT(D5899/'Peaker Keys'!$B$6)+1</f>
        <v>247</v>
      </c>
      <c r="F5899">
        <f>MOD(D5899,'Peaker Keys'!$B$6)</f>
        <v>12</v>
      </c>
      <c r="G5899" t="str">
        <f>VLOOKUP(E5899,Clustering!$A$6:$B$370,2,FALSE)</f>
        <v>Summer</v>
      </c>
      <c r="H5899">
        <f>IF('Peaker Keys'!$B$29&gt;0,MAX(0,MIN('Peaker Keys'!$B$10,B5899/'Peaker Keys'!$B$29)),0)</f>
        <v>0</v>
      </c>
      <c r="I5899">
        <f>MAX(0,MIN('Peaker Keys'!$B$10,C5899/'Peaker Keys'!$B$30))</f>
        <v>6.4920595828663235E-3</v>
      </c>
      <c r="J5899">
        <f>IF('Peaker Keys'!$B$31=1,H5899,I5899)</f>
        <v>0</v>
      </c>
    </row>
    <row r="5900" spans="1:10" x14ac:dyDescent="0.25">
      <c r="A5900">
        <v>5894</v>
      </c>
      <c r="B5900">
        <v>0</v>
      </c>
      <c r="C5900">
        <v>1176.8</v>
      </c>
      <c r="D5900">
        <f>MOD(A5900-1+'Peaker Keys'!$B$7,'Peaker Keys'!$B$5)</f>
        <v>5917</v>
      </c>
      <c r="E5900">
        <f>INT(D5900/'Peaker Keys'!$B$6)+1</f>
        <v>247</v>
      </c>
      <c r="F5900">
        <f>MOD(D5900,'Peaker Keys'!$B$6)</f>
        <v>13</v>
      </c>
      <c r="G5900" t="str">
        <f>VLOOKUP(E5900,Clustering!$A$6:$B$370,2,FALSE)</f>
        <v>Summer</v>
      </c>
      <c r="H5900">
        <f>IF('Peaker Keys'!$B$29&gt;0,MAX(0,MIN('Peaker Keys'!$B$10,B5900/'Peaker Keys'!$B$29)),0)</f>
        <v>0</v>
      </c>
      <c r="I5900">
        <f>MAX(0,MIN('Peaker Keys'!$B$10,C5900/'Peaker Keys'!$B$30))</f>
        <v>9.8578783446672119E-3</v>
      </c>
      <c r="J5900">
        <f>IF('Peaker Keys'!$B$31=1,H5900,I5900)</f>
        <v>0</v>
      </c>
    </row>
    <row r="5901" spans="1:10" x14ac:dyDescent="0.25">
      <c r="A5901">
        <v>5895</v>
      </c>
      <c r="B5901">
        <v>0</v>
      </c>
      <c r="C5901">
        <v>1798.4</v>
      </c>
      <c r="D5901">
        <f>MOD(A5901-1+'Peaker Keys'!$B$7,'Peaker Keys'!$B$5)</f>
        <v>5918</v>
      </c>
      <c r="E5901">
        <f>INT(D5901/'Peaker Keys'!$B$6)+1</f>
        <v>247</v>
      </c>
      <c r="F5901">
        <f>MOD(D5901,'Peaker Keys'!$B$6)</f>
        <v>14</v>
      </c>
      <c r="G5901" t="str">
        <f>VLOOKUP(E5901,Clustering!$A$6:$B$370,2,FALSE)</f>
        <v>Summer</v>
      </c>
      <c r="H5901">
        <f>IF('Peaker Keys'!$B$29&gt;0,MAX(0,MIN('Peaker Keys'!$B$10,B5901/'Peaker Keys'!$B$29)),0)</f>
        <v>0</v>
      </c>
      <c r="I5901">
        <f>MAX(0,MIN('Peaker Keys'!$B$10,C5901/'Peaker Keys'!$B$30))</f>
        <v>1.5064928972679737E-2</v>
      </c>
      <c r="J5901">
        <f>IF('Peaker Keys'!$B$31=1,H5901,I5901)</f>
        <v>0</v>
      </c>
    </row>
    <row r="5902" spans="1:10" x14ac:dyDescent="0.25">
      <c r="A5902">
        <v>5896</v>
      </c>
      <c r="B5902">
        <v>0</v>
      </c>
      <c r="C5902">
        <v>2170.1</v>
      </c>
      <c r="D5902">
        <f>MOD(A5902-1+'Peaker Keys'!$B$7,'Peaker Keys'!$B$5)</f>
        <v>5919</v>
      </c>
      <c r="E5902">
        <f>INT(D5902/'Peaker Keys'!$B$6)+1</f>
        <v>247</v>
      </c>
      <c r="F5902">
        <f>MOD(D5902,'Peaker Keys'!$B$6)</f>
        <v>15</v>
      </c>
      <c r="G5902" t="str">
        <f>VLOOKUP(E5902,Clustering!$A$6:$B$370,2,FALSE)</f>
        <v>Summer</v>
      </c>
      <c r="H5902">
        <f>IF('Peaker Keys'!$B$29&gt;0,MAX(0,MIN('Peaker Keys'!$B$10,B5902/'Peaker Keys'!$B$29)),0)</f>
        <v>0</v>
      </c>
      <c r="I5902">
        <f>MAX(0,MIN('Peaker Keys'!$B$10,C5902/'Peaker Keys'!$B$30))</f>
        <v>1.8178604517133171E-2</v>
      </c>
      <c r="J5902">
        <f>IF('Peaker Keys'!$B$31=1,H5902,I5902)</f>
        <v>0</v>
      </c>
    </row>
    <row r="5903" spans="1:10" x14ac:dyDescent="0.25">
      <c r="A5903">
        <v>5897</v>
      </c>
      <c r="B5903">
        <v>0</v>
      </c>
      <c r="C5903">
        <v>2221.5</v>
      </c>
      <c r="D5903">
        <f>MOD(A5903-1+'Peaker Keys'!$B$7,'Peaker Keys'!$B$5)</f>
        <v>5920</v>
      </c>
      <c r="E5903">
        <f>INT(D5903/'Peaker Keys'!$B$6)+1</f>
        <v>247</v>
      </c>
      <c r="F5903">
        <f>MOD(D5903,'Peaker Keys'!$B$6)</f>
        <v>16</v>
      </c>
      <c r="G5903" t="str">
        <f>VLOOKUP(E5903,Clustering!$A$6:$B$370,2,FALSE)</f>
        <v>Summer</v>
      </c>
      <c r="H5903">
        <f>IF('Peaker Keys'!$B$29&gt;0,MAX(0,MIN('Peaker Keys'!$B$10,B5903/'Peaker Keys'!$B$29)),0)</f>
        <v>0</v>
      </c>
      <c r="I5903">
        <f>MAX(0,MIN('Peaker Keys'!$B$10,C5903/'Peaker Keys'!$B$30))</f>
        <v>1.8609174662371015E-2</v>
      </c>
      <c r="J5903">
        <f>IF('Peaker Keys'!$B$31=1,H5903,I5903)</f>
        <v>0</v>
      </c>
    </row>
    <row r="5904" spans="1:10" x14ac:dyDescent="0.25">
      <c r="A5904">
        <v>5898</v>
      </c>
      <c r="B5904">
        <v>0</v>
      </c>
      <c r="C5904">
        <v>2497.4</v>
      </c>
      <c r="D5904">
        <f>MOD(A5904-1+'Peaker Keys'!$B$7,'Peaker Keys'!$B$5)</f>
        <v>5921</v>
      </c>
      <c r="E5904">
        <f>INT(D5904/'Peaker Keys'!$B$6)+1</f>
        <v>247</v>
      </c>
      <c r="F5904">
        <f>MOD(D5904,'Peaker Keys'!$B$6)</f>
        <v>17</v>
      </c>
      <c r="G5904" t="str">
        <f>VLOOKUP(E5904,Clustering!$A$6:$B$370,2,FALSE)</f>
        <v>Summer</v>
      </c>
      <c r="H5904">
        <f>IF('Peaker Keys'!$B$29&gt;0,MAX(0,MIN('Peaker Keys'!$B$10,B5904/'Peaker Keys'!$B$29)),0)</f>
        <v>0</v>
      </c>
      <c r="I5904">
        <f>MAX(0,MIN('Peaker Keys'!$B$10,C5904/'Peaker Keys'!$B$30))</f>
        <v>2.0920347873871429E-2</v>
      </c>
      <c r="J5904">
        <f>IF('Peaker Keys'!$B$31=1,H5904,I5904)</f>
        <v>0</v>
      </c>
    </row>
    <row r="5905" spans="1:10" x14ac:dyDescent="0.25">
      <c r="A5905">
        <v>5899</v>
      </c>
      <c r="B5905">
        <v>0</v>
      </c>
      <c r="C5905">
        <v>3677.5</v>
      </c>
      <c r="D5905">
        <f>MOD(A5905-1+'Peaker Keys'!$B$7,'Peaker Keys'!$B$5)</f>
        <v>5922</v>
      </c>
      <c r="E5905">
        <f>INT(D5905/'Peaker Keys'!$B$6)+1</f>
        <v>247</v>
      </c>
      <c r="F5905">
        <f>MOD(D5905,'Peaker Keys'!$B$6)</f>
        <v>18</v>
      </c>
      <c r="G5905" t="str">
        <f>VLOOKUP(E5905,Clustering!$A$6:$B$370,2,FALSE)</f>
        <v>Summer</v>
      </c>
      <c r="H5905">
        <f>IF('Peaker Keys'!$B$29&gt;0,MAX(0,MIN('Peaker Keys'!$B$10,B5905/'Peaker Keys'!$B$29)),0)</f>
        <v>0</v>
      </c>
      <c r="I5905">
        <f>MAX(0,MIN('Peaker Keys'!$B$10,C5905/'Peaker Keys'!$B$30))</f>
        <v>3.0805869827085039E-2</v>
      </c>
      <c r="J5905">
        <f>IF('Peaker Keys'!$B$31=1,H5905,I5905)</f>
        <v>0</v>
      </c>
    </row>
    <row r="5906" spans="1:10" x14ac:dyDescent="0.25">
      <c r="A5906">
        <v>5900</v>
      </c>
      <c r="B5906">
        <v>0</v>
      </c>
      <c r="C5906">
        <v>4835.2</v>
      </c>
      <c r="D5906">
        <f>MOD(A5906-1+'Peaker Keys'!$B$7,'Peaker Keys'!$B$5)</f>
        <v>5923</v>
      </c>
      <c r="E5906">
        <f>INT(D5906/'Peaker Keys'!$B$6)+1</f>
        <v>247</v>
      </c>
      <c r="F5906">
        <f>MOD(D5906,'Peaker Keys'!$B$6)</f>
        <v>19</v>
      </c>
      <c r="G5906" t="str">
        <f>VLOOKUP(E5906,Clustering!$A$6:$B$370,2,FALSE)</f>
        <v>Summer</v>
      </c>
      <c r="H5906">
        <f>IF('Peaker Keys'!$B$29&gt;0,MAX(0,MIN('Peaker Keys'!$B$10,B5906/'Peaker Keys'!$B$29)),0)</f>
        <v>0</v>
      </c>
      <c r="I5906">
        <f>MAX(0,MIN('Peaker Keys'!$B$10,C5906/'Peaker Keys'!$B$30))</f>
        <v>4.0503750316226127E-2</v>
      </c>
      <c r="J5906">
        <f>IF('Peaker Keys'!$B$31=1,H5906,I5906)</f>
        <v>0</v>
      </c>
    </row>
    <row r="5907" spans="1:10" x14ac:dyDescent="0.25">
      <c r="A5907">
        <v>5901</v>
      </c>
      <c r="B5907">
        <v>0</v>
      </c>
      <c r="C5907">
        <v>3247.9</v>
      </c>
      <c r="D5907">
        <f>MOD(A5907-1+'Peaker Keys'!$B$7,'Peaker Keys'!$B$5)</f>
        <v>5924</v>
      </c>
      <c r="E5907">
        <f>INT(D5907/'Peaker Keys'!$B$6)+1</f>
        <v>247</v>
      </c>
      <c r="F5907">
        <f>MOD(D5907,'Peaker Keys'!$B$6)</f>
        <v>20</v>
      </c>
      <c r="G5907" t="str">
        <f>VLOOKUP(E5907,Clustering!$A$6:$B$370,2,FALSE)</f>
        <v>Summer</v>
      </c>
      <c r="H5907">
        <f>IF('Peaker Keys'!$B$29&gt;0,MAX(0,MIN('Peaker Keys'!$B$10,B5907/'Peaker Keys'!$B$29)),0)</f>
        <v>0</v>
      </c>
      <c r="I5907">
        <f>MAX(0,MIN('Peaker Keys'!$B$10,C5907/'Peaker Keys'!$B$30))</f>
        <v>2.7207174605408429E-2</v>
      </c>
      <c r="J5907">
        <f>IF('Peaker Keys'!$B$31=1,H5907,I5907)</f>
        <v>0</v>
      </c>
    </row>
    <row r="5908" spans="1:10" x14ac:dyDescent="0.25">
      <c r="A5908">
        <v>5902</v>
      </c>
      <c r="B5908">
        <v>0</v>
      </c>
      <c r="C5908">
        <v>1857.3</v>
      </c>
      <c r="D5908">
        <f>MOD(A5908-1+'Peaker Keys'!$B$7,'Peaker Keys'!$B$5)</f>
        <v>5925</v>
      </c>
      <c r="E5908">
        <f>INT(D5908/'Peaker Keys'!$B$6)+1</f>
        <v>247</v>
      </c>
      <c r="F5908">
        <f>MOD(D5908,'Peaker Keys'!$B$6)</f>
        <v>21</v>
      </c>
      <c r="G5908" t="str">
        <f>VLOOKUP(E5908,Clustering!$A$6:$B$370,2,FALSE)</f>
        <v>Summer</v>
      </c>
      <c r="H5908">
        <f>IF('Peaker Keys'!$B$29&gt;0,MAX(0,MIN('Peaker Keys'!$B$10,B5908/'Peaker Keys'!$B$29)),0)</f>
        <v>0</v>
      </c>
      <c r="I5908">
        <f>MAX(0,MIN('Peaker Keys'!$B$10,C5908/'Peaker Keys'!$B$30))</f>
        <v>1.5558325500977577E-2</v>
      </c>
      <c r="J5908">
        <f>IF('Peaker Keys'!$B$31=1,H5908,I5908)</f>
        <v>0</v>
      </c>
    </row>
    <row r="5909" spans="1:10" x14ac:dyDescent="0.25">
      <c r="A5909">
        <v>5903</v>
      </c>
      <c r="B5909">
        <v>0</v>
      </c>
      <c r="C5909">
        <v>838.7</v>
      </c>
      <c r="D5909">
        <f>MOD(A5909-1+'Peaker Keys'!$B$7,'Peaker Keys'!$B$5)</f>
        <v>5926</v>
      </c>
      <c r="E5909">
        <f>INT(D5909/'Peaker Keys'!$B$6)+1</f>
        <v>247</v>
      </c>
      <c r="F5909">
        <f>MOD(D5909,'Peaker Keys'!$B$6)</f>
        <v>22</v>
      </c>
      <c r="G5909" t="str">
        <f>VLOOKUP(E5909,Clustering!$A$6:$B$370,2,FALSE)</f>
        <v>Summer</v>
      </c>
      <c r="H5909">
        <f>IF('Peaker Keys'!$B$29&gt;0,MAX(0,MIN('Peaker Keys'!$B$10,B5909/'Peaker Keys'!$B$29)),0)</f>
        <v>0</v>
      </c>
      <c r="I5909">
        <f>MAX(0,MIN('Peaker Keys'!$B$10,C5909/'Peaker Keys'!$B$30))</f>
        <v>7.0256649963225627E-3</v>
      </c>
      <c r="J5909">
        <f>IF('Peaker Keys'!$B$31=1,H5909,I5909)</f>
        <v>0</v>
      </c>
    </row>
    <row r="5910" spans="1:10" x14ac:dyDescent="0.25">
      <c r="A5910">
        <v>5904</v>
      </c>
      <c r="B5910">
        <v>0</v>
      </c>
      <c r="C5910">
        <v>838.7</v>
      </c>
      <c r="D5910">
        <f>MOD(A5910-1+'Peaker Keys'!$B$7,'Peaker Keys'!$B$5)</f>
        <v>5927</v>
      </c>
      <c r="E5910">
        <f>INT(D5910/'Peaker Keys'!$B$6)+1</f>
        <v>247</v>
      </c>
      <c r="F5910">
        <f>MOD(D5910,'Peaker Keys'!$B$6)</f>
        <v>23</v>
      </c>
      <c r="G5910" t="str">
        <f>VLOOKUP(E5910,Clustering!$A$6:$B$370,2,FALSE)</f>
        <v>Summer</v>
      </c>
      <c r="H5910">
        <f>IF('Peaker Keys'!$B$29&gt;0,MAX(0,MIN('Peaker Keys'!$B$10,B5910/'Peaker Keys'!$B$29)),0)</f>
        <v>0</v>
      </c>
      <c r="I5910">
        <f>MAX(0,MIN('Peaker Keys'!$B$10,C5910/'Peaker Keys'!$B$30))</f>
        <v>7.0256649963225627E-3</v>
      </c>
      <c r="J5910">
        <f>IF('Peaker Keys'!$B$31=1,H5910,I5910)</f>
        <v>0</v>
      </c>
    </row>
    <row r="5911" spans="1:10" x14ac:dyDescent="0.25">
      <c r="A5911">
        <v>5905</v>
      </c>
      <c r="B5911">
        <v>0</v>
      </c>
      <c r="C5911">
        <v>838.7</v>
      </c>
      <c r="D5911">
        <f>MOD(A5911-1+'Peaker Keys'!$B$7,'Peaker Keys'!$B$5)</f>
        <v>5928</v>
      </c>
      <c r="E5911">
        <f>INT(D5911/'Peaker Keys'!$B$6)+1</f>
        <v>248</v>
      </c>
      <c r="F5911">
        <f>MOD(D5911,'Peaker Keys'!$B$6)</f>
        <v>0</v>
      </c>
      <c r="G5911" t="str">
        <f>VLOOKUP(E5911,Clustering!$A$6:$B$370,2,FALSE)</f>
        <v>Fall</v>
      </c>
      <c r="H5911">
        <f>IF('Peaker Keys'!$B$29&gt;0,MAX(0,MIN('Peaker Keys'!$B$10,B5911/'Peaker Keys'!$B$29)),0)</f>
        <v>0</v>
      </c>
      <c r="I5911">
        <f>MAX(0,MIN('Peaker Keys'!$B$10,C5911/'Peaker Keys'!$B$30))</f>
        <v>7.0256649963225627E-3</v>
      </c>
      <c r="J5911">
        <f>IF('Peaker Keys'!$B$31=1,H5911,I5911)</f>
        <v>0</v>
      </c>
    </row>
    <row r="5912" spans="1:10" x14ac:dyDescent="0.25">
      <c r="A5912">
        <v>5906</v>
      </c>
      <c r="B5912">
        <v>0</v>
      </c>
      <c r="C5912">
        <v>838.7</v>
      </c>
      <c r="D5912">
        <f>MOD(A5912-1+'Peaker Keys'!$B$7,'Peaker Keys'!$B$5)</f>
        <v>5929</v>
      </c>
      <c r="E5912">
        <f>INT(D5912/'Peaker Keys'!$B$6)+1</f>
        <v>248</v>
      </c>
      <c r="F5912">
        <f>MOD(D5912,'Peaker Keys'!$B$6)</f>
        <v>1</v>
      </c>
      <c r="G5912" t="str">
        <f>VLOOKUP(E5912,Clustering!$A$6:$B$370,2,FALSE)</f>
        <v>Fall</v>
      </c>
      <c r="H5912">
        <f>IF('Peaker Keys'!$B$29&gt;0,MAX(0,MIN('Peaker Keys'!$B$10,B5912/'Peaker Keys'!$B$29)),0)</f>
        <v>0</v>
      </c>
      <c r="I5912">
        <f>MAX(0,MIN('Peaker Keys'!$B$10,C5912/'Peaker Keys'!$B$30))</f>
        <v>7.0256649963225627E-3</v>
      </c>
      <c r="J5912">
        <f>IF('Peaker Keys'!$B$31=1,H5912,I5912)</f>
        <v>0</v>
      </c>
    </row>
    <row r="5913" spans="1:10" x14ac:dyDescent="0.25">
      <c r="A5913">
        <v>5907</v>
      </c>
      <c r="B5913">
        <v>0</v>
      </c>
      <c r="C5913">
        <v>838.7</v>
      </c>
      <c r="D5913">
        <f>MOD(A5913-1+'Peaker Keys'!$B$7,'Peaker Keys'!$B$5)</f>
        <v>5930</v>
      </c>
      <c r="E5913">
        <f>INT(D5913/'Peaker Keys'!$B$6)+1</f>
        <v>248</v>
      </c>
      <c r="F5913">
        <f>MOD(D5913,'Peaker Keys'!$B$6)</f>
        <v>2</v>
      </c>
      <c r="G5913" t="str">
        <f>VLOOKUP(E5913,Clustering!$A$6:$B$370,2,FALSE)</f>
        <v>Fall</v>
      </c>
      <c r="H5913">
        <f>IF('Peaker Keys'!$B$29&gt;0,MAX(0,MIN('Peaker Keys'!$B$10,B5913/'Peaker Keys'!$B$29)),0)</f>
        <v>0</v>
      </c>
      <c r="I5913">
        <f>MAX(0,MIN('Peaker Keys'!$B$10,C5913/'Peaker Keys'!$B$30))</f>
        <v>7.0256649963225627E-3</v>
      </c>
      <c r="J5913">
        <f>IF('Peaker Keys'!$B$31=1,H5913,I5913)</f>
        <v>0</v>
      </c>
    </row>
    <row r="5914" spans="1:10" x14ac:dyDescent="0.25">
      <c r="A5914">
        <v>5908</v>
      </c>
      <c r="B5914">
        <v>0</v>
      </c>
      <c r="C5914">
        <v>838.7</v>
      </c>
      <c r="D5914">
        <f>MOD(A5914-1+'Peaker Keys'!$B$7,'Peaker Keys'!$B$5)</f>
        <v>5931</v>
      </c>
      <c r="E5914">
        <f>INT(D5914/'Peaker Keys'!$B$6)+1</f>
        <v>248</v>
      </c>
      <c r="F5914">
        <f>MOD(D5914,'Peaker Keys'!$B$6)</f>
        <v>3</v>
      </c>
      <c r="G5914" t="str">
        <f>VLOOKUP(E5914,Clustering!$A$6:$B$370,2,FALSE)</f>
        <v>Fall</v>
      </c>
      <c r="H5914">
        <f>IF('Peaker Keys'!$B$29&gt;0,MAX(0,MIN('Peaker Keys'!$B$10,B5914/'Peaker Keys'!$B$29)),0)</f>
        <v>0</v>
      </c>
      <c r="I5914">
        <f>MAX(0,MIN('Peaker Keys'!$B$10,C5914/'Peaker Keys'!$B$30))</f>
        <v>7.0256649963225627E-3</v>
      </c>
      <c r="J5914">
        <f>IF('Peaker Keys'!$B$31=1,H5914,I5914)</f>
        <v>0</v>
      </c>
    </row>
    <row r="5915" spans="1:10" x14ac:dyDescent="0.25">
      <c r="A5915">
        <v>5909</v>
      </c>
      <c r="B5915">
        <v>0</v>
      </c>
      <c r="C5915">
        <v>838.7</v>
      </c>
      <c r="D5915">
        <f>MOD(A5915-1+'Peaker Keys'!$B$7,'Peaker Keys'!$B$5)</f>
        <v>5932</v>
      </c>
      <c r="E5915">
        <f>INT(D5915/'Peaker Keys'!$B$6)+1</f>
        <v>248</v>
      </c>
      <c r="F5915">
        <f>MOD(D5915,'Peaker Keys'!$B$6)</f>
        <v>4</v>
      </c>
      <c r="G5915" t="str">
        <f>VLOOKUP(E5915,Clustering!$A$6:$B$370,2,FALSE)</f>
        <v>Fall</v>
      </c>
      <c r="H5915">
        <f>IF('Peaker Keys'!$B$29&gt;0,MAX(0,MIN('Peaker Keys'!$B$10,B5915/'Peaker Keys'!$B$29)),0)</f>
        <v>0</v>
      </c>
      <c r="I5915">
        <f>MAX(0,MIN('Peaker Keys'!$B$10,C5915/'Peaker Keys'!$B$30))</f>
        <v>7.0256649963225627E-3</v>
      </c>
      <c r="J5915">
        <f>IF('Peaker Keys'!$B$31=1,H5915,I5915)</f>
        <v>0</v>
      </c>
    </row>
    <row r="5916" spans="1:10" x14ac:dyDescent="0.25">
      <c r="A5916">
        <v>5910</v>
      </c>
      <c r="B5916">
        <v>0</v>
      </c>
      <c r="C5916">
        <v>829.1</v>
      </c>
      <c r="D5916">
        <f>MOD(A5916-1+'Peaker Keys'!$B$7,'Peaker Keys'!$B$5)</f>
        <v>5933</v>
      </c>
      <c r="E5916">
        <f>INT(D5916/'Peaker Keys'!$B$6)+1</f>
        <v>248</v>
      </c>
      <c r="F5916">
        <f>MOD(D5916,'Peaker Keys'!$B$6)</f>
        <v>5</v>
      </c>
      <c r="G5916" t="str">
        <f>VLOOKUP(E5916,Clustering!$A$6:$B$370,2,FALSE)</f>
        <v>Fall</v>
      </c>
      <c r="H5916">
        <f>IF('Peaker Keys'!$B$29&gt;0,MAX(0,MIN('Peaker Keys'!$B$10,B5916/'Peaker Keys'!$B$29)),0)</f>
        <v>0</v>
      </c>
      <c r="I5916">
        <f>MAX(0,MIN('Peaker Keys'!$B$10,C5916/'Peaker Keys'!$B$30))</f>
        <v>6.9452472260057661E-3</v>
      </c>
      <c r="J5916">
        <f>IF('Peaker Keys'!$B$31=1,H5916,I5916)</f>
        <v>0</v>
      </c>
    </row>
    <row r="5917" spans="1:10" x14ac:dyDescent="0.25">
      <c r="A5917">
        <v>5911</v>
      </c>
      <c r="B5917">
        <v>0</v>
      </c>
      <c r="C5917">
        <v>775</v>
      </c>
      <c r="D5917">
        <f>MOD(A5917-1+'Peaker Keys'!$B$7,'Peaker Keys'!$B$5)</f>
        <v>5934</v>
      </c>
      <c r="E5917">
        <f>INT(D5917/'Peaker Keys'!$B$6)+1</f>
        <v>248</v>
      </c>
      <c r="F5917">
        <f>MOD(D5917,'Peaker Keys'!$B$6)</f>
        <v>6</v>
      </c>
      <c r="G5917" t="str">
        <f>VLOOKUP(E5917,Clustering!$A$6:$B$370,2,FALSE)</f>
        <v>Fall</v>
      </c>
      <c r="H5917">
        <f>IF('Peaker Keys'!$B$29&gt;0,MAX(0,MIN('Peaker Keys'!$B$10,B5917/'Peaker Keys'!$B$29)),0)</f>
        <v>0</v>
      </c>
      <c r="I5917">
        <f>MAX(0,MIN('Peaker Keys'!$B$10,C5917/'Peaker Keys'!$B$30))</f>
        <v>6.4920595828663235E-3</v>
      </c>
      <c r="J5917">
        <f>IF('Peaker Keys'!$B$31=1,H5917,I5917)</f>
        <v>0</v>
      </c>
    </row>
    <row r="5918" spans="1:10" x14ac:dyDescent="0.25">
      <c r="A5918">
        <v>5912</v>
      </c>
      <c r="B5918">
        <v>0</v>
      </c>
      <c r="C5918">
        <v>775</v>
      </c>
      <c r="D5918">
        <f>MOD(A5918-1+'Peaker Keys'!$B$7,'Peaker Keys'!$B$5)</f>
        <v>5935</v>
      </c>
      <c r="E5918">
        <f>INT(D5918/'Peaker Keys'!$B$6)+1</f>
        <v>248</v>
      </c>
      <c r="F5918">
        <f>MOD(D5918,'Peaker Keys'!$B$6)</f>
        <v>7</v>
      </c>
      <c r="G5918" t="str">
        <f>VLOOKUP(E5918,Clustering!$A$6:$B$370,2,FALSE)</f>
        <v>Fall</v>
      </c>
      <c r="H5918">
        <f>IF('Peaker Keys'!$B$29&gt;0,MAX(0,MIN('Peaker Keys'!$B$10,B5918/'Peaker Keys'!$B$29)),0)</f>
        <v>0</v>
      </c>
      <c r="I5918">
        <f>MAX(0,MIN('Peaker Keys'!$B$10,C5918/'Peaker Keys'!$B$30))</f>
        <v>6.4920595828663235E-3</v>
      </c>
      <c r="J5918">
        <f>IF('Peaker Keys'!$B$31=1,H5918,I5918)</f>
        <v>0</v>
      </c>
    </row>
    <row r="5919" spans="1:10" x14ac:dyDescent="0.25">
      <c r="A5919">
        <v>5913</v>
      </c>
      <c r="B5919">
        <v>0</v>
      </c>
      <c r="C5919">
        <v>775</v>
      </c>
      <c r="D5919">
        <f>MOD(A5919-1+'Peaker Keys'!$B$7,'Peaker Keys'!$B$5)</f>
        <v>5936</v>
      </c>
      <c r="E5919">
        <f>INT(D5919/'Peaker Keys'!$B$6)+1</f>
        <v>248</v>
      </c>
      <c r="F5919">
        <f>MOD(D5919,'Peaker Keys'!$B$6)</f>
        <v>8</v>
      </c>
      <c r="G5919" t="str">
        <f>VLOOKUP(E5919,Clustering!$A$6:$B$370,2,FALSE)</f>
        <v>Fall</v>
      </c>
      <c r="H5919">
        <f>IF('Peaker Keys'!$B$29&gt;0,MAX(0,MIN('Peaker Keys'!$B$10,B5919/'Peaker Keys'!$B$29)),0)</f>
        <v>0</v>
      </c>
      <c r="I5919">
        <f>MAX(0,MIN('Peaker Keys'!$B$10,C5919/'Peaker Keys'!$B$30))</f>
        <v>6.4920595828663235E-3</v>
      </c>
      <c r="J5919">
        <f>IF('Peaker Keys'!$B$31=1,H5919,I5919)</f>
        <v>0</v>
      </c>
    </row>
    <row r="5920" spans="1:10" x14ac:dyDescent="0.25">
      <c r="A5920">
        <v>5914</v>
      </c>
      <c r="B5920">
        <v>0</v>
      </c>
      <c r="C5920">
        <v>775</v>
      </c>
      <c r="D5920">
        <f>MOD(A5920-1+'Peaker Keys'!$B$7,'Peaker Keys'!$B$5)</f>
        <v>5937</v>
      </c>
      <c r="E5920">
        <f>INT(D5920/'Peaker Keys'!$B$6)+1</f>
        <v>248</v>
      </c>
      <c r="F5920">
        <f>MOD(D5920,'Peaker Keys'!$B$6)</f>
        <v>9</v>
      </c>
      <c r="G5920" t="str">
        <f>VLOOKUP(E5920,Clustering!$A$6:$B$370,2,FALSE)</f>
        <v>Fall</v>
      </c>
      <c r="H5920">
        <f>IF('Peaker Keys'!$B$29&gt;0,MAX(0,MIN('Peaker Keys'!$B$10,B5920/'Peaker Keys'!$B$29)),0)</f>
        <v>0</v>
      </c>
      <c r="I5920">
        <f>MAX(0,MIN('Peaker Keys'!$B$10,C5920/'Peaker Keys'!$B$30))</f>
        <v>6.4920595828663235E-3</v>
      </c>
      <c r="J5920">
        <f>IF('Peaker Keys'!$B$31=1,H5920,I5920)</f>
        <v>0</v>
      </c>
    </row>
    <row r="5921" spans="1:10" x14ac:dyDescent="0.25">
      <c r="A5921">
        <v>5915</v>
      </c>
      <c r="B5921">
        <v>0</v>
      </c>
      <c r="C5921">
        <v>775</v>
      </c>
      <c r="D5921">
        <f>MOD(A5921-1+'Peaker Keys'!$B$7,'Peaker Keys'!$B$5)</f>
        <v>5938</v>
      </c>
      <c r="E5921">
        <f>INT(D5921/'Peaker Keys'!$B$6)+1</f>
        <v>248</v>
      </c>
      <c r="F5921">
        <f>MOD(D5921,'Peaker Keys'!$B$6)</f>
        <v>10</v>
      </c>
      <c r="G5921" t="str">
        <f>VLOOKUP(E5921,Clustering!$A$6:$B$370,2,FALSE)</f>
        <v>Fall</v>
      </c>
      <c r="H5921">
        <f>IF('Peaker Keys'!$B$29&gt;0,MAX(0,MIN('Peaker Keys'!$B$10,B5921/'Peaker Keys'!$B$29)),0)</f>
        <v>0</v>
      </c>
      <c r="I5921">
        <f>MAX(0,MIN('Peaker Keys'!$B$10,C5921/'Peaker Keys'!$B$30))</f>
        <v>6.4920595828663235E-3</v>
      </c>
      <c r="J5921">
        <f>IF('Peaker Keys'!$B$31=1,H5921,I5921)</f>
        <v>0</v>
      </c>
    </row>
    <row r="5922" spans="1:10" x14ac:dyDescent="0.25">
      <c r="A5922">
        <v>5916</v>
      </c>
      <c r="B5922">
        <v>0</v>
      </c>
      <c r="C5922">
        <v>775.6</v>
      </c>
      <c r="D5922">
        <f>MOD(A5922-1+'Peaker Keys'!$B$7,'Peaker Keys'!$B$5)</f>
        <v>5939</v>
      </c>
      <c r="E5922">
        <f>INT(D5922/'Peaker Keys'!$B$6)+1</f>
        <v>248</v>
      </c>
      <c r="F5922">
        <f>MOD(D5922,'Peaker Keys'!$B$6)</f>
        <v>11</v>
      </c>
      <c r="G5922" t="str">
        <f>VLOOKUP(E5922,Clustering!$A$6:$B$370,2,FALSE)</f>
        <v>Fall</v>
      </c>
      <c r="H5922">
        <f>IF('Peaker Keys'!$B$29&gt;0,MAX(0,MIN('Peaker Keys'!$B$10,B5922/'Peaker Keys'!$B$29)),0)</f>
        <v>0</v>
      </c>
      <c r="I5922">
        <f>MAX(0,MIN('Peaker Keys'!$B$10,C5922/'Peaker Keys'!$B$30))</f>
        <v>6.4970856935111232E-3</v>
      </c>
      <c r="J5922">
        <f>IF('Peaker Keys'!$B$31=1,H5922,I5922)</f>
        <v>0</v>
      </c>
    </row>
    <row r="5923" spans="1:10" x14ac:dyDescent="0.25">
      <c r="A5923">
        <v>5917</v>
      </c>
      <c r="B5923">
        <v>0</v>
      </c>
      <c r="C5923">
        <v>985.4</v>
      </c>
      <c r="D5923">
        <f>MOD(A5923-1+'Peaker Keys'!$B$7,'Peaker Keys'!$B$5)</f>
        <v>5940</v>
      </c>
      <c r="E5923">
        <f>INT(D5923/'Peaker Keys'!$B$6)+1</f>
        <v>248</v>
      </c>
      <c r="F5923">
        <f>MOD(D5923,'Peaker Keys'!$B$6)</f>
        <v>12</v>
      </c>
      <c r="G5923" t="str">
        <f>VLOOKUP(E5923,Clustering!$A$6:$B$370,2,FALSE)</f>
        <v>Fall</v>
      </c>
      <c r="H5923">
        <f>IF('Peaker Keys'!$B$29&gt;0,MAX(0,MIN('Peaker Keys'!$B$10,B5923/'Peaker Keys'!$B$29)),0)</f>
        <v>0</v>
      </c>
      <c r="I5923">
        <f>MAX(0,MIN('Peaker Keys'!$B$10,C5923/'Peaker Keys'!$B$30))</f>
        <v>8.2545490489760974E-3</v>
      </c>
      <c r="J5923">
        <f>IF('Peaker Keys'!$B$31=1,H5923,I5923)</f>
        <v>0</v>
      </c>
    </row>
    <row r="5924" spans="1:10" x14ac:dyDescent="0.25">
      <c r="A5924">
        <v>5918</v>
      </c>
      <c r="B5924">
        <v>0</v>
      </c>
      <c r="C5924">
        <v>1691.6</v>
      </c>
      <c r="D5924">
        <f>MOD(A5924-1+'Peaker Keys'!$B$7,'Peaker Keys'!$B$5)</f>
        <v>5941</v>
      </c>
      <c r="E5924">
        <f>INT(D5924/'Peaker Keys'!$B$6)+1</f>
        <v>248</v>
      </c>
      <c r="F5924">
        <f>MOD(D5924,'Peaker Keys'!$B$6)</f>
        <v>13</v>
      </c>
      <c r="G5924" t="str">
        <f>VLOOKUP(E5924,Clustering!$A$6:$B$370,2,FALSE)</f>
        <v>Fall</v>
      </c>
      <c r="H5924">
        <f>IF('Peaker Keys'!$B$29&gt;0,MAX(0,MIN('Peaker Keys'!$B$10,B5924/'Peaker Keys'!$B$29)),0)</f>
        <v>0</v>
      </c>
      <c r="I5924">
        <f>MAX(0,MIN('Peaker Keys'!$B$10,C5924/'Peaker Keys'!$B$30))</f>
        <v>1.4170281277905384E-2</v>
      </c>
      <c r="J5924">
        <f>IF('Peaker Keys'!$B$31=1,H5924,I5924)</f>
        <v>0</v>
      </c>
    </row>
    <row r="5925" spans="1:10" x14ac:dyDescent="0.25">
      <c r="A5925">
        <v>5919</v>
      </c>
      <c r="B5925">
        <v>0</v>
      </c>
      <c r="C5925">
        <v>2076.3000000000002</v>
      </c>
      <c r="D5925">
        <f>MOD(A5925-1+'Peaker Keys'!$B$7,'Peaker Keys'!$B$5)</f>
        <v>5942</v>
      </c>
      <c r="E5925">
        <f>INT(D5925/'Peaker Keys'!$B$6)+1</f>
        <v>248</v>
      </c>
      <c r="F5925">
        <f>MOD(D5925,'Peaker Keys'!$B$6)</f>
        <v>14</v>
      </c>
      <c r="G5925" t="str">
        <f>VLOOKUP(E5925,Clustering!$A$6:$B$370,2,FALSE)</f>
        <v>Fall</v>
      </c>
      <c r="H5925">
        <f>IF('Peaker Keys'!$B$29&gt;0,MAX(0,MIN('Peaker Keys'!$B$10,B5925/'Peaker Keys'!$B$29)),0)</f>
        <v>0</v>
      </c>
      <c r="I5925">
        <f>MAX(0,MIN('Peaker Keys'!$B$10,C5925/'Peaker Keys'!$B$30))</f>
        <v>1.7392855886329481E-2</v>
      </c>
      <c r="J5925">
        <f>IF('Peaker Keys'!$B$31=1,H5925,I5925)</f>
        <v>0</v>
      </c>
    </row>
    <row r="5926" spans="1:10" x14ac:dyDescent="0.25">
      <c r="A5926">
        <v>5920</v>
      </c>
      <c r="B5926">
        <v>0</v>
      </c>
      <c r="C5926">
        <v>2122.1999999999998</v>
      </c>
      <c r="D5926">
        <f>MOD(A5926-1+'Peaker Keys'!$B$7,'Peaker Keys'!$B$5)</f>
        <v>5943</v>
      </c>
      <c r="E5926">
        <f>INT(D5926/'Peaker Keys'!$B$6)+1</f>
        <v>248</v>
      </c>
      <c r="F5926">
        <f>MOD(D5926,'Peaker Keys'!$B$6)</f>
        <v>15</v>
      </c>
      <c r="G5926" t="str">
        <f>VLOOKUP(E5926,Clustering!$A$6:$B$370,2,FALSE)</f>
        <v>Fall</v>
      </c>
      <c r="H5926">
        <f>IF('Peaker Keys'!$B$29&gt;0,MAX(0,MIN('Peaker Keys'!$B$10,B5926/'Peaker Keys'!$B$29)),0)</f>
        <v>0</v>
      </c>
      <c r="I5926">
        <f>MAX(0,MIN('Peaker Keys'!$B$10,C5926/'Peaker Keys'!$B$30))</f>
        <v>1.7777353350656659E-2</v>
      </c>
      <c r="J5926">
        <f>IF('Peaker Keys'!$B$31=1,H5926,I5926)</f>
        <v>0</v>
      </c>
    </row>
    <row r="5927" spans="1:10" x14ac:dyDescent="0.25">
      <c r="A5927">
        <v>5921</v>
      </c>
      <c r="B5927">
        <v>0</v>
      </c>
      <c r="C5927">
        <v>3435.1</v>
      </c>
      <c r="D5927">
        <f>MOD(A5927-1+'Peaker Keys'!$B$7,'Peaker Keys'!$B$5)</f>
        <v>5944</v>
      </c>
      <c r="E5927">
        <f>INT(D5927/'Peaker Keys'!$B$6)+1</f>
        <v>248</v>
      </c>
      <c r="F5927">
        <f>MOD(D5927,'Peaker Keys'!$B$6)</f>
        <v>16</v>
      </c>
      <c r="G5927" t="str">
        <f>VLOOKUP(E5927,Clustering!$A$6:$B$370,2,FALSE)</f>
        <v>Fall</v>
      </c>
      <c r="H5927">
        <f>IF('Peaker Keys'!$B$29&gt;0,MAX(0,MIN('Peaker Keys'!$B$10,B5927/'Peaker Keys'!$B$29)),0)</f>
        <v>0</v>
      </c>
      <c r="I5927">
        <f>MAX(0,MIN('Peaker Keys'!$B$10,C5927/'Peaker Keys'!$B$30))</f>
        <v>2.8775321126585946E-2</v>
      </c>
      <c r="J5927">
        <f>IF('Peaker Keys'!$B$31=1,H5927,I5927)</f>
        <v>0</v>
      </c>
    </row>
    <row r="5928" spans="1:10" x14ac:dyDescent="0.25">
      <c r="A5928">
        <v>5922</v>
      </c>
      <c r="B5928">
        <v>0</v>
      </c>
      <c r="C5928">
        <v>6000.7</v>
      </c>
      <c r="D5928">
        <f>MOD(A5928-1+'Peaker Keys'!$B$7,'Peaker Keys'!$B$5)</f>
        <v>5945</v>
      </c>
      <c r="E5928">
        <f>INT(D5928/'Peaker Keys'!$B$6)+1</f>
        <v>248</v>
      </c>
      <c r="F5928">
        <f>MOD(D5928,'Peaker Keys'!$B$6)</f>
        <v>17</v>
      </c>
      <c r="G5928" t="str">
        <f>VLOOKUP(E5928,Clustering!$A$6:$B$370,2,FALSE)</f>
        <v>Fall</v>
      </c>
      <c r="H5928">
        <f>IF('Peaker Keys'!$B$29&gt;0,MAX(0,MIN('Peaker Keys'!$B$10,B5928/'Peaker Keys'!$B$29)),0)</f>
        <v>0</v>
      </c>
      <c r="I5928">
        <f>MAX(0,MIN('Peaker Keys'!$B$10,C5928/'Peaker Keys'!$B$30))</f>
        <v>5.0266970243749612E-2</v>
      </c>
      <c r="J5928">
        <f>IF('Peaker Keys'!$B$31=1,H5928,I5928)</f>
        <v>0</v>
      </c>
    </row>
    <row r="5929" spans="1:10" x14ac:dyDescent="0.25">
      <c r="A5929">
        <v>5923</v>
      </c>
      <c r="B5929">
        <v>0</v>
      </c>
      <c r="C5929">
        <v>7944.9</v>
      </c>
      <c r="D5929">
        <f>MOD(A5929-1+'Peaker Keys'!$B$7,'Peaker Keys'!$B$5)</f>
        <v>5946</v>
      </c>
      <c r="E5929">
        <f>INT(D5929/'Peaker Keys'!$B$6)+1</f>
        <v>248</v>
      </c>
      <c r="F5929">
        <f>MOD(D5929,'Peaker Keys'!$B$6)</f>
        <v>18</v>
      </c>
      <c r="G5929" t="str">
        <f>VLOOKUP(E5929,Clustering!$A$6:$B$370,2,FALSE)</f>
        <v>Fall</v>
      </c>
      <c r="H5929">
        <f>IF('Peaker Keys'!$B$29&gt;0,MAX(0,MIN('Peaker Keys'!$B$10,B5929/'Peaker Keys'!$B$29)),0)</f>
        <v>0</v>
      </c>
      <c r="I5929">
        <f>MAX(0,MIN('Peaker Keys'!$B$10,C5929/'Peaker Keys'!$B$30))</f>
        <v>6.655324410311568E-2</v>
      </c>
      <c r="J5929">
        <f>IF('Peaker Keys'!$B$31=1,H5929,I5929)</f>
        <v>0</v>
      </c>
    </row>
    <row r="5930" spans="1:10" x14ac:dyDescent="0.25">
      <c r="A5930">
        <v>5924</v>
      </c>
      <c r="B5930">
        <v>0</v>
      </c>
      <c r="C5930">
        <v>7422.8</v>
      </c>
      <c r="D5930">
        <f>MOD(A5930-1+'Peaker Keys'!$B$7,'Peaker Keys'!$B$5)</f>
        <v>5947</v>
      </c>
      <c r="E5930">
        <f>INT(D5930/'Peaker Keys'!$B$6)+1</f>
        <v>248</v>
      </c>
      <c r="F5930">
        <f>MOD(D5930,'Peaker Keys'!$B$6)</f>
        <v>19</v>
      </c>
      <c r="G5930" t="str">
        <f>VLOOKUP(E5930,Clustering!$A$6:$B$370,2,FALSE)</f>
        <v>Fall</v>
      </c>
      <c r="H5930">
        <f>IF('Peaker Keys'!$B$29&gt;0,MAX(0,MIN('Peaker Keys'!$B$10,B5930/'Peaker Keys'!$B$29)),0)</f>
        <v>0</v>
      </c>
      <c r="I5930">
        <f>MAX(0,MIN('Peaker Keys'!$B$10,C5930/'Peaker Keys'!$B$30))</f>
        <v>6.2179690157032445E-2</v>
      </c>
      <c r="J5930">
        <f>IF('Peaker Keys'!$B$31=1,H5930,I5930)</f>
        <v>0</v>
      </c>
    </row>
    <row r="5931" spans="1:10" x14ac:dyDescent="0.25">
      <c r="A5931">
        <v>5925</v>
      </c>
      <c r="B5931">
        <v>0</v>
      </c>
      <c r="C5931">
        <v>7033.9</v>
      </c>
      <c r="D5931">
        <f>MOD(A5931-1+'Peaker Keys'!$B$7,'Peaker Keys'!$B$5)</f>
        <v>5948</v>
      </c>
      <c r="E5931">
        <f>INT(D5931/'Peaker Keys'!$B$6)+1</f>
        <v>248</v>
      </c>
      <c r="F5931">
        <f>MOD(D5931,'Peaker Keys'!$B$6)</f>
        <v>20</v>
      </c>
      <c r="G5931" t="str">
        <f>VLOOKUP(E5931,Clustering!$A$6:$B$370,2,FALSE)</f>
        <v>Fall</v>
      </c>
      <c r="H5931">
        <f>IF('Peaker Keys'!$B$29&gt;0,MAX(0,MIN('Peaker Keys'!$B$10,B5931/'Peaker Keys'!$B$29)),0)</f>
        <v>0</v>
      </c>
      <c r="I5931">
        <f>MAX(0,MIN('Peaker Keys'!$B$10,C5931/'Peaker Keys'!$B$30))</f>
        <v>5.892193277409475E-2</v>
      </c>
      <c r="J5931">
        <f>IF('Peaker Keys'!$B$31=1,H5931,I5931)</f>
        <v>0</v>
      </c>
    </row>
    <row r="5932" spans="1:10" x14ac:dyDescent="0.25">
      <c r="A5932">
        <v>5926</v>
      </c>
      <c r="B5932">
        <v>0</v>
      </c>
      <c r="C5932">
        <v>4484.8999999999996</v>
      </c>
      <c r="D5932">
        <f>MOD(A5932-1+'Peaker Keys'!$B$7,'Peaker Keys'!$B$5)</f>
        <v>5949</v>
      </c>
      <c r="E5932">
        <f>INT(D5932/'Peaker Keys'!$B$6)+1</f>
        <v>248</v>
      </c>
      <c r="F5932">
        <f>MOD(D5932,'Peaker Keys'!$B$6)</f>
        <v>21</v>
      </c>
      <c r="G5932" t="str">
        <f>VLOOKUP(E5932,Clustering!$A$6:$B$370,2,FALSE)</f>
        <v>Fall</v>
      </c>
      <c r="H5932">
        <f>IF('Peaker Keys'!$B$29&gt;0,MAX(0,MIN('Peaker Keys'!$B$10,B5932/'Peaker Keys'!$B$29)),0)</f>
        <v>0</v>
      </c>
      <c r="I5932">
        <f>MAX(0,MIN('Peaker Keys'!$B$10,C5932/'Peaker Keys'!$B$30))</f>
        <v>3.7569339384770542E-2</v>
      </c>
      <c r="J5932">
        <f>IF('Peaker Keys'!$B$31=1,H5932,I5932)</f>
        <v>0</v>
      </c>
    </row>
    <row r="5933" spans="1:10" x14ac:dyDescent="0.25">
      <c r="A5933">
        <v>5927</v>
      </c>
      <c r="B5933">
        <v>0</v>
      </c>
      <c r="C5933">
        <v>3150.8</v>
      </c>
      <c r="D5933">
        <f>MOD(A5933-1+'Peaker Keys'!$B$7,'Peaker Keys'!$B$5)</f>
        <v>5950</v>
      </c>
      <c r="E5933">
        <f>INT(D5933/'Peaker Keys'!$B$6)+1</f>
        <v>248</v>
      </c>
      <c r="F5933">
        <f>MOD(D5933,'Peaker Keys'!$B$6)</f>
        <v>22</v>
      </c>
      <c r="G5933" t="str">
        <f>VLOOKUP(E5933,Clustering!$A$6:$B$370,2,FALSE)</f>
        <v>Fall</v>
      </c>
      <c r="H5933">
        <f>IF('Peaker Keys'!$B$29&gt;0,MAX(0,MIN('Peaker Keys'!$B$10,B5933/'Peaker Keys'!$B$29)),0)</f>
        <v>0</v>
      </c>
      <c r="I5933">
        <f>MAX(0,MIN('Peaker Keys'!$B$10,C5933/'Peaker Keys'!$B$30))</f>
        <v>2.6393782366058341E-2</v>
      </c>
      <c r="J5933">
        <f>IF('Peaker Keys'!$B$31=1,H5933,I5933)</f>
        <v>0</v>
      </c>
    </row>
    <row r="5934" spans="1:10" x14ac:dyDescent="0.25">
      <c r="A5934">
        <v>5928</v>
      </c>
      <c r="B5934">
        <v>0</v>
      </c>
      <c r="C5934">
        <v>3033.9</v>
      </c>
      <c r="D5934">
        <f>MOD(A5934-1+'Peaker Keys'!$B$7,'Peaker Keys'!$B$5)</f>
        <v>5951</v>
      </c>
      <c r="E5934">
        <f>INT(D5934/'Peaker Keys'!$B$6)+1</f>
        <v>248</v>
      </c>
      <c r="F5934">
        <f>MOD(D5934,'Peaker Keys'!$B$6)</f>
        <v>23</v>
      </c>
      <c r="G5934" t="str">
        <f>VLOOKUP(E5934,Clustering!$A$6:$B$370,2,FALSE)</f>
        <v>Fall</v>
      </c>
      <c r="H5934">
        <f>IF('Peaker Keys'!$B$29&gt;0,MAX(0,MIN('Peaker Keys'!$B$10,B5934/'Peaker Keys'!$B$29)),0)</f>
        <v>0</v>
      </c>
      <c r="I5934">
        <f>MAX(0,MIN('Peaker Keys'!$B$10,C5934/'Peaker Keys'!$B$30))</f>
        <v>2.5414528475429857E-2</v>
      </c>
      <c r="J5934">
        <f>IF('Peaker Keys'!$B$31=1,H5934,I5934)</f>
        <v>0</v>
      </c>
    </row>
    <row r="5935" spans="1:10" x14ac:dyDescent="0.25">
      <c r="A5935">
        <v>5929</v>
      </c>
      <c r="B5935">
        <v>0</v>
      </c>
      <c r="C5935">
        <v>2970.3</v>
      </c>
      <c r="D5935">
        <f>MOD(A5935-1+'Peaker Keys'!$B$7,'Peaker Keys'!$B$5)</f>
        <v>5952</v>
      </c>
      <c r="E5935">
        <f>INT(D5935/'Peaker Keys'!$B$6)+1</f>
        <v>249</v>
      </c>
      <c r="F5935">
        <f>MOD(D5935,'Peaker Keys'!$B$6)</f>
        <v>0</v>
      </c>
      <c r="G5935" t="str">
        <f>VLOOKUP(E5935,Clustering!$A$6:$B$370,2,FALSE)</f>
        <v>Summer</v>
      </c>
      <c r="H5935">
        <f>IF('Peaker Keys'!$B$29&gt;0,MAX(0,MIN('Peaker Keys'!$B$10,B5935/'Peaker Keys'!$B$29)),0)</f>
        <v>0</v>
      </c>
      <c r="I5935">
        <f>MAX(0,MIN('Peaker Keys'!$B$10,C5935/'Peaker Keys'!$B$30))</f>
        <v>2.4881760747081087E-2</v>
      </c>
      <c r="J5935">
        <f>IF('Peaker Keys'!$B$31=1,H5935,I5935)</f>
        <v>0</v>
      </c>
    </row>
    <row r="5936" spans="1:10" x14ac:dyDescent="0.25">
      <c r="A5936">
        <v>5930</v>
      </c>
      <c r="B5936">
        <v>0</v>
      </c>
      <c r="C5936">
        <v>2970.3</v>
      </c>
      <c r="D5936">
        <f>MOD(A5936-1+'Peaker Keys'!$B$7,'Peaker Keys'!$B$5)</f>
        <v>5953</v>
      </c>
      <c r="E5936">
        <f>INT(D5936/'Peaker Keys'!$B$6)+1</f>
        <v>249</v>
      </c>
      <c r="F5936">
        <f>MOD(D5936,'Peaker Keys'!$B$6)</f>
        <v>1</v>
      </c>
      <c r="G5936" t="str">
        <f>VLOOKUP(E5936,Clustering!$A$6:$B$370,2,FALSE)</f>
        <v>Summer</v>
      </c>
      <c r="H5936">
        <f>IF('Peaker Keys'!$B$29&gt;0,MAX(0,MIN('Peaker Keys'!$B$10,B5936/'Peaker Keys'!$B$29)),0)</f>
        <v>0</v>
      </c>
      <c r="I5936">
        <f>MAX(0,MIN('Peaker Keys'!$B$10,C5936/'Peaker Keys'!$B$30))</f>
        <v>2.4881760747081087E-2</v>
      </c>
      <c r="J5936">
        <f>IF('Peaker Keys'!$B$31=1,H5936,I5936)</f>
        <v>0</v>
      </c>
    </row>
    <row r="5937" spans="1:10" x14ac:dyDescent="0.25">
      <c r="A5937">
        <v>5931</v>
      </c>
      <c r="B5937">
        <v>0</v>
      </c>
      <c r="C5937">
        <v>2970.3</v>
      </c>
      <c r="D5937">
        <f>MOD(A5937-1+'Peaker Keys'!$B$7,'Peaker Keys'!$B$5)</f>
        <v>5954</v>
      </c>
      <c r="E5937">
        <f>INT(D5937/'Peaker Keys'!$B$6)+1</f>
        <v>249</v>
      </c>
      <c r="F5937">
        <f>MOD(D5937,'Peaker Keys'!$B$6)</f>
        <v>2</v>
      </c>
      <c r="G5937" t="str">
        <f>VLOOKUP(E5937,Clustering!$A$6:$B$370,2,FALSE)</f>
        <v>Summer</v>
      </c>
      <c r="H5937">
        <f>IF('Peaker Keys'!$B$29&gt;0,MAX(0,MIN('Peaker Keys'!$B$10,B5937/'Peaker Keys'!$B$29)),0)</f>
        <v>0</v>
      </c>
      <c r="I5937">
        <f>MAX(0,MIN('Peaker Keys'!$B$10,C5937/'Peaker Keys'!$B$30))</f>
        <v>2.4881760747081087E-2</v>
      </c>
      <c r="J5937">
        <f>IF('Peaker Keys'!$B$31=1,H5937,I5937)</f>
        <v>0</v>
      </c>
    </row>
    <row r="5938" spans="1:10" x14ac:dyDescent="0.25">
      <c r="A5938">
        <v>5932</v>
      </c>
      <c r="B5938">
        <v>0</v>
      </c>
      <c r="C5938">
        <v>2970.3</v>
      </c>
      <c r="D5938">
        <f>MOD(A5938-1+'Peaker Keys'!$B$7,'Peaker Keys'!$B$5)</f>
        <v>5955</v>
      </c>
      <c r="E5938">
        <f>INT(D5938/'Peaker Keys'!$B$6)+1</f>
        <v>249</v>
      </c>
      <c r="F5938">
        <f>MOD(D5938,'Peaker Keys'!$B$6)</f>
        <v>3</v>
      </c>
      <c r="G5938" t="str">
        <f>VLOOKUP(E5938,Clustering!$A$6:$B$370,2,FALSE)</f>
        <v>Summer</v>
      </c>
      <c r="H5938">
        <f>IF('Peaker Keys'!$B$29&gt;0,MAX(0,MIN('Peaker Keys'!$B$10,B5938/'Peaker Keys'!$B$29)),0)</f>
        <v>0</v>
      </c>
      <c r="I5938">
        <f>MAX(0,MIN('Peaker Keys'!$B$10,C5938/'Peaker Keys'!$B$30))</f>
        <v>2.4881760747081087E-2</v>
      </c>
      <c r="J5938">
        <f>IF('Peaker Keys'!$B$31=1,H5938,I5938)</f>
        <v>0</v>
      </c>
    </row>
    <row r="5939" spans="1:10" x14ac:dyDescent="0.25">
      <c r="A5939">
        <v>5933</v>
      </c>
      <c r="B5939">
        <v>0</v>
      </c>
      <c r="C5939">
        <v>2970.3</v>
      </c>
      <c r="D5939">
        <f>MOD(A5939-1+'Peaker Keys'!$B$7,'Peaker Keys'!$B$5)</f>
        <v>5956</v>
      </c>
      <c r="E5939">
        <f>INT(D5939/'Peaker Keys'!$B$6)+1</f>
        <v>249</v>
      </c>
      <c r="F5939">
        <f>MOD(D5939,'Peaker Keys'!$B$6)</f>
        <v>4</v>
      </c>
      <c r="G5939" t="str">
        <f>VLOOKUP(E5939,Clustering!$A$6:$B$370,2,FALSE)</f>
        <v>Summer</v>
      </c>
      <c r="H5939">
        <f>IF('Peaker Keys'!$B$29&gt;0,MAX(0,MIN('Peaker Keys'!$B$10,B5939/'Peaker Keys'!$B$29)),0)</f>
        <v>0</v>
      </c>
      <c r="I5939">
        <f>MAX(0,MIN('Peaker Keys'!$B$10,C5939/'Peaker Keys'!$B$30))</f>
        <v>2.4881760747081087E-2</v>
      </c>
      <c r="J5939">
        <f>IF('Peaker Keys'!$B$31=1,H5939,I5939)</f>
        <v>0</v>
      </c>
    </row>
    <row r="5940" spans="1:10" x14ac:dyDescent="0.25">
      <c r="A5940">
        <v>5934</v>
      </c>
      <c r="B5940">
        <v>0</v>
      </c>
      <c r="C5940">
        <v>2970.3</v>
      </c>
      <c r="D5940">
        <f>MOD(A5940-1+'Peaker Keys'!$B$7,'Peaker Keys'!$B$5)</f>
        <v>5957</v>
      </c>
      <c r="E5940">
        <f>INT(D5940/'Peaker Keys'!$B$6)+1</f>
        <v>249</v>
      </c>
      <c r="F5940">
        <f>MOD(D5940,'Peaker Keys'!$B$6)</f>
        <v>5</v>
      </c>
      <c r="G5940" t="str">
        <f>VLOOKUP(E5940,Clustering!$A$6:$B$370,2,FALSE)</f>
        <v>Summer</v>
      </c>
      <c r="H5940">
        <f>IF('Peaker Keys'!$B$29&gt;0,MAX(0,MIN('Peaker Keys'!$B$10,B5940/'Peaker Keys'!$B$29)),0)</f>
        <v>0</v>
      </c>
      <c r="I5940">
        <f>MAX(0,MIN('Peaker Keys'!$B$10,C5940/'Peaker Keys'!$B$30))</f>
        <v>2.4881760747081087E-2</v>
      </c>
      <c r="J5940">
        <f>IF('Peaker Keys'!$B$31=1,H5940,I5940)</f>
        <v>0</v>
      </c>
    </row>
    <row r="5941" spans="1:10" x14ac:dyDescent="0.25">
      <c r="A5941">
        <v>5935</v>
      </c>
      <c r="B5941">
        <v>0</v>
      </c>
      <c r="C5941">
        <v>2970.3</v>
      </c>
      <c r="D5941">
        <f>MOD(A5941-1+'Peaker Keys'!$B$7,'Peaker Keys'!$B$5)</f>
        <v>5958</v>
      </c>
      <c r="E5941">
        <f>INT(D5941/'Peaker Keys'!$B$6)+1</f>
        <v>249</v>
      </c>
      <c r="F5941">
        <f>MOD(D5941,'Peaker Keys'!$B$6)</f>
        <v>6</v>
      </c>
      <c r="G5941" t="str">
        <f>VLOOKUP(E5941,Clustering!$A$6:$B$370,2,FALSE)</f>
        <v>Summer</v>
      </c>
      <c r="H5941">
        <f>IF('Peaker Keys'!$B$29&gt;0,MAX(0,MIN('Peaker Keys'!$B$10,B5941/'Peaker Keys'!$B$29)),0)</f>
        <v>0</v>
      </c>
      <c r="I5941">
        <f>MAX(0,MIN('Peaker Keys'!$B$10,C5941/'Peaker Keys'!$B$30))</f>
        <v>2.4881760747081087E-2</v>
      </c>
      <c r="J5941">
        <f>IF('Peaker Keys'!$B$31=1,H5941,I5941)</f>
        <v>0</v>
      </c>
    </row>
    <row r="5942" spans="1:10" x14ac:dyDescent="0.25">
      <c r="A5942">
        <v>5936</v>
      </c>
      <c r="B5942">
        <v>0</v>
      </c>
      <c r="C5942">
        <v>2970.3</v>
      </c>
      <c r="D5942">
        <f>MOD(A5942-1+'Peaker Keys'!$B$7,'Peaker Keys'!$B$5)</f>
        <v>5959</v>
      </c>
      <c r="E5942">
        <f>INT(D5942/'Peaker Keys'!$B$6)+1</f>
        <v>249</v>
      </c>
      <c r="F5942">
        <f>MOD(D5942,'Peaker Keys'!$B$6)</f>
        <v>7</v>
      </c>
      <c r="G5942" t="str">
        <f>VLOOKUP(E5942,Clustering!$A$6:$B$370,2,FALSE)</f>
        <v>Summer</v>
      </c>
      <c r="H5942">
        <f>IF('Peaker Keys'!$B$29&gt;0,MAX(0,MIN('Peaker Keys'!$B$10,B5942/'Peaker Keys'!$B$29)),0)</f>
        <v>0</v>
      </c>
      <c r="I5942">
        <f>MAX(0,MIN('Peaker Keys'!$B$10,C5942/'Peaker Keys'!$B$30))</f>
        <v>2.4881760747081087E-2</v>
      </c>
      <c r="J5942">
        <f>IF('Peaker Keys'!$B$31=1,H5942,I5942)</f>
        <v>0</v>
      </c>
    </row>
    <row r="5943" spans="1:10" x14ac:dyDescent="0.25">
      <c r="A5943">
        <v>5937</v>
      </c>
      <c r="B5943">
        <v>0</v>
      </c>
      <c r="C5943">
        <v>2980.8</v>
      </c>
      <c r="D5943">
        <f>MOD(A5943-1+'Peaker Keys'!$B$7,'Peaker Keys'!$B$5)</f>
        <v>5960</v>
      </c>
      <c r="E5943">
        <f>INT(D5943/'Peaker Keys'!$B$6)+1</f>
        <v>249</v>
      </c>
      <c r="F5943">
        <f>MOD(D5943,'Peaker Keys'!$B$6)</f>
        <v>8</v>
      </c>
      <c r="G5943" t="str">
        <f>VLOOKUP(E5943,Clustering!$A$6:$B$370,2,FALSE)</f>
        <v>Summer</v>
      </c>
      <c r="H5943">
        <f>IF('Peaker Keys'!$B$29&gt;0,MAX(0,MIN('Peaker Keys'!$B$10,B5943/'Peaker Keys'!$B$29)),0)</f>
        <v>0</v>
      </c>
      <c r="I5943">
        <f>MAX(0,MIN('Peaker Keys'!$B$10,C5943/'Peaker Keys'!$B$30))</f>
        <v>2.4969717683365082E-2</v>
      </c>
      <c r="J5943">
        <f>IF('Peaker Keys'!$B$31=1,H5943,I5943)</f>
        <v>0</v>
      </c>
    </row>
    <row r="5944" spans="1:10" x14ac:dyDescent="0.25">
      <c r="A5944">
        <v>5938</v>
      </c>
      <c r="B5944">
        <v>0</v>
      </c>
      <c r="C5944">
        <v>3033.9</v>
      </c>
      <c r="D5944">
        <f>MOD(A5944-1+'Peaker Keys'!$B$7,'Peaker Keys'!$B$5)</f>
        <v>5961</v>
      </c>
      <c r="E5944">
        <f>INT(D5944/'Peaker Keys'!$B$6)+1</f>
        <v>249</v>
      </c>
      <c r="F5944">
        <f>MOD(D5944,'Peaker Keys'!$B$6)</f>
        <v>9</v>
      </c>
      <c r="G5944" t="str">
        <f>VLOOKUP(E5944,Clustering!$A$6:$B$370,2,FALSE)</f>
        <v>Summer</v>
      </c>
      <c r="H5944">
        <f>IF('Peaker Keys'!$B$29&gt;0,MAX(0,MIN('Peaker Keys'!$B$10,B5944/'Peaker Keys'!$B$29)),0)</f>
        <v>0</v>
      </c>
      <c r="I5944">
        <f>MAX(0,MIN('Peaker Keys'!$B$10,C5944/'Peaker Keys'!$B$30))</f>
        <v>2.5414528475429857E-2</v>
      </c>
      <c r="J5944">
        <f>IF('Peaker Keys'!$B$31=1,H5944,I5944)</f>
        <v>0</v>
      </c>
    </row>
    <row r="5945" spans="1:10" x14ac:dyDescent="0.25">
      <c r="A5945">
        <v>5939</v>
      </c>
      <c r="B5945">
        <v>0</v>
      </c>
      <c r="C5945">
        <v>3033.9</v>
      </c>
      <c r="D5945">
        <f>MOD(A5945-1+'Peaker Keys'!$B$7,'Peaker Keys'!$B$5)</f>
        <v>5962</v>
      </c>
      <c r="E5945">
        <f>INT(D5945/'Peaker Keys'!$B$6)+1</f>
        <v>249</v>
      </c>
      <c r="F5945">
        <f>MOD(D5945,'Peaker Keys'!$B$6)</f>
        <v>10</v>
      </c>
      <c r="G5945" t="str">
        <f>VLOOKUP(E5945,Clustering!$A$6:$B$370,2,FALSE)</f>
        <v>Summer</v>
      </c>
      <c r="H5945">
        <f>IF('Peaker Keys'!$B$29&gt;0,MAX(0,MIN('Peaker Keys'!$B$10,B5945/'Peaker Keys'!$B$29)),0)</f>
        <v>0</v>
      </c>
      <c r="I5945">
        <f>MAX(0,MIN('Peaker Keys'!$B$10,C5945/'Peaker Keys'!$B$30))</f>
        <v>2.5414528475429857E-2</v>
      </c>
      <c r="J5945">
        <f>IF('Peaker Keys'!$B$31=1,H5945,I5945)</f>
        <v>0</v>
      </c>
    </row>
    <row r="5946" spans="1:10" x14ac:dyDescent="0.25">
      <c r="A5946">
        <v>5940</v>
      </c>
      <c r="B5946">
        <v>0</v>
      </c>
      <c r="C5946">
        <v>3290.7</v>
      </c>
      <c r="D5946">
        <f>MOD(A5946-1+'Peaker Keys'!$B$7,'Peaker Keys'!$B$5)</f>
        <v>5963</v>
      </c>
      <c r="E5946">
        <f>INT(D5946/'Peaker Keys'!$B$6)+1</f>
        <v>249</v>
      </c>
      <c r="F5946">
        <f>MOD(D5946,'Peaker Keys'!$B$6)</f>
        <v>11</v>
      </c>
      <c r="G5946" t="str">
        <f>VLOOKUP(E5946,Clustering!$A$6:$B$370,2,FALSE)</f>
        <v>Summer</v>
      </c>
      <c r="H5946">
        <f>IF('Peaker Keys'!$B$29&gt;0,MAX(0,MIN('Peaker Keys'!$B$10,B5946/'Peaker Keys'!$B$29)),0)</f>
        <v>0</v>
      </c>
      <c r="I5946">
        <f>MAX(0,MIN('Peaker Keys'!$B$10,C5946/'Peaker Keys'!$B$30))</f>
        <v>2.756570383140414E-2</v>
      </c>
      <c r="J5946">
        <f>IF('Peaker Keys'!$B$31=1,H5946,I5946)</f>
        <v>0</v>
      </c>
    </row>
    <row r="5947" spans="1:10" x14ac:dyDescent="0.25">
      <c r="A5947">
        <v>5941</v>
      </c>
      <c r="B5947">
        <v>0</v>
      </c>
      <c r="C5947">
        <v>4318.7</v>
      </c>
      <c r="D5947">
        <f>MOD(A5947-1+'Peaker Keys'!$B$7,'Peaker Keys'!$B$5)</f>
        <v>5964</v>
      </c>
      <c r="E5947">
        <f>INT(D5947/'Peaker Keys'!$B$6)+1</f>
        <v>249</v>
      </c>
      <c r="F5947">
        <f>MOD(D5947,'Peaker Keys'!$B$6)</f>
        <v>12</v>
      </c>
      <c r="G5947" t="str">
        <f>VLOOKUP(E5947,Clustering!$A$6:$B$370,2,FALSE)</f>
        <v>Summer</v>
      </c>
      <c r="H5947">
        <f>IF('Peaker Keys'!$B$29&gt;0,MAX(0,MIN('Peaker Keys'!$B$10,B5947/'Peaker Keys'!$B$29)),0)</f>
        <v>0</v>
      </c>
      <c r="I5947">
        <f>MAX(0,MIN('Peaker Keys'!$B$10,C5947/'Peaker Keys'!$B$30))</f>
        <v>3.6177106736161022E-2</v>
      </c>
      <c r="J5947">
        <f>IF('Peaker Keys'!$B$31=1,H5947,I5947)</f>
        <v>0</v>
      </c>
    </row>
    <row r="5948" spans="1:10" x14ac:dyDescent="0.25">
      <c r="A5948">
        <v>5942</v>
      </c>
      <c r="B5948">
        <v>0</v>
      </c>
      <c r="C5948">
        <v>6560.4</v>
      </c>
      <c r="D5948">
        <f>MOD(A5948-1+'Peaker Keys'!$B$7,'Peaker Keys'!$B$5)</f>
        <v>5965</v>
      </c>
      <c r="E5948">
        <f>INT(D5948/'Peaker Keys'!$B$6)+1</f>
        <v>249</v>
      </c>
      <c r="F5948">
        <f>MOD(D5948,'Peaker Keys'!$B$6)</f>
        <v>13</v>
      </c>
      <c r="G5948" t="str">
        <f>VLOOKUP(E5948,Clustering!$A$6:$B$370,2,FALSE)</f>
        <v>Summer</v>
      </c>
      <c r="H5948">
        <f>IF('Peaker Keys'!$B$29&gt;0,MAX(0,MIN('Peaker Keys'!$B$10,B5948/'Peaker Keys'!$B$29)),0)</f>
        <v>0</v>
      </c>
      <c r="I5948">
        <f>MAX(0,MIN('Peaker Keys'!$B$10,C5948/'Peaker Keys'!$B$30))</f>
        <v>5.4955493790240291E-2</v>
      </c>
      <c r="J5948">
        <f>IF('Peaker Keys'!$B$31=1,H5948,I5948)</f>
        <v>0</v>
      </c>
    </row>
    <row r="5949" spans="1:10" x14ac:dyDescent="0.25">
      <c r="A5949">
        <v>5943</v>
      </c>
      <c r="B5949">
        <v>0</v>
      </c>
      <c r="C5949">
        <v>10885.4</v>
      </c>
      <c r="D5949">
        <f>MOD(A5949-1+'Peaker Keys'!$B$7,'Peaker Keys'!$B$5)</f>
        <v>5966</v>
      </c>
      <c r="E5949">
        <f>INT(D5949/'Peaker Keys'!$B$6)+1</f>
        <v>249</v>
      </c>
      <c r="F5949">
        <f>MOD(D5949,'Peaker Keys'!$B$6)</f>
        <v>14</v>
      </c>
      <c r="G5949" t="str">
        <f>VLOOKUP(E5949,Clustering!$A$6:$B$370,2,FALSE)</f>
        <v>Summer</v>
      </c>
      <c r="H5949">
        <f>IF('Peaker Keys'!$B$29&gt;0,MAX(0,MIN('Peaker Keys'!$B$10,B5949/'Peaker Keys'!$B$29)),0)</f>
        <v>0</v>
      </c>
      <c r="I5949">
        <f>MAX(0,MIN('Peaker Keys'!$B$10,C5949/'Peaker Keys'!$B$30))</f>
        <v>9.1185374688171714E-2</v>
      </c>
      <c r="J5949">
        <f>IF('Peaker Keys'!$B$31=1,H5949,I5949)</f>
        <v>0</v>
      </c>
    </row>
    <row r="5950" spans="1:10" x14ac:dyDescent="0.25">
      <c r="A5950">
        <v>5944</v>
      </c>
      <c r="B5950">
        <v>0</v>
      </c>
      <c r="C5950">
        <v>14920.7</v>
      </c>
      <c r="D5950">
        <f>MOD(A5950-1+'Peaker Keys'!$B$7,'Peaker Keys'!$B$5)</f>
        <v>5967</v>
      </c>
      <c r="E5950">
        <f>INT(D5950/'Peaker Keys'!$B$6)+1</f>
        <v>249</v>
      </c>
      <c r="F5950">
        <f>MOD(D5950,'Peaker Keys'!$B$6)</f>
        <v>15</v>
      </c>
      <c r="G5950" t="str">
        <f>VLOOKUP(E5950,Clustering!$A$6:$B$370,2,FALSE)</f>
        <v>Summer</v>
      </c>
      <c r="H5950">
        <f>IF('Peaker Keys'!$B$29&gt;0,MAX(0,MIN('Peaker Keys'!$B$10,B5950/'Peaker Keys'!$B$29)),0)</f>
        <v>0</v>
      </c>
      <c r="I5950">
        <f>MAX(0,MIN('Peaker Keys'!$B$10,C5950/'Peaker Keys'!$B$30))</f>
        <v>0.12498848182977233</v>
      </c>
      <c r="J5950">
        <f>IF('Peaker Keys'!$B$31=1,H5950,I5950)</f>
        <v>0</v>
      </c>
    </row>
    <row r="5951" spans="1:10" x14ac:dyDescent="0.25">
      <c r="A5951">
        <v>5945</v>
      </c>
      <c r="B5951">
        <v>0</v>
      </c>
      <c r="C5951">
        <v>21394</v>
      </c>
      <c r="D5951">
        <f>MOD(A5951-1+'Peaker Keys'!$B$7,'Peaker Keys'!$B$5)</f>
        <v>5968</v>
      </c>
      <c r="E5951">
        <f>INT(D5951/'Peaker Keys'!$B$6)+1</f>
        <v>249</v>
      </c>
      <c r="F5951">
        <f>MOD(D5951,'Peaker Keys'!$B$6)</f>
        <v>16</v>
      </c>
      <c r="G5951" t="str">
        <f>VLOOKUP(E5951,Clustering!$A$6:$B$370,2,FALSE)</f>
        <v>Summer</v>
      </c>
      <c r="H5951">
        <f>IF('Peaker Keys'!$B$29&gt;0,MAX(0,MIN('Peaker Keys'!$B$10,B5951/'Peaker Keys'!$B$29)),0)</f>
        <v>0</v>
      </c>
      <c r="I5951">
        <f>MAX(0,MIN('Peaker Keys'!$B$10,C5951/'Peaker Keys'!$B$30))</f>
        <v>0.17921435189140919</v>
      </c>
      <c r="J5951">
        <f>IF('Peaker Keys'!$B$31=1,H5951,I5951)</f>
        <v>0</v>
      </c>
    </row>
    <row r="5952" spans="1:10" x14ac:dyDescent="0.25">
      <c r="A5952">
        <v>5946</v>
      </c>
      <c r="B5952">
        <v>0</v>
      </c>
      <c r="C5952">
        <v>32830.6</v>
      </c>
      <c r="D5952">
        <f>MOD(A5952-1+'Peaker Keys'!$B$7,'Peaker Keys'!$B$5)</f>
        <v>5969</v>
      </c>
      <c r="E5952">
        <f>INT(D5952/'Peaker Keys'!$B$6)+1</f>
        <v>249</v>
      </c>
      <c r="F5952">
        <f>MOD(D5952,'Peaker Keys'!$B$6)</f>
        <v>17</v>
      </c>
      <c r="G5952" t="str">
        <f>VLOOKUP(E5952,Clustering!$A$6:$B$370,2,FALSE)</f>
        <v>Summer</v>
      </c>
      <c r="H5952">
        <f>IF('Peaker Keys'!$B$29&gt;0,MAX(0,MIN('Peaker Keys'!$B$10,B5952/'Peaker Keys'!$B$29)),0)</f>
        <v>0</v>
      </c>
      <c r="I5952">
        <f>MAX(0,MIN('Peaker Keys'!$B$10,C5952/'Peaker Keys'!$B$30))</f>
        <v>0.2750170468919369</v>
      </c>
      <c r="J5952">
        <f>IF('Peaker Keys'!$B$31=1,H5952,I5952)</f>
        <v>0</v>
      </c>
    </row>
    <row r="5953" spans="1:10" x14ac:dyDescent="0.25">
      <c r="A5953">
        <v>5947</v>
      </c>
      <c r="B5953">
        <v>0</v>
      </c>
      <c r="C5953">
        <v>32308.5</v>
      </c>
      <c r="D5953">
        <f>MOD(A5953-1+'Peaker Keys'!$B$7,'Peaker Keys'!$B$5)</f>
        <v>5970</v>
      </c>
      <c r="E5953">
        <f>INT(D5953/'Peaker Keys'!$B$6)+1</f>
        <v>249</v>
      </c>
      <c r="F5953">
        <f>MOD(D5953,'Peaker Keys'!$B$6)</f>
        <v>18</v>
      </c>
      <c r="G5953" t="str">
        <f>VLOOKUP(E5953,Clustering!$A$6:$B$370,2,FALSE)</f>
        <v>Summer</v>
      </c>
      <c r="H5953">
        <f>IF('Peaker Keys'!$B$29&gt;0,MAX(0,MIN('Peaker Keys'!$B$10,B5953/'Peaker Keys'!$B$29)),0)</f>
        <v>0</v>
      </c>
      <c r="I5953">
        <f>MAX(0,MIN('Peaker Keys'!$B$10,C5953/'Peaker Keys'!$B$30))</f>
        <v>0.27064349294585371</v>
      </c>
      <c r="J5953">
        <f>IF('Peaker Keys'!$B$31=1,H5953,I5953)</f>
        <v>0</v>
      </c>
    </row>
    <row r="5954" spans="1:10" x14ac:dyDescent="0.25">
      <c r="A5954">
        <v>5948</v>
      </c>
      <c r="B5954">
        <v>0</v>
      </c>
      <c r="C5954">
        <v>25750</v>
      </c>
      <c r="D5954">
        <f>MOD(A5954-1+'Peaker Keys'!$B$7,'Peaker Keys'!$B$5)</f>
        <v>5971</v>
      </c>
      <c r="E5954">
        <f>INT(D5954/'Peaker Keys'!$B$6)+1</f>
        <v>249</v>
      </c>
      <c r="F5954">
        <f>MOD(D5954,'Peaker Keys'!$B$6)</f>
        <v>19</v>
      </c>
      <c r="G5954" t="str">
        <f>VLOOKUP(E5954,Clustering!$A$6:$B$370,2,FALSE)</f>
        <v>Summer</v>
      </c>
      <c r="H5954">
        <f>IF('Peaker Keys'!$B$29&gt;0,MAX(0,MIN('Peaker Keys'!$B$10,B5954/'Peaker Keys'!$B$29)),0)</f>
        <v>0</v>
      </c>
      <c r="I5954">
        <f>MAX(0,MIN('Peaker Keys'!$B$10,C5954/'Peaker Keys'!$B$30))</f>
        <v>0.21570391517265528</v>
      </c>
      <c r="J5954">
        <f>IF('Peaker Keys'!$B$31=1,H5954,I5954)</f>
        <v>0</v>
      </c>
    </row>
    <row r="5955" spans="1:10" x14ac:dyDescent="0.25">
      <c r="A5955">
        <v>5949</v>
      </c>
      <c r="B5955">
        <v>0</v>
      </c>
      <c r="C5955">
        <v>16571.8</v>
      </c>
      <c r="D5955">
        <f>MOD(A5955-1+'Peaker Keys'!$B$7,'Peaker Keys'!$B$5)</f>
        <v>5972</v>
      </c>
      <c r="E5955">
        <f>INT(D5955/'Peaker Keys'!$B$6)+1</f>
        <v>249</v>
      </c>
      <c r="F5955">
        <f>MOD(D5955,'Peaker Keys'!$B$6)</f>
        <v>20</v>
      </c>
      <c r="G5955" t="str">
        <f>VLOOKUP(E5955,Clustering!$A$6:$B$370,2,FALSE)</f>
        <v>Summer</v>
      </c>
      <c r="H5955">
        <f>IF('Peaker Keys'!$B$29&gt;0,MAX(0,MIN('Peaker Keys'!$B$10,B5955/'Peaker Keys'!$B$29)),0)</f>
        <v>0</v>
      </c>
      <c r="I5955">
        <f>MAX(0,MIN('Peaker Keys'!$B$10,C5955/'Peaker Keys'!$B$30))</f>
        <v>0.13881950063915371</v>
      </c>
      <c r="J5955">
        <f>IF('Peaker Keys'!$B$31=1,H5955,I5955)</f>
        <v>0</v>
      </c>
    </row>
    <row r="5956" spans="1:10" x14ac:dyDescent="0.25">
      <c r="A5956">
        <v>5950</v>
      </c>
      <c r="B5956">
        <v>0</v>
      </c>
      <c r="C5956">
        <v>8554.1</v>
      </c>
      <c r="D5956">
        <f>MOD(A5956-1+'Peaker Keys'!$B$7,'Peaker Keys'!$B$5)</f>
        <v>5973</v>
      </c>
      <c r="E5956">
        <f>INT(D5956/'Peaker Keys'!$B$6)+1</f>
        <v>249</v>
      </c>
      <c r="F5956">
        <f>MOD(D5956,'Peaker Keys'!$B$6)</f>
        <v>21</v>
      </c>
      <c r="G5956" t="str">
        <f>VLOOKUP(E5956,Clustering!$A$6:$B$370,2,FALSE)</f>
        <v>Summer</v>
      </c>
      <c r="H5956">
        <f>IF('Peaker Keys'!$B$29&gt;0,MAX(0,MIN('Peaker Keys'!$B$10,B5956/'Peaker Keys'!$B$29)),0)</f>
        <v>0</v>
      </c>
      <c r="I5956">
        <f>MAX(0,MIN('Peaker Keys'!$B$10,C5956/'Peaker Keys'!$B$30))</f>
        <v>7.1656421777802348E-2</v>
      </c>
      <c r="J5956">
        <f>IF('Peaker Keys'!$B$31=1,H5956,I5956)</f>
        <v>0</v>
      </c>
    </row>
    <row r="5957" spans="1:10" x14ac:dyDescent="0.25">
      <c r="A5957">
        <v>5951</v>
      </c>
      <c r="B5957">
        <v>0</v>
      </c>
      <c r="C5957">
        <v>6385.3</v>
      </c>
      <c r="D5957">
        <f>MOD(A5957-1+'Peaker Keys'!$B$7,'Peaker Keys'!$B$5)</f>
        <v>5974</v>
      </c>
      <c r="E5957">
        <f>INT(D5957/'Peaker Keys'!$B$6)+1</f>
        <v>249</v>
      </c>
      <c r="F5957">
        <f>MOD(D5957,'Peaker Keys'!$B$6)</f>
        <v>22</v>
      </c>
      <c r="G5957" t="str">
        <f>VLOOKUP(E5957,Clustering!$A$6:$B$370,2,FALSE)</f>
        <v>Summer</v>
      </c>
      <c r="H5957">
        <f>IF('Peaker Keys'!$B$29&gt;0,MAX(0,MIN('Peaker Keys'!$B$10,B5957/'Peaker Keys'!$B$29)),0)</f>
        <v>0</v>
      </c>
      <c r="I5957">
        <f>MAX(0,MIN('Peaker Keys'!$B$10,C5957/'Peaker Keys'!$B$30))</f>
        <v>5.3488707167066239E-2</v>
      </c>
      <c r="J5957">
        <f>IF('Peaker Keys'!$B$31=1,H5957,I5957)</f>
        <v>0</v>
      </c>
    </row>
    <row r="5958" spans="1:10" x14ac:dyDescent="0.25">
      <c r="A5958">
        <v>5952</v>
      </c>
      <c r="B5958">
        <v>0</v>
      </c>
      <c r="C5958">
        <v>3772</v>
      </c>
      <c r="D5958">
        <f>MOD(A5958-1+'Peaker Keys'!$B$7,'Peaker Keys'!$B$5)</f>
        <v>5975</v>
      </c>
      <c r="E5958">
        <f>INT(D5958/'Peaker Keys'!$B$6)+1</f>
        <v>249</v>
      </c>
      <c r="F5958">
        <f>MOD(D5958,'Peaker Keys'!$B$6)</f>
        <v>23</v>
      </c>
      <c r="G5958" t="str">
        <f>VLOOKUP(E5958,Clustering!$A$6:$B$370,2,FALSE)</f>
        <v>Summer</v>
      </c>
      <c r="H5958">
        <f>IF('Peaker Keys'!$B$29&gt;0,MAX(0,MIN('Peaker Keys'!$B$10,B5958/'Peaker Keys'!$B$29)),0)</f>
        <v>0</v>
      </c>
      <c r="I5958">
        <f>MAX(0,MIN('Peaker Keys'!$B$10,C5958/'Peaker Keys'!$B$30))</f>
        <v>3.1597482253641E-2</v>
      </c>
      <c r="J5958">
        <f>IF('Peaker Keys'!$B$31=1,H5958,I5958)</f>
        <v>0</v>
      </c>
    </row>
    <row r="5959" spans="1:10" x14ac:dyDescent="0.25">
      <c r="A5959">
        <v>5953</v>
      </c>
      <c r="B5959">
        <v>0</v>
      </c>
      <c r="C5959">
        <v>3772</v>
      </c>
      <c r="D5959">
        <f>MOD(A5959-1+'Peaker Keys'!$B$7,'Peaker Keys'!$B$5)</f>
        <v>5976</v>
      </c>
      <c r="E5959">
        <f>INT(D5959/'Peaker Keys'!$B$6)+1</f>
        <v>250</v>
      </c>
      <c r="F5959">
        <f>MOD(D5959,'Peaker Keys'!$B$6)</f>
        <v>0</v>
      </c>
      <c r="G5959" t="str">
        <f>VLOOKUP(E5959,Clustering!$A$6:$B$370,2,FALSE)</f>
        <v>Spring</v>
      </c>
      <c r="H5959">
        <f>IF('Peaker Keys'!$B$29&gt;0,MAX(0,MIN('Peaker Keys'!$B$10,B5959/'Peaker Keys'!$B$29)),0)</f>
        <v>0</v>
      </c>
      <c r="I5959">
        <f>MAX(0,MIN('Peaker Keys'!$B$10,C5959/'Peaker Keys'!$B$30))</f>
        <v>3.1597482253641E-2</v>
      </c>
      <c r="J5959">
        <f>IF('Peaker Keys'!$B$31=1,H5959,I5959)</f>
        <v>0</v>
      </c>
    </row>
    <row r="5960" spans="1:10" x14ac:dyDescent="0.25">
      <c r="A5960">
        <v>5954</v>
      </c>
      <c r="B5960">
        <v>0</v>
      </c>
      <c r="C5960">
        <v>3701.3</v>
      </c>
      <c r="D5960">
        <f>MOD(A5960-1+'Peaker Keys'!$B$7,'Peaker Keys'!$B$5)</f>
        <v>5977</v>
      </c>
      <c r="E5960">
        <f>INT(D5960/'Peaker Keys'!$B$6)+1</f>
        <v>250</v>
      </c>
      <c r="F5960">
        <f>MOD(D5960,'Peaker Keys'!$B$6)</f>
        <v>1</v>
      </c>
      <c r="G5960" t="str">
        <f>VLOOKUP(E5960,Clustering!$A$6:$B$370,2,FALSE)</f>
        <v>Spring</v>
      </c>
      <c r="H5960">
        <f>IF('Peaker Keys'!$B$29&gt;0,MAX(0,MIN('Peaker Keys'!$B$10,B5960/'Peaker Keys'!$B$29)),0)</f>
        <v>0</v>
      </c>
      <c r="I5960">
        <f>MAX(0,MIN('Peaker Keys'!$B$10,C5960/'Peaker Keys'!$B$30))</f>
        <v>3.1005238882662097E-2</v>
      </c>
      <c r="J5960">
        <f>IF('Peaker Keys'!$B$31=1,H5960,I5960)</f>
        <v>0</v>
      </c>
    </row>
    <row r="5961" spans="1:10" x14ac:dyDescent="0.25">
      <c r="A5961">
        <v>5955</v>
      </c>
      <c r="B5961">
        <v>0</v>
      </c>
      <c r="C5961">
        <v>3701.3</v>
      </c>
      <c r="D5961">
        <f>MOD(A5961-1+'Peaker Keys'!$B$7,'Peaker Keys'!$B$5)</f>
        <v>5978</v>
      </c>
      <c r="E5961">
        <f>INT(D5961/'Peaker Keys'!$B$6)+1</f>
        <v>250</v>
      </c>
      <c r="F5961">
        <f>MOD(D5961,'Peaker Keys'!$B$6)</f>
        <v>2</v>
      </c>
      <c r="G5961" t="str">
        <f>VLOOKUP(E5961,Clustering!$A$6:$B$370,2,FALSE)</f>
        <v>Spring</v>
      </c>
      <c r="H5961">
        <f>IF('Peaker Keys'!$B$29&gt;0,MAX(0,MIN('Peaker Keys'!$B$10,B5961/'Peaker Keys'!$B$29)),0)</f>
        <v>0</v>
      </c>
      <c r="I5961">
        <f>MAX(0,MIN('Peaker Keys'!$B$10,C5961/'Peaker Keys'!$B$30))</f>
        <v>3.1005238882662097E-2</v>
      </c>
      <c r="J5961">
        <f>IF('Peaker Keys'!$B$31=1,H5961,I5961)</f>
        <v>0</v>
      </c>
    </row>
    <row r="5962" spans="1:10" x14ac:dyDescent="0.25">
      <c r="A5962">
        <v>5956</v>
      </c>
      <c r="B5962">
        <v>0</v>
      </c>
      <c r="C5962">
        <v>3701.3</v>
      </c>
      <c r="D5962">
        <f>MOD(A5962-1+'Peaker Keys'!$B$7,'Peaker Keys'!$B$5)</f>
        <v>5979</v>
      </c>
      <c r="E5962">
        <f>INT(D5962/'Peaker Keys'!$B$6)+1</f>
        <v>250</v>
      </c>
      <c r="F5962">
        <f>MOD(D5962,'Peaker Keys'!$B$6)</f>
        <v>3</v>
      </c>
      <c r="G5962" t="str">
        <f>VLOOKUP(E5962,Clustering!$A$6:$B$370,2,FALSE)</f>
        <v>Spring</v>
      </c>
      <c r="H5962">
        <f>IF('Peaker Keys'!$B$29&gt;0,MAX(0,MIN('Peaker Keys'!$B$10,B5962/'Peaker Keys'!$B$29)),0)</f>
        <v>0</v>
      </c>
      <c r="I5962">
        <f>MAX(0,MIN('Peaker Keys'!$B$10,C5962/'Peaker Keys'!$B$30))</f>
        <v>3.1005238882662097E-2</v>
      </c>
      <c r="J5962">
        <f>IF('Peaker Keys'!$B$31=1,H5962,I5962)</f>
        <v>0</v>
      </c>
    </row>
    <row r="5963" spans="1:10" x14ac:dyDescent="0.25">
      <c r="A5963">
        <v>5957</v>
      </c>
      <c r="B5963">
        <v>0</v>
      </c>
      <c r="C5963">
        <v>3701.3</v>
      </c>
      <c r="D5963">
        <f>MOD(A5963-1+'Peaker Keys'!$B$7,'Peaker Keys'!$B$5)</f>
        <v>5980</v>
      </c>
      <c r="E5963">
        <f>INT(D5963/'Peaker Keys'!$B$6)+1</f>
        <v>250</v>
      </c>
      <c r="F5963">
        <f>MOD(D5963,'Peaker Keys'!$B$6)</f>
        <v>4</v>
      </c>
      <c r="G5963" t="str">
        <f>VLOOKUP(E5963,Clustering!$A$6:$B$370,2,FALSE)</f>
        <v>Spring</v>
      </c>
      <c r="H5963">
        <f>IF('Peaker Keys'!$B$29&gt;0,MAX(0,MIN('Peaker Keys'!$B$10,B5963/'Peaker Keys'!$B$29)),0)</f>
        <v>0</v>
      </c>
      <c r="I5963">
        <f>MAX(0,MIN('Peaker Keys'!$B$10,C5963/'Peaker Keys'!$B$30))</f>
        <v>3.1005238882662097E-2</v>
      </c>
      <c r="J5963">
        <f>IF('Peaker Keys'!$B$31=1,H5963,I5963)</f>
        <v>0</v>
      </c>
    </row>
    <row r="5964" spans="1:10" x14ac:dyDescent="0.25">
      <c r="A5964">
        <v>5958</v>
      </c>
      <c r="B5964">
        <v>0</v>
      </c>
      <c r="C5964">
        <v>3701.3</v>
      </c>
      <c r="D5964">
        <f>MOD(A5964-1+'Peaker Keys'!$B$7,'Peaker Keys'!$B$5)</f>
        <v>5981</v>
      </c>
      <c r="E5964">
        <f>INT(D5964/'Peaker Keys'!$B$6)+1</f>
        <v>250</v>
      </c>
      <c r="F5964">
        <f>MOD(D5964,'Peaker Keys'!$B$6)</f>
        <v>5</v>
      </c>
      <c r="G5964" t="str">
        <f>VLOOKUP(E5964,Clustering!$A$6:$B$370,2,FALSE)</f>
        <v>Spring</v>
      </c>
      <c r="H5964">
        <f>IF('Peaker Keys'!$B$29&gt;0,MAX(0,MIN('Peaker Keys'!$B$10,B5964/'Peaker Keys'!$B$29)),0)</f>
        <v>0</v>
      </c>
      <c r="I5964">
        <f>MAX(0,MIN('Peaker Keys'!$B$10,C5964/'Peaker Keys'!$B$30))</f>
        <v>3.1005238882662097E-2</v>
      </c>
      <c r="J5964">
        <f>IF('Peaker Keys'!$B$31=1,H5964,I5964)</f>
        <v>0</v>
      </c>
    </row>
    <row r="5965" spans="1:10" x14ac:dyDescent="0.25">
      <c r="A5965">
        <v>5959</v>
      </c>
      <c r="B5965">
        <v>0</v>
      </c>
      <c r="C5965">
        <v>3701.3</v>
      </c>
      <c r="D5965">
        <f>MOD(A5965-1+'Peaker Keys'!$B$7,'Peaker Keys'!$B$5)</f>
        <v>5982</v>
      </c>
      <c r="E5965">
        <f>INT(D5965/'Peaker Keys'!$B$6)+1</f>
        <v>250</v>
      </c>
      <c r="F5965">
        <f>MOD(D5965,'Peaker Keys'!$B$6)</f>
        <v>6</v>
      </c>
      <c r="G5965" t="str">
        <f>VLOOKUP(E5965,Clustering!$A$6:$B$370,2,FALSE)</f>
        <v>Spring</v>
      </c>
      <c r="H5965">
        <f>IF('Peaker Keys'!$B$29&gt;0,MAX(0,MIN('Peaker Keys'!$B$10,B5965/'Peaker Keys'!$B$29)),0)</f>
        <v>0</v>
      </c>
      <c r="I5965">
        <f>MAX(0,MIN('Peaker Keys'!$B$10,C5965/'Peaker Keys'!$B$30))</f>
        <v>3.1005238882662097E-2</v>
      </c>
      <c r="J5965">
        <f>IF('Peaker Keys'!$B$31=1,H5965,I5965)</f>
        <v>0</v>
      </c>
    </row>
    <row r="5966" spans="1:10" x14ac:dyDescent="0.25">
      <c r="A5966">
        <v>5960</v>
      </c>
      <c r="B5966">
        <v>0</v>
      </c>
      <c r="C5966">
        <v>3765</v>
      </c>
      <c r="D5966">
        <f>MOD(A5966-1+'Peaker Keys'!$B$7,'Peaker Keys'!$B$5)</f>
        <v>5983</v>
      </c>
      <c r="E5966">
        <f>INT(D5966/'Peaker Keys'!$B$6)+1</f>
        <v>250</v>
      </c>
      <c r="F5966">
        <f>MOD(D5966,'Peaker Keys'!$B$6)</f>
        <v>7</v>
      </c>
      <c r="G5966" t="str">
        <f>VLOOKUP(E5966,Clustering!$A$6:$B$370,2,FALSE)</f>
        <v>Spring</v>
      </c>
      <c r="H5966">
        <f>IF('Peaker Keys'!$B$29&gt;0,MAX(0,MIN('Peaker Keys'!$B$10,B5966/'Peaker Keys'!$B$29)),0)</f>
        <v>0</v>
      </c>
      <c r="I5966">
        <f>MAX(0,MIN('Peaker Keys'!$B$10,C5966/'Peaker Keys'!$B$30))</f>
        <v>3.1538844296118335E-2</v>
      </c>
      <c r="J5966">
        <f>IF('Peaker Keys'!$B$31=1,H5966,I5966)</f>
        <v>0</v>
      </c>
    </row>
    <row r="5967" spans="1:10" x14ac:dyDescent="0.25">
      <c r="A5967">
        <v>5961</v>
      </c>
      <c r="B5967">
        <v>0</v>
      </c>
      <c r="C5967">
        <v>3765</v>
      </c>
      <c r="D5967">
        <f>MOD(A5967-1+'Peaker Keys'!$B$7,'Peaker Keys'!$B$5)</f>
        <v>5984</v>
      </c>
      <c r="E5967">
        <f>INT(D5967/'Peaker Keys'!$B$6)+1</f>
        <v>250</v>
      </c>
      <c r="F5967">
        <f>MOD(D5967,'Peaker Keys'!$B$6)</f>
        <v>8</v>
      </c>
      <c r="G5967" t="str">
        <f>VLOOKUP(E5967,Clustering!$A$6:$B$370,2,FALSE)</f>
        <v>Spring</v>
      </c>
      <c r="H5967">
        <f>IF('Peaker Keys'!$B$29&gt;0,MAX(0,MIN('Peaker Keys'!$B$10,B5967/'Peaker Keys'!$B$29)),0)</f>
        <v>0</v>
      </c>
      <c r="I5967">
        <f>MAX(0,MIN('Peaker Keys'!$B$10,C5967/'Peaker Keys'!$B$30))</f>
        <v>3.1538844296118335E-2</v>
      </c>
      <c r="J5967">
        <f>IF('Peaker Keys'!$B$31=1,H5967,I5967)</f>
        <v>0</v>
      </c>
    </row>
    <row r="5968" spans="1:10" x14ac:dyDescent="0.25">
      <c r="A5968">
        <v>5962</v>
      </c>
      <c r="B5968">
        <v>0</v>
      </c>
      <c r="C5968">
        <v>3765</v>
      </c>
      <c r="D5968">
        <f>MOD(A5968-1+'Peaker Keys'!$B$7,'Peaker Keys'!$B$5)</f>
        <v>5985</v>
      </c>
      <c r="E5968">
        <f>INT(D5968/'Peaker Keys'!$B$6)+1</f>
        <v>250</v>
      </c>
      <c r="F5968">
        <f>MOD(D5968,'Peaker Keys'!$B$6)</f>
        <v>9</v>
      </c>
      <c r="G5968" t="str">
        <f>VLOOKUP(E5968,Clustering!$A$6:$B$370,2,FALSE)</f>
        <v>Spring</v>
      </c>
      <c r="H5968">
        <f>IF('Peaker Keys'!$B$29&gt;0,MAX(0,MIN('Peaker Keys'!$B$10,B5968/'Peaker Keys'!$B$29)),0)</f>
        <v>0</v>
      </c>
      <c r="I5968">
        <f>MAX(0,MIN('Peaker Keys'!$B$10,C5968/'Peaker Keys'!$B$30))</f>
        <v>3.1538844296118335E-2</v>
      </c>
      <c r="J5968">
        <f>IF('Peaker Keys'!$B$31=1,H5968,I5968)</f>
        <v>0</v>
      </c>
    </row>
    <row r="5969" spans="1:10" x14ac:dyDescent="0.25">
      <c r="A5969">
        <v>5963</v>
      </c>
      <c r="B5969">
        <v>0</v>
      </c>
      <c r="C5969">
        <v>3765</v>
      </c>
      <c r="D5969">
        <f>MOD(A5969-1+'Peaker Keys'!$B$7,'Peaker Keys'!$B$5)</f>
        <v>5986</v>
      </c>
      <c r="E5969">
        <f>INT(D5969/'Peaker Keys'!$B$6)+1</f>
        <v>250</v>
      </c>
      <c r="F5969">
        <f>MOD(D5969,'Peaker Keys'!$B$6)</f>
        <v>10</v>
      </c>
      <c r="G5969" t="str">
        <f>VLOOKUP(E5969,Clustering!$A$6:$B$370,2,FALSE)</f>
        <v>Spring</v>
      </c>
      <c r="H5969">
        <f>IF('Peaker Keys'!$B$29&gt;0,MAX(0,MIN('Peaker Keys'!$B$10,B5969/'Peaker Keys'!$B$29)),0)</f>
        <v>0</v>
      </c>
      <c r="I5969">
        <f>MAX(0,MIN('Peaker Keys'!$B$10,C5969/'Peaker Keys'!$B$30))</f>
        <v>3.1538844296118335E-2</v>
      </c>
      <c r="J5969">
        <f>IF('Peaker Keys'!$B$31=1,H5969,I5969)</f>
        <v>0</v>
      </c>
    </row>
    <row r="5970" spans="1:10" x14ac:dyDescent="0.25">
      <c r="A5970">
        <v>5964</v>
      </c>
      <c r="B5970">
        <v>0</v>
      </c>
      <c r="C5970">
        <v>3765</v>
      </c>
      <c r="D5970">
        <f>MOD(A5970-1+'Peaker Keys'!$B$7,'Peaker Keys'!$B$5)</f>
        <v>5987</v>
      </c>
      <c r="E5970">
        <f>INT(D5970/'Peaker Keys'!$B$6)+1</f>
        <v>250</v>
      </c>
      <c r="F5970">
        <f>MOD(D5970,'Peaker Keys'!$B$6)</f>
        <v>11</v>
      </c>
      <c r="G5970" t="str">
        <f>VLOOKUP(E5970,Clustering!$A$6:$B$370,2,FALSE)</f>
        <v>Spring</v>
      </c>
      <c r="H5970">
        <f>IF('Peaker Keys'!$B$29&gt;0,MAX(0,MIN('Peaker Keys'!$B$10,B5970/'Peaker Keys'!$B$29)),0)</f>
        <v>0</v>
      </c>
      <c r="I5970">
        <f>MAX(0,MIN('Peaker Keys'!$B$10,C5970/'Peaker Keys'!$B$30))</f>
        <v>3.1538844296118335E-2</v>
      </c>
      <c r="J5970">
        <f>IF('Peaker Keys'!$B$31=1,H5970,I5970)</f>
        <v>0</v>
      </c>
    </row>
    <row r="5971" spans="1:10" x14ac:dyDescent="0.25">
      <c r="A5971">
        <v>5965</v>
      </c>
      <c r="B5971">
        <v>0</v>
      </c>
      <c r="C5971">
        <v>3937.5</v>
      </c>
      <c r="D5971">
        <f>MOD(A5971-1+'Peaker Keys'!$B$7,'Peaker Keys'!$B$5)</f>
        <v>5988</v>
      </c>
      <c r="E5971">
        <f>INT(D5971/'Peaker Keys'!$B$6)+1</f>
        <v>250</v>
      </c>
      <c r="F5971">
        <f>MOD(D5971,'Peaker Keys'!$B$6)</f>
        <v>12</v>
      </c>
      <c r="G5971" t="str">
        <f>VLOOKUP(E5971,Clustering!$A$6:$B$370,2,FALSE)</f>
        <v>Spring</v>
      </c>
      <c r="H5971">
        <f>IF('Peaker Keys'!$B$29&gt;0,MAX(0,MIN('Peaker Keys'!$B$10,B5971/'Peaker Keys'!$B$29)),0)</f>
        <v>0</v>
      </c>
      <c r="I5971">
        <f>MAX(0,MIN('Peaker Keys'!$B$10,C5971/'Peaker Keys'!$B$30))</f>
        <v>3.2983851106498256E-2</v>
      </c>
      <c r="J5971">
        <f>IF('Peaker Keys'!$B$31=1,H5971,I5971)</f>
        <v>0</v>
      </c>
    </row>
    <row r="5972" spans="1:10" x14ac:dyDescent="0.25">
      <c r="A5972">
        <v>5966</v>
      </c>
      <c r="B5972">
        <v>0</v>
      </c>
      <c r="C5972">
        <v>4901.8</v>
      </c>
      <c r="D5972">
        <f>MOD(A5972-1+'Peaker Keys'!$B$7,'Peaker Keys'!$B$5)</f>
        <v>5989</v>
      </c>
      <c r="E5972">
        <f>INT(D5972/'Peaker Keys'!$B$6)+1</f>
        <v>250</v>
      </c>
      <c r="F5972">
        <f>MOD(D5972,'Peaker Keys'!$B$6)</f>
        <v>13</v>
      </c>
      <c r="G5972" t="str">
        <f>VLOOKUP(E5972,Clustering!$A$6:$B$370,2,FALSE)</f>
        <v>Spring</v>
      </c>
      <c r="H5972">
        <f>IF('Peaker Keys'!$B$29&gt;0,MAX(0,MIN('Peaker Keys'!$B$10,B5972/'Peaker Keys'!$B$29)),0)</f>
        <v>0</v>
      </c>
      <c r="I5972">
        <f>MAX(0,MIN('Peaker Keys'!$B$10,C5972/'Peaker Keys'!$B$30))</f>
        <v>4.10616485977989E-2</v>
      </c>
      <c r="J5972">
        <f>IF('Peaker Keys'!$B$31=1,H5972,I5972)</f>
        <v>0</v>
      </c>
    </row>
    <row r="5973" spans="1:10" x14ac:dyDescent="0.25">
      <c r="A5973">
        <v>5967</v>
      </c>
      <c r="B5973">
        <v>0</v>
      </c>
      <c r="C5973">
        <v>6043.2</v>
      </c>
      <c r="D5973">
        <f>MOD(A5973-1+'Peaker Keys'!$B$7,'Peaker Keys'!$B$5)</f>
        <v>5990</v>
      </c>
      <c r="E5973">
        <f>INT(D5973/'Peaker Keys'!$B$6)+1</f>
        <v>250</v>
      </c>
      <c r="F5973">
        <f>MOD(D5973,'Peaker Keys'!$B$6)</f>
        <v>14</v>
      </c>
      <c r="G5973" t="str">
        <f>VLOOKUP(E5973,Clustering!$A$6:$B$370,2,FALSE)</f>
        <v>Spring</v>
      </c>
      <c r="H5973">
        <f>IF('Peaker Keys'!$B$29&gt;0,MAX(0,MIN('Peaker Keys'!$B$10,B5973/'Peaker Keys'!$B$29)),0)</f>
        <v>0</v>
      </c>
      <c r="I5973">
        <f>MAX(0,MIN('Peaker Keys'!$B$10,C5973/'Peaker Keys'!$B$30))</f>
        <v>5.0622986414422921E-2</v>
      </c>
      <c r="J5973">
        <f>IF('Peaker Keys'!$B$31=1,H5973,I5973)</f>
        <v>0</v>
      </c>
    </row>
    <row r="5974" spans="1:10" x14ac:dyDescent="0.25">
      <c r="A5974">
        <v>5968</v>
      </c>
      <c r="B5974">
        <v>0</v>
      </c>
      <c r="C5974">
        <v>10735.9</v>
      </c>
      <c r="D5974">
        <f>MOD(A5974-1+'Peaker Keys'!$B$7,'Peaker Keys'!$B$5)</f>
        <v>5991</v>
      </c>
      <c r="E5974">
        <f>INT(D5974/'Peaker Keys'!$B$6)+1</f>
        <v>250</v>
      </c>
      <c r="F5974">
        <f>MOD(D5974,'Peaker Keys'!$B$6)</f>
        <v>15</v>
      </c>
      <c r="G5974" t="str">
        <f>VLOOKUP(E5974,Clustering!$A$6:$B$370,2,FALSE)</f>
        <v>Spring</v>
      </c>
      <c r="H5974">
        <f>IF('Peaker Keys'!$B$29&gt;0,MAX(0,MIN('Peaker Keys'!$B$10,B5974/'Peaker Keys'!$B$29)),0)</f>
        <v>0</v>
      </c>
      <c r="I5974">
        <f>MAX(0,MIN('Peaker Keys'!$B$10,C5974/'Peaker Keys'!$B$30))</f>
        <v>8.9933035452509108E-2</v>
      </c>
      <c r="J5974">
        <f>IF('Peaker Keys'!$B$31=1,H5974,I5974)</f>
        <v>0</v>
      </c>
    </row>
    <row r="5975" spans="1:10" x14ac:dyDescent="0.25">
      <c r="A5975">
        <v>5969</v>
      </c>
      <c r="B5975">
        <v>21.2</v>
      </c>
      <c r="C5975">
        <v>19529.400000000001</v>
      </c>
      <c r="D5975">
        <f>MOD(A5975-1+'Peaker Keys'!$B$7,'Peaker Keys'!$B$5)</f>
        <v>5992</v>
      </c>
      <c r="E5975">
        <f>INT(D5975/'Peaker Keys'!$B$6)+1</f>
        <v>250</v>
      </c>
      <c r="F5975">
        <f>MOD(D5975,'Peaker Keys'!$B$6)</f>
        <v>16</v>
      </c>
      <c r="G5975" t="str">
        <f>VLOOKUP(E5975,Clustering!$A$6:$B$370,2,FALSE)</f>
        <v>Spring</v>
      </c>
      <c r="H5975">
        <f>IF('Peaker Keys'!$B$29&gt;0,MAX(0,MIN('Peaker Keys'!$B$10,B5975/'Peaker Keys'!$B$29)),0)</f>
        <v>4.9858889934148637E-2</v>
      </c>
      <c r="I5975">
        <f>MAX(0,MIN('Peaker Keys'!$B$10,C5975/'Peaker Keys'!$B$30))</f>
        <v>0.16359487537758657</v>
      </c>
      <c r="J5975">
        <f>IF('Peaker Keys'!$B$31=1,H5975,I5975)</f>
        <v>4.9858889934148637E-2</v>
      </c>
    </row>
    <row r="5976" spans="1:10" x14ac:dyDescent="0.25">
      <c r="A5976">
        <v>5970</v>
      </c>
      <c r="B5976">
        <v>21.2</v>
      </c>
      <c r="C5976">
        <v>28002.2</v>
      </c>
      <c r="D5976">
        <f>MOD(A5976-1+'Peaker Keys'!$B$7,'Peaker Keys'!$B$5)</f>
        <v>5993</v>
      </c>
      <c r="E5976">
        <f>INT(D5976/'Peaker Keys'!$B$6)+1</f>
        <v>250</v>
      </c>
      <c r="F5976">
        <f>MOD(D5976,'Peaker Keys'!$B$6)</f>
        <v>17</v>
      </c>
      <c r="G5976" t="str">
        <f>VLOOKUP(E5976,Clustering!$A$6:$B$370,2,FALSE)</f>
        <v>Spring</v>
      </c>
      <c r="H5976">
        <f>IF('Peaker Keys'!$B$29&gt;0,MAX(0,MIN('Peaker Keys'!$B$10,B5976/'Peaker Keys'!$B$29)),0)</f>
        <v>4.9858889934148637E-2</v>
      </c>
      <c r="I5976">
        <f>MAX(0,MIN('Peaker Keys'!$B$10,C5976/'Peaker Keys'!$B$30))</f>
        <v>0.23457025916301855</v>
      </c>
      <c r="J5976">
        <f>IF('Peaker Keys'!$B$31=1,H5976,I5976)</f>
        <v>4.9858889934148637E-2</v>
      </c>
    </row>
    <row r="5977" spans="1:10" x14ac:dyDescent="0.25">
      <c r="A5977">
        <v>5971</v>
      </c>
      <c r="B5977">
        <v>21.2</v>
      </c>
      <c r="C5977">
        <v>31108.5</v>
      </c>
      <c r="D5977">
        <f>MOD(A5977-1+'Peaker Keys'!$B$7,'Peaker Keys'!$B$5)</f>
        <v>5994</v>
      </c>
      <c r="E5977">
        <f>INT(D5977/'Peaker Keys'!$B$6)+1</f>
        <v>250</v>
      </c>
      <c r="F5977">
        <f>MOD(D5977,'Peaker Keys'!$B$6)</f>
        <v>18</v>
      </c>
      <c r="G5977" t="str">
        <f>VLOOKUP(E5977,Clustering!$A$6:$B$370,2,FALSE)</f>
        <v>Spring</v>
      </c>
      <c r="H5977">
        <f>IF('Peaker Keys'!$B$29&gt;0,MAX(0,MIN('Peaker Keys'!$B$10,B5977/'Peaker Keys'!$B$29)),0)</f>
        <v>4.9858889934148637E-2</v>
      </c>
      <c r="I5977">
        <f>MAX(0,MIN('Peaker Keys'!$B$10,C5977/'Peaker Keys'!$B$30))</f>
        <v>0.26059127165625423</v>
      </c>
      <c r="J5977">
        <f>IF('Peaker Keys'!$B$31=1,H5977,I5977)</f>
        <v>4.9858889934148637E-2</v>
      </c>
    </row>
    <row r="5978" spans="1:10" x14ac:dyDescent="0.25">
      <c r="A5978">
        <v>5972</v>
      </c>
      <c r="B5978">
        <v>0</v>
      </c>
      <c r="C5978">
        <v>27638.9</v>
      </c>
      <c r="D5978">
        <f>MOD(A5978-1+'Peaker Keys'!$B$7,'Peaker Keys'!$B$5)</f>
        <v>5995</v>
      </c>
      <c r="E5978">
        <f>INT(D5978/'Peaker Keys'!$B$6)+1</f>
        <v>250</v>
      </c>
      <c r="F5978">
        <f>MOD(D5978,'Peaker Keys'!$B$6)</f>
        <v>19</v>
      </c>
      <c r="G5978" t="str">
        <f>VLOOKUP(E5978,Clustering!$A$6:$B$370,2,FALSE)</f>
        <v>Spring</v>
      </c>
      <c r="H5978">
        <f>IF('Peaker Keys'!$B$29&gt;0,MAX(0,MIN('Peaker Keys'!$B$10,B5978/'Peaker Keys'!$B$29)),0)</f>
        <v>0</v>
      </c>
      <c r="I5978">
        <f>MAX(0,MIN('Peaker Keys'!$B$10,C5978/'Peaker Keys'!$B$30))</f>
        <v>0.23152694916759231</v>
      </c>
      <c r="J5978">
        <f>IF('Peaker Keys'!$B$31=1,H5978,I5978)</f>
        <v>0</v>
      </c>
    </row>
    <row r="5979" spans="1:10" x14ac:dyDescent="0.25">
      <c r="A5979">
        <v>5973</v>
      </c>
      <c r="B5979">
        <v>0</v>
      </c>
      <c r="C5979">
        <v>17586.3</v>
      </c>
      <c r="D5979">
        <f>MOD(A5979-1+'Peaker Keys'!$B$7,'Peaker Keys'!$B$5)</f>
        <v>5996</v>
      </c>
      <c r="E5979">
        <f>INT(D5979/'Peaker Keys'!$B$6)+1</f>
        <v>250</v>
      </c>
      <c r="F5979">
        <f>MOD(D5979,'Peaker Keys'!$B$6)</f>
        <v>20</v>
      </c>
      <c r="G5979" t="str">
        <f>VLOOKUP(E5979,Clustering!$A$6:$B$370,2,FALSE)</f>
        <v>Spring</v>
      </c>
      <c r="H5979">
        <f>IF('Peaker Keys'!$B$29&gt;0,MAX(0,MIN('Peaker Keys'!$B$10,B5979/'Peaker Keys'!$B$29)),0)</f>
        <v>0</v>
      </c>
      <c r="I5979">
        <f>MAX(0,MIN('Peaker Keys'!$B$10,C5979/'Peaker Keys'!$B$30))</f>
        <v>0.14731781605440261</v>
      </c>
      <c r="J5979">
        <f>IF('Peaker Keys'!$B$31=1,H5979,I5979)</f>
        <v>0</v>
      </c>
    </row>
    <row r="5980" spans="1:10" x14ac:dyDescent="0.25">
      <c r="A5980">
        <v>5974</v>
      </c>
      <c r="B5980">
        <v>0</v>
      </c>
      <c r="C5980">
        <v>6903.4</v>
      </c>
      <c r="D5980">
        <f>MOD(A5980-1+'Peaker Keys'!$B$7,'Peaker Keys'!$B$5)</f>
        <v>5997</v>
      </c>
      <c r="E5980">
        <f>INT(D5980/'Peaker Keys'!$B$6)+1</f>
        <v>250</v>
      </c>
      <c r="F5980">
        <f>MOD(D5980,'Peaker Keys'!$B$6)</f>
        <v>21</v>
      </c>
      <c r="G5980" t="str">
        <f>VLOOKUP(E5980,Clustering!$A$6:$B$370,2,FALSE)</f>
        <v>Spring</v>
      </c>
      <c r="H5980">
        <f>IF('Peaker Keys'!$B$29&gt;0,MAX(0,MIN('Peaker Keys'!$B$10,B5980/'Peaker Keys'!$B$29)),0)</f>
        <v>0</v>
      </c>
      <c r="I5980">
        <f>MAX(0,MIN('Peaker Keys'!$B$10,C5980/'Peaker Keys'!$B$30))</f>
        <v>5.7828753708850808E-2</v>
      </c>
      <c r="J5980">
        <f>IF('Peaker Keys'!$B$31=1,H5980,I5980)</f>
        <v>0</v>
      </c>
    </row>
    <row r="5981" spans="1:10" x14ac:dyDescent="0.25">
      <c r="A5981">
        <v>5975</v>
      </c>
      <c r="B5981">
        <v>0</v>
      </c>
      <c r="C5981">
        <v>4990.3</v>
      </c>
      <c r="D5981">
        <f>MOD(A5981-1+'Peaker Keys'!$B$7,'Peaker Keys'!$B$5)</f>
        <v>5998</v>
      </c>
      <c r="E5981">
        <f>INT(D5981/'Peaker Keys'!$B$6)+1</f>
        <v>250</v>
      </c>
      <c r="F5981">
        <f>MOD(D5981,'Peaker Keys'!$B$6)</f>
        <v>22</v>
      </c>
      <c r="G5981" t="str">
        <f>VLOOKUP(E5981,Clustering!$A$6:$B$370,2,FALSE)</f>
        <v>Spring</v>
      </c>
      <c r="H5981">
        <f>IF('Peaker Keys'!$B$29&gt;0,MAX(0,MIN('Peaker Keys'!$B$10,B5981/'Peaker Keys'!$B$29)),0)</f>
        <v>0</v>
      </c>
      <c r="I5981">
        <f>MAX(0,MIN('Peaker Keys'!$B$10,C5981/'Peaker Keys'!$B$30))</f>
        <v>4.1802999917906862E-2</v>
      </c>
      <c r="J5981">
        <f>IF('Peaker Keys'!$B$31=1,H5981,I5981)</f>
        <v>0</v>
      </c>
    </row>
    <row r="5982" spans="1:10" x14ac:dyDescent="0.25">
      <c r="A5982">
        <v>5976</v>
      </c>
      <c r="B5982">
        <v>0</v>
      </c>
      <c r="C5982">
        <v>4990.3</v>
      </c>
      <c r="D5982">
        <f>MOD(A5982-1+'Peaker Keys'!$B$7,'Peaker Keys'!$B$5)</f>
        <v>5999</v>
      </c>
      <c r="E5982">
        <f>INT(D5982/'Peaker Keys'!$B$6)+1</f>
        <v>250</v>
      </c>
      <c r="F5982">
        <f>MOD(D5982,'Peaker Keys'!$B$6)</f>
        <v>23</v>
      </c>
      <c r="G5982" t="str">
        <f>VLOOKUP(E5982,Clustering!$A$6:$B$370,2,FALSE)</f>
        <v>Spring</v>
      </c>
      <c r="H5982">
        <f>IF('Peaker Keys'!$B$29&gt;0,MAX(0,MIN('Peaker Keys'!$B$10,B5982/'Peaker Keys'!$B$29)),0)</f>
        <v>0</v>
      </c>
      <c r="I5982">
        <f>MAX(0,MIN('Peaker Keys'!$B$10,C5982/'Peaker Keys'!$B$30))</f>
        <v>4.1802999917906862E-2</v>
      </c>
      <c r="J5982">
        <f>IF('Peaker Keys'!$B$31=1,H5982,I5982)</f>
        <v>0</v>
      </c>
    </row>
    <row r="5983" spans="1:10" x14ac:dyDescent="0.25">
      <c r="A5983">
        <v>5977</v>
      </c>
      <c r="B5983">
        <v>0</v>
      </c>
      <c r="C5983">
        <v>4990.3</v>
      </c>
      <c r="D5983">
        <f>MOD(A5983-1+'Peaker Keys'!$B$7,'Peaker Keys'!$B$5)</f>
        <v>6000</v>
      </c>
      <c r="E5983">
        <f>INT(D5983/'Peaker Keys'!$B$6)+1</f>
        <v>251</v>
      </c>
      <c r="F5983">
        <f>MOD(D5983,'Peaker Keys'!$B$6)</f>
        <v>0</v>
      </c>
      <c r="G5983" t="str">
        <f>VLOOKUP(E5983,Clustering!$A$6:$B$370,2,FALSE)</f>
        <v>Fall</v>
      </c>
      <c r="H5983">
        <f>IF('Peaker Keys'!$B$29&gt;0,MAX(0,MIN('Peaker Keys'!$B$10,B5983/'Peaker Keys'!$B$29)),0)</f>
        <v>0</v>
      </c>
      <c r="I5983">
        <f>MAX(0,MIN('Peaker Keys'!$B$10,C5983/'Peaker Keys'!$B$30))</f>
        <v>4.1802999917906862E-2</v>
      </c>
      <c r="J5983">
        <f>IF('Peaker Keys'!$B$31=1,H5983,I5983)</f>
        <v>0</v>
      </c>
    </row>
    <row r="5984" spans="1:10" x14ac:dyDescent="0.25">
      <c r="A5984">
        <v>5978</v>
      </c>
      <c r="B5984">
        <v>0</v>
      </c>
      <c r="C5984">
        <v>4919.6000000000004</v>
      </c>
      <c r="D5984">
        <f>MOD(A5984-1+'Peaker Keys'!$B$7,'Peaker Keys'!$B$5)</f>
        <v>6001</v>
      </c>
      <c r="E5984">
        <f>INT(D5984/'Peaker Keys'!$B$6)+1</f>
        <v>251</v>
      </c>
      <c r="F5984">
        <f>MOD(D5984,'Peaker Keys'!$B$6)</f>
        <v>1</v>
      </c>
      <c r="G5984" t="str">
        <f>VLOOKUP(E5984,Clustering!$A$6:$B$370,2,FALSE)</f>
        <v>Fall</v>
      </c>
      <c r="H5984">
        <f>IF('Peaker Keys'!$B$29&gt;0,MAX(0,MIN('Peaker Keys'!$B$10,B5984/'Peaker Keys'!$B$29)),0)</f>
        <v>0</v>
      </c>
      <c r="I5984">
        <f>MAX(0,MIN('Peaker Keys'!$B$10,C5984/'Peaker Keys'!$B$30))</f>
        <v>4.1210756546927955E-2</v>
      </c>
      <c r="J5984">
        <f>IF('Peaker Keys'!$B$31=1,H5984,I5984)</f>
        <v>0</v>
      </c>
    </row>
    <row r="5985" spans="1:10" x14ac:dyDescent="0.25">
      <c r="A5985">
        <v>5979</v>
      </c>
      <c r="B5985">
        <v>0</v>
      </c>
      <c r="C5985">
        <v>4919.6000000000004</v>
      </c>
      <c r="D5985">
        <f>MOD(A5985-1+'Peaker Keys'!$B$7,'Peaker Keys'!$B$5)</f>
        <v>6002</v>
      </c>
      <c r="E5985">
        <f>INT(D5985/'Peaker Keys'!$B$6)+1</f>
        <v>251</v>
      </c>
      <c r="F5985">
        <f>MOD(D5985,'Peaker Keys'!$B$6)</f>
        <v>2</v>
      </c>
      <c r="G5985" t="str">
        <f>VLOOKUP(E5985,Clustering!$A$6:$B$370,2,FALSE)</f>
        <v>Fall</v>
      </c>
      <c r="H5985">
        <f>IF('Peaker Keys'!$B$29&gt;0,MAX(0,MIN('Peaker Keys'!$B$10,B5985/'Peaker Keys'!$B$29)),0)</f>
        <v>0</v>
      </c>
      <c r="I5985">
        <f>MAX(0,MIN('Peaker Keys'!$B$10,C5985/'Peaker Keys'!$B$30))</f>
        <v>4.1210756546927955E-2</v>
      </c>
      <c r="J5985">
        <f>IF('Peaker Keys'!$B$31=1,H5985,I5985)</f>
        <v>0</v>
      </c>
    </row>
    <row r="5986" spans="1:10" x14ac:dyDescent="0.25">
      <c r="A5986">
        <v>5980</v>
      </c>
      <c r="B5986">
        <v>0</v>
      </c>
      <c r="C5986">
        <v>4919.6000000000004</v>
      </c>
      <c r="D5986">
        <f>MOD(A5986-1+'Peaker Keys'!$B$7,'Peaker Keys'!$B$5)</f>
        <v>6003</v>
      </c>
      <c r="E5986">
        <f>INT(D5986/'Peaker Keys'!$B$6)+1</f>
        <v>251</v>
      </c>
      <c r="F5986">
        <f>MOD(D5986,'Peaker Keys'!$B$6)</f>
        <v>3</v>
      </c>
      <c r="G5986" t="str">
        <f>VLOOKUP(E5986,Clustering!$A$6:$B$370,2,FALSE)</f>
        <v>Fall</v>
      </c>
      <c r="H5986">
        <f>IF('Peaker Keys'!$B$29&gt;0,MAX(0,MIN('Peaker Keys'!$B$10,B5986/'Peaker Keys'!$B$29)),0)</f>
        <v>0</v>
      </c>
      <c r="I5986">
        <f>MAX(0,MIN('Peaker Keys'!$B$10,C5986/'Peaker Keys'!$B$30))</f>
        <v>4.1210756546927955E-2</v>
      </c>
      <c r="J5986">
        <f>IF('Peaker Keys'!$B$31=1,H5986,I5986)</f>
        <v>0</v>
      </c>
    </row>
    <row r="5987" spans="1:10" x14ac:dyDescent="0.25">
      <c r="A5987">
        <v>5981</v>
      </c>
      <c r="B5987">
        <v>0</v>
      </c>
      <c r="C5987">
        <v>4919.6000000000004</v>
      </c>
      <c r="D5987">
        <f>MOD(A5987-1+'Peaker Keys'!$B$7,'Peaker Keys'!$B$5)</f>
        <v>6004</v>
      </c>
      <c r="E5987">
        <f>INT(D5987/'Peaker Keys'!$B$6)+1</f>
        <v>251</v>
      </c>
      <c r="F5987">
        <f>MOD(D5987,'Peaker Keys'!$B$6)</f>
        <v>4</v>
      </c>
      <c r="G5987" t="str">
        <f>VLOOKUP(E5987,Clustering!$A$6:$B$370,2,FALSE)</f>
        <v>Fall</v>
      </c>
      <c r="H5987">
        <f>IF('Peaker Keys'!$B$29&gt;0,MAX(0,MIN('Peaker Keys'!$B$10,B5987/'Peaker Keys'!$B$29)),0)</f>
        <v>0</v>
      </c>
      <c r="I5987">
        <f>MAX(0,MIN('Peaker Keys'!$B$10,C5987/'Peaker Keys'!$B$30))</f>
        <v>4.1210756546927955E-2</v>
      </c>
      <c r="J5987">
        <f>IF('Peaker Keys'!$B$31=1,H5987,I5987)</f>
        <v>0</v>
      </c>
    </row>
    <row r="5988" spans="1:10" x14ac:dyDescent="0.25">
      <c r="A5988">
        <v>5982</v>
      </c>
      <c r="B5988">
        <v>0</v>
      </c>
      <c r="C5988">
        <v>4919.6000000000004</v>
      </c>
      <c r="D5988">
        <f>MOD(A5988-1+'Peaker Keys'!$B$7,'Peaker Keys'!$B$5)</f>
        <v>6005</v>
      </c>
      <c r="E5988">
        <f>INT(D5988/'Peaker Keys'!$B$6)+1</f>
        <v>251</v>
      </c>
      <c r="F5988">
        <f>MOD(D5988,'Peaker Keys'!$B$6)</f>
        <v>5</v>
      </c>
      <c r="G5988" t="str">
        <f>VLOOKUP(E5988,Clustering!$A$6:$B$370,2,FALSE)</f>
        <v>Fall</v>
      </c>
      <c r="H5988">
        <f>IF('Peaker Keys'!$B$29&gt;0,MAX(0,MIN('Peaker Keys'!$B$10,B5988/'Peaker Keys'!$B$29)),0)</f>
        <v>0</v>
      </c>
      <c r="I5988">
        <f>MAX(0,MIN('Peaker Keys'!$B$10,C5988/'Peaker Keys'!$B$30))</f>
        <v>4.1210756546927955E-2</v>
      </c>
      <c r="J5988">
        <f>IF('Peaker Keys'!$B$31=1,H5988,I5988)</f>
        <v>0</v>
      </c>
    </row>
    <row r="5989" spans="1:10" x14ac:dyDescent="0.25">
      <c r="A5989">
        <v>5983</v>
      </c>
      <c r="B5989">
        <v>0</v>
      </c>
      <c r="C5989">
        <v>4919.6000000000004</v>
      </c>
      <c r="D5989">
        <f>MOD(A5989-1+'Peaker Keys'!$B$7,'Peaker Keys'!$B$5)</f>
        <v>6006</v>
      </c>
      <c r="E5989">
        <f>INT(D5989/'Peaker Keys'!$B$6)+1</f>
        <v>251</v>
      </c>
      <c r="F5989">
        <f>MOD(D5989,'Peaker Keys'!$B$6)</f>
        <v>6</v>
      </c>
      <c r="G5989" t="str">
        <f>VLOOKUP(E5989,Clustering!$A$6:$B$370,2,FALSE)</f>
        <v>Fall</v>
      </c>
      <c r="H5989">
        <f>IF('Peaker Keys'!$B$29&gt;0,MAX(0,MIN('Peaker Keys'!$B$10,B5989/'Peaker Keys'!$B$29)),0)</f>
        <v>0</v>
      </c>
      <c r="I5989">
        <f>MAX(0,MIN('Peaker Keys'!$B$10,C5989/'Peaker Keys'!$B$30))</f>
        <v>4.1210756546927955E-2</v>
      </c>
      <c r="J5989">
        <f>IF('Peaker Keys'!$B$31=1,H5989,I5989)</f>
        <v>0</v>
      </c>
    </row>
    <row r="5990" spans="1:10" x14ac:dyDescent="0.25">
      <c r="A5990">
        <v>5984</v>
      </c>
      <c r="B5990">
        <v>0</v>
      </c>
      <c r="C5990">
        <v>4919.6000000000004</v>
      </c>
      <c r="D5990">
        <f>MOD(A5990-1+'Peaker Keys'!$B$7,'Peaker Keys'!$B$5)</f>
        <v>6007</v>
      </c>
      <c r="E5990">
        <f>INT(D5990/'Peaker Keys'!$B$6)+1</f>
        <v>251</v>
      </c>
      <c r="F5990">
        <f>MOD(D5990,'Peaker Keys'!$B$6)</f>
        <v>7</v>
      </c>
      <c r="G5990" t="str">
        <f>VLOOKUP(E5990,Clustering!$A$6:$B$370,2,FALSE)</f>
        <v>Fall</v>
      </c>
      <c r="H5990">
        <f>IF('Peaker Keys'!$B$29&gt;0,MAX(0,MIN('Peaker Keys'!$B$10,B5990/'Peaker Keys'!$B$29)),0)</f>
        <v>0</v>
      </c>
      <c r="I5990">
        <f>MAX(0,MIN('Peaker Keys'!$B$10,C5990/'Peaker Keys'!$B$30))</f>
        <v>4.1210756546927955E-2</v>
      </c>
      <c r="J5990">
        <f>IF('Peaker Keys'!$B$31=1,H5990,I5990)</f>
        <v>0</v>
      </c>
    </row>
    <row r="5991" spans="1:10" x14ac:dyDescent="0.25">
      <c r="A5991">
        <v>5985</v>
      </c>
      <c r="B5991">
        <v>0</v>
      </c>
      <c r="C5991">
        <v>4919.6000000000004</v>
      </c>
      <c r="D5991">
        <f>MOD(A5991-1+'Peaker Keys'!$B$7,'Peaker Keys'!$B$5)</f>
        <v>6008</v>
      </c>
      <c r="E5991">
        <f>INT(D5991/'Peaker Keys'!$B$6)+1</f>
        <v>251</v>
      </c>
      <c r="F5991">
        <f>MOD(D5991,'Peaker Keys'!$B$6)</f>
        <v>8</v>
      </c>
      <c r="G5991" t="str">
        <f>VLOOKUP(E5991,Clustering!$A$6:$B$370,2,FALSE)</f>
        <v>Fall</v>
      </c>
      <c r="H5991">
        <f>IF('Peaker Keys'!$B$29&gt;0,MAX(0,MIN('Peaker Keys'!$B$10,B5991/'Peaker Keys'!$B$29)),0)</f>
        <v>0</v>
      </c>
      <c r="I5991">
        <f>MAX(0,MIN('Peaker Keys'!$B$10,C5991/'Peaker Keys'!$B$30))</f>
        <v>4.1210756546927955E-2</v>
      </c>
      <c r="J5991">
        <f>IF('Peaker Keys'!$B$31=1,H5991,I5991)</f>
        <v>0</v>
      </c>
    </row>
    <row r="5992" spans="1:10" x14ac:dyDescent="0.25">
      <c r="A5992">
        <v>5986</v>
      </c>
      <c r="B5992">
        <v>0</v>
      </c>
      <c r="C5992">
        <v>4919.6000000000004</v>
      </c>
      <c r="D5992">
        <f>MOD(A5992-1+'Peaker Keys'!$B$7,'Peaker Keys'!$B$5)</f>
        <v>6009</v>
      </c>
      <c r="E5992">
        <f>INT(D5992/'Peaker Keys'!$B$6)+1</f>
        <v>251</v>
      </c>
      <c r="F5992">
        <f>MOD(D5992,'Peaker Keys'!$B$6)</f>
        <v>9</v>
      </c>
      <c r="G5992" t="str">
        <f>VLOOKUP(E5992,Clustering!$A$6:$B$370,2,FALSE)</f>
        <v>Fall</v>
      </c>
      <c r="H5992">
        <f>IF('Peaker Keys'!$B$29&gt;0,MAX(0,MIN('Peaker Keys'!$B$10,B5992/'Peaker Keys'!$B$29)),0)</f>
        <v>0</v>
      </c>
      <c r="I5992">
        <f>MAX(0,MIN('Peaker Keys'!$B$10,C5992/'Peaker Keys'!$B$30))</f>
        <v>4.1210756546927955E-2</v>
      </c>
      <c r="J5992">
        <f>IF('Peaker Keys'!$B$31=1,H5992,I5992)</f>
        <v>0</v>
      </c>
    </row>
    <row r="5993" spans="1:10" x14ac:dyDescent="0.25">
      <c r="A5993">
        <v>5987</v>
      </c>
      <c r="B5993">
        <v>0</v>
      </c>
      <c r="C5993">
        <v>4983.3</v>
      </c>
      <c r="D5993">
        <f>MOD(A5993-1+'Peaker Keys'!$B$7,'Peaker Keys'!$B$5)</f>
        <v>6010</v>
      </c>
      <c r="E5993">
        <f>INT(D5993/'Peaker Keys'!$B$6)+1</f>
        <v>251</v>
      </c>
      <c r="F5993">
        <f>MOD(D5993,'Peaker Keys'!$B$6)</f>
        <v>10</v>
      </c>
      <c r="G5993" t="str">
        <f>VLOOKUP(E5993,Clustering!$A$6:$B$370,2,FALSE)</f>
        <v>Fall</v>
      </c>
      <c r="H5993">
        <f>IF('Peaker Keys'!$B$29&gt;0,MAX(0,MIN('Peaker Keys'!$B$10,B5993/'Peaker Keys'!$B$29)),0)</f>
        <v>0</v>
      </c>
      <c r="I5993">
        <f>MAX(0,MIN('Peaker Keys'!$B$10,C5993/'Peaker Keys'!$B$30))</f>
        <v>4.1744361960384196E-2</v>
      </c>
      <c r="J5993">
        <f>IF('Peaker Keys'!$B$31=1,H5993,I5993)</f>
        <v>0</v>
      </c>
    </row>
    <row r="5994" spans="1:10" x14ac:dyDescent="0.25">
      <c r="A5994">
        <v>5988</v>
      </c>
      <c r="B5994">
        <v>0</v>
      </c>
      <c r="C5994">
        <v>4936</v>
      </c>
      <c r="D5994">
        <f>MOD(A5994-1+'Peaker Keys'!$B$7,'Peaker Keys'!$B$5)</f>
        <v>6011</v>
      </c>
      <c r="E5994">
        <f>INT(D5994/'Peaker Keys'!$B$6)+1</f>
        <v>251</v>
      </c>
      <c r="F5994">
        <f>MOD(D5994,'Peaker Keys'!$B$6)</f>
        <v>11</v>
      </c>
      <c r="G5994" t="str">
        <f>VLOOKUP(E5994,Clustering!$A$6:$B$370,2,FALSE)</f>
        <v>Fall</v>
      </c>
      <c r="H5994">
        <f>IF('Peaker Keys'!$B$29&gt;0,MAX(0,MIN('Peaker Keys'!$B$10,B5994/'Peaker Keys'!$B$29)),0)</f>
        <v>0</v>
      </c>
      <c r="I5994">
        <f>MAX(0,MIN('Peaker Keys'!$B$10,C5994/'Peaker Keys'!$B$30))</f>
        <v>4.1348136904552482E-2</v>
      </c>
      <c r="J5994">
        <f>IF('Peaker Keys'!$B$31=1,H5994,I5994)</f>
        <v>0</v>
      </c>
    </row>
    <row r="5995" spans="1:10" x14ac:dyDescent="0.25">
      <c r="A5995">
        <v>5989</v>
      </c>
      <c r="B5995">
        <v>0</v>
      </c>
      <c r="C5995">
        <v>5176.3999999999996</v>
      </c>
      <c r="D5995">
        <f>MOD(A5995-1+'Peaker Keys'!$B$7,'Peaker Keys'!$B$5)</f>
        <v>6012</v>
      </c>
      <c r="E5995">
        <f>INT(D5995/'Peaker Keys'!$B$6)+1</f>
        <v>251</v>
      </c>
      <c r="F5995">
        <f>MOD(D5995,'Peaker Keys'!$B$6)</f>
        <v>12</v>
      </c>
      <c r="G5995" t="str">
        <f>VLOOKUP(E5995,Clustering!$A$6:$B$370,2,FALSE)</f>
        <v>Fall</v>
      </c>
      <c r="H5995">
        <f>IF('Peaker Keys'!$B$29&gt;0,MAX(0,MIN('Peaker Keys'!$B$10,B5995/'Peaker Keys'!$B$29)),0)</f>
        <v>0</v>
      </c>
      <c r="I5995">
        <f>MAX(0,MIN('Peaker Keys'!$B$10,C5995/'Peaker Keys'!$B$30))</f>
        <v>4.3361931902902238E-2</v>
      </c>
      <c r="J5995">
        <f>IF('Peaker Keys'!$B$31=1,H5995,I5995)</f>
        <v>0</v>
      </c>
    </row>
    <row r="5996" spans="1:10" x14ac:dyDescent="0.25">
      <c r="A5996">
        <v>5990</v>
      </c>
      <c r="B5996">
        <v>0</v>
      </c>
      <c r="C5996">
        <v>5707.4</v>
      </c>
      <c r="D5996">
        <f>MOD(A5996-1+'Peaker Keys'!$B$7,'Peaker Keys'!$B$5)</f>
        <v>6013</v>
      </c>
      <c r="E5996">
        <f>INT(D5996/'Peaker Keys'!$B$6)+1</f>
        <v>251</v>
      </c>
      <c r="F5996">
        <f>MOD(D5996,'Peaker Keys'!$B$6)</f>
        <v>13</v>
      </c>
      <c r="G5996" t="str">
        <f>VLOOKUP(E5996,Clustering!$A$6:$B$370,2,FALSE)</f>
        <v>Fall</v>
      </c>
      <c r="H5996">
        <f>IF('Peaker Keys'!$B$29&gt;0,MAX(0,MIN('Peaker Keys'!$B$10,B5996/'Peaker Keys'!$B$29)),0)</f>
        <v>0</v>
      </c>
      <c r="I5996">
        <f>MAX(0,MIN('Peaker Keys'!$B$10,C5996/'Peaker Keys'!$B$30))</f>
        <v>4.7810039823550005E-2</v>
      </c>
      <c r="J5996">
        <f>IF('Peaker Keys'!$B$31=1,H5996,I5996)</f>
        <v>0</v>
      </c>
    </row>
    <row r="5997" spans="1:10" x14ac:dyDescent="0.25">
      <c r="A5997">
        <v>5991</v>
      </c>
      <c r="B5997">
        <v>0</v>
      </c>
      <c r="C5997">
        <v>6382.6</v>
      </c>
      <c r="D5997">
        <f>MOD(A5997-1+'Peaker Keys'!$B$7,'Peaker Keys'!$B$5)</f>
        <v>6014</v>
      </c>
      <c r="E5997">
        <f>INT(D5997/'Peaker Keys'!$B$6)+1</f>
        <v>251</v>
      </c>
      <c r="F5997">
        <f>MOD(D5997,'Peaker Keys'!$B$6)</f>
        <v>14</v>
      </c>
      <c r="G5997" t="str">
        <f>VLOOKUP(E5997,Clustering!$A$6:$B$370,2,FALSE)</f>
        <v>Fall</v>
      </c>
      <c r="H5997">
        <f>IF('Peaker Keys'!$B$29&gt;0,MAX(0,MIN('Peaker Keys'!$B$10,B5997/'Peaker Keys'!$B$29)),0)</f>
        <v>0</v>
      </c>
      <c r="I5997">
        <f>MAX(0,MIN('Peaker Keys'!$B$10,C5997/'Peaker Keys'!$B$30))</f>
        <v>5.3466089669164642E-2</v>
      </c>
      <c r="J5997">
        <f>IF('Peaker Keys'!$B$31=1,H5997,I5997)</f>
        <v>0</v>
      </c>
    </row>
    <row r="5998" spans="1:10" x14ac:dyDescent="0.25">
      <c r="A5998">
        <v>5992</v>
      </c>
      <c r="B5998">
        <v>0</v>
      </c>
      <c r="C5998">
        <v>8859.7999999999993</v>
      </c>
      <c r="D5998">
        <f>MOD(A5998-1+'Peaker Keys'!$B$7,'Peaker Keys'!$B$5)</f>
        <v>6015</v>
      </c>
      <c r="E5998">
        <f>INT(D5998/'Peaker Keys'!$B$6)+1</f>
        <v>251</v>
      </c>
      <c r="F5998">
        <f>MOD(D5998,'Peaker Keys'!$B$6)</f>
        <v>15</v>
      </c>
      <c r="G5998" t="str">
        <f>VLOOKUP(E5998,Clustering!$A$6:$B$370,2,FALSE)</f>
        <v>Fall</v>
      </c>
      <c r="H5998">
        <f>IF('Peaker Keys'!$B$29&gt;0,MAX(0,MIN('Peaker Keys'!$B$10,B5998/'Peaker Keys'!$B$29)),0)</f>
        <v>0</v>
      </c>
      <c r="I5998">
        <f>MAX(0,MIN('Peaker Keys'!$B$10,C5998/'Peaker Keys'!$B$30))</f>
        <v>7.4217225151327809E-2</v>
      </c>
      <c r="J5998">
        <f>IF('Peaker Keys'!$B$31=1,H5998,I5998)</f>
        <v>0</v>
      </c>
    </row>
    <row r="5999" spans="1:10" x14ac:dyDescent="0.25">
      <c r="A5999">
        <v>5993</v>
      </c>
      <c r="B5999">
        <v>0</v>
      </c>
      <c r="C5999">
        <v>16632.099999999999</v>
      </c>
      <c r="D5999">
        <f>MOD(A5999-1+'Peaker Keys'!$B$7,'Peaker Keys'!$B$5)</f>
        <v>6016</v>
      </c>
      <c r="E5999">
        <f>INT(D5999/'Peaker Keys'!$B$6)+1</f>
        <v>251</v>
      </c>
      <c r="F5999">
        <f>MOD(D5999,'Peaker Keys'!$B$6)</f>
        <v>16</v>
      </c>
      <c r="G5999" t="str">
        <f>VLOOKUP(E5999,Clustering!$A$6:$B$370,2,FALSE)</f>
        <v>Fall</v>
      </c>
      <c r="H5999">
        <f>IF('Peaker Keys'!$B$29&gt;0,MAX(0,MIN('Peaker Keys'!$B$10,B5999/'Peaker Keys'!$B$29)),0)</f>
        <v>0</v>
      </c>
      <c r="I5999">
        <f>MAX(0,MIN('Peaker Keys'!$B$10,C5999/'Peaker Keys'!$B$30))</f>
        <v>0.1393246247589561</v>
      </c>
      <c r="J5999">
        <f>IF('Peaker Keys'!$B$31=1,H5999,I5999)</f>
        <v>0</v>
      </c>
    </row>
    <row r="6000" spans="1:10" x14ac:dyDescent="0.25">
      <c r="A6000">
        <v>5994</v>
      </c>
      <c r="B6000">
        <v>0</v>
      </c>
      <c r="C6000">
        <v>25224.3</v>
      </c>
      <c r="D6000">
        <f>MOD(A6000-1+'Peaker Keys'!$B$7,'Peaker Keys'!$B$5)</f>
        <v>6017</v>
      </c>
      <c r="E6000">
        <f>INT(D6000/'Peaker Keys'!$B$6)+1</f>
        <v>251</v>
      </c>
      <c r="F6000">
        <f>MOD(D6000,'Peaker Keys'!$B$6)</f>
        <v>17</v>
      </c>
      <c r="G6000" t="str">
        <f>VLOOKUP(E6000,Clustering!$A$6:$B$370,2,FALSE)</f>
        <v>Fall</v>
      </c>
      <c r="H6000">
        <f>IF('Peaker Keys'!$B$29&gt;0,MAX(0,MIN('Peaker Keys'!$B$10,B6000/'Peaker Keys'!$B$29)),0)</f>
        <v>0</v>
      </c>
      <c r="I6000">
        <f>MAX(0,MIN('Peaker Keys'!$B$10,C6000/'Peaker Keys'!$B$30))</f>
        <v>0.21130020456270324</v>
      </c>
      <c r="J6000">
        <f>IF('Peaker Keys'!$B$31=1,H6000,I6000)</f>
        <v>0</v>
      </c>
    </row>
    <row r="6001" spans="1:10" x14ac:dyDescent="0.25">
      <c r="A6001">
        <v>5995</v>
      </c>
      <c r="B6001">
        <v>0</v>
      </c>
      <c r="C6001">
        <v>28038</v>
      </c>
      <c r="D6001">
        <f>MOD(A6001-1+'Peaker Keys'!$B$7,'Peaker Keys'!$B$5)</f>
        <v>6018</v>
      </c>
      <c r="E6001">
        <f>INT(D6001/'Peaker Keys'!$B$6)+1</f>
        <v>251</v>
      </c>
      <c r="F6001">
        <f>MOD(D6001,'Peaker Keys'!$B$6)</f>
        <v>18</v>
      </c>
      <c r="G6001" t="str">
        <f>VLOOKUP(E6001,Clustering!$A$6:$B$370,2,FALSE)</f>
        <v>Fall</v>
      </c>
      <c r="H6001">
        <f>IF('Peaker Keys'!$B$29&gt;0,MAX(0,MIN('Peaker Keys'!$B$10,B6001/'Peaker Keys'!$B$29)),0)</f>
        <v>0</v>
      </c>
      <c r="I6001">
        <f>MAX(0,MIN('Peaker Keys'!$B$10,C6001/'Peaker Keys'!$B$30))</f>
        <v>0.23487015043149159</v>
      </c>
      <c r="J6001">
        <f>IF('Peaker Keys'!$B$31=1,H6001,I6001)</f>
        <v>0</v>
      </c>
    </row>
    <row r="6002" spans="1:10" x14ac:dyDescent="0.25">
      <c r="A6002">
        <v>5996</v>
      </c>
      <c r="B6002">
        <v>0</v>
      </c>
      <c r="C6002">
        <v>20901.8</v>
      </c>
      <c r="D6002">
        <f>MOD(A6002-1+'Peaker Keys'!$B$7,'Peaker Keys'!$B$5)</f>
        <v>6019</v>
      </c>
      <c r="E6002">
        <f>INT(D6002/'Peaker Keys'!$B$6)+1</f>
        <v>251</v>
      </c>
      <c r="F6002">
        <f>MOD(D6002,'Peaker Keys'!$B$6)</f>
        <v>19</v>
      </c>
      <c r="G6002" t="str">
        <f>VLOOKUP(E6002,Clustering!$A$6:$B$370,2,FALSE)</f>
        <v>Fall</v>
      </c>
      <c r="H6002">
        <f>IF('Peaker Keys'!$B$29&gt;0,MAX(0,MIN('Peaker Keys'!$B$10,B6002/'Peaker Keys'!$B$29)),0)</f>
        <v>0</v>
      </c>
      <c r="I6002">
        <f>MAX(0,MIN('Peaker Keys'!$B$10,C6002/'Peaker Keys'!$B$30))</f>
        <v>0.17509126579245848</v>
      </c>
      <c r="J6002">
        <f>IF('Peaker Keys'!$B$31=1,H6002,I6002)</f>
        <v>0</v>
      </c>
    </row>
    <row r="6003" spans="1:10" x14ac:dyDescent="0.25">
      <c r="A6003">
        <v>5997</v>
      </c>
      <c r="B6003">
        <v>0</v>
      </c>
      <c r="C6003">
        <v>12854.6</v>
      </c>
      <c r="D6003">
        <f>MOD(A6003-1+'Peaker Keys'!$B$7,'Peaker Keys'!$B$5)</f>
        <v>6020</v>
      </c>
      <c r="E6003">
        <f>INT(D6003/'Peaker Keys'!$B$6)+1</f>
        <v>251</v>
      </c>
      <c r="F6003">
        <f>MOD(D6003,'Peaker Keys'!$B$6)</f>
        <v>20</v>
      </c>
      <c r="G6003" t="str">
        <f>VLOOKUP(E6003,Clustering!$A$6:$B$370,2,FALSE)</f>
        <v>Fall</v>
      </c>
      <c r="H6003">
        <f>IF('Peaker Keys'!$B$29&gt;0,MAX(0,MIN('Peaker Keys'!$B$10,B6003/'Peaker Keys'!$B$29)),0)</f>
        <v>0</v>
      </c>
      <c r="I6003">
        <f>MAX(0,MIN('Peaker Keys'!$B$10,C6003/'Peaker Keys'!$B$30))</f>
        <v>0.10768106982440445</v>
      </c>
      <c r="J6003">
        <f>IF('Peaker Keys'!$B$31=1,H6003,I6003)</f>
        <v>0</v>
      </c>
    </row>
    <row r="6004" spans="1:10" x14ac:dyDescent="0.25">
      <c r="A6004">
        <v>5998</v>
      </c>
      <c r="B6004">
        <v>0</v>
      </c>
      <c r="C6004">
        <v>7373.7</v>
      </c>
      <c r="D6004">
        <f>MOD(A6004-1+'Peaker Keys'!$B$7,'Peaker Keys'!$B$5)</f>
        <v>6021</v>
      </c>
      <c r="E6004">
        <f>INT(D6004/'Peaker Keys'!$B$6)+1</f>
        <v>251</v>
      </c>
      <c r="F6004">
        <f>MOD(D6004,'Peaker Keys'!$B$6)</f>
        <v>21</v>
      </c>
      <c r="G6004" t="str">
        <f>VLOOKUP(E6004,Clustering!$A$6:$B$370,2,FALSE)</f>
        <v>Fall</v>
      </c>
      <c r="H6004">
        <f>IF('Peaker Keys'!$B$29&gt;0,MAX(0,MIN('Peaker Keys'!$B$10,B6004/'Peaker Keys'!$B$29)),0)</f>
        <v>0</v>
      </c>
      <c r="I6004">
        <f>MAX(0,MIN('Peaker Keys'!$B$10,C6004/'Peaker Keys'!$B$30))</f>
        <v>6.1768386769266333E-2</v>
      </c>
      <c r="J6004">
        <f>IF('Peaker Keys'!$B$31=1,H6004,I6004)</f>
        <v>0</v>
      </c>
    </row>
    <row r="6005" spans="1:10" x14ac:dyDescent="0.25">
      <c r="A6005">
        <v>5999</v>
      </c>
      <c r="B6005">
        <v>0</v>
      </c>
      <c r="C6005">
        <v>3380.6</v>
      </c>
      <c r="D6005">
        <f>MOD(A6005-1+'Peaker Keys'!$B$7,'Peaker Keys'!$B$5)</f>
        <v>6022</v>
      </c>
      <c r="E6005">
        <f>INT(D6005/'Peaker Keys'!$B$6)+1</f>
        <v>251</v>
      </c>
      <c r="F6005">
        <f>MOD(D6005,'Peaker Keys'!$B$6)</f>
        <v>22</v>
      </c>
      <c r="G6005" t="str">
        <f>VLOOKUP(E6005,Clustering!$A$6:$B$370,2,FALSE)</f>
        <v>Fall</v>
      </c>
      <c r="H6005">
        <f>IF('Peaker Keys'!$B$29&gt;0,MAX(0,MIN('Peaker Keys'!$B$10,B6005/'Peaker Keys'!$B$29)),0)</f>
        <v>0</v>
      </c>
      <c r="I6005">
        <f>MAX(0,MIN('Peaker Keys'!$B$10,C6005/'Peaker Keys'!$B$30))</f>
        <v>2.8318782743016635E-2</v>
      </c>
      <c r="J6005">
        <f>IF('Peaker Keys'!$B$31=1,H6005,I6005)</f>
        <v>0</v>
      </c>
    </row>
    <row r="6006" spans="1:10" x14ac:dyDescent="0.25">
      <c r="A6006">
        <v>6000</v>
      </c>
      <c r="B6006">
        <v>0</v>
      </c>
      <c r="C6006">
        <v>3073.2</v>
      </c>
      <c r="D6006">
        <f>MOD(A6006-1+'Peaker Keys'!$B$7,'Peaker Keys'!$B$5)</f>
        <v>6023</v>
      </c>
      <c r="E6006">
        <f>INT(D6006/'Peaker Keys'!$B$6)+1</f>
        <v>251</v>
      </c>
      <c r="F6006">
        <f>MOD(D6006,'Peaker Keys'!$B$6)</f>
        <v>23</v>
      </c>
      <c r="G6006" t="str">
        <f>VLOOKUP(E6006,Clustering!$A$6:$B$370,2,FALSE)</f>
        <v>Fall</v>
      </c>
      <c r="H6006">
        <f>IF('Peaker Keys'!$B$29&gt;0,MAX(0,MIN('Peaker Keys'!$B$10,B6006/'Peaker Keys'!$B$29)),0)</f>
        <v>0</v>
      </c>
      <c r="I6006">
        <f>MAX(0,MIN('Peaker Keys'!$B$10,C6006/'Peaker Keys'!$B$30))</f>
        <v>2.574373872266424E-2</v>
      </c>
      <c r="J6006">
        <f>IF('Peaker Keys'!$B$31=1,H6006,I6006)</f>
        <v>0</v>
      </c>
    </row>
    <row r="6007" spans="1:10" x14ac:dyDescent="0.25">
      <c r="A6007">
        <v>6001</v>
      </c>
      <c r="B6007">
        <v>0</v>
      </c>
      <c r="C6007">
        <v>2276.1999999999998</v>
      </c>
      <c r="D6007">
        <f>MOD(A6007-1+'Peaker Keys'!$B$7,'Peaker Keys'!$B$5)</f>
        <v>6024</v>
      </c>
      <c r="E6007">
        <f>INT(D6007/'Peaker Keys'!$B$6)+1</f>
        <v>252</v>
      </c>
      <c r="F6007">
        <f>MOD(D6007,'Peaker Keys'!$B$6)</f>
        <v>0</v>
      </c>
      <c r="G6007" t="str">
        <f>VLOOKUP(E6007,Clustering!$A$6:$B$370,2,FALSE)</f>
        <v>Summer</v>
      </c>
      <c r="H6007">
        <f>IF('Peaker Keys'!$B$29&gt;0,MAX(0,MIN('Peaker Keys'!$B$10,B6007/'Peaker Keys'!$B$29)),0)</f>
        <v>0</v>
      </c>
      <c r="I6007">
        <f>MAX(0,MIN('Peaker Keys'!$B$10,C6007/'Peaker Keys'!$B$30))</f>
        <v>1.9067388416155257E-2</v>
      </c>
      <c r="J6007">
        <f>IF('Peaker Keys'!$B$31=1,H6007,I6007)</f>
        <v>0</v>
      </c>
    </row>
    <row r="6008" spans="1:10" x14ac:dyDescent="0.25">
      <c r="A6008">
        <v>6002</v>
      </c>
      <c r="B6008">
        <v>0</v>
      </c>
      <c r="C6008">
        <v>2276.1999999999998</v>
      </c>
      <c r="D6008">
        <f>MOD(A6008-1+'Peaker Keys'!$B$7,'Peaker Keys'!$B$5)</f>
        <v>6025</v>
      </c>
      <c r="E6008">
        <f>INT(D6008/'Peaker Keys'!$B$6)+1</f>
        <v>252</v>
      </c>
      <c r="F6008">
        <f>MOD(D6008,'Peaker Keys'!$B$6)</f>
        <v>1</v>
      </c>
      <c r="G6008" t="str">
        <f>VLOOKUP(E6008,Clustering!$A$6:$B$370,2,FALSE)</f>
        <v>Summer</v>
      </c>
      <c r="H6008">
        <f>IF('Peaker Keys'!$B$29&gt;0,MAX(0,MIN('Peaker Keys'!$B$10,B6008/'Peaker Keys'!$B$29)),0)</f>
        <v>0</v>
      </c>
      <c r="I6008">
        <f>MAX(0,MIN('Peaker Keys'!$B$10,C6008/'Peaker Keys'!$B$30))</f>
        <v>1.9067388416155257E-2</v>
      </c>
      <c r="J6008">
        <f>IF('Peaker Keys'!$B$31=1,H6008,I6008)</f>
        <v>0</v>
      </c>
    </row>
    <row r="6009" spans="1:10" x14ac:dyDescent="0.25">
      <c r="A6009">
        <v>6003</v>
      </c>
      <c r="B6009">
        <v>0</v>
      </c>
      <c r="C6009">
        <v>2257.1</v>
      </c>
      <c r="D6009">
        <f>MOD(A6009-1+'Peaker Keys'!$B$7,'Peaker Keys'!$B$5)</f>
        <v>6026</v>
      </c>
      <c r="E6009">
        <f>INT(D6009/'Peaker Keys'!$B$6)+1</f>
        <v>252</v>
      </c>
      <c r="F6009">
        <f>MOD(D6009,'Peaker Keys'!$B$6)</f>
        <v>2</v>
      </c>
      <c r="G6009" t="str">
        <f>VLOOKUP(E6009,Clustering!$A$6:$B$370,2,FALSE)</f>
        <v>Summer</v>
      </c>
      <c r="H6009">
        <f>IF('Peaker Keys'!$B$29&gt;0,MAX(0,MIN('Peaker Keys'!$B$10,B6009/'Peaker Keys'!$B$29)),0)</f>
        <v>0</v>
      </c>
      <c r="I6009">
        <f>MAX(0,MIN('Peaker Keys'!$B$10,C6009/'Peaker Keys'!$B$30))</f>
        <v>1.8907390560629133E-2</v>
      </c>
      <c r="J6009">
        <f>IF('Peaker Keys'!$B$31=1,H6009,I6009)</f>
        <v>0</v>
      </c>
    </row>
    <row r="6010" spans="1:10" x14ac:dyDescent="0.25">
      <c r="A6010">
        <v>6004</v>
      </c>
      <c r="B6010">
        <v>0</v>
      </c>
      <c r="C6010">
        <v>2217.4</v>
      </c>
      <c r="D6010">
        <f>MOD(A6010-1+'Peaker Keys'!$B$7,'Peaker Keys'!$B$5)</f>
        <v>6027</v>
      </c>
      <c r="E6010">
        <f>INT(D6010/'Peaker Keys'!$B$6)+1</f>
        <v>252</v>
      </c>
      <c r="F6010">
        <f>MOD(D6010,'Peaker Keys'!$B$6)</f>
        <v>3</v>
      </c>
      <c r="G6010" t="str">
        <f>VLOOKUP(E6010,Clustering!$A$6:$B$370,2,FALSE)</f>
        <v>Summer</v>
      </c>
      <c r="H6010">
        <f>IF('Peaker Keys'!$B$29&gt;0,MAX(0,MIN('Peaker Keys'!$B$10,B6010/'Peaker Keys'!$B$29)),0)</f>
        <v>0</v>
      </c>
      <c r="I6010">
        <f>MAX(0,MIN('Peaker Keys'!$B$10,C6010/'Peaker Keys'!$B$30))</f>
        <v>1.8574829572964885E-2</v>
      </c>
      <c r="J6010">
        <f>IF('Peaker Keys'!$B$31=1,H6010,I6010)</f>
        <v>0</v>
      </c>
    </row>
    <row r="6011" spans="1:10" x14ac:dyDescent="0.25">
      <c r="A6011">
        <v>6005</v>
      </c>
      <c r="B6011">
        <v>0</v>
      </c>
      <c r="C6011">
        <v>2217.4</v>
      </c>
      <c r="D6011">
        <f>MOD(A6011-1+'Peaker Keys'!$B$7,'Peaker Keys'!$B$5)</f>
        <v>6028</v>
      </c>
      <c r="E6011">
        <f>INT(D6011/'Peaker Keys'!$B$6)+1</f>
        <v>252</v>
      </c>
      <c r="F6011">
        <f>MOD(D6011,'Peaker Keys'!$B$6)</f>
        <v>4</v>
      </c>
      <c r="G6011" t="str">
        <f>VLOOKUP(E6011,Clustering!$A$6:$B$370,2,FALSE)</f>
        <v>Summer</v>
      </c>
      <c r="H6011">
        <f>IF('Peaker Keys'!$B$29&gt;0,MAX(0,MIN('Peaker Keys'!$B$10,B6011/'Peaker Keys'!$B$29)),0)</f>
        <v>0</v>
      </c>
      <c r="I6011">
        <f>MAX(0,MIN('Peaker Keys'!$B$10,C6011/'Peaker Keys'!$B$30))</f>
        <v>1.8574829572964885E-2</v>
      </c>
      <c r="J6011">
        <f>IF('Peaker Keys'!$B$31=1,H6011,I6011)</f>
        <v>0</v>
      </c>
    </row>
    <row r="6012" spans="1:10" x14ac:dyDescent="0.25">
      <c r="A6012">
        <v>6006</v>
      </c>
      <c r="B6012">
        <v>0</v>
      </c>
      <c r="C6012">
        <v>2212.6</v>
      </c>
      <c r="D6012">
        <f>MOD(A6012-1+'Peaker Keys'!$B$7,'Peaker Keys'!$B$5)</f>
        <v>6029</v>
      </c>
      <c r="E6012">
        <f>INT(D6012/'Peaker Keys'!$B$6)+1</f>
        <v>252</v>
      </c>
      <c r="F6012">
        <f>MOD(D6012,'Peaker Keys'!$B$6)</f>
        <v>5</v>
      </c>
      <c r="G6012" t="str">
        <f>VLOOKUP(E6012,Clustering!$A$6:$B$370,2,FALSE)</f>
        <v>Summer</v>
      </c>
      <c r="H6012">
        <f>IF('Peaker Keys'!$B$29&gt;0,MAX(0,MIN('Peaker Keys'!$B$10,B6012/'Peaker Keys'!$B$29)),0)</f>
        <v>0</v>
      </c>
      <c r="I6012">
        <f>MAX(0,MIN('Peaker Keys'!$B$10,C6012/'Peaker Keys'!$B$30))</f>
        <v>1.8534620687806487E-2</v>
      </c>
      <c r="J6012">
        <f>IF('Peaker Keys'!$B$31=1,H6012,I6012)</f>
        <v>0</v>
      </c>
    </row>
    <row r="6013" spans="1:10" x14ac:dyDescent="0.25">
      <c r="A6013">
        <v>6007</v>
      </c>
      <c r="B6013">
        <v>0</v>
      </c>
      <c r="C6013">
        <v>2212.6</v>
      </c>
      <c r="D6013">
        <f>MOD(A6013-1+'Peaker Keys'!$B$7,'Peaker Keys'!$B$5)</f>
        <v>6030</v>
      </c>
      <c r="E6013">
        <f>INT(D6013/'Peaker Keys'!$B$6)+1</f>
        <v>252</v>
      </c>
      <c r="F6013">
        <f>MOD(D6013,'Peaker Keys'!$B$6)</f>
        <v>6</v>
      </c>
      <c r="G6013" t="str">
        <f>VLOOKUP(E6013,Clustering!$A$6:$B$370,2,FALSE)</f>
        <v>Summer</v>
      </c>
      <c r="H6013">
        <f>IF('Peaker Keys'!$B$29&gt;0,MAX(0,MIN('Peaker Keys'!$B$10,B6013/'Peaker Keys'!$B$29)),0)</f>
        <v>0</v>
      </c>
      <c r="I6013">
        <f>MAX(0,MIN('Peaker Keys'!$B$10,C6013/'Peaker Keys'!$B$30))</f>
        <v>1.8534620687806487E-2</v>
      </c>
      <c r="J6013">
        <f>IF('Peaker Keys'!$B$31=1,H6013,I6013)</f>
        <v>0</v>
      </c>
    </row>
    <row r="6014" spans="1:10" x14ac:dyDescent="0.25">
      <c r="A6014">
        <v>6008</v>
      </c>
      <c r="B6014">
        <v>0</v>
      </c>
      <c r="C6014">
        <v>2212.6</v>
      </c>
      <c r="D6014">
        <f>MOD(A6014-1+'Peaker Keys'!$B$7,'Peaker Keys'!$B$5)</f>
        <v>6031</v>
      </c>
      <c r="E6014">
        <f>INT(D6014/'Peaker Keys'!$B$6)+1</f>
        <v>252</v>
      </c>
      <c r="F6014">
        <f>MOD(D6014,'Peaker Keys'!$B$6)</f>
        <v>7</v>
      </c>
      <c r="G6014" t="str">
        <f>VLOOKUP(E6014,Clustering!$A$6:$B$370,2,FALSE)</f>
        <v>Summer</v>
      </c>
      <c r="H6014">
        <f>IF('Peaker Keys'!$B$29&gt;0,MAX(0,MIN('Peaker Keys'!$B$10,B6014/'Peaker Keys'!$B$29)),0)</f>
        <v>0</v>
      </c>
      <c r="I6014">
        <f>MAX(0,MIN('Peaker Keys'!$B$10,C6014/'Peaker Keys'!$B$30))</f>
        <v>1.8534620687806487E-2</v>
      </c>
      <c r="J6014">
        <f>IF('Peaker Keys'!$B$31=1,H6014,I6014)</f>
        <v>0</v>
      </c>
    </row>
    <row r="6015" spans="1:10" x14ac:dyDescent="0.25">
      <c r="A6015">
        <v>6009</v>
      </c>
      <c r="B6015">
        <v>0</v>
      </c>
      <c r="C6015">
        <v>2212.6</v>
      </c>
      <c r="D6015">
        <f>MOD(A6015-1+'Peaker Keys'!$B$7,'Peaker Keys'!$B$5)</f>
        <v>6032</v>
      </c>
      <c r="E6015">
        <f>INT(D6015/'Peaker Keys'!$B$6)+1</f>
        <v>252</v>
      </c>
      <c r="F6015">
        <f>MOD(D6015,'Peaker Keys'!$B$6)</f>
        <v>8</v>
      </c>
      <c r="G6015" t="str">
        <f>VLOOKUP(E6015,Clustering!$A$6:$B$370,2,FALSE)</f>
        <v>Summer</v>
      </c>
      <c r="H6015">
        <f>IF('Peaker Keys'!$B$29&gt;0,MAX(0,MIN('Peaker Keys'!$B$10,B6015/'Peaker Keys'!$B$29)),0)</f>
        <v>0</v>
      </c>
      <c r="I6015">
        <f>MAX(0,MIN('Peaker Keys'!$B$10,C6015/'Peaker Keys'!$B$30))</f>
        <v>1.8534620687806487E-2</v>
      </c>
      <c r="J6015">
        <f>IF('Peaker Keys'!$B$31=1,H6015,I6015)</f>
        <v>0</v>
      </c>
    </row>
    <row r="6016" spans="1:10" x14ac:dyDescent="0.25">
      <c r="A6016">
        <v>6010</v>
      </c>
      <c r="B6016">
        <v>0</v>
      </c>
      <c r="C6016">
        <v>2212.6</v>
      </c>
      <c r="D6016">
        <f>MOD(A6016-1+'Peaker Keys'!$B$7,'Peaker Keys'!$B$5)</f>
        <v>6033</v>
      </c>
      <c r="E6016">
        <f>INT(D6016/'Peaker Keys'!$B$6)+1</f>
        <v>252</v>
      </c>
      <c r="F6016">
        <f>MOD(D6016,'Peaker Keys'!$B$6)</f>
        <v>9</v>
      </c>
      <c r="G6016" t="str">
        <f>VLOOKUP(E6016,Clustering!$A$6:$B$370,2,FALSE)</f>
        <v>Summer</v>
      </c>
      <c r="H6016">
        <f>IF('Peaker Keys'!$B$29&gt;0,MAX(0,MIN('Peaker Keys'!$B$10,B6016/'Peaker Keys'!$B$29)),0)</f>
        <v>0</v>
      </c>
      <c r="I6016">
        <f>MAX(0,MIN('Peaker Keys'!$B$10,C6016/'Peaker Keys'!$B$30))</f>
        <v>1.8534620687806487E-2</v>
      </c>
      <c r="J6016">
        <f>IF('Peaker Keys'!$B$31=1,H6016,I6016)</f>
        <v>0</v>
      </c>
    </row>
    <row r="6017" spans="1:10" x14ac:dyDescent="0.25">
      <c r="A6017">
        <v>6011</v>
      </c>
      <c r="B6017">
        <v>0</v>
      </c>
      <c r="C6017">
        <v>2212.6</v>
      </c>
      <c r="D6017">
        <f>MOD(A6017-1+'Peaker Keys'!$B$7,'Peaker Keys'!$B$5)</f>
        <v>6034</v>
      </c>
      <c r="E6017">
        <f>INT(D6017/'Peaker Keys'!$B$6)+1</f>
        <v>252</v>
      </c>
      <c r="F6017">
        <f>MOD(D6017,'Peaker Keys'!$B$6)</f>
        <v>10</v>
      </c>
      <c r="G6017" t="str">
        <f>VLOOKUP(E6017,Clustering!$A$6:$B$370,2,FALSE)</f>
        <v>Summer</v>
      </c>
      <c r="H6017">
        <f>IF('Peaker Keys'!$B$29&gt;0,MAX(0,MIN('Peaker Keys'!$B$10,B6017/'Peaker Keys'!$B$29)),0)</f>
        <v>0</v>
      </c>
      <c r="I6017">
        <f>MAX(0,MIN('Peaker Keys'!$B$10,C6017/'Peaker Keys'!$B$30))</f>
        <v>1.8534620687806487E-2</v>
      </c>
      <c r="J6017">
        <f>IF('Peaker Keys'!$B$31=1,H6017,I6017)</f>
        <v>0</v>
      </c>
    </row>
    <row r="6018" spans="1:10" x14ac:dyDescent="0.25">
      <c r="A6018">
        <v>6012</v>
      </c>
      <c r="B6018">
        <v>0</v>
      </c>
      <c r="C6018">
        <v>2276.1999999999998</v>
      </c>
      <c r="D6018">
        <f>MOD(A6018-1+'Peaker Keys'!$B$7,'Peaker Keys'!$B$5)</f>
        <v>6035</v>
      </c>
      <c r="E6018">
        <f>INT(D6018/'Peaker Keys'!$B$6)+1</f>
        <v>252</v>
      </c>
      <c r="F6018">
        <f>MOD(D6018,'Peaker Keys'!$B$6)</f>
        <v>11</v>
      </c>
      <c r="G6018" t="str">
        <f>VLOOKUP(E6018,Clustering!$A$6:$B$370,2,FALSE)</f>
        <v>Summer</v>
      </c>
      <c r="H6018">
        <f>IF('Peaker Keys'!$B$29&gt;0,MAX(0,MIN('Peaker Keys'!$B$10,B6018/'Peaker Keys'!$B$29)),0)</f>
        <v>0</v>
      </c>
      <c r="I6018">
        <f>MAX(0,MIN('Peaker Keys'!$B$10,C6018/'Peaker Keys'!$B$30))</f>
        <v>1.9067388416155257E-2</v>
      </c>
      <c r="J6018">
        <f>IF('Peaker Keys'!$B$31=1,H6018,I6018)</f>
        <v>0</v>
      </c>
    </row>
    <row r="6019" spans="1:10" x14ac:dyDescent="0.25">
      <c r="A6019">
        <v>6013</v>
      </c>
      <c r="B6019">
        <v>0</v>
      </c>
      <c r="C6019">
        <v>2895.9</v>
      </c>
      <c r="D6019">
        <f>MOD(A6019-1+'Peaker Keys'!$B$7,'Peaker Keys'!$B$5)</f>
        <v>6036</v>
      </c>
      <c r="E6019">
        <f>INT(D6019/'Peaker Keys'!$B$6)+1</f>
        <v>252</v>
      </c>
      <c r="F6019">
        <f>MOD(D6019,'Peaker Keys'!$B$6)</f>
        <v>12</v>
      </c>
      <c r="G6019" t="str">
        <f>VLOOKUP(E6019,Clustering!$A$6:$B$370,2,FALSE)</f>
        <v>Summer</v>
      </c>
      <c r="H6019">
        <f>IF('Peaker Keys'!$B$29&gt;0,MAX(0,MIN('Peaker Keys'!$B$10,B6019/'Peaker Keys'!$B$29)),0)</f>
        <v>0</v>
      </c>
      <c r="I6019">
        <f>MAX(0,MIN('Peaker Keys'!$B$10,C6019/'Peaker Keys'!$B$30))</f>
        <v>2.425852302712592E-2</v>
      </c>
      <c r="J6019">
        <f>IF('Peaker Keys'!$B$31=1,H6019,I6019)</f>
        <v>0</v>
      </c>
    </row>
    <row r="6020" spans="1:10" x14ac:dyDescent="0.25">
      <c r="A6020">
        <v>6014</v>
      </c>
      <c r="B6020">
        <v>0</v>
      </c>
      <c r="C6020">
        <v>4349.2</v>
      </c>
      <c r="D6020">
        <f>MOD(A6020-1+'Peaker Keys'!$B$7,'Peaker Keys'!$B$5)</f>
        <v>6037</v>
      </c>
      <c r="E6020">
        <f>INT(D6020/'Peaker Keys'!$B$6)+1</f>
        <v>252</v>
      </c>
      <c r="F6020">
        <f>MOD(D6020,'Peaker Keys'!$B$6)</f>
        <v>13</v>
      </c>
      <c r="G6020" t="str">
        <f>VLOOKUP(E6020,Clustering!$A$6:$B$370,2,FALSE)</f>
        <v>Summer</v>
      </c>
      <c r="H6020">
        <f>IF('Peaker Keys'!$B$29&gt;0,MAX(0,MIN('Peaker Keys'!$B$10,B6020/'Peaker Keys'!$B$29)),0)</f>
        <v>0</v>
      </c>
      <c r="I6020">
        <f>MAX(0,MIN('Peaker Keys'!$B$10,C6020/'Peaker Keys'!$B$30))</f>
        <v>3.643260069393834E-2</v>
      </c>
      <c r="J6020">
        <f>IF('Peaker Keys'!$B$31=1,H6020,I6020)</f>
        <v>0</v>
      </c>
    </row>
    <row r="6021" spans="1:10" x14ac:dyDescent="0.25">
      <c r="A6021">
        <v>6015</v>
      </c>
      <c r="B6021">
        <v>0</v>
      </c>
      <c r="C6021">
        <v>4585.6000000000004</v>
      </c>
      <c r="D6021">
        <f>MOD(A6021-1+'Peaker Keys'!$B$7,'Peaker Keys'!$B$5)</f>
        <v>6038</v>
      </c>
      <c r="E6021">
        <f>INT(D6021/'Peaker Keys'!$B$6)+1</f>
        <v>252</v>
      </c>
      <c r="F6021">
        <f>MOD(D6021,'Peaker Keys'!$B$6)</f>
        <v>14</v>
      </c>
      <c r="G6021" t="str">
        <f>VLOOKUP(E6021,Clustering!$A$6:$B$370,2,FALSE)</f>
        <v>Summer</v>
      </c>
      <c r="H6021">
        <f>IF('Peaker Keys'!$B$29&gt;0,MAX(0,MIN('Peaker Keys'!$B$10,B6021/'Peaker Keys'!$B$29)),0)</f>
        <v>0</v>
      </c>
      <c r="I6021">
        <f>MAX(0,MIN('Peaker Keys'!$B$10,C6021/'Peaker Keys'!$B$30))</f>
        <v>3.8412888287989437E-2</v>
      </c>
      <c r="J6021">
        <f>IF('Peaker Keys'!$B$31=1,H6021,I6021)</f>
        <v>0</v>
      </c>
    </row>
    <row r="6022" spans="1:10" x14ac:dyDescent="0.25">
      <c r="A6022">
        <v>6016</v>
      </c>
      <c r="B6022">
        <v>0</v>
      </c>
      <c r="C6022">
        <v>4853.6000000000004</v>
      </c>
      <c r="D6022">
        <f>MOD(A6022-1+'Peaker Keys'!$B$7,'Peaker Keys'!$B$5)</f>
        <v>6039</v>
      </c>
      <c r="E6022">
        <f>INT(D6022/'Peaker Keys'!$B$6)+1</f>
        <v>252</v>
      </c>
      <c r="F6022">
        <f>MOD(D6022,'Peaker Keys'!$B$6)</f>
        <v>15</v>
      </c>
      <c r="G6022" t="str">
        <f>VLOOKUP(E6022,Clustering!$A$6:$B$370,2,FALSE)</f>
        <v>Summer</v>
      </c>
      <c r="H6022">
        <f>IF('Peaker Keys'!$B$29&gt;0,MAX(0,MIN('Peaker Keys'!$B$10,B6022/'Peaker Keys'!$B$29)),0)</f>
        <v>0</v>
      </c>
      <c r="I6022">
        <f>MAX(0,MIN('Peaker Keys'!$B$10,C6022/'Peaker Keys'!$B$30))</f>
        <v>4.0657884375999986E-2</v>
      </c>
      <c r="J6022">
        <f>IF('Peaker Keys'!$B$31=1,H6022,I6022)</f>
        <v>0</v>
      </c>
    </row>
    <row r="6023" spans="1:10" x14ac:dyDescent="0.25">
      <c r="A6023">
        <v>6017</v>
      </c>
      <c r="B6023">
        <v>0</v>
      </c>
      <c r="C6023">
        <v>8546.2000000000007</v>
      </c>
      <c r="D6023">
        <f>MOD(A6023-1+'Peaker Keys'!$B$7,'Peaker Keys'!$B$5)</f>
        <v>6040</v>
      </c>
      <c r="E6023">
        <f>INT(D6023/'Peaker Keys'!$B$6)+1</f>
        <v>252</v>
      </c>
      <c r="F6023">
        <f>MOD(D6023,'Peaker Keys'!$B$6)</f>
        <v>16</v>
      </c>
      <c r="G6023" t="str">
        <f>VLOOKUP(E6023,Clustering!$A$6:$B$370,2,FALSE)</f>
        <v>Summer</v>
      </c>
      <c r="H6023">
        <f>IF('Peaker Keys'!$B$29&gt;0,MAX(0,MIN('Peaker Keys'!$B$10,B6023/'Peaker Keys'!$B$29)),0)</f>
        <v>0</v>
      </c>
      <c r="I6023">
        <f>MAX(0,MIN('Peaker Keys'!$B$10,C6023/'Peaker Keys'!$B$30))</f>
        <v>7.159024465431249E-2</v>
      </c>
      <c r="J6023">
        <f>IF('Peaker Keys'!$B$31=1,H6023,I6023)</f>
        <v>0</v>
      </c>
    </row>
    <row r="6024" spans="1:10" x14ac:dyDescent="0.25">
      <c r="A6024">
        <v>6018</v>
      </c>
      <c r="B6024">
        <v>0</v>
      </c>
      <c r="C6024">
        <v>12348.7</v>
      </c>
      <c r="D6024">
        <f>MOD(A6024-1+'Peaker Keys'!$B$7,'Peaker Keys'!$B$5)</f>
        <v>6041</v>
      </c>
      <c r="E6024">
        <f>INT(D6024/'Peaker Keys'!$B$6)+1</f>
        <v>252</v>
      </c>
      <c r="F6024">
        <f>MOD(D6024,'Peaker Keys'!$B$6)</f>
        <v>17</v>
      </c>
      <c r="G6024" t="str">
        <f>VLOOKUP(E6024,Clustering!$A$6:$B$370,2,FALSE)</f>
        <v>Summer</v>
      </c>
      <c r="H6024">
        <f>IF('Peaker Keys'!$B$29&gt;0,MAX(0,MIN('Peaker Keys'!$B$10,B6024/'Peaker Keys'!$B$29)),0)</f>
        <v>0</v>
      </c>
      <c r="I6024">
        <f>MAX(0,MIN('Peaker Keys'!$B$10,C6024/'Peaker Keys'!$B$30))</f>
        <v>0.10344322086573081</v>
      </c>
      <c r="J6024">
        <f>IF('Peaker Keys'!$B$31=1,H6024,I6024)</f>
        <v>0</v>
      </c>
    </row>
    <row r="6025" spans="1:10" x14ac:dyDescent="0.25">
      <c r="A6025">
        <v>6019</v>
      </c>
      <c r="B6025">
        <v>0</v>
      </c>
      <c r="C6025">
        <v>9933.2999999999993</v>
      </c>
      <c r="D6025">
        <f>MOD(A6025-1+'Peaker Keys'!$B$7,'Peaker Keys'!$B$5)</f>
        <v>6042</v>
      </c>
      <c r="E6025">
        <f>INT(D6025/'Peaker Keys'!$B$6)+1</f>
        <v>252</v>
      </c>
      <c r="F6025">
        <f>MOD(D6025,'Peaker Keys'!$B$6)</f>
        <v>18</v>
      </c>
      <c r="G6025" t="str">
        <f>VLOOKUP(E6025,Clustering!$A$6:$B$370,2,FALSE)</f>
        <v>Summer</v>
      </c>
      <c r="H6025">
        <f>IF('Peaker Keys'!$B$29&gt;0,MAX(0,MIN('Peaker Keys'!$B$10,B6025/'Peaker Keys'!$B$29)),0)</f>
        <v>0</v>
      </c>
      <c r="I6025">
        <f>MAX(0,MIN('Peaker Keys'!$B$10,C6025/'Peaker Keys'!$B$30))</f>
        <v>8.3209774779981996E-2</v>
      </c>
      <c r="J6025">
        <f>IF('Peaker Keys'!$B$31=1,H6025,I6025)</f>
        <v>0</v>
      </c>
    </row>
    <row r="6026" spans="1:10" x14ac:dyDescent="0.25">
      <c r="A6026">
        <v>6020</v>
      </c>
      <c r="B6026">
        <v>0</v>
      </c>
      <c r="C6026">
        <v>9242.7999999999993</v>
      </c>
      <c r="D6026">
        <f>MOD(A6026-1+'Peaker Keys'!$B$7,'Peaker Keys'!$B$5)</f>
        <v>6043</v>
      </c>
      <c r="E6026">
        <f>INT(D6026/'Peaker Keys'!$B$6)+1</f>
        <v>252</v>
      </c>
      <c r="F6026">
        <f>MOD(D6026,'Peaker Keys'!$B$6)</f>
        <v>19</v>
      </c>
      <c r="G6026" t="str">
        <f>VLOOKUP(E6026,Clustering!$A$6:$B$370,2,FALSE)</f>
        <v>Summer</v>
      </c>
      <c r="H6026">
        <f>IF('Peaker Keys'!$B$29&gt;0,MAX(0,MIN('Peaker Keys'!$B$10,B6026/'Peaker Keys'!$B$29)),0)</f>
        <v>0</v>
      </c>
      <c r="I6026">
        <f>MAX(0,MIN('Peaker Keys'!$B$10,C6026/'Peaker Keys'!$B$30))</f>
        <v>7.7425559112924966E-2</v>
      </c>
      <c r="J6026">
        <f>IF('Peaker Keys'!$B$31=1,H6026,I6026)</f>
        <v>0</v>
      </c>
    </row>
    <row r="6027" spans="1:10" x14ac:dyDescent="0.25">
      <c r="A6027">
        <v>6021</v>
      </c>
      <c r="B6027">
        <v>0</v>
      </c>
      <c r="C6027">
        <v>8011.1</v>
      </c>
      <c r="D6027">
        <f>MOD(A6027-1+'Peaker Keys'!$B$7,'Peaker Keys'!$B$5)</f>
        <v>6044</v>
      </c>
      <c r="E6027">
        <f>INT(D6027/'Peaker Keys'!$B$6)+1</f>
        <v>252</v>
      </c>
      <c r="F6027">
        <f>MOD(D6027,'Peaker Keys'!$B$6)</f>
        <v>20</v>
      </c>
      <c r="G6027" t="str">
        <f>VLOOKUP(E6027,Clustering!$A$6:$B$370,2,FALSE)</f>
        <v>Summer</v>
      </c>
      <c r="H6027">
        <f>IF('Peaker Keys'!$B$29&gt;0,MAX(0,MIN('Peaker Keys'!$B$10,B6027/'Peaker Keys'!$B$29)),0)</f>
        <v>0</v>
      </c>
      <c r="I6027">
        <f>MAX(0,MIN('Peaker Keys'!$B$10,C6027/'Peaker Keys'!$B$30))</f>
        <v>6.7107791644258591E-2</v>
      </c>
      <c r="J6027">
        <f>IF('Peaker Keys'!$B$31=1,H6027,I6027)</f>
        <v>0</v>
      </c>
    </row>
    <row r="6028" spans="1:10" x14ac:dyDescent="0.25">
      <c r="A6028">
        <v>6022</v>
      </c>
      <c r="B6028">
        <v>0</v>
      </c>
      <c r="C6028">
        <v>3836.8</v>
      </c>
      <c r="D6028">
        <f>MOD(A6028-1+'Peaker Keys'!$B$7,'Peaker Keys'!$B$5)</f>
        <v>6045</v>
      </c>
      <c r="E6028">
        <f>INT(D6028/'Peaker Keys'!$B$6)+1</f>
        <v>252</v>
      </c>
      <c r="F6028">
        <f>MOD(D6028,'Peaker Keys'!$B$6)</f>
        <v>21</v>
      </c>
      <c r="G6028" t="str">
        <f>VLOOKUP(E6028,Clustering!$A$6:$B$370,2,FALSE)</f>
        <v>Summer</v>
      </c>
      <c r="H6028">
        <f>IF('Peaker Keys'!$B$29&gt;0,MAX(0,MIN('Peaker Keys'!$B$10,B6028/'Peaker Keys'!$B$29)),0)</f>
        <v>0</v>
      </c>
      <c r="I6028">
        <f>MAX(0,MIN('Peaker Keys'!$B$10,C6028/'Peaker Keys'!$B$30))</f>
        <v>3.2140302203279368E-2</v>
      </c>
      <c r="J6028">
        <f>IF('Peaker Keys'!$B$31=1,H6028,I6028)</f>
        <v>0</v>
      </c>
    </row>
    <row r="6029" spans="1:10" x14ac:dyDescent="0.25">
      <c r="A6029">
        <v>6023</v>
      </c>
      <c r="B6029">
        <v>0</v>
      </c>
      <c r="C6029">
        <v>1181.3</v>
      </c>
      <c r="D6029">
        <f>MOD(A6029-1+'Peaker Keys'!$B$7,'Peaker Keys'!$B$5)</f>
        <v>6046</v>
      </c>
      <c r="E6029">
        <f>INT(D6029/'Peaker Keys'!$B$6)+1</f>
        <v>252</v>
      </c>
      <c r="F6029">
        <f>MOD(D6029,'Peaker Keys'!$B$6)</f>
        <v>22</v>
      </c>
      <c r="G6029" t="str">
        <f>VLOOKUP(E6029,Clustering!$A$6:$B$370,2,FALSE)</f>
        <v>Summer</v>
      </c>
      <c r="H6029">
        <f>IF('Peaker Keys'!$B$29&gt;0,MAX(0,MIN('Peaker Keys'!$B$10,B6029/'Peaker Keys'!$B$29)),0)</f>
        <v>0</v>
      </c>
      <c r="I6029">
        <f>MAX(0,MIN('Peaker Keys'!$B$10,C6029/'Peaker Keys'!$B$30))</f>
        <v>9.8955741745032095E-3</v>
      </c>
      <c r="J6029">
        <f>IF('Peaker Keys'!$B$31=1,H6029,I6029)</f>
        <v>0</v>
      </c>
    </row>
    <row r="6030" spans="1:10" x14ac:dyDescent="0.25">
      <c r="A6030">
        <v>6024</v>
      </c>
      <c r="B6030">
        <v>0</v>
      </c>
      <c r="C6030">
        <v>159.1</v>
      </c>
      <c r="D6030">
        <f>MOD(A6030-1+'Peaker Keys'!$B$7,'Peaker Keys'!$B$5)</f>
        <v>6047</v>
      </c>
      <c r="E6030">
        <f>INT(D6030/'Peaker Keys'!$B$6)+1</f>
        <v>252</v>
      </c>
      <c r="F6030">
        <f>MOD(D6030,'Peaker Keys'!$B$6)</f>
        <v>23</v>
      </c>
      <c r="G6030" t="str">
        <f>VLOOKUP(E6030,Clustering!$A$6:$B$370,2,FALSE)</f>
        <v>Summer</v>
      </c>
      <c r="H6030">
        <f>IF('Peaker Keys'!$B$29&gt;0,MAX(0,MIN('Peaker Keys'!$B$10,B6030/'Peaker Keys'!$B$29)),0)</f>
        <v>0</v>
      </c>
      <c r="I6030">
        <f>MAX(0,MIN('Peaker Keys'!$B$10,C6030/'Peaker Keys'!$B$30))</f>
        <v>1.3327570059793962E-3</v>
      </c>
      <c r="J6030">
        <f>IF('Peaker Keys'!$B$31=1,H6030,I6030)</f>
        <v>0</v>
      </c>
    </row>
    <row r="6031" spans="1:10" x14ac:dyDescent="0.25">
      <c r="A6031">
        <v>6025</v>
      </c>
      <c r="B6031">
        <v>0</v>
      </c>
      <c r="C6031">
        <v>159.1</v>
      </c>
      <c r="D6031">
        <f>MOD(A6031-1+'Peaker Keys'!$B$7,'Peaker Keys'!$B$5)</f>
        <v>6048</v>
      </c>
      <c r="E6031">
        <f>INT(D6031/'Peaker Keys'!$B$6)+1</f>
        <v>253</v>
      </c>
      <c r="F6031">
        <f>MOD(D6031,'Peaker Keys'!$B$6)</f>
        <v>0</v>
      </c>
      <c r="G6031" t="str">
        <f>VLOOKUP(E6031,Clustering!$A$6:$B$370,2,FALSE)</f>
        <v>Winter</v>
      </c>
      <c r="H6031">
        <f>IF('Peaker Keys'!$B$29&gt;0,MAX(0,MIN('Peaker Keys'!$B$10,B6031/'Peaker Keys'!$B$29)),0)</f>
        <v>0</v>
      </c>
      <c r="I6031">
        <f>MAX(0,MIN('Peaker Keys'!$B$10,C6031/'Peaker Keys'!$B$30))</f>
        <v>1.3327570059793962E-3</v>
      </c>
      <c r="J6031">
        <f>IF('Peaker Keys'!$B$31=1,H6031,I6031)</f>
        <v>0</v>
      </c>
    </row>
    <row r="6032" spans="1:10" x14ac:dyDescent="0.25">
      <c r="A6032">
        <v>6026</v>
      </c>
      <c r="B6032">
        <v>0</v>
      </c>
      <c r="C6032">
        <v>159.1</v>
      </c>
      <c r="D6032">
        <f>MOD(A6032-1+'Peaker Keys'!$B$7,'Peaker Keys'!$B$5)</f>
        <v>6049</v>
      </c>
      <c r="E6032">
        <f>INT(D6032/'Peaker Keys'!$B$6)+1</f>
        <v>253</v>
      </c>
      <c r="F6032">
        <f>MOD(D6032,'Peaker Keys'!$B$6)</f>
        <v>1</v>
      </c>
      <c r="G6032" t="str">
        <f>VLOOKUP(E6032,Clustering!$A$6:$B$370,2,FALSE)</f>
        <v>Winter</v>
      </c>
      <c r="H6032">
        <f>IF('Peaker Keys'!$B$29&gt;0,MAX(0,MIN('Peaker Keys'!$B$10,B6032/'Peaker Keys'!$B$29)),0)</f>
        <v>0</v>
      </c>
      <c r="I6032">
        <f>MAX(0,MIN('Peaker Keys'!$B$10,C6032/'Peaker Keys'!$B$30))</f>
        <v>1.3327570059793962E-3</v>
      </c>
      <c r="J6032">
        <f>IF('Peaker Keys'!$B$31=1,H6032,I6032)</f>
        <v>0</v>
      </c>
    </row>
    <row r="6033" spans="1:10" x14ac:dyDescent="0.25">
      <c r="A6033">
        <v>6027</v>
      </c>
      <c r="B6033">
        <v>0</v>
      </c>
      <c r="C6033">
        <v>159.1</v>
      </c>
      <c r="D6033">
        <f>MOD(A6033-1+'Peaker Keys'!$B$7,'Peaker Keys'!$B$5)</f>
        <v>6050</v>
      </c>
      <c r="E6033">
        <f>INT(D6033/'Peaker Keys'!$B$6)+1</f>
        <v>253</v>
      </c>
      <c r="F6033">
        <f>MOD(D6033,'Peaker Keys'!$B$6)</f>
        <v>2</v>
      </c>
      <c r="G6033" t="str">
        <f>VLOOKUP(E6033,Clustering!$A$6:$B$370,2,FALSE)</f>
        <v>Winter</v>
      </c>
      <c r="H6033">
        <f>IF('Peaker Keys'!$B$29&gt;0,MAX(0,MIN('Peaker Keys'!$B$10,B6033/'Peaker Keys'!$B$29)),0)</f>
        <v>0</v>
      </c>
      <c r="I6033">
        <f>MAX(0,MIN('Peaker Keys'!$B$10,C6033/'Peaker Keys'!$B$30))</f>
        <v>1.3327570059793962E-3</v>
      </c>
      <c r="J6033">
        <f>IF('Peaker Keys'!$B$31=1,H6033,I6033)</f>
        <v>0</v>
      </c>
    </row>
    <row r="6034" spans="1:10" x14ac:dyDescent="0.25">
      <c r="A6034">
        <v>6028</v>
      </c>
      <c r="B6034">
        <v>0</v>
      </c>
      <c r="C6034">
        <v>136.19999999999999</v>
      </c>
      <c r="D6034">
        <f>MOD(A6034-1+'Peaker Keys'!$B$7,'Peaker Keys'!$B$5)</f>
        <v>6051</v>
      </c>
      <c r="E6034">
        <f>INT(D6034/'Peaker Keys'!$B$6)+1</f>
        <v>253</v>
      </c>
      <c r="F6034">
        <f>MOD(D6034,'Peaker Keys'!$B$6)</f>
        <v>3</v>
      </c>
      <c r="G6034" t="str">
        <f>VLOOKUP(E6034,Clustering!$A$6:$B$370,2,FALSE)</f>
        <v>Winter</v>
      </c>
      <c r="H6034">
        <f>IF('Peaker Keys'!$B$29&gt;0,MAX(0,MIN('Peaker Keys'!$B$10,B6034/'Peaker Keys'!$B$29)),0)</f>
        <v>0</v>
      </c>
      <c r="I6034">
        <f>MAX(0,MIN('Peaker Keys'!$B$10,C6034/'Peaker Keys'!$B$30))</f>
        <v>1.1409271163695396E-3</v>
      </c>
      <c r="J6034">
        <f>IF('Peaker Keys'!$B$31=1,H6034,I6034)</f>
        <v>0</v>
      </c>
    </row>
    <row r="6035" spans="1:10" x14ac:dyDescent="0.25">
      <c r="A6035">
        <v>6029</v>
      </c>
      <c r="B6035">
        <v>0</v>
      </c>
      <c r="C6035">
        <v>101.5</v>
      </c>
      <c r="D6035">
        <f>MOD(A6035-1+'Peaker Keys'!$B$7,'Peaker Keys'!$B$5)</f>
        <v>6052</v>
      </c>
      <c r="E6035">
        <f>INT(D6035/'Peaker Keys'!$B$6)+1</f>
        <v>253</v>
      </c>
      <c r="F6035">
        <f>MOD(D6035,'Peaker Keys'!$B$6)</f>
        <v>4</v>
      </c>
      <c r="G6035" t="str">
        <f>VLOOKUP(E6035,Clustering!$A$6:$B$370,2,FALSE)</f>
        <v>Winter</v>
      </c>
      <c r="H6035">
        <f>IF('Peaker Keys'!$B$29&gt;0,MAX(0,MIN('Peaker Keys'!$B$10,B6035/'Peaker Keys'!$B$29)),0)</f>
        <v>0</v>
      </c>
      <c r="I6035">
        <f>MAX(0,MIN('Peaker Keys'!$B$10,C6035/'Peaker Keys'!$B$30))</f>
        <v>8.5025038407862176E-4</v>
      </c>
      <c r="J6035">
        <f>IF('Peaker Keys'!$B$31=1,H6035,I6035)</f>
        <v>0</v>
      </c>
    </row>
    <row r="6036" spans="1:10" x14ac:dyDescent="0.25">
      <c r="A6036">
        <v>6030</v>
      </c>
      <c r="B6036">
        <v>0</v>
      </c>
      <c r="C6036">
        <v>95.5</v>
      </c>
      <c r="D6036">
        <f>MOD(A6036-1+'Peaker Keys'!$B$7,'Peaker Keys'!$B$5)</f>
        <v>6053</v>
      </c>
      <c r="E6036">
        <f>INT(D6036/'Peaker Keys'!$B$6)+1</f>
        <v>253</v>
      </c>
      <c r="F6036">
        <f>MOD(D6036,'Peaker Keys'!$B$6)</f>
        <v>5</v>
      </c>
      <c r="G6036" t="str">
        <f>VLOOKUP(E6036,Clustering!$A$6:$B$370,2,FALSE)</f>
        <v>Winter</v>
      </c>
      <c r="H6036">
        <f>IF('Peaker Keys'!$B$29&gt;0,MAX(0,MIN('Peaker Keys'!$B$10,B6036/'Peaker Keys'!$B$29)),0)</f>
        <v>0</v>
      </c>
      <c r="I6036">
        <f>MAX(0,MIN('Peaker Keys'!$B$10,C6036/'Peaker Keys'!$B$30))</f>
        <v>7.9998927763062441E-4</v>
      </c>
      <c r="J6036">
        <f>IF('Peaker Keys'!$B$31=1,H6036,I6036)</f>
        <v>0</v>
      </c>
    </row>
    <row r="6037" spans="1:10" x14ac:dyDescent="0.25">
      <c r="A6037">
        <v>6031</v>
      </c>
      <c r="B6037">
        <v>0</v>
      </c>
      <c r="C6037">
        <v>95.5</v>
      </c>
      <c r="D6037">
        <f>MOD(A6037-1+'Peaker Keys'!$B$7,'Peaker Keys'!$B$5)</f>
        <v>6054</v>
      </c>
      <c r="E6037">
        <f>INT(D6037/'Peaker Keys'!$B$6)+1</f>
        <v>253</v>
      </c>
      <c r="F6037">
        <f>MOD(D6037,'Peaker Keys'!$B$6)</f>
        <v>6</v>
      </c>
      <c r="G6037" t="str">
        <f>VLOOKUP(E6037,Clustering!$A$6:$B$370,2,FALSE)</f>
        <v>Winter</v>
      </c>
      <c r="H6037">
        <f>IF('Peaker Keys'!$B$29&gt;0,MAX(0,MIN('Peaker Keys'!$B$10,B6037/'Peaker Keys'!$B$29)),0)</f>
        <v>0</v>
      </c>
      <c r="I6037">
        <f>MAX(0,MIN('Peaker Keys'!$B$10,C6037/'Peaker Keys'!$B$30))</f>
        <v>7.9998927763062441E-4</v>
      </c>
      <c r="J6037">
        <f>IF('Peaker Keys'!$B$31=1,H6037,I6037)</f>
        <v>0</v>
      </c>
    </row>
    <row r="6038" spans="1:10" x14ac:dyDescent="0.25">
      <c r="A6038">
        <v>6032</v>
      </c>
      <c r="B6038">
        <v>0</v>
      </c>
      <c r="C6038">
        <v>95.5</v>
      </c>
      <c r="D6038">
        <f>MOD(A6038-1+'Peaker Keys'!$B$7,'Peaker Keys'!$B$5)</f>
        <v>6055</v>
      </c>
      <c r="E6038">
        <f>INT(D6038/'Peaker Keys'!$B$6)+1</f>
        <v>253</v>
      </c>
      <c r="F6038">
        <f>MOD(D6038,'Peaker Keys'!$B$6)</f>
        <v>7</v>
      </c>
      <c r="G6038" t="str">
        <f>VLOOKUP(E6038,Clustering!$A$6:$B$370,2,FALSE)</f>
        <v>Winter</v>
      </c>
      <c r="H6038">
        <f>IF('Peaker Keys'!$B$29&gt;0,MAX(0,MIN('Peaker Keys'!$B$10,B6038/'Peaker Keys'!$B$29)),0)</f>
        <v>0</v>
      </c>
      <c r="I6038">
        <f>MAX(0,MIN('Peaker Keys'!$B$10,C6038/'Peaker Keys'!$B$30))</f>
        <v>7.9998927763062441E-4</v>
      </c>
      <c r="J6038">
        <f>IF('Peaker Keys'!$B$31=1,H6038,I6038)</f>
        <v>0</v>
      </c>
    </row>
    <row r="6039" spans="1:10" x14ac:dyDescent="0.25">
      <c r="A6039">
        <v>6033</v>
      </c>
      <c r="B6039">
        <v>0</v>
      </c>
      <c r="C6039">
        <v>95.5</v>
      </c>
      <c r="D6039">
        <f>MOD(A6039-1+'Peaker Keys'!$B$7,'Peaker Keys'!$B$5)</f>
        <v>6056</v>
      </c>
      <c r="E6039">
        <f>INT(D6039/'Peaker Keys'!$B$6)+1</f>
        <v>253</v>
      </c>
      <c r="F6039">
        <f>MOD(D6039,'Peaker Keys'!$B$6)</f>
        <v>8</v>
      </c>
      <c r="G6039" t="str">
        <f>VLOOKUP(E6039,Clustering!$A$6:$B$370,2,FALSE)</f>
        <v>Winter</v>
      </c>
      <c r="H6039">
        <f>IF('Peaker Keys'!$B$29&gt;0,MAX(0,MIN('Peaker Keys'!$B$10,B6039/'Peaker Keys'!$B$29)),0)</f>
        <v>0</v>
      </c>
      <c r="I6039">
        <f>MAX(0,MIN('Peaker Keys'!$B$10,C6039/'Peaker Keys'!$B$30))</f>
        <v>7.9998927763062441E-4</v>
      </c>
      <c r="J6039">
        <f>IF('Peaker Keys'!$B$31=1,H6039,I6039)</f>
        <v>0</v>
      </c>
    </row>
    <row r="6040" spans="1:10" x14ac:dyDescent="0.25">
      <c r="A6040">
        <v>6034</v>
      </c>
      <c r="B6040">
        <v>0</v>
      </c>
      <c r="C6040">
        <v>95.5</v>
      </c>
      <c r="D6040">
        <f>MOD(A6040-1+'Peaker Keys'!$B$7,'Peaker Keys'!$B$5)</f>
        <v>6057</v>
      </c>
      <c r="E6040">
        <f>INT(D6040/'Peaker Keys'!$B$6)+1</f>
        <v>253</v>
      </c>
      <c r="F6040">
        <f>MOD(D6040,'Peaker Keys'!$B$6)</f>
        <v>9</v>
      </c>
      <c r="G6040" t="str">
        <f>VLOOKUP(E6040,Clustering!$A$6:$B$370,2,FALSE)</f>
        <v>Winter</v>
      </c>
      <c r="H6040">
        <f>IF('Peaker Keys'!$B$29&gt;0,MAX(0,MIN('Peaker Keys'!$B$10,B6040/'Peaker Keys'!$B$29)),0)</f>
        <v>0</v>
      </c>
      <c r="I6040">
        <f>MAX(0,MIN('Peaker Keys'!$B$10,C6040/'Peaker Keys'!$B$30))</f>
        <v>7.9998927763062441E-4</v>
      </c>
      <c r="J6040">
        <f>IF('Peaker Keys'!$B$31=1,H6040,I6040)</f>
        <v>0</v>
      </c>
    </row>
    <row r="6041" spans="1:10" x14ac:dyDescent="0.25">
      <c r="A6041">
        <v>6035</v>
      </c>
      <c r="B6041">
        <v>0</v>
      </c>
      <c r="C6041">
        <v>95.5</v>
      </c>
      <c r="D6041">
        <f>MOD(A6041-1+'Peaker Keys'!$B$7,'Peaker Keys'!$B$5)</f>
        <v>6058</v>
      </c>
      <c r="E6041">
        <f>INT(D6041/'Peaker Keys'!$B$6)+1</f>
        <v>253</v>
      </c>
      <c r="F6041">
        <f>MOD(D6041,'Peaker Keys'!$B$6)</f>
        <v>10</v>
      </c>
      <c r="G6041" t="str">
        <f>VLOOKUP(E6041,Clustering!$A$6:$B$370,2,FALSE)</f>
        <v>Winter</v>
      </c>
      <c r="H6041">
        <f>IF('Peaker Keys'!$B$29&gt;0,MAX(0,MIN('Peaker Keys'!$B$10,B6041/'Peaker Keys'!$B$29)),0)</f>
        <v>0</v>
      </c>
      <c r="I6041">
        <f>MAX(0,MIN('Peaker Keys'!$B$10,C6041/'Peaker Keys'!$B$30))</f>
        <v>7.9998927763062441E-4</v>
      </c>
      <c r="J6041">
        <f>IF('Peaker Keys'!$B$31=1,H6041,I6041)</f>
        <v>0</v>
      </c>
    </row>
    <row r="6042" spans="1:10" x14ac:dyDescent="0.25">
      <c r="A6042">
        <v>6036</v>
      </c>
      <c r="B6042">
        <v>0</v>
      </c>
      <c r="C6042">
        <v>120.5</v>
      </c>
      <c r="D6042">
        <f>MOD(A6042-1+'Peaker Keys'!$B$7,'Peaker Keys'!$B$5)</f>
        <v>6059</v>
      </c>
      <c r="E6042">
        <f>INT(D6042/'Peaker Keys'!$B$6)+1</f>
        <v>253</v>
      </c>
      <c r="F6042">
        <f>MOD(D6042,'Peaker Keys'!$B$6)</f>
        <v>11</v>
      </c>
      <c r="G6042" t="str">
        <f>VLOOKUP(E6042,Clustering!$A$6:$B$370,2,FALSE)</f>
        <v>Winter</v>
      </c>
      <c r="H6042">
        <f>IF('Peaker Keys'!$B$29&gt;0,MAX(0,MIN('Peaker Keys'!$B$10,B6042/'Peaker Keys'!$B$29)),0)</f>
        <v>0</v>
      </c>
      <c r="I6042">
        <f>MAX(0,MIN('Peaker Keys'!$B$10,C6042/'Peaker Keys'!$B$30))</f>
        <v>1.00941055449728E-3</v>
      </c>
      <c r="J6042">
        <f>IF('Peaker Keys'!$B$31=1,H6042,I6042)</f>
        <v>0</v>
      </c>
    </row>
    <row r="6043" spans="1:10" x14ac:dyDescent="0.25">
      <c r="A6043">
        <v>6037</v>
      </c>
      <c r="B6043">
        <v>0</v>
      </c>
      <c r="C6043">
        <v>159.1</v>
      </c>
      <c r="D6043">
        <f>MOD(A6043-1+'Peaker Keys'!$B$7,'Peaker Keys'!$B$5)</f>
        <v>6060</v>
      </c>
      <c r="E6043">
        <f>INT(D6043/'Peaker Keys'!$B$6)+1</f>
        <v>253</v>
      </c>
      <c r="F6043">
        <f>MOD(D6043,'Peaker Keys'!$B$6)</f>
        <v>12</v>
      </c>
      <c r="G6043" t="str">
        <f>VLOOKUP(E6043,Clustering!$A$6:$B$370,2,FALSE)</f>
        <v>Winter</v>
      </c>
      <c r="H6043">
        <f>IF('Peaker Keys'!$B$29&gt;0,MAX(0,MIN('Peaker Keys'!$B$10,B6043/'Peaker Keys'!$B$29)),0)</f>
        <v>0</v>
      </c>
      <c r="I6043">
        <f>MAX(0,MIN('Peaker Keys'!$B$10,C6043/'Peaker Keys'!$B$30))</f>
        <v>1.3327570059793962E-3</v>
      </c>
      <c r="J6043">
        <f>IF('Peaker Keys'!$B$31=1,H6043,I6043)</f>
        <v>0</v>
      </c>
    </row>
    <row r="6044" spans="1:10" x14ac:dyDescent="0.25">
      <c r="A6044">
        <v>6038</v>
      </c>
      <c r="B6044">
        <v>0</v>
      </c>
      <c r="C6044">
        <v>159.1</v>
      </c>
      <c r="D6044">
        <f>MOD(A6044-1+'Peaker Keys'!$B$7,'Peaker Keys'!$B$5)</f>
        <v>6061</v>
      </c>
      <c r="E6044">
        <f>INT(D6044/'Peaker Keys'!$B$6)+1</f>
        <v>253</v>
      </c>
      <c r="F6044">
        <f>MOD(D6044,'Peaker Keys'!$B$6)</f>
        <v>13</v>
      </c>
      <c r="G6044" t="str">
        <f>VLOOKUP(E6044,Clustering!$A$6:$B$370,2,FALSE)</f>
        <v>Winter</v>
      </c>
      <c r="H6044">
        <f>IF('Peaker Keys'!$B$29&gt;0,MAX(0,MIN('Peaker Keys'!$B$10,B6044/'Peaker Keys'!$B$29)),0)</f>
        <v>0</v>
      </c>
      <c r="I6044">
        <f>MAX(0,MIN('Peaker Keys'!$B$10,C6044/'Peaker Keys'!$B$30))</f>
        <v>1.3327570059793962E-3</v>
      </c>
      <c r="J6044">
        <f>IF('Peaker Keys'!$B$31=1,H6044,I6044)</f>
        <v>0</v>
      </c>
    </row>
    <row r="6045" spans="1:10" x14ac:dyDescent="0.25">
      <c r="A6045">
        <v>6039</v>
      </c>
      <c r="B6045">
        <v>0</v>
      </c>
      <c r="C6045">
        <v>159.1</v>
      </c>
      <c r="D6045">
        <f>MOD(A6045-1+'Peaker Keys'!$B$7,'Peaker Keys'!$B$5)</f>
        <v>6062</v>
      </c>
      <c r="E6045">
        <f>INT(D6045/'Peaker Keys'!$B$6)+1</f>
        <v>253</v>
      </c>
      <c r="F6045">
        <f>MOD(D6045,'Peaker Keys'!$B$6)</f>
        <v>14</v>
      </c>
      <c r="G6045" t="str">
        <f>VLOOKUP(E6045,Clustering!$A$6:$B$370,2,FALSE)</f>
        <v>Winter</v>
      </c>
      <c r="H6045">
        <f>IF('Peaker Keys'!$B$29&gt;0,MAX(0,MIN('Peaker Keys'!$B$10,B6045/'Peaker Keys'!$B$29)),0)</f>
        <v>0</v>
      </c>
      <c r="I6045">
        <f>MAX(0,MIN('Peaker Keys'!$B$10,C6045/'Peaker Keys'!$B$30))</f>
        <v>1.3327570059793962E-3</v>
      </c>
      <c r="J6045">
        <f>IF('Peaker Keys'!$B$31=1,H6045,I6045)</f>
        <v>0</v>
      </c>
    </row>
    <row r="6046" spans="1:10" x14ac:dyDescent="0.25">
      <c r="A6046">
        <v>6040</v>
      </c>
      <c r="B6046">
        <v>0</v>
      </c>
      <c r="C6046">
        <v>159.1</v>
      </c>
      <c r="D6046">
        <f>MOD(A6046-1+'Peaker Keys'!$B$7,'Peaker Keys'!$B$5)</f>
        <v>6063</v>
      </c>
      <c r="E6046">
        <f>INT(D6046/'Peaker Keys'!$B$6)+1</f>
        <v>253</v>
      </c>
      <c r="F6046">
        <f>MOD(D6046,'Peaker Keys'!$B$6)</f>
        <v>15</v>
      </c>
      <c r="G6046" t="str">
        <f>VLOOKUP(E6046,Clustering!$A$6:$B$370,2,FALSE)</f>
        <v>Winter</v>
      </c>
      <c r="H6046">
        <f>IF('Peaker Keys'!$B$29&gt;0,MAX(0,MIN('Peaker Keys'!$B$10,B6046/'Peaker Keys'!$B$29)),0)</f>
        <v>0</v>
      </c>
      <c r="I6046">
        <f>MAX(0,MIN('Peaker Keys'!$B$10,C6046/'Peaker Keys'!$B$30))</f>
        <v>1.3327570059793962E-3</v>
      </c>
      <c r="J6046">
        <f>IF('Peaker Keys'!$B$31=1,H6046,I6046)</f>
        <v>0</v>
      </c>
    </row>
    <row r="6047" spans="1:10" x14ac:dyDescent="0.25">
      <c r="A6047">
        <v>6041</v>
      </c>
      <c r="B6047">
        <v>0</v>
      </c>
      <c r="C6047">
        <v>382.4</v>
      </c>
      <c r="D6047">
        <f>MOD(A6047-1+'Peaker Keys'!$B$7,'Peaker Keys'!$B$5)</f>
        <v>6064</v>
      </c>
      <c r="E6047">
        <f>INT(D6047/'Peaker Keys'!$B$6)+1</f>
        <v>253</v>
      </c>
      <c r="F6047">
        <f>MOD(D6047,'Peaker Keys'!$B$6)</f>
        <v>16</v>
      </c>
      <c r="G6047" t="str">
        <f>VLOOKUP(E6047,Clustering!$A$6:$B$370,2,FALSE)</f>
        <v>Winter</v>
      </c>
      <c r="H6047">
        <f>IF('Peaker Keys'!$B$29&gt;0,MAX(0,MIN('Peaker Keys'!$B$10,B6047/'Peaker Keys'!$B$29)),0)</f>
        <v>0</v>
      </c>
      <c r="I6047">
        <f>MAX(0,MIN('Peaker Keys'!$B$10,C6047/'Peaker Keys'!$B$30))</f>
        <v>3.203307850952364E-3</v>
      </c>
      <c r="J6047">
        <f>IF('Peaker Keys'!$B$31=1,H6047,I6047)</f>
        <v>0</v>
      </c>
    </row>
    <row r="6048" spans="1:10" x14ac:dyDescent="0.25">
      <c r="A6048">
        <v>6042</v>
      </c>
      <c r="B6048">
        <v>0</v>
      </c>
      <c r="C6048">
        <v>393</v>
      </c>
      <c r="D6048">
        <f>MOD(A6048-1+'Peaker Keys'!$B$7,'Peaker Keys'!$B$5)</f>
        <v>6065</v>
      </c>
      <c r="E6048">
        <f>INT(D6048/'Peaker Keys'!$B$6)+1</f>
        <v>253</v>
      </c>
      <c r="F6048">
        <f>MOD(D6048,'Peaker Keys'!$B$6)</f>
        <v>17</v>
      </c>
      <c r="G6048" t="str">
        <f>VLOOKUP(E6048,Clustering!$A$6:$B$370,2,FALSE)</f>
        <v>Winter</v>
      </c>
      <c r="H6048">
        <f>IF('Peaker Keys'!$B$29&gt;0,MAX(0,MIN('Peaker Keys'!$B$10,B6048/'Peaker Keys'!$B$29)),0)</f>
        <v>0</v>
      </c>
      <c r="I6048">
        <f>MAX(0,MIN('Peaker Keys'!$B$10,C6048/'Peaker Keys'!$B$30))</f>
        <v>3.2921024723438258E-3</v>
      </c>
      <c r="J6048">
        <f>IF('Peaker Keys'!$B$31=1,H6048,I6048)</f>
        <v>0</v>
      </c>
    </row>
    <row r="6049" spans="1:10" x14ac:dyDescent="0.25">
      <c r="A6049">
        <v>6043</v>
      </c>
      <c r="B6049">
        <v>0</v>
      </c>
      <c r="C6049">
        <v>2616.1</v>
      </c>
      <c r="D6049">
        <f>MOD(A6049-1+'Peaker Keys'!$B$7,'Peaker Keys'!$B$5)</f>
        <v>6066</v>
      </c>
      <c r="E6049">
        <f>INT(D6049/'Peaker Keys'!$B$6)+1</f>
        <v>253</v>
      </c>
      <c r="F6049">
        <f>MOD(D6049,'Peaker Keys'!$B$6)</f>
        <v>18</v>
      </c>
      <c r="G6049" t="str">
        <f>VLOOKUP(E6049,Clustering!$A$6:$B$370,2,FALSE)</f>
        <v>Winter</v>
      </c>
      <c r="H6049">
        <f>IF('Peaker Keys'!$B$29&gt;0,MAX(0,MIN('Peaker Keys'!$B$10,B6049/'Peaker Keys'!$B$29)),0)</f>
        <v>0</v>
      </c>
      <c r="I6049">
        <f>MAX(0,MIN('Peaker Keys'!$B$10,C6049/'Peaker Keys'!$B$30))</f>
        <v>2.1914680096434307E-2</v>
      </c>
      <c r="J6049">
        <f>IF('Peaker Keys'!$B$31=1,H6049,I6049)</f>
        <v>0</v>
      </c>
    </row>
    <row r="6050" spans="1:10" x14ac:dyDescent="0.25">
      <c r="A6050">
        <v>6044</v>
      </c>
      <c r="B6050">
        <v>0</v>
      </c>
      <c r="C6050">
        <v>3322.3</v>
      </c>
      <c r="D6050">
        <f>MOD(A6050-1+'Peaker Keys'!$B$7,'Peaker Keys'!$B$5)</f>
        <v>6067</v>
      </c>
      <c r="E6050">
        <f>INT(D6050/'Peaker Keys'!$B$6)+1</f>
        <v>253</v>
      </c>
      <c r="F6050">
        <f>MOD(D6050,'Peaker Keys'!$B$6)</f>
        <v>19</v>
      </c>
      <c r="G6050" t="str">
        <f>VLOOKUP(E6050,Clustering!$A$6:$B$370,2,FALSE)</f>
        <v>Winter</v>
      </c>
      <c r="H6050">
        <f>IF('Peaker Keys'!$B$29&gt;0,MAX(0,MIN('Peaker Keys'!$B$10,B6050/'Peaker Keys'!$B$29)),0)</f>
        <v>0</v>
      </c>
      <c r="I6050">
        <f>MAX(0,MIN('Peaker Keys'!$B$10,C6050/'Peaker Keys'!$B$30))</f>
        <v>2.7830412325363596E-2</v>
      </c>
      <c r="J6050">
        <f>IF('Peaker Keys'!$B$31=1,H6050,I6050)</f>
        <v>0</v>
      </c>
    </row>
    <row r="6051" spans="1:10" x14ac:dyDescent="0.25">
      <c r="A6051">
        <v>6045</v>
      </c>
      <c r="B6051">
        <v>0</v>
      </c>
      <c r="C6051">
        <v>3891.1</v>
      </c>
      <c r="D6051">
        <f>MOD(A6051-1+'Peaker Keys'!$B$7,'Peaker Keys'!$B$5)</f>
        <v>6068</v>
      </c>
      <c r="E6051">
        <f>INT(D6051/'Peaker Keys'!$B$6)+1</f>
        <v>253</v>
      </c>
      <c r="F6051">
        <f>MOD(D6051,'Peaker Keys'!$B$6)</f>
        <v>20</v>
      </c>
      <c r="G6051" t="str">
        <f>VLOOKUP(E6051,Clustering!$A$6:$B$370,2,FALSE)</f>
        <v>Winter</v>
      </c>
      <c r="H6051">
        <f>IF('Peaker Keys'!$B$29&gt;0,MAX(0,MIN('Peaker Keys'!$B$10,B6051/'Peaker Keys'!$B$29)),0)</f>
        <v>0</v>
      </c>
      <c r="I6051">
        <f>MAX(0,MIN('Peaker Keys'!$B$10,C6051/'Peaker Keys'!$B$30))</f>
        <v>3.2595165216633741E-2</v>
      </c>
      <c r="J6051">
        <f>IF('Peaker Keys'!$B$31=1,H6051,I6051)</f>
        <v>0</v>
      </c>
    </row>
    <row r="6052" spans="1:10" x14ac:dyDescent="0.25">
      <c r="A6052">
        <v>6046</v>
      </c>
      <c r="B6052">
        <v>0</v>
      </c>
      <c r="C6052">
        <v>2049.3000000000002</v>
      </c>
      <c r="D6052">
        <f>MOD(A6052-1+'Peaker Keys'!$B$7,'Peaker Keys'!$B$5)</f>
        <v>6069</v>
      </c>
      <c r="E6052">
        <f>INT(D6052/'Peaker Keys'!$B$6)+1</f>
        <v>253</v>
      </c>
      <c r="F6052">
        <f>MOD(D6052,'Peaker Keys'!$B$6)</f>
        <v>21</v>
      </c>
      <c r="G6052" t="str">
        <f>VLOOKUP(E6052,Clustering!$A$6:$B$370,2,FALSE)</f>
        <v>Winter</v>
      </c>
      <c r="H6052">
        <f>IF('Peaker Keys'!$B$29&gt;0,MAX(0,MIN('Peaker Keys'!$B$10,B6052/'Peaker Keys'!$B$29)),0)</f>
        <v>0</v>
      </c>
      <c r="I6052">
        <f>MAX(0,MIN('Peaker Keys'!$B$10,C6052/'Peaker Keys'!$B$30))</f>
        <v>1.7166680907313495E-2</v>
      </c>
      <c r="J6052">
        <f>IF('Peaker Keys'!$B$31=1,H6052,I6052)</f>
        <v>0</v>
      </c>
    </row>
    <row r="6053" spans="1:10" x14ac:dyDescent="0.25">
      <c r="A6053">
        <v>6047</v>
      </c>
      <c r="B6053">
        <v>0</v>
      </c>
      <c r="C6053">
        <v>602.29999999999995</v>
      </c>
      <c r="D6053">
        <f>MOD(A6053-1+'Peaker Keys'!$B$7,'Peaker Keys'!$B$5)</f>
        <v>6070</v>
      </c>
      <c r="E6053">
        <f>INT(D6053/'Peaker Keys'!$B$6)+1</f>
        <v>253</v>
      </c>
      <c r="F6053">
        <f>MOD(D6053,'Peaker Keys'!$B$6)</f>
        <v>22</v>
      </c>
      <c r="G6053" t="str">
        <f>VLOOKUP(E6053,Clustering!$A$6:$B$370,2,FALSE)</f>
        <v>Winter</v>
      </c>
      <c r="H6053">
        <f>IF('Peaker Keys'!$B$29&gt;0,MAX(0,MIN('Peaker Keys'!$B$10,B6053/'Peaker Keys'!$B$29)),0)</f>
        <v>0</v>
      </c>
      <c r="I6053">
        <f>MAX(0,MIN('Peaker Keys'!$B$10,C6053/'Peaker Keys'!$B$30))</f>
        <v>5.0453774022714663E-3</v>
      </c>
      <c r="J6053">
        <f>IF('Peaker Keys'!$B$31=1,H6053,I6053)</f>
        <v>0</v>
      </c>
    </row>
    <row r="6054" spans="1:10" x14ac:dyDescent="0.25">
      <c r="A6054">
        <v>6048</v>
      </c>
      <c r="B6054">
        <v>0</v>
      </c>
      <c r="C6054">
        <v>602.29999999999995</v>
      </c>
      <c r="D6054">
        <f>MOD(A6054-1+'Peaker Keys'!$B$7,'Peaker Keys'!$B$5)</f>
        <v>6071</v>
      </c>
      <c r="E6054">
        <f>INT(D6054/'Peaker Keys'!$B$6)+1</f>
        <v>253</v>
      </c>
      <c r="F6054">
        <f>MOD(D6054,'Peaker Keys'!$B$6)</f>
        <v>23</v>
      </c>
      <c r="G6054" t="str">
        <f>VLOOKUP(E6054,Clustering!$A$6:$B$370,2,FALSE)</f>
        <v>Winter</v>
      </c>
      <c r="H6054">
        <f>IF('Peaker Keys'!$B$29&gt;0,MAX(0,MIN('Peaker Keys'!$B$10,B6054/'Peaker Keys'!$B$29)),0)</f>
        <v>0</v>
      </c>
      <c r="I6054">
        <f>MAX(0,MIN('Peaker Keys'!$B$10,C6054/'Peaker Keys'!$B$30))</f>
        <v>5.0453774022714663E-3</v>
      </c>
      <c r="J6054">
        <f>IF('Peaker Keys'!$B$31=1,H6054,I6054)</f>
        <v>0</v>
      </c>
    </row>
    <row r="6055" spans="1:10" x14ac:dyDescent="0.25">
      <c r="A6055">
        <v>6049</v>
      </c>
      <c r="B6055">
        <v>0</v>
      </c>
      <c r="C6055">
        <v>807.2</v>
      </c>
      <c r="D6055">
        <f>MOD(A6055-1+'Peaker Keys'!$B$7,'Peaker Keys'!$B$5)</f>
        <v>6072</v>
      </c>
      <c r="E6055">
        <f>INT(D6055/'Peaker Keys'!$B$6)+1</f>
        <v>254</v>
      </c>
      <c r="F6055">
        <f>MOD(D6055,'Peaker Keys'!$B$6)</f>
        <v>0</v>
      </c>
      <c r="G6055" t="str">
        <f>VLOOKUP(E6055,Clustering!$A$6:$B$370,2,FALSE)</f>
        <v>Winter</v>
      </c>
      <c r="H6055">
        <f>IF('Peaker Keys'!$B$29&gt;0,MAX(0,MIN('Peaker Keys'!$B$10,B6055/'Peaker Keys'!$B$29)),0)</f>
        <v>0</v>
      </c>
      <c r="I6055">
        <f>MAX(0,MIN('Peaker Keys'!$B$10,C6055/'Peaker Keys'!$B$30))</f>
        <v>6.7617941874705762E-3</v>
      </c>
      <c r="J6055">
        <f>IF('Peaker Keys'!$B$31=1,H6055,I6055)</f>
        <v>0</v>
      </c>
    </row>
    <row r="6056" spans="1:10" x14ac:dyDescent="0.25">
      <c r="A6056">
        <v>6050</v>
      </c>
      <c r="B6056">
        <v>0</v>
      </c>
      <c r="C6056">
        <v>807.2</v>
      </c>
      <c r="D6056">
        <f>MOD(A6056-1+'Peaker Keys'!$B$7,'Peaker Keys'!$B$5)</f>
        <v>6073</v>
      </c>
      <c r="E6056">
        <f>INT(D6056/'Peaker Keys'!$B$6)+1</f>
        <v>254</v>
      </c>
      <c r="F6056">
        <f>MOD(D6056,'Peaker Keys'!$B$6)</f>
        <v>1</v>
      </c>
      <c r="G6056" t="str">
        <f>VLOOKUP(E6056,Clustering!$A$6:$B$370,2,FALSE)</f>
        <v>Winter</v>
      </c>
      <c r="H6056">
        <f>IF('Peaker Keys'!$B$29&gt;0,MAX(0,MIN('Peaker Keys'!$B$10,B6056/'Peaker Keys'!$B$29)),0)</f>
        <v>0</v>
      </c>
      <c r="I6056">
        <f>MAX(0,MIN('Peaker Keys'!$B$10,C6056/'Peaker Keys'!$B$30))</f>
        <v>6.7617941874705762E-3</v>
      </c>
      <c r="J6056">
        <f>IF('Peaker Keys'!$B$31=1,H6056,I6056)</f>
        <v>0</v>
      </c>
    </row>
    <row r="6057" spans="1:10" x14ac:dyDescent="0.25">
      <c r="A6057">
        <v>6051</v>
      </c>
      <c r="B6057">
        <v>0</v>
      </c>
      <c r="C6057">
        <v>807.2</v>
      </c>
      <c r="D6057">
        <f>MOD(A6057-1+'Peaker Keys'!$B$7,'Peaker Keys'!$B$5)</f>
        <v>6074</v>
      </c>
      <c r="E6057">
        <f>INT(D6057/'Peaker Keys'!$B$6)+1</f>
        <v>254</v>
      </c>
      <c r="F6057">
        <f>MOD(D6057,'Peaker Keys'!$B$6)</f>
        <v>2</v>
      </c>
      <c r="G6057" t="str">
        <f>VLOOKUP(E6057,Clustering!$A$6:$B$370,2,FALSE)</f>
        <v>Winter</v>
      </c>
      <c r="H6057">
        <f>IF('Peaker Keys'!$B$29&gt;0,MAX(0,MIN('Peaker Keys'!$B$10,B6057/'Peaker Keys'!$B$29)),0)</f>
        <v>0</v>
      </c>
      <c r="I6057">
        <f>MAX(0,MIN('Peaker Keys'!$B$10,C6057/'Peaker Keys'!$B$30))</f>
        <v>6.7617941874705762E-3</v>
      </c>
      <c r="J6057">
        <f>IF('Peaker Keys'!$B$31=1,H6057,I6057)</f>
        <v>0</v>
      </c>
    </row>
    <row r="6058" spans="1:10" x14ac:dyDescent="0.25">
      <c r="A6058">
        <v>6052</v>
      </c>
      <c r="B6058">
        <v>0</v>
      </c>
      <c r="C6058">
        <v>779.4</v>
      </c>
      <c r="D6058">
        <f>MOD(A6058-1+'Peaker Keys'!$B$7,'Peaker Keys'!$B$5)</f>
        <v>6075</v>
      </c>
      <c r="E6058">
        <f>INT(D6058/'Peaker Keys'!$B$6)+1</f>
        <v>254</v>
      </c>
      <c r="F6058">
        <f>MOD(D6058,'Peaker Keys'!$B$6)</f>
        <v>3</v>
      </c>
      <c r="G6058" t="str">
        <f>VLOOKUP(E6058,Clustering!$A$6:$B$370,2,FALSE)</f>
        <v>Winter</v>
      </c>
      <c r="H6058">
        <f>IF('Peaker Keys'!$B$29&gt;0,MAX(0,MIN('Peaker Keys'!$B$10,B6058/'Peaker Keys'!$B$29)),0)</f>
        <v>0</v>
      </c>
      <c r="I6058">
        <f>MAX(0,MIN('Peaker Keys'!$B$10,C6058/'Peaker Keys'!$B$30))</f>
        <v>6.5289177275948546E-3</v>
      </c>
      <c r="J6058">
        <f>IF('Peaker Keys'!$B$31=1,H6058,I6058)</f>
        <v>0</v>
      </c>
    </row>
    <row r="6059" spans="1:10" x14ac:dyDescent="0.25">
      <c r="A6059">
        <v>6053</v>
      </c>
      <c r="B6059">
        <v>0</v>
      </c>
      <c r="C6059">
        <v>293.10000000000002</v>
      </c>
      <c r="D6059">
        <f>MOD(A6059-1+'Peaker Keys'!$B$7,'Peaker Keys'!$B$5)</f>
        <v>6076</v>
      </c>
      <c r="E6059">
        <f>INT(D6059/'Peaker Keys'!$B$6)+1</f>
        <v>254</v>
      </c>
      <c r="F6059">
        <f>MOD(D6059,'Peaker Keys'!$B$6)</f>
        <v>4</v>
      </c>
      <c r="G6059" t="str">
        <f>VLOOKUP(E6059,Clustering!$A$6:$B$370,2,FALSE)</f>
        <v>Winter</v>
      </c>
      <c r="H6059">
        <f>IF('Peaker Keys'!$B$29&gt;0,MAX(0,MIN('Peaker Keys'!$B$10,B6059/'Peaker Keys'!$B$29)),0)</f>
        <v>0</v>
      </c>
      <c r="I6059">
        <f>MAX(0,MIN('Peaker Keys'!$B$10,C6059/'Peaker Keys'!$B$30))</f>
        <v>2.4552550499846704E-3</v>
      </c>
      <c r="J6059">
        <f>IF('Peaker Keys'!$B$31=1,H6059,I6059)</f>
        <v>0</v>
      </c>
    </row>
    <row r="6060" spans="1:10" x14ac:dyDescent="0.25">
      <c r="A6060">
        <v>6054</v>
      </c>
      <c r="B6060">
        <v>0</v>
      </c>
      <c r="C6060">
        <v>247.7</v>
      </c>
      <c r="D6060">
        <f>MOD(A6060-1+'Peaker Keys'!$B$7,'Peaker Keys'!$B$5)</f>
        <v>6077</v>
      </c>
      <c r="E6060">
        <f>INT(D6060/'Peaker Keys'!$B$6)+1</f>
        <v>254</v>
      </c>
      <c r="F6060">
        <f>MOD(D6060,'Peaker Keys'!$B$6)</f>
        <v>5</v>
      </c>
      <c r="G6060" t="str">
        <f>VLOOKUP(E6060,Clustering!$A$6:$B$370,2,FALSE)</f>
        <v>Winter</v>
      </c>
      <c r="H6060">
        <f>IF('Peaker Keys'!$B$29&gt;0,MAX(0,MIN('Peaker Keys'!$B$10,B6060/'Peaker Keys'!$B$29)),0)</f>
        <v>0</v>
      </c>
      <c r="I6060">
        <f>MAX(0,MIN('Peaker Keys'!$B$10,C6060/'Peaker Keys'!$B$30))</f>
        <v>2.0749460111948235E-3</v>
      </c>
      <c r="J6060">
        <f>IF('Peaker Keys'!$B$31=1,H6060,I6060)</f>
        <v>0</v>
      </c>
    </row>
    <row r="6061" spans="1:10" x14ac:dyDescent="0.25">
      <c r="A6061">
        <v>6055</v>
      </c>
      <c r="B6061">
        <v>0</v>
      </c>
      <c r="C6061">
        <v>247.7</v>
      </c>
      <c r="D6061">
        <f>MOD(A6061-1+'Peaker Keys'!$B$7,'Peaker Keys'!$B$5)</f>
        <v>6078</v>
      </c>
      <c r="E6061">
        <f>INT(D6061/'Peaker Keys'!$B$6)+1</f>
        <v>254</v>
      </c>
      <c r="F6061">
        <f>MOD(D6061,'Peaker Keys'!$B$6)</f>
        <v>6</v>
      </c>
      <c r="G6061" t="str">
        <f>VLOOKUP(E6061,Clustering!$A$6:$B$370,2,FALSE)</f>
        <v>Winter</v>
      </c>
      <c r="H6061">
        <f>IF('Peaker Keys'!$B$29&gt;0,MAX(0,MIN('Peaker Keys'!$B$10,B6061/'Peaker Keys'!$B$29)),0)</f>
        <v>0</v>
      </c>
      <c r="I6061">
        <f>MAX(0,MIN('Peaker Keys'!$B$10,C6061/'Peaker Keys'!$B$30))</f>
        <v>2.0749460111948235E-3</v>
      </c>
      <c r="J6061">
        <f>IF('Peaker Keys'!$B$31=1,H6061,I6061)</f>
        <v>0</v>
      </c>
    </row>
    <row r="6062" spans="1:10" x14ac:dyDescent="0.25">
      <c r="A6062">
        <v>6056</v>
      </c>
      <c r="B6062">
        <v>0</v>
      </c>
      <c r="C6062">
        <v>184</v>
      </c>
      <c r="D6062">
        <f>MOD(A6062-1+'Peaker Keys'!$B$7,'Peaker Keys'!$B$5)</f>
        <v>6079</v>
      </c>
      <c r="E6062">
        <f>INT(D6062/'Peaker Keys'!$B$6)+1</f>
        <v>254</v>
      </c>
      <c r="F6062">
        <f>MOD(D6062,'Peaker Keys'!$B$6)</f>
        <v>7</v>
      </c>
      <c r="G6062" t="str">
        <f>VLOOKUP(E6062,Clustering!$A$6:$B$370,2,FALSE)</f>
        <v>Winter</v>
      </c>
      <c r="H6062">
        <f>IF('Peaker Keys'!$B$29&gt;0,MAX(0,MIN('Peaker Keys'!$B$10,B6062/'Peaker Keys'!$B$29)),0)</f>
        <v>0</v>
      </c>
      <c r="I6062">
        <f>MAX(0,MIN('Peaker Keys'!$B$10,C6062/'Peaker Keys'!$B$30))</f>
        <v>1.5413405977385852E-3</v>
      </c>
      <c r="J6062">
        <f>IF('Peaker Keys'!$B$31=1,H6062,I6062)</f>
        <v>0</v>
      </c>
    </row>
    <row r="6063" spans="1:10" x14ac:dyDescent="0.25">
      <c r="A6063">
        <v>6057</v>
      </c>
      <c r="B6063">
        <v>0</v>
      </c>
      <c r="C6063">
        <v>177</v>
      </c>
      <c r="D6063">
        <f>MOD(A6063-1+'Peaker Keys'!$B$7,'Peaker Keys'!$B$5)</f>
        <v>6080</v>
      </c>
      <c r="E6063">
        <f>INT(D6063/'Peaker Keys'!$B$6)+1</f>
        <v>254</v>
      </c>
      <c r="F6063">
        <f>MOD(D6063,'Peaker Keys'!$B$6)</f>
        <v>8</v>
      </c>
      <c r="G6063" t="str">
        <f>VLOOKUP(E6063,Clustering!$A$6:$B$370,2,FALSE)</f>
        <v>Winter</v>
      </c>
      <c r="H6063">
        <f>IF('Peaker Keys'!$B$29&gt;0,MAX(0,MIN('Peaker Keys'!$B$10,B6063/'Peaker Keys'!$B$29)),0)</f>
        <v>0</v>
      </c>
      <c r="I6063">
        <f>MAX(0,MIN('Peaker Keys'!$B$10,C6063/'Peaker Keys'!$B$30))</f>
        <v>1.4827026402159217E-3</v>
      </c>
      <c r="J6063">
        <f>IF('Peaker Keys'!$B$31=1,H6063,I6063)</f>
        <v>0</v>
      </c>
    </row>
    <row r="6064" spans="1:10" x14ac:dyDescent="0.25">
      <c r="A6064">
        <v>6058</v>
      </c>
      <c r="B6064">
        <v>0</v>
      </c>
      <c r="C6064">
        <v>177</v>
      </c>
      <c r="D6064">
        <f>MOD(A6064-1+'Peaker Keys'!$B$7,'Peaker Keys'!$B$5)</f>
        <v>6081</v>
      </c>
      <c r="E6064">
        <f>INT(D6064/'Peaker Keys'!$B$6)+1</f>
        <v>254</v>
      </c>
      <c r="F6064">
        <f>MOD(D6064,'Peaker Keys'!$B$6)</f>
        <v>9</v>
      </c>
      <c r="G6064" t="str">
        <f>VLOOKUP(E6064,Clustering!$A$6:$B$370,2,FALSE)</f>
        <v>Winter</v>
      </c>
      <c r="H6064">
        <f>IF('Peaker Keys'!$B$29&gt;0,MAX(0,MIN('Peaker Keys'!$B$10,B6064/'Peaker Keys'!$B$29)),0)</f>
        <v>0</v>
      </c>
      <c r="I6064">
        <f>MAX(0,MIN('Peaker Keys'!$B$10,C6064/'Peaker Keys'!$B$30))</f>
        <v>1.4827026402159217E-3</v>
      </c>
      <c r="J6064">
        <f>IF('Peaker Keys'!$B$31=1,H6064,I6064)</f>
        <v>0</v>
      </c>
    </row>
    <row r="6065" spans="1:10" x14ac:dyDescent="0.25">
      <c r="A6065">
        <v>6059</v>
      </c>
      <c r="B6065">
        <v>0</v>
      </c>
      <c r="C6065">
        <v>177</v>
      </c>
      <c r="D6065">
        <f>MOD(A6065-1+'Peaker Keys'!$B$7,'Peaker Keys'!$B$5)</f>
        <v>6082</v>
      </c>
      <c r="E6065">
        <f>INT(D6065/'Peaker Keys'!$B$6)+1</f>
        <v>254</v>
      </c>
      <c r="F6065">
        <f>MOD(D6065,'Peaker Keys'!$B$6)</f>
        <v>10</v>
      </c>
      <c r="G6065" t="str">
        <f>VLOOKUP(E6065,Clustering!$A$6:$B$370,2,FALSE)</f>
        <v>Winter</v>
      </c>
      <c r="H6065">
        <f>IF('Peaker Keys'!$B$29&gt;0,MAX(0,MIN('Peaker Keys'!$B$10,B6065/'Peaker Keys'!$B$29)),0)</f>
        <v>0</v>
      </c>
      <c r="I6065">
        <f>MAX(0,MIN('Peaker Keys'!$B$10,C6065/'Peaker Keys'!$B$30))</f>
        <v>1.4827026402159217E-3</v>
      </c>
      <c r="J6065">
        <f>IF('Peaker Keys'!$B$31=1,H6065,I6065)</f>
        <v>0</v>
      </c>
    </row>
    <row r="6066" spans="1:10" x14ac:dyDescent="0.25">
      <c r="A6066">
        <v>6060</v>
      </c>
      <c r="B6066">
        <v>0</v>
      </c>
      <c r="C6066">
        <v>177</v>
      </c>
      <c r="D6066">
        <f>MOD(A6066-1+'Peaker Keys'!$B$7,'Peaker Keys'!$B$5)</f>
        <v>6083</v>
      </c>
      <c r="E6066">
        <f>INT(D6066/'Peaker Keys'!$B$6)+1</f>
        <v>254</v>
      </c>
      <c r="F6066">
        <f>MOD(D6066,'Peaker Keys'!$B$6)</f>
        <v>11</v>
      </c>
      <c r="G6066" t="str">
        <f>VLOOKUP(E6066,Clustering!$A$6:$B$370,2,FALSE)</f>
        <v>Winter</v>
      </c>
      <c r="H6066">
        <f>IF('Peaker Keys'!$B$29&gt;0,MAX(0,MIN('Peaker Keys'!$B$10,B6066/'Peaker Keys'!$B$29)),0)</f>
        <v>0</v>
      </c>
      <c r="I6066">
        <f>MAX(0,MIN('Peaker Keys'!$B$10,C6066/'Peaker Keys'!$B$30))</f>
        <v>1.4827026402159217E-3</v>
      </c>
      <c r="J6066">
        <f>IF('Peaker Keys'!$B$31=1,H6066,I6066)</f>
        <v>0</v>
      </c>
    </row>
    <row r="6067" spans="1:10" x14ac:dyDescent="0.25">
      <c r="A6067">
        <v>6061</v>
      </c>
      <c r="B6067">
        <v>0</v>
      </c>
      <c r="C6067">
        <v>177</v>
      </c>
      <c r="D6067">
        <f>MOD(A6067-1+'Peaker Keys'!$B$7,'Peaker Keys'!$B$5)</f>
        <v>6084</v>
      </c>
      <c r="E6067">
        <f>INT(D6067/'Peaker Keys'!$B$6)+1</f>
        <v>254</v>
      </c>
      <c r="F6067">
        <f>MOD(D6067,'Peaker Keys'!$B$6)</f>
        <v>12</v>
      </c>
      <c r="G6067" t="str">
        <f>VLOOKUP(E6067,Clustering!$A$6:$B$370,2,FALSE)</f>
        <v>Winter</v>
      </c>
      <c r="H6067">
        <f>IF('Peaker Keys'!$B$29&gt;0,MAX(0,MIN('Peaker Keys'!$B$10,B6067/'Peaker Keys'!$B$29)),0)</f>
        <v>0</v>
      </c>
      <c r="I6067">
        <f>MAX(0,MIN('Peaker Keys'!$B$10,C6067/'Peaker Keys'!$B$30))</f>
        <v>1.4827026402159217E-3</v>
      </c>
      <c r="J6067">
        <f>IF('Peaker Keys'!$B$31=1,H6067,I6067)</f>
        <v>0</v>
      </c>
    </row>
    <row r="6068" spans="1:10" x14ac:dyDescent="0.25">
      <c r="A6068">
        <v>6062</v>
      </c>
      <c r="B6068">
        <v>0</v>
      </c>
      <c r="C6068">
        <v>177</v>
      </c>
      <c r="D6068">
        <f>MOD(A6068-1+'Peaker Keys'!$B$7,'Peaker Keys'!$B$5)</f>
        <v>6085</v>
      </c>
      <c r="E6068">
        <f>INT(D6068/'Peaker Keys'!$B$6)+1</f>
        <v>254</v>
      </c>
      <c r="F6068">
        <f>MOD(D6068,'Peaker Keys'!$B$6)</f>
        <v>13</v>
      </c>
      <c r="G6068" t="str">
        <f>VLOOKUP(E6068,Clustering!$A$6:$B$370,2,FALSE)</f>
        <v>Winter</v>
      </c>
      <c r="H6068">
        <f>IF('Peaker Keys'!$B$29&gt;0,MAX(0,MIN('Peaker Keys'!$B$10,B6068/'Peaker Keys'!$B$29)),0)</f>
        <v>0</v>
      </c>
      <c r="I6068">
        <f>MAX(0,MIN('Peaker Keys'!$B$10,C6068/'Peaker Keys'!$B$30))</f>
        <v>1.4827026402159217E-3</v>
      </c>
      <c r="J6068">
        <f>IF('Peaker Keys'!$B$31=1,H6068,I6068)</f>
        <v>0</v>
      </c>
    </row>
    <row r="6069" spans="1:10" x14ac:dyDescent="0.25">
      <c r="A6069">
        <v>6063</v>
      </c>
      <c r="B6069">
        <v>0</v>
      </c>
      <c r="C6069">
        <v>177</v>
      </c>
      <c r="D6069">
        <f>MOD(A6069-1+'Peaker Keys'!$B$7,'Peaker Keys'!$B$5)</f>
        <v>6086</v>
      </c>
      <c r="E6069">
        <f>INT(D6069/'Peaker Keys'!$B$6)+1</f>
        <v>254</v>
      </c>
      <c r="F6069">
        <f>MOD(D6069,'Peaker Keys'!$B$6)</f>
        <v>14</v>
      </c>
      <c r="G6069" t="str">
        <f>VLOOKUP(E6069,Clustering!$A$6:$B$370,2,FALSE)</f>
        <v>Winter</v>
      </c>
      <c r="H6069">
        <f>IF('Peaker Keys'!$B$29&gt;0,MAX(0,MIN('Peaker Keys'!$B$10,B6069/'Peaker Keys'!$B$29)),0)</f>
        <v>0</v>
      </c>
      <c r="I6069">
        <f>MAX(0,MIN('Peaker Keys'!$B$10,C6069/'Peaker Keys'!$B$30))</f>
        <v>1.4827026402159217E-3</v>
      </c>
      <c r="J6069">
        <f>IF('Peaker Keys'!$B$31=1,H6069,I6069)</f>
        <v>0</v>
      </c>
    </row>
    <row r="6070" spans="1:10" x14ac:dyDescent="0.25">
      <c r="A6070">
        <v>6064</v>
      </c>
      <c r="B6070">
        <v>0</v>
      </c>
      <c r="C6070">
        <v>177</v>
      </c>
      <c r="D6070">
        <f>MOD(A6070-1+'Peaker Keys'!$B$7,'Peaker Keys'!$B$5)</f>
        <v>6087</v>
      </c>
      <c r="E6070">
        <f>INT(D6070/'Peaker Keys'!$B$6)+1</f>
        <v>254</v>
      </c>
      <c r="F6070">
        <f>MOD(D6070,'Peaker Keys'!$B$6)</f>
        <v>15</v>
      </c>
      <c r="G6070" t="str">
        <f>VLOOKUP(E6070,Clustering!$A$6:$B$370,2,FALSE)</f>
        <v>Winter</v>
      </c>
      <c r="H6070">
        <f>IF('Peaker Keys'!$B$29&gt;0,MAX(0,MIN('Peaker Keys'!$B$10,B6070/'Peaker Keys'!$B$29)),0)</f>
        <v>0</v>
      </c>
      <c r="I6070">
        <f>MAX(0,MIN('Peaker Keys'!$B$10,C6070/'Peaker Keys'!$B$30))</f>
        <v>1.4827026402159217E-3</v>
      </c>
      <c r="J6070">
        <f>IF('Peaker Keys'!$B$31=1,H6070,I6070)</f>
        <v>0</v>
      </c>
    </row>
    <row r="6071" spans="1:10" x14ac:dyDescent="0.25">
      <c r="A6071">
        <v>6065</v>
      </c>
      <c r="B6071">
        <v>0</v>
      </c>
      <c r="C6071">
        <v>240.6</v>
      </c>
      <c r="D6071">
        <f>MOD(A6071-1+'Peaker Keys'!$B$7,'Peaker Keys'!$B$5)</f>
        <v>6088</v>
      </c>
      <c r="E6071">
        <f>INT(D6071/'Peaker Keys'!$B$6)+1</f>
        <v>254</v>
      </c>
      <c r="F6071">
        <f>MOD(D6071,'Peaker Keys'!$B$6)</f>
        <v>16</v>
      </c>
      <c r="G6071" t="str">
        <f>VLOOKUP(E6071,Clustering!$A$6:$B$370,2,FALSE)</f>
        <v>Winter</v>
      </c>
      <c r="H6071">
        <f>IF('Peaker Keys'!$B$29&gt;0,MAX(0,MIN('Peaker Keys'!$B$10,B6071/'Peaker Keys'!$B$29)),0)</f>
        <v>0</v>
      </c>
      <c r="I6071">
        <f>MAX(0,MIN('Peaker Keys'!$B$10,C6071/'Peaker Keys'!$B$30))</f>
        <v>2.0154703685646936E-3</v>
      </c>
      <c r="J6071">
        <f>IF('Peaker Keys'!$B$31=1,H6071,I6071)</f>
        <v>0</v>
      </c>
    </row>
    <row r="6072" spans="1:10" x14ac:dyDescent="0.25">
      <c r="A6072">
        <v>6066</v>
      </c>
      <c r="B6072">
        <v>0</v>
      </c>
      <c r="C6072">
        <v>240.6</v>
      </c>
      <c r="D6072">
        <f>MOD(A6072-1+'Peaker Keys'!$B$7,'Peaker Keys'!$B$5)</f>
        <v>6089</v>
      </c>
      <c r="E6072">
        <f>INT(D6072/'Peaker Keys'!$B$6)+1</f>
        <v>254</v>
      </c>
      <c r="F6072">
        <f>MOD(D6072,'Peaker Keys'!$B$6)</f>
        <v>17</v>
      </c>
      <c r="G6072" t="str">
        <f>VLOOKUP(E6072,Clustering!$A$6:$B$370,2,FALSE)</f>
        <v>Winter</v>
      </c>
      <c r="H6072">
        <f>IF('Peaker Keys'!$B$29&gt;0,MAX(0,MIN('Peaker Keys'!$B$10,B6072/'Peaker Keys'!$B$29)),0)</f>
        <v>0</v>
      </c>
      <c r="I6072">
        <f>MAX(0,MIN('Peaker Keys'!$B$10,C6072/'Peaker Keys'!$B$30))</f>
        <v>2.0154703685646936E-3</v>
      </c>
      <c r="J6072">
        <f>IF('Peaker Keys'!$B$31=1,H6072,I6072)</f>
        <v>0</v>
      </c>
    </row>
    <row r="6073" spans="1:10" x14ac:dyDescent="0.25">
      <c r="A6073">
        <v>6067</v>
      </c>
      <c r="B6073">
        <v>0</v>
      </c>
      <c r="C6073">
        <v>2410.1</v>
      </c>
      <c r="D6073">
        <f>MOD(A6073-1+'Peaker Keys'!$B$7,'Peaker Keys'!$B$5)</f>
        <v>6090</v>
      </c>
      <c r="E6073">
        <f>INT(D6073/'Peaker Keys'!$B$6)+1</f>
        <v>254</v>
      </c>
      <c r="F6073">
        <f>MOD(D6073,'Peaker Keys'!$B$6)</f>
        <v>18</v>
      </c>
      <c r="G6073" t="str">
        <f>VLOOKUP(E6073,Clustering!$A$6:$B$370,2,FALSE)</f>
        <v>Winter</v>
      </c>
      <c r="H6073">
        <f>IF('Peaker Keys'!$B$29&gt;0,MAX(0,MIN('Peaker Keys'!$B$10,B6073/'Peaker Keys'!$B$29)),0)</f>
        <v>0</v>
      </c>
      <c r="I6073">
        <f>MAX(0,MIN('Peaker Keys'!$B$10,C6073/'Peaker Keys'!$B$30))</f>
        <v>2.0189048775053064E-2</v>
      </c>
      <c r="J6073">
        <f>IF('Peaker Keys'!$B$31=1,H6073,I6073)</f>
        <v>0</v>
      </c>
    </row>
    <row r="6074" spans="1:10" x14ac:dyDescent="0.25">
      <c r="A6074">
        <v>6068</v>
      </c>
      <c r="B6074">
        <v>0</v>
      </c>
      <c r="C6074">
        <v>3605.1</v>
      </c>
      <c r="D6074">
        <f>MOD(A6074-1+'Peaker Keys'!$B$7,'Peaker Keys'!$B$5)</f>
        <v>6091</v>
      </c>
      <c r="E6074">
        <f>INT(D6074/'Peaker Keys'!$B$6)+1</f>
        <v>254</v>
      </c>
      <c r="F6074">
        <f>MOD(D6074,'Peaker Keys'!$B$6)</f>
        <v>19</v>
      </c>
      <c r="G6074" t="str">
        <f>VLOOKUP(E6074,Clustering!$A$6:$B$370,2,FALSE)</f>
        <v>Winter</v>
      </c>
      <c r="H6074">
        <f>IF('Peaker Keys'!$B$29&gt;0,MAX(0,MIN('Peaker Keys'!$B$10,B6074/'Peaker Keys'!$B$29)),0)</f>
        <v>0</v>
      </c>
      <c r="I6074">
        <f>MAX(0,MIN('Peaker Keys'!$B$10,C6074/'Peaker Keys'!$B$30))</f>
        <v>3.0199385809279205E-2</v>
      </c>
      <c r="J6074">
        <f>IF('Peaker Keys'!$B$31=1,H6074,I6074)</f>
        <v>0</v>
      </c>
    </row>
    <row r="6075" spans="1:10" x14ac:dyDescent="0.25">
      <c r="A6075">
        <v>6069</v>
      </c>
      <c r="B6075">
        <v>0</v>
      </c>
      <c r="C6075">
        <v>3442</v>
      </c>
      <c r="D6075">
        <f>MOD(A6075-1+'Peaker Keys'!$B$7,'Peaker Keys'!$B$5)</f>
        <v>6092</v>
      </c>
      <c r="E6075">
        <f>INT(D6075/'Peaker Keys'!$B$6)+1</f>
        <v>254</v>
      </c>
      <c r="F6075">
        <f>MOD(D6075,'Peaker Keys'!$B$6)</f>
        <v>20</v>
      </c>
      <c r="G6075" t="str">
        <f>VLOOKUP(E6075,Clustering!$A$6:$B$370,2,FALSE)</f>
        <v>Winter</v>
      </c>
      <c r="H6075">
        <f>IF('Peaker Keys'!$B$29&gt;0,MAX(0,MIN('Peaker Keys'!$B$10,B6075/'Peaker Keys'!$B$29)),0)</f>
        <v>0</v>
      </c>
      <c r="I6075">
        <f>MAX(0,MIN('Peaker Keys'!$B$10,C6075/'Peaker Keys'!$B$30))</f>
        <v>2.8833121399001144E-2</v>
      </c>
      <c r="J6075">
        <f>IF('Peaker Keys'!$B$31=1,H6075,I6075)</f>
        <v>0</v>
      </c>
    </row>
    <row r="6076" spans="1:10" x14ac:dyDescent="0.25">
      <c r="A6076">
        <v>6070</v>
      </c>
      <c r="B6076">
        <v>0</v>
      </c>
      <c r="C6076">
        <v>1767.3</v>
      </c>
      <c r="D6076">
        <f>MOD(A6076-1+'Peaker Keys'!$B$7,'Peaker Keys'!$B$5)</f>
        <v>6093</v>
      </c>
      <c r="E6076">
        <f>INT(D6076/'Peaker Keys'!$B$6)+1</f>
        <v>254</v>
      </c>
      <c r="F6076">
        <f>MOD(D6076,'Peaker Keys'!$B$6)</f>
        <v>21</v>
      </c>
      <c r="G6076" t="str">
        <f>VLOOKUP(E6076,Clustering!$A$6:$B$370,2,FALSE)</f>
        <v>Winter</v>
      </c>
      <c r="H6076">
        <f>IF('Peaker Keys'!$B$29&gt;0,MAX(0,MIN('Peaker Keys'!$B$10,B6076/'Peaker Keys'!$B$29)),0)</f>
        <v>0</v>
      </c>
      <c r="I6076">
        <f>MAX(0,MIN('Peaker Keys'!$B$10,C6076/'Peaker Keys'!$B$30))</f>
        <v>1.4804408904257617E-2</v>
      </c>
      <c r="J6076">
        <f>IF('Peaker Keys'!$B$31=1,H6076,I6076)</f>
        <v>0</v>
      </c>
    </row>
    <row r="6077" spans="1:10" x14ac:dyDescent="0.25">
      <c r="A6077">
        <v>6071</v>
      </c>
      <c r="B6077">
        <v>0</v>
      </c>
      <c r="C6077">
        <v>295</v>
      </c>
      <c r="D6077">
        <f>MOD(A6077-1+'Peaker Keys'!$B$7,'Peaker Keys'!$B$5)</f>
        <v>6094</v>
      </c>
      <c r="E6077">
        <f>INT(D6077/'Peaker Keys'!$B$6)+1</f>
        <v>254</v>
      </c>
      <c r="F6077">
        <f>MOD(D6077,'Peaker Keys'!$B$6)</f>
        <v>22</v>
      </c>
      <c r="G6077" t="str">
        <f>VLOOKUP(E6077,Clustering!$A$6:$B$370,2,FALSE)</f>
        <v>Winter</v>
      </c>
      <c r="H6077">
        <f>IF('Peaker Keys'!$B$29&gt;0,MAX(0,MIN('Peaker Keys'!$B$10,B6077/'Peaker Keys'!$B$29)),0)</f>
        <v>0</v>
      </c>
      <c r="I6077">
        <f>MAX(0,MIN('Peaker Keys'!$B$10,C6077/'Peaker Keys'!$B$30))</f>
        <v>2.4711710670265361E-3</v>
      </c>
      <c r="J6077">
        <f>IF('Peaker Keys'!$B$31=1,H6077,I6077)</f>
        <v>0</v>
      </c>
    </row>
    <row r="6078" spans="1:10" x14ac:dyDescent="0.25">
      <c r="A6078">
        <v>6072</v>
      </c>
      <c r="B6078">
        <v>0</v>
      </c>
      <c r="C6078">
        <v>197.5</v>
      </c>
      <c r="D6078">
        <f>MOD(A6078-1+'Peaker Keys'!$B$7,'Peaker Keys'!$B$5)</f>
        <v>6095</v>
      </c>
      <c r="E6078">
        <f>INT(D6078/'Peaker Keys'!$B$6)+1</f>
        <v>254</v>
      </c>
      <c r="F6078">
        <f>MOD(D6078,'Peaker Keys'!$B$6)</f>
        <v>23</v>
      </c>
      <c r="G6078" t="str">
        <f>VLOOKUP(E6078,Clustering!$A$6:$B$370,2,FALSE)</f>
        <v>Winter</v>
      </c>
      <c r="H6078">
        <f>IF('Peaker Keys'!$B$29&gt;0,MAX(0,MIN('Peaker Keys'!$B$10,B6078/'Peaker Keys'!$B$29)),0)</f>
        <v>0</v>
      </c>
      <c r="I6078">
        <f>MAX(0,MIN('Peaker Keys'!$B$10,C6078/'Peaker Keys'!$B$30))</f>
        <v>1.6544280872465792E-3</v>
      </c>
      <c r="J6078">
        <f>IF('Peaker Keys'!$B$31=1,H6078,I6078)</f>
        <v>0</v>
      </c>
    </row>
    <row r="6079" spans="1:10" x14ac:dyDescent="0.25">
      <c r="A6079">
        <v>6073</v>
      </c>
      <c r="B6079">
        <v>0</v>
      </c>
      <c r="C6079">
        <v>159.1</v>
      </c>
      <c r="D6079">
        <f>MOD(A6079-1+'Peaker Keys'!$B$7,'Peaker Keys'!$B$5)</f>
        <v>6096</v>
      </c>
      <c r="E6079">
        <f>INT(D6079/'Peaker Keys'!$B$6)+1</f>
        <v>255</v>
      </c>
      <c r="F6079">
        <f>MOD(D6079,'Peaker Keys'!$B$6)</f>
        <v>0</v>
      </c>
      <c r="G6079" t="str">
        <f>VLOOKUP(E6079,Clustering!$A$6:$B$370,2,FALSE)</f>
        <v>Spring</v>
      </c>
      <c r="H6079">
        <f>IF('Peaker Keys'!$B$29&gt;0,MAX(0,MIN('Peaker Keys'!$B$10,B6079/'Peaker Keys'!$B$29)),0)</f>
        <v>0</v>
      </c>
      <c r="I6079">
        <f>MAX(0,MIN('Peaker Keys'!$B$10,C6079/'Peaker Keys'!$B$30))</f>
        <v>1.3327570059793962E-3</v>
      </c>
      <c r="J6079">
        <f>IF('Peaker Keys'!$B$31=1,H6079,I6079)</f>
        <v>0</v>
      </c>
    </row>
    <row r="6080" spans="1:10" x14ac:dyDescent="0.25">
      <c r="A6080">
        <v>6074</v>
      </c>
      <c r="B6080">
        <v>0</v>
      </c>
      <c r="C6080">
        <v>159.1</v>
      </c>
      <c r="D6080">
        <f>MOD(A6080-1+'Peaker Keys'!$B$7,'Peaker Keys'!$B$5)</f>
        <v>6097</v>
      </c>
      <c r="E6080">
        <f>INT(D6080/'Peaker Keys'!$B$6)+1</f>
        <v>255</v>
      </c>
      <c r="F6080">
        <f>MOD(D6080,'Peaker Keys'!$B$6)</f>
        <v>1</v>
      </c>
      <c r="G6080" t="str">
        <f>VLOOKUP(E6080,Clustering!$A$6:$B$370,2,FALSE)</f>
        <v>Spring</v>
      </c>
      <c r="H6080">
        <f>IF('Peaker Keys'!$B$29&gt;0,MAX(0,MIN('Peaker Keys'!$B$10,B6080/'Peaker Keys'!$B$29)),0)</f>
        <v>0</v>
      </c>
      <c r="I6080">
        <f>MAX(0,MIN('Peaker Keys'!$B$10,C6080/'Peaker Keys'!$B$30))</f>
        <v>1.3327570059793962E-3</v>
      </c>
      <c r="J6080">
        <f>IF('Peaker Keys'!$B$31=1,H6080,I6080)</f>
        <v>0</v>
      </c>
    </row>
    <row r="6081" spans="1:10" x14ac:dyDescent="0.25">
      <c r="A6081">
        <v>6075</v>
      </c>
      <c r="B6081">
        <v>0</v>
      </c>
      <c r="C6081">
        <v>159.1</v>
      </c>
      <c r="D6081">
        <f>MOD(A6081-1+'Peaker Keys'!$B$7,'Peaker Keys'!$B$5)</f>
        <v>6098</v>
      </c>
      <c r="E6081">
        <f>INT(D6081/'Peaker Keys'!$B$6)+1</f>
        <v>255</v>
      </c>
      <c r="F6081">
        <f>MOD(D6081,'Peaker Keys'!$B$6)</f>
        <v>2</v>
      </c>
      <c r="G6081" t="str">
        <f>VLOOKUP(E6081,Clustering!$A$6:$B$370,2,FALSE)</f>
        <v>Spring</v>
      </c>
      <c r="H6081">
        <f>IF('Peaker Keys'!$B$29&gt;0,MAX(0,MIN('Peaker Keys'!$B$10,B6081/'Peaker Keys'!$B$29)),0)</f>
        <v>0</v>
      </c>
      <c r="I6081">
        <f>MAX(0,MIN('Peaker Keys'!$B$10,C6081/'Peaker Keys'!$B$30))</f>
        <v>1.3327570059793962E-3</v>
      </c>
      <c r="J6081">
        <f>IF('Peaker Keys'!$B$31=1,H6081,I6081)</f>
        <v>0</v>
      </c>
    </row>
    <row r="6082" spans="1:10" x14ac:dyDescent="0.25">
      <c r="A6082">
        <v>6076</v>
      </c>
      <c r="B6082">
        <v>0</v>
      </c>
      <c r="C6082">
        <v>159.1</v>
      </c>
      <c r="D6082">
        <f>MOD(A6082-1+'Peaker Keys'!$B$7,'Peaker Keys'!$B$5)</f>
        <v>6099</v>
      </c>
      <c r="E6082">
        <f>INT(D6082/'Peaker Keys'!$B$6)+1</f>
        <v>255</v>
      </c>
      <c r="F6082">
        <f>MOD(D6082,'Peaker Keys'!$B$6)</f>
        <v>3</v>
      </c>
      <c r="G6082" t="str">
        <f>VLOOKUP(E6082,Clustering!$A$6:$B$370,2,FALSE)</f>
        <v>Spring</v>
      </c>
      <c r="H6082">
        <f>IF('Peaker Keys'!$B$29&gt;0,MAX(0,MIN('Peaker Keys'!$B$10,B6082/'Peaker Keys'!$B$29)),0)</f>
        <v>0</v>
      </c>
      <c r="I6082">
        <f>MAX(0,MIN('Peaker Keys'!$B$10,C6082/'Peaker Keys'!$B$30))</f>
        <v>1.3327570059793962E-3</v>
      </c>
      <c r="J6082">
        <f>IF('Peaker Keys'!$B$31=1,H6082,I6082)</f>
        <v>0</v>
      </c>
    </row>
    <row r="6083" spans="1:10" x14ac:dyDescent="0.25">
      <c r="A6083">
        <v>6077</v>
      </c>
      <c r="B6083">
        <v>0</v>
      </c>
      <c r="C6083">
        <v>159.1</v>
      </c>
      <c r="D6083">
        <f>MOD(A6083-1+'Peaker Keys'!$B$7,'Peaker Keys'!$B$5)</f>
        <v>6100</v>
      </c>
      <c r="E6083">
        <f>INT(D6083/'Peaker Keys'!$B$6)+1</f>
        <v>255</v>
      </c>
      <c r="F6083">
        <f>MOD(D6083,'Peaker Keys'!$B$6)</f>
        <v>4</v>
      </c>
      <c r="G6083" t="str">
        <f>VLOOKUP(E6083,Clustering!$A$6:$B$370,2,FALSE)</f>
        <v>Spring</v>
      </c>
      <c r="H6083">
        <f>IF('Peaker Keys'!$B$29&gt;0,MAX(0,MIN('Peaker Keys'!$B$10,B6083/'Peaker Keys'!$B$29)),0)</f>
        <v>0</v>
      </c>
      <c r="I6083">
        <f>MAX(0,MIN('Peaker Keys'!$B$10,C6083/'Peaker Keys'!$B$30))</f>
        <v>1.3327570059793962E-3</v>
      </c>
      <c r="J6083">
        <f>IF('Peaker Keys'!$B$31=1,H6083,I6083)</f>
        <v>0</v>
      </c>
    </row>
    <row r="6084" spans="1:10" x14ac:dyDescent="0.25">
      <c r="A6084">
        <v>6078</v>
      </c>
      <c r="B6084">
        <v>0</v>
      </c>
      <c r="C6084">
        <v>159.1</v>
      </c>
      <c r="D6084">
        <f>MOD(A6084-1+'Peaker Keys'!$B$7,'Peaker Keys'!$B$5)</f>
        <v>6101</v>
      </c>
      <c r="E6084">
        <f>INT(D6084/'Peaker Keys'!$B$6)+1</f>
        <v>255</v>
      </c>
      <c r="F6084">
        <f>MOD(D6084,'Peaker Keys'!$B$6)</f>
        <v>5</v>
      </c>
      <c r="G6084" t="str">
        <f>VLOOKUP(E6084,Clustering!$A$6:$B$370,2,FALSE)</f>
        <v>Spring</v>
      </c>
      <c r="H6084">
        <f>IF('Peaker Keys'!$B$29&gt;0,MAX(0,MIN('Peaker Keys'!$B$10,B6084/'Peaker Keys'!$B$29)),0)</f>
        <v>0</v>
      </c>
      <c r="I6084">
        <f>MAX(0,MIN('Peaker Keys'!$B$10,C6084/'Peaker Keys'!$B$30))</f>
        <v>1.3327570059793962E-3</v>
      </c>
      <c r="J6084">
        <f>IF('Peaker Keys'!$B$31=1,H6084,I6084)</f>
        <v>0</v>
      </c>
    </row>
    <row r="6085" spans="1:10" x14ac:dyDescent="0.25">
      <c r="A6085">
        <v>6079</v>
      </c>
      <c r="B6085">
        <v>0</v>
      </c>
      <c r="C6085">
        <v>7.2</v>
      </c>
      <c r="D6085">
        <f>MOD(A6085-1+'Peaker Keys'!$B$7,'Peaker Keys'!$B$5)</f>
        <v>6102</v>
      </c>
      <c r="E6085">
        <f>INT(D6085/'Peaker Keys'!$B$6)+1</f>
        <v>255</v>
      </c>
      <c r="F6085">
        <f>MOD(D6085,'Peaker Keys'!$B$6)</f>
        <v>6</v>
      </c>
      <c r="G6085" t="str">
        <f>VLOOKUP(E6085,Clustering!$A$6:$B$370,2,FALSE)</f>
        <v>Spring</v>
      </c>
      <c r="H6085">
        <f>IF('Peaker Keys'!$B$29&gt;0,MAX(0,MIN('Peaker Keys'!$B$10,B6085/'Peaker Keys'!$B$29)),0)</f>
        <v>0</v>
      </c>
      <c r="I6085">
        <f>MAX(0,MIN('Peaker Keys'!$B$10,C6085/'Peaker Keys'!$B$30))</f>
        <v>6.0313327737596817E-5</v>
      </c>
      <c r="J6085">
        <f>IF('Peaker Keys'!$B$31=1,H6085,I6085)</f>
        <v>0</v>
      </c>
    </row>
    <row r="6086" spans="1:10" x14ac:dyDescent="0.25">
      <c r="A6086">
        <v>6080</v>
      </c>
      <c r="B6086">
        <v>0</v>
      </c>
      <c r="C6086">
        <v>7.2</v>
      </c>
      <c r="D6086">
        <f>MOD(A6086-1+'Peaker Keys'!$B$7,'Peaker Keys'!$B$5)</f>
        <v>6103</v>
      </c>
      <c r="E6086">
        <f>INT(D6086/'Peaker Keys'!$B$6)+1</f>
        <v>255</v>
      </c>
      <c r="F6086">
        <f>MOD(D6086,'Peaker Keys'!$B$6)</f>
        <v>7</v>
      </c>
      <c r="G6086" t="str">
        <f>VLOOKUP(E6086,Clustering!$A$6:$B$370,2,FALSE)</f>
        <v>Spring</v>
      </c>
      <c r="H6086">
        <f>IF('Peaker Keys'!$B$29&gt;0,MAX(0,MIN('Peaker Keys'!$B$10,B6086/'Peaker Keys'!$B$29)),0)</f>
        <v>0</v>
      </c>
      <c r="I6086">
        <f>MAX(0,MIN('Peaker Keys'!$B$10,C6086/'Peaker Keys'!$B$30))</f>
        <v>6.0313327737596817E-5</v>
      </c>
      <c r="J6086">
        <f>IF('Peaker Keys'!$B$31=1,H6086,I6086)</f>
        <v>0</v>
      </c>
    </row>
    <row r="6087" spans="1:10" x14ac:dyDescent="0.25">
      <c r="A6087">
        <v>6081</v>
      </c>
      <c r="B6087">
        <v>0</v>
      </c>
      <c r="C6087">
        <v>7.2</v>
      </c>
      <c r="D6087">
        <f>MOD(A6087-1+'Peaker Keys'!$B$7,'Peaker Keys'!$B$5)</f>
        <v>6104</v>
      </c>
      <c r="E6087">
        <f>INT(D6087/'Peaker Keys'!$B$6)+1</f>
        <v>255</v>
      </c>
      <c r="F6087">
        <f>MOD(D6087,'Peaker Keys'!$B$6)</f>
        <v>8</v>
      </c>
      <c r="G6087" t="str">
        <f>VLOOKUP(E6087,Clustering!$A$6:$B$370,2,FALSE)</f>
        <v>Spring</v>
      </c>
      <c r="H6087">
        <f>IF('Peaker Keys'!$B$29&gt;0,MAX(0,MIN('Peaker Keys'!$B$10,B6087/'Peaker Keys'!$B$29)),0)</f>
        <v>0</v>
      </c>
      <c r="I6087">
        <f>MAX(0,MIN('Peaker Keys'!$B$10,C6087/'Peaker Keys'!$B$30))</f>
        <v>6.0313327737596817E-5</v>
      </c>
      <c r="J6087">
        <f>IF('Peaker Keys'!$B$31=1,H6087,I6087)</f>
        <v>0</v>
      </c>
    </row>
    <row r="6088" spans="1:10" x14ac:dyDescent="0.25">
      <c r="A6088">
        <v>6082</v>
      </c>
      <c r="B6088">
        <v>0</v>
      </c>
      <c r="C6088">
        <v>7.2</v>
      </c>
      <c r="D6088">
        <f>MOD(A6088-1+'Peaker Keys'!$B$7,'Peaker Keys'!$B$5)</f>
        <v>6105</v>
      </c>
      <c r="E6088">
        <f>INT(D6088/'Peaker Keys'!$B$6)+1</f>
        <v>255</v>
      </c>
      <c r="F6088">
        <f>MOD(D6088,'Peaker Keys'!$B$6)</f>
        <v>9</v>
      </c>
      <c r="G6088" t="str">
        <f>VLOOKUP(E6088,Clustering!$A$6:$B$370,2,FALSE)</f>
        <v>Spring</v>
      </c>
      <c r="H6088">
        <f>IF('Peaker Keys'!$B$29&gt;0,MAX(0,MIN('Peaker Keys'!$B$10,B6088/'Peaker Keys'!$B$29)),0)</f>
        <v>0</v>
      </c>
      <c r="I6088">
        <f>MAX(0,MIN('Peaker Keys'!$B$10,C6088/'Peaker Keys'!$B$30))</f>
        <v>6.0313327737596817E-5</v>
      </c>
      <c r="J6088">
        <f>IF('Peaker Keys'!$B$31=1,H6088,I6088)</f>
        <v>0</v>
      </c>
    </row>
    <row r="6089" spans="1:10" x14ac:dyDescent="0.25">
      <c r="A6089">
        <v>6083</v>
      </c>
      <c r="B6089">
        <v>0</v>
      </c>
      <c r="C6089">
        <v>7.2</v>
      </c>
      <c r="D6089">
        <f>MOD(A6089-1+'Peaker Keys'!$B$7,'Peaker Keys'!$B$5)</f>
        <v>6106</v>
      </c>
      <c r="E6089">
        <f>INT(D6089/'Peaker Keys'!$B$6)+1</f>
        <v>255</v>
      </c>
      <c r="F6089">
        <f>MOD(D6089,'Peaker Keys'!$B$6)</f>
        <v>10</v>
      </c>
      <c r="G6089" t="str">
        <f>VLOOKUP(E6089,Clustering!$A$6:$B$370,2,FALSE)</f>
        <v>Spring</v>
      </c>
      <c r="H6089">
        <f>IF('Peaker Keys'!$B$29&gt;0,MAX(0,MIN('Peaker Keys'!$B$10,B6089/'Peaker Keys'!$B$29)),0)</f>
        <v>0</v>
      </c>
      <c r="I6089">
        <f>MAX(0,MIN('Peaker Keys'!$B$10,C6089/'Peaker Keys'!$B$30))</f>
        <v>6.0313327737596817E-5</v>
      </c>
      <c r="J6089">
        <f>IF('Peaker Keys'!$B$31=1,H6089,I6089)</f>
        <v>0</v>
      </c>
    </row>
    <row r="6090" spans="1:10" x14ac:dyDescent="0.25">
      <c r="A6090">
        <v>6084</v>
      </c>
      <c r="B6090">
        <v>0</v>
      </c>
      <c r="C6090">
        <v>7.2</v>
      </c>
      <c r="D6090">
        <f>MOD(A6090-1+'Peaker Keys'!$B$7,'Peaker Keys'!$B$5)</f>
        <v>6107</v>
      </c>
      <c r="E6090">
        <f>INT(D6090/'Peaker Keys'!$B$6)+1</f>
        <v>255</v>
      </c>
      <c r="F6090">
        <f>MOD(D6090,'Peaker Keys'!$B$6)</f>
        <v>11</v>
      </c>
      <c r="G6090" t="str">
        <f>VLOOKUP(E6090,Clustering!$A$6:$B$370,2,FALSE)</f>
        <v>Spring</v>
      </c>
      <c r="H6090">
        <f>IF('Peaker Keys'!$B$29&gt;0,MAX(0,MIN('Peaker Keys'!$B$10,B6090/'Peaker Keys'!$B$29)),0)</f>
        <v>0</v>
      </c>
      <c r="I6090">
        <f>MAX(0,MIN('Peaker Keys'!$B$10,C6090/'Peaker Keys'!$B$30))</f>
        <v>6.0313327737596817E-5</v>
      </c>
      <c r="J6090">
        <f>IF('Peaker Keys'!$B$31=1,H6090,I6090)</f>
        <v>0</v>
      </c>
    </row>
    <row r="6091" spans="1:10" x14ac:dyDescent="0.25">
      <c r="A6091">
        <v>6085</v>
      </c>
      <c r="B6091">
        <v>0</v>
      </c>
      <c r="C6091">
        <v>7.2</v>
      </c>
      <c r="D6091">
        <f>MOD(A6091-1+'Peaker Keys'!$B$7,'Peaker Keys'!$B$5)</f>
        <v>6108</v>
      </c>
      <c r="E6091">
        <f>INT(D6091/'Peaker Keys'!$B$6)+1</f>
        <v>255</v>
      </c>
      <c r="F6091">
        <f>MOD(D6091,'Peaker Keys'!$B$6)</f>
        <v>12</v>
      </c>
      <c r="G6091" t="str">
        <f>VLOOKUP(E6091,Clustering!$A$6:$B$370,2,FALSE)</f>
        <v>Spring</v>
      </c>
      <c r="H6091">
        <f>IF('Peaker Keys'!$B$29&gt;0,MAX(0,MIN('Peaker Keys'!$B$10,B6091/'Peaker Keys'!$B$29)),0)</f>
        <v>0</v>
      </c>
      <c r="I6091">
        <f>MAX(0,MIN('Peaker Keys'!$B$10,C6091/'Peaker Keys'!$B$30))</f>
        <v>6.0313327737596817E-5</v>
      </c>
      <c r="J6091">
        <f>IF('Peaker Keys'!$B$31=1,H6091,I6091)</f>
        <v>0</v>
      </c>
    </row>
    <row r="6092" spans="1:10" x14ac:dyDescent="0.25">
      <c r="A6092">
        <v>6086</v>
      </c>
      <c r="B6092">
        <v>0</v>
      </c>
      <c r="C6092">
        <v>7.2</v>
      </c>
      <c r="D6092">
        <f>MOD(A6092-1+'Peaker Keys'!$B$7,'Peaker Keys'!$B$5)</f>
        <v>6109</v>
      </c>
      <c r="E6092">
        <f>INT(D6092/'Peaker Keys'!$B$6)+1</f>
        <v>255</v>
      </c>
      <c r="F6092">
        <f>MOD(D6092,'Peaker Keys'!$B$6)</f>
        <v>13</v>
      </c>
      <c r="G6092" t="str">
        <f>VLOOKUP(E6092,Clustering!$A$6:$B$370,2,FALSE)</f>
        <v>Spring</v>
      </c>
      <c r="H6092">
        <f>IF('Peaker Keys'!$B$29&gt;0,MAX(0,MIN('Peaker Keys'!$B$10,B6092/'Peaker Keys'!$B$29)),0)</f>
        <v>0</v>
      </c>
      <c r="I6092">
        <f>MAX(0,MIN('Peaker Keys'!$B$10,C6092/'Peaker Keys'!$B$30))</f>
        <v>6.0313327737596817E-5</v>
      </c>
      <c r="J6092">
        <f>IF('Peaker Keys'!$B$31=1,H6092,I6092)</f>
        <v>0</v>
      </c>
    </row>
    <row r="6093" spans="1:10" x14ac:dyDescent="0.25">
      <c r="A6093">
        <v>6087</v>
      </c>
      <c r="B6093">
        <v>0</v>
      </c>
      <c r="C6093">
        <v>7.2</v>
      </c>
      <c r="D6093">
        <f>MOD(A6093-1+'Peaker Keys'!$B$7,'Peaker Keys'!$B$5)</f>
        <v>6110</v>
      </c>
      <c r="E6093">
        <f>INT(D6093/'Peaker Keys'!$B$6)+1</f>
        <v>255</v>
      </c>
      <c r="F6093">
        <f>MOD(D6093,'Peaker Keys'!$B$6)</f>
        <v>14</v>
      </c>
      <c r="G6093" t="str">
        <f>VLOOKUP(E6093,Clustering!$A$6:$B$370,2,FALSE)</f>
        <v>Spring</v>
      </c>
      <c r="H6093">
        <f>IF('Peaker Keys'!$B$29&gt;0,MAX(0,MIN('Peaker Keys'!$B$10,B6093/'Peaker Keys'!$B$29)),0)</f>
        <v>0</v>
      </c>
      <c r="I6093">
        <f>MAX(0,MIN('Peaker Keys'!$B$10,C6093/'Peaker Keys'!$B$30))</f>
        <v>6.0313327737596817E-5</v>
      </c>
      <c r="J6093">
        <f>IF('Peaker Keys'!$B$31=1,H6093,I6093)</f>
        <v>0</v>
      </c>
    </row>
    <row r="6094" spans="1:10" x14ac:dyDescent="0.25">
      <c r="A6094">
        <v>6088</v>
      </c>
      <c r="B6094">
        <v>0</v>
      </c>
      <c r="C6094">
        <v>7.2</v>
      </c>
      <c r="D6094">
        <f>MOD(A6094-1+'Peaker Keys'!$B$7,'Peaker Keys'!$B$5)</f>
        <v>6111</v>
      </c>
      <c r="E6094">
        <f>INT(D6094/'Peaker Keys'!$B$6)+1</f>
        <v>255</v>
      </c>
      <c r="F6094">
        <f>MOD(D6094,'Peaker Keys'!$B$6)</f>
        <v>15</v>
      </c>
      <c r="G6094" t="str">
        <f>VLOOKUP(E6094,Clustering!$A$6:$B$370,2,FALSE)</f>
        <v>Spring</v>
      </c>
      <c r="H6094">
        <f>IF('Peaker Keys'!$B$29&gt;0,MAX(0,MIN('Peaker Keys'!$B$10,B6094/'Peaker Keys'!$B$29)),0)</f>
        <v>0</v>
      </c>
      <c r="I6094">
        <f>MAX(0,MIN('Peaker Keys'!$B$10,C6094/'Peaker Keys'!$B$30))</f>
        <v>6.0313327737596817E-5</v>
      </c>
      <c r="J6094">
        <f>IF('Peaker Keys'!$B$31=1,H6094,I6094)</f>
        <v>0</v>
      </c>
    </row>
    <row r="6095" spans="1:10" x14ac:dyDescent="0.25">
      <c r="A6095">
        <v>6089</v>
      </c>
      <c r="B6095">
        <v>0</v>
      </c>
      <c r="C6095">
        <v>516</v>
      </c>
      <c r="D6095">
        <f>MOD(A6095-1+'Peaker Keys'!$B$7,'Peaker Keys'!$B$5)</f>
        <v>6112</v>
      </c>
      <c r="E6095">
        <f>INT(D6095/'Peaker Keys'!$B$6)+1</f>
        <v>255</v>
      </c>
      <c r="F6095">
        <f>MOD(D6095,'Peaker Keys'!$B$6)</f>
        <v>16</v>
      </c>
      <c r="G6095" t="str">
        <f>VLOOKUP(E6095,Clustering!$A$6:$B$370,2,FALSE)</f>
        <v>Spring</v>
      </c>
      <c r="H6095">
        <f>IF('Peaker Keys'!$B$29&gt;0,MAX(0,MIN('Peaker Keys'!$B$10,B6095/'Peaker Keys'!$B$29)),0)</f>
        <v>0</v>
      </c>
      <c r="I6095">
        <f>MAX(0,MIN('Peaker Keys'!$B$10,C6095/'Peaker Keys'!$B$30))</f>
        <v>4.3224551545277719E-3</v>
      </c>
      <c r="J6095">
        <f>IF('Peaker Keys'!$B$31=1,H6095,I6095)</f>
        <v>0</v>
      </c>
    </row>
    <row r="6096" spans="1:10" x14ac:dyDescent="0.25">
      <c r="A6096">
        <v>6090</v>
      </c>
      <c r="B6096">
        <v>0</v>
      </c>
      <c r="C6096">
        <v>980.1</v>
      </c>
      <c r="D6096">
        <f>MOD(A6096-1+'Peaker Keys'!$B$7,'Peaker Keys'!$B$5)</f>
        <v>6113</v>
      </c>
      <c r="E6096">
        <f>INT(D6096/'Peaker Keys'!$B$6)+1</f>
        <v>255</v>
      </c>
      <c r="F6096">
        <f>MOD(D6096,'Peaker Keys'!$B$6)</f>
        <v>17</v>
      </c>
      <c r="G6096" t="str">
        <f>VLOOKUP(E6096,Clustering!$A$6:$B$370,2,FALSE)</f>
        <v>Spring</v>
      </c>
      <c r="H6096">
        <f>IF('Peaker Keys'!$B$29&gt;0,MAX(0,MIN('Peaker Keys'!$B$10,B6096/'Peaker Keys'!$B$29)),0)</f>
        <v>0</v>
      </c>
      <c r="I6096">
        <f>MAX(0,MIN('Peaker Keys'!$B$10,C6096/'Peaker Keys'!$B$30))</f>
        <v>8.2101517382803663E-3</v>
      </c>
      <c r="J6096">
        <f>IF('Peaker Keys'!$B$31=1,H6096,I6096)</f>
        <v>0</v>
      </c>
    </row>
    <row r="6097" spans="1:10" x14ac:dyDescent="0.25">
      <c r="A6097">
        <v>6091</v>
      </c>
      <c r="B6097">
        <v>0</v>
      </c>
      <c r="C6097">
        <v>3249.1</v>
      </c>
      <c r="D6097">
        <f>MOD(A6097-1+'Peaker Keys'!$B$7,'Peaker Keys'!$B$5)</f>
        <v>6114</v>
      </c>
      <c r="E6097">
        <f>INT(D6097/'Peaker Keys'!$B$6)+1</f>
        <v>255</v>
      </c>
      <c r="F6097">
        <f>MOD(D6097,'Peaker Keys'!$B$6)</f>
        <v>18</v>
      </c>
      <c r="G6097" t="str">
        <f>VLOOKUP(E6097,Clustering!$A$6:$B$370,2,FALSE)</f>
        <v>Spring</v>
      </c>
      <c r="H6097">
        <f>IF('Peaker Keys'!$B$29&gt;0,MAX(0,MIN('Peaker Keys'!$B$10,B6097/'Peaker Keys'!$B$29)),0)</f>
        <v>0</v>
      </c>
      <c r="I6097">
        <f>MAX(0,MIN('Peaker Keys'!$B$10,C6097/'Peaker Keys'!$B$30))</f>
        <v>2.7217226826698027E-2</v>
      </c>
      <c r="J6097">
        <f>IF('Peaker Keys'!$B$31=1,H6097,I6097)</f>
        <v>0</v>
      </c>
    </row>
    <row r="6098" spans="1:10" x14ac:dyDescent="0.25">
      <c r="A6098">
        <v>6092</v>
      </c>
      <c r="B6098">
        <v>0</v>
      </c>
      <c r="C6098">
        <v>3891</v>
      </c>
      <c r="D6098">
        <f>MOD(A6098-1+'Peaker Keys'!$B$7,'Peaker Keys'!$B$5)</f>
        <v>6115</v>
      </c>
      <c r="E6098">
        <f>INT(D6098/'Peaker Keys'!$B$6)+1</f>
        <v>255</v>
      </c>
      <c r="F6098">
        <f>MOD(D6098,'Peaker Keys'!$B$6)</f>
        <v>19</v>
      </c>
      <c r="G6098" t="str">
        <f>VLOOKUP(E6098,Clustering!$A$6:$B$370,2,FALSE)</f>
        <v>Spring</v>
      </c>
      <c r="H6098">
        <f>IF('Peaker Keys'!$B$29&gt;0,MAX(0,MIN('Peaker Keys'!$B$10,B6098/'Peaker Keys'!$B$29)),0)</f>
        <v>0</v>
      </c>
      <c r="I6098">
        <f>MAX(0,MIN('Peaker Keys'!$B$10,C6098/'Peaker Keys'!$B$30))</f>
        <v>3.2594327531526281E-2</v>
      </c>
      <c r="J6098">
        <f>IF('Peaker Keys'!$B$31=1,H6098,I6098)</f>
        <v>0</v>
      </c>
    </row>
    <row r="6099" spans="1:10" x14ac:dyDescent="0.25">
      <c r="A6099">
        <v>6093</v>
      </c>
      <c r="B6099">
        <v>0</v>
      </c>
      <c r="C6099">
        <v>3592.4</v>
      </c>
      <c r="D6099">
        <f>MOD(A6099-1+'Peaker Keys'!$B$7,'Peaker Keys'!$B$5)</f>
        <v>6116</v>
      </c>
      <c r="E6099">
        <f>INT(D6099/'Peaker Keys'!$B$6)+1</f>
        <v>255</v>
      </c>
      <c r="F6099">
        <f>MOD(D6099,'Peaker Keys'!$B$6)</f>
        <v>20</v>
      </c>
      <c r="G6099" t="str">
        <f>VLOOKUP(E6099,Clustering!$A$6:$B$370,2,FALSE)</f>
        <v>Spring</v>
      </c>
      <c r="H6099">
        <f>IF('Peaker Keys'!$B$29&gt;0,MAX(0,MIN('Peaker Keys'!$B$10,B6099/'Peaker Keys'!$B$29)),0)</f>
        <v>0</v>
      </c>
      <c r="I6099">
        <f>MAX(0,MIN('Peaker Keys'!$B$10,C6099/'Peaker Keys'!$B$30))</f>
        <v>3.0092999800630942E-2</v>
      </c>
      <c r="J6099">
        <f>IF('Peaker Keys'!$B$31=1,H6099,I6099)</f>
        <v>0</v>
      </c>
    </row>
    <row r="6100" spans="1:10" x14ac:dyDescent="0.25">
      <c r="A6100">
        <v>6094</v>
      </c>
      <c r="B6100">
        <v>0</v>
      </c>
      <c r="C6100">
        <v>851.2</v>
      </c>
      <c r="D6100">
        <f>MOD(A6100-1+'Peaker Keys'!$B$7,'Peaker Keys'!$B$5)</f>
        <v>6117</v>
      </c>
      <c r="E6100">
        <f>INT(D6100/'Peaker Keys'!$B$6)+1</f>
        <v>255</v>
      </c>
      <c r="F6100">
        <f>MOD(D6100,'Peaker Keys'!$B$6)</f>
        <v>21</v>
      </c>
      <c r="G6100" t="str">
        <f>VLOOKUP(E6100,Clustering!$A$6:$B$370,2,FALSE)</f>
        <v>Spring</v>
      </c>
      <c r="H6100">
        <f>IF('Peaker Keys'!$B$29&gt;0,MAX(0,MIN('Peaker Keys'!$B$10,B6100/'Peaker Keys'!$B$29)),0)</f>
        <v>0</v>
      </c>
      <c r="I6100">
        <f>MAX(0,MIN('Peaker Keys'!$B$10,C6100/'Peaker Keys'!$B$30))</f>
        <v>7.1303756347558906E-3</v>
      </c>
      <c r="J6100">
        <f>IF('Peaker Keys'!$B$31=1,H6100,I6100)</f>
        <v>0</v>
      </c>
    </row>
    <row r="6101" spans="1:10" x14ac:dyDescent="0.25">
      <c r="A6101">
        <v>6095</v>
      </c>
      <c r="B6101">
        <v>0</v>
      </c>
      <c r="C6101">
        <v>466.4</v>
      </c>
      <c r="D6101">
        <f>MOD(A6101-1+'Peaker Keys'!$B$7,'Peaker Keys'!$B$5)</f>
        <v>6118</v>
      </c>
      <c r="E6101">
        <f>INT(D6101/'Peaker Keys'!$B$6)+1</f>
        <v>255</v>
      </c>
      <c r="F6101">
        <f>MOD(D6101,'Peaker Keys'!$B$6)</f>
        <v>22</v>
      </c>
      <c r="G6101" t="str">
        <f>VLOOKUP(E6101,Clustering!$A$6:$B$370,2,FALSE)</f>
        <v>Spring</v>
      </c>
      <c r="H6101">
        <f>IF('Peaker Keys'!$B$29&gt;0,MAX(0,MIN('Peaker Keys'!$B$10,B6101/'Peaker Keys'!$B$29)),0)</f>
        <v>0</v>
      </c>
      <c r="I6101">
        <f>MAX(0,MIN('Peaker Keys'!$B$10,C6101/'Peaker Keys'!$B$30))</f>
        <v>3.9069633412243268E-3</v>
      </c>
      <c r="J6101">
        <f>IF('Peaker Keys'!$B$31=1,H6101,I6101)</f>
        <v>0</v>
      </c>
    </row>
    <row r="6102" spans="1:10" x14ac:dyDescent="0.25">
      <c r="A6102">
        <v>6096</v>
      </c>
      <c r="B6102">
        <v>0</v>
      </c>
      <c r="C6102">
        <v>466.4</v>
      </c>
      <c r="D6102">
        <f>MOD(A6102-1+'Peaker Keys'!$B$7,'Peaker Keys'!$B$5)</f>
        <v>6119</v>
      </c>
      <c r="E6102">
        <f>INT(D6102/'Peaker Keys'!$B$6)+1</f>
        <v>255</v>
      </c>
      <c r="F6102">
        <f>MOD(D6102,'Peaker Keys'!$B$6)</f>
        <v>23</v>
      </c>
      <c r="G6102" t="str">
        <f>VLOOKUP(E6102,Clustering!$A$6:$B$370,2,FALSE)</f>
        <v>Spring</v>
      </c>
      <c r="H6102">
        <f>IF('Peaker Keys'!$B$29&gt;0,MAX(0,MIN('Peaker Keys'!$B$10,B6102/'Peaker Keys'!$B$29)),0)</f>
        <v>0</v>
      </c>
      <c r="I6102">
        <f>MAX(0,MIN('Peaker Keys'!$B$10,C6102/'Peaker Keys'!$B$30))</f>
        <v>3.9069633412243268E-3</v>
      </c>
      <c r="J6102">
        <f>IF('Peaker Keys'!$B$31=1,H6102,I6102)</f>
        <v>0</v>
      </c>
    </row>
    <row r="6103" spans="1:10" x14ac:dyDescent="0.25">
      <c r="A6103">
        <v>6097</v>
      </c>
      <c r="B6103">
        <v>0</v>
      </c>
      <c r="C6103">
        <v>159.1</v>
      </c>
      <c r="D6103">
        <f>MOD(A6103-1+'Peaker Keys'!$B$7,'Peaker Keys'!$B$5)</f>
        <v>6120</v>
      </c>
      <c r="E6103">
        <f>INT(D6103/'Peaker Keys'!$B$6)+1</f>
        <v>256</v>
      </c>
      <c r="F6103">
        <f>MOD(D6103,'Peaker Keys'!$B$6)</f>
        <v>0</v>
      </c>
      <c r="G6103" t="str">
        <f>VLOOKUP(E6103,Clustering!$A$6:$B$370,2,FALSE)</f>
        <v>Winter</v>
      </c>
      <c r="H6103">
        <f>IF('Peaker Keys'!$B$29&gt;0,MAX(0,MIN('Peaker Keys'!$B$10,B6103/'Peaker Keys'!$B$29)),0)</f>
        <v>0</v>
      </c>
      <c r="I6103">
        <f>MAX(0,MIN('Peaker Keys'!$B$10,C6103/'Peaker Keys'!$B$30))</f>
        <v>1.3327570059793962E-3</v>
      </c>
      <c r="J6103">
        <f>IF('Peaker Keys'!$B$31=1,H6103,I6103)</f>
        <v>0</v>
      </c>
    </row>
    <row r="6104" spans="1:10" x14ac:dyDescent="0.25">
      <c r="A6104">
        <v>6098</v>
      </c>
      <c r="B6104">
        <v>0</v>
      </c>
      <c r="C6104">
        <v>159.1</v>
      </c>
      <c r="D6104">
        <f>MOD(A6104-1+'Peaker Keys'!$B$7,'Peaker Keys'!$B$5)</f>
        <v>6121</v>
      </c>
      <c r="E6104">
        <f>INT(D6104/'Peaker Keys'!$B$6)+1</f>
        <v>256</v>
      </c>
      <c r="F6104">
        <f>MOD(D6104,'Peaker Keys'!$B$6)</f>
        <v>1</v>
      </c>
      <c r="G6104" t="str">
        <f>VLOOKUP(E6104,Clustering!$A$6:$B$370,2,FALSE)</f>
        <v>Winter</v>
      </c>
      <c r="H6104">
        <f>IF('Peaker Keys'!$B$29&gt;0,MAX(0,MIN('Peaker Keys'!$B$10,B6104/'Peaker Keys'!$B$29)),0)</f>
        <v>0</v>
      </c>
      <c r="I6104">
        <f>MAX(0,MIN('Peaker Keys'!$B$10,C6104/'Peaker Keys'!$B$30))</f>
        <v>1.3327570059793962E-3</v>
      </c>
      <c r="J6104">
        <f>IF('Peaker Keys'!$B$31=1,H6104,I6104)</f>
        <v>0</v>
      </c>
    </row>
    <row r="6105" spans="1:10" x14ac:dyDescent="0.25">
      <c r="A6105">
        <v>6099</v>
      </c>
      <c r="B6105">
        <v>0</v>
      </c>
      <c r="C6105">
        <v>159.1</v>
      </c>
      <c r="D6105">
        <f>MOD(A6105-1+'Peaker Keys'!$B$7,'Peaker Keys'!$B$5)</f>
        <v>6122</v>
      </c>
      <c r="E6105">
        <f>INT(D6105/'Peaker Keys'!$B$6)+1</f>
        <v>256</v>
      </c>
      <c r="F6105">
        <f>MOD(D6105,'Peaker Keys'!$B$6)</f>
        <v>2</v>
      </c>
      <c r="G6105" t="str">
        <f>VLOOKUP(E6105,Clustering!$A$6:$B$370,2,FALSE)</f>
        <v>Winter</v>
      </c>
      <c r="H6105">
        <f>IF('Peaker Keys'!$B$29&gt;0,MAX(0,MIN('Peaker Keys'!$B$10,B6105/'Peaker Keys'!$B$29)),0)</f>
        <v>0</v>
      </c>
      <c r="I6105">
        <f>MAX(0,MIN('Peaker Keys'!$B$10,C6105/'Peaker Keys'!$B$30))</f>
        <v>1.3327570059793962E-3</v>
      </c>
      <c r="J6105">
        <f>IF('Peaker Keys'!$B$31=1,H6105,I6105)</f>
        <v>0</v>
      </c>
    </row>
    <row r="6106" spans="1:10" x14ac:dyDescent="0.25">
      <c r="A6106">
        <v>6100</v>
      </c>
      <c r="B6106">
        <v>0</v>
      </c>
      <c r="C6106">
        <v>159.1</v>
      </c>
      <c r="D6106">
        <f>MOD(A6106-1+'Peaker Keys'!$B$7,'Peaker Keys'!$B$5)</f>
        <v>6123</v>
      </c>
      <c r="E6106">
        <f>INT(D6106/'Peaker Keys'!$B$6)+1</f>
        <v>256</v>
      </c>
      <c r="F6106">
        <f>MOD(D6106,'Peaker Keys'!$B$6)</f>
        <v>3</v>
      </c>
      <c r="G6106" t="str">
        <f>VLOOKUP(E6106,Clustering!$A$6:$B$370,2,FALSE)</f>
        <v>Winter</v>
      </c>
      <c r="H6106">
        <f>IF('Peaker Keys'!$B$29&gt;0,MAX(0,MIN('Peaker Keys'!$B$10,B6106/'Peaker Keys'!$B$29)),0)</f>
        <v>0</v>
      </c>
      <c r="I6106">
        <f>MAX(0,MIN('Peaker Keys'!$B$10,C6106/'Peaker Keys'!$B$30))</f>
        <v>1.3327570059793962E-3</v>
      </c>
      <c r="J6106">
        <f>IF('Peaker Keys'!$B$31=1,H6106,I6106)</f>
        <v>0</v>
      </c>
    </row>
    <row r="6107" spans="1:10" x14ac:dyDescent="0.25">
      <c r="A6107">
        <v>6101</v>
      </c>
      <c r="B6107">
        <v>0</v>
      </c>
      <c r="C6107">
        <v>159.1</v>
      </c>
      <c r="D6107">
        <f>MOD(A6107-1+'Peaker Keys'!$B$7,'Peaker Keys'!$B$5)</f>
        <v>6124</v>
      </c>
      <c r="E6107">
        <f>INT(D6107/'Peaker Keys'!$B$6)+1</f>
        <v>256</v>
      </c>
      <c r="F6107">
        <f>MOD(D6107,'Peaker Keys'!$B$6)</f>
        <v>4</v>
      </c>
      <c r="G6107" t="str">
        <f>VLOOKUP(E6107,Clustering!$A$6:$B$370,2,FALSE)</f>
        <v>Winter</v>
      </c>
      <c r="H6107">
        <f>IF('Peaker Keys'!$B$29&gt;0,MAX(0,MIN('Peaker Keys'!$B$10,B6107/'Peaker Keys'!$B$29)),0)</f>
        <v>0</v>
      </c>
      <c r="I6107">
        <f>MAX(0,MIN('Peaker Keys'!$B$10,C6107/'Peaker Keys'!$B$30))</f>
        <v>1.3327570059793962E-3</v>
      </c>
      <c r="J6107">
        <f>IF('Peaker Keys'!$B$31=1,H6107,I6107)</f>
        <v>0</v>
      </c>
    </row>
    <row r="6108" spans="1:10" x14ac:dyDescent="0.25">
      <c r="A6108">
        <v>6102</v>
      </c>
      <c r="B6108">
        <v>0</v>
      </c>
      <c r="C6108">
        <v>123.4</v>
      </c>
      <c r="D6108">
        <f>MOD(A6108-1+'Peaker Keys'!$B$7,'Peaker Keys'!$B$5)</f>
        <v>6125</v>
      </c>
      <c r="E6108">
        <f>INT(D6108/'Peaker Keys'!$B$6)+1</f>
        <v>256</v>
      </c>
      <c r="F6108">
        <f>MOD(D6108,'Peaker Keys'!$B$6)</f>
        <v>5</v>
      </c>
      <c r="G6108" t="str">
        <f>VLOOKUP(E6108,Clustering!$A$6:$B$370,2,FALSE)</f>
        <v>Winter</v>
      </c>
      <c r="H6108">
        <f>IF('Peaker Keys'!$B$29&gt;0,MAX(0,MIN('Peaker Keys'!$B$10,B6108/'Peaker Keys'!$B$29)),0)</f>
        <v>0</v>
      </c>
      <c r="I6108">
        <f>MAX(0,MIN('Peaker Keys'!$B$10,C6108/'Peaker Keys'!$B$30))</f>
        <v>1.0337034226138122E-3</v>
      </c>
      <c r="J6108">
        <f>IF('Peaker Keys'!$B$31=1,H6108,I6108)</f>
        <v>0</v>
      </c>
    </row>
    <row r="6109" spans="1:10" x14ac:dyDescent="0.25">
      <c r="A6109">
        <v>6103</v>
      </c>
      <c r="B6109">
        <v>0</v>
      </c>
      <c r="C6109">
        <v>25.8</v>
      </c>
      <c r="D6109">
        <f>MOD(A6109-1+'Peaker Keys'!$B$7,'Peaker Keys'!$B$5)</f>
        <v>6126</v>
      </c>
      <c r="E6109">
        <f>INT(D6109/'Peaker Keys'!$B$6)+1</f>
        <v>256</v>
      </c>
      <c r="F6109">
        <f>MOD(D6109,'Peaker Keys'!$B$6)</f>
        <v>6</v>
      </c>
      <c r="G6109" t="str">
        <f>VLOOKUP(E6109,Clustering!$A$6:$B$370,2,FALSE)</f>
        <v>Winter</v>
      </c>
      <c r="H6109">
        <f>IF('Peaker Keys'!$B$29&gt;0,MAX(0,MIN('Peaker Keys'!$B$10,B6109/'Peaker Keys'!$B$29)),0)</f>
        <v>0</v>
      </c>
      <c r="I6109">
        <f>MAX(0,MIN('Peaker Keys'!$B$10,C6109/'Peaker Keys'!$B$30))</f>
        <v>2.1612275772638859E-4</v>
      </c>
      <c r="J6109">
        <f>IF('Peaker Keys'!$B$31=1,H6109,I6109)</f>
        <v>0</v>
      </c>
    </row>
    <row r="6110" spans="1:10" x14ac:dyDescent="0.25">
      <c r="A6110">
        <v>6104</v>
      </c>
      <c r="B6110">
        <v>0</v>
      </c>
      <c r="C6110">
        <v>25.8</v>
      </c>
      <c r="D6110">
        <f>MOD(A6110-1+'Peaker Keys'!$B$7,'Peaker Keys'!$B$5)</f>
        <v>6127</v>
      </c>
      <c r="E6110">
        <f>INT(D6110/'Peaker Keys'!$B$6)+1</f>
        <v>256</v>
      </c>
      <c r="F6110">
        <f>MOD(D6110,'Peaker Keys'!$B$6)</f>
        <v>7</v>
      </c>
      <c r="G6110" t="str">
        <f>VLOOKUP(E6110,Clustering!$A$6:$B$370,2,FALSE)</f>
        <v>Winter</v>
      </c>
      <c r="H6110">
        <f>IF('Peaker Keys'!$B$29&gt;0,MAX(0,MIN('Peaker Keys'!$B$10,B6110/'Peaker Keys'!$B$29)),0)</f>
        <v>0</v>
      </c>
      <c r="I6110">
        <f>MAX(0,MIN('Peaker Keys'!$B$10,C6110/'Peaker Keys'!$B$30))</f>
        <v>2.1612275772638859E-4</v>
      </c>
      <c r="J6110">
        <f>IF('Peaker Keys'!$B$31=1,H6110,I6110)</f>
        <v>0</v>
      </c>
    </row>
    <row r="6111" spans="1:10" x14ac:dyDescent="0.25">
      <c r="A6111">
        <v>6105</v>
      </c>
      <c r="B6111">
        <v>0</v>
      </c>
      <c r="C6111">
        <v>25.8</v>
      </c>
      <c r="D6111">
        <f>MOD(A6111-1+'Peaker Keys'!$B$7,'Peaker Keys'!$B$5)</f>
        <v>6128</v>
      </c>
      <c r="E6111">
        <f>INT(D6111/'Peaker Keys'!$B$6)+1</f>
        <v>256</v>
      </c>
      <c r="F6111">
        <f>MOD(D6111,'Peaker Keys'!$B$6)</f>
        <v>8</v>
      </c>
      <c r="G6111" t="str">
        <f>VLOOKUP(E6111,Clustering!$A$6:$B$370,2,FALSE)</f>
        <v>Winter</v>
      </c>
      <c r="H6111">
        <f>IF('Peaker Keys'!$B$29&gt;0,MAX(0,MIN('Peaker Keys'!$B$10,B6111/'Peaker Keys'!$B$29)),0)</f>
        <v>0</v>
      </c>
      <c r="I6111">
        <f>MAX(0,MIN('Peaker Keys'!$B$10,C6111/'Peaker Keys'!$B$30))</f>
        <v>2.1612275772638859E-4</v>
      </c>
      <c r="J6111">
        <f>IF('Peaker Keys'!$B$31=1,H6111,I6111)</f>
        <v>0</v>
      </c>
    </row>
    <row r="6112" spans="1:10" x14ac:dyDescent="0.25">
      <c r="A6112">
        <v>6106</v>
      </c>
      <c r="B6112">
        <v>0</v>
      </c>
      <c r="C6112">
        <v>25.8</v>
      </c>
      <c r="D6112">
        <f>MOD(A6112-1+'Peaker Keys'!$B$7,'Peaker Keys'!$B$5)</f>
        <v>6129</v>
      </c>
      <c r="E6112">
        <f>INT(D6112/'Peaker Keys'!$B$6)+1</f>
        <v>256</v>
      </c>
      <c r="F6112">
        <f>MOD(D6112,'Peaker Keys'!$B$6)</f>
        <v>9</v>
      </c>
      <c r="G6112" t="str">
        <f>VLOOKUP(E6112,Clustering!$A$6:$B$370,2,FALSE)</f>
        <v>Winter</v>
      </c>
      <c r="H6112">
        <f>IF('Peaker Keys'!$B$29&gt;0,MAX(0,MIN('Peaker Keys'!$B$10,B6112/'Peaker Keys'!$B$29)),0)</f>
        <v>0</v>
      </c>
      <c r="I6112">
        <f>MAX(0,MIN('Peaker Keys'!$B$10,C6112/'Peaker Keys'!$B$30))</f>
        <v>2.1612275772638859E-4</v>
      </c>
      <c r="J6112">
        <f>IF('Peaker Keys'!$B$31=1,H6112,I6112)</f>
        <v>0</v>
      </c>
    </row>
    <row r="6113" spans="1:10" x14ac:dyDescent="0.25">
      <c r="A6113">
        <v>6107</v>
      </c>
      <c r="B6113">
        <v>0</v>
      </c>
      <c r="C6113">
        <v>25.8</v>
      </c>
      <c r="D6113">
        <f>MOD(A6113-1+'Peaker Keys'!$B$7,'Peaker Keys'!$B$5)</f>
        <v>6130</v>
      </c>
      <c r="E6113">
        <f>INT(D6113/'Peaker Keys'!$B$6)+1</f>
        <v>256</v>
      </c>
      <c r="F6113">
        <f>MOD(D6113,'Peaker Keys'!$B$6)</f>
        <v>10</v>
      </c>
      <c r="G6113" t="str">
        <f>VLOOKUP(E6113,Clustering!$A$6:$B$370,2,FALSE)</f>
        <v>Winter</v>
      </c>
      <c r="H6113">
        <f>IF('Peaker Keys'!$B$29&gt;0,MAX(0,MIN('Peaker Keys'!$B$10,B6113/'Peaker Keys'!$B$29)),0)</f>
        <v>0</v>
      </c>
      <c r="I6113">
        <f>MAX(0,MIN('Peaker Keys'!$B$10,C6113/'Peaker Keys'!$B$30))</f>
        <v>2.1612275772638859E-4</v>
      </c>
      <c r="J6113">
        <f>IF('Peaker Keys'!$B$31=1,H6113,I6113)</f>
        <v>0</v>
      </c>
    </row>
    <row r="6114" spans="1:10" x14ac:dyDescent="0.25">
      <c r="A6114">
        <v>6108</v>
      </c>
      <c r="B6114">
        <v>0</v>
      </c>
      <c r="C6114">
        <v>25.8</v>
      </c>
      <c r="D6114">
        <f>MOD(A6114-1+'Peaker Keys'!$B$7,'Peaker Keys'!$B$5)</f>
        <v>6131</v>
      </c>
      <c r="E6114">
        <f>INT(D6114/'Peaker Keys'!$B$6)+1</f>
        <v>256</v>
      </c>
      <c r="F6114">
        <f>MOD(D6114,'Peaker Keys'!$B$6)</f>
        <v>11</v>
      </c>
      <c r="G6114" t="str">
        <f>VLOOKUP(E6114,Clustering!$A$6:$B$370,2,FALSE)</f>
        <v>Winter</v>
      </c>
      <c r="H6114">
        <f>IF('Peaker Keys'!$B$29&gt;0,MAX(0,MIN('Peaker Keys'!$B$10,B6114/'Peaker Keys'!$B$29)),0)</f>
        <v>0</v>
      </c>
      <c r="I6114">
        <f>MAX(0,MIN('Peaker Keys'!$B$10,C6114/'Peaker Keys'!$B$30))</f>
        <v>2.1612275772638859E-4</v>
      </c>
      <c r="J6114">
        <f>IF('Peaker Keys'!$B$31=1,H6114,I6114)</f>
        <v>0</v>
      </c>
    </row>
    <row r="6115" spans="1:10" x14ac:dyDescent="0.25">
      <c r="A6115">
        <v>6109</v>
      </c>
      <c r="B6115">
        <v>0</v>
      </c>
      <c r="C6115">
        <v>25.8</v>
      </c>
      <c r="D6115">
        <f>MOD(A6115-1+'Peaker Keys'!$B$7,'Peaker Keys'!$B$5)</f>
        <v>6132</v>
      </c>
      <c r="E6115">
        <f>INT(D6115/'Peaker Keys'!$B$6)+1</f>
        <v>256</v>
      </c>
      <c r="F6115">
        <f>MOD(D6115,'Peaker Keys'!$B$6)</f>
        <v>12</v>
      </c>
      <c r="G6115" t="str">
        <f>VLOOKUP(E6115,Clustering!$A$6:$B$370,2,FALSE)</f>
        <v>Winter</v>
      </c>
      <c r="H6115">
        <f>IF('Peaker Keys'!$B$29&gt;0,MAX(0,MIN('Peaker Keys'!$B$10,B6115/'Peaker Keys'!$B$29)),0)</f>
        <v>0</v>
      </c>
      <c r="I6115">
        <f>MAX(0,MIN('Peaker Keys'!$B$10,C6115/'Peaker Keys'!$B$30))</f>
        <v>2.1612275772638859E-4</v>
      </c>
      <c r="J6115">
        <f>IF('Peaker Keys'!$B$31=1,H6115,I6115)</f>
        <v>0</v>
      </c>
    </row>
    <row r="6116" spans="1:10" x14ac:dyDescent="0.25">
      <c r="A6116">
        <v>6110</v>
      </c>
      <c r="B6116">
        <v>0</v>
      </c>
      <c r="C6116">
        <v>25.8</v>
      </c>
      <c r="D6116">
        <f>MOD(A6116-1+'Peaker Keys'!$B$7,'Peaker Keys'!$B$5)</f>
        <v>6133</v>
      </c>
      <c r="E6116">
        <f>INT(D6116/'Peaker Keys'!$B$6)+1</f>
        <v>256</v>
      </c>
      <c r="F6116">
        <f>MOD(D6116,'Peaker Keys'!$B$6)</f>
        <v>13</v>
      </c>
      <c r="G6116" t="str">
        <f>VLOOKUP(E6116,Clustering!$A$6:$B$370,2,FALSE)</f>
        <v>Winter</v>
      </c>
      <c r="H6116">
        <f>IF('Peaker Keys'!$B$29&gt;0,MAX(0,MIN('Peaker Keys'!$B$10,B6116/'Peaker Keys'!$B$29)),0)</f>
        <v>0</v>
      </c>
      <c r="I6116">
        <f>MAX(0,MIN('Peaker Keys'!$B$10,C6116/'Peaker Keys'!$B$30))</f>
        <v>2.1612275772638859E-4</v>
      </c>
      <c r="J6116">
        <f>IF('Peaker Keys'!$B$31=1,H6116,I6116)</f>
        <v>0</v>
      </c>
    </row>
    <row r="6117" spans="1:10" x14ac:dyDescent="0.25">
      <c r="A6117">
        <v>6111</v>
      </c>
      <c r="B6117">
        <v>0</v>
      </c>
      <c r="C6117">
        <v>129.9</v>
      </c>
      <c r="D6117">
        <f>MOD(A6117-1+'Peaker Keys'!$B$7,'Peaker Keys'!$B$5)</f>
        <v>6134</v>
      </c>
      <c r="E6117">
        <f>INT(D6117/'Peaker Keys'!$B$6)+1</f>
        <v>256</v>
      </c>
      <c r="F6117">
        <f>MOD(D6117,'Peaker Keys'!$B$6)</f>
        <v>14</v>
      </c>
      <c r="G6117" t="str">
        <f>VLOOKUP(E6117,Clustering!$A$6:$B$370,2,FALSE)</f>
        <v>Winter</v>
      </c>
      <c r="H6117">
        <f>IF('Peaker Keys'!$B$29&gt;0,MAX(0,MIN('Peaker Keys'!$B$10,B6117/'Peaker Keys'!$B$29)),0)</f>
        <v>0</v>
      </c>
      <c r="I6117">
        <f>MAX(0,MIN('Peaker Keys'!$B$10,C6117/'Peaker Keys'!$B$30))</f>
        <v>1.0881529545991426E-3</v>
      </c>
      <c r="J6117">
        <f>IF('Peaker Keys'!$B$31=1,H6117,I6117)</f>
        <v>0</v>
      </c>
    </row>
    <row r="6118" spans="1:10" x14ac:dyDescent="0.25">
      <c r="A6118">
        <v>6112</v>
      </c>
      <c r="B6118">
        <v>0</v>
      </c>
      <c r="C6118">
        <v>455.8</v>
      </c>
      <c r="D6118">
        <f>MOD(A6118-1+'Peaker Keys'!$B$7,'Peaker Keys'!$B$5)</f>
        <v>6135</v>
      </c>
      <c r="E6118">
        <f>INT(D6118/'Peaker Keys'!$B$6)+1</f>
        <v>256</v>
      </c>
      <c r="F6118">
        <f>MOD(D6118,'Peaker Keys'!$B$6)</f>
        <v>15</v>
      </c>
      <c r="G6118" t="str">
        <f>VLOOKUP(E6118,Clustering!$A$6:$B$370,2,FALSE)</f>
        <v>Winter</v>
      </c>
      <c r="H6118">
        <f>IF('Peaker Keys'!$B$29&gt;0,MAX(0,MIN('Peaker Keys'!$B$10,B6118/'Peaker Keys'!$B$29)),0)</f>
        <v>0</v>
      </c>
      <c r="I6118">
        <f>MAX(0,MIN('Peaker Keys'!$B$10,C6118/'Peaker Keys'!$B$30))</f>
        <v>3.818168719832865E-3</v>
      </c>
      <c r="J6118">
        <f>IF('Peaker Keys'!$B$31=1,H6118,I6118)</f>
        <v>0</v>
      </c>
    </row>
    <row r="6119" spans="1:10" x14ac:dyDescent="0.25">
      <c r="A6119">
        <v>6113</v>
      </c>
      <c r="B6119">
        <v>0</v>
      </c>
      <c r="C6119">
        <v>1030.4000000000001</v>
      </c>
      <c r="D6119">
        <f>MOD(A6119-1+'Peaker Keys'!$B$7,'Peaker Keys'!$B$5)</f>
        <v>6136</v>
      </c>
      <c r="E6119">
        <f>INT(D6119/'Peaker Keys'!$B$6)+1</f>
        <v>256</v>
      </c>
      <c r="F6119">
        <f>MOD(D6119,'Peaker Keys'!$B$6)</f>
        <v>16</v>
      </c>
      <c r="G6119" t="str">
        <f>VLOOKUP(E6119,Clustering!$A$6:$B$370,2,FALSE)</f>
        <v>Winter</v>
      </c>
      <c r="H6119">
        <f>IF('Peaker Keys'!$B$29&gt;0,MAX(0,MIN('Peaker Keys'!$B$10,B6119/'Peaker Keys'!$B$29)),0)</f>
        <v>0</v>
      </c>
      <c r="I6119">
        <f>MAX(0,MIN('Peaker Keys'!$B$10,C6119/'Peaker Keys'!$B$30))</f>
        <v>8.6315073473360784E-3</v>
      </c>
      <c r="J6119">
        <f>IF('Peaker Keys'!$B$31=1,H6119,I6119)</f>
        <v>0</v>
      </c>
    </row>
    <row r="6120" spans="1:10" x14ac:dyDescent="0.25">
      <c r="A6120">
        <v>6114</v>
      </c>
      <c r="B6120">
        <v>0</v>
      </c>
      <c r="C6120">
        <v>1143.3</v>
      </c>
      <c r="D6120">
        <f>MOD(A6120-1+'Peaker Keys'!$B$7,'Peaker Keys'!$B$5)</f>
        <v>6137</v>
      </c>
      <c r="E6120">
        <f>INT(D6120/'Peaker Keys'!$B$6)+1</f>
        <v>256</v>
      </c>
      <c r="F6120">
        <f>MOD(D6120,'Peaker Keys'!$B$6)</f>
        <v>17</v>
      </c>
      <c r="G6120" t="str">
        <f>VLOOKUP(E6120,Clustering!$A$6:$B$370,2,FALSE)</f>
        <v>Winter</v>
      </c>
      <c r="H6120">
        <f>IF('Peaker Keys'!$B$29&gt;0,MAX(0,MIN('Peaker Keys'!$B$10,B6120/'Peaker Keys'!$B$29)),0)</f>
        <v>0</v>
      </c>
      <c r="I6120">
        <f>MAX(0,MIN('Peaker Keys'!$B$10,C6120/'Peaker Keys'!$B$30))</f>
        <v>9.5772538336658941E-3</v>
      </c>
      <c r="J6120">
        <f>IF('Peaker Keys'!$B$31=1,H6120,I6120)</f>
        <v>0</v>
      </c>
    </row>
    <row r="6121" spans="1:10" x14ac:dyDescent="0.25">
      <c r="A6121">
        <v>6115</v>
      </c>
      <c r="B6121">
        <v>0</v>
      </c>
      <c r="C6121">
        <v>2292.6999999999998</v>
      </c>
      <c r="D6121">
        <f>MOD(A6121-1+'Peaker Keys'!$B$7,'Peaker Keys'!$B$5)</f>
        <v>6138</v>
      </c>
      <c r="E6121">
        <f>INT(D6121/'Peaker Keys'!$B$6)+1</f>
        <v>256</v>
      </c>
      <c r="F6121">
        <f>MOD(D6121,'Peaker Keys'!$B$6)</f>
        <v>18</v>
      </c>
      <c r="G6121" t="str">
        <f>VLOOKUP(E6121,Clustering!$A$6:$B$370,2,FALSE)</f>
        <v>Winter</v>
      </c>
      <c r="H6121">
        <f>IF('Peaker Keys'!$B$29&gt;0,MAX(0,MIN('Peaker Keys'!$B$10,B6121/'Peaker Keys'!$B$29)),0)</f>
        <v>0</v>
      </c>
      <c r="I6121">
        <f>MAX(0,MIN('Peaker Keys'!$B$10,C6121/'Peaker Keys'!$B$30))</f>
        <v>1.9205606458887251E-2</v>
      </c>
      <c r="J6121">
        <f>IF('Peaker Keys'!$B$31=1,H6121,I6121)</f>
        <v>0</v>
      </c>
    </row>
    <row r="6122" spans="1:10" x14ac:dyDescent="0.25">
      <c r="A6122">
        <v>6116</v>
      </c>
      <c r="B6122">
        <v>0</v>
      </c>
      <c r="C6122">
        <v>2186.3000000000002</v>
      </c>
      <c r="D6122">
        <f>MOD(A6122-1+'Peaker Keys'!$B$7,'Peaker Keys'!$B$5)</f>
        <v>6139</v>
      </c>
      <c r="E6122">
        <f>INT(D6122/'Peaker Keys'!$B$6)+1</f>
        <v>256</v>
      </c>
      <c r="F6122">
        <f>MOD(D6122,'Peaker Keys'!$B$6)</f>
        <v>19</v>
      </c>
      <c r="G6122" t="str">
        <f>VLOOKUP(E6122,Clustering!$A$6:$B$370,2,FALSE)</f>
        <v>Winter</v>
      </c>
      <c r="H6122">
        <f>IF('Peaker Keys'!$B$29&gt;0,MAX(0,MIN('Peaker Keys'!$B$10,B6122/'Peaker Keys'!$B$29)),0)</f>
        <v>0</v>
      </c>
      <c r="I6122">
        <f>MAX(0,MIN('Peaker Keys'!$B$10,C6122/'Peaker Keys'!$B$30))</f>
        <v>1.8314309504542766E-2</v>
      </c>
      <c r="J6122">
        <f>IF('Peaker Keys'!$B$31=1,H6122,I6122)</f>
        <v>0</v>
      </c>
    </row>
    <row r="6123" spans="1:10" x14ac:dyDescent="0.25">
      <c r="A6123">
        <v>6117</v>
      </c>
      <c r="B6123">
        <v>0</v>
      </c>
      <c r="C6123">
        <v>1143.3</v>
      </c>
      <c r="D6123">
        <f>MOD(A6123-1+'Peaker Keys'!$B$7,'Peaker Keys'!$B$5)</f>
        <v>6140</v>
      </c>
      <c r="E6123">
        <f>INT(D6123/'Peaker Keys'!$B$6)+1</f>
        <v>256</v>
      </c>
      <c r="F6123">
        <f>MOD(D6123,'Peaker Keys'!$B$6)</f>
        <v>20</v>
      </c>
      <c r="G6123" t="str">
        <f>VLOOKUP(E6123,Clustering!$A$6:$B$370,2,FALSE)</f>
        <v>Winter</v>
      </c>
      <c r="H6123">
        <f>IF('Peaker Keys'!$B$29&gt;0,MAX(0,MIN('Peaker Keys'!$B$10,B6123/'Peaker Keys'!$B$29)),0)</f>
        <v>0</v>
      </c>
      <c r="I6123">
        <f>MAX(0,MIN('Peaker Keys'!$B$10,C6123/'Peaker Keys'!$B$30))</f>
        <v>9.5772538336658941E-3</v>
      </c>
      <c r="J6123">
        <f>IF('Peaker Keys'!$B$31=1,H6123,I6123)</f>
        <v>0</v>
      </c>
    </row>
    <row r="6124" spans="1:10" x14ac:dyDescent="0.25">
      <c r="A6124">
        <v>6118</v>
      </c>
      <c r="B6124">
        <v>0</v>
      </c>
      <c r="C6124">
        <v>159.1</v>
      </c>
      <c r="D6124">
        <f>MOD(A6124-1+'Peaker Keys'!$B$7,'Peaker Keys'!$B$5)</f>
        <v>6141</v>
      </c>
      <c r="E6124">
        <f>INT(D6124/'Peaker Keys'!$B$6)+1</f>
        <v>256</v>
      </c>
      <c r="F6124">
        <f>MOD(D6124,'Peaker Keys'!$B$6)</f>
        <v>21</v>
      </c>
      <c r="G6124" t="str">
        <f>VLOOKUP(E6124,Clustering!$A$6:$B$370,2,FALSE)</f>
        <v>Winter</v>
      </c>
      <c r="H6124">
        <f>IF('Peaker Keys'!$B$29&gt;0,MAX(0,MIN('Peaker Keys'!$B$10,B6124/'Peaker Keys'!$B$29)),0)</f>
        <v>0</v>
      </c>
      <c r="I6124">
        <f>MAX(0,MIN('Peaker Keys'!$B$10,C6124/'Peaker Keys'!$B$30))</f>
        <v>1.3327570059793962E-3</v>
      </c>
      <c r="J6124">
        <f>IF('Peaker Keys'!$B$31=1,H6124,I6124)</f>
        <v>0</v>
      </c>
    </row>
    <row r="6125" spans="1:10" x14ac:dyDescent="0.25">
      <c r="A6125">
        <v>6119</v>
      </c>
      <c r="B6125">
        <v>0</v>
      </c>
      <c r="C6125">
        <v>159.1</v>
      </c>
      <c r="D6125">
        <f>MOD(A6125-1+'Peaker Keys'!$B$7,'Peaker Keys'!$B$5)</f>
        <v>6142</v>
      </c>
      <c r="E6125">
        <f>INT(D6125/'Peaker Keys'!$B$6)+1</f>
        <v>256</v>
      </c>
      <c r="F6125">
        <f>MOD(D6125,'Peaker Keys'!$B$6)</f>
        <v>22</v>
      </c>
      <c r="G6125" t="str">
        <f>VLOOKUP(E6125,Clustering!$A$6:$B$370,2,FALSE)</f>
        <v>Winter</v>
      </c>
      <c r="H6125">
        <f>IF('Peaker Keys'!$B$29&gt;0,MAX(0,MIN('Peaker Keys'!$B$10,B6125/'Peaker Keys'!$B$29)),0)</f>
        <v>0</v>
      </c>
      <c r="I6125">
        <f>MAX(0,MIN('Peaker Keys'!$B$10,C6125/'Peaker Keys'!$B$30))</f>
        <v>1.3327570059793962E-3</v>
      </c>
      <c r="J6125">
        <f>IF('Peaker Keys'!$B$31=1,H6125,I6125)</f>
        <v>0</v>
      </c>
    </row>
    <row r="6126" spans="1:10" x14ac:dyDescent="0.25">
      <c r="A6126">
        <v>6120</v>
      </c>
      <c r="B6126">
        <v>0</v>
      </c>
      <c r="C6126">
        <v>159.1</v>
      </c>
      <c r="D6126">
        <f>MOD(A6126-1+'Peaker Keys'!$B$7,'Peaker Keys'!$B$5)</f>
        <v>6143</v>
      </c>
      <c r="E6126">
        <f>INT(D6126/'Peaker Keys'!$B$6)+1</f>
        <v>256</v>
      </c>
      <c r="F6126">
        <f>MOD(D6126,'Peaker Keys'!$B$6)</f>
        <v>23</v>
      </c>
      <c r="G6126" t="str">
        <f>VLOOKUP(E6126,Clustering!$A$6:$B$370,2,FALSE)</f>
        <v>Winter</v>
      </c>
      <c r="H6126">
        <f>IF('Peaker Keys'!$B$29&gt;0,MAX(0,MIN('Peaker Keys'!$B$10,B6126/'Peaker Keys'!$B$29)),0)</f>
        <v>0</v>
      </c>
      <c r="I6126">
        <f>MAX(0,MIN('Peaker Keys'!$B$10,C6126/'Peaker Keys'!$B$30))</f>
        <v>1.3327570059793962E-3</v>
      </c>
      <c r="J6126">
        <f>IF('Peaker Keys'!$B$31=1,H6126,I6126)</f>
        <v>0</v>
      </c>
    </row>
    <row r="6127" spans="1:10" x14ac:dyDescent="0.25">
      <c r="A6127">
        <v>6121</v>
      </c>
      <c r="B6127">
        <v>0</v>
      </c>
      <c r="C6127">
        <v>159.1</v>
      </c>
      <c r="D6127">
        <f>MOD(A6127-1+'Peaker Keys'!$B$7,'Peaker Keys'!$B$5)</f>
        <v>6144</v>
      </c>
      <c r="E6127">
        <f>INT(D6127/'Peaker Keys'!$B$6)+1</f>
        <v>257</v>
      </c>
      <c r="F6127">
        <f>MOD(D6127,'Peaker Keys'!$B$6)</f>
        <v>0</v>
      </c>
      <c r="G6127" t="str">
        <f>VLOOKUP(E6127,Clustering!$A$6:$B$370,2,FALSE)</f>
        <v>Spring</v>
      </c>
      <c r="H6127">
        <f>IF('Peaker Keys'!$B$29&gt;0,MAX(0,MIN('Peaker Keys'!$B$10,B6127/'Peaker Keys'!$B$29)),0)</f>
        <v>0</v>
      </c>
      <c r="I6127">
        <f>MAX(0,MIN('Peaker Keys'!$B$10,C6127/'Peaker Keys'!$B$30))</f>
        <v>1.3327570059793962E-3</v>
      </c>
      <c r="J6127">
        <f>IF('Peaker Keys'!$B$31=1,H6127,I6127)</f>
        <v>0</v>
      </c>
    </row>
    <row r="6128" spans="1:10" x14ac:dyDescent="0.25">
      <c r="A6128">
        <v>6122</v>
      </c>
      <c r="B6128">
        <v>0</v>
      </c>
      <c r="C6128">
        <v>159.1</v>
      </c>
      <c r="D6128">
        <f>MOD(A6128-1+'Peaker Keys'!$B$7,'Peaker Keys'!$B$5)</f>
        <v>6145</v>
      </c>
      <c r="E6128">
        <f>INT(D6128/'Peaker Keys'!$B$6)+1</f>
        <v>257</v>
      </c>
      <c r="F6128">
        <f>MOD(D6128,'Peaker Keys'!$B$6)</f>
        <v>1</v>
      </c>
      <c r="G6128" t="str">
        <f>VLOOKUP(E6128,Clustering!$A$6:$B$370,2,FALSE)</f>
        <v>Spring</v>
      </c>
      <c r="H6128">
        <f>IF('Peaker Keys'!$B$29&gt;0,MAX(0,MIN('Peaker Keys'!$B$10,B6128/'Peaker Keys'!$B$29)),0)</f>
        <v>0</v>
      </c>
      <c r="I6128">
        <f>MAX(0,MIN('Peaker Keys'!$B$10,C6128/'Peaker Keys'!$B$30))</f>
        <v>1.3327570059793962E-3</v>
      </c>
      <c r="J6128">
        <f>IF('Peaker Keys'!$B$31=1,H6128,I6128)</f>
        <v>0</v>
      </c>
    </row>
    <row r="6129" spans="1:10" x14ac:dyDescent="0.25">
      <c r="A6129">
        <v>6123</v>
      </c>
      <c r="B6129">
        <v>0</v>
      </c>
      <c r="C6129">
        <v>159.1</v>
      </c>
      <c r="D6129">
        <f>MOD(A6129-1+'Peaker Keys'!$B$7,'Peaker Keys'!$B$5)</f>
        <v>6146</v>
      </c>
      <c r="E6129">
        <f>INT(D6129/'Peaker Keys'!$B$6)+1</f>
        <v>257</v>
      </c>
      <c r="F6129">
        <f>MOD(D6129,'Peaker Keys'!$B$6)</f>
        <v>2</v>
      </c>
      <c r="G6129" t="str">
        <f>VLOOKUP(E6129,Clustering!$A$6:$B$370,2,FALSE)</f>
        <v>Spring</v>
      </c>
      <c r="H6129">
        <f>IF('Peaker Keys'!$B$29&gt;0,MAX(0,MIN('Peaker Keys'!$B$10,B6129/'Peaker Keys'!$B$29)),0)</f>
        <v>0</v>
      </c>
      <c r="I6129">
        <f>MAX(0,MIN('Peaker Keys'!$B$10,C6129/'Peaker Keys'!$B$30))</f>
        <v>1.3327570059793962E-3</v>
      </c>
      <c r="J6129">
        <f>IF('Peaker Keys'!$B$31=1,H6129,I6129)</f>
        <v>0</v>
      </c>
    </row>
    <row r="6130" spans="1:10" x14ac:dyDescent="0.25">
      <c r="A6130">
        <v>6124</v>
      </c>
      <c r="B6130">
        <v>0</v>
      </c>
      <c r="C6130">
        <v>159.1</v>
      </c>
      <c r="D6130">
        <f>MOD(A6130-1+'Peaker Keys'!$B$7,'Peaker Keys'!$B$5)</f>
        <v>6147</v>
      </c>
      <c r="E6130">
        <f>INT(D6130/'Peaker Keys'!$B$6)+1</f>
        <v>257</v>
      </c>
      <c r="F6130">
        <f>MOD(D6130,'Peaker Keys'!$B$6)</f>
        <v>3</v>
      </c>
      <c r="G6130" t="str">
        <f>VLOOKUP(E6130,Clustering!$A$6:$B$370,2,FALSE)</f>
        <v>Spring</v>
      </c>
      <c r="H6130">
        <f>IF('Peaker Keys'!$B$29&gt;0,MAX(0,MIN('Peaker Keys'!$B$10,B6130/'Peaker Keys'!$B$29)),0)</f>
        <v>0</v>
      </c>
      <c r="I6130">
        <f>MAX(0,MIN('Peaker Keys'!$B$10,C6130/'Peaker Keys'!$B$30))</f>
        <v>1.3327570059793962E-3</v>
      </c>
      <c r="J6130">
        <f>IF('Peaker Keys'!$B$31=1,H6130,I6130)</f>
        <v>0</v>
      </c>
    </row>
    <row r="6131" spans="1:10" x14ac:dyDescent="0.25">
      <c r="A6131">
        <v>6125</v>
      </c>
      <c r="B6131">
        <v>0</v>
      </c>
      <c r="C6131">
        <v>159.1</v>
      </c>
      <c r="D6131">
        <f>MOD(A6131-1+'Peaker Keys'!$B$7,'Peaker Keys'!$B$5)</f>
        <v>6148</v>
      </c>
      <c r="E6131">
        <f>INT(D6131/'Peaker Keys'!$B$6)+1</f>
        <v>257</v>
      </c>
      <c r="F6131">
        <f>MOD(D6131,'Peaker Keys'!$B$6)</f>
        <v>4</v>
      </c>
      <c r="G6131" t="str">
        <f>VLOOKUP(E6131,Clustering!$A$6:$B$370,2,FALSE)</f>
        <v>Spring</v>
      </c>
      <c r="H6131">
        <f>IF('Peaker Keys'!$B$29&gt;0,MAX(0,MIN('Peaker Keys'!$B$10,B6131/'Peaker Keys'!$B$29)),0)</f>
        <v>0</v>
      </c>
      <c r="I6131">
        <f>MAX(0,MIN('Peaker Keys'!$B$10,C6131/'Peaker Keys'!$B$30))</f>
        <v>1.3327570059793962E-3</v>
      </c>
      <c r="J6131">
        <f>IF('Peaker Keys'!$B$31=1,H6131,I6131)</f>
        <v>0</v>
      </c>
    </row>
    <row r="6132" spans="1:10" x14ac:dyDescent="0.25">
      <c r="A6132">
        <v>6126</v>
      </c>
      <c r="B6132">
        <v>0</v>
      </c>
      <c r="C6132">
        <v>159.1</v>
      </c>
      <c r="D6132">
        <f>MOD(A6132-1+'Peaker Keys'!$B$7,'Peaker Keys'!$B$5)</f>
        <v>6149</v>
      </c>
      <c r="E6132">
        <f>INT(D6132/'Peaker Keys'!$B$6)+1</f>
        <v>257</v>
      </c>
      <c r="F6132">
        <f>MOD(D6132,'Peaker Keys'!$B$6)</f>
        <v>5</v>
      </c>
      <c r="G6132" t="str">
        <f>VLOOKUP(E6132,Clustering!$A$6:$B$370,2,FALSE)</f>
        <v>Spring</v>
      </c>
      <c r="H6132">
        <f>IF('Peaker Keys'!$B$29&gt;0,MAX(0,MIN('Peaker Keys'!$B$10,B6132/'Peaker Keys'!$B$29)),0)</f>
        <v>0</v>
      </c>
      <c r="I6132">
        <f>MAX(0,MIN('Peaker Keys'!$B$10,C6132/'Peaker Keys'!$B$30))</f>
        <v>1.3327570059793962E-3</v>
      </c>
      <c r="J6132">
        <f>IF('Peaker Keys'!$B$31=1,H6132,I6132)</f>
        <v>0</v>
      </c>
    </row>
    <row r="6133" spans="1:10" x14ac:dyDescent="0.25">
      <c r="A6133">
        <v>6127</v>
      </c>
      <c r="B6133">
        <v>0</v>
      </c>
      <c r="C6133">
        <v>51.6</v>
      </c>
      <c r="D6133">
        <f>MOD(A6133-1+'Peaker Keys'!$B$7,'Peaker Keys'!$B$5)</f>
        <v>6150</v>
      </c>
      <c r="E6133">
        <f>INT(D6133/'Peaker Keys'!$B$6)+1</f>
        <v>257</v>
      </c>
      <c r="F6133">
        <f>MOD(D6133,'Peaker Keys'!$B$6)</f>
        <v>6</v>
      </c>
      <c r="G6133" t="str">
        <f>VLOOKUP(E6133,Clustering!$A$6:$B$370,2,FALSE)</f>
        <v>Spring</v>
      </c>
      <c r="H6133">
        <f>IF('Peaker Keys'!$B$29&gt;0,MAX(0,MIN('Peaker Keys'!$B$10,B6133/'Peaker Keys'!$B$29)),0)</f>
        <v>0</v>
      </c>
      <c r="I6133">
        <f>MAX(0,MIN('Peaker Keys'!$B$10,C6133/'Peaker Keys'!$B$30))</f>
        <v>4.3224551545277719E-4</v>
      </c>
      <c r="J6133">
        <f>IF('Peaker Keys'!$B$31=1,H6133,I6133)</f>
        <v>0</v>
      </c>
    </row>
    <row r="6134" spans="1:10" x14ac:dyDescent="0.25">
      <c r="A6134">
        <v>6128</v>
      </c>
      <c r="B6134">
        <v>0</v>
      </c>
      <c r="C6134">
        <v>51.6</v>
      </c>
      <c r="D6134">
        <f>MOD(A6134-1+'Peaker Keys'!$B$7,'Peaker Keys'!$B$5)</f>
        <v>6151</v>
      </c>
      <c r="E6134">
        <f>INT(D6134/'Peaker Keys'!$B$6)+1</f>
        <v>257</v>
      </c>
      <c r="F6134">
        <f>MOD(D6134,'Peaker Keys'!$B$6)</f>
        <v>7</v>
      </c>
      <c r="G6134" t="str">
        <f>VLOOKUP(E6134,Clustering!$A$6:$B$370,2,FALSE)</f>
        <v>Spring</v>
      </c>
      <c r="H6134">
        <f>IF('Peaker Keys'!$B$29&gt;0,MAX(0,MIN('Peaker Keys'!$B$10,B6134/'Peaker Keys'!$B$29)),0)</f>
        <v>0</v>
      </c>
      <c r="I6134">
        <f>MAX(0,MIN('Peaker Keys'!$B$10,C6134/'Peaker Keys'!$B$30))</f>
        <v>4.3224551545277719E-4</v>
      </c>
      <c r="J6134">
        <f>IF('Peaker Keys'!$B$31=1,H6134,I6134)</f>
        <v>0</v>
      </c>
    </row>
    <row r="6135" spans="1:10" x14ac:dyDescent="0.25">
      <c r="A6135">
        <v>6129</v>
      </c>
      <c r="B6135">
        <v>0</v>
      </c>
      <c r="C6135">
        <v>51.6</v>
      </c>
      <c r="D6135">
        <f>MOD(A6135-1+'Peaker Keys'!$B$7,'Peaker Keys'!$B$5)</f>
        <v>6152</v>
      </c>
      <c r="E6135">
        <f>INT(D6135/'Peaker Keys'!$B$6)+1</f>
        <v>257</v>
      </c>
      <c r="F6135">
        <f>MOD(D6135,'Peaker Keys'!$B$6)</f>
        <v>8</v>
      </c>
      <c r="G6135" t="str">
        <f>VLOOKUP(E6135,Clustering!$A$6:$B$370,2,FALSE)</f>
        <v>Spring</v>
      </c>
      <c r="H6135">
        <f>IF('Peaker Keys'!$B$29&gt;0,MAX(0,MIN('Peaker Keys'!$B$10,B6135/'Peaker Keys'!$B$29)),0)</f>
        <v>0</v>
      </c>
      <c r="I6135">
        <f>MAX(0,MIN('Peaker Keys'!$B$10,C6135/'Peaker Keys'!$B$30))</f>
        <v>4.3224551545277719E-4</v>
      </c>
      <c r="J6135">
        <f>IF('Peaker Keys'!$B$31=1,H6135,I6135)</f>
        <v>0</v>
      </c>
    </row>
    <row r="6136" spans="1:10" x14ac:dyDescent="0.25">
      <c r="A6136">
        <v>6130</v>
      </c>
      <c r="B6136">
        <v>0</v>
      </c>
      <c r="C6136">
        <v>51.6</v>
      </c>
      <c r="D6136">
        <f>MOD(A6136-1+'Peaker Keys'!$B$7,'Peaker Keys'!$B$5)</f>
        <v>6153</v>
      </c>
      <c r="E6136">
        <f>INT(D6136/'Peaker Keys'!$B$6)+1</f>
        <v>257</v>
      </c>
      <c r="F6136">
        <f>MOD(D6136,'Peaker Keys'!$B$6)</f>
        <v>9</v>
      </c>
      <c r="G6136" t="str">
        <f>VLOOKUP(E6136,Clustering!$A$6:$B$370,2,FALSE)</f>
        <v>Spring</v>
      </c>
      <c r="H6136">
        <f>IF('Peaker Keys'!$B$29&gt;0,MAX(0,MIN('Peaker Keys'!$B$10,B6136/'Peaker Keys'!$B$29)),0)</f>
        <v>0</v>
      </c>
      <c r="I6136">
        <f>MAX(0,MIN('Peaker Keys'!$B$10,C6136/'Peaker Keys'!$B$30))</f>
        <v>4.3224551545277719E-4</v>
      </c>
      <c r="J6136">
        <f>IF('Peaker Keys'!$B$31=1,H6136,I6136)</f>
        <v>0</v>
      </c>
    </row>
    <row r="6137" spans="1:10" x14ac:dyDescent="0.25">
      <c r="A6137">
        <v>6131</v>
      </c>
      <c r="B6137">
        <v>0</v>
      </c>
      <c r="C6137">
        <v>51.6</v>
      </c>
      <c r="D6137">
        <f>MOD(A6137-1+'Peaker Keys'!$B$7,'Peaker Keys'!$B$5)</f>
        <v>6154</v>
      </c>
      <c r="E6137">
        <f>INT(D6137/'Peaker Keys'!$B$6)+1</f>
        <v>257</v>
      </c>
      <c r="F6137">
        <f>MOD(D6137,'Peaker Keys'!$B$6)</f>
        <v>10</v>
      </c>
      <c r="G6137" t="str">
        <f>VLOOKUP(E6137,Clustering!$A$6:$B$370,2,FALSE)</f>
        <v>Spring</v>
      </c>
      <c r="H6137">
        <f>IF('Peaker Keys'!$B$29&gt;0,MAX(0,MIN('Peaker Keys'!$B$10,B6137/'Peaker Keys'!$B$29)),0)</f>
        <v>0</v>
      </c>
      <c r="I6137">
        <f>MAX(0,MIN('Peaker Keys'!$B$10,C6137/'Peaker Keys'!$B$30))</f>
        <v>4.3224551545277719E-4</v>
      </c>
      <c r="J6137">
        <f>IF('Peaker Keys'!$B$31=1,H6137,I6137)</f>
        <v>0</v>
      </c>
    </row>
    <row r="6138" spans="1:10" x14ac:dyDescent="0.25">
      <c r="A6138">
        <v>6132</v>
      </c>
      <c r="B6138">
        <v>0</v>
      </c>
      <c r="C6138">
        <v>51.6</v>
      </c>
      <c r="D6138">
        <f>MOD(A6138-1+'Peaker Keys'!$B$7,'Peaker Keys'!$B$5)</f>
        <v>6155</v>
      </c>
      <c r="E6138">
        <f>INT(D6138/'Peaker Keys'!$B$6)+1</f>
        <v>257</v>
      </c>
      <c r="F6138">
        <f>MOD(D6138,'Peaker Keys'!$B$6)</f>
        <v>11</v>
      </c>
      <c r="G6138" t="str">
        <f>VLOOKUP(E6138,Clustering!$A$6:$B$370,2,FALSE)</f>
        <v>Spring</v>
      </c>
      <c r="H6138">
        <f>IF('Peaker Keys'!$B$29&gt;0,MAX(0,MIN('Peaker Keys'!$B$10,B6138/'Peaker Keys'!$B$29)),0)</f>
        <v>0</v>
      </c>
      <c r="I6138">
        <f>MAX(0,MIN('Peaker Keys'!$B$10,C6138/'Peaker Keys'!$B$30))</f>
        <v>4.3224551545277719E-4</v>
      </c>
      <c r="J6138">
        <f>IF('Peaker Keys'!$B$31=1,H6138,I6138)</f>
        <v>0</v>
      </c>
    </row>
    <row r="6139" spans="1:10" x14ac:dyDescent="0.25">
      <c r="A6139">
        <v>6133</v>
      </c>
      <c r="B6139">
        <v>0</v>
      </c>
      <c r="C6139">
        <v>51.6</v>
      </c>
      <c r="D6139">
        <f>MOD(A6139-1+'Peaker Keys'!$B$7,'Peaker Keys'!$B$5)</f>
        <v>6156</v>
      </c>
      <c r="E6139">
        <f>INT(D6139/'Peaker Keys'!$B$6)+1</f>
        <v>257</v>
      </c>
      <c r="F6139">
        <f>MOD(D6139,'Peaker Keys'!$B$6)</f>
        <v>12</v>
      </c>
      <c r="G6139" t="str">
        <f>VLOOKUP(E6139,Clustering!$A$6:$B$370,2,FALSE)</f>
        <v>Spring</v>
      </c>
      <c r="H6139">
        <f>IF('Peaker Keys'!$B$29&gt;0,MAX(0,MIN('Peaker Keys'!$B$10,B6139/'Peaker Keys'!$B$29)),0)</f>
        <v>0</v>
      </c>
      <c r="I6139">
        <f>MAX(0,MIN('Peaker Keys'!$B$10,C6139/'Peaker Keys'!$B$30))</f>
        <v>4.3224551545277719E-4</v>
      </c>
      <c r="J6139">
        <f>IF('Peaker Keys'!$B$31=1,H6139,I6139)</f>
        <v>0</v>
      </c>
    </row>
    <row r="6140" spans="1:10" x14ac:dyDescent="0.25">
      <c r="A6140">
        <v>6134</v>
      </c>
      <c r="B6140">
        <v>0</v>
      </c>
      <c r="C6140">
        <v>811.3</v>
      </c>
      <c r="D6140">
        <f>MOD(A6140-1+'Peaker Keys'!$B$7,'Peaker Keys'!$B$5)</f>
        <v>6157</v>
      </c>
      <c r="E6140">
        <f>INT(D6140/'Peaker Keys'!$B$6)+1</f>
        <v>257</v>
      </c>
      <c r="F6140">
        <f>MOD(D6140,'Peaker Keys'!$B$6)</f>
        <v>13</v>
      </c>
      <c r="G6140" t="str">
        <f>VLOOKUP(E6140,Clustering!$A$6:$B$370,2,FALSE)</f>
        <v>Spring</v>
      </c>
      <c r="H6140">
        <f>IF('Peaker Keys'!$B$29&gt;0,MAX(0,MIN('Peaker Keys'!$B$10,B6140/'Peaker Keys'!$B$29)),0)</f>
        <v>0</v>
      </c>
      <c r="I6140">
        <f>MAX(0,MIN('Peaker Keys'!$B$10,C6140/'Peaker Keys'!$B$30))</f>
        <v>6.796139276876707E-3</v>
      </c>
      <c r="J6140">
        <f>IF('Peaker Keys'!$B$31=1,H6140,I6140)</f>
        <v>0</v>
      </c>
    </row>
    <row r="6141" spans="1:10" x14ac:dyDescent="0.25">
      <c r="A6141">
        <v>6135</v>
      </c>
      <c r="B6141">
        <v>0</v>
      </c>
      <c r="C6141">
        <v>1141.8</v>
      </c>
      <c r="D6141">
        <f>MOD(A6141-1+'Peaker Keys'!$B$7,'Peaker Keys'!$B$5)</f>
        <v>6158</v>
      </c>
      <c r="E6141">
        <f>INT(D6141/'Peaker Keys'!$B$6)+1</f>
        <v>257</v>
      </c>
      <c r="F6141">
        <f>MOD(D6141,'Peaker Keys'!$B$6)</f>
        <v>14</v>
      </c>
      <c r="G6141" t="str">
        <f>VLOOKUP(E6141,Clustering!$A$6:$B$370,2,FALSE)</f>
        <v>Spring</v>
      </c>
      <c r="H6141">
        <f>IF('Peaker Keys'!$B$29&gt;0,MAX(0,MIN('Peaker Keys'!$B$10,B6141/'Peaker Keys'!$B$29)),0)</f>
        <v>0</v>
      </c>
      <c r="I6141">
        <f>MAX(0,MIN('Peaker Keys'!$B$10,C6141/'Peaker Keys'!$B$30))</f>
        <v>9.5646885570538943E-3</v>
      </c>
      <c r="J6141">
        <f>IF('Peaker Keys'!$B$31=1,H6141,I6141)</f>
        <v>0</v>
      </c>
    </row>
    <row r="6142" spans="1:10" x14ac:dyDescent="0.25">
      <c r="A6142">
        <v>6136</v>
      </c>
      <c r="B6142">
        <v>0</v>
      </c>
      <c r="C6142">
        <v>1302.0999999999999</v>
      </c>
      <c r="D6142">
        <f>MOD(A6142-1+'Peaker Keys'!$B$7,'Peaker Keys'!$B$5)</f>
        <v>6159</v>
      </c>
      <c r="E6142">
        <f>INT(D6142/'Peaker Keys'!$B$6)+1</f>
        <v>257</v>
      </c>
      <c r="F6142">
        <f>MOD(D6142,'Peaker Keys'!$B$6)</f>
        <v>15</v>
      </c>
      <c r="G6142" t="str">
        <f>VLOOKUP(E6142,Clustering!$A$6:$B$370,2,FALSE)</f>
        <v>Spring</v>
      </c>
      <c r="H6142">
        <f>IF('Peaker Keys'!$B$29&gt;0,MAX(0,MIN('Peaker Keys'!$B$10,B6142/'Peaker Keys'!$B$29)),0)</f>
        <v>0</v>
      </c>
      <c r="I6142">
        <f>MAX(0,MIN('Peaker Keys'!$B$10,C6142/'Peaker Keys'!$B$30))</f>
        <v>1.090749778432289E-2</v>
      </c>
      <c r="J6142">
        <f>IF('Peaker Keys'!$B$31=1,H6142,I6142)</f>
        <v>0</v>
      </c>
    </row>
    <row r="6143" spans="1:10" x14ac:dyDescent="0.25">
      <c r="A6143">
        <v>6137</v>
      </c>
      <c r="B6143">
        <v>0</v>
      </c>
      <c r="C6143">
        <v>1412.1</v>
      </c>
      <c r="D6143">
        <f>MOD(A6143-1+'Peaker Keys'!$B$7,'Peaker Keys'!$B$5)</f>
        <v>6160</v>
      </c>
      <c r="E6143">
        <f>INT(D6143/'Peaker Keys'!$B$6)+1</f>
        <v>257</v>
      </c>
      <c r="F6143">
        <f>MOD(D6143,'Peaker Keys'!$B$6)</f>
        <v>16</v>
      </c>
      <c r="G6143" t="str">
        <f>VLOOKUP(E6143,Clustering!$A$6:$B$370,2,FALSE)</f>
        <v>Spring</v>
      </c>
      <c r="H6143">
        <f>IF('Peaker Keys'!$B$29&gt;0,MAX(0,MIN('Peaker Keys'!$B$10,B6143/'Peaker Keys'!$B$29)),0)</f>
        <v>0</v>
      </c>
      <c r="I6143">
        <f>MAX(0,MIN('Peaker Keys'!$B$10,C6143/'Peaker Keys'!$B$30))</f>
        <v>1.1828951402536174E-2</v>
      </c>
      <c r="J6143">
        <f>IF('Peaker Keys'!$B$31=1,H6143,I6143)</f>
        <v>0</v>
      </c>
    </row>
    <row r="6144" spans="1:10" x14ac:dyDescent="0.25">
      <c r="A6144">
        <v>6138</v>
      </c>
      <c r="B6144">
        <v>0</v>
      </c>
      <c r="C6144">
        <v>3763.6</v>
      </c>
      <c r="D6144">
        <f>MOD(A6144-1+'Peaker Keys'!$B$7,'Peaker Keys'!$B$5)</f>
        <v>6161</v>
      </c>
      <c r="E6144">
        <f>INT(D6144/'Peaker Keys'!$B$6)+1</f>
        <v>257</v>
      </c>
      <c r="F6144">
        <f>MOD(D6144,'Peaker Keys'!$B$6)</f>
        <v>17</v>
      </c>
      <c r="G6144" t="str">
        <f>VLOOKUP(E6144,Clustering!$A$6:$B$370,2,FALSE)</f>
        <v>Spring</v>
      </c>
      <c r="H6144">
        <f>IF('Peaker Keys'!$B$29&gt;0,MAX(0,MIN('Peaker Keys'!$B$10,B6144/'Peaker Keys'!$B$29)),0)</f>
        <v>0</v>
      </c>
      <c r="I6144">
        <f>MAX(0,MIN('Peaker Keys'!$B$10,C6144/'Peaker Keys'!$B$30))</f>
        <v>3.1527116704613799E-2</v>
      </c>
      <c r="J6144">
        <f>IF('Peaker Keys'!$B$31=1,H6144,I6144)</f>
        <v>0</v>
      </c>
    </row>
    <row r="6145" spans="1:10" x14ac:dyDescent="0.25">
      <c r="A6145">
        <v>6139</v>
      </c>
      <c r="B6145">
        <v>0</v>
      </c>
      <c r="C6145">
        <v>4947.5</v>
      </c>
      <c r="D6145">
        <f>MOD(A6145-1+'Peaker Keys'!$B$7,'Peaker Keys'!$B$5)</f>
        <v>6162</v>
      </c>
      <c r="E6145">
        <f>INT(D6145/'Peaker Keys'!$B$6)+1</f>
        <v>257</v>
      </c>
      <c r="F6145">
        <f>MOD(D6145,'Peaker Keys'!$B$6)</f>
        <v>18</v>
      </c>
      <c r="G6145" t="str">
        <f>VLOOKUP(E6145,Clustering!$A$6:$B$370,2,FALSE)</f>
        <v>Spring</v>
      </c>
      <c r="H6145">
        <f>IF('Peaker Keys'!$B$29&gt;0,MAX(0,MIN('Peaker Keys'!$B$10,B6145/'Peaker Keys'!$B$29)),0)</f>
        <v>0</v>
      </c>
      <c r="I6145">
        <f>MAX(0,MIN('Peaker Keys'!$B$10,C6145/'Peaker Keys'!$B$30))</f>
        <v>4.1444470691911144E-2</v>
      </c>
      <c r="J6145">
        <f>IF('Peaker Keys'!$B$31=1,H6145,I6145)</f>
        <v>0</v>
      </c>
    </row>
    <row r="6146" spans="1:10" x14ac:dyDescent="0.25">
      <c r="A6146">
        <v>6140</v>
      </c>
      <c r="B6146">
        <v>0</v>
      </c>
      <c r="C6146">
        <v>3364.3</v>
      </c>
      <c r="D6146">
        <f>MOD(A6146-1+'Peaker Keys'!$B$7,'Peaker Keys'!$B$5)</f>
        <v>6163</v>
      </c>
      <c r="E6146">
        <f>INT(D6146/'Peaker Keys'!$B$6)+1</f>
        <v>257</v>
      </c>
      <c r="F6146">
        <f>MOD(D6146,'Peaker Keys'!$B$6)</f>
        <v>19</v>
      </c>
      <c r="G6146" t="str">
        <f>VLOOKUP(E6146,Clustering!$A$6:$B$370,2,FALSE)</f>
        <v>Spring</v>
      </c>
      <c r="H6146">
        <f>IF('Peaker Keys'!$B$29&gt;0,MAX(0,MIN('Peaker Keys'!$B$10,B6146/'Peaker Keys'!$B$29)),0)</f>
        <v>0</v>
      </c>
      <c r="I6146">
        <f>MAX(0,MIN('Peaker Keys'!$B$10,C6146/'Peaker Keys'!$B$30))</f>
        <v>2.8182240070499579E-2</v>
      </c>
      <c r="J6146">
        <f>IF('Peaker Keys'!$B$31=1,H6146,I6146)</f>
        <v>0</v>
      </c>
    </row>
    <row r="6147" spans="1:10" x14ac:dyDescent="0.25">
      <c r="A6147">
        <v>6141</v>
      </c>
      <c r="B6147">
        <v>0</v>
      </c>
      <c r="C6147">
        <v>3566.9</v>
      </c>
      <c r="D6147">
        <f>MOD(A6147-1+'Peaker Keys'!$B$7,'Peaker Keys'!$B$5)</f>
        <v>6164</v>
      </c>
      <c r="E6147">
        <f>INT(D6147/'Peaker Keys'!$B$6)+1</f>
        <v>257</v>
      </c>
      <c r="F6147">
        <f>MOD(D6147,'Peaker Keys'!$B$6)</f>
        <v>20</v>
      </c>
      <c r="G6147" t="str">
        <f>VLOOKUP(E6147,Clustering!$A$6:$B$370,2,FALSE)</f>
        <v>Spring</v>
      </c>
      <c r="H6147">
        <f>IF('Peaker Keys'!$B$29&gt;0,MAX(0,MIN('Peaker Keys'!$B$10,B6147/'Peaker Keys'!$B$29)),0)</f>
        <v>0</v>
      </c>
      <c r="I6147">
        <f>MAX(0,MIN('Peaker Keys'!$B$10,C6147/'Peaker Keys'!$B$30))</f>
        <v>2.9879390098226957E-2</v>
      </c>
      <c r="J6147">
        <f>IF('Peaker Keys'!$B$31=1,H6147,I6147)</f>
        <v>0</v>
      </c>
    </row>
    <row r="6148" spans="1:10" x14ac:dyDescent="0.25">
      <c r="A6148">
        <v>6142</v>
      </c>
      <c r="B6148">
        <v>0</v>
      </c>
      <c r="C6148">
        <v>2019.2</v>
      </c>
      <c r="D6148">
        <f>MOD(A6148-1+'Peaker Keys'!$B$7,'Peaker Keys'!$B$5)</f>
        <v>6165</v>
      </c>
      <c r="E6148">
        <f>INT(D6148/'Peaker Keys'!$B$6)+1</f>
        <v>257</v>
      </c>
      <c r="F6148">
        <f>MOD(D6148,'Peaker Keys'!$B$6)</f>
        <v>21</v>
      </c>
      <c r="G6148" t="str">
        <f>VLOOKUP(E6148,Clustering!$A$6:$B$370,2,FALSE)</f>
        <v>Spring</v>
      </c>
      <c r="H6148">
        <f>IF('Peaker Keys'!$B$29&gt;0,MAX(0,MIN('Peaker Keys'!$B$10,B6148/'Peaker Keys'!$B$29)),0)</f>
        <v>0</v>
      </c>
      <c r="I6148">
        <f>MAX(0,MIN('Peaker Keys'!$B$10,C6148/'Peaker Keys'!$B$30))</f>
        <v>1.6914537689966039E-2</v>
      </c>
      <c r="J6148">
        <f>IF('Peaker Keys'!$B$31=1,H6148,I6148)</f>
        <v>0</v>
      </c>
    </row>
    <row r="6149" spans="1:10" x14ac:dyDescent="0.25">
      <c r="A6149">
        <v>6143</v>
      </c>
      <c r="B6149">
        <v>0</v>
      </c>
      <c r="C6149">
        <v>1220.3</v>
      </c>
      <c r="D6149">
        <f>MOD(A6149-1+'Peaker Keys'!$B$7,'Peaker Keys'!$B$5)</f>
        <v>6166</v>
      </c>
      <c r="E6149">
        <f>INT(D6149/'Peaker Keys'!$B$6)+1</f>
        <v>257</v>
      </c>
      <c r="F6149">
        <f>MOD(D6149,'Peaker Keys'!$B$6)</f>
        <v>22</v>
      </c>
      <c r="G6149" t="str">
        <f>VLOOKUP(E6149,Clustering!$A$6:$B$370,2,FALSE)</f>
        <v>Spring</v>
      </c>
      <c r="H6149">
        <f>IF('Peaker Keys'!$B$29&gt;0,MAX(0,MIN('Peaker Keys'!$B$10,B6149/'Peaker Keys'!$B$29)),0)</f>
        <v>0</v>
      </c>
      <c r="I6149">
        <f>MAX(0,MIN('Peaker Keys'!$B$10,C6149/'Peaker Keys'!$B$30))</f>
        <v>1.0222271366415193E-2</v>
      </c>
      <c r="J6149">
        <f>IF('Peaker Keys'!$B$31=1,H6149,I6149)</f>
        <v>0</v>
      </c>
    </row>
    <row r="6150" spans="1:10" x14ac:dyDescent="0.25">
      <c r="A6150">
        <v>6144</v>
      </c>
      <c r="B6150">
        <v>0</v>
      </c>
      <c r="C6150">
        <v>1220.3</v>
      </c>
      <c r="D6150">
        <f>MOD(A6150-1+'Peaker Keys'!$B$7,'Peaker Keys'!$B$5)</f>
        <v>6167</v>
      </c>
      <c r="E6150">
        <f>INT(D6150/'Peaker Keys'!$B$6)+1</f>
        <v>257</v>
      </c>
      <c r="F6150">
        <f>MOD(D6150,'Peaker Keys'!$B$6)</f>
        <v>23</v>
      </c>
      <c r="G6150" t="str">
        <f>VLOOKUP(E6150,Clustering!$A$6:$B$370,2,FALSE)</f>
        <v>Spring</v>
      </c>
      <c r="H6150">
        <f>IF('Peaker Keys'!$B$29&gt;0,MAX(0,MIN('Peaker Keys'!$B$10,B6150/'Peaker Keys'!$B$29)),0)</f>
        <v>0</v>
      </c>
      <c r="I6150">
        <f>MAX(0,MIN('Peaker Keys'!$B$10,C6150/'Peaker Keys'!$B$30))</f>
        <v>1.0222271366415193E-2</v>
      </c>
      <c r="J6150">
        <f>IF('Peaker Keys'!$B$31=1,H6150,I6150)</f>
        <v>0</v>
      </c>
    </row>
    <row r="6151" spans="1:10" x14ac:dyDescent="0.25">
      <c r="A6151">
        <v>6145</v>
      </c>
      <c r="B6151">
        <v>0</v>
      </c>
      <c r="C6151">
        <v>1220.3</v>
      </c>
      <c r="D6151">
        <f>MOD(A6151-1+'Peaker Keys'!$B$7,'Peaker Keys'!$B$5)</f>
        <v>6168</v>
      </c>
      <c r="E6151">
        <f>INT(D6151/'Peaker Keys'!$B$6)+1</f>
        <v>258</v>
      </c>
      <c r="F6151">
        <f>MOD(D6151,'Peaker Keys'!$B$6)</f>
        <v>0</v>
      </c>
      <c r="G6151" t="str">
        <f>VLOOKUP(E6151,Clustering!$A$6:$B$370,2,FALSE)</f>
        <v>Fall</v>
      </c>
      <c r="H6151">
        <f>IF('Peaker Keys'!$B$29&gt;0,MAX(0,MIN('Peaker Keys'!$B$10,B6151/'Peaker Keys'!$B$29)),0)</f>
        <v>0</v>
      </c>
      <c r="I6151">
        <f>MAX(0,MIN('Peaker Keys'!$B$10,C6151/'Peaker Keys'!$B$30))</f>
        <v>1.0222271366415193E-2</v>
      </c>
      <c r="J6151">
        <f>IF('Peaker Keys'!$B$31=1,H6151,I6151)</f>
        <v>0</v>
      </c>
    </row>
    <row r="6152" spans="1:10" x14ac:dyDescent="0.25">
      <c r="A6152">
        <v>6146</v>
      </c>
      <c r="B6152">
        <v>0</v>
      </c>
      <c r="C6152">
        <v>1220.3</v>
      </c>
      <c r="D6152">
        <f>MOD(A6152-1+'Peaker Keys'!$B$7,'Peaker Keys'!$B$5)</f>
        <v>6169</v>
      </c>
      <c r="E6152">
        <f>INT(D6152/'Peaker Keys'!$B$6)+1</f>
        <v>258</v>
      </c>
      <c r="F6152">
        <f>MOD(D6152,'Peaker Keys'!$B$6)</f>
        <v>1</v>
      </c>
      <c r="G6152" t="str">
        <f>VLOOKUP(E6152,Clustering!$A$6:$B$370,2,FALSE)</f>
        <v>Fall</v>
      </c>
      <c r="H6152">
        <f>IF('Peaker Keys'!$B$29&gt;0,MAX(0,MIN('Peaker Keys'!$B$10,B6152/'Peaker Keys'!$B$29)),0)</f>
        <v>0</v>
      </c>
      <c r="I6152">
        <f>MAX(0,MIN('Peaker Keys'!$B$10,C6152/'Peaker Keys'!$B$30))</f>
        <v>1.0222271366415193E-2</v>
      </c>
      <c r="J6152">
        <f>IF('Peaker Keys'!$B$31=1,H6152,I6152)</f>
        <v>0</v>
      </c>
    </row>
    <row r="6153" spans="1:10" x14ac:dyDescent="0.25">
      <c r="A6153">
        <v>6147</v>
      </c>
      <c r="B6153">
        <v>0</v>
      </c>
      <c r="C6153">
        <v>1220.3</v>
      </c>
      <c r="D6153">
        <f>MOD(A6153-1+'Peaker Keys'!$B$7,'Peaker Keys'!$B$5)</f>
        <v>6170</v>
      </c>
      <c r="E6153">
        <f>INT(D6153/'Peaker Keys'!$B$6)+1</f>
        <v>258</v>
      </c>
      <c r="F6153">
        <f>MOD(D6153,'Peaker Keys'!$B$6)</f>
        <v>2</v>
      </c>
      <c r="G6153" t="str">
        <f>VLOOKUP(E6153,Clustering!$A$6:$B$370,2,FALSE)</f>
        <v>Fall</v>
      </c>
      <c r="H6153">
        <f>IF('Peaker Keys'!$B$29&gt;0,MAX(0,MIN('Peaker Keys'!$B$10,B6153/'Peaker Keys'!$B$29)),0)</f>
        <v>0</v>
      </c>
      <c r="I6153">
        <f>MAX(0,MIN('Peaker Keys'!$B$10,C6153/'Peaker Keys'!$B$30))</f>
        <v>1.0222271366415193E-2</v>
      </c>
      <c r="J6153">
        <f>IF('Peaker Keys'!$B$31=1,H6153,I6153)</f>
        <v>0</v>
      </c>
    </row>
    <row r="6154" spans="1:10" x14ac:dyDescent="0.25">
      <c r="A6154">
        <v>6148</v>
      </c>
      <c r="B6154">
        <v>0</v>
      </c>
      <c r="C6154">
        <v>1220.3</v>
      </c>
      <c r="D6154">
        <f>MOD(A6154-1+'Peaker Keys'!$B$7,'Peaker Keys'!$B$5)</f>
        <v>6171</v>
      </c>
      <c r="E6154">
        <f>INT(D6154/'Peaker Keys'!$B$6)+1</f>
        <v>258</v>
      </c>
      <c r="F6154">
        <f>MOD(D6154,'Peaker Keys'!$B$6)</f>
        <v>3</v>
      </c>
      <c r="G6154" t="str">
        <f>VLOOKUP(E6154,Clustering!$A$6:$B$370,2,FALSE)</f>
        <v>Fall</v>
      </c>
      <c r="H6154">
        <f>IF('Peaker Keys'!$B$29&gt;0,MAX(0,MIN('Peaker Keys'!$B$10,B6154/'Peaker Keys'!$B$29)),0)</f>
        <v>0</v>
      </c>
      <c r="I6154">
        <f>MAX(0,MIN('Peaker Keys'!$B$10,C6154/'Peaker Keys'!$B$30))</f>
        <v>1.0222271366415193E-2</v>
      </c>
      <c r="J6154">
        <f>IF('Peaker Keys'!$B$31=1,H6154,I6154)</f>
        <v>0</v>
      </c>
    </row>
    <row r="6155" spans="1:10" x14ac:dyDescent="0.25">
      <c r="A6155">
        <v>6149</v>
      </c>
      <c r="B6155">
        <v>0</v>
      </c>
      <c r="C6155">
        <v>1220.3</v>
      </c>
      <c r="D6155">
        <f>MOD(A6155-1+'Peaker Keys'!$B$7,'Peaker Keys'!$B$5)</f>
        <v>6172</v>
      </c>
      <c r="E6155">
        <f>INT(D6155/'Peaker Keys'!$B$6)+1</f>
        <v>258</v>
      </c>
      <c r="F6155">
        <f>MOD(D6155,'Peaker Keys'!$B$6)</f>
        <v>4</v>
      </c>
      <c r="G6155" t="str">
        <f>VLOOKUP(E6155,Clustering!$A$6:$B$370,2,FALSE)</f>
        <v>Fall</v>
      </c>
      <c r="H6155">
        <f>IF('Peaker Keys'!$B$29&gt;0,MAX(0,MIN('Peaker Keys'!$B$10,B6155/'Peaker Keys'!$B$29)),0)</f>
        <v>0</v>
      </c>
      <c r="I6155">
        <f>MAX(0,MIN('Peaker Keys'!$B$10,C6155/'Peaker Keys'!$B$30))</f>
        <v>1.0222271366415193E-2</v>
      </c>
      <c r="J6155">
        <f>IF('Peaker Keys'!$B$31=1,H6155,I6155)</f>
        <v>0</v>
      </c>
    </row>
    <row r="6156" spans="1:10" x14ac:dyDescent="0.25">
      <c r="A6156">
        <v>6150</v>
      </c>
      <c r="B6156">
        <v>0</v>
      </c>
      <c r="C6156">
        <v>1220.3</v>
      </c>
      <c r="D6156">
        <f>MOD(A6156-1+'Peaker Keys'!$B$7,'Peaker Keys'!$B$5)</f>
        <v>6173</v>
      </c>
      <c r="E6156">
        <f>INT(D6156/'Peaker Keys'!$B$6)+1</f>
        <v>258</v>
      </c>
      <c r="F6156">
        <f>MOD(D6156,'Peaker Keys'!$B$6)</f>
        <v>5</v>
      </c>
      <c r="G6156" t="str">
        <f>VLOOKUP(E6156,Clustering!$A$6:$B$370,2,FALSE)</f>
        <v>Fall</v>
      </c>
      <c r="H6156">
        <f>IF('Peaker Keys'!$B$29&gt;0,MAX(0,MIN('Peaker Keys'!$B$10,B6156/'Peaker Keys'!$B$29)),0)</f>
        <v>0</v>
      </c>
      <c r="I6156">
        <f>MAX(0,MIN('Peaker Keys'!$B$10,C6156/'Peaker Keys'!$B$30))</f>
        <v>1.0222271366415193E-2</v>
      </c>
      <c r="J6156">
        <f>IF('Peaker Keys'!$B$31=1,H6156,I6156)</f>
        <v>0</v>
      </c>
    </row>
    <row r="6157" spans="1:10" x14ac:dyDescent="0.25">
      <c r="A6157">
        <v>6151</v>
      </c>
      <c r="B6157">
        <v>0</v>
      </c>
      <c r="C6157">
        <v>1156.7</v>
      </c>
      <c r="D6157">
        <f>MOD(A6157-1+'Peaker Keys'!$B$7,'Peaker Keys'!$B$5)</f>
        <v>6174</v>
      </c>
      <c r="E6157">
        <f>INT(D6157/'Peaker Keys'!$B$6)+1</f>
        <v>258</v>
      </c>
      <c r="F6157">
        <f>MOD(D6157,'Peaker Keys'!$B$6)</f>
        <v>6</v>
      </c>
      <c r="G6157" t="str">
        <f>VLOOKUP(E6157,Clustering!$A$6:$B$370,2,FALSE)</f>
        <v>Fall</v>
      </c>
      <c r="H6157">
        <f>IF('Peaker Keys'!$B$29&gt;0,MAX(0,MIN('Peaker Keys'!$B$10,B6157/'Peaker Keys'!$B$29)),0)</f>
        <v>0</v>
      </c>
      <c r="I6157">
        <f>MAX(0,MIN('Peaker Keys'!$B$10,C6157/'Peaker Keys'!$B$30))</f>
        <v>9.6895036380664212E-3</v>
      </c>
      <c r="J6157">
        <f>IF('Peaker Keys'!$B$31=1,H6157,I6157)</f>
        <v>0</v>
      </c>
    </row>
    <row r="6158" spans="1:10" x14ac:dyDescent="0.25">
      <c r="A6158">
        <v>6152</v>
      </c>
      <c r="B6158">
        <v>0</v>
      </c>
      <c r="C6158">
        <v>1156.7</v>
      </c>
      <c r="D6158">
        <f>MOD(A6158-1+'Peaker Keys'!$B$7,'Peaker Keys'!$B$5)</f>
        <v>6175</v>
      </c>
      <c r="E6158">
        <f>INT(D6158/'Peaker Keys'!$B$6)+1</f>
        <v>258</v>
      </c>
      <c r="F6158">
        <f>MOD(D6158,'Peaker Keys'!$B$6)</f>
        <v>7</v>
      </c>
      <c r="G6158" t="str">
        <f>VLOOKUP(E6158,Clustering!$A$6:$B$370,2,FALSE)</f>
        <v>Fall</v>
      </c>
      <c r="H6158">
        <f>IF('Peaker Keys'!$B$29&gt;0,MAX(0,MIN('Peaker Keys'!$B$10,B6158/'Peaker Keys'!$B$29)),0)</f>
        <v>0</v>
      </c>
      <c r="I6158">
        <f>MAX(0,MIN('Peaker Keys'!$B$10,C6158/'Peaker Keys'!$B$30))</f>
        <v>9.6895036380664212E-3</v>
      </c>
      <c r="J6158">
        <f>IF('Peaker Keys'!$B$31=1,H6158,I6158)</f>
        <v>0</v>
      </c>
    </row>
    <row r="6159" spans="1:10" x14ac:dyDescent="0.25">
      <c r="A6159">
        <v>6153</v>
      </c>
      <c r="B6159">
        <v>0</v>
      </c>
      <c r="C6159">
        <v>1156.7</v>
      </c>
      <c r="D6159">
        <f>MOD(A6159-1+'Peaker Keys'!$B$7,'Peaker Keys'!$B$5)</f>
        <v>6176</v>
      </c>
      <c r="E6159">
        <f>INT(D6159/'Peaker Keys'!$B$6)+1</f>
        <v>258</v>
      </c>
      <c r="F6159">
        <f>MOD(D6159,'Peaker Keys'!$B$6)</f>
        <v>8</v>
      </c>
      <c r="G6159" t="str">
        <f>VLOOKUP(E6159,Clustering!$A$6:$B$370,2,FALSE)</f>
        <v>Fall</v>
      </c>
      <c r="H6159">
        <f>IF('Peaker Keys'!$B$29&gt;0,MAX(0,MIN('Peaker Keys'!$B$10,B6159/'Peaker Keys'!$B$29)),0)</f>
        <v>0</v>
      </c>
      <c r="I6159">
        <f>MAX(0,MIN('Peaker Keys'!$B$10,C6159/'Peaker Keys'!$B$30))</f>
        <v>9.6895036380664212E-3</v>
      </c>
      <c r="J6159">
        <f>IF('Peaker Keys'!$B$31=1,H6159,I6159)</f>
        <v>0</v>
      </c>
    </row>
    <row r="6160" spans="1:10" x14ac:dyDescent="0.25">
      <c r="A6160">
        <v>6154</v>
      </c>
      <c r="B6160">
        <v>0</v>
      </c>
      <c r="C6160">
        <v>1156.7</v>
      </c>
      <c r="D6160">
        <f>MOD(A6160-1+'Peaker Keys'!$B$7,'Peaker Keys'!$B$5)</f>
        <v>6177</v>
      </c>
      <c r="E6160">
        <f>INT(D6160/'Peaker Keys'!$B$6)+1</f>
        <v>258</v>
      </c>
      <c r="F6160">
        <f>MOD(D6160,'Peaker Keys'!$B$6)</f>
        <v>9</v>
      </c>
      <c r="G6160" t="str">
        <f>VLOOKUP(E6160,Clustering!$A$6:$B$370,2,FALSE)</f>
        <v>Fall</v>
      </c>
      <c r="H6160">
        <f>IF('Peaker Keys'!$B$29&gt;0,MAX(0,MIN('Peaker Keys'!$B$10,B6160/'Peaker Keys'!$B$29)),0)</f>
        <v>0</v>
      </c>
      <c r="I6160">
        <f>MAX(0,MIN('Peaker Keys'!$B$10,C6160/'Peaker Keys'!$B$30))</f>
        <v>9.6895036380664212E-3</v>
      </c>
      <c r="J6160">
        <f>IF('Peaker Keys'!$B$31=1,H6160,I6160)</f>
        <v>0</v>
      </c>
    </row>
    <row r="6161" spans="1:10" x14ac:dyDescent="0.25">
      <c r="A6161">
        <v>6155</v>
      </c>
      <c r="B6161">
        <v>0</v>
      </c>
      <c r="C6161">
        <v>1156.7</v>
      </c>
      <c r="D6161">
        <f>MOD(A6161-1+'Peaker Keys'!$B$7,'Peaker Keys'!$B$5)</f>
        <v>6178</v>
      </c>
      <c r="E6161">
        <f>INT(D6161/'Peaker Keys'!$B$6)+1</f>
        <v>258</v>
      </c>
      <c r="F6161">
        <f>MOD(D6161,'Peaker Keys'!$B$6)</f>
        <v>10</v>
      </c>
      <c r="G6161" t="str">
        <f>VLOOKUP(E6161,Clustering!$A$6:$B$370,2,FALSE)</f>
        <v>Fall</v>
      </c>
      <c r="H6161">
        <f>IF('Peaker Keys'!$B$29&gt;0,MAX(0,MIN('Peaker Keys'!$B$10,B6161/'Peaker Keys'!$B$29)),0)</f>
        <v>0</v>
      </c>
      <c r="I6161">
        <f>MAX(0,MIN('Peaker Keys'!$B$10,C6161/'Peaker Keys'!$B$30))</f>
        <v>9.6895036380664212E-3</v>
      </c>
      <c r="J6161">
        <f>IF('Peaker Keys'!$B$31=1,H6161,I6161)</f>
        <v>0</v>
      </c>
    </row>
    <row r="6162" spans="1:10" x14ac:dyDescent="0.25">
      <c r="A6162">
        <v>6156</v>
      </c>
      <c r="B6162">
        <v>0</v>
      </c>
      <c r="C6162">
        <v>1156.7</v>
      </c>
      <c r="D6162">
        <f>MOD(A6162-1+'Peaker Keys'!$B$7,'Peaker Keys'!$B$5)</f>
        <v>6179</v>
      </c>
      <c r="E6162">
        <f>INT(D6162/'Peaker Keys'!$B$6)+1</f>
        <v>258</v>
      </c>
      <c r="F6162">
        <f>MOD(D6162,'Peaker Keys'!$B$6)</f>
        <v>11</v>
      </c>
      <c r="G6162" t="str">
        <f>VLOOKUP(E6162,Clustering!$A$6:$B$370,2,FALSE)</f>
        <v>Fall</v>
      </c>
      <c r="H6162">
        <f>IF('Peaker Keys'!$B$29&gt;0,MAX(0,MIN('Peaker Keys'!$B$10,B6162/'Peaker Keys'!$B$29)),0)</f>
        <v>0</v>
      </c>
      <c r="I6162">
        <f>MAX(0,MIN('Peaker Keys'!$B$10,C6162/'Peaker Keys'!$B$30))</f>
        <v>9.6895036380664212E-3</v>
      </c>
      <c r="J6162">
        <f>IF('Peaker Keys'!$B$31=1,H6162,I6162)</f>
        <v>0</v>
      </c>
    </row>
    <row r="6163" spans="1:10" x14ac:dyDescent="0.25">
      <c r="A6163">
        <v>6157</v>
      </c>
      <c r="B6163">
        <v>0</v>
      </c>
      <c r="C6163">
        <v>1156.7</v>
      </c>
      <c r="D6163">
        <f>MOD(A6163-1+'Peaker Keys'!$B$7,'Peaker Keys'!$B$5)</f>
        <v>6180</v>
      </c>
      <c r="E6163">
        <f>INT(D6163/'Peaker Keys'!$B$6)+1</f>
        <v>258</v>
      </c>
      <c r="F6163">
        <f>MOD(D6163,'Peaker Keys'!$B$6)</f>
        <v>12</v>
      </c>
      <c r="G6163" t="str">
        <f>VLOOKUP(E6163,Clustering!$A$6:$B$370,2,FALSE)</f>
        <v>Fall</v>
      </c>
      <c r="H6163">
        <f>IF('Peaker Keys'!$B$29&gt;0,MAX(0,MIN('Peaker Keys'!$B$10,B6163/'Peaker Keys'!$B$29)),0)</f>
        <v>0</v>
      </c>
      <c r="I6163">
        <f>MAX(0,MIN('Peaker Keys'!$B$10,C6163/'Peaker Keys'!$B$30))</f>
        <v>9.6895036380664212E-3</v>
      </c>
      <c r="J6163">
        <f>IF('Peaker Keys'!$B$31=1,H6163,I6163)</f>
        <v>0</v>
      </c>
    </row>
    <row r="6164" spans="1:10" x14ac:dyDescent="0.25">
      <c r="A6164">
        <v>6158</v>
      </c>
      <c r="B6164">
        <v>0</v>
      </c>
      <c r="C6164">
        <v>1156.7</v>
      </c>
      <c r="D6164">
        <f>MOD(A6164-1+'Peaker Keys'!$B$7,'Peaker Keys'!$B$5)</f>
        <v>6181</v>
      </c>
      <c r="E6164">
        <f>INT(D6164/'Peaker Keys'!$B$6)+1</f>
        <v>258</v>
      </c>
      <c r="F6164">
        <f>MOD(D6164,'Peaker Keys'!$B$6)</f>
        <v>13</v>
      </c>
      <c r="G6164" t="str">
        <f>VLOOKUP(E6164,Clustering!$A$6:$B$370,2,FALSE)</f>
        <v>Fall</v>
      </c>
      <c r="H6164">
        <f>IF('Peaker Keys'!$B$29&gt;0,MAX(0,MIN('Peaker Keys'!$B$10,B6164/'Peaker Keys'!$B$29)),0)</f>
        <v>0</v>
      </c>
      <c r="I6164">
        <f>MAX(0,MIN('Peaker Keys'!$B$10,C6164/'Peaker Keys'!$B$30))</f>
        <v>9.6895036380664212E-3</v>
      </c>
      <c r="J6164">
        <f>IF('Peaker Keys'!$B$31=1,H6164,I6164)</f>
        <v>0</v>
      </c>
    </row>
    <row r="6165" spans="1:10" x14ac:dyDescent="0.25">
      <c r="A6165">
        <v>6159</v>
      </c>
      <c r="B6165">
        <v>0</v>
      </c>
      <c r="C6165">
        <v>1218.2</v>
      </c>
      <c r="D6165">
        <f>MOD(A6165-1+'Peaker Keys'!$B$7,'Peaker Keys'!$B$5)</f>
        <v>6182</v>
      </c>
      <c r="E6165">
        <f>INT(D6165/'Peaker Keys'!$B$6)+1</f>
        <v>258</v>
      </c>
      <c r="F6165">
        <f>MOD(D6165,'Peaker Keys'!$B$6)</f>
        <v>14</v>
      </c>
      <c r="G6165" t="str">
        <f>VLOOKUP(E6165,Clustering!$A$6:$B$370,2,FALSE)</f>
        <v>Fall</v>
      </c>
      <c r="H6165">
        <f>IF('Peaker Keys'!$B$29&gt;0,MAX(0,MIN('Peaker Keys'!$B$10,B6165/'Peaker Keys'!$B$29)),0)</f>
        <v>0</v>
      </c>
      <c r="I6165">
        <f>MAX(0,MIN('Peaker Keys'!$B$10,C6165/'Peaker Keys'!$B$30))</f>
        <v>1.0204679979158394E-2</v>
      </c>
      <c r="J6165">
        <f>IF('Peaker Keys'!$B$31=1,H6165,I6165)</f>
        <v>0</v>
      </c>
    </row>
    <row r="6166" spans="1:10" x14ac:dyDescent="0.25">
      <c r="A6166">
        <v>6160</v>
      </c>
      <c r="B6166">
        <v>0</v>
      </c>
      <c r="C6166">
        <v>1220.3</v>
      </c>
      <c r="D6166">
        <f>MOD(A6166-1+'Peaker Keys'!$B$7,'Peaker Keys'!$B$5)</f>
        <v>6183</v>
      </c>
      <c r="E6166">
        <f>INT(D6166/'Peaker Keys'!$B$6)+1</f>
        <v>258</v>
      </c>
      <c r="F6166">
        <f>MOD(D6166,'Peaker Keys'!$B$6)</f>
        <v>15</v>
      </c>
      <c r="G6166" t="str">
        <f>VLOOKUP(E6166,Clustering!$A$6:$B$370,2,FALSE)</f>
        <v>Fall</v>
      </c>
      <c r="H6166">
        <f>IF('Peaker Keys'!$B$29&gt;0,MAX(0,MIN('Peaker Keys'!$B$10,B6166/'Peaker Keys'!$B$29)),0)</f>
        <v>0</v>
      </c>
      <c r="I6166">
        <f>MAX(0,MIN('Peaker Keys'!$B$10,C6166/'Peaker Keys'!$B$30))</f>
        <v>1.0222271366415193E-2</v>
      </c>
      <c r="J6166">
        <f>IF('Peaker Keys'!$B$31=1,H6166,I6166)</f>
        <v>0</v>
      </c>
    </row>
    <row r="6167" spans="1:10" x14ac:dyDescent="0.25">
      <c r="A6167">
        <v>6161</v>
      </c>
      <c r="B6167">
        <v>0</v>
      </c>
      <c r="C6167">
        <v>1220.3</v>
      </c>
      <c r="D6167">
        <f>MOD(A6167-1+'Peaker Keys'!$B$7,'Peaker Keys'!$B$5)</f>
        <v>6184</v>
      </c>
      <c r="E6167">
        <f>INT(D6167/'Peaker Keys'!$B$6)+1</f>
        <v>258</v>
      </c>
      <c r="F6167">
        <f>MOD(D6167,'Peaker Keys'!$B$6)</f>
        <v>16</v>
      </c>
      <c r="G6167" t="str">
        <f>VLOOKUP(E6167,Clustering!$A$6:$B$370,2,FALSE)</f>
        <v>Fall</v>
      </c>
      <c r="H6167">
        <f>IF('Peaker Keys'!$B$29&gt;0,MAX(0,MIN('Peaker Keys'!$B$10,B6167/'Peaker Keys'!$B$29)),0)</f>
        <v>0</v>
      </c>
      <c r="I6167">
        <f>MAX(0,MIN('Peaker Keys'!$B$10,C6167/'Peaker Keys'!$B$30))</f>
        <v>1.0222271366415193E-2</v>
      </c>
      <c r="J6167">
        <f>IF('Peaker Keys'!$B$31=1,H6167,I6167)</f>
        <v>0</v>
      </c>
    </row>
    <row r="6168" spans="1:10" x14ac:dyDescent="0.25">
      <c r="A6168">
        <v>6162</v>
      </c>
      <c r="B6168">
        <v>0</v>
      </c>
      <c r="C6168">
        <v>5092.7</v>
      </c>
      <c r="D6168">
        <f>MOD(A6168-1+'Peaker Keys'!$B$7,'Peaker Keys'!$B$5)</f>
        <v>6185</v>
      </c>
      <c r="E6168">
        <f>INT(D6168/'Peaker Keys'!$B$6)+1</f>
        <v>258</v>
      </c>
      <c r="F6168">
        <f>MOD(D6168,'Peaker Keys'!$B$6)</f>
        <v>17</v>
      </c>
      <c r="G6168" t="str">
        <f>VLOOKUP(E6168,Clustering!$A$6:$B$370,2,FALSE)</f>
        <v>Fall</v>
      </c>
      <c r="H6168">
        <f>IF('Peaker Keys'!$B$29&gt;0,MAX(0,MIN('Peaker Keys'!$B$10,B6168/'Peaker Keys'!$B$29)),0)</f>
        <v>0</v>
      </c>
      <c r="I6168">
        <f>MAX(0,MIN('Peaker Keys'!$B$10,C6168/'Peaker Keys'!$B$30))</f>
        <v>4.2660789467952674E-2</v>
      </c>
      <c r="J6168">
        <f>IF('Peaker Keys'!$B$31=1,H6168,I6168)</f>
        <v>0</v>
      </c>
    </row>
    <row r="6169" spans="1:10" x14ac:dyDescent="0.25">
      <c r="A6169">
        <v>6163</v>
      </c>
      <c r="B6169">
        <v>0</v>
      </c>
      <c r="C6169">
        <v>3291.8</v>
      </c>
      <c r="D6169">
        <f>MOD(A6169-1+'Peaker Keys'!$B$7,'Peaker Keys'!$B$5)</f>
        <v>6186</v>
      </c>
      <c r="E6169">
        <f>INT(D6169/'Peaker Keys'!$B$6)+1</f>
        <v>258</v>
      </c>
      <c r="F6169">
        <f>MOD(D6169,'Peaker Keys'!$B$6)</f>
        <v>18</v>
      </c>
      <c r="G6169" t="str">
        <f>VLOOKUP(E6169,Clustering!$A$6:$B$370,2,FALSE)</f>
        <v>Fall</v>
      </c>
      <c r="H6169">
        <f>IF('Peaker Keys'!$B$29&gt;0,MAX(0,MIN('Peaker Keys'!$B$10,B6169/'Peaker Keys'!$B$29)),0)</f>
        <v>0</v>
      </c>
      <c r="I6169">
        <f>MAX(0,MIN('Peaker Keys'!$B$10,C6169/'Peaker Keys'!$B$30))</f>
        <v>2.7574918367586278E-2</v>
      </c>
      <c r="J6169">
        <f>IF('Peaker Keys'!$B$31=1,H6169,I6169)</f>
        <v>0</v>
      </c>
    </row>
    <row r="6170" spans="1:10" x14ac:dyDescent="0.25">
      <c r="A6170">
        <v>6164</v>
      </c>
      <c r="B6170">
        <v>0</v>
      </c>
      <c r="C6170">
        <v>2071.6999999999998</v>
      </c>
      <c r="D6170">
        <f>MOD(A6170-1+'Peaker Keys'!$B$7,'Peaker Keys'!$B$5)</f>
        <v>6187</v>
      </c>
      <c r="E6170">
        <f>INT(D6170/'Peaker Keys'!$B$6)+1</f>
        <v>258</v>
      </c>
      <c r="F6170">
        <f>MOD(D6170,'Peaker Keys'!$B$6)</f>
        <v>19</v>
      </c>
      <c r="G6170" t="str">
        <f>VLOOKUP(E6170,Clustering!$A$6:$B$370,2,FALSE)</f>
        <v>Fall</v>
      </c>
      <c r="H6170">
        <f>IF('Peaker Keys'!$B$29&gt;0,MAX(0,MIN('Peaker Keys'!$B$10,B6170/'Peaker Keys'!$B$29)),0)</f>
        <v>0</v>
      </c>
      <c r="I6170">
        <f>MAX(0,MIN('Peaker Keys'!$B$10,C6170/'Peaker Keys'!$B$30))</f>
        <v>1.7354322371386014E-2</v>
      </c>
      <c r="J6170">
        <f>IF('Peaker Keys'!$B$31=1,H6170,I6170)</f>
        <v>0</v>
      </c>
    </row>
    <row r="6171" spans="1:10" x14ac:dyDescent="0.25">
      <c r="A6171">
        <v>6165</v>
      </c>
      <c r="B6171">
        <v>0</v>
      </c>
      <c r="C6171">
        <v>4952.3</v>
      </c>
      <c r="D6171">
        <f>MOD(A6171-1+'Peaker Keys'!$B$7,'Peaker Keys'!$B$5)</f>
        <v>6188</v>
      </c>
      <c r="E6171">
        <f>INT(D6171/'Peaker Keys'!$B$6)+1</f>
        <v>258</v>
      </c>
      <c r="F6171">
        <f>MOD(D6171,'Peaker Keys'!$B$6)</f>
        <v>20</v>
      </c>
      <c r="G6171" t="str">
        <f>VLOOKUP(E6171,Clustering!$A$6:$B$370,2,FALSE)</f>
        <v>Fall</v>
      </c>
      <c r="H6171">
        <f>IF('Peaker Keys'!$B$29&gt;0,MAX(0,MIN('Peaker Keys'!$B$10,B6171/'Peaker Keys'!$B$29)),0)</f>
        <v>0</v>
      </c>
      <c r="I6171">
        <f>MAX(0,MIN('Peaker Keys'!$B$10,C6171/'Peaker Keys'!$B$30))</f>
        <v>4.1484679577069541E-2</v>
      </c>
      <c r="J6171">
        <f>IF('Peaker Keys'!$B$31=1,H6171,I6171)</f>
        <v>0</v>
      </c>
    </row>
    <row r="6172" spans="1:10" x14ac:dyDescent="0.25">
      <c r="A6172">
        <v>6166</v>
      </c>
      <c r="B6172">
        <v>0</v>
      </c>
      <c r="C6172">
        <v>2605.8000000000002</v>
      </c>
      <c r="D6172">
        <f>MOD(A6172-1+'Peaker Keys'!$B$7,'Peaker Keys'!$B$5)</f>
        <v>6189</v>
      </c>
      <c r="E6172">
        <f>INT(D6172/'Peaker Keys'!$B$6)+1</f>
        <v>258</v>
      </c>
      <c r="F6172">
        <f>MOD(D6172,'Peaker Keys'!$B$6)</f>
        <v>21</v>
      </c>
      <c r="G6172" t="str">
        <f>VLOOKUP(E6172,Clustering!$A$6:$B$370,2,FALSE)</f>
        <v>Fall</v>
      </c>
      <c r="H6172">
        <f>IF('Peaker Keys'!$B$29&gt;0,MAX(0,MIN('Peaker Keys'!$B$10,B6172/'Peaker Keys'!$B$29)),0)</f>
        <v>0</v>
      </c>
      <c r="I6172">
        <f>MAX(0,MIN('Peaker Keys'!$B$10,C6172/'Peaker Keys'!$B$30))</f>
        <v>2.1828398530365247E-2</v>
      </c>
      <c r="J6172">
        <f>IF('Peaker Keys'!$B$31=1,H6172,I6172)</f>
        <v>0</v>
      </c>
    </row>
    <row r="6173" spans="1:10" x14ac:dyDescent="0.25">
      <c r="A6173">
        <v>6167</v>
      </c>
      <c r="B6173">
        <v>0</v>
      </c>
      <c r="C6173">
        <v>1472.2</v>
      </c>
      <c r="D6173">
        <f>MOD(A6173-1+'Peaker Keys'!$B$7,'Peaker Keys'!$B$5)</f>
        <v>6190</v>
      </c>
      <c r="E6173">
        <f>INT(D6173/'Peaker Keys'!$B$6)+1</f>
        <v>258</v>
      </c>
      <c r="F6173">
        <f>MOD(D6173,'Peaker Keys'!$B$6)</f>
        <v>22</v>
      </c>
      <c r="G6173" t="str">
        <f>VLOOKUP(E6173,Clustering!$A$6:$B$370,2,FALSE)</f>
        <v>Fall</v>
      </c>
      <c r="H6173">
        <f>IF('Peaker Keys'!$B$29&gt;0,MAX(0,MIN('Peaker Keys'!$B$10,B6173/'Peaker Keys'!$B$29)),0)</f>
        <v>0</v>
      </c>
      <c r="I6173">
        <f>MAX(0,MIN('Peaker Keys'!$B$10,C6173/'Peaker Keys'!$B$30))</f>
        <v>1.2332400152123616E-2</v>
      </c>
      <c r="J6173">
        <f>IF('Peaker Keys'!$B$31=1,H6173,I6173)</f>
        <v>0</v>
      </c>
    </row>
    <row r="6174" spans="1:10" x14ac:dyDescent="0.25">
      <c r="A6174">
        <v>6168</v>
      </c>
      <c r="B6174">
        <v>0</v>
      </c>
      <c r="C6174">
        <v>489.5</v>
      </c>
      <c r="D6174">
        <f>MOD(A6174-1+'Peaker Keys'!$B$7,'Peaker Keys'!$B$5)</f>
        <v>6191</v>
      </c>
      <c r="E6174">
        <f>INT(D6174/'Peaker Keys'!$B$6)+1</f>
        <v>258</v>
      </c>
      <c r="F6174">
        <f>MOD(D6174,'Peaker Keys'!$B$6)</f>
        <v>23</v>
      </c>
      <c r="G6174" t="str">
        <f>VLOOKUP(E6174,Clustering!$A$6:$B$370,2,FALSE)</f>
        <v>Fall</v>
      </c>
      <c r="H6174">
        <f>IF('Peaker Keys'!$B$29&gt;0,MAX(0,MIN('Peaker Keys'!$B$10,B6174/'Peaker Keys'!$B$29)),0)</f>
        <v>0</v>
      </c>
      <c r="I6174">
        <f>MAX(0,MIN('Peaker Keys'!$B$10,C6174/'Peaker Keys'!$B$30))</f>
        <v>4.1004686010491162E-3</v>
      </c>
      <c r="J6174">
        <f>IF('Peaker Keys'!$B$31=1,H6174,I6174)</f>
        <v>0</v>
      </c>
    </row>
    <row r="6175" spans="1:10" x14ac:dyDescent="0.25">
      <c r="A6175">
        <v>6169</v>
      </c>
      <c r="B6175">
        <v>0</v>
      </c>
      <c r="C6175">
        <v>489.5</v>
      </c>
      <c r="D6175">
        <f>MOD(A6175-1+'Peaker Keys'!$B$7,'Peaker Keys'!$B$5)</f>
        <v>6192</v>
      </c>
      <c r="E6175">
        <f>INT(D6175/'Peaker Keys'!$B$6)+1</f>
        <v>259</v>
      </c>
      <c r="F6175">
        <f>MOD(D6175,'Peaker Keys'!$B$6)</f>
        <v>0</v>
      </c>
      <c r="G6175" t="str">
        <f>VLOOKUP(E6175,Clustering!$A$6:$B$370,2,FALSE)</f>
        <v>Spring</v>
      </c>
      <c r="H6175">
        <f>IF('Peaker Keys'!$B$29&gt;0,MAX(0,MIN('Peaker Keys'!$B$10,B6175/'Peaker Keys'!$B$29)),0)</f>
        <v>0</v>
      </c>
      <c r="I6175">
        <f>MAX(0,MIN('Peaker Keys'!$B$10,C6175/'Peaker Keys'!$B$30))</f>
        <v>4.1004686010491162E-3</v>
      </c>
      <c r="J6175">
        <f>IF('Peaker Keys'!$B$31=1,H6175,I6175)</f>
        <v>0</v>
      </c>
    </row>
    <row r="6176" spans="1:10" x14ac:dyDescent="0.25">
      <c r="A6176">
        <v>6170</v>
      </c>
      <c r="B6176">
        <v>0</v>
      </c>
      <c r="C6176">
        <v>489.5</v>
      </c>
      <c r="D6176">
        <f>MOD(A6176-1+'Peaker Keys'!$B$7,'Peaker Keys'!$B$5)</f>
        <v>6193</v>
      </c>
      <c r="E6176">
        <f>INT(D6176/'Peaker Keys'!$B$6)+1</f>
        <v>259</v>
      </c>
      <c r="F6176">
        <f>MOD(D6176,'Peaker Keys'!$B$6)</f>
        <v>1</v>
      </c>
      <c r="G6176" t="str">
        <f>VLOOKUP(E6176,Clustering!$A$6:$B$370,2,FALSE)</f>
        <v>Spring</v>
      </c>
      <c r="H6176">
        <f>IF('Peaker Keys'!$B$29&gt;0,MAX(0,MIN('Peaker Keys'!$B$10,B6176/'Peaker Keys'!$B$29)),0)</f>
        <v>0</v>
      </c>
      <c r="I6176">
        <f>MAX(0,MIN('Peaker Keys'!$B$10,C6176/'Peaker Keys'!$B$30))</f>
        <v>4.1004686010491162E-3</v>
      </c>
      <c r="J6176">
        <f>IF('Peaker Keys'!$B$31=1,H6176,I6176)</f>
        <v>0</v>
      </c>
    </row>
    <row r="6177" spans="1:10" x14ac:dyDescent="0.25">
      <c r="A6177">
        <v>6171</v>
      </c>
      <c r="B6177">
        <v>0</v>
      </c>
      <c r="C6177">
        <v>489.5</v>
      </c>
      <c r="D6177">
        <f>MOD(A6177-1+'Peaker Keys'!$B$7,'Peaker Keys'!$B$5)</f>
        <v>6194</v>
      </c>
      <c r="E6177">
        <f>INT(D6177/'Peaker Keys'!$B$6)+1</f>
        <v>259</v>
      </c>
      <c r="F6177">
        <f>MOD(D6177,'Peaker Keys'!$B$6)</f>
        <v>2</v>
      </c>
      <c r="G6177" t="str">
        <f>VLOOKUP(E6177,Clustering!$A$6:$B$370,2,FALSE)</f>
        <v>Spring</v>
      </c>
      <c r="H6177">
        <f>IF('Peaker Keys'!$B$29&gt;0,MAX(0,MIN('Peaker Keys'!$B$10,B6177/'Peaker Keys'!$B$29)),0)</f>
        <v>0</v>
      </c>
      <c r="I6177">
        <f>MAX(0,MIN('Peaker Keys'!$B$10,C6177/'Peaker Keys'!$B$30))</f>
        <v>4.1004686010491162E-3</v>
      </c>
      <c r="J6177">
        <f>IF('Peaker Keys'!$B$31=1,H6177,I6177)</f>
        <v>0</v>
      </c>
    </row>
    <row r="6178" spans="1:10" x14ac:dyDescent="0.25">
      <c r="A6178">
        <v>6172</v>
      </c>
      <c r="B6178">
        <v>0</v>
      </c>
      <c r="C6178">
        <v>489.5</v>
      </c>
      <c r="D6178">
        <f>MOD(A6178-1+'Peaker Keys'!$B$7,'Peaker Keys'!$B$5)</f>
        <v>6195</v>
      </c>
      <c r="E6178">
        <f>INT(D6178/'Peaker Keys'!$B$6)+1</f>
        <v>259</v>
      </c>
      <c r="F6178">
        <f>MOD(D6178,'Peaker Keys'!$B$6)</f>
        <v>3</v>
      </c>
      <c r="G6178" t="str">
        <f>VLOOKUP(E6178,Clustering!$A$6:$B$370,2,FALSE)</f>
        <v>Spring</v>
      </c>
      <c r="H6178">
        <f>IF('Peaker Keys'!$B$29&gt;0,MAX(0,MIN('Peaker Keys'!$B$10,B6178/'Peaker Keys'!$B$29)),0)</f>
        <v>0</v>
      </c>
      <c r="I6178">
        <f>MAX(0,MIN('Peaker Keys'!$B$10,C6178/'Peaker Keys'!$B$30))</f>
        <v>4.1004686010491162E-3</v>
      </c>
      <c r="J6178">
        <f>IF('Peaker Keys'!$B$31=1,H6178,I6178)</f>
        <v>0</v>
      </c>
    </row>
    <row r="6179" spans="1:10" x14ac:dyDescent="0.25">
      <c r="A6179">
        <v>6173</v>
      </c>
      <c r="B6179">
        <v>0</v>
      </c>
      <c r="C6179">
        <v>489.5</v>
      </c>
      <c r="D6179">
        <f>MOD(A6179-1+'Peaker Keys'!$B$7,'Peaker Keys'!$B$5)</f>
        <v>6196</v>
      </c>
      <c r="E6179">
        <f>INT(D6179/'Peaker Keys'!$B$6)+1</f>
        <v>259</v>
      </c>
      <c r="F6179">
        <f>MOD(D6179,'Peaker Keys'!$B$6)</f>
        <v>4</v>
      </c>
      <c r="G6179" t="str">
        <f>VLOOKUP(E6179,Clustering!$A$6:$B$370,2,FALSE)</f>
        <v>Spring</v>
      </c>
      <c r="H6179">
        <f>IF('Peaker Keys'!$B$29&gt;0,MAX(0,MIN('Peaker Keys'!$B$10,B6179/'Peaker Keys'!$B$29)),0)</f>
        <v>0</v>
      </c>
      <c r="I6179">
        <f>MAX(0,MIN('Peaker Keys'!$B$10,C6179/'Peaker Keys'!$B$30))</f>
        <v>4.1004686010491162E-3</v>
      </c>
      <c r="J6179">
        <f>IF('Peaker Keys'!$B$31=1,H6179,I6179)</f>
        <v>0</v>
      </c>
    </row>
    <row r="6180" spans="1:10" x14ac:dyDescent="0.25">
      <c r="A6180">
        <v>6174</v>
      </c>
      <c r="B6180">
        <v>0</v>
      </c>
      <c r="C6180">
        <v>489.5</v>
      </c>
      <c r="D6180">
        <f>MOD(A6180-1+'Peaker Keys'!$B$7,'Peaker Keys'!$B$5)</f>
        <v>6197</v>
      </c>
      <c r="E6180">
        <f>INT(D6180/'Peaker Keys'!$B$6)+1</f>
        <v>259</v>
      </c>
      <c r="F6180">
        <f>MOD(D6180,'Peaker Keys'!$B$6)</f>
        <v>5</v>
      </c>
      <c r="G6180" t="str">
        <f>VLOOKUP(E6180,Clustering!$A$6:$B$370,2,FALSE)</f>
        <v>Spring</v>
      </c>
      <c r="H6180">
        <f>IF('Peaker Keys'!$B$29&gt;0,MAX(0,MIN('Peaker Keys'!$B$10,B6180/'Peaker Keys'!$B$29)),0)</f>
        <v>0</v>
      </c>
      <c r="I6180">
        <f>MAX(0,MIN('Peaker Keys'!$B$10,C6180/'Peaker Keys'!$B$30))</f>
        <v>4.1004686010491162E-3</v>
      </c>
      <c r="J6180">
        <f>IF('Peaker Keys'!$B$31=1,H6180,I6180)</f>
        <v>0</v>
      </c>
    </row>
    <row r="6181" spans="1:10" x14ac:dyDescent="0.25">
      <c r="A6181">
        <v>6175</v>
      </c>
      <c r="B6181">
        <v>0</v>
      </c>
      <c r="C6181">
        <v>425.9</v>
      </c>
      <c r="D6181">
        <f>MOD(A6181-1+'Peaker Keys'!$B$7,'Peaker Keys'!$B$5)</f>
        <v>6198</v>
      </c>
      <c r="E6181">
        <f>INT(D6181/'Peaker Keys'!$B$6)+1</f>
        <v>259</v>
      </c>
      <c r="F6181">
        <f>MOD(D6181,'Peaker Keys'!$B$6)</f>
        <v>6</v>
      </c>
      <c r="G6181" t="str">
        <f>VLOOKUP(E6181,Clustering!$A$6:$B$370,2,FALSE)</f>
        <v>Spring</v>
      </c>
      <c r="H6181">
        <f>IF('Peaker Keys'!$B$29&gt;0,MAX(0,MIN('Peaker Keys'!$B$10,B6181/'Peaker Keys'!$B$29)),0)</f>
        <v>0</v>
      </c>
      <c r="I6181">
        <f>MAX(0,MIN('Peaker Keys'!$B$10,C6181/'Peaker Keys'!$B$30))</f>
        <v>3.5677008727003448E-3</v>
      </c>
      <c r="J6181">
        <f>IF('Peaker Keys'!$B$31=1,H6181,I6181)</f>
        <v>0</v>
      </c>
    </row>
    <row r="6182" spans="1:10" x14ac:dyDescent="0.25">
      <c r="A6182">
        <v>6176</v>
      </c>
      <c r="B6182">
        <v>0</v>
      </c>
      <c r="C6182">
        <v>425.9</v>
      </c>
      <c r="D6182">
        <f>MOD(A6182-1+'Peaker Keys'!$B$7,'Peaker Keys'!$B$5)</f>
        <v>6199</v>
      </c>
      <c r="E6182">
        <f>INT(D6182/'Peaker Keys'!$B$6)+1</f>
        <v>259</v>
      </c>
      <c r="F6182">
        <f>MOD(D6182,'Peaker Keys'!$B$6)</f>
        <v>7</v>
      </c>
      <c r="G6182" t="str">
        <f>VLOOKUP(E6182,Clustering!$A$6:$B$370,2,FALSE)</f>
        <v>Spring</v>
      </c>
      <c r="H6182">
        <f>IF('Peaker Keys'!$B$29&gt;0,MAX(0,MIN('Peaker Keys'!$B$10,B6182/'Peaker Keys'!$B$29)),0)</f>
        <v>0</v>
      </c>
      <c r="I6182">
        <f>MAX(0,MIN('Peaker Keys'!$B$10,C6182/'Peaker Keys'!$B$30))</f>
        <v>3.5677008727003448E-3</v>
      </c>
      <c r="J6182">
        <f>IF('Peaker Keys'!$B$31=1,H6182,I6182)</f>
        <v>0</v>
      </c>
    </row>
    <row r="6183" spans="1:10" x14ac:dyDescent="0.25">
      <c r="A6183">
        <v>6177</v>
      </c>
      <c r="B6183">
        <v>0</v>
      </c>
      <c r="C6183">
        <v>425.9</v>
      </c>
      <c r="D6183">
        <f>MOD(A6183-1+'Peaker Keys'!$B$7,'Peaker Keys'!$B$5)</f>
        <v>6200</v>
      </c>
      <c r="E6183">
        <f>INT(D6183/'Peaker Keys'!$B$6)+1</f>
        <v>259</v>
      </c>
      <c r="F6183">
        <f>MOD(D6183,'Peaker Keys'!$B$6)</f>
        <v>8</v>
      </c>
      <c r="G6183" t="str">
        <f>VLOOKUP(E6183,Clustering!$A$6:$B$370,2,FALSE)</f>
        <v>Spring</v>
      </c>
      <c r="H6183">
        <f>IF('Peaker Keys'!$B$29&gt;0,MAX(0,MIN('Peaker Keys'!$B$10,B6183/'Peaker Keys'!$B$29)),0)</f>
        <v>0</v>
      </c>
      <c r="I6183">
        <f>MAX(0,MIN('Peaker Keys'!$B$10,C6183/'Peaker Keys'!$B$30))</f>
        <v>3.5677008727003448E-3</v>
      </c>
      <c r="J6183">
        <f>IF('Peaker Keys'!$B$31=1,H6183,I6183)</f>
        <v>0</v>
      </c>
    </row>
    <row r="6184" spans="1:10" x14ac:dyDescent="0.25">
      <c r="A6184">
        <v>6178</v>
      </c>
      <c r="B6184">
        <v>0</v>
      </c>
      <c r="C6184">
        <v>425.9</v>
      </c>
      <c r="D6184">
        <f>MOD(A6184-1+'Peaker Keys'!$B$7,'Peaker Keys'!$B$5)</f>
        <v>6201</v>
      </c>
      <c r="E6184">
        <f>INT(D6184/'Peaker Keys'!$B$6)+1</f>
        <v>259</v>
      </c>
      <c r="F6184">
        <f>MOD(D6184,'Peaker Keys'!$B$6)</f>
        <v>9</v>
      </c>
      <c r="G6184" t="str">
        <f>VLOOKUP(E6184,Clustering!$A$6:$B$370,2,FALSE)</f>
        <v>Spring</v>
      </c>
      <c r="H6184">
        <f>IF('Peaker Keys'!$B$29&gt;0,MAX(0,MIN('Peaker Keys'!$B$10,B6184/'Peaker Keys'!$B$29)),0)</f>
        <v>0</v>
      </c>
      <c r="I6184">
        <f>MAX(0,MIN('Peaker Keys'!$B$10,C6184/'Peaker Keys'!$B$30))</f>
        <v>3.5677008727003448E-3</v>
      </c>
      <c r="J6184">
        <f>IF('Peaker Keys'!$B$31=1,H6184,I6184)</f>
        <v>0</v>
      </c>
    </row>
    <row r="6185" spans="1:10" x14ac:dyDescent="0.25">
      <c r="A6185">
        <v>6179</v>
      </c>
      <c r="B6185">
        <v>0</v>
      </c>
      <c r="C6185">
        <v>425.9</v>
      </c>
      <c r="D6185">
        <f>MOD(A6185-1+'Peaker Keys'!$B$7,'Peaker Keys'!$B$5)</f>
        <v>6202</v>
      </c>
      <c r="E6185">
        <f>INT(D6185/'Peaker Keys'!$B$6)+1</f>
        <v>259</v>
      </c>
      <c r="F6185">
        <f>MOD(D6185,'Peaker Keys'!$B$6)</f>
        <v>10</v>
      </c>
      <c r="G6185" t="str">
        <f>VLOOKUP(E6185,Clustering!$A$6:$B$370,2,FALSE)</f>
        <v>Spring</v>
      </c>
      <c r="H6185">
        <f>IF('Peaker Keys'!$B$29&gt;0,MAX(0,MIN('Peaker Keys'!$B$10,B6185/'Peaker Keys'!$B$29)),0)</f>
        <v>0</v>
      </c>
      <c r="I6185">
        <f>MAX(0,MIN('Peaker Keys'!$B$10,C6185/'Peaker Keys'!$B$30))</f>
        <v>3.5677008727003448E-3</v>
      </c>
      <c r="J6185">
        <f>IF('Peaker Keys'!$B$31=1,H6185,I6185)</f>
        <v>0</v>
      </c>
    </row>
    <row r="6186" spans="1:10" x14ac:dyDescent="0.25">
      <c r="A6186">
        <v>6180</v>
      </c>
      <c r="B6186">
        <v>0</v>
      </c>
      <c r="C6186">
        <v>425.9</v>
      </c>
      <c r="D6186">
        <f>MOD(A6186-1+'Peaker Keys'!$B$7,'Peaker Keys'!$B$5)</f>
        <v>6203</v>
      </c>
      <c r="E6186">
        <f>INT(D6186/'Peaker Keys'!$B$6)+1</f>
        <v>259</v>
      </c>
      <c r="F6186">
        <f>MOD(D6186,'Peaker Keys'!$B$6)</f>
        <v>11</v>
      </c>
      <c r="G6186" t="str">
        <f>VLOOKUP(E6186,Clustering!$A$6:$B$370,2,FALSE)</f>
        <v>Spring</v>
      </c>
      <c r="H6186">
        <f>IF('Peaker Keys'!$B$29&gt;0,MAX(0,MIN('Peaker Keys'!$B$10,B6186/'Peaker Keys'!$B$29)),0)</f>
        <v>0</v>
      </c>
      <c r="I6186">
        <f>MAX(0,MIN('Peaker Keys'!$B$10,C6186/'Peaker Keys'!$B$30))</f>
        <v>3.5677008727003448E-3</v>
      </c>
      <c r="J6186">
        <f>IF('Peaker Keys'!$B$31=1,H6186,I6186)</f>
        <v>0</v>
      </c>
    </row>
    <row r="6187" spans="1:10" x14ac:dyDescent="0.25">
      <c r="A6187">
        <v>6181</v>
      </c>
      <c r="B6187">
        <v>0</v>
      </c>
      <c r="C6187">
        <v>425.9</v>
      </c>
      <c r="D6187">
        <f>MOD(A6187-1+'Peaker Keys'!$B$7,'Peaker Keys'!$B$5)</f>
        <v>6204</v>
      </c>
      <c r="E6187">
        <f>INT(D6187/'Peaker Keys'!$B$6)+1</f>
        <v>259</v>
      </c>
      <c r="F6187">
        <f>MOD(D6187,'Peaker Keys'!$B$6)</f>
        <v>12</v>
      </c>
      <c r="G6187" t="str">
        <f>VLOOKUP(E6187,Clustering!$A$6:$B$370,2,FALSE)</f>
        <v>Spring</v>
      </c>
      <c r="H6187">
        <f>IF('Peaker Keys'!$B$29&gt;0,MAX(0,MIN('Peaker Keys'!$B$10,B6187/'Peaker Keys'!$B$29)),0)</f>
        <v>0</v>
      </c>
      <c r="I6187">
        <f>MAX(0,MIN('Peaker Keys'!$B$10,C6187/'Peaker Keys'!$B$30))</f>
        <v>3.5677008727003448E-3</v>
      </c>
      <c r="J6187">
        <f>IF('Peaker Keys'!$B$31=1,H6187,I6187)</f>
        <v>0</v>
      </c>
    </row>
    <row r="6188" spans="1:10" x14ac:dyDescent="0.25">
      <c r="A6188">
        <v>6182</v>
      </c>
      <c r="B6188">
        <v>0</v>
      </c>
      <c r="C6188">
        <v>425.9</v>
      </c>
      <c r="D6188">
        <f>MOD(A6188-1+'Peaker Keys'!$B$7,'Peaker Keys'!$B$5)</f>
        <v>6205</v>
      </c>
      <c r="E6188">
        <f>INT(D6188/'Peaker Keys'!$B$6)+1</f>
        <v>259</v>
      </c>
      <c r="F6188">
        <f>MOD(D6188,'Peaker Keys'!$B$6)</f>
        <v>13</v>
      </c>
      <c r="G6188" t="str">
        <f>VLOOKUP(E6188,Clustering!$A$6:$B$370,2,FALSE)</f>
        <v>Spring</v>
      </c>
      <c r="H6188">
        <f>IF('Peaker Keys'!$B$29&gt;0,MAX(0,MIN('Peaker Keys'!$B$10,B6188/'Peaker Keys'!$B$29)),0)</f>
        <v>0</v>
      </c>
      <c r="I6188">
        <f>MAX(0,MIN('Peaker Keys'!$B$10,C6188/'Peaker Keys'!$B$30))</f>
        <v>3.5677008727003448E-3</v>
      </c>
      <c r="J6188">
        <f>IF('Peaker Keys'!$B$31=1,H6188,I6188)</f>
        <v>0</v>
      </c>
    </row>
    <row r="6189" spans="1:10" x14ac:dyDescent="0.25">
      <c r="A6189">
        <v>6183</v>
      </c>
      <c r="B6189">
        <v>0</v>
      </c>
      <c r="C6189">
        <v>489.5</v>
      </c>
      <c r="D6189">
        <f>MOD(A6189-1+'Peaker Keys'!$B$7,'Peaker Keys'!$B$5)</f>
        <v>6206</v>
      </c>
      <c r="E6189">
        <f>INT(D6189/'Peaker Keys'!$B$6)+1</f>
        <v>259</v>
      </c>
      <c r="F6189">
        <f>MOD(D6189,'Peaker Keys'!$B$6)</f>
        <v>14</v>
      </c>
      <c r="G6189" t="str">
        <f>VLOOKUP(E6189,Clustering!$A$6:$B$370,2,FALSE)</f>
        <v>Spring</v>
      </c>
      <c r="H6189">
        <f>IF('Peaker Keys'!$B$29&gt;0,MAX(0,MIN('Peaker Keys'!$B$10,B6189/'Peaker Keys'!$B$29)),0)</f>
        <v>0</v>
      </c>
      <c r="I6189">
        <f>MAX(0,MIN('Peaker Keys'!$B$10,C6189/'Peaker Keys'!$B$30))</f>
        <v>4.1004686010491162E-3</v>
      </c>
      <c r="J6189">
        <f>IF('Peaker Keys'!$B$31=1,H6189,I6189)</f>
        <v>0</v>
      </c>
    </row>
    <row r="6190" spans="1:10" x14ac:dyDescent="0.25">
      <c r="A6190">
        <v>6184</v>
      </c>
      <c r="B6190">
        <v>0</v>
      </c>
      <c r="C6190">
        <v>489.5</v>
      </c>
      <c r="D6190">
        <f>MOD(A6190-1+'Peaker Keys'!$B$7,'Peaker Keys'!$B$5)</f>
        <v>6207</v>
      </c>
      <c r="E6190">
        <f>INT(D6190/'Peaker Keys'!$B$6)+1</f>
        <v>259</v>
      </c>
      <c r="F6190">
        <f>MOD(D6190,'Peaker Keys'!$B$6)</f>
        <v>15</v>
      </c>
      <c r="G6190" t="str">
        <f>VLOOKUP(E6190,Clustering!$A$6:$B$370,2,FALSE)</f>
        <v>Spring</v>
      </c>
      <c r="H6190">
        <f>IF('Peaker Keys'!$B$29&gt;0,MAX(0,MIN('Peaker Keys'!$B$10,B6190/'Peaker Keys'!$B$29)),0)</f>
        <v>0</v>
      </c>
      <c r="I6190">
        <f>MAX(0,MIN('Peaker Keys'!$B$10,C6190/'Peaker Keys'!$B$30))</f>
        <v>4.1004686010491162E-3</v>
      </c>
      <c r="J6190">
        <f>IF('Peaker Keys'!$B$31=1,H6190,I6190)</f>
        <v>0</v>
      </c>
    </row>
    <row r="6191" spans="1:10" x14ac:dyDescent="0.25">
      <c r="A6191">
        <v>6185</v>
      </c>
      <c r="B6191">
        <v>0</v>
      </c>
      <c r="C6191">
        <v>489.5</v>
      </c>
      <c r="D6191">
        <f>MOD(A6191-1+'Peaker Keys'!$B$7,'Peaker Keys'!$B$5)</f>
        <v>6208</v>
      </c>
      <c r="E6191">
        <f>INT(D6191/'Peaker Keys'!$B$6)+1</f>
        <v>259</v>
      </c>
      <c r="F6191">
        <f>MOD(D6191,'Peaker Keys'!$B$6)</f>
        <v>16</v>
      </c>
      <c r="G6191" t="str">
        <f>VLOOKUP(E6191,Clustering!$A$6:$B$370,2,FALSE)</f>
        <v>Spring</v>
      </c>
      <c r="H6191">
        <f>IF('Peaker Keys'!$B$29&gt;0,MAX(0,MIN('Peaker Keys'!$B$10,B6191/'Peaker Keys'!$B$29)),0)</f>
        <v>0</v>
      </c>
      <c r="I6191">
        <f>MAX(0,MIN('Peaker Keys'!$B$10,C6191/'Peaker Keys'!$B$30))</f>
        <v>4.1004686010491162E-3</v>
      </c>
      <c r="J6191">
        <f>IF('Peaker Keys'!$B$31=1,H6191,I6191)</f>
        <v>0</v>
      </c>
    </row>
    <row r="6192" spans="1:10" x14ac:dyDescent="0.25">
      <c r="A6192">
        <v>6186</v>
      </c>
      <c r="B6192">
        <v>0</v>
      </c>
      <c r="C6192">
        <v>3552.3</v>
      </c>
      <c r="D6192">
        <f>MOD(A6192-1+'Peaker Keys'!$B$7,'Peaker Keys'!$B$5)</f>
        <v>6209</v>
      </c>
      <c r="E6192">
        <f>INT(D6192/'Peaker Keys'!$B$6)+1</f>
        <v>259</v>
      </c>
      <c r="F6192">
        <f>MOD(D6192,'Peaker Keys'!$B$6)</f>
        <v>17</v>
      </c>
      <c r="G6192" t="str">
        <f>VLOOKUP(E6192,Clustering!$A$6:$B$370,2,FALSE)</f>
        <v>Spring</v>
      </c>
      <c r="H6192">
        <f>IF('Peaker Keys'!$B$29&gt;0,MAX(0,MIN('Peaker Keys'!$B$10,B6192/'Peaker Keys'!$B$29)),0)</f>
        <v>0</v>
      </c>
      <c r="I6192">
        <f>MAX(0,MIN('Peaker Keys'!$B$10,C6192/'Peaker Keys'!$B$30))</f>
        <v>2.9757088072536828E-2</v>
      </c>
      <c r="J6192">
        <f>IF('Peaker Keys'!$B$31=1,H6192,I6192)</f>
        <v>0</v>
      </c>
    </row>
    <row r="6193" spans="1:10" x14ac:dyDescent="0.25">
      <c r="A6193">
        <v>6187</v>
      </c>
      <c r="B6193">
        <v>0</v>
      </c>
      <c r="C6193">
        <v>1558</v>
      </c>
      <c r="D6193">
        <f>MOD(A6193-1+'Peaker Keys'!$B$7,'Peaker Keys'!$B$5)</f>
        <v>6210</v>
      </c>
      <c r="E6193">
        <f>INT(D6193/'Peaker Keys'!$B$6)+1</f>
        <v>259</v>
      </c>
      <c r="F6193">
        <f>MOD(D6193,'Peaker Keys'!$B$6)</f>
        <v>18</v>
      </c>
      <c r="G6193" t="str">
        <f>VLOOKUP(E6193,Clustering!$A$6:$B$370,2,FALSE)</f>
        <v>Spring</v>
      </c>
      <c r="H6193">
        <f>IF('Peaker Keys'!$B$29&gt;0,MAX(0,MIN('Peaker Keys'!$B$10,B6193/'Peaker Keys'!$B$29)),0)</f>
        <v>0</v>
      </c>
      <c r="I6193">
        <f>MAX(0,MIN('Peaker Keys'!$B$10,C6193/'Peaker Keys'!$B$30))</f>
        <v>1.3051133974329977E-2</v>
      </c>
      <c r="J6193">
        <f>IF('Peaker Keys'!$B$31=1,H6193,I6193)</f>
        <v>0</v>
      </c>
    </row>
    <row r="6194" spans="1:10" x14ac:dyDescent="0.25">
      <c r="A6194">
        <v>6188</v>
      </c>
      <c r="B6194">
        <v>0</v>
      </c>
      <c r="C6194">
        <v>951</v>
      </c>
      <c r="D6194">
        <f>MOD(A6194-1+'Peaker Keys'!$B$7,'Peaker Keys'!$B$5)</f>
        <v>6211</v>
      </c>
      <c r="E6194">
        <f>INT(D6194/'Peaker Keys'!$B$6)+1</f>
        <v>259</v>
      </c>
      <c r="F6194">
        <f>MOD(D6194,'Peaker Keys'!$B$6)</f>
        <v>19</v>
      </c>
      <c r="G6194" t="str">
        <f>VLOOKUP(E6194,Clustering!$A$6:$B$370,2,FALSE)</f>
        <v>Spring</v>
      </c>
      <c r="H6194">
        <f>IF('Peaker Keys'!$B$29&gt;0,MAX(0,MIN('Peaker Keys'!$B$10,B6194/'Peaker Keys'!$B$29)),0)</f>
        <v>0</v>
      </c>
      <c r="I6194">
        <f>MAX(0,MIN('Peaker Keys'!$B$10,C6194/'Peaker Keys'!$B$30))</f>
        <v>7.9663853720075787E-3</v>
      </c>
      <c r="J6194">
        <f>IF('Peaker Keys'!$B$31=1,H6194,I6194)</f>
        <v>0</v>
      </c>
    </row>
    <row r="6195" spans="1:10" x14ac:dyDescent="0.25">
      <c r="A6195">
        <v>6189</v>
      </c>
      <c r="B6195">
        <v>0</v>
      </c>
      <c r="C6195">
        <v>5955.3</v>
      </c>
      <c r="D6195">
        <f>MOD(A6195-1+'Peaker Keys'!$B$7,'Peaker Keys'!$B$5)</f>
        <v>6212</v>
      </c>
      <c r="E6195">
        <f>INT(D6195/'Peaker Keys'!$B$6)+1</f>
        <v>259</v>
      </c>
      <c r="F6195">
        <f>MOD(D6195,'Peaker Keys'!$B$6)</f>
        <v>20</v>
      </c>
      <c r="G6195" t="str">
        <f>VLOOKUP(E6195,Clustering!$A$6:$B$370,2,FALSE)</f>
        <v>Spring</v>
      </c>
      <c r="H6195">
        <f>IF('Peaker Keys'!$B$29&gt;0,MAX(0,MIN('Peaker Keys'!$B$10,B6195/'Peaker Keys'!$B$29)),0)</f>
        <v>0</v>
      </c>
      <c r="I6195">
        <f>MAX(0,MIN('Peaker Keys'!$B$10,C6195/'Peaker Keys'!$B$30))</f>
        <v>4.9886661204959763E-2</v>
      </c>
      <c r="J6195">
        <f>IF('Peaker Keys'!$B$31=1,H6195,I6195)</f>
        <v>0</v>
      </c>
    </row>
    <row r="6196" spans="1:10" x14ac:dyDescent="0.25">
      <c r="A6196">
        <v>6190</v>
      </c>
      <c r="B6196">
        <v>0</v>
      </c>
      <c r="C6196">
        <v>2513.6999999999998</v>
      </c>
      <c r="D6196">
        <f>MOD(A6196-1+'Peaker Keys'!$B$7,'Peaker Keys'!$B$5)</f>
        <v>6213</v>
      </c>
      <c r="E6196">
        <f>INT(D6196/'Peaker Keys'!$B$6)+1</f>
        <v>259</v>
      </c>
      <c r="F6196">
        <f>MOD(D6196,'Peaker Keys'!$B$6)</f>
        <v>21</v>
      </c>
      <c r="G6196" t="str">
        <f>VLOOKUP(E6196,Clustering!$A$6:$B$370,2,FALSE)</f>
        <v>Spring</v>
      </c>
      <c r="H6196">
        <f>IF('Peaker Keys'!$B$29&gt;0,MAX(0,MIN('Peaker Keys'!$B$10,B6196/'Peaker Keys'!$B$29)),0)</f>
        <v>0</v>
      </c>
      <c r="I6196">
        <f>MAX(0,MIN('Peaker Keys'!$B$10,C6196/'Peaker Keys'!$B$30))</f>
        <v>2.1056890546388485E-2</v>
      </c>
      <c r="J6196">
        <f>IF('Peaker Keys'!$B$31=1,H6196,I6196)</f>
        <v>0</v>
      </c>
    </row>
    <row r="6197" spans="1:10" x14ac:dyDescent="0.25">
      <c r="A6197">
        <v>6191</v>
      </c>
      <c r="B6197">
        <v>0</v>
      </c>
      <c r="C6197">
        <v>1073.5</v>
      </c>
      <c r="D6197">
        <f>MOD(A6197-1+'Peaker Keys'!$B$7,'Peaker Keys'!$B$5)</f>
        <v>6214</v>
      </c>
      <c r="E6197">
        <f>INT(D6197/'Peaker Keys'!$B$6)+1</f>
        <v>259</v>
      </c>
      <c r="F6197">
        <f>MOD(D6197,'Peaker Keys'!$B$6)</f>
        <v>22</v>
      </c>
      <c r="G6197" t="str">
        <f>VLOOKUP(E6197,Clustering!$A$6:$B$370,2,FALSE)</f>
        <v>Spring</v>
      </c>
      <c r="H6197">
        <f>IF('Peaker Keys'!$B$29&gt;0,MAX(0,MIN('Peaker Keys'!$B$10,B6197/'Peaker Keys'!$B$29)),0)</f>
        <v>0</v>
      </c>
      <c r="I6197">
        <f>MAX(0,MIN('Peaker Keys'!$B$10,C6197/'Peaker Keys'!$B$30))</f>
        <v>8.9925496286541919E-3</v>
      </c>
      <c r="J6197">
        <f>IF('Peaker Keys'!$B$31=1,H6197,I6197)</f>
        <v>0</v>
      </c>
    </row>
    <row r="6198" spans="1:10" x14ac:dyDescent="0.25">
      <c r="A6198">
        <v>6192</v>
      </c>
      <c r="B6198">
        <v>0</v>
      </c>
      <c r="C6198">
        <v>674.6</v>
      </c>
      <c r="D6198">
        <f>MOD(A6198-1+'Peaker Keys'!$B$7,'Peaker Keys'!$B$5)</f>
        <v>6215</v>
      </c>
      <c r="E6198">
        <f>INT(D6198/'Peaker Keys'!$B$6)+1</f>
        <v>259</v>
      </c>
      <c r="F6198">
        <f>MOD(D6198,'Peaker Keys'!$B$6)</f>
        <v>23</v>
      </c>
      <c r="G6198" t="str">
        <f>VLOOKUP(E6198,Clustering!$A$6:$B$370,2,FALSE)</f>
        <v>Spring</v>
      </c>
      <c r="H6198">
        <f>IF('Peaker Keys'!$B$29&gt;0,MAX(0,MIN('Peaker Keys'!$B$10,B6198/'Peaker Keys'!$B$29)),0)</f>
        <v>0</v>
      </c>
      <c r="I6198">
        <f>MAX(0,MIN('Peaker Keys'!$B$10,C6198/'Peaker Keys'!$B$30))</f>
        <v>5.6510237349698348E-3</v>
      </c>
      <c r="J6198">
        <f>IF('Peaker Keys'!$B$31=1,H6198,I6198)</f>
        <v>0</v>
      </c>
    </row>
    <row r="6199" spans="1:10" x14ac:dyDescent="0.25">
      <c r="A6199">
        <v>6193</v>
      </c>
      <c r="B6199">
        <v>0</v>
      </c>
      <c r="C6199">
        <v>312.3</v>
      </c>
      <c r="D6199">
        <f>MOD(A6199-1+'Peaker Keys'!$B$7,'Peaker Keys'!$B$5)</f>
        <v>6216</v>
      </c>
      <c r="E6199">
        <f>INT(D6199/'Peaker Keys'!$B$6)+1</f>
        <v>260</v>
      </c>
      <c r="F6199">
        <f>MOD(D6199,'Peaker Keys'!$B$6)</f>
        <v>0</v>
      </c>
      <c r="G6199" t="str">
        <f>VLOOKUP(E6199,Clustering!$A$6:$B$370,2,FALSE)</f>
        <v>Spring</v>
      </c>
      <c r="H6199">
        <f>IF('Peaker Keys'!$B$29&gt;0,MAX(0,MIN('Peaker Keys'!$B$10,B6199/'Peaker Keys'!$B$29)),0)</f>
        <v>0</v>
      </c>
      <c r="I6199">
        <f>MAX(0,MIN('Peaker Keys'!$B$10,C6199/'Peaker Keys'!$B$30))</f>
        <v>2.6160905906182619E-3</v>
      </c>
      <c r="J6199">
        <f>IF('Peaker Keys'!$B$31=1,H6199,I6199)</f>
        <v>0</v>
      </c>
    </row>
    <row r="6200" spans="1:10" x14ac:dyDescent="0.25">
      <c r="A6200">
        <v>6194</v>
      </c>
      <c r="B6200">
        <v>0</v>
      </c>
      <c r="C6200">
        <v>312.3</v>
      </c>
      <c r="D6200">
        <f>MOD(A6200-1+'Peaker Keys'!$B$7,'Peaker Keys'!$B$5)</f>
        <v>6217</v>
      </c>
      <c r="E6200">
        <f>INT(D6200/'Peaker Keys'!$B$6)+1</f>
        <v>260</v>
      </c>
      <c r="F6200">
        <f>MOD(D6200,'Peaker Keys'!$B$6)</f>
        <v>1</v>
      </c>
      <c r="G6200" t="str">
        <f>VLOOKUP(E6200,Clustering!$A$6:$B$370,2,FALSE)</f>
        <v>Spring</v>
      </c>
      <c r="H6200">
        <f>IF('Peaker Keys'!$B$29&gt;0,MAX(0,MIN('Peaker Keys'!$B$10,B6200/'Peaker Keys'!$B$29)),0)</f>
        <v>0</v>
      </c>
      <c r="I6200">
        <f>MAX(0,MIN('Peaker Keys'!$B$10,C6200/'Peaker Keys'!$B$30))</f>
        <v>2.6160905906182619E-3</v>
      </c>
      <c r="J6200">
        <f>IF('Peaker Keys'!$B$31=1,H6200,I6200)</f>
        <v>0</v>
      </c>
    </row>
    <row r="6201" spans="1:10" x14ac:dyDescent="0.25">
      <c r="A6201">
        <v>6195</v>
      </c>
      <c r="B6201">
        <v>0</v>
      </c>
      <c r="C6201">
        <v>312.3</v>
      </c>
      <c r="D6201">
        <f>MOD(A6201-1+'Peaker Keys'!$B$7,'Peaker Keys'!$B$5)</f>
        <v>6218</v>
      </c>
      <c r="E6201">
        <f>INT(D6201/'Peaker Keys'!$B$6)+1</f>
        <v>260</v>
      </c>
      <c r="F6201">
        <f>MOD(D6201,'Peaker Keys'!$B$6)</f>
        <v>2</v>
      </c>
      <c r="G6201" t="str">
        <f>VLOOKUP(E6201,Clustering!$A$6:$B$370,2,FALSE)</f>
        <v>Spring</v>
      </c>
      <c r="H6201">
        <f>IF('Peaker Keys'!$B$29&gt;0,MAX(0,MIN('Peaker Keys'!$B$10,B6201/'Peaker Keys'!$B$29)),0)</f>
        <v>0</v>
      </c>
      <c r="I6201">
        <f>MAX(0,MIN('Peaker Keys'!$B$10,C6201/'Peaker Keys'!$B$30))</f>
        <v>2.6160905906182619E-3</v>
      </c>
      <c r="J6201">
        <f>IF('Peaker Keys'!$B$31=1,H6201,I6201)</f>
        <v>0</v>
      </c>
    </row>
    <row r="6202" spans="1:10" x14ac:dyDescent="0.25">
      <c r="A6202">
        <v>6196</v>
      </c>
      <c r="B6202">
        <v>0</v>
      </c>
      <c r="C6202">
        <v>312.3</v>
      </c>
      <c r="D6202">
        <f>MOD(A6202-1+'Peaker Keys'!$B$7,'Peaker Keys'!$B$5)</f>
        <v>6219</v>
      </c>
      <c r="E6202">
        <f>INT(D6202/'Peaker Keys'!$B$6)+1</f>
        <v>260</v>
      </c>
      <c r="F6202">
        <f>MOD(D6202,'Peaker Keys'!$B$6)</f>
        <v>3</v>
      </c>
      <c r="G6202" t="str">
        <f>VLOOKUP(E6202,Clustering!$A$6:$B$370,2,FALSE)</f>
        <v>Spring</v>
      </c>
      <c r="H6202">
        <f>IF('Peaker Keys'!$B$29&gt;0,MAX(0,MIN('Peaker Keys'!$B$10,B6202/'Peaker Keys'!$B$29)),0)</f>
        <v>0</v>
      </c>
      <c r="I6202">
        <f>MAX(0,MIN('Peaker Keys'!$B$10,C6202/'Peaker Keys'!$B$30))</f>
        <v>2.6160905906182619E-3</v>
      </c>
      <c r="J6202">
        <f>IF('Peaker Keys'!$B$31=1,H6202,I6202)</f>
        <v>0</v>
      </c>
    </row>
    <row r="6203" spans="1:10" x14ac:dyDescent="0.25">
      <c r="A6203">
        <v>6197</v>
      </c>
      <c r="B6203">
        <v>0</v>
      </c>
      <c r="C6203">
        <v>312.3</v>
      </c>
      <c r="D6203">
        <f>MOD(A6203-1+'Peaker Keys'!$B$7,'Peaker Keys'!$B$5)</f>
        <v>6220</v>
      </c>
      <c r="E6203">
        <f>INT(D6203/'Peaker Keys'!$B$6)+1</f>
        <v>260</v>
      </c>
      <c r="F6203">
        <f>MOD(D6203,'Peaker Keys'!$B$6)</f>
        <v>4</v>
      </c>
      <c r="G6203" t="str">
        <f>VLOOKUP(E6203,Clustering!$A$6:$B$370,2,FALSE)</f>
        <v>Spring</v>
      </c>
      <c r="H6203">
        <f>IF('Peaker Keys'!$B$29&gt;0,MAX(0,MIN('Peaker Keys'!$B$10,B6203/'Peaker Keys'!$B$29)),0)</f>
        <v>0</v>
      </c>
      <c r="I6203">
        <f>MAX(0,MIN('Peaker Keys'!$B$10,C6203/'Peaker Keys'!$B$30))</f>
        <v>2.6160905906182619E-3</v>
      </c>
      <c r="J6203">
        <f>IF('Peaker Keys'!$B$31=1,H6203,I6203)</f>
        <v>0</v>
      </c>
    </row>
    <row r="6204" spans="1:10" x14ac:dyDescent="0.25">
      <c r="A6204">
        <v>6198</v>
      </c>
      <c r="B6204">
        <v>0</v>
      </c>
      <c r="C6204">
        <v>312.3</v>
      </c>
      <c r="D6204">
        <f>MOD(A6204-1+'Peaker Keys'!$B$7,'Peaker Keys'!$B$5)</f>
        <v>6221</v>
      </c>
      <c r="E6204">
        <f>INT(D6204/'Peaker Keys'!$B$6)+1</f>
        <v>260</v>
      </c>
      <c r="F6204">
        <f>MOD(D6204,'Peaker Keys'!$B$6)</f>
        <v>5</v>
      </c>
      <c r="G6204" t="str">
        <f>VLOOKUP(E6204,Clustering!$A$6:$B$370,2,FALSE)</f>
        <v>Spring</v>
      </c>
      <c r="H6204">
        <f>IF('Peaker Keys'!$B$29&gt;0,MAX(0,MIN('Peaker Keys'!$B$10,B6204/'Peaker Keys'!$B$29)),0)</f>
        <v>0</v>
      </c>
      <c r="I6204">
        <f>MAX(0,MIN('Peaker Keys'!$B$10,C6204/'Peaker Keys'!$B$30))</f>
        <v>2.6160905906182619E-3</v>
      </c>
      <c r="J6204">
        <f>IF('Peaker Keys'!$B$31=1,H6204,I6204)</f>
        <v>0</v>
      </c>
    </row>
    <row r="6205" spans="1:10" x14ac:dyDescent="0.25">
      <c r="A6205">
        <v>6199</v>
      </c>
      <c r="B6205">
        <v>0</v>
      </c>
      <c r="C6205">
        <v>305.2</v>
      </c>
      <c r="D6205">
        <f>MOD(A6205-1+'Peaker Keys'!$B$7,'Peaker Keys'!$B$5)</f>
        <v>6222</v>
      </c>
      <c r="E6205">
        <f>INT(D6205/'Peaker Keys'!$B$6)+1</f>
        <v>260</v>
      </c>
      <c r="F6205">
        <f>MOD(D6205,'Peaker Keys'!$B$6)</f>
        <v>6</v>
      </c>
      <c r="G6205" t="str">
        <f>VLOOKUP(E6205,Clustering!$A$6:$B$370,2,FALSE)</f>
        <v>Spring</v>
      </c>
      <c r="H6205">
        <f>IF('Peaker Keys'!$B$29&gt;0,MAX(0,MIN('Peaker Keys'!$B$10,B6205/'Peaker Keys'!$B$29)),0)</f>
        <v>0</v>
      </c>
      <c r="I6205">
        <f>MAX(0,MIN('Peaker Keys'!$B$10,C6205/'Peaker Keys'!$B$30))</f>
        <v>2.5566149479881316E-3</v>
      </c>
      <c r="J6205">
        <f>IF('Peaker Keys'!$B$31=1,H6205,I6205)</f>
        <v>0</v>
      </c>
    </row>
    <row r="6206" spans="1:10" x14ac:dyDescent="0.25">
      <c r="A6206">
        <v>6200</v>
      </c>
      <c r="B6206">
        <v>0</v>
      </c>
      <c r="C6206">
        <v>146.1</v>
      </c>
      <c r="D6206">
        <f>MOD(A6206-1+'Peaker Keys'!$B$7,'Peaker Keys'!$B$5)</f>
        <v>6223</v>
      </c>
      <c r="E6206">
        <f>INT(D6206/'Peaker Keys'!$B$6)+1</f>
        <v>260</v>
      </c>
      <c r="F6206">
        <f>MOD(D6206,'Peaker Keys'!$B$6)</f>
        <v>7</v>
      </c>
      <c r="G6206" t="str">
        <f>VLOOKUP(E6206,Clustering!$A$6:$B$370,2,FALSE)</f>
        <v>Spring</v>
      </c>
      <c r="H6206">
        <f>IF('Peaker Keys'!$B$29&gt;0,MAX(0,MIN('Peaker Keys'!$B$10,B6206/'Peaker Keys'!$B$29)),0)</f>
        <v>0</v>
      </c>
      <c r="I6206">
        <f>MAX(0,MIN('Peaker Keys'!$B$10,C6206/'Peaker Keys'!$B$30))</f>
        <v>1.2238579420087352E-3</v>
      </c>
      <c r="J6206">
        <f>IF('Peaker Keys'!$B$31=1,H6206,I6206)</f>
        <v>0</v>
      </c>
    </row>
    <row r="6207" spans="1:10" x14ac:dyDescent="0.25">
      <c r="A6207">
        <v>6201</v>
      </c>
      <c r="B6207">
        <v>0</v>
      </c>
      <c r="C6207">
        <v>146.1</v>
      </c>
      <c r="D6207">
        <f>MOD(A6207-1+'Peaker Keys'!$B$7,'Peaker Keys'!$B$5)</f>
        <v>6224</v>
      </c>
      <c r="E6207">
        <f>INT(D6207/'Peaker Keys'!$B$6)+1</f>
        <v>260</v>
      </c>
      <c r="F6207">
        <f>MOD(D6207,'Peaker Keys'!$B$6)</f>
        <v>8</v>
      </c>
      <c r="G6207" t="str">
        <f>VLOOKUP(E6207,Clustering!$A$6:$B$370,2,FALSE)</f>
        <v>Spring</v>
      </c>
      <c r="H6207">
        <f>IF('Peaker Keys'!$B$29&gt;0,MAX(0,MIN('Peaker Keys'!$B$10,B6207/'Peaker Keys'!$B$29)),0)</f>
        <v>0</v>
      </c>
      <c r="I6207">
        <f>MAX(0,MIN('Peaker Keys'!$B$10,C6207/'Peaker Keys'!$B$30))</f>
        <v>1.2238579420087352E-3</v>
      </c>
      <c r="J6207">
        <f>IF('Peaker Keys'!$B$31=1,H6207,I6207)</f>
        <v>0</v>
      </c>
    </row>
    <row r="6208" spans="1:10" x14ac:dyDescent="0.25">
      <c r="A6208">
        <v>6202</v>
      </c>
      <c r="B6208">
        <v>0</v>
      </c>
      <c r="C6208">
        <v>146.1</v>
      </c>
      <c r="D6208">
        <f>MOD(A6208-1+'Peaker Keys'!$B$7,'Peaker Keys'!$B$5)</f>
        <v>6225</v>
      </c>
      <c r="E6208">
        <f>INT(D6208/'Peaker Keys'!$B$6)+1</f>
        <v>260</v>
      </c>
      <c r="F6208">
        <f>MOD(D6208,'Peaker Keys'!$B$6)</f>
        <v>9</v>
      </c>
      <c r="G6208" t="str">
        <f>VLOOKUP(E6208,Clustering!$A$6:$B$370,2,FALSE)</f>
        <v>Spring</v>
      </c>
      <c r="H6208">
        <f>IF('Peaker Keys'!$B$29&gt;0,MAX(0,MIN('Peaker Keys'!$B$10,B6208/'Peaker Keys'!$B$29)),0)</f>
        <v>0</v>
      </c>
      <c r="I6208">
        <f>MAX(0,MIN('Peaker Keys'!$B$10,C6208/'Peaker Keys'!$B$30))</f>
        <v>1.2238579420087352E-3</v>
      </c>
      <c r="J6208">
        <f>IF('Peaker Keys'!$B$31=1,H6208,I6208)</f>
        <v>0</v>
      </c>
    </row>
    <row r="6209" spans="1:10" x14ac:dyDescent="0.25">
      <c r="A6209">
        <v>6203</v>
      </c>
      <c r="B6209">
        <v>0</v>
      </c>
      <c r="C6209">
        <v>146.1</v>
      </c>
      <c r="D6209">
        <f>MOD(A6209-1+'Peaker Keys'!$B$7,'Peaker Keys'!$B$5)</f>
        <v>6226</v>
      </c>
      <c r="E6209">
        <f>INT(D6209/'Peaker Keys'!$B$6)+1</f>
        <v>260</v>
      </c>
      <c r="F6209">
        <f>MOD(D6209,'Peaker Keys'!$B$6)</f>
        <v>10</v>
      </c>
      <c r="G6209" t="str">
        <f>VLOOKUP(E6209,Clustering!$A$6:$B$370,2,FALSE)</f>
        <v>Spring</v>
      </c>
      <c r="H6209">
        <f>IF('Peaker Keys'!$B$29&gt;0,MAX(0,MIN('Peaker Keys'!$B$10,B6209/'Peaker Keys'!$B$29)),0)</f>
        <v>0</v>
      </c>
      <c r="I6209">
        <f>MAX(0,MIN('Peaker Keys'!$B$10,C6209/'Peaker Keys'!$B$30))</f>
        <v>1.2238579420087352E-3</v>
      </c>
      <c r="J6209">
        <f>IF('Peaker Keys'!$B$31=1,H6209,I6209)</f>
        <v>0</v>
      </c>
    </row>
    <row r="6210" spans="1:10" x14ac:dyDescent="0.25">
      <c r="A6210">
        <v>6204</v>
      </c>
      <c r="B6210">
        <v>0</v>
      </c>
      <c r="C6210">
        <v>146.1</v>
      </c>
      <c r="D6210">
        <f>MOD(A6210-1+'Peaker Keys'!$B$7,'Peaker Keys'!$B$5)</f>
        <v>6227</v>
      </c>
      <c r="E6210">
        <f>INT(D6210/'Peaker Keys'!$B$6)+1</f>
        <v>260</v>
      </c>
      <c r="F6210">
        <f>MOD(D6210,'Peaker Keys'!$B$6)</f>
        <v>11</v>
      </c>
      <c r="G6210" t="str">
        <f>VLOOKUP(E6210,Clustering!$A$6:$B$370,2,FALSE)</f>
        <v>Spring</v>
      </c>
      <c r="H6210">
        <f>IF('Peaker Keys'!$B$29&gt;0,MAX(0,MIN('Peaker Keys'!$B$10,B6210/'Peaker Keys'!$B$29)),0)</f>
        <v>0</v>
      </c>
      <c r="I6210">
        <f>MAX(0,MIN('Peaker Keys'!$B$10,C6210/'Peaker Keys'!$B$30))</f>
        <v>1.2238579420087352E-3</v>
      </c>
      <c r="J6210">
        <f>IF('Peaker Keys'!$B$31=1,H6210,I6210)</f>
        <v>0</v>
      </c>
    </row>
    <row r="6211" spans="1:10" x14ac:dyDescent="0.25">
      <c r="A6211">
        <v>6205</v>
      </c>
      <c r="B6211">
        <v>0</v>
      </c>
      <c r="C6211">
        <v>146.1</v>
      </c>
      <c r="D6211">
        <f>MOD(A6211-1+'Peaker Keys'!$B$7,'Peaker Keys'!$B$5)</f>
        <v>6228</v>
      </c>
      <c r="E6211">
        <f>INT(D6211/'Peaker Keys'!$B$6)+1</f>
        <v>260</v>
      </c>
      <c r="F6211">
        <f>MOD(D6211,'Peaker Keys'!$B$6)</f>
        <v>12</v>
      </c>
      <c r="G6211" t="str">
        <f>VLOOKUP(E6211,Clustering!$A$6:$B$370,2,FALSE)</f>
        <v>Spring</v>
      </c>
      <c r="H6211">
        <f>IF('Peaker Keys'!$B$29&gt;0,MAX(0,MIN('Peaker Keys'!$B$10,B6211/'Peaker Keys'!$B$29)),0)</f>
        <v>0</v>
      </c>
      <c r="I6211">
        <f>MAX(0,MIN('Peaker Keys'!$B$10,C6211/'Peaker Keys'!$B$30))</f>
        <v>1.2238579420087352E-3</v>
      </c>
      <c r="J6211">
        <f>IF('Peaker Keys'!$B$31=1,H6211,I6211)</f>
        <v>0</v>
      </c>
    </row>
    <row r="6212" spans="1:10" x14ac:dyDescent="0.25">
      <c r="A6212">
        <v>6206</v>
      </c>
      <c r="B6212">
        <v>0</v>
      </c>
      <c r="C6212">
        <v>146.1</v>
      </c>
      <c r="D6212">
        <f>MOD(A6212-1+'Peaker Keys'!$B$7,'Peaker Keys'!$B$5)</f>
        <v>6229</v>
      </c>
      <c r="E6212">
        <f>INT(D6212/'Peaker Keys'!$B$6)+1</f>
        <v>260</v>
      </c>
      <c r="F6212">
        <f>MOD(D6212,'Peaker Keys'!$B$6)</f>
        <v>13</v>
      </c>
      <c r="G6212" t="str">
        <f>VLOOKUP(E6212,Clustering!$A$6:$B$370,2,FALSE)</f>
        <v>Spring</v>
      </c>
      <c r="H6212">
        <f>IF('Peaker Keys'!$B$29&gt;0,MAX(0,MIN('Peaker Keys'!$B$10,B6212/'Peaker Keys'!$B$29)),0)</f>
        <v>0</v>
      </c>
      <c r="I6212">
        <f>MAX(0,MIN('Peaker Keys'!$B$10,C6212/'Peaker Keys'!$B$30))</f>
        <v>1.2238579420087352E-3</v>
      </c>
      <c r="J6212">
        <f>IF('Peaker Keys'!$B$31=1,H6212,I6212)</f>
        <v>0</v>
      </c>
    </row>
    <row r="6213" spans="1:10" x14ac:dyDescent="0.25">
      <c r="A6213">
        <v>6207</v>
      </c>
      <c r="B6213">
        <v>0</v>
      </c>
      <c r="C6213">
        <v>146.1</v>
      </c>
      <c r="D6213">
        <f>MOD(A6213-1+'Peaker Keys'!$B$7,'Peaker Keys'!$B$5)</f>
        <v>6230</v>
      </c>
      <c r="E6213">
        <f>INT(D6213/'Peaker Keys'!$B$6)+1</f>
        <v>260</v>
      </c>
      <c r="F6213">
        <f>MOD(D6213,'Peaker Keys'!$B$6)</f>
        <v>14</v>
      </c>
      <c r="G6213" t="str">
        <f>VLOOKUP(E6213,Clustering!$A$6:$B$370,2,FALSE)</f>
        <v>Spring</v>
      </c>
      <c r="H6213">
        <f>IF('Peaker Keys'!$B$29&gt;0,MAX(0,MIN('Peaker Keys'!$B$10,B6213/'Peaker Keys'!$B$29)),0)</f>
        <v>0</v>
      </c>
      <c r="I6213">
        <f>MAX(0,MIN('Peaker Keys'!$B$10,C6213/'Peaker Keys'!$B$30))</f>
        <v>1.2238579420087352E-3</v>
      </c>
      <c r="J6213">
        <f>IF('Peaker Keys'!$B$31=1,H6213,I6213)</f>
        <v>0</v>
      </c>
    </row>
    <row r="6214" spans="1:10" x14ac:dyDescent="0.25">
      <c r="A6214">
        <v>6208</v>
      </c>
      <c r="B6214">
        <v>0</v>
      </c>
      <c r="C6214">
        <v>146.1</v>
      </c>
      <c r="D6214">
        <f>MOD(A6214-1+'Peaker Keys'!$B$7,'Peaker Keys'!$B$5)</f>
        <v>6231</v>
      </c>
      <c r="E6214">
        <f>INT(D6214/'Peaker Keys'!$B$6)+1</f>
        <v>260</v>
      </c>
      <c r="F6214">
        <f>MOD(D6214,'Peaker Keys'!$B$6)</f>
        <v>15</v>
      </c>
      <c r="G6214" t="str">
        <f>VLOOKUP(E6214,Clustering!$A$6:$B$370,2,FALSE)</f>
        <v>Spring</v>
      </c>
      <c r="H6214">
        <f>IF('Peaker Keys'!$B$29&gt;0,MAX(0,MIN('Peaker Keys'!$B$10,B6214/'Peaker Keys'!$B$29)),0)</f>
        <v>0</v>
      </c>
      <c r="I6214">
        <f>MAX(0,MIN('Peaker Keys'!$B$10,C6214/'Peaker Keys'!$B$30))</f>
        <v>1.2238579420087352E-3</v>
      </c>
      <c r="J6214">
        <f>IF('Peaker Keys'!$B$31=1,H6214,I6214)</f>
        <v>0</v>
      </c>
    </row>
    <row r="6215" spans="1:10" x14ac:dyDescent="0.25">
      <c r="A6215">
        <v>6209</v>
      </c>
      <c r="B6215">
        <v>0</v>
      </c>
      <c r="C6215">
        <v>305.2</v>
      </c>
      <c r="D6215">
        <f>MOD(A6215-1+'Peaker Keys'!$B$7,'Peaker Keys'!$B$5)</f>
        <v>6232</v>
      </c>
      <c r="E6215">
        <f>INT(D6215/'Peaker Keys'!$B$6)+1</f>
        <v>260</v>
      </c>
      <c r="F6215">
        <f>MOD(D6215,'Peaker Keys'!$B$6)</f>
        <v>16</v>
      </c>
      <c r="G6215" t="str">
        <f>VLOOKUP(E6215,Clustering!$A$6:$B$370,2,FALSE)</f>
        <v>Spring</v>
      </c>
      <c r="H6215">
        <f>IF('Peaker Keys'!$B$29&gt;0,MAX(0,MIN('Peaker Keys'!$B$10,B6215/'Peaker Keys'!$B$29)),0)</f>
        <v>0</v>
      </c>
      <c r="I6215">
        <f>MAX(0,MIN('Peaker Keys'!$B$10,C6215/'Peaker Keys'!$B$30))</f>
        <v>2.5566149479881316E-3</v>
      </c>
      <c r="J6215">
        <f>IF('Peaker Keys'!$B$31=1,H6215,I6215)</f>
        <v>0</v>
      </c>
    </row>
    <row r="6216" spans="1:10" x14ac:dyDescent="0.25">
      <c r="A6216">
        <v>6210</v>
      </c>
      <c r="B6216">
        <v>0</v>
      </c>
      <c r="C6216">
        <v>305.2</v>
      </c>
      <c r="D6216">
        <f>MOD(A6216-1+'Peaker Keys'!$B$7,'Peaker Keys'!$B$5)</f>
        <v>6233</v>
      </c>
      <c r="E6216">
        <f>INT(D6216/'Peaker Keys'!$B$6)+1</f>
        <v>260</v>
      </c>
      <c r="F6216">
        <f>MOD(D6216,'Peaker Keys'!$B$6)</f>
        <v>17</v>
      </c>
      <c r="G6216" t="str">
        <f>VLOOKUP(E6216,Clustering!$A$6:$B$370,2,FALSE)</f>
        <v>Spring</v>
      </c>
      <c r="H6216">
        <f>IF('Peaker Keys'!$B$29&gt;0,MAX(0,MIN('Peaker Keys'!$B$10,B6216/'Peaker Keys'!$B$29)),0)</f>
        <v>0</v>
      </c>
      <c r="I6216">
        <f>MAX(0,MIN('Peaker Keys'!$B$10,C6216/'Peaker Keys'!$B$30))</f>
        <v>2.5566149479881316E-3</v>
      </c>
      <c r="J6216">
        <f>IF('Peaker Keys'!$B$31=1,H6216,I6216)</f>
        <v>0</v>
      </c>
    </row>
    <row r="6217" spans="1:10" x14ac:dyDescent="0.25">
      <c r="A6217">
        <v>6211</v>
      </c>
      <c r="B6217">
        <v>0</v>
      </c>
      <c r="C6217">
        <v>1399.9</v>
      </c>
      <c r="D6217">
        <f>MOD(A6217-1+'Peaker Keys'!$B$7,'Peaker Keys'!$B$5)</f>
        <v>6234</v>
      </c>
      <c r="E6217">
        <f>INT(D6217/'Peaker Keys'!$B$6)+1</f>
        <v>260</v>
      </c>
      <c r="F6217">
        <f>MOD(D6217,'Peaker Keys'!$B$6)</f>
        <v>18</v>
      </c>
      <c r="G6217" t="str">
        <f>VLOOKUP(E6217,Clustering!$A$6:$B$370,2,FALSE)</f>
        <v>Spring</v>
      </c>
      <c r="H6217">
        <f>IF('Peaker Keys'!$B$29&gt;0,MAX(0,MIN('Peaker Keys'!$B$10,B6217/'Peaker Keys'!$B$29)),0)</f>
        <v>0</v>
      </c>
      <c r="I6217">
        <f>MAX(0,MIN('Peaker Keys'!$B$10,C6217/'Peaker Keys'!$B$30))</f>
        <v>1.1726753819425248E-2</v>
      </c>
      <c r="J6217">
        <f>IF('Peaker Keys'!$B$31=1,H6217,I6217)</f>
        <v>0</v>
      </c>
    </row>
    <row r="6218" spans="1:10" x14ac:dyDescent="0.25">
      <c r="A6218">
        <v>6212</v>
      </c>
      <c r="B6218">
        <v>0</v>
      </c>
      <c r="C6218">
        <v>1763.1</v>
      </c>
      <c r="D6218">
        <f>MOD(A6218-1+'Peaker Keys'!$B$7,'Peaker Keys'!$B$5)</f>
        <v>6235</v>
      </c>
      <c r="E6218">
        <f>INT(D6218/'Peaker Keys'!$B$6)+1</f>
        <v>260</v>
      </c>
      <c r="F6218">
        <f>MOD(D6218,'Peaker Keys'!$B$6)</f>
        <v>19</v>
      </c>
      <c r="G6218" t="str">
        <f>VLOOKUP(E6218,Clustering!$A$6:$B$370,2,FALSE)</f>
        <v>Spring</v>
      </c>
      <c r="H6218">
        <f>IF('Peaker Keys'!$B$29&gt;0,MAX(0,MIN('Peaker Keys'!$B$10,B6218/'Peaker Keys'!$B$29)),0)</f>
        <v>0</v>
      </c>
      <c r="I6218">
        <f>MAX(0,MIN('Peaker Keys'!$B$10,C6218/'Peaker Keys'!$B$30))</f>
        <v>1.4769226129744019E-2</v>
      </c>
      <c r="J6218">
        <f>IF('Peaker Keys'!$B$31=1,H6218,I6218)</f>
        <v>0</v>
      </c>
    </row>
    <row r="6219" spans="1:10" x14ac:dyDescent="0.25">
      <c r="A6219">
        <v>6213</v>
      </c>
      <c r="B6219">
        <v>0</v>
      </c>
      <c r="C6219">
        <v>2733.3</v>
      </c>
      <c r="D6219">
        <f>MOD(A6219-1+'Peaker Keys'!$B$7,'Peaker Keys'!$B$5)</f>
        <v>6236</v>
      </c>
      <c r="E6219">
        <f>INT(D6219/'Peaker Keys'!$B$6)+1</f>
        <v>260</v>
      </c>
      <c r="F6219">
        <f>MOD(D6219,'Peaker Keys'!$B$6)</f>
        <v>20</v>
      </c>
      <c r="G6219" t="str">
        <f>VLOOKUP(E6219,Clustering!$A$6:$B$370,2,FALSE)</f>
        <v>Spring</v>
      </c>
      <c r="H6219">
        <f>IF('Peaker Keys'!$B$29&gt;0,MAX(0,MIN('Peaker Keys'!$B$10,B6219/'Peaker Keys'!$B$29)),0)</f>
        <v>0</v>
      </c>
      <c r="I6219">
        <f>MAX(0,MIN('Peaker Keys'!$B$10,C6219/'Peaker Keys'!$B$30))</f>
        <v>2.2896447042385193E-2</v>
      </c>
      <c r="J6219">
        <f>IF('Peaker Keys'!$B$31=1,H6219,I6219)</f>
        <v>0</v>
      </c>
    </row>
    <row r="6220" spans="1:10" x14ac:dyDescent="0.25">
      <c r="A6220">
        <v>6214</v>
      </c>
      <c r="B6220">
        <v>0</v>
      </c>
      <c r="C6220">
        <v>1516.8</v>
      </c>
      <c r="D6220">
        <f>MOD(A6220-1+'Peaker Keys'!$B$7,'Peaker Keys'!$B$5)</f>
        <v>6237</v>
      </c>
      <c r="E6220">
        <f>INT(D6220/'Peaker Keys'!$B$6)+1</f>
        <v>260</v>
      </c>
      <c r="F6220">
        <f>MOD(D6220,'Peaker Keys'!$B$6)</f>
        <v>21</v>
      </c>
      <c r="G6220" t="str">
        <f>VLOOKUP(E6220,Clustering!$A$6:$B$370,2,FALSE)</f>
        <v>Spring</v>
      </c>
      <c r="H6220">
        <f>IF('Peaker Keys'!$B$29&gt;0,MAX(0,MIN('Peaker Keys'!$B$10,B6220/'Peaker Keys'!$B$29)),0)</f>
        <v>0</v>
      </c>
      <c r="I6220">
        <f>MAX(0,MIN('Peaker Keys'!$B$10,C6220/'Peaker Keys'!$B$30))</f>
        <v>1.2706007710053728E-2</v>
      </c>
      <c r="J6220">
        <f>IF('Peaker Keys'!$B$31=1,H6220,I6220)</f>
        <v>0</v>
      </c>
    </row>
    <row r="6221" spans="1:10" x14ac:dyDescent="0.25">
      <c r="A6221">
        <v>6215</v>
      </c>
      <c r="B6221">
        <v>0</v>
      </c>
      <c r="C6221">
        <v>527.4</v>
      </c>
      <c r="D6221">
        <f>MOD(A6221-1+'Peaker Keys'!$B$7,'Peaker Keys'!$B$5)</f>
        <v>6238</v>
      </c>
      <c r="E6221">
        <f>INT(D6221/'Peaker Keys'!$B$6)+1</f>
        <v>260</v>
      </c>
      <c r="F6221">
        <f>MOD(D6221,'Peaker Keys'!$B$6)</f>
        <v>22</v>
      </c>
      <c r="G6221" t="str">
        <f>VLOOKUP(E6221,Clustering!$A$6:$B$370,2,FALSE)</f>
        <v>Spring</v>
      </c>
      <c r="H6221">
        <f>IF('Peaker Keys'!$B$29&gt;0,MAX(0,MIN('Peaker Keys'!$B$10,B6221/'Peaker Keys'!$B$29)),0)</f>
        <v>0</v>
      </c>
      <c r="I6221">
        <f>MAX(0,MIN('Peaker Keys'!$B$10,C6221/'Peaker Keys'!$B$30))</f>
        <v>4.417951256778966E-3</v>
      </c>
      <c r="J6221">
        <f>IF('Peaker Keys'!$B$31=1,H6221,I6221)</f>
        <v>0</v>
      </c>
    </row>
    <row r="6222" spans="1:10" x14ac:dyDescent="0.25">
      <c r="A6222">
        <v>6216</v>
      </c>
      <c r="B6222">
        <v>0</v>
      </c>
      <c r="C6222">
        <v>176.8</v>
      </c>
      <c r="D6222">
        <f>MOD(A6222-1+'Peaker Keys'!$B$7,'Peaker Keys'!$B$5)</f>
        <v>6239</v>
      </c>
      <c r="E6222">
        <f>INT(D6222/'Peaker Keys'!$B$6)+1</f>
        <v>260</v>
      </c>
      <c r="F6222">
        <f>MOD(D6222,'Peaker Keys'!$B$6)</f>
        <v>23</v>
      </c>
      <c r="G6222" t="str">
        <f>VLOOKUP(E6222,Clustering!$A$6:$B$370,2,FALSE)</f>
        <v>Spring</v>
      </c>
      <c r="H6222">
        <f>IF('Peaker Keys'!$B$29&gt;0,MAX(0,MIN('Peaker Keys'!$B$10,B6222/'Peaker Keys'!$B$29)),0)</f>
        <v>0</v>
      </c>
      <c r="I6222">
        <f>MAX(0,MIN('Peaker Keys'!$B$10,C6222/'Peaker Keys'!$B$30))</f>
        <v>1.4810272700009886E-3</v>
      </c>
      <c r="J6222">
        <f>IF('Peaker Keys'!$B$31=1,H6222,I6222)</f>
        <v>0</v>
      </c>
    </row>
    <row r="6223" spans="1:10" x14ac:dyDescent="0.25">
      <c r="A6223">
        <v>6217</v>
      </c>
      <c r="B6223">
        <v>0</v>
      </c>
      <c r="C6223">
        <v>176.8</v>
      </c>
      <c r="D6223">
        <f>MOD(A6223-1+'Peaker Keys'!$B$7,'Peaker Keys'!$B$5)</f>
        <v>6240</v>
      </c>
      <c r="E6223">
        <f>INT(D6223/'Peaker Keys'!$B$6)+1</f>
        <v>261</v>
      </c>
      <c r="F6223">
        <f>MOD(D6223,'Peaker Keys'!$B$6)</f>
        <v>0</v>
      </c>
      <c r="G6223" t="str">
        <f>VLOOKUP(E6223,Clustering!$A$6:$B$370,2,FALSE)</f>
        <v>Summer</v>
      </c>
      <c r="H6223">
        <f>IF('Peaker Keys'!$B$29&gt;0,MAX(0,MIN('Peaker Keys'!$B$10,B6223/'Peaker Keys'!$B$29)),0)</f>
        <v>0</v>
      </c>
      <c r="I6223">
        <f>MAX(0,MIN('Peaker Keys'!$B$10,C6223/'Peaker Keys'!$B$30))</f>
        <v>1.4810272700009886E-3</v>
      </c>
      <c r="J6223">
        <f>IF('Peaker Keys'!$B$31=1,H6223,I6223)</f>
        <v>0</v>
      </c>
    </row>
    <row r="6224" spans="1:10" x14ac:dyDescent="0.25">
      <c r="A6224">
        <v>6218</v>
      </c>
      <c r="B6224">
        <v>0</v>
      </c>
      <c r="C6224">
        <v>176.8</v>
      </c>
      <c r="D6224">
        <f>MOD(A6224-1+'Peaker Keys'!$B$7,'Peaker Keys'!$B$5)</f>
        <v>6241</v>
      </c>
      <c r="E6224">
        <f>INT(D6224/'Peaker Keys'!$B$6)+1</f>
        <v>261</v>
      </c>
      <c r="F6224">
        <f>MOD(D6224,'Peaker Keys'!$B$6)</f>
        <v>1</v>
      </c>
      <c r="G6224" t="str">
        <f>VLOOKUP(E6224,Clustering!$A$6:$B$370,2,FALSE)</f>
        <v>Summer</v>
      </c>
      <c r="H6224">
        <f>IF('Peaker Keys'!$B$29&gt;0,MAX(0,MIN('Peaker Keys'!$B$10,B6224/'Peaker Keys'!$B$29)),0)</f>
        <v>0</v>
      </c>
      <c r="I6224">
        <f>MAX(0,MIN('Peaker Keys'!$B$10,C6224/'Peaker Keys'!$B$30))</f>
        <v>1.4810272700009886E-3</v>
      </c>
      <c r="J6224">
        <f>IF('Peaker Keys'!$B$31=1,H6224,I6224)</f>
        <v>0</v>
      </c>
    </row>
    <row r="6225" spans="1:10" x14ac:dyDescent="0.25">
      <c r="A6225">
        <v>6219</v>
      </c>
      <c r="B6225">
        <v>0</v>
      </c>
      <c r="C6225">
        <v>176.8</v>
      </c>
      <c r="D6225">
        <f>MOD(A6225-1+'Peaker Keys'!$B$7,'Peaker Keys'!$B$5)</f>
        <v>6242</v>
      </c>
      <c r="E6225">
        <f>INT(D6225/'Peaker Keys'!$B$6)+1</f>
        <v>261</v>
      </c>
      <c r="F6225">
        <f>MOD(D6225,'Peaker Keys'!$B$6)</f>
        <v>2</v>
      </c>
      <c r="G6225" t="str">
        <f>VLOOKUP(E6225,Clustering!$A$6:$B$370,2,FALSE)</f>
        <v>Summer</v>
      </c>
      <c r="H6225">
        <f>IF('Peaker Keys'!$B$29&gt;0,MAX(0,MIN('Peaker Keys'!$B$10,B6225/'Peaker Keys'!$B$29)),0)</f>
        <v>0</v>
      </c>
      <c r="I6225">
        <f>MAX(0,MIN('Peaker Keys'!$B$10,C6225/'Peaker Keys'!$B$30))</f>
        <v>1.4810272700009886E-3</v>
      </c>
      <c r="J6225">
        <f>IF('Peaker Keys'!$B$31=1,H6225,I6225)</f>
        <v>0</v>
      </c>
    </row>
    <row r="6226" spans="1:10" x14ac:dyDescent="0.25">
      <c r="A6226">
        <v>6220</v>
      </c>
      <c r="B6226">
        <v>0</v>
      </c>
      <c r="C6226">
        <v>159.1</v>
      </c>
      <c r="D6226">
        <f>MOD(A6226-1+'Peaker Keys'!$B$7,'Peaker Keys'!$B$5)</f>
        <v>6243</v>
      </c>
      <c r="E6226">
        <f>INT(D6226/'Peaker Keys'!$B$6)+1</f>
        <v>261</v>
      </c>
      <c r="F6226">
        <f>MOD(D6226,'Peaker Keys'!$B$6)</f>
        <v>3</v>
      </c>
      <c r="G6226" t="str">
        <f>VLOOKUP(E6226,Clustering!$A$6:$B$370,2,FALSE)</f>
        <v>Summer</v>
      </c>
      <c r="H6226">
        <f>IF('Peaker Keys'!$B$29&gt;0,MAX(0,MIN('Peaker Keys'!$B$10,B6226/'Peaker Keys'!$B$29)),0)</f>
        <v>0</v>
      </c>
      <c r="I6226">
        <f>MAX(0,MIN('Peaker Keys'!$B$10,C6226/'Peaker Keys'!$B$30))</f>
        <v>1.3327570059793962E-3</v>
      </c>
      <c r="J6226">
        <f>IF('Peaker Keys'!$B$31=1,H6226,I6226)</f>
        <v>0</v>
      </c>
    </row>
    <row r="6227" spans="1:10" x14ac:dyDescent="0.25">
      <c r="A6227">
        <v>6221</v>
      </c>
      <c r="B6227">
        <v>0</v>
      </c>
      <c r="C6227">
        <v>159.1</v>
      </c>
      <c r="D6227">
        <f>MOD(A6227-1+'Peaker Keys'!$B$7,'Peaker Keys'!$B$5)</f>
        <v>6244</v>
      </c>
      <c r="E6227">
        <f>INT(D6227/'Peaker Keys'!$B$6)+1</f>
        <v>261</v>
      </c>
      <c r="F6227">
        <f>MOD(D6227,'Peaker Keys'!$B$6)</f>
        <v>4</v>
      </c>
      <c r="G6227" t="str">
        <f>VLOOKUP(E6227,Clustering!$A$6:$B$370,2,FALSE)</f>
        <v>Summer</v>
      </c>
      <c r="H6227">
        <f>IF('Peaker Keys'!$B$29&gt;0,MAX(0,MIN('Peaker Keys'!$B$10,B6227/'Peaker Keys'!$B$29)),0)</f>
        <v>0</v>
      </c>
      <c r="I6227">
        <f>MAX(0,MIN('Peaker Keys'!$B$10,C6227/'Peaker Keys'!$B$30))</f>
        <v>1.3327570059793962E-3</v>
      </c>
      <c r="J6227">
        <f>IF('Peaker Keys'!$B$31=1,H6227,I6227)</f>
        <v>0</v>
      </c>
    </row>
    <row r="6228" spans="1:10" x14ac:dyDescent="0.25">
      <c r="A6228">
        <v>6222</v>
      </c>
      <c r="B6228">
        <v>0</v>
      </c>
      <c r="C6228">
        <v>134.5</v>
      </c>
      <c r="D6228">
        <f>MOD(A6228-1+'Peaker Keys'!$B$7,'Peaker Keys'!$B$5)</f>
        <v>6245</v>
      </c>
      <c r="E6228">
        <f>INT(D6228/'Peaker Keys'!$B$6)+1</f>
        <v>261</v>
      </c>
      <c r="F6228">
        <f>MOD(D6228,'Peaker Keys'!$B$6)</f>
        <v>5</v>
      </c>
      <c r="G6228" t="str">
        <f>VLOOKUP(E6228,Clustering!$A$6:$B$370,2,FALSE)</f>
        <v>Summer</v>
      </c>
      <c r="H6228">
        <f>IF('Peaker Keys'!$B$29&gt;0,MAX(0,MIN('Peaker Keys'!$B$10,B6228/'Peaker Keys'!$B$29)),0)</f>
        <v>0</v>
      </c>
      <c r="I6228">
        <f>MAX(0,MIN('Peaker Keys'!$B$10,C6228/'Peaker Keys'!$B$30))</f>
        <v>1.1266864695426071E-3</v>
      </c>
      <c r="J6228">
        <f>IF('Peaker Keys'!$B$31=1,H6228,I6228)</f>
        <v>0</v>
      </c>
    </row>
    <row r="6229" spans="1:10" x14ac:dyDescent="0.25">
      <c r="A6229">
        <v>6223</v>
      </c>
      <c r="B6229">
        <v>0</v>
      </c>
      <c r="C6229">
        <v>0</v>
      </c>
      <c r="D6229">
        <f>MOD(A6229-1+'Peaker Keys'!$B$7,'Peaker Keys'!$B$5)</f>
        <v>6246</v>
      </c>
      <c r="E6229">
        <f>INT(D6229/'Peaker Keys'!$B$6)+1</f>
        <v>261</v>
      </c>
      <c r="F6229">
        <f>MOD(D6229,'Peaker Keys'!$B$6)</f>
        <v>6</v>
      </c>
      <c r="G6229" t="str">
        <f>VLOOKUP(E6229,Clustering!$A$6:$B$370,2,FALSE)</f>
        <v>Summer</v>
      </c>
      <c r="H6229">
        <f>IF('Peaker Keys'!$B$29&gt;0,MAX(0,MIN('Peaker Keys'!$B$10,B6229/'Peaker Keys'!$B$29)),0)</f>
        <v>0</v>
      </c>
      <c r="I6229">
        <f>MAX(0,MIN('Peaker Keys'!$B$10,C6229/'Peaker Keys'!$B$30))</f>
        <v>0</v>
      </c>
      <c r="J6229">
        <f>IF('Peaker Keys'!$B$31=1,H6229,I6229)</f>
        <v>0</v>
      </c>
    </row>
    <row r="6230" spans="1:10" x14ac:dyDescent="0.25">
      <c r="A6230">
        <v>6224</v>
      </c>
      <c r="B6230">
        <v>0</v>
      </c>
      <c r="C6230">
        <v>0</v>
      </c>
      <c r="D6230">
        <f>MOD(A6230-1+'Peaker Keys'!$B$7,'Peaker Keys'!$B$5)</f>
        <v>6247</v>
      </c>
      <c r="E6230">
        <f>INT(D6230/'Peaker Keys'!$B$6)+1</f>
        <v>261</v>
      </c>
      <c r="F6230">
        <f>MOD(D6230,'Peaker Keys'!$B$6)</f>
        <v>7</v>
      </c>
      <c r="G6230" t="str">
        <f>VLOOKUP(E6230,Clustering!$A$6:$B$370,2,FALSE)</f>
        <v>Summer</v>
      </c>
      <c r="H6230">
        <f>IF('Peaker Keys'!$B$29&gt;0,MAX(0,MIN('Peaker Keys'!$B$10,B6230/'Peaker Keys'!$B$29)),0)</f>
        <v>0</v>
      </c>
      <c r="I6230">
        <f>MAX(0,MIN('Peaker Keys'!$B$10,C6230/'Peaker Keys'!$B$30))</f>
        <v>0</v>
      </c>
      <c r="J6230">
        <f>IF('Peaker Keys'!$B$31=1,H6230,I6230)</f>
        <v>0</v>
      </c>
    </row>
    <row r="6231" spans="1:10" x14ac:dyDescent="0.25">
      <c r="A6231">
        <v>6225</v>
      </c>
      <c r="B6231">
        <v>0</v>
      </c>
      <c r="C6231">
        <v>0</v>
      </c>
      <c r="D6231">
        <f>MOD(A6231-1+'Peaker Keys'!$B$7,'Peaker Keys'!$B$5)</f>
        <v>6248</v>
      </c>
      <c r="E6231">
        <f>INT(D6231/'Peaker Keys'!$B$6)+1</f>
        <v>261</v>
      </c>
      <c r="F6231">
        <f>MOD(D6231,'Peaker Keys'!$B$6)</f>
        <v>8</v>
      </c>
      <c r="G6231" t="str">
        <f>VLOOKUP(E6231,Clustering!$A$6:$B$370,2,FALSE)</f>
        <v>Summer</v>
      </c>
      <c r="H6231">
        <f>IF('Peaker Keys'!$B$29&gt;0,MAX(0,MIN('Peaker Keys'!$B$10,B6231/'Peaker Keys'!$B$29)),0)</f>
        <v>0</v>
      </c>
      <c r="I6231">
        <f>MAX(0,MIN('Peaker Keys'!$B$10,C6231/'Peaker Keys'!$B$30))</f>
        <v>0</v>
      </c>
      <c r="J6231">
        <f>IF('Peaker Keys'!$B$31=1,H6231,I6231)</f>
        <v>0</v>
      </c>
    </row>
    <row r="6232" spans="1:10" x14ac:dyDescent="0.25">
      <c r="A6232">
        <v>6226</v>
      </c>
      <c r="B6232">
        <v>0</v>
      </c>
      <c r="C6232">
        <v>0</v>
      </c>
      <c r="D6232">
        <f>MOD(A6232-1+'Peaker Keys'!$B$7,'Peaker Keys'!$B$5)</f>
        <v>6249</v>
      </c>
      <c r="E6232">
        <f>INT(D6232/'Peaker Keys'!$B$6)+1</f>
        <v>261</v>
      </c>
      <c r="F6232">
        <f>MOD(D6232,'Peaker Keys'!$B$6)</f>
        <v>9</v>
      </c>
      <c r="G6232" t="str">
        <f>VLOOKUP(E6232,Clustering!$A$6:$B$370,2,FALSE)</f>
        <v>Summer</v>
      </c>
      <c r="H6232">
        <f>IF('Peaker Keys'!$B$29&gt;0,MAX(0,MIN('Peaker Keys'!$B$10,B6232/'Peaker Keys'!$B$29)),0)</f>
        <v>0</v>
      </c>
      <c r="I6232">
        <f>MAX(0,MIN('Peaker Keys'!$B$10,C6232/'Peaker Keys'!$B$30))</f>
        <v>0</v>
      </c>
      <c r="J6232">
        <f>IF('Peaker Keys'!$B$31=1,H6232,I6232)</f>
        <v>0</v>
      </c>
    </row>
    <row r="6233" spans="1:10" x14ac:dyDescent="0.25">
      <c r="A6233">
        <v>6227</v>
      </c>
      <c r="B6233">
        <v>0</v>
      </c>
      <c r="C6233">
        <v>0</v>
      </c>
      <c r="D6233">
        <f>MOD(A6233-1+'Peaker Keys'!$B$7,'Peaker Keys'!$B$5)</f>
        <v>6250</v>
      </c>
      <c r="E6233">
        <f>INT(D6233/'Peaker Keys'!$B$6)+1</f>
        <v>261</v>
      </c>
      <c r="F6233">
        <f>MOD(D6233,'Peaker Keys'!$B$6)</f>
        <v>10</v>
      </c>
      <c r="G6233" t="str">
        <f>VLOOKUP(E6233,Clustering!$A$6:$B$370,2,FALSE)</f>
        <v>Summer</v>
      </c>
      <c r="H6233">
        <f>IF('Peaker Keys'!$B$29&gt;0,MAX(0,MIN('Peaker Keys'!$B$10,B6233/'Peaker Keys'!$B$29)),0)</f>
        <v>0</v>
      </c>
      <c r="I6233">
        <f>MAX(0,MIN('Peaker Keys'!$B$10,C6233/'Peaker Keys'!$B$30))</f>
        <v>0</v>
      </c>
      <c r="J6233">
        <f>IF('Peaker Keys'!$B$31=1,H6233,I6233)</f>
        <v>0</v>
      </c>
    </row>
    <row r="6234" spans="1:10" x14ac:dyDescent="0.25">
      <c r="A6234">
        <v>6228</v>
      </c>
      <c r="B6234">
        <v>0</v>
      </c>
      <c r="C6234">
        <v>0</v>
      </c>
      <c r="D6234">
        <f>MOD(A6234-1+'Peaker Keys'!$B$7,'Peaker Keys'!$B$5)</f>
        <v>6251</v>
      </c>
      <c r="E6234">
        <f>INT(D6234/'Peaker Keys'!$B$6)+1</f>
        <v>261</v>
      </c>
      <c r="F6234">
        <f>MOD(D6234,'Peaker Keys'!$B$6)</f>
        <v>11</v>
      </c>
      <c r="G6234" t="str">
        <f>VLOOKUP(E6234,Clustering!$A$6:$B$370,2,FALSE)</f>
        <v>Summer</v>
      </c>
      <c r="H6234">
        <f>IF('Peaker Keys'!$B$29&gt;0,MAX(0,MIN('Peaker Keys'!$B$10,B6234/'Peaker Keys'!$B$29)),0)</f>
        <v>0</v>
      </c>
      <c r="I6234">
        <f>MAX(0,MIN('Peaker Keys'!$B$10,C6234/'Peaker Keys'!$B$30))</f>
        <v>0</v>
      </c>
      <c r="J6234">
        <f>IF('Peaker Keys'!$B$31=1,H6234,I6234)</f>
        <v>0</v>
      </c>
    </row>
    <row r="6235" spans="1:10" x14ac:dyDescent="0.25">
      <c r="A6235">
        <v>6229</v>
      </c>
      <c r="B6235">
        <v>0</v>
      </c>
      <c r="C6235">
        <v>0</v>
      </c>
      <c r="D6235">
        <f>MOD(A6235-1+'Peaker Keys'!$B$7,'Peaker Keys'!$B$5)</f>
        <v>6252</v>
      </c>
      <c r="E6235">
        <f>INT(D6235/'Peaker Keys'!$B$6)+1</f>
        <v>261</v>
      </c>
      <c r="F6235">
        <f>MOD(D6235,'Peaker Keys'!$B$6)</f>
        <v>12</v>
      </c>
      <c r="G6235" t="str">
        <f>VLOOKUP(E6235,Clustering!$A$6:$B$370,2,FALSE)</f>
        <v>Summer</v>
      </c>
      <c r="H6235">
        <f>IF('Peaker Keys'!$B$29&gt;0,MAX(0,MIN('Peaker Keys'!$B$10,B6235/'Peaker Keys'!$B$29)),0)</f>
        <v>0</v>
      </c>
      <c r="I6235">
        <f>MAX(0,MIN('Peaker Keys'!$B$10,C6235/'Peaker Keys'!$B$30))</f>
        <v>0</v>
      </c>
      <c r="J6235">
        <f>IF('Peaker Keys'!$B$31=1,H6235,I6235)</f>
        <v>0</v>
      </c>
    </row>
    <row r="6236" spans="1:10" x14ac:dyDescent="0.25">
      <c r="A6236">
        <v>6230</v>
      </c>
      <c r="B6236">
        <v>0</v>
      </c>
      <c r="C6236">
        <v>0</v>
      </c>
      <c r="D6236">
        <f>MOD(A6236-1+'Peaker Keys'!$B$7,'Peaker Keys'!$B$5)</f>
        <v>6253</v>
      </c>
      <c r="E6236">
        <f>INT(D6236/'Peaker Keys'!$B$6)+1</f>
        <v>261</v>
      </c>
      <c r="F6236">
        <f>MOD(D6236,'Peaker Keys'!$B$6)</f>
        <v>13</v>
      </c>
      <c r="G6236" t="str">
        <f>VLOOKUP(E6236,Clustering!$A$6:$B$370,2,FALSE)</f>
        <v>Summer</v>
      </c>
      <c r="H6236">
        <f>IF('Peaker Keys'!$B$29&gt;0,MAX(0,MIN('Peaker Keys'!$B$10,B6236/'Peaker Keys'!$B$29)),0)</f>
        <v>0</v>
      </c>
      <c r="I6236">
        <f>MAX(0,MIN('Peaker Keys'!$B$10,C6236/'Peaker Keys'!$B$30))</f>
        <v>0</v>
      </c>
      <c r="J6236">
        <f>IF('Peaker Keys'!$B$31=1,H6236,I6236)</f>
        <v>0</v>
      </c>
    </row>
    <row r="6237" spans="1:10" x14ac:dyDescent="0.25">
      <c r="A6237">
        <v>6231</v>
      </c>
      <c r="B6237">
        <v>0</v>
      </c>
      <c r="C6237">
        <v>0</v>
      </c>
      <c r="D6237">
        <f>MOD(A6237-1+'Peaker Keys'!$B$7,'Peaker Keys'!$B$5)</f>
        <v>6254</v>
      </c>
      <c r="E6237">
        <f>INT(D6237/'Peaker Keys'!$B$6)+1</f>
        <v>261</v>
      </c>
      <c r="F6237">
        <f>MOD(D6237,'Peaker Keys'!$B$6)</f>
        <v>14</v>
      </c>
      <c r="G6237" t="str">
        <f>VLOOKUP(E6237,Clustering!$A$6:$B$370,2,FALSE)</f>
        <v>Summer</v>
      </c>
      <c r="H6237">
        <f>IF('Peaker Keys'!$B$29&gt;0,MAX(0,MIN('Peaker Keys'!$B$10,B6237/'Peaker Keys'!$B$29)),0)</f>
        <v>0</v>
      </c>
      <c r="I6237">
        <f>MAX(0,MIN('Peaker Keys'!$B$10,C6237/'Peaker Keys'!$B$30))</f>
        <v>0</v>
      </c>
      <c r="J6237">
        <f>IF('Peaker Keys'!$B$31=1,H6237,I6237)</f>
        <v>0</v>
      </c>
    </row>
    <row r="6238" spans="1:10" x14ac:dyDescent="0.25">
      <c r="A6238">
        <v>6232</v>
      </c>
      <c r="B6238">
        <v>0</v>
      </c>
      <c r="C6238">
        <v>0</v>
      </c>
      <c r="D6238">
        <f>MOD(A6238-1+'Peaker Keys'!$B$7,'Peaker Keys'!$B$5)</f>
        <v>6255</v>
      </c>
      <c r="E6238">
        <f>INT(D6238/'Peaker Keys'!$B$6)+1</f>
        <v>261</v>
      </c>
      <c r="F6238">
        <f>MOD(D6238,'Peaker Keys'!$B$6)</f>
        <v>15</v>
      </c>
      <c r="G6238" t="str">
        <f>VLOOKUP(E6238,Clustering!$A$6:$B$370,2,FALSE)</f>
        <v>Summer</v>
      </c>
      <c r="H6238">
        <f>IF('Peaker Keys'!$B$29&gt;0,MAX(0,MIN('Peaker Keys'!$B$10,B6238/'Peaker Keys'!$B$29)),0)</f>
        <v>0</v>
      </c>
      <c r="I6238">
        <f>MAX(0,MIN('Peaker Keys'!$B$10,C6238/'Peaker Keys'!$B$30))</f>
        <v>0</v>
      </c>
      <c r="J6238">
        <f>IF('Peaker Keys'!$B$31=1,H6238,I6238)</f>
        <v>0</v>
      </c>
    </row>
    <row r="6239" spans="1:10" x14ac:dyDescent="0.25">
      <c r="A6239">
        <v>6233</v>
      </c>
      <c r="B6239">
        <v>0</v>
      </c>
      <c r="C6239">
        <v>159.1</v>
      </c>
      <c r="D6239">
        <f>MOD(A6239-1+'Peaker Keys'!$B$7,'Peaker Keys'!$B$5)</f>
        <v>6256</v>
      </c>
      <c r="E6239">
        <f>INT(D6239/'Peaker Keys'!$B$6)+1</f>
        <v>261</v>
      </c>
      <c r="F6239">
        <f>MOD(D6239,'Peaker Keys'!$B$6)</f>
        <v>16</v>
      </c>
      <c r="G6239" t="str">
        <f>VLOOKUP(E6239,Clustering!$A$6:$B$370,2,FALSE)</f>
        <v>Summer</v>
      </c>
      <c r="H6239">
        <f>IF('Peaker Keys'!$B$29&gt;0,MAX(0,MIN('Peaker Keys'!$B$10,B6239/'Peaker Keys'!$B$29)),0)</f>
        <v>0</v>
      </c>
      <c r="I6239">
        <f>MAX(0,MIN('Peaker Keys'!$B$10,C6239/'Peaker Keys'!$B$30))</f>
        <v>1.3327570059793962E-3</v>
      </c>
      <c r="J6239">
        <f>IF('Peaker Keys'!$B$31=1,H6239,I6239)</f>
        <v>0</v>
      </c>
    </row>
    <row r="6240" spans="1:10" x14ac:dyDescent="0.25">
      <c r="A6240">
        <v>6234</v>
      </c>
      <c r="B6240">
        <v>0</v>
      </c>
      <c r="C6240">
        <v>159.1</v>
      </c>
      <c r="D6240">
        <f>MOD(A6240-1+'Peaker Keys'!$B$7,'Peaker Keys'!$B$5)</f>
        <v>6257</v>
      </c>
      <c r="E6240">
        <f>INT(D6240/'Peaker Keys'!$B$6)+1</f>
        <v>261</v>
      </c>
      <c r="F6240">
        <f>MOD(D6240,'Peaker Keys'!$B$6)</f>
        <v>17</v>
      </c>
      <c r="G6240" t="str">
        <f>VLOOKUP(E6240,Clustering!$A$6:$B$370,2,FALSE)</f>
        <v>Summer</v>
      </c>
      <c r="H6240">
        <f>IF('Peaker Keys'!$B$29&gt;0,MAX(0,MIN('Peaker Keys'!$B$10,B6240/'Peaker Keys'!$B$29)),0)</f>
        <v>0</v>
      </c>
      <c r="I6240">
        <f>MAX(0,MIN('Peaker Keys'!$B$10,C6240/'Peaker Keys'!$B$30))</f>
        <v>1.3327570059793962E-3</v>
      </c>
      <c r="J6240">
        <f>IF('Peaker Keys'!$B$31=1,H6240,I6240)</f>
        <v>0</v>
      </c>
    </row>
    <row r="6241" spans="1:10" x14ac:dyDescent="0.25">
      <c r="A6241">
        <v>6235</v>
      </c>
      <c r="B6241">
        <v>0</v>
      </c>
      <c r="C6241">
        <v>159.1</v>
      </c>
      <c r="D6241">
        <f>MOD(A6241-1+'Peaker Keys'!$B$7,'Peaker Keys'!$B$5)</f>
        <v>6258</v>
      </c>
      <c r="E6241">
        <f>INT(D6241/'Peaker Keys'!$B$6)+1</f>
        <v>261</v>
      </c>
      <c r="F6241">
        <f>MOD(D6241,'Peaker Keys'!$B$6)</f>
        <v>18</v>
      </c>
      <c r="G6241" t="str">
        <f>VLOOKUP(E6241,Clustering!$A$6:$B$370,2,FALSE)</f>
        <v>Summer</v>
      </c>
      <c r="H6241">
        <f>IF('Peaker Keys'!$B$29&gt;0,MAX(0,MIN('Peaker Keys'!$B$10,B6241/'Peaker Keys'!$B$29)),0)</f>
        <v>0</v>
      </c>
      <c r="I6241">
        <f>MAX(0,MIN('Peaker Keys'!$B$10,C6241/'Peaker Keys'!$B$30))</f>
        <v>1.3327570059793962E-3</v>
      </c>
      <c r="J6241">
        <f>IF('Peaker Keys'!$B$31=1,H6241,I6241)</f>
        <v>0</v>
      </c>
    </row>
    <row r="6242" spans="1:10" x14ac:dyDescent="0.25">
      <c r="A6242">
        <v>6236</v>
      </c>
      <c r="B6242">
        <v>0</v>
      </c>
      <c r="C6242">
        <v>671</v>
      </c>
      <c r="D6242">
        <f>MOD(A6242-1+'Peaker Keys'!$B$7,'Peaker Keys'!$B$5)</f>
        <v>6259</v>
      </c>
      <c r="E6242">
        <f>INT(D6242/'Peaker Keys'!$B$6)+1</f>
        <v>261</v>
      </c>
      <c r="F6242">
        <f>MOD(D6242,'Peaker Keys'!$B$6)</f>
        <v>19</v>
      </c>
      <c r="G6242" t="str">
        <f>VLOOKUP(E6242,Clustering!$A$6:$B$370,2,FALSE)</f>
        <v>Summer</v>
      </c>
      <c r="H6242">
        <f>IF('Peaker Keys'!$B$29&gt;0,MAX(0,MIN('Peaker Keys'!$B$10,B6242/'Peaker Keys'!$B$29)),0)</f>
        <v>0</v>
      </c>
      <c r="I6242">
        <f>MAX(0,MIN('Peaker Keys'!$B$10,C6242/'Peaker Keys'!$B$30))</f>
        <v>5.6208670711010364E-3</v>
      </c>
      <c r="J6242">
        <f>IF('Peaker Keys'!$B$31=1,H6242,I6242)</f>
        <v>0</v>
      </c>
    </row>
    <row r="6243" spans="1:10" x14ac:dyDescent="0.25">
      <c r="A6243">
        <v>6237</v>
      </c>
      <c r="B6243">
        <v>0</v>
      </c>
      <c r="C6243">
        <v>671</v>
      </c>
      <c r="D6243">
        <f>MOD(A6243-1+'Peaker Keys'!$B$7,'Peaker Keys'!$B$5)</f>
        <v>6260</v>
      </c>
      <c r="E6243">
        <f>INT(D6243/'Peaker Keys'!$B$6)+1</f>
        <v>261</v>
      </c>
      <c r="F6243">
        <f>MOD(D6243,'Peaker Keys'!$B$6)</f>
        <v>20</v>
      </c>
      <c r="G6243" t="str">
        <f>VLOOKUP(E6243,Clustering!$A$6:$B$370,2,FALSE)</f>
        <v>Summer</v>
      </c>
      <c r="H6243">
        <f>IF('Peaker Keys'!$B$29&gt;0,MAX(0,MIN('Peaker Keys'!$B$10,B6243/'Peaker Keys'!$B$29)),0)</f>
        <v>0</v>
      </c>
      <c r="I6243">
        <f>MAX(0,MIN('Peaker Keys'!$B$10,C6243/'Peaker Keys'!$B$30))</f>
        <v>5.6208670711010364E-3</v>
      </c>
      <c r="J6243">
        <f>IF('Peaker Keys'!$B$31=1,H6243,I6243)</f>
        <v>0</v>
      </c>
    </row>
    <row r="6244" spans="1:10" x14ac:dyDescent="0.25">
      <c r="A6244">
        <v>6238</v>
      </c>
      <c r="B6244">
        <v>0</v>
      </c>
      <c r="C6244">
        <v>276</v>
      </c>
      <c r="D6244">
        <f>MOD(A6244-1+'Peaker Keys'!$B$7,'Peaker Keys'!$B$5)</f>
        <v>6261</v>
      </c>
      <c r="E6244">
        <f>INT(D6244/'Peaker Keys'!$B$6)+1</f>
        <v>261</v>
      </c>
      <c r="F6244">
        <f>MOD(D6244,'Peaker Keys'!$B$6)</f>
        <v>21</v>
      </c>
      <c r="G6244" t="str">
        <f>VLOOKUP(E6244,Clustering!$A$6:$B$370,2,FALSE)</f>
        <v>Summer</v>
      </c>
      <c r="H6244">
        <f>IF('Peaker Keys'!$B$29&gt;0,MAX(0,MIN('Peaker Keys'!$B$10,B6244/'Peaker Keys'!$B$29)),0)</f>
        <v>0</v>
      </c>
      <c r="I6244">
        <f>MAX(0,MIN('Peaker Keys'!$B$10,C6244/'Peaker Keys'!$B$30))</f>
        <v>2.312010896607878E-3</v>
      </c>
      <c r="J6244">
        <f>IF('Peaker Keys'!$B$31=1,H6244,I6244)</f>
        <v>0</v>
      </c>
    </row>
    <row r="6245" spans="1:10" x14ac:dyDescent="0.25">
      <c r="A6245">
        <v>6239</v>
      </c>
      <c r="B6245">
        <v>0</v>
      </c>
      <c r="C6245">
        <v>276</v>
      </c>
      <c r="D6245">
        <f>MOD(A6245-1+'Peaker Keys'!$B$7,'Peaker Keys'!$B$5)</f>
        <v>6262</v>
      </c>
      <c r="E6245">
        <f>INT(D6245/'Peaker Keys'!$B$6)+1</f>
        <v>261</v>
      </c>
      <c r="F6245">
        <f>MOD(D6245,'Peaker Keys'!$B$6)</f>
        <v>22</v>
      </c>
      <c r="G6245" t="str">
        <f>VLOOKUP(E6245,Clustering!$A$6:$B$370,2,FALSE)</f>
        <v>Summer</v>
      </c>
      <c r="H6245">
        <f>IF('Peaker Keys'!$B$29&gt;0,MAX(0,MIN('Peaker Keys'!$B$10,B6245/'Peaker Keys'!$B$29)),0)</f>
        <v>0</v>
      </c>
      <c r="I6245">
        <f>MAX(0,MIN('Peaker Keys'!$B$10,C6245/'Peaker Keys'!$B$30))</f>
        <v>2.312010896607878E-3</v>
      </c>
      <c r="J6245">
        <f>IF('Peaker Keys'!$B$31=1,H6245,I6245)</f>
        <v>0</v>
      </c>
    </row>
    <row r="6246" spans="1:10" x14ac:dyDescent="0.25">
      <c r="A6246">
        <v>6240</v>
      </c>
      <c r="B6246">
        <v>0</v>
      </c>
      <c r="C6246">
        <v>276</v>
      </c>
      <c r="D6246">
        <f>MOD(A6246-1+'Peaker Keys'!$B$7,'Peaker Keys'!$B$5)</f>
        <v>6263</v>
      </c>
      <c r="E6246">
        <f>INT(D6246/'Peaker Keys'!$B$6)+1</f>
        <v>261</v>
      </c>
      <c r="F6246">
        <f>MOD(D6246,'Peaker Keys'!$B$6)</f>
        <v>23</v>
      </c>
      <c r="G6246" t="str">
        <f>VLOOKUP(E6246,Clustering!$A$6:$B$370,2,FALSE)</f>
        <v>Summer</v>
      </c>
      <c r="H6246">
        <f>IF('Peaker Keys'!$B$29&gt;0,MAX(0,MIN('Peaker Keys'!$B$10,B6246/'Peaker Keys'!$B$29)),0)</f>
        <v>0</v>
      </c>
      <c r="I6246">
        <f>MAX(0,MIN('Peaker Keys'!$B$10,C6246/'Peaker Keys'!$B$30))</f>
        <v>2.312010896607878E-3</v>
      </c>
      <c r="J6246">
        <f>IF('Peaker Keys'!$B$31=1,H6246,I6246)</f>
        <v>0</v>
      </c>
    </row>
    <row r="6247" spans="1:10" x14ac:dyDescent="0.25">
      <c r="A6247">
        <v>6241</v>
      </c>
      <c r="B6247">
        <v>0</v>
      </c>
      <c r="C6247">
        <v>276</v>
      </c>
      <c r="D6247">
        <f>MOD(A6247-1+'Peaker Keys'!$B$7,'Peaker Keys'!$B$5)</f>
        <v>6264</v>
      </c>
      <c r="E6247">
        <f>INT(D6247/'Peaker Keys'!$B$6)+1</f>
        <v>262</v>
      </c>
      <c r="F6247">
        <f>MOD(D6247,'Peaker Keys'!$B$6)</f>
        <v>0</v>
      </c>
      <c r="G6247" t="str">
        <f>VLOOKUP(E6247,Clustering!$A$6:$B$370,2,FALSE)</f>
        <v>Fall</v>
      </c>
      <c r="H6247">
        <f>IF('Peaker Keys'!$B$29&gt;0,MAX(0,MIN('Peaker Keys'!$B$10,B6247/'Peaker Keys'!$B$29)),0)</f>
        <v>0</v>
      </c>
      <c r="I6247">
        <f>MAX(0,MIN('Peaker Keys'!$B$10,C6247/'Peaker Keys'!$B$30))</f>
        <v>2.312010896607878E-3</v>
      </c>
      <c r="J6247">
        <f>IF('Peaker Keys'!$B$31=1,H6247,I6247)</f>
        <v>0</v>
      </c>
    </row>
    <row r="6248" spans="1:10" x14ac:dyDescent="0.25">
      <c r="A6248">
        <v>6242</v>
      </c>
      <c r="B6248">
        <v>0</v>
      </c>
      <c r="C6248">
        <v>276</v>
      </c>
      <c r="D6248">
        <f>MOD(A6248-1+'Peaker Keys'!$B$7,'Peaker Keys'!$B$5)</f>
        <v>6265</v>
      </c>
      <c r="E6248">
        <f>INT(D6248/'Peaker Keys'!$B$6)+1</f>
        <v>262</v>
      </c>
      <c r="F6248">
        <f>MOD(D6248,'Peaker Keys'!$B$6)</f>
        <v>1</v>
      </c>
      <c r="G6248" t="str">
        <f>VLOOKUP(E6248,Clustering!$A$6:$B$370,2,FALSE)</f>
        <v>Fall</v>
      </c>
      <c r="H6248">
        <f>IF('Peaker Keys'!$B$29&gt;0,MAX(0,MIN('Peaker Keys'!$B$10,B6248/'Peaker Keys'!$B$29)),0)</f>
        <v>0</v>
      </c>
      <c r="I6248">
        <f>MAX(0,MIN('Peaker Keys'!$B$10,C6248/'Peaker Keys'!$B$30))</f>
        <v>2.312010896607878E-3</v>
      </c>
      <c r="J6248">
        <f>IF('Peaker Keys'!$B$31=1,H6248,I6248)</f>
        <v>0</v>
      </c>
    </row>
    <row r="6249" spans="1:10" x14ac:dyDescent="0.25">
      <c r="A6249">
        <v>6243</v>
      </c>
      <c r="B6249">
        <v>0</v>
      </c>
      <c r="C6249">
        <v>276</v>
      </c>
      <c r="D6249">
        <f>MOD(A6249-1+'Peaker Keys'!$B$7,'Peaker Keys'!$B$5)</f>
        <v>6266</v>
      </c>
      <c r="E6249">
        <f>INT(D6249/'Peaker Keys'!$B$6)+1</f>
        <v>262</v>
      </c>
      <c r="F6249">
        <f>MOD(D6249,'Peaker Keys'!$B$6)</f>
        <v>2</v>
      </c>
      <c r="G6249" t="str">
        <f>VLOOKUP(E6249,Clustering!$A$6:$B$370,2,FALSE)</f>
        <v>Fall</v>
      </c>
      <c r="H6249">
        <f>IF('Peaker Keys'!$B$29&gt;0,MAX(0,MIN('Peaker Keys'!$B$10,B6249/'Peaker Keys'!$B$29)),0)</f>
        <v>0</v>
      </c>
      <c r="I6249">
        <f>MAX(0,MIN('Peaker Keys'!$B$10,C6249/'Peaker Keys'!$B$30))</f>
        <v>2.312010896607878E-3</v>
      </c>
      <c r="J6249">
        <f>IF('Peaker Keys'!$B$31=1,H6249,I6249)</f>
        <v>0</v>
      </c>
    </row>
    <row r="6250" spans="1:10" x14ac:dyDescent="0.25">
      <c r="A6250">
        <v>6244</v>
      </c>
      <c r="B6250">
        <v>0</v>
      </c>
      <c r="C6250">
        <v>276</v>
      </c>
      <c r="D6250">
        <f>MOD(A6250-1+'Peaker Keys'!$B$7,'Peaker Keys'!$B$5)</f>
        <v>6267</v>
      </c>
      <c r="E6250">
        <f>INT(D6250/'Peaker Keys'!$B$6)+1</f>
        <v>262</v>
      </c>
      <c r="F6250">
        <f>MOD(D6250,'Peaker Keys'!$B$6)</f>
        <v>3</v>
      </c>
      <c r="G6250" t="str">
        <f>VLOOKUP(E6250,Clustering!$A$6:$B$370,2,FALSE)</f>
        <v>Fall</v>
      </c>
      <c r="H6250">
        <f>IF('Peaker Keys'!$B$29&gt;0,MAX(0,MIN('Peaker Keys'!$B$10,B6250/'Peaker Keys'!$B$29)),0)</f>
        <v>0</v>
      </c>
      <c r="I6250">
        <f>MAX(0,MIN('Peaker Keys'!$B$10,C6250/'Peaker Keys'!$B$30))</f>
        <v>2.312010896607878E-3</v>
      </c>
      <c r="J6250">
        <f>IF('Peaker Keys'!$B$31=1,H6250,I6250)</f>
        <v>0</v>
      </c>
    </row>
    <row r="6251" spans="1:10" x14ac:dyDescent="0.25">
      <c r="A6251">
        <v>6245</v>
      </c>
      <c r="B6251">
        <v>0</v>
      </c>
      <c r="C6251">
        <v>276</v>
      </c>
      <c r="D6251">
        <f>MOD(A6251-1+'Peaker Keys'!$B$7,'Peaker Keys'!$B$5)</f>
        <v>6268</v>
      </c>
      <c r="E6251">
        <f>INT(D6251/'Peaker Keys'!$B$6)+1</f>
        <v>262</v>
      </c>
      <c r="F6251">
        <f>MOD(D6251,'Peaker Keys'!$B$6)</f>
        <v>4</v>
      </c>
      <c r="G6251" t="str">
        <f>VLOOKUP(E6251,Clustering!$A$6:$B$370,2,FALSE)</f>
        <v>Fall</v>
      </c>
      <c r="H6251">
        <f>IF('Peaker Keys'!$B$29&gt;0,MAX(0,MIN('Peaker Keys'!$B$10,B6251/'Peaker Keys'!$B$29)),0)</f>
        <v>0</v>
      </c>
      <c r="I6251">
        <f>MAX(0,MIN('Peaker Keys'!$B$10,C6251/'Peaker Keys'!$B$30))</f>
        <v>2.312010896607878E-3</v>
      </c>
      <c r="J6251">
        <f>IF('Peaker Keys'!$B$31=1,H6251,I6251)</f>
        <v>0</v>
      </c>
    </row>
    <row r="6252" spans="1:10" x14ac:dyDescent="0.25">
      <c r="A6252">
        <v>6246</v>
      </c>
      <c r="B6252">
        <v>0</v>
      </c>
      <c r="C6252">
        <v>276</v>
      </c>
      <c r="D6252">
        <f>MOD(A6252-1+'Peaker Keys'!$B$7,'Peaker Keys'!$B$5)</f>
        <v>6269</v>
      </c>
      <c r="E6252">
        <f>INT(D6252/'Peaker Keys'!$B$6)+1</f>
        <v>262</v>
      </c>
      <c r="F6252">
        <f>MOD(D6252,'Peaker Keys'!$B$6)</f>
        <v>5</v>
      </c>
      <c r="G6252" t="str">
        <f>VLOOKUP(E6252,Clustering!$A$6:$B$370,2,FALSE)</f>
        <v>Fall</v>
      </c>
      <c r="H6252">
        <f>IF('Peaker Keys'!$B$29&gt;0,MAX(0,MIN('Peaker Keys'!$B$10,B6252/'Peaker Keys'!$B$29)),0)</f>
        <v>0</v>
      </c>
      <c r="I6252">
        <f>MAX(0,MIN('Peaker Keys'!$B$10,C6252/'Peaker Keys'!$B$30))</f>
        <v>2.312010896607878E-3</v>
      </c>
      <c r="J6252">
        <f>IF('Peaker Keys'!$B$31=1,H6252,I6252)</f>
        <v>0</v>
      </c>
    </row>
    <row r="6253" spans="1:10" x14ac:dyDescent="0.25">
      <c r="A6253">
        <v>6247</v>
      </c>
      <c r="B6253">
        <v>0</v>
      </c>
      <c r="C6253">
        <v>168.5</v>
      </c>
      <c r="D6253">
        <f>MOD(A6253-1+'Peaker Keys'!$B$7,'Peaker Keys'!$B$5)</f>
        <v>6270</v>
      </c>
      <c r="E6253">
        <f>INT(D6253/'Peaker Keys'!$B$6)+1</f>
        <v>262</v>
      </c>
      <c r="F6253">
        <f>MOD(D6253,'Peaker Keys'!$B$6)</f>
        <v>6</v>
      </c>
      <c r="G6253" t="str">
        <f>VLOOKUP(E6253,Clustering!$A$6:$B$370,2,FALSE)</f>
        <v>Fall</v>
      </c>
      <c r="H6253">
        <f>IF('Peaker Keys'!$B$29&gt;0,MAX(0,MIN('Peaker Keys'!$B$10,B6253/'Peaker Keys'!$B$29)),0)</f>
        <v>0</v>
      </c>
      <c r="I6253">
        <f>MAX(0,MIN('Peaker Keys'!$B$10,C6253/'Peaker Keys'!$B$30))</f>
        <v>1.4114994060812588E-3</v>
      </c>
      <c r="J6253">
        <f>IF('Peaker Keys'!$B$31=1,H6253,I6253)</f>
        <v>0</v>
      </c>
    </row>
    <row r="6254" spans="1:10" x14ac:dyDescent="0.25">
      <c r="A6254">
        <v>6248</v>
      </c>
      <c r="B6254">
        <v>0</v>
      </c>
      <c r="C6254">
        <v>168.5</v>
      </c>
      <c r="D6254">
        <f>MOD(A6254-1+'Peaker Keys'!$B$7,'Peaker Keys'!$B$5)</f>
        <v>6271</v>
      </c>
      <c r="E6254">
        <f>INT(D6254/'Peaker Keys'!$B$6)+1</f>
        <v>262</v>
      </c>
      <c r="F6254">
        <f>MOD(D6254,'Peaker Keys'!$B$6)</f>
        <v>7</v>
      </c>
      <c r="G6254" t="str">
        <f>VLOOKUP(E6254,Clustering!$A$6:$B$370,2,FALSE)</f>
        <v>Fall</v>
      </c>
      <c r="H6254">
        <f>IF('Peaker Keys'!$B$29&gt;0,MAX(0,MIN('Peaker Keys'!$B$10,B6254/'Peaker Keys'!$B$29)),0)</f>
        <v>0</v>
      </c>
      <c r="I6254">
        <f>MAX(0,MIN('Peaker Keys'!$B$10,C6254/'Peaker Keys'!$B$30))</f>
        <v>1.4114994060812588E-3</v>
      </c>
      <c r="J6254">
        <f>IF('Peaker Keys'!$B$31=1,H6254,I6254)</f>
        <v>0</v>
      </c>
    </row>
    <row r="6255" spans="1:10" x14ac:dyDescent="0.25">
      <c r="A6255">
        <v>6249</v>
      </c>
      <c r="B6255">
        <v>0</v>
      </c>
      <c r="C6255">
        <v>168.5</v>
      </c>
      <c r="D6255">
        <f>MOD(A6255-1+'Peaker Keys'!$B$7,'Peaker Keys'!$B$5)</f>
        <v>6272</v>
      </c>
      <c r="E6255">
        <f>INT(D6255/'Peaker Keys'!$B$6)+1</f>
        <v>262</v>
      </c>
      <c r="F6255">
        <f>MOD(D6255,'Peaker Keys'!$B$6)</f>
        <v>8</v>
      </c>
      <c r="G6255" t="str">
        <f>VLOOKUP(E6255,Clustering!$A$6:$B$370,2,FALSE)</f>
        <v>Fall</v>
      </c>
      <c r="H6255">
        <f>IF('Peaker Keys'!$B$29&gt;0,MAX(0,MIN('Peaker Keys'!$B$10,B6255/'Peaker Keys'!$B$29)),0)</f>
        <v>0</v>
      </c>
      <c r="I6255">
        <f>MAX(0,MIN('Peaker Keys'!$B$10,C6255/'Peaker Keys'!$B$30))</f>
        <v>1.4114994060812588E-3</v>
      </c>
      <c r="J6255">
        <f>IF('Peaker Keys'!$B$31=1,H6255,I6255)</f>
        <v>0</v>
      </c>
    </row>
    <row r="6256" spans="1:10" x14ac:dyDescent="0.25">
      <c r="A6256">
        <v>6250</v>
      </c>
      <c r="B6256">
        <v>0</v>
      </c>
      <c r="C6256">
        <v>168.5</v>
      </c>
      <c r="D6256">
        <f>MOD(A6256-1+'Peaker Keys'!$B$7,'Peaker Keys'!$B$5)</f>
        <v>6273</v>
      </c>
      <c r="E6256">
        <f>INT(D6256/'Peaker Keys'!$B$6)+1</f>
        <v>262</v>
      </c>
      <c r="F6256">
        <f>MOD(D6256,'Peaker Keys'!$B$6)</f>
        <v>9</v>
      </c>
      <c r="G6256" t="str">
        <f>VLOOKUP(E6256,Clustering!$A$6:$B$370,2,FALSE)</f>
        <v>Fall</v>
      </c>
      <c r="H6256">
        <f>IF('Peaker Keys'!$B$29&gt;0,MAX(0,MIN('Peaker Keys'!$B$10,B6256/'Peaker Keys'!$B$29)),0)</f>
        <v>0</v>
      </c>
      <c r="I6256">
        <f>MAX(0,MIN('Peaker Keys'!$B$10,C6256/'Peaker Keys'!$B$30))</f>
        <v>1.4114994060812588E-3</v>
      </c>
      <c r="J6256">
        <f>IF('Peaker Keys'!$B$31=1,H6256,I6256)</f>
        <v>0</v>
      </c>
    </row>
    <row r="6257" spans="1:10" x14ac:dyDescent="0.25">
      <c r="A6257">
        <v>6251</v>
      </c>
      <c r="B6257">
        <v>0</v>
      </c>
      <c r="C6257">
        <v>168.5</v>
      </c>
      <c r="D6257">
        <f>MOD(A6257-1+'Peaker Keys'!$B$7,'Peaker Keys'!$B$5)</f>
        <v>6274</v>
      </c>
      <c r="E6257">
        <f>INT(D6257/'Peaker Keys'!$B$6)+1</f>
        <v>262</v>
      </c>
      <c r="F6257">
        <f>MOD(D6257,'Peaker Keys'!$B$6)</f>
        <v>10</v>
      </c>
      <c r="G6257" t="str">
        <f>VLOOKUP(E6257,Clustering!$A$6:$B$370,2,FALSE)</f>
        <v>Fall</v>
      </c>
      <c r="H6257">
        <f>IF('Peaker Keys'!$B$29&gt;0,MAX(0,MIN('Peaker Keys'!$B$10,B6257/'Peaker Keys'!$B$29)),0)</f>
        <v>0</v>
      </c>
      <c r="I6257">
        <f>MAX(0,MIN('Peaker Keys'!$B$10,C6257/'Peaker Keys'!$B$30))</f>
        <v>1.4114994060812588E-3</v>
      </c>
      <c r="J6257">
        <f>IF('Peaker Keys'!$B$31=1,H6257,I6257)</f>
        <v>0</v>
      </c>
    </row>
    <row r="6258" spans="1:10" x14ac:dyDescent="0.25">
      <c r="A6258">
        <v>6252</v>
      </c>
      <c r="B6258">
        <v>0</v>
      </c>
      <c r="C6258">
        <v>168.5</v>
      </c>
      <c r="D6258">
        <f>MOD(A6258-1+'Peaker Keys'!$B$7,'Peaker Keys'!$B$5)</f>
        <v>6275</v>
      </c>
      <c r="E6258">
        <f>INT(D6258/'Peaker Keys'!$B$6)+1</f>
        <v>262</v>
      </c>
      <c r="F6258">
        <f>MOD(D6258,'Peaker Keys'!$B$6)</f>
        <v>11</v>
      </c>
      <c r="G6258" t="str">
        <f>VLOOKUP(E6258,Clustering!$A$6:$B$370,2,FALSE)</f>
        <v>Fall</v>
      </c>
      <c r="H6258">
        <f>IF('Peaker Keys'!$B$29&gt;0,MAX(0,MIN('Peaker Keys'!$B$10,B6258/'Peaker Keys'!$B$29)),0)</f>
        <v>0</v>
      </c>
      <c r="I6258">
        <f>MAX(0,MIN('Peaker Keys'!$B$10,C6258/'Peaker Keys'!$B$30))</f>
        <v>1.4114994060812588E-3</v>
      </c>
      <c r="J6258">
        <f>IF('Peaker Keys'!$B$31=1,H6258,I6258)</f>
        <v>0</v>
      </c>
    </row>
    <row r="6259" spans="1:10" x14ac:dyDescent="0.25">
      <c r="A6259">
        <v>6253</v>
      </c>
      <c r="B6259">
        <v>0</v>
      </c>
      <c r="C6259">
        <v>168.5</v>
      </c>
      <c r="D6259">
        <f>MOD(A6259-1+'Peaker Keys'!$B$7,'Peaker Keys'!$B$5)</f>
        <v>6276</v>
      </c>
      <c r="E6259">
        <f>INT(D6259/'Peaker Keys'!$B$6)+1</f>
        <v>262</v>
      </c>
      <c r="F6259">
        <f>MOD(D6259,'Peaker Keys'!$B$6)</f>
        <v>12</v>
      </c>
      <c r="G6259" t="str">
        <f>VLOOKUP(E6259,Clustering!$A$6:$B$370,2,FALSE)</f>
        <v>Fall</v>
      </c>
      <c r="H6259">
        <f>IF('Peaker Keys'!$B$29&gt;0,MAX(0,MIN('Peaker Keys'!$B$10,B6259/'Peaker Keys'!$B$29)),0)</f>
        <v>0</v>
      </c>
      <c r="I6259">
        <f>MAX(0,MIN('Peaker Keys'!$B$10,C6259/'Peaker Keys'!$B$30))</f>
        <v>1.4114994060812588E-3</v>
      </c>
      <c r="J6259">
        <f>IF('Peaker Keys'!$B$31=1,H6259,I6259)</f>
        <v>0</v>
      </c>
    </row>
    <row r="6260" spans="1:10" x14ac:dyDescent="0.25">
      <c r="A6260">
        <v>6254</v>
      </c>
      <c r="B6260">
        <v>0</v>
      </c>
      <c r="C6260">
        <v>168.5</v>
      </c>
      <c r="D6260">
        <f>MOD(A6260-1+'Peaker Keys'!$B$7,'Peaker Keys'!$B$5)</f>
        <v>6277</v>
      </c>
      <c r="E6260">
        <f>INT(D6260/'Peaker Keys'!$B$6)+1</f>
        <v>262</v>
      </c>
      <c r="F6260">
        <f>MOD(D6260,'Peaker Keys'!$B$6)</f>
        <v>13</v>
      </c>
      <c r="G6260" t="str">
        <f>VLOOKUP(E6260,Clustering!$A$6:$B$370,2,FALSE)</f>
        <v>Fall</v>
      </c>
      <c r="H6260">
        <f>IF('Peaker Keys'!$B$29&gt;0,MAX(0,MIN('Peaker Keys'!$B$10,B6260/'Peaker Keys'!$B$29)),0)</f>
        <v>0</v>
      </c>
      <c r="I6260">
        <f>MAX(0,MIN('Peaker Keys'!$B$10,C6260/'Peaker Keys'!$B$30))</f>
        <v>1.4114994060812588E-3</v>
      </c>
      <c r="J6260">
        <f>IF('Peaker Keys'!$B$31=1,H6260,I6260)</f>
        <v>0</v>
      </c>
    </row>
    <row r="6261" spans="1:10" x14ac:dyDescent="0.25">
      <c r="A6261">
        <v>6255</v>
      </c>
      <c r="B6261">
        <v>0</v>
      </c>
      <c r="C6261">
        <v>168.5</v>
      </c>
      <c r="D6261">
        <f>MOD(A6261-1+'Peaker Keys'!$B$7,'Peaker Keys'!$B$5)</f>
        <v>6278</v>
      </c>
      <c r="E6261">
        <f>INT(D6261/'Peaker Keys'!$B$6)+1</f>
        <v>262</v>
      </c>
      <c r="F6261">
        <f>MOD(D6261,'Peaker Keys'!$B$6)</f>
        <v>14</v>
      </c>
      <c r="G6261" t="str">
        <f>VLOOKUP(E6261,Clustering!$A$6:$B$370,2,FALSE)</f>
        <v>Fall</v>
      </c>
      <c r="H6261">
        <f>IF('Peaker Keys'!$B$29&gt;0,MAX(0,MIN('Peaker Keys'!$B$10,B6261/'Peaker Keys'!$B$29)),0)</f>
        <v>0</v>
      </c>
      <c r="I6261">
        <f>MAX(0,MIN('Peaker Keys'!$B$10,C6261/'Peaker Keys'!$B$30))</f>
        <v>1.4114994060812588E-3</v>
      </c>
      <c r="J6261">
        <f>IF('Peaker Keys'!$B$31=1,H6261,I6261)</f>
        <v>0</v>
      </c>
    </row>
    <row r="6262" spans="1:10" x14ac:dyDescent="0.25">
      <c r="A6262">
        <v>6256</v>
      </c>
      <c r="B6262">
        <v>0</v>
      </c>
      <c r="C6262">
        <v>276</v>
      </c>
      <c r="D6262">
        <f>MOD(A6262-1+'Peaker Keys'!$B$7,'Peaker Keys'!$B$5)</f>
        <v>6279</v>
      </c>
      <c r="E6262">
        <f>INT(D6262/'Peaker Keys'!$B$6)+1</f>
        <v>262</v>
      </c>
      <c r="F6262">
        <f>MOD(D6262,'Peaker Keys'!$B$6)</f>
        <v>15</v>
      </c>
      <c r="G6262" t="str">
        <f>VLOOKUP(E6262,Clustering!$A$6:$B$370,2,FALSE)</f>
        <v>Fall</v>
      </c>
      <c r="H6262">
        <f>IF('Peaker Keys'!$B$29&gt;0,MAX(0,MIN('Peaker Keys'!$B$10,B6262/'Peaker Keys'!$B$29)),0)</f>
        <v>0</v>
      </c>
      <c r="I6262">
        <f>MAX(0,MIN('Peaker Keys'!$B$10,C6262/'Peaker Keys'!$B$30))</f>
        <v>2.312010896607878E-3</v>
      </c>
      <c r="J6262">
        <f>IF('Peaker Keys'!$B$31=1,H6262,I6262)</f>
        <v>0</v>
      </c>
    </row>
    <row r="6263" spans="1:10" x14ac:dyDescent="0.25">
      <c r="A6263">
        <v>6257</v>
      </c>
      <c r="B6263">
        <v>0</v>
      </c>
      <c r="C6263">
        <v>529.70000000000005</v>
      </c>
      <c r="D6263">
        <f>MOD(A6263-1+'Peaker Keys'!$B$7,'Peaker Keys'!$B$5)</f>
        <v>6280</v>
      </c>
      <c r="E6263">
        <f>INT(D6263/'Peaker Keys'!$B$6)+1</f>
        <v>262</v>
      </c>
      <c r="F6263">
        <f>MOD(D6263,'Peaker Keys'!$B$6)</f>
        <v>16</v>
      </c>
      <c r="G6263" t="str">
        <f>VLOOKUP(E6263,Clustering!$A$6:$B$370,2,FALSE)</f>
        <v>Fall</v>
      </c>
      <c r="H6263">
        <f>IF('Peaker Keys'!$B$29&gt;0,MAX(0,MIN('Peaker Keys'!$B$10,B6263/'Peaker Keys'!$B$29)),0)</f>
        <v>0</v>
      </c>
      <c r="I6263">
        <f>MAX(0,MIN('Peaker Keys'!$B$10,C6263/'Peaker Keys'!$B$30))</f>
        <v>4.4372180142506993E-3</v>
      </c>
      <c r="J6263">
        <f>IF('Peaker Keys'!$B$31=1,H6263,I6263)</f>
        <v>0</v>
      </c>
    </row>
    <row r="6264" spans="1:10" x14ac:dyDescent="0.25">
      <c r="A6264">
        <v>6258</v>
      </c>
      <c r="B6264">
        <v>0</v>
      </c>
      <c r="C6264">
        <v>2448.4</v>
      </c>
      <c r="D6264">
        <f>MOD(A6264-1+'Peaker Keys'!$B$7,'Peaker Keys'!$B$5)</f>
        <v>6281</v>
      </c>
      <c r="E6264">
        <f>INT(D6264/'Peaker Keys'!$B$6)+1</f>
        <v>262</v>
      </c>
      <c r="F6264">
        <f>MOD(D6264,'Peaker Keys'!$B$6)</f>
        <v>17</v>
      </c>
      <c r="G6264" t="str">
        <f>VLOOKUP(E6264,Clustering!$A$6:$B$370,2,FALSE)</f>
        <v>Fall</v>
      </c>
      <c r="H6264">
        <f>IF('Peaker Keys'!$B$29&gt;0,MAX(0,MIN('Peaker Keys'!$B$10,B6264/'Peaker Keys'!$B$29)),0)</f>
        <v>0</v>
      </c>
      <c r="I6264">
        <f>MAX(0,MIN('Peaker Keys'!$B$10,C6264/'Peaker Keys'!$B$30))</f>
        <v>2.0509882171212784E-2</v>
      </c>
      <c r="J6264">
        <f>IF('Peaker Keys'!$B$31=1,H6264,I6264)</f>
        <v>0</v>
      </c>
    </row>
    <row r="6265" spans="1:10" x14ac:dyDescent="0.25">
      <c r="A6265">
        <v>6259</v>
      </c>
      <c r="B6265">
        <v>0</v>
      </c>
      <c r="C6265">
        <v>4618.1000000000004</v>
      </c>
      <c r="D6265">
        <f>MOD(A6265-1+'Peaker Keys'!$B$7,'Peaker Keys'!$B$5)</f>
        <v>6282</v>
      </c>
      <c r="E6265">
        <f>INT(D6265/'Peaker Keys'!$B$6)+1</f>
        <v>262</v>
      </c>
      <c r="F6265">
        <f>MOD(D6265,'Peaker Keys'!$B$6)</f>
        <v>18</v>
      </c>
      <c r="G6265" t="str">
        <f>VLOOKUP(E6265,Clustering!$A$6:$B$370,2,FALSE)</f>
        <v>Fall</v>
      </c>
      <c r="H6265">
        <f>IF('Peaker Keys'!$B$29&gt;0,MAX(0,MIN('Peaker Keys'!$B$10,B6265/'Peaker Keys'!$B$29)),0)</f>
        <v>0</v>
      </c>
      <c r="I6265">
        <f>MAX(0,MIN('Peaker Keys'!$B$10,C6265/'Peaker Keys'!$B$30))</f>
        <v>3.8685135947916095E-2</v>
      </c>
      <c r="J6265">
        <f>IF('Peaker Keys'!$B$31=1,H6265,I6265)</f>
        <v>0</v>
      </c>
    </row>
    <row r="6266" spans="1:10" x14ac:dyDescent="0.25">
      <c r="A6266">
        <v>6260</v>
      </c>
      <c r="B6266">
        <v>0</v>
      </c>
      <c r="C6266">
        <v>5570.6</v>
      </c>
      <c r="D6266">
        <f>MOD(A6266-1+'Peaker Keys'!$B$7,'Peaker Keys'!$B$5)</f>
        <v>6283</v>
      </c>
      <c r="E6266">
        <f>INT(D6266/'Peaker Keys'!$B$6)+1</f>
        <v>262</v>
      </c>
      <c r="F6266">
        <f>MOD(D6266,'Peaker Keys'!$B$6)</f>
        <v>19</v>
      </c>
      <c r="G6266" t="str">
        <f>VLOOKUP(E6266,Clustering!$A$6:$B$370,2,FALSE)</f>
        <v>Fall</v>
      </c>
      <c r="H6266">
        <f>IF('Peaker Keys'!$B$29&gt;0,MAX(0,MIN('Peaker Keys'!$B$10,B6266/'Peaker Keys'!$B$29)),0)</f>
        <v>0</v>
      </c>
      <c r="I6266">
        <f>MAX(0,MIN('Peaker Keys'!$B$10,C6266/'Peaker Keys'!$B$30))</f>
        <v>4.6664086596535669E-2</v>
      </c>
      <c r="J6266">
        <f>IF('Peaker Keys'!$B$31=1,H6266,I6266)</f>
        <v>0</v>
      </c>
    </row>
    <row r="6267" spans="1:10" x14ac:dyDescent="0.25">
      <c r="A6267">
        <v>6261</v>
      </c>
      <c r="B6267">
        <v>0</v>
      </c>
      <c r="C6267">
        <v>4551.5</v>
      </c>
      <c r="D6267">
        <f>MOD(A6267-1+'Peaker Keys'!$B$7,'Peaker Keys'!$B$5)</f>
        <v>6284</v>
      </c>
      <c r="E6267">
        <f>INT(D6267/'Peaker Keys'!$B$6)+1</f>
        <v>262</v>
      </c>
      <c r="F6267">
        <f>MOD(D6267,'Peaker Keys'!$B$6)</f>
        <v>20</v>
      </c>
      <c r="G6267" t="str">
        <f>VLOOKUP(E6267,Clustering!$A$6:$B$370,2,FALSE)</f>
        <v>Fall</v>
      </c>
      <c r="H6267">
        <f>IF('Peaker Keys'!$B$29&gt;0,MAX(0,MIN('Peaker Keys'!$B$10,B6267/'Peaker Keys'!$B$29)),0)</f>
        <v>0</v>
      </c>
      <c r="I6267">
        <f>MAX(0,MIN('Peaker Keys'!$B$10,C6267/'Peaker Keys'!$B$30))</f>
        <v>3.8127237666343315E-2</v>
      </c>
      <c r="J6267">
        <f>IF('Peaker Keys'!$B$31=1,H6267,I6267)</f>
        <v>0</v>
      </c>
    </row>
    <row r="6268" spans="1:10" x14ac:dyDescent="0.25">
      <c r="A6268">
        <v>6262</v>
      </c>
      <c r="B6268">
        <v>0</v>
      </c>
      <c r="C6268">
        <v>1404.4</v>
      </c>
      <c r="D6268">
        <f>MOD(A6268-1+'Peaker Keys'!$B$7,'Peaker Keys'!$B$5)</f>
        <v>6285</v>
      </c>
      <c r="E6268">
        <f>INT(D6268/'Peaker Keys'!$B$6)+1</f>
        <v>262</v>
      </c>
      <c r="F6268">
        <f>MOD(D6268,'Peaker Keys'!$B$6)</f>
        <v>21</v>
      </c>
      <c r="G6268" t="str">
        <f>VLOOKUP(E6268,Clustering!$A$6:$B$370,2,FALSE)</f>
        <v>Fall</v>
      </c>
      <c r="H6268">
        <f>IF('Peaker Keys'!$B$29&gt;0,MAX(0,MIN('Peaker Keys'!$B$10,B6268/'Peaker Keys'!$B$29)),0)</f>
        <v>0</v>
      </c>
      <c r="I6268">
        <f>MAX(0,MIN('Peaker Keys'!$B$10,C6268/'Peaker Keys'!$B$30))</f>
        <v>1.1764449649261245E-2</v>
      </c>
      <c r="J6268">
        <f>IF('Peaker Keys'!$B$31=1,H6268,I6268)</f>
        <v>0</v>
      </c>
    </row>
    <row r="6269" spans="1:10" x14ac:dyDescent="0.25">
      <c r="A6269">
        <v>6263</v>
      </c>
      <c r="B6269">
        <v>0</v>
      </c>
      <c r="C6269">
        <v>159.1</v>
      </c>
      <c r="D6269">
        <f>MOD(A6269-1+'Peaker Keys'!$B$7,'Peaker Keys'!$B$5)</f>
        <v>6286</v>
      </c>
      <c r="E6269">
        <f>INT(D6269/'Peaker Keys'!$B$6)+1</f>
        <v>262</v>
      </c>
      <c r="F6269">
        <f>MOD(D6269,'Peaker Keys'!$B$6)</f>
        <v>22</v>
      </c>
      <c r="G6269" t="str">
        <f>VLOOKUP(E6269,Clustering!$A$6:$B$370,2,FALSE)</f>
        <v>Fall</v>
      </c>
      <c r="H6269">
        <f>IF('Peaker Keys'!$B$29&gt;0,MAX(0,MIN('Peaker Keys'!$B$10,B6269/'Peaker Keys'!$B$29)),0)</f>
        <v>0</v>
      </c>
      <c r="I6269">
        <f>MAX(0,MIN('Peaker Keys'!$B$10,C6269/'Peaker Keys'!$B$30))</f>
        <v>1.3327570059793962E-3</v>
      </c>
      <c r="J6269">
        <f>IF('Peaker Keys'!$B$31=1,H6269,I6269)</f>
        <v>0</v>
      </c>
    </row>
    <row r="6270" spans="1:10" x14ac:dyDescent="0.25">
      <c r="A6270">
        <v>6264</v>
      </c>
      <c r="B6270">
        <v>0</v>
      </c>
      <c r="C6270">
        <v>147.6</v>
      </c>
      <c r="D6270">
        <f>MOD(A6270-1+'Peaker Keys'!$B$7,'Peaker Keys'!$B$5)</f>
        <v>6287</v>
      </c>
      <c r="E6270">
        <f>INT(D6270/'Peaker Keys'!$B$6)+1</f>
        <v>262</v>
      </c>
      <c r="F6270">
        <f>MOD(D6270,'Peaker Keys'!$B$6)</f>
        <v>23</v>
      </c>
      <c r="G6270" t="str">
        <f>VLOOKUP(E6270,Clustering!$A$6:$B$370,2,FALSE)</f>
        <v>Fall</v>
      </c>
      <c r="H6270">
        <f>IF('Peaker Keys'!$B$29&gt;0,MAX(0,MIN('Peaker Keys'!$B$10,B6270/'Peaker Keys'!$B$29)),0)</f>
        <v>0</v>
      </c>
      <c r="I6270">
        <f>MAX(0,MIN('Peaker Keys'!$B$10,C6270/'Peaker Keys'!$B$30))</f>
        <v>1.2364232186207345E-3</v>
      </c>
      <c r="J6270">
        <f>IF('Peaker Keys'!$B$31=1,H6270,I6270)</f>
        <v>0</v>
      </c>
    </row>
    <row r="6271" spans="1:10" x14ac:dyDescent="0.25">
      <c r="A6271">
        <v>6265</v>
      </c>
      <c r="B6271">
        <v>0</v>
      </c>
      <c r="C6271">
        <v>95.5</v>
      </c>
      <c r="D6271">
        <f>MOD(A6271-1+'Peaker Keys'!$B$7,'Peaker Keys'!$B$5)</f>
        <v>6288</v>
      </c>
      <c r="E6271">
        <f>INT(D6271/'Peaker Keys'!$B$6)+1</f>
        <v>263</v>
      </c>
      <c r="F6271">
        <f>MOD(D6271,'Peaker Keys'!$B$6)</f>
        <v>0</v>
      </c>
      <c r="G6271" t="str">
        <f>VLOOKUP(E6271,Clustering!$A$6:$B$370,2,FALSE)</f>
        <v>Spring</v>
      </c>
      <c r="H6271">
        <f>IF('Peaker Keys'!$B$29&gt;0,MAX(0,MIN('Peaker Keys'!$B$10,B6271/'Peaker Keys'!$B$29)),0)</f>
        <v>0</v>
      </c>
      <c r="I6271">
        <f>MAX(0,MIN('Peaker Keys'!$B$10,C6271/'Peaker Keys'!$B$30))</f>
        <v>7.9998927763062441E-4</v>
      </c>
      <c r="J6271">
        <f>IF('Peaker Keys'!$B$31=1,H6271,I6271)</f>
        <v>0</v>
      </c>
    </row>
    <row r="6272" spans="1:10" x14ac:dyDescent="0.25">
      <c r="A6272">
        <v>6266</v>
      </c>
      <c r="B6272">
        <v>0</v>
      </c>
      <c r="C6272">
        <v>95.5</v>
      </c>
      <c r="D6272">
        <f>MOD(A6272-1+'Peaker Keys'!$B$7,'Peaker Keys'!$B$5)</f>
        <v>6289</v>
      </c>
      <c r="E6272">
        <f>INT(D6272/'Peaker Keys'!$B$6)+1</f>
        <v>263</v>
      </c>
      <c r="F6272">
        <f>MOD(D6272,'Peaker Keys'!$B$6)</f>
        <v>1</v>
      </c>
      <c r="G6272" t="str">
        <f>VLOOKUP(E6272,Clustering!$A$6:$B$370,2,FALSE)</f>
        <v>Spring</v>
      </c>
      <c r="H6272">
        <f>IF('Peaker Keys'!$B$29&gt;0,MAX(0,MIN('Peaker Keys'!$B$10,B6272/'Peaker Keys'!$B$29)),0)</f>
        <v>0</v>
      </c>
      <c r="I6272">
        <f>MAX(0,MIN('Peaker Keys'!$B$10,C6272/'Peaker Keys'!$B$30))</f>
        <v>7.9998927763062441E-4</v>
      </c>
      <c r="J6272">
        <f>IF('Peaker Keys'!$B$31=1,H6272,I6272)</f>
        <v>0</v>
      </c>
    </row>
    <row r="6273" spans="1:10" x14ac:dyDescent="0.25">
      <c r="A6273">
        <v>6267</v>
      </c>
      <c r="B6273">
        <v>0</v>
      </c>
      <c r="C6273">
        <v>95.5</v>
      </c>
      <c r="D6273">
        <f>MOD(A6273-1+'Peaker Keys'!$B$7,'Peaker Keys'!$B$5)</f>
        <v>6290</v>
      </c>
      <c r="E6273">
        <f>INT(D6273/'Peaker Keys'!$B$6)+1</f>
        <v>263</v>
      </c>
      <c r="F6273">
        <f>MOD(D6273,'Peaker Keys'!$B$6)</f>
        <v>2</v>
      </c>
      <c r="G6273" t="str">
        <f>VLOOKUP(E6273,Clustering!$A$6:$B$370,2,FALSE)</f>
        <v>Spring</v>
      </c>
      <c r="H6273">
        <f>IF('Peaker Keys'!$B$29&gt;0,MAX(0,MIN('Peaker Keys'!$B$10,B6273/'Peaker Keys'!$B$29)),0)</f>
        <v>0</v>
      </c>
      <c r="I6273">
        <f>MAX(0,MIN('Peaker Keys'!$B$10,C6273/'Peaker Keys'!$B$30))</f>
        <v>7.9998927763062441E-4</v>
      </c>
      <c r="J6273">
        <f>IF('Peaker Keys'!$B$31=1,H6273,I6273)</f>
        <v>0</v>
      </c>
    </row>
    <row r="6274" spans="1:10" x14ac:dyDescent="0.25">
      <c r="A6274">
        <v>6268</v>
      </c>
      <c r="B6274">
        <v>0</v>
      </c>
      <c r="C6274">
        <v>95.5</v>
      </c>
      <c r="D6274">
        <f>MOD(A6274-1+'Peaker Keys'!$B$7,'Peaker Keys'!$B$5)</f>
        <v>6291</v>
      </c>
      <c r="E6274">
        <f>INT(D6274/'Peaker Keys'!$B$6)+1</f>
        <v>263</v>
      </c>
      <c r="F6274">
        <f>MOD(D6274,'Peaker Keys'!$B$6)</f>
        <v>3</v>
      </c>
      <c r="G6274" t="str">
        <f>VLOOKUP(E6274,Clustering!$A$6:$B$370,2,FALSE)</f>
        <v>Spring</v>
      </c>
      <c r="H6274">
        <f>IF('Peaker Keys'!$B$29&gt;0,MAX(0,MIN('Peaker Keys'!$B$10,B6274/'Peaker Keys'!$B$29)),0)</f>
        <v>0</v>
      </c>
      <c r="I6274">
        <f>MAX(0,MIN('Peaker Keys'!$B$10,C6274/'Peaker Keys'!$B$30))</f>
        <v>7.9998927763062441E-4</v>
      </c>
      <c r="J6274">
        <f>IF('Peaker Keys'!$B$31=1,H6274,I6274)</f>
        <v>0</v>
      </c>
    </row>
    <row r="6275" spans="1:10" x14ac:dyDescent="0.25">
      <c r="A6275">
        <v>6269</v>
      </c>
      <c r="B6275">
        <v>0</v>
      </c>
      <c r="C6275">
        <v>95.5</v>
      </c>
      <c r="D6275">
        <f>MOD(A6275-1+'Peaker Keys'!$B$7,'Peaker Keys'!$B$5)</f>
        <v>6292</v>
      </c>
      <c r="E6275">
        <f>INT(D6275/'Peaker Keys'!$B$6)+1</f>
        <v>263</v>
      </c>
      <c r="F6275">
        <f>MOD(D6275,'Peaker Keys'!$B$6)</f>
        <v>4</v>
      </c>
      <c r="G6275" t="str">
        <f>VLOOKUP(E6275,Clustering!$A$6:$B$370,2,FALSE)</f>
        <v>Spring</v>
      </c>
      <c r="H6275">
        <f>IF('Peaker Keys'!$B$29&gt;0,MAX(0,MIN('Peaker Keys'!$B$10,B6275/'Peaker Keys'!$B$29)),0)</f>
        <v>0</v>
      </c>
      <c r="I6275">
        <f>MAX(0,MIN('Peaker Keys'!$B$10,C6275/'Peaker Keys'!$B$30))</f>
        <v>7.9998927763062441E-4</v>
      </c>
      <c r="J6275">
        <f>IF('Peaker Keys'!$B$31=1,H6275,I6275)</f>
        <v>0</v>
      </c>
    </row>
    <row r="6276" spans="1:10" x14ac:dyDescent="0.25">
      <c r="A6276">
        <v>6270</v>
      </c>
      <c r="B6276">
        <v>0</v>
      </c>
      <c r="C6276">
        <v>95.5</v>
      </c>
      <c r="D6276">
        <f>MOD(A6276-1+'Peaker Keys'!$B$7,'Peaker Keys'!$B$5)</f>
        <v>6293</v>
      </c>
      <c r="E6276">
        <f>INT(D6276/'Peaker Keys'!$B$6)+1</f>
        <v>263</v>
      </c>
      <c r="F6276">
        <f>MOD(D6276,'Peaker Keys'!$B$6)</f>
        <v>5</v>
      </c>
      <c r="G6276" t="str">
        <f>VLOOKUP(E6276,Clustering!$A$6:$B$370,2,FALSE)</f>
        <v>Spring</v>
      </c>
      <c r="H6276">
        <f>IF('Peaker Keys'!$B$29&gt;0,MAX(0,MIN('Peaker Keys'!$B$10,B6276/'Peaker Keys'!$B$29)),0)</f>
        <v>0</v>
      </c>
      <c r="I6276">
        <f>MAX(0,MIN('Peaker Keys'!$B$10,C6276/'Peaker Keys'!$B$30))</f>
        <v>7.9998927763062441E-4</v>
      </c>
      <c r="J6276">
        <f>IF('Peaker Keys'!$B$31=1,H6276,I6276)</f>
        <v>0</v>
      </c>
    </row>
    <row r="6277" spans="1:10" x14ac:dyDescent="0.25">
      <c r="A6277">
        <v>6271</v>
      </c>
      <c r="B6277">
        <v>0</v>
      </c>
      <c r="C6277">
        <v>95.5</v>
      </c>
      <c r="D6277">
        <f>MOD(A6277-1+'Peaker Keys'!$B$7,'Peaker Keys'!$B$5)</f>
        <v>6294</v>
      </c>
      <c r="E6277">
        <f>INT(D6277/'Peaker Keys'!$B$6)+1</f>
        <v>263</v>
      </c>
      <c r="F6277">
        <f>MOD(D6277,'Peaker Keys'!$B$6)</f>
        <v>6</v>
      </c>
      <c r="G6277" t="str">
        <f>VLOOKUP(E6277,Clustering!$A$6:$B$370,2,FALSE)</f>
        <v>Spring</v>
      </c>
      <c r="H6277">
        <f>IF('Peaker Keys'!$B$29&gt;0,MAX(0,MIN('Peaker Keys'!$B$10,B6277/'Peaker Keys'!$B$29)),0)</f>
        <v>0</v>
      </c>
      <c r="I6277">
        <f>MAX(0,MIN('Peaker Keys'!$B$10,C6277/'Peaker Keys'!$B$30))</f>
        <v>7.9998927763062441E-4</v>
      </c>
      <c r="J6277">
        <f>IF('Peaker Keys'!$B$31=1,H6277,I6277)</f>
        <v>0</v>
      </c>
    </row>
    <row r="6278" spans="1:10" x14ac:dyDescent="0.25">
      <c r="A6278">
        <v>6272</v>
      </c>
      <c r="B6278">
        <v>0</v>
      </c>
      <c r="C6278">
        <v>95.5</v>
      </c>
      <c r="D6278">
        <f>MOD(A6278-1+'Peaker Keys'!$B$7,'Peaker Keys'!$B$5)</f>
        <v>6295</v>
      </c>
      <c r="E6278">
        <f>INT(D6278/'Peaker Keys'!$B$6)+1</f>
        <v>263</v>
      </c>
      <c r="F6278">
        <f>MOD(D6278,'Peaker Keys'!$B$6)</f>
        <v>7</v>
      </c>
      <c r="G6278" t="str">
        <f>VLOOKUP(E6278,Clustering!$A$6:$B$370,2,FALSE)</f>
        <v>Spring</v>
      </c>
      <c r="H6278">
        <f>IF('Peaker Keys'!$B$29&gt;0,MAX(0,MIN('Peaker Keys'!$B$10,B6278/'Peaker Keys'!$B$29)),0)</f>
        <v>0</v>
      </c>
      <c r="I6278">
        <f>MAX(0,MIN('Peaker Keys'!$B$10,C6278/'Peaker Keys'!$B$30))</f>
        <v>7.9998927763062441E-4</v>
      </c>
      <c r="J6278">
        <f>IF('Peaker Keys'!$B$31=1,H6278,I6278)</f>
        <v>0</v>
      </c>
    </row>
    <row r="6279" spans="1:10" x14ac:dyDescent="0.25">
      <c r="A6279">
        <v>6273</v>
      </c>
      <c r="B6279">
        <v>0</v>
      </c>
      <c r="C6279">
        <v>95.5</v>
      </c>
      <c r="D6279">
        <f>MOD(A6279-1+'Peaker Keys'!$B$7,'Peaker Keys'!$B$5)</f>
        <v>6296</v>
      </c>
      <c r="E6279">
        <f>INT(D6279/'Peaker Keys'!$B$6)+1</f>
        <v>263</v>
      </c>
      <c r="F6279">
        <f>MOD(D6279,'Peaker Keys'!$B$6)</f>
        <v>8</v>
      </c>
      <c r="G6279" t="str">
        <f>VLOOKUP(E6279,Clustering!$A$6:$B$370,2,FALSE)</f>
        <v>Spring</v>
      </c>
      <c r="H6279">
        <f>IF('Peaker Keys'!$B$29&gt;0,MAX(0,MIN('Peaker Keys'!$B$10,B6279/'Peaker Keys'!$B$29)),0)</f>
        <v>0</v>
      </c>
      <c r="I6279">
        <f>MAX(0,MIN('Peaker Keys'!$B$10,C6279/'Peaker Keys'!$B$30))</f>
        <v>7.9998927763062441E-4</v>
      </c>
      <c r="J6279">
        <f>IF('Peaker Keys'!$B$31=1,H6279,I6279)</f>
        <v>0</v>
      </c>
    </row>
    <row r="6280" spans="1:10" x14ac:dyDescent="0.25">
      <c r="A6280">
        <v>6274</v>
      </c>
      <c r="B6280">
        <v>0</v>
      </c>
      <c r="C6280">
        <v>159.1</v>
      </c>
      <c r="D6280">
        <f>MOD(A6280-1+'Peaker Keys'!$B$7,'Peaker Keys'!$B$5)</f>
        <v>6297</v>
      </c>
      <c r="E6280">
        <f>INT(D6280/'Peaker Keys'!$B$6)+1</f>
        <v>263</v>
      </c>
      <c r="F6280">
        <f>MOD(D6280,'Peaker Keys'!$B$6)</f>
        <v>9</v>
      </c>
      <c r="G6280" t="str">
        <f>VLOOKUP(E6280,Clustering!$A$6:$B$370,2,FALSE)</f>
        <v>Spring</v>
      </c>
      <c r="H6280">
        <f>IF('Peaker Keys'!$B$29&gt;0,MAX(0,MIN('Peaker Keys'!$B$10,B6280/'Peaker Keys'!$B$29)),0)</f>
        <v>0</v>
      </c>
      <c r="I6280">
        <f>MAX(0,MIN('Peaker Keys'!$B$10,C6280/'Peaker Keys'!$B$30))</f>
        <v>1.3327570059793962E-3</v>
      </c>
      <c r="J6280">
        <f>IF('Peaker Keys'!$B$31=1,H6280,I6280)</f>
        <v>0</v>
      </c>
    </row>
    <row r="6281" spans="1:10" x14ac:dyDescent="0.25">
      <c r="A6281">
        <v>6275</v>
      </c>
      <c r="B6281">
        <v>0</v>
      </c>
      <c r="C6281">
        <v>159.1</v>
      </c>
      <c r="D6281">
        <f>MOD(A6281-1+'Peaker Keys'!$B$7,'Peaker Keys'!$B$5)</f>
        <v>6298</v>
      </c>
      <c r="E6281">
        <f>INT(D6281/'Peaker Keys'!$B$6)+1</f>
        <v>263</v>
      </c>
      <c r="F6281">
        <f>MOD(D6281,'Peaker Keys'!$B$6)</f>
        <v>10</v>
      </c>
      <c r="G6281" t="str">
        <f>VLOOKUP(E6281,Clustering!$A$6:$B$370,2,FALSE)</f>
        <v>Spring</v>
      </c>
      <c r="H6281">
        <f>IF('Peaker Keys'!$B$29&gt;0,MAX(0,MIN('Peaker Keys'!$B$10,B6281/'Peaker Keys'!$B$29)),0)</f>
        <v>0</v>
      </c>
      <c r="I6281">
        <f>MAX(0,MIN('Peaker Keys'!$B$10,C6281/'Peaker Keys'!$B$30))</f>
        <v>1.3327570059793962E-3</v>
      </c>
      <c r="J6281">
        <f>IF('Peaker Keys'!$B$31=1,H6281,I6281)</f>
        <v>0</v>
      </c>
    </row>
    <row r="6282" spans="1:10" x14ac:dyDescent="0.25">
      <c r="A6282">
        <v>6276</v>
      </c>
      <c r="B6282">
        <v>0</v>
      </c>
      <c r="C6282">
        <v>159.1</v>
      </c>
      <c r="D6282">
        <f>MOD(A6282-1+'Peaker Keys'!$B$7,'Peaker Keys'!$B$5)</f>
        <v>6299</v>
      </c>
      <c r="E6282">
        <f>INT(D6282/'Peaker Keys'!$B$6)+1</f>
        <v>263</v>
      </c>
      <c r="F6282">
        <f>MOD(D6282,'Peaker Keys'!$B$6)</f>
        <v>11</v>
      </c>
      <c r="G6282" t="str">
        <f>VLOOKUP(E6282,Clustering!$A$6:$B$370,2,FALSE)</f>
        <v>Spring</v>
      </c>
      <c r="H6282">
        <f>IF('Peaker Keys'!$B$29&gt;0,MAX(0,MIN('Peaker Keys'!$B$10,B6282/'Peaker Keys'!$B$29)),0)</f>
        <v>0</v>
      </c>
      <c r="I6282">
        <f>MAX(0,MIN('Peaker Keys'!$B$10,C6282/'Peaker Keys'!$B$30))</f>
        <v>1.3327570059793962E-3</v>
      </c>
      <c r="J6282">
        <f>IF('Peaker Keys'!$B$31=1,H6282,I6282)</f>
        <v>0</v>
      </c>
    </row>
    <row r="6283" spans="1:10" x14ac:dyDescent="0.25">
      <c r="A6283">
        <v>6277</v>
      </c>
      <c r="B6283">
        <v>0</v>
      </c>
      <c r="C6283">
        <v>159.1</v>
      </c>
      <c r="D6283">
        <f>MOD(A6283-1+'Peaker Keys'!$B$7,'Peaker Keys'!$B$5)</f>
        <v>6300</v>
      </c>
      <c r="E6283">
        <f>INT(D6283/'Peaker Keys'!$B$6)+1</f>
        <v>263</v>
      </c>
      <c r="F6283">
        <f>MOD(D6283,'Peaker Keys'!$B$6)</f>
        <v>12</v>
      </c>
      <c r="G6283" t="str">
        <f>VLOOKUP(E6283,Clustering!$A$6:$B$370,2,FALSE)</f>
        <v>Spring</v>
      </c>
      <c r="H6283">
        <f>IF('Peaker Keys'!$B$29&gt;0,MAX(0,MIN('Peaker Keys'!$B$10,B6283/'Peaker Keys'!$B$29)),0)</f>
        <v>0</v>
      </c>
      <c r="I6283">
        <f>MAX(0,MIN('Peaker Keys'!$B$10,C6283/'Peaker Keys'!$B$30))</f>
        <v>1.3327570059793962E-3</v>
      </c>
      <c r="J6283">
        <f>IF('Peaker Keys'!$B$31=1,H6283,I6283)</f>
        <v>0</v>
      </c>
    </row>
    <row r="6284" spans="1:10" x14ac:dyDescent="0.25">
      <c r="A6284">
        <v>6278</v>
      </c>
      <c r="B6284">
        <v>0</v>
      </c>
      <c r="C6284">
        <v>159.1</v>
      </c>
      <c r="D6284">
        <f>MOD(A6284-1+'Peaker Keys'!$B$7,'Peaker Keys'!$B$5)</f>
        <v>6301</v>
      </c>
      <c r="E6284">
        <f>INT(D6284/'Peaker Keys'!$B$6)+1</f>
        <v>263</v>
      </c>
      <c r="F6284">
        <f>MOD(D6284,'Peaker Keys'!$B$6)</f>
        <v>13</v>
      </c>
      <c r="G6284" t="str">
        <f>VLOOKUP(E6284,Clustering!$A$6:$B$370,2,FALSE)</f>
        <v>Spring</v>
      </c>
      <c r="H6284">
        <f>IF('Peaker Keys'!$B$29&gt;0,MAX(0,MIN('Peaker Keys'!$B$10,B6284/'Peaker Keys'!$B$29)),0)</f>
        <v>0</v>
      </c>
      <c r="I6284">
        <f>MAX(0,MIN('Peaker Keys'!$B$10,C6284/'Peaker Keys'!$B$30))</f>
        <v>1.3327570059793962E-3</v>
      </c>
      <c r="J6284">
        <f>IF('Peaker Keys'!$B$31=1,H6284,I6284)</f>
        <v>0</v>
      </c>
    </row>
    <row r="6285" spans="1:10" x14ac:dyDescent="0.25">
      <c r="A6285">
        <v>6279</v>
      </c>
      <c r="B6285">
        <v>0</v>
      </c>
      <c r="C6285">
        <v>159.1</v>
      </c>
      <c r="D6285">
        <f>MOD(A6285-1+'Peaker Keys'!$B$7,'Peaker Keys'!$B$5)</f>
        <v>6302</v>
      </c>
      <c r="E6285">
        <f>INT(D6285/'Peaker Keys'!$B$6)+1</f>
        <v>263</v>
      </c>
      <c r="F6285">
        <f>MOD(D6285,'Peaker Keys'!$B$6)</f>
        <v>14</v>
      </c>
      <c r="G6285" t="str">
        <f>VLOOKUP(E6285,Clustering!$A$6:$B$370,2,FALSE)</f>
        <v>Spring</v>
      </c>
      <c r="H6285">
        <f>IF('Peaker Keys'!$B$29&gt;0,MAX(0,MIN('Peaker Keys'!$B$10,B6285/'Peaker Keys'!$B$29)),0)</f>
        <v>0</v>
      </c>
      <c r="I6285">
        <f>MAX(0,MIN('Peaker Keys'!$B$10,C6285/'Peaker Keys'!$B$30))</f>
        <v>1.3327570059793962E-3</v>
      </c>
      <c r="J6285">
        <f>IF('Peaker Keys'!$B$31=1,H6285,I6285)</f>
        <v>0</v>
      </c>
    </row>
    <row r="6286" spans="1:10" x14ac:dyDescent="0.25">
      <c r="A6286">
        <v>6280</v>
      </c>
      <c r="B6286">
        <v>0</v>
      </c>
      <c r="C6286">
        <v>159.1</v>
      </c>
      <c r="D6286">
        <f>MOD(A6286-1+'Peaker Keys'!$B$7,'Peaker Keys'!$B$5)</f>
        <v>6303</v>
      </c>
      <c r="E6286">
        <f>INT(D6286/'Peaker Keys'!$B$6)+1</f>
        <v>263</v>
      </c>
      <c r="F6286">
        <f>MOD(D6286,'Peaker Keys'!$B$6)</f>
        <v>15</v>
      </c>
      <c r="G6286" t="str">
        <f>VLOOKUP(E6286,Clustering!$A$6:$B$370,2,FALSE)</f>
        <v>Spring</v>
      </c>
      <c r="H6286">
        <f>IF('Peaker Keys'!$B$29&gt;0,MAX(0,MIN('Peaker Keys'!$B$10,B6286/'Peaker Keys'!$B$29)),0)</f>
        <v>0</v>
      </c>
      <c r="I6286">
        <f>MAX(0,MIN('Peaker Keys'!$B$10,C6286/'Peaker Keys'!$B$30))</f>
        <v>1.3327570059793962E-3</v>
      </c>
      <c r="J6286">
        <f>IF('Peaker Keys'!$B$31=1,H6286,I6286)</f>
        <v>0</v>
      </c>
    </row>
    <row r="6287" spans="1:10" x14ac:dyDescent="0.25">
      <c r="A6287">
        <v>6281</v>
      </c>
      <c r="B6287">
        <v>0</v>
      </c>
      <c r="C6287">
        <v>159.1</v>
      </c>
      <c r="D6287">
        <f>MOD(A6287-1+'Peaker Keys'!$B$7,'Peaker Keys'!$B$5)</f>
        <v>6304</v>
      </c>
      <c r="E6287">
        <f>INT(D6287/'Peaker Keys'!$B$6)+1</f>
        <v>263</v>
      </c>
      <c r="F6287">
        <f>MOD(D6287,'Peaker Keys'!$B$6)</f>
        <v>16</v>
      </c>
      <c r="G6287" t="str">
        <f>VLOOKUP(E6287,Clustering!$A$6:$B$370,2,FALSE)</f>
        <v>Spring</v>
      </c>
      <c r="H6287">
        <f>IF('Peaker Keys'!$B$29&gt;0,MAX(0,MIN('Peaker Keys'!$B$10,B6287/'Peaker Keys'!$B$29)),0)</f>
        <v>0</v>
      </c>
      <c r="I6287">
        <f>MAX(0,MIN('Peaker Keys'!$B$10,C6287/'Peaker Keys'!$B$30))</f>
        <v>1.3327570059793962E-3</v>
      </c>
      <c r="J6287">
        <f>IF('Peaker Keys'!$B$31=1,H6287,I6287)</f>
        <v>0</v>
      </c>
    </row>
    <row r="6288" spans="1:10" x14ac:dyDescent="0.25">
      <c r="A6288">
        <v>6282</v>
      </c>
      <c r="B6288">
        <v>0</v>
      </c>
      <c r="C6288">
        <v>159.1</v>
      </c>
      <c r="D6288">
        <f>MOD(A6288-1+'Peaker Keys'!$B$7,'Peaker Keys'!$B$5)</f>
        <v>6305</v>
      </c>
      <c r="E6288">
        <f>INT(D6288/'Peaker Keys'!$B$6)+1</f>
        <v>263</v>
      </c>
      <c r="F6288">
        <f>MOD(D6288,'Peaker Keys'!$B$6)</f>
        <v>17</v>
      </c>
      <c r="G6288" t="str">
        <f>VLOOKUP(E6288,Clustering!$A$6:$B$370,2,FALSE)</f>
        <v>Spring</v>
      </c>
      <c r="H6288">
        <f>IF('Peaker Keys'!$B$29&gt;0,MAX(0,MIN('Peaker Keys'!$B$10,B6288/'Peaker Keys'!$B$29)),0)</f>
        <v>0</v>
      </c>
      <c r="I6288">
        <f>MAX(0,MIN('Peaker Keys'!$B$10,C6288/'Peaker Keys'!$B$30))</f>
        <v>1.3327570059793962E-3</v>
      </c>
      <c r="J6288">
        <f>IF('Peaker Keys'!$B$31=1,H6288,I6288)</f>
        <v>0</v>
      </c>
    </row>
    <row r="6289" spans="1:10" x14ac:dyDescent="0.25">
      <c r="A6289">
        <v>6283</v>
      </c>
      <c r="B6289">
        <v>0</v>
      </c>
      <c r="C6289">
        <v>3681.4</v>
      </c>
      <c r="D6289">
        <f>MOD(A6289-1+'Peaker Keys'!$B$7,'Peaker Keys'!$B$5)</f>
        <v>6306</v>
      </c>
      <c r="E6289">
        <f>INT(D6289/'Peaker Keys'!$B$6)+1</f>
        <v>263</v>
      </c>
      <c r="F6289">
        <f>MOD(D6289,'Peaker Keys'!$B$6)</f>
        <v>18</v>
      </c>
      <c r="G6289" t="str">
        <f>VLOOKUP(E6289,Clustering!$A$6:$B$370,2,FALSE)</f>
        <v>Spring</v>
      </c>
      <c r="H6289">
        <f>IF('Peaker Keys'!$B$29&gt;0,MAX(0,MIN('Peaker Keys'!$B$10,B6289/'Peaker Keys'!$B$29)),0)</f>
        <v>0</v>
      </c>
      <c r="I6289">
        <f>MAX(0,MIN('Peaker Keys'!$B$10,C6289/'Peaker Keys'!$B$30))</f>
        <v>3.0838539546276238E-2</v>
      </c>
      <c r="J6289">
        <f>IF('Peaker Keys'!$B$31=1,H6289,I6289)</f>
        <v>0</v>
      </c>
    </row>
    <row r="6290" spans="1:10" x14ac:dyDescent="0.25">
      <c r="A6290">
        <v>6284</v>
      </c>
      <c r="B6290">
        <v>0</v>
      </c>
      <c r="C6290">
        <v>4887.7</v>
      </c>
      <c r="D6290">
        <f>MOD(A6290-1+'Peaker Keys'!$B$7,'Peaker Keys'!$B$5)</f>
        <v>6307</v>
      </c>
      <c r="E6290">
        <f>INT(D6290/'Peaker Keys'!$B$6)+1</f>
        <v>263</v>
      </c>
      <c r="F6290">
        <f>MOD(D6290,'Peaker Keys'!$B$6)</f>
        <v>19</v>
      </c>
      <c r="G6290" t="str">
        <f>VLOOKUP(E6290,Clustering!$A$6:$B$370,2,FALSE)</f>
        <v>Spring</v>
      </c>
      <c r="H6290">
        <f>IF('Peaker Keys'!$B$29&gt;0,MAX(0,MIN('Peaker Keys'!$B$10,B6290/'Peaker Keys'!$B$29)),0)</f>
        <v>0</v>
      </c>
      <c r="I6290">
        <f>MAX(0,MIN('Peaker Keys'!$B$10,C6290/'Peaker Keys'!$B$30))</f>
        <v>4.0943534997646101E-2</v>
      </c>
      <c r="J6290">
        <f>IF('Peaker Keys'!$B$31=1,H6290,I6290)</f>
        <v>0</v>
      </c>
    </row>
    <row r="6291" spans="1:10" x14ac:dyDescent="0.25">
      <c r="A6291">
        <v>6285</v>
      </c>
      <c r="B6291">
        <v>0</v>
      </c>
      <c r="C6291">
        <v>5240.8999999999996</v>
      </c>
      <c r="D6291">
        <f>MOD(A6291-1+'Peaker Keys'!$B$7,'Peaker Keys'!$B$5)</f>
        <v>6308</v>
      </c>
      <c r="E6291">
        <f>INT(D6291/'Peaker Keys'!$B$6)+1</f>
        <v>263</v>
      </c>
      <c r="F6291">
        <f>MOD(D6291,'Peaker Keys'!$B$6)</f>
        <v>20</v>
      </c>
      <c r="G6291" t="str">
        <f>VLOOKUP(E6291,Clustering!$A$6:$B$370,2,FALSE)</f>
        <v>Spring</v>
      </c>
      <c r="H6291">
        <f>IF('Peaker Keys'!$B$29&gt;0,MAX(0,MIN('Peaker Keys'!$B$10,B6291/'Peaker Keys'!$B$29)),0)</f>
        <v>0</v>
      </c>
      <c r="I6291">
        <f>MAX(0,MIN('Peaker Keys'!$B$10,C6291/'Peaker Keys'!$B$30))</f>
        <v>4.3902238797218211E-2</v>
      </c>
      <c r="J6291">
        <f>IF('Peaker Keys'!$B$31=1,H6291,I6291)</f>
        <v>0</v>
      </c>
    </row>
    <row r="6292" spans="1:10" x14ac:dyDescent="0.25">
      <c r="A6292">
        <v>6286</v>
      </c>
      <c r="B6292">
        <v>0</v>
      </c>
      <c r="C6292">
        <v>2157</v>
      </c>
      <c r="D6292">
        <f>MOD(A6292-1+'Peaker Keys'!$B$7,'Peaker Keys'!$B$5)</f>
        <v>6309</v>
      </c>
      <c r="E6292">
        <f>INT(D6292/'Peaker Keys'!$B$6)+1</f>
        <v>263</v>
      </c>
      <c r="F6292">
        <f>MOD(D6292,'Peaker Keys'!$B$6)</f>
        <v>21</v>
      </c>
      <c r="G6292" t="str">
        <f>VLOOKUP(E6292,Clustering!$A$6:$B$370,2,FALSE)</f>
        <v>Spring</v>
      </c>
      <c r="H6292">
        <f>IF('Peaker Keys'!$B$29&gt;0,MAX(0,MIN('Peaker Keys'!$B$10,B6292/'Peaker Keys'!$B$29)),0)</f>
        <v>0</v>
      </c>
      <c r="I6292">
        <f>MAX(0,MIN('Peaker Keys'!$B$10,C6292/'Peaker Keys'!$B$30))</f>
        <v>1.8068867768055046E-2</v>
      </c>
      <c r="J6292">
        <f>IF('Peaker Keys'!$B$31=1,H6292,I6292)</f>
        <v>0</v>
      </c>
    </row>
    <row r="6293" spans="1:10" x14ac:dyDescent="0.25">
      <c r="A6293">
        <v>6287</v>
      </c>
      <c r="B6293">
        <v>0</v>
      </c>
      <c r="C6293">
        <v>573.6</v>
      </c>
      <c r="D6293">
        <f>MOD(A6293-1+'Peaker Keys'!$B$7,'Peaker Keys'!$B$5)</f>
        <v>6310</v>
      </c>
      <c r="E6293">
        <f>INT(D6293/'Peaker Keys'!$B$6)+1</f>
        <v>263</v>
      </c>
      <c r="F6293">
        <f>MOD(D6293,'Peaker Keys'!$B$6)</f>
        <v>22</v>
      </c>
      <c r="G6293" t="str">
        <f>VLOOKUP(E6293,Clustering!$A$6:$B$370,2,FALSE)</f>
        <v>Spring</v>
      </c>
      <c r="H6293">
        <f>IF('Peaker Keys'!$B$29&gt;0,MAX(0,MIN('Peaker Keys'!$B$10,B6293/'Peaker Keys'!$B$29)),0)</f>
        <v>0</v>
      </c>
      <c r="I6293">
        <f>MAX(0,MIN('Peaker Keys'!$B$10,C6293/'Peaker Keys'!$B$30))</f>
        <v>4.8049617764285464E-3</v>
      </c>
      <c r="J6293">
        <f>IF('Peaker Keys'!$B$31=1,H6293,I6293)</f>
        <v>0</v>
      </c>
    </row>
    <row r="6294" spans="1:10" x14ac:dyDescent="0.25">
      <c r="A6294">
        <v>6288</v>
      </c>
      <c r="B6294">
        <v>0</v>
      </c>
      <c r="C6294">
        <v>159.1</v>
      </c>
      <c r="D6294">
        <f>MOD(A6294-1+'Peaker Keys'!$B$7,'Peaker Keys'!$B$5)</f>
        <v>6311</v>
      </c>
      <c r="E6294">
        <f>INT(D6294/'Peaker Keys'!$B$6)+1</f>
        <v>263</v>
      </c>
      <c r="F6294">
        <f>MOD(D6294,'Peaker Keys'!$B$6)</f>
        <v>23</v>
      </c>
      <c r="G6294" t="str">
        <f>VLOOKUP(E6294,Clustering!$A$6:$B$370,2,FALSE)</f>
        <v>Spring</v>
      </c>
      <c r="H6294">
        <f>IF('Peaker Keys'!$B$29&gt;0,MAX(0,MIN('Peaker Keys'!$B$10,B6294/'Peaker Keys'!$B$29)),0)</f>
        <v>0</v>
      </c>
      <c r="I6294">
        <f>MAX(0,MIN('Peaker Keys'!$B$10,C6294/'Peaker Keys'!$B$30))</f>
        <v>1.3327570059793962E-3</v>
      </c>
      <c r="J6294">
        <f>IF('Peaker Keys'!$B$31=1,H6294,I6294)</f>
        <v>0</v>
      </c>
    </row>
    <row r="6295" spans="1:10" x14ac:dyDescent="0.25">
      <c r="A6295">
        <v>6289</v>
      </c>
      <c r="B6295">
        <v>0</v>
      </c>
      <c r="C6295">
        <v>159.1</v>
      </c>
      <c r="D6295">
        <f>MOD(A6295-1+'Peaker Keys'!$B$7,'Peaker Keys'!$B$5)</f>
        <v>6312</v>
      </c>
      <c r="E6295">
        <f>INT(D6295/'Peaker Keys'!$B$6)+1</f>
        <v>264</v>
      </c>
      <c r="F6295">
        <f>MOD(D6295,'Peaker Keys'!$B$6)</f>
        <v>0</v>
      </c>
      <c r="G6295" t="str">
        <f>VLOOKUP(E6295,Clustering!$A$6:$B$370,2,FALSE)</f>
        <v>Winter</v>
      </c>
      <c r="H6295">
        <f>IF('Peaker Keys'!$B$29&gt;0,MAX(0,MIN('Peaker Keys'!$B$10,B6295/'Peaker Keys'!$B$29)),0)</f>
        <v>0</v>
      </c>
      <c r="I6295">
        <f>MAX(0,MIN('Peaker Keys'!$B$10,C6295/'Peaker Keys'!$B$30))</f>
        <v>1.3327570059793962E-3</v>
      </c>
      <c r="J6295">
        <f>IF('Peaker Keys'!$B$31=1,H6295,I6295)</f>
        <v>0</v>
      </c>
    </row>
    <row r="6296" spans="1:10" x14ac:dyDescent="0.25">
      <c r="A6296">
        <v>6290</v>
      </c>
      <c r="B6296">
        <v>0</v>
      </c>
      <c r="C6296">
        <v>159.1</v>
      </c>
      <c r="D6296">
        <f>MOD(A6296-1+'Peaker Keys'!$B$7,'Peaker Keys'!$B$5)</f>
        <v>6313</v>
      </c>
      <c r="E6296">
        <f>INT(D6296/'Peaker Keys'!$B$6)+1</f>
        <v>264</v>
      </c>
      <c r="F6296">
        <f>MOD(D6296,'Peaker Keys'!$B$6)</f>
        <v>1</v>
      </c>
      <c r="G6296" t="str">
        <f>VLOOKUP(E6296,Clustering!$A$6:$B$370,2,FALSE)</f>
        <v>Winter</v>
      </c>
      <c r="H6296">
        <f>IF('Peaker Keys'!$B$29&gt;0,MAX(0,MIN('Peaker Keys'!$B$10,B6296/'Peaker Keys'!$B$29)),0)</f>
        <v>0</v>
      </c>
      <c r="I6296">
        <f>MAX(0,MIN('Peaker Keys'!$B$10,C6296/'Peaker Keys'!$B$30))</f>
        <v>1.3327570059793962E-3</v>
      </c>
      <c r="J6296">
        <f>IF('Peaker Keys'!$B$31=1,H6296,I6296)</f>
        <v>0</v>
      </c>
    </row>
    <row r="6297" spans="1:10" x14ac:dyDescent="0.25">
      <c r="A6297">
        <v>6291</v>
      </c>
      <c r="B6297">
        <v>0</v>
      </c>
      <c r="C6297">
        <v>159.1</v>
      </c>
      <c r="D6297">
        <f>MOD(A6297-1+'Peaker Keys'!$B$7,'Peaker Keys'!$B$5)</f>
        <v>6314</v>
      </c>
      <c r="E6297">
        <f>INT(D6297/'Peaker Keys'!$B$6)+1</f>
        <v>264</v>
      </c>
      <c r="F6297">
        <f>MOD(D6297,'Peaker Keys'!$B$6)</f>
        <v>2</v>
      </c>
      <c r="G6297" t="str">
        <f>VLOOKUP(E6297,Clustering!$A$6:$B$370,2,FALSE)</f>
        <v>Winter</v>
      </c>
      <c r="H6297">
        <f>IF('Peaker Keys'!$B$29&gt;0,MAX(0,MIN('Peaker Keys'!$B$10,B6297/'Peaker Keys'!$B$29)),0)</f>
        <v>0</v>
      </c>
      <c r="I6297">
        <f>MAX(0,MIN('Peaker Keys'!$B$10,C6297/'Peaker Keys'!$B$30))</f>
        <v>1.3327570059793962E-3</v>
      </c>
      <c r="J6297">
        <f>IF('Peaker Keys'!$B$31=1,H6297,I6297)</f>
        <v>0</v>
      </c>
    </row>
    <row r="6298" spans="1:10" x14ac:dyDescent="0.25">
      <c r="A6298">
        <v>6292</v>
      </c>
      <c r="B6298">
        <v>0</v>
      </c>
      <c r="C6298">
        <v>159.1</v>
      </c>
      <c r="D6298">
        <f>MOD(A6298-1+'Peaker Keys'!$B$7,'Peaker Keys'!$B$5)</f>
        <v>6315</v>
      </c>
      <c r="E6298">
        <f>INT(D6298/'Peaker Keys'!$B$6)+1</f>
        <v>264</v>
      </c>
      <c r="F6298">
        <f>MOD(D6298,'Peaker Keys'!$B$6)</f>
        <v>3</v>
      </c>
      <c r="G6298" t="str">
        <f>VLOOKUP(E6298,Clustering!$A$6:$B$370,2,FALSE)</f>
        <v>Winter</v>
      </c>
      <c r="H6298">
        <f>IF('Peaker Keys'!$B$29&gt;0,MAX(0,MIN('Peaker Keys'!$B$10,B6298/'Peaker Keys'!$B$29)),0)</f>
        <v>0</v>
      </c>
      <c r="I6298">
        <f>MAX(0,MIN('Peaker Keys'!$B$10,C6298/'Peaker Keys'!$B$30))</f>
        <v>1.3327570059793962E-3</v>
      </c>
      <c r="J6298">
        <f>IF('Peaker Keys'!$B$31=1,H6298,I6298)</f>
        <v>0</v>
      </c>
    </row>
    <row r="6299" spans="1:10" x14ac:dyDescent="0.25">
      <c r="A6299">
        <v>6293</v>
      </c>
      <c r="B6299">
        <v>0</v>
      </c>
      <c r="C6299">
        <v>159.1</v>
      </c>
      <c r="D6299">
        <f>MOD(A6299-1+'Peaker Keys'!$B$7,'Peaker Keys'!$B$5)</f>
        <v>6316</v>
      </c>
      <c r="E6299">
        <f>INT(D6299/'Peaker Keys'!$B$6)+1</f>
        <v>264</v>
      </c>
      <c r="F6299">
        <f>MOD(D6299,'Peaker Keys'!$B$6)</f>
        <v>4</v>
      </c>
      <c r="G6299" t="str">
        <f>VLOOKUP(E6299,Clustering!$A$6:$B$370,2,FALSE)</f>
        <v>Winter</v>
      </c>
      <c r="H6299">
        <f>IF('Peaker Keys'!$B$29&gt;0,MAX(0,MIN('Peaker Keys'!$B$10,B6299/'Peaker Keys'!$B$29)),0)</f>
        <v>0</v>
      </c>
      <c r="I6299">
        <f>MAX(0,MIN('Peaker Keys'!$B$10,C6299/'Peaker Keys'!$B$30))</f>
        <v>1.3327570059793962E-3</v>
      </c>
      <c r="J6299">
        <f>IF('Peaker Keys'!$B$31=1,H6299,I6299)</f>
        <v>0</v>
      </c>
    </row>
    <row r="6300" spans="1:10" x14ac:dyDescent="0.25">
      <c r="A6300">
        <v>6294</v>
      </c>
      <c r="B6300">
        <v>0</v>
      </c>
      <c r="C6300">
        <v>159.1</v>
      </c>
      <c r="D6300">
        <f>MOD(A6300-1+'Peaker Keys'!$B$7,'Peaker Keys'!$B$5)</f>
        <v>6317</v>
      </c>
      <c r="E6300">
        <f>INT(D6300/'Peaker Keys'!$B$6)+1</f>
        <v>264</v>
      </c>
      <c r="F6300">
        <f>MOD(D6300,'Peaker Keys'!$B$6)</f>
        <v>5</v>
      </c>
      <c r="G6300" t="str">
        <f>VLOOKUP(E6300,Clustering!$A$6:$B$370,2,FALSE)</f>
        <v>Winter</v>
      </c>
      <c r="H6300">
        <f>IF('Peaker Keys'!$B$29&gt;0,MAX(0,MIN('Peaker Keys'!$B$10,B6300/'Peaker Keys'!$B$29)),0)</f>
        <v>0</v>
      </c>
      <c r="I6300">
        <f>MAX(0,MIN('Peaker Keys'!$B$10,C6300/'Peaker Keys'!$B$30))</f>
        <v>1.3327570059793962E-3</v>
      </c>
      <c r="J6300">
        <f>IF('Peaker Keys'!$B$31=1,H6300,I6300)</f>
        <v>0</v>
      </c>
    </row>
    <row r="6301" spans="1:10" x14ac:dyDescent="0.25">
      <c r="A6301">
        <v>6295</v>
      </c>
      <c r="B6301">
        <v>0</v>
      </c>
      <c r="C6301">
        <v>159.1</v>
      </c>
      <c r="D6301">
        <f>MOD(A6301-1+'Peaker Keys'!$B$7,'Peaker Keys'!$B$5)</f>
        <v>6318</v>
      </c>
      <c r="E6301">
        <f>INT(D6301/'Peaker Keys'!$B$6)+1</f>
        <v>264</v>
      </c>
      <c r="F6301">
        <f>MOD(D6301,'Peaker Keys'!$B$6)</f>
        <v>6</v>
      </c>
      <c r="G6301" t="str">
        <f>VLOOKUP(E6301,Clustering!$A$6:$B$370,2,FALSE)</f>
        <v>Winter</v>
      </c>
      <c r="H6301">
        <f>IF('Peaker Keys'!$B$29&gt;0,MAX(0,MIN('Peaker Keys'!$B$10,B6301/'Peaker Keys'!$B$29)),0)</f>
        <v>0</v>
      </c>
      <c r="I6301">
        <f>MAX(0,MIN('Peaker Keys'!$B$10,C6301/'Peaker Keys'!$B$30))</f>
        <v>1.3327570059793962E-3</v>
      </c>
      <c r="J6301">
        <f>IF('Peaker Keys'!$B$31=1,H6301,I6301)</f>
        <v>0</v>
      </c>
    </row>
    <row r="6302" spans="1:10" x14ac:dyDescent="0.25">
      <c r="A6302">
        <v>6296</v>
      </c>
      <c r="B6302">
        <v>0</v>
      </c>
      <c r="C6302">
        <v>159.1</v>
      </c>
      <c r="D6302">
        <f>MOD(A6302-1+'Peaker Keys'!$B$7,'Peaker Keys'!$B$5)</f>
        <v>6319</v>
      </c>
      <c r="E6302">
        <f>INT(D6302/'Peaker Keys'!$B$6)+1</f>
        <v>264</v>
      </c>
      <c r="F6302">
        <f>MOD(D6302,'Peaker Keys'!$B$6)</f>
        <v>7</v>
      </c>
      <c r="G6302" t="str">
        <f>VLOOKUP(E6302,Clustering!$A$6:$B$370,2,FALSE)</f>
        <v>Winter</v>
      </c>
      <c r="H6302">
        <f>IF('Peaker Keys'!$B$29&gt;0,MAX(0,MIN('Peaker Keys'!$B$10,B6302/'Peaker Keys'!$B$29)),0)</f>
        <v>0</v>
      </c>
      <c r="I6302">
        <f>MAX(0,MIN('Peaker Keys'!$B$10,C6302/'Peaker Keys'!$B$30))</f>
        <v>1.3327570059793962E-3</v>
      </c>
      <c r="J6302">
        <f>IF('Peaker Keys'!$B$31=1,H6302,I6302)</f>
        <v>0</v>
      </c>
    </row>
    <row r="6303" spans="1:10" x14ac:dyDescent="0.25">
      <c r="A6303">
        <v>6297</v>
      </c>
      <c r="B6303">
        <v>0</v>
      </c>
      <c r="C6303">
        <v>95.5</v>
      </c>
      <c r="D6303">
        <f>MOD(A6303-1+'Peaker Keys'!$B$7,'Peaker Keys'!$B$5)</f>
        <v>6320</v>
      </c>
      <c r="E6303">
        <f>INT(D6303/'Peaker Keys'!$B$6)+1</f>
        <v>264</v>
      </c>
      <c r="F6303">
        <f>MOD(D6303,'Peaker Keys'!$B$6)</f>
        <v>8</v>
      </c>
      <c r="G6303" t="str">
        <f>VLOOKUP(E6303,Clustering!$A$6:$B$370,2,FALSE)</f>
        <v>Winter</v>
      </c>
      <c r="H6303">
        <f>IF('Peaker Keys'!$B$29&gt;0,MAX(0,MIN('Peaker Keys'!$B$10,B6303/'Peaker Keys'!$B$29)),0)</f>
        <v>0</v>
      </c>
      <c r="I6303">
        <f>MAX(0,MIN('Peaker Keys'!$B$10,C6303/'Peaker Keys'!$B$30))</f>
        <v>7.9998927763062441E-4</v>
      </c>
      <c r="J6303">
        <f>IF('Peaker Keys'!$B$31=1,H6303,I6303)</f>
        <v>0</v>
      </c>
    </row>
    <row r="6304" spans="1:10" x14ac:dyDescent="0.25">
      <c r="A6304">
        <v>6298</v>
      </c>
      <c r="B6304">
        <v>0</v>
      </c>
      <c r="C6304">
        <v>95.5</v>
      </c>
      <c r="D6304">
        <f>MOD(A6304-1+'Peaker Keys'!$B$7,'Peaker Keys'!$B$5)</f>
        <v>6321</v>
      </c>
      <c r="E6304">
        <f>INT(D6304/'Peaker Keys'!$B$6)+1</f>
        <v>264</v>
      </c>
      <c r="F6304">
        <f>MOD(D6304,'Peaker Keys'!$B$6)</f>
        <v>9</v>
      </c>
      <c r="G6304" t="str">
        <f>VLOOKUP(E6304,Clustering!$A$6:$B$370,2,FALSE)</f>
        <v>Winter</v>
      </c>
      <c r="H6304">
        <f>IF('Peaker Keys'!$B$29&gt;0,MAX(0,MIN('Peaker Keys'!$B$10,B6304/'Peaker Keys'!$B$29)),0)</f>
        <v>0</v>
      </c>
      <c r="I6304">
        <f>MAX(0,MIN('Peaker Keys'!$B$10,C6304/'Peaker Keys'!$B$30))</f>
        <v>7.9998927763062441E-4</v>
      </c>
      <c r="J6304">
        <f>IF('Peaker Keys'!$B$31=1,H6304,I6304)</f>
        <v>0</v>
      </c>
    </row>
    <row r="6305" spans="1:10" x14ac:dyDescent="0.25">
      <c r="A6305">
        <v>6299</v>
      </c>
      <c r="B6305">
        <v>0</v>
      </c>
      <c r="C6305">
        <v>95.5</v>
      </c>
      <c r="D6305">
        <f>MOD(A6305-1+'Peaker Keys'!$B$7,'Peaker Keys'!$B$5)</f>
        <v>6322</v>
      </c>
      <c r="E6305">
        <f>INT(D6305/'Peaker Keys'!$B$6)+1</f>
        <v>264</v>
      </c>
      <c r="F6305">
        <f>MOD(D6305,'Peaker Keys'!$B$6)</f>
        <v>10</v>
      </c>
      <c r="G6305" t="str">
        <f>VLOOKUP(E6305,Clustering!$A$6:$B$370,2,FALSE)</f>
        <v>Winter</v>
      </c>
      <c r="H6305">
        <f>IF('Peaker Keys'!$B$29&gt;0,MAX(0,MIN('Peaker Keys'!$B$10,B6305/'Peaker Keys'!$B$29)),0)</f>
        <v>0</v>
      </c>
      <c r="I6305">
        <f>MAX(0,MIN('Peaker Keys'!$B$10,C6305/'Peaker Keys'!$B$30))</f>
        <v>7.9998927763062441E-4</v>
      </c>
      <c r="J6305">
        <f>IF('Peaker Keys'!$B$31=1,H6305,I6305)</f>
        <v>0</v>
      </c>
    </row>
    <row r="6306" spans="1:10" x14ac:dyDescent="0.25">
      <c r="A6306">
        <v>6300</v>
      </c>
      <c r="B6306">
        <v>0</v>
      </c>
      <c r="C6306">
        <v>95.5</v>
      </c>
      <c r="D6306">
        <f>MOD(A6306-1+'Peaker Keys'!$B$7,'Peaker Keys'!$B$5)</f>
        <v>6323</v>
      </c>
      <c r="E6306">
        <f>INT(D6306/'Peaker Keys'!$B$6)+1</f>
        <v>264</v>
      </c>
      <c r="F6306">
        <f>MOD(D6306,'Peaker Keys'!$B$6)</f>
        <v>11</v>
      </c>
      <c r="G6306" t="str">
        <f>VLOOKUP(E6306,Clustering!$A$6:$B$370,2,FALSE)</f>
        <v>Winter</v>
      </c>
      <c r="H6306">
        <f>IF('Peaker Keys'!$B$29&gt;0,MAX(0,MIN('Peaker Keys'!$B$10,B6306/'Peaker Keys'!$B$29)),0)</f>
        <v>0</v>
      </c>
      <c r="I6306">
        <f>MAX(0,MIN('Peaker Keys'!$B$10,C6306/'Peaker Keys'!$B$30))</f>
        <v>7.9998927763062441E-4</v>
      </c>
      <c r="J6306">
        <f>IF('Peaker Keys'!$B$31=1,H6306,I6306)</f>
        <v>0</v>
      </c>
    </row>
    <row r="6307" spans="1:10" x14ac:dyDescent="0.25">
      <c r="A6307">
        <v>6301</v>
      </c>
      <c r="B6307">
        <v>0</v>
      </c>
      <c r="C6307">
        <v>95.5</v>
      </c>
      <c r="D6307">
        <f>MOD(A6307-1+'Peaker Keys'!$B$7,'Peaker Keys'!$B$5)</f>
        <v>6324</v>
      </c>
      <c r="E6307">
        <f>INT(D6307/'Peaker Keys'!$B$6)+1</f>
        <v>264</v>
      </c>
      <c r="F6307">
        <f>MOD(D6307,'Peaker Keys'!$B$6)</f>
        <v>12</v>
      </c>
      <c r="G6307" t="str">
        <f>VLOOKUP(E6307,Clustering!$A$6:$B$370,2,FALSE)</f>
        <v>Winter</v>
      </c>
      <c r="H6307">
        <f>IF('Peaker Keys'!$B$29&gt;0,MAX(0,MIN('Peaker Keys'!$B$10,B6307/'Peaker Keys'!$B$29)),0)</f>
        <v>0</v>
      </c>
      <c r="I6307">
        <f>MAX(0,MIN('Peaker Keys'!$B$10,C6307/'Peaker Keys'!$B$30))</f>
        <v>7.9998927763062441E-4</v>
      </c>
      <c r="J6307">
        <f>IF('Peaker Keys'!$B$31=1,H6307,I6307)</f>
        <v>0</v>
      </c>
    </row>
    <row r="6308" spans="1:10" x14ac:dyDescent="0.25">
      <c r="A6308">
        <v>6302</v>
      </c>
      <c r="B6308">
        <v>0</v>
      </c>
      <c r="C6308">
        <v>95.5</v>
      </c>
      <c r="D6308">
        <f>MOD(A6308-1+'Peaker Keys'!$B$7,'Peaker Keys'!$B$5)</f>
        <v>6325</v>
      </c>
      <c r="E6308">
        <f>INT(D6308/'Peaker Keys'!$B$6)+1</f>
        <v>264</v>
      </c>
      <c r="F6308">
        <f>MOD(D6308,'Peaker Keys'!$B$6)</f>
        <v>13</v>
      </c>
      <c r="G6308" t="str">
        <f>VLOOKUP(E6308,Clustering!$A$6:$B$370,2,FALSE)</f>
        <v>Winter</v>
      </c>
      <c r="H6308">
        <f>IF('Peaker Keys'!$B$29&gt;0,MAX(0,MIN('Peaker Keys'!$B$10,B6308/'Peaker Keys'!$B$29)),0)</f>
        <v>0</v>
      </c>
      <c r="I6308">
        <f>MAX(0,MIN('Peaker Keys'!$B$10,C6308/'Peaker Keys'!$B$30))</f>
        <v>7.9998927763062441E-4</v>
      </c>
      <c r="J6308">
        <f>IF('Peaker Keys'!$B$31=1,H6308,I6308)</f>
        <v>0</v>
      </c>
    </row>
    <row r="6309" spans="1:10" x14ac:dyDescent="0.25">
      <c r="A6309">
        <v>6303</v>
      </c>
      <c r="B6309">
        <v>0</v>
      </c>
      <c r="C6309">
        <v>95.5</v>
      </c>
      <c r="D6309">
        <f>MOD(A6309-1+'Peaker Keys'!$B$7,'Peaker Keys'!$B$5)</f>
        <v>6326</v>
      </c>
      <c r="E6309">
        <f>INT(D6309/'Peaker Keys'!$B$6)+1</f>
        <v>264</v>
      </c>
      <c r="F6309">
        <f>MOD(D6309,'Peaker Keys'!$B$6)</f>
        <v>14</v>
      </c>
      <c r="G6309" t="str">
        <f>VLOOKUP(E6309,Clustering!$A$6:$B$370,2,FALSE)</f>
        <v>Winter</v>
      </c>
      <c r="H6309">
        <f>IF('Peaker Keys'!$B$29&gt;0,MAX(0,MIN('Peaker Keys'!$B$10,B6309/'Peaker Keys'!$B$29)),0)</f>
        <v>0</v>
      </c>
      <c r="I6309">
        <f>MAX(0,MIN('Peaker Keys'!$B$10,C6309/'Peaker Keys'!$B$30))</f>
        <v>7.9998927763062441E-4</v>
      </c>
      <c r="J6309">
        <f>IF('Peaker Keys'!$B$31=1,H6309,I6309)</f>
        <v>0</v>
      </c>
    </row>
    <row r="6310" spans="1:10" x14ac:dyDescent="0.25">
      <c r="A6310">
        <v>6304</v>
      </c>
      <c r="B6310">
        <v>0</v>
      </c>
      <c r="C6310">
        <v>129.9</v>
      </c>
      <c r="D6310">
        <f>MOD(A6310-1+'Peaker Keys'!$B$7,'Peaker Keys'!$B$5)</f>
        <v>6327</v>
      </c>
      <c r="E6310">
        <f>INT(D6310/'Peaker Keys'!$B$6)+1</f>
        <v>264</v>
      </c>
      <c r="F6310">
        <f>MOD(D6310,'Peaker Keys'!$B$6)</f>
        <v>15</v>
      </c>
      <c r="G6310" t="str">
        <f>VLOOKUP(E6310,Clustering!$A$6:$B$370,2,FALSE)</f>
        <v>Winter</v>
      </c>
      <c r="H6310">
        <f>IF('Peaker Keys'!$B$29&gt;0,MAX(0,MIN('Peaker Keys'!$B$10,B6310/'Peaker Keys'!$B$29)),0)</f>
        <v>0</v>
      </c>
      <c r="I6310">
        <f>MAX(0,MIN('Peaker Keys'!$B$10,C6310/'Peaker Keys'!$B$30))</f>
        <v>1.0881529545991426E-3</v>
      </c>
      <c r="J6310">
        <f>IF('Peaker Keys'!$B$31=1,H6310,I6310)</f>
        <v>0</v>
      </c>
    </row>
    <row r="6311" spans="1:10" x14ac:dyDescent="0.25">
      <c r="A6311">
        <v>6305</v>
      </c>
      <c r="B6311">
        <v>0</v>
      </c>
      <c r="C6311">
        <v>159.1</v>
      </c>
      <c r="D6311">
        <f>MOD(A6311-1+'Peaker Keys'!$B$7,'Peaker Keys'!$B$5)</f>
        <v>6328</v>
      </c>
      <c r="E6311">
        <f>INT(D6311/'Peaker Keys'!$B$6)+1</f>
        <v>264</v>
      </c>
      <c r="F6311">
        <f>MOD(D6311,'Peaker Keys'!$B$6)</f>
        <v>16</v>
      </c>
      <c r="G6311" t="str">
        <f>VLOOKUP(E6311,Clustering!$A$6:$B$370,2,FALSE)</f>
        <v>Winter</v>
      </c>
      <c r="H6311">
        <f>IF('Peaker Keys'!$B$29&gt;0,MAX(0,MIN('Peaker Keys'!$B$10,B6311/'Peaker Keys'!$B$29)),0)</f>
        <v>0</v>
      </c>
      <c r="I6311">
        <f>MAX(0,MIN('Peaker Keys'!$B$10,C6311/'Peaker Keys'!$B$30))</f>
        <v>1.3327570059793962E-3</v>
      </c>
      <c r="J6311">
        <f>IF('Peaker Keys'!$B$31=1,H6311,I6311)</f>
        <v>0</v>
      </c>
    </row>
    <row r="6312" spans="1:10" x14ac:dyDescent="0.25">
      <c r="A6312">
        <v>6306</v>
      </c>
      <c r="B6312">
        <v>0</v>
      </c>
      <c r="C6312">
        <v>159.1</v>
      </c>
      <c r="D6312">
        <f>MOD(A6312-1+'Peaker Keys'!$B$7,'Peaker Keys'!$B$5)</f>
        <v>6329</v>
      </c>
      <c r="E6312">
        <f>INT(D6312/'Peaker Keys'!$B$6)+1</f>
        <v>264</v>
      </c>
      <c r="F6312">
        <f>MOD(D6312,'Peaker Keys'!$B$6)</f>
        <v>17</v>
      </c>
      <c r="G6312" t="str">
        <f>VLOOKUP(E6312,Clustering!$A$6:$B$370,2,FALSE)</f>
        <v>Winter</v>
      </c>
      <c r="H6312">
        <f>IF('Peaker Keys'!$B$29&gt;0,MAX(0,MIN('Peaker Keys'!$B$10,B6312/'Peaker Keys'!$B$29)),0)</f>
        <v>0</v>
      </c>
      <c r="I6312">
        <f>MAX(0,MIN('Peaker Keys'!$B$10,C6312/'Peaker Keys'!$B$30))</f>
        <v>1.3327570059793962E-3</v>
      </c>
      <c r="J6312">
        <f>IF('Peaker Keys'!$B$31=1,H6312,I6312)</f>
        <v>0</v>
      </c>
    </row>
    <row r="6313" spans="1:10" x14ac:dyDescent="0.25">
      <c r="A6313">
        <v>6307</v>
      </c>
      <c r="B6313">
        <v>0</v>
      </c>
      <c r="C6313">
        <v>2293.4</v>
      </c>
      <c r="D6313">
        <f>MOD(A6313-1+'Peaker Keys'!$B$7,'Peaker Keys'!$B$5)</f>
        <v>6330</v>
      </c>
      <c r="E6313">
        <f>INT(D6313/'Peaker Keys'!$B$6)+1</f>
        <v>264</v>
      </c>
      <c r="F6313">
        <f>MOD(D6313,'Peaker Keys'!$B$6)</f>
        <v>18</v>
      </c>
      <c r="G6313" t="str">
        <f>VLOOKUP(E6313,Clustering!$A$6:$B$370,2,FALSE)</f>
        <v>Winter</v>
      </c>
      <c r="H6313">
        <f>IF('Peaker Keys'!$B$29&gt;0,MAX(0,MIN('Peaker Keys'!$B$10,B6313/'Peaker Keys'!$B$29)),0)</f>
        <v>0</v>
      </c>
      <c r="I6313">
        <f>MAX(0,MIN('Peaker Keys'!$B$10,C6313/'Peaker Keys'!$B$30))</f>
        <v>1.9211470254639519E-2</v>
      </c>
      <c r="J6313">
        <f>IF('Peaker Keys'!$B$31=1,H6313,I6313)</f>
        <v>0</v>
      </c>
    </row>
    <row r="6314" spans="1:10" x14ac:dyDescent="0.25">
      <c r="A6314">
        <v>6308</v>
      </c>
      <c r="B6314">
        <v>0</v>
      </c>
      <c r="C6314">
        <v>3494.6</v>
      </c>
      <c r="D6314">
        <f>MOD(A6314-1+'Peaker Keys'!$B$7,'Peaker Keys'!$B$5)</f>
        <v>6331</v>
      </c>
      <c r="E6314">
        <f>INT(D6314/'Peaker Keys'!$B$6)+1</f>
        <v>264</v>
      </c>
      <c r="F6314">
        <f>MOD(D6314,'Peaker Keys'!$B$6)</f>
        <v>19</v>
      </c>
      <c r="G6314" t="str">
        <f>VLOOKUP(E6314,Clustering!$A$6:$B$370,2,FALSE)</f>
        <v>Winter</v>
      </c>
      <c r="H6314">
        <f>IF('Peaker Keys'!$B$29&gt;0,MAX(0,MIN('Peaker Keys'!$B$10,B6314/'Peaker Keys'!$B$29)),0)</f>
        <v>0</v>
      </c>
      <c r="I6314">
        <f>MAX(0,MIN('Peaker Keys'!$B$10,C6314/'Peaker Keys'!$B$30))</f>
        <v>2.9273743765528586E-2</v>
      </c>
      <c r="J6314">
        <f>IF('Peaker Keys'!$B$31=1,H6314,I6314)</f>
        <v>0</v>
      </c>
    </row>
    <row r="6315" spans="1:10" x14ac:dyDescent="0.25">
      <c r="A6315">
        <v>6309</v>
      </c>
      <c r="B6315">
        <v>0</v>
      </c>
      <c r="C6315">
        <v>3599.2</v>
      </c>
      <c r="D6315">
        <f>MOD(A6315-1+'Peaker Keys'!$B$7,'Peaker Keys'!$B$5)</f>
        <v>6332</v>
      </c>
      <c r="E6315">
        <f>INT(D6315/'Peaker Keys'!$B$6)+1</f>
        <v>264</v>
      </c>
      <c r="F6315">
        <f>MOD(D6315,'Peaker Keys'!$B$6)</f>
        <v>20</v>
      </c>
      <c r="G6315" t="str">
        <f>VLOOKUP(E6315,Clustering!$A$6:$B$370,2,FALSE)</f>
        <v>Winter</v>
      </c>
      <c r="H6315">
        <f>IF('Peaker Keys'!$B$29&gt;0,MAX(0,MIN('Peaker Keys'!$B$10,B6315/'Peaker Keys'!$B$29)),0)</f>
        <v>0</v>
      </c>
      <c r="I6315">
        <f>MAX(0,MIN('Peaker Keys'!$B$10,C6315/'Peaker Keys'!$B$30))</f>
        <v>3.0149962387938673E-2</v>
      </c>
      <c r="J6315">
        <f>IF('Peaker Keys'!$B$31=1,H6315,I6315)</f>
        <v>0</v>
      </c>
    </row>
    <row r="6316" spans="1:10" x14ac:dyDescent="0.25">
      <c r="A6316">
        <v>6310</v>
      </c>
      <c r="B6316">
        <v>0</v>
      </c>
      <c r="C6316">
        <v>1104.9000000000001</v>
      </c>
      <c r="D6316">
        <f>MOD(A6316-1+'Peaker Keys'!$B$7,'Peaker Keys'!$B$5)</f>
        <v>6333</v>
      </c>
      <c r="E6316">
        <f>INT(D6316/'Peaker Keys'!$B$6)+1</f>
        <v>264</v>
      </c>
      <c r="F6316">
        <f>MOD(D6316,'Peaker Keys'!$B$6)</f>
        <v>21</v>
      </c>
      <c r="G6316" t="str">
        <f>VLOOKUP(E6316,Clustering!$A$6:$B$370,2,FALSE)</f>
        <v>Winter</v>
      </c>
      <c r="H6316">
        <f>IF('Peaker Keys'!$B$29&gt;0,MAX(0,MIN('Peaker Keys'!$B$10,B6316/'Peaker Keys'!$B$29)),0)</f>
        <v>0</v>
      </c>
      <c r="I6316">
        <f>MAX(0,MIN('Peaker Keys'!$B$10,C6316/'Peaker Keys'!$B$30))</f>
        <v>9.2555827523987111E-3</v>
      </c>
      <c r="J6316">
        <f>IF('Peaker Keys'!$B$31=1,H6316,I6316)</f>
        <v>0</v>
      </c>
    </row>
    <row r="6317" spans="1:10" x14ac:dyDescent="0.25">
      <c r="A6317">
        <v>6311</v>
      </c>
      <c r="B6317">
        <v>0</v>
      </c>
      <c r="C6317">
        <v>1081.9000000000001</v>
      </c>
      <c r="D6317">
        <f>MOD(A6317-1+'Peaker Keys'!$B$7,'Peaker Keys'!$B$5)</f>
        <v>6334</v>
      </c>
      <c r="E6317">
        <f>INT(D6317/'Peaker Keys'!$B$6)+1</f>
        <v>264</v>
      </c>
      <c r="F6317">
        <f>MOD(D6317,'Peaker Keys'!$B$6)</f>
        <v>22</v>
      </c>
      <c r="G6317" t="str">
        <f>VLOOKUP(E6317,Clustering!$A$6:$B$370,2,FALSE)</f>
        <v>Winter</v>
      </c>
      <c r="H6317">
        <f>IF('Peaker Keys'!$B$29&gt;0,MAX(0,MIN('Peaker Keys'!$B$10,B6317/'Peaker Keys'!$B$29)),0)</f>
        <v>0</v>
      </c>
      <c r="I6317">
        <f>MAX(0,MIN('Peaker Keys'!$B$10,C6317/'Peaker Keys'!$B$30))</f>
        <v>9.0629151776813882E-3</v>
      </c>
      <c r="J6317">
        <f>IF('Peaker Keys'!$B$31=1,H6317,I6317)</f>
        <v>0</v>
      </c>
    </row>
    <row r="6318" spans="1:10" x14ac:dyDescent="0.25">
      <c r="A6318">
        <v>6312</v>
      </c>
      <c r="B6318">
        <v>0</v>
      </c>
      <c r="C6318">
        <v>671.3</v>
      </c>
      <c r="D6318">
        <f>MOD(A6318-1+'Peaker Keys'!$B$7,'Peaker Keys'!$B$5)</f>
        <v>6335</v>
      </c>
      <c r="E6318">
        <f>INT(D6318/'Peaker Keys'!$B$6)+1</f>
        <v>264</v>
      </c>
      <c r="F6318">
        <f>MOD(D6318,'Peaker Keys'!$B$6)</f>
        <v>23</v>
      </c>
      <c r="G6318" t="str">
        <f>VLOOKUP(E6318,Clustering!$A$6:$B$370,2,FALSE)</f>
        <v>Winter</v>
      </c>
      <c r="H6318">
        <f>IF('Peaker Keys'!$B$29&gt;0,MAX(0,MIN('Peaker Keys'!$B$10,B6318/'Peaker Keys'!$B$29)),0)</f>
        <v>0</v>
      </c>
      <c r="I6318">
        <f>MAX(0,MIN('Peaker Keys'!$B$10,C6318/'Peaker Keys'!$B$30))</f>
        <v>5.6233801264234358E-3</v>
      </c>
      <c r="J6318">
        <f>IF('Peaker Keys'!$B$31=1,H6318,I6318)</f>
        <v>0</v>
      </c>
    </row>
    <row r="6319" spans="1:10" x14ac:dyDescent="0.25">
      <c r="A6319">
        <v>6313</v>
      </c>
      <c r="B6319">
        <v>0</v>
      </c>
      <c r="C6319">
        <v>671.3</v>
      </c>
      <c r="D6319">
        <f>MOD(A6319-1+'Peaker Keys'!$B$7,'Peaker Keys'!$B$5)</f>
        <v>6336</v>
      </c>
      <c r="E6319">
        <f>INT(D6319/'Peaker Keys'!$B$6)+1</f>
        <v>265</v>
      </c>
      <c r="F6319">
        <f>MOD(D6319,'Peaker Keys'!$B$6)</f>
        <v>0</v>
      </c>
      <c r="G6319" t="str">
        <f>VLOOKUP(E6319,Clustering!$A$6:$B$370,2,FALSE)</f>
        <v>Fall</v>
      </c>
      <c r="H6319">
        <f>IF('Peaker Keys'!$B$29&gt;0,MAX(0,MIN('Peaker Keys'!$B$10,B6319/'Peaker Keys'!$B$29)),0)</f>
        <v>0</v>
      </c>
      <c r="I6319">
        <f>MAX(0,MIN('Peaker Keys'!$B$10,C6319/'Peaker Keys'!$B$30))</f>
        <v>5.6233801264234358E-3</v>
      </c>
      <c r="J6319">
        <f>IF('Peaker Keys'!$B$31=1,H6319,I6319)</f>
        <v>0</v>
      </c>
    </row>
    <row r="6320" spans="1:10" x14ac:dyDescent="0.25">
      <c r="A6320">
        <v>6314</v>
      </c>
      <c r="B6320">
        <v>0</v>
      </c>
      <c r="C6320">
        <v>466.4</v>
      </c>
      <c r="D6320">
        <f>MOD(A6320-1+'Peaker Keys'!$B$7,'Peaker Keys'!$B$5)</f>
        <v>6337</v>
      </c>
      <c r="E6320">
        <f>INT(D6320/'Peaker Keys'!$B$6)+1</f>
        <v>265</v>
      </c>
      <c r="F6320">
        <f>MOD(D6320,'Peaker Keys'!$B$6)</f>
        <v>1</v>
      </c>
      <c r="G6320" t="str">
        <f>VLOOKUP(E6320,Clustering!$A$6:$B$370,2,FALSE)</f>
        <v>Fall</v>
      </c>
      <c r="H6320">
        <f>IF('Peaker Keys'!$B$29&gt;0,MAX(0,MIN('Peaker Keys'!$B$10,B6320/'Peaker Keys'!$B$29)),0)</f>
        <v>0</v>
      </c>
      <c r="I6320">
        <f>MAX(0,MIN('Peaker Keys'!$B$10,C6320/'Peaker Keys'!$B$30))</f>
        <v>3.9069633412243268E-3</v>
      </c>
      <c r="J6320">
        <f>IF('Peaker Keys'!$B$31=1,H6320,I6320)</f>
        <v>0</v>
      </c>
    </row>
    <row r="6321" spans="1:10" x14ac:dyDescent="0.25">
      <c r="A6321">
        <v>6315</v>
      </c>
      <c r="B6321">
        <v>0</v>
      </c>
      <c r="C6321">
        <v>466.4</v>
      </c>
      <c r="D6321">
        <f>MOD(A6321-1+'Peaker Keys'!$B$7,'Peaker Keys'!$B$5)</f>
        <v>6338</v>
      </c>
      <c r="E6321">
        <f>INT(D6321/'Peaker Keys'!$B$6)+1</f>
        <v>265</v>
      </c>
      <c r="F6321">
        <f>MOD(D6321,'Peaker Keys'!$B$6)</f>
        <v>2</v>
      </c>
      <c r="G6321" t="str">
        <f>VLOOKUP(E6321,Clustering!$A$6:$B$370,2,FALSE)</f>
        <v>Fall</v>
      </c>
      <c r="H6321">
        <f>IF('Peaker Keys'!$B$29&gt;0,MAX(0,MIN('Peaker Keys'!$B$10,B6321/'Peaker Keys'!$B$29)),0)</f>
        <v>0</v>
      </c>
      <c r="I6321">
        <f>MAX(0,MIN('Peaker Keys'!$B$10,C6321/'Peaker Keys'!$B$30))</f>
        <v>3.9069633412243268E-3</v>
      </c>
      <c r="J6321">
        <f>IF('Peaker Keys'!$B$31=1,H6321,I6321)</f>
        <v>0</v>
      </c>
    </row>
    <row r="6322" spans="1:10" x14ac:dyDescent="0.25">
      <c r="A6322">
        <v>6316</v>
      </c>
      <c r="B6322">
        <v>0</v>
      </c>
      <c r="C6322">
        <v>455.2</v>
      </c>
      <c r="D6322">
        <f>MOD(A6322-1+'Peaker Keys'!$B$7,'Peaker Keys'!$B$5)</f>
        <v>6339</v>
      </c>
      <c r="E6322">
        <f>INT(D6322/'Peaker Keys'!$B$6)+1</f>
        <v>265</v>
      </c>
      <c r="F6322">
        <f>MOD(D6322,'Peaker Keys'!$B$6)</f>
        <v>3</v>
      </c>
      <c r="G6322" t="str">
        <f>VLOOKUP(E6322,Clustering!$A$6:$B$370,2,FALSE)</f>
        <v>Fall</v>
      </c>
      <c r="H6322">
        <f>IF('Peaker Keys'!$B$29&gt;0,MAX(0,MIN('Peaker Keys'!$B$10,B6322/'Peaker Keys'!$B$29)),0)</f>
        <v>0</v>
      </c>
      <c r="I6322">
        <f>MAX(0,MIN('Peaker Keys'!$B$10,C6322/'Peaker Keys'!$B$30))</f>
        <v>3.8131426091880648E-3</v>
      </c>
      <c r="J6322">
        <f>IF('Peaker Keys'!$B$31=1,H6322,I6322)</f>
        <v>0</v>
      </c>
    </row>
    <row r="6323" spans="1:10" x14ac:dyDescent="0.25">
      <c r="A6323">
        <v>6317</v>
      </c>
      <c r="B6323">
        <v>0</v>
      </c>
      <c r="C6323">
        <v>466.4</v>
      </c>
      <c r="D6323">
        <f>MOD(A6323-1+'Peaker Keys'!$B$7,'Peaker Keys'!$B$5)</f>
        <v>6340</v>
      </c>
      <c r="E6323">
        <f>INT(D6323/'Peaker Keys'!$B$6)+1</f>
        <v>265</v>
      </c>
      <c r="F6323">
        <f>MOD(D6323,'Peaker Keys'!$B$6)</f>
        <v>4</v>
      </c>
      <c r="G6323" t="str">
        <f>VLOOKUP(E6323,Clustering!$A$6:$B$370,2,FALSE)</f>
        <v>Fall</v>
      </c>
      <c r="H6323">
        <f>IF('Peaker Keys'!$B$29&gt;0,MAX(0,MIN('Peaker Keys'!$B$10,B6323/'Peaker Keys'!$B$29)),0)</f>
        <v>0</v>
      </c>
      <c r="I6323">
        <f>MAX(0,MIN('Peaker Keys'!$B$10,C6323/'Peaker Keys'!$B$30))</f>
        <v>3.9069633412243268E-3</v>
      </c>
      <c r="J6323">
        <f>IF('Peaker Keys'!$B$31=1,H6323,I6323)</f>
        <v>0</v>
      </c>
    </row>
    <row r="6324" spans="1:10" x14ac:dyDescent="0.25">
      <c r="A6324">
        <v>6318</v>
      </c>
      <c r="B6324">
        <v>0</v>
      </c>
      <c r="C6324">
        <v>466.4</v>
      </c>
      <c r="D6324">
        <f>MOD(A6324-1+'Peaker Keys'!$B$7,'Peaker Keys'!$B$5)</f>
        <v>6341</v>
      </c>
      <c r="E6324">
        <f>INT(D6324/'Peaker Keys'!$B$6)+1</f>
        <v>265</v>
      </c>
      <c r="F6324">
        <f>MOD(D6324,'Peaker Keys'!$B$6)</f>
        <v>5</v>
      </c>
      <c r="G6324" t="str">
        <f>VLOOKUP(E6324,Clustering!$A$6:$B$370,2,FALSE)</f>
        <v>Fall</v>
      </c>
      <c r="H6324">
        <f>IF('Peaker Keys'!$B$29&gt;0,MAX(0,MIN('Peaker Keys'!$B$10,B6324/'Peaker Keys'!$B$29)),0)</f>
        <v>0</v>
      </c>
      <c r="I6324">
        <f>MAX(0,MIN('Peaker Keys'!$B$10,C6324/'Peaker Keys'!$B$30))</f>
        <v>3.9069633412243268E-3</v>
      </c>
      <c r="J6324">
        <f>IF('Peaker Keys'!$B$31=1,H6324,I6324)</f>
        <v>0</v>
      </c>
    </row>
    <row r="6325" spans="1:10" x14ac:dyDescent="0.25">
      <c r="A6325">
        <v>6319</v>
      </c>
      <c r="B6325">
        <v>0</v>
      </c>
      <c r="C6325">
        <v>359</v>
      </c>
      <c r="D6325">
        <f>MOD(A6325-1+'Peaker Keys'!$B$7,'Peaker Keys'!$B$5)</f>
        <v>6342</v>
      </c>
      <c r="E6325">
        <f>INT(D6325/'Peaker Keys'!$B$6)+1</f>
        <v>265</v>
      </c>
      <c r="F6325">
        <f>MOD(D6325,'Peaker Keys'!$B$6)</f>
        <v>6</v>
      </c>
      <c r="G6325" t="str">
        <f>VLOOKUP(E6325,Clustering!$A$6:$B$370,2,FALSE)</f>
        <v>Fall</v>
      </c>
      <c r="H6325">
        <f>IF('Peaker Keys'!$B$29&gt;0,MAX(0,MIN('Peaker Keys'!$B$10,B6325/'Peaker Keys'!$B$29)),0)</f>
        <v>0</v>
      </c>
      <c r="I6325">
        <f>MAX(0,MIN('Peaker Keys'!$B$10,C6325/'Peaker Keys'!$B$30))</f>
        <v>3.0072895358051743E-3</v>
      </c>
      <c r="J6325">
        <f>IF('Peaker Keys'!$B$31=1,H6325,I6325)</f>
        <v>0</v>
      </c>
    </row>
    <row r="6326" spans="1:10" x14ac:dyDescent="0.25">
      <c r="A6326">
        <v>6320</v>
      </c>
      <c r="B6326">
        <v>0</v>
      </c>
      <c r="C6326">
        <v>359</v>
      </c>
      <c r="D6326">
        <f>MOD(A6326-1+'Peaker Keys'!$B$7,'Peaker Keys'!$B$5)</f>
        <v>6343</v>
      </c>
      <c r="E6326">
        <f>INT(D6326/'Peaker Keys'!$B$6)+1</f>
        <v>265</v>
      </c>
      <c r="F6326">
        <f>MOD(D6326,'Peaker Keys'!$B$6)</f>
        <v>7</v>
      </c>
      <c r="G6326" t="str">
        <f>VLOOKUP(E6326,Clustering!$A$6:$B$370,2,FALSE)</f>
        <v>Fall</v>
      </c>
      <c r="H6326">
        <f>IF('Peaker Keys'!$B$29&gt;0,MAX(0,MIN('Peaker Keys'!$B$10,B6326/'Peaker Keys'!$B$29)),0)</f>
        <v>0</v>
      </c>
      <c r="I6326">
        <f>MAX(0,MIN('Peaker Keys'!$B$10,C6326/'Peaker Keys'!$B$30))</f>
        <v>3.0072895358051743E-3</v>
      </c>
      <c r="J6326">
        <f>IF('Peaker Keys'!$B$31=1,H6326,I6326)</f>
        <v>0</v>
      </c>
    </row>
    <row r="6327" spans="1:10" x14ac:dyDescent="0.25">
      <c r="A6327">
        <v>6321</v>
      </c>
      <c r="B6327">
        <v>0</v>
      </c>
      <c r="C6327">
        <v>359</v>
      </c>
      <c r="D6327">
        <f>MOD(A6327-1+'Peaker Keys'!$B$7,'Peaker Keys'!$B$5)</f>
        <v>6344</v>
      </c>
      <c r="E6327">
        <f>INT(D6327/'Peaker Keys'!$B$6)+1</f>
        <v>265</v>
      </c>
      <c r="F6327">
        <f>MOD(D6327,'Peaker Keys'!$B$6)</f>
        <v>8</v>
      </c>
      <c r="G6327" t="str">
        <f>VLOOKUP(E6327,Clustering!$A$6:$B$370,2,FALSE)</f>
        <v>Fall</v>
      </c>
      <c r="H6327">
        <f>IF('Peaker Keys'!$B$29&gt;0,MAX(0,MIN('Peaker Keys'!$B$10,B6327/'Peaker Keys'!$B$29)),0)</f>
        <v>0</v>
      </c>
      <c r="I6327">
        <f>MAX(0,MIN('Peaker Keys'!$B$10,C6327/'Peaker Keys'!$B$30))</f>
        <v>3.0072895358051743E-3</v>
      </c>
      <c r="J6327">
        <f>IF('Peaker Keys'!$B$31=1,H6327,I6327)</f>
        <v>0</v>
      </c>
    </row>
    <row r="6328" spans="1:10" x14ac:dyDescent="0.25">
      <c r="A6328">
        <v>6322</v>
      </c>
      <c r="B6328">
        <v>0</v>
      </c>
      <c r="C6328">
        <v>359</v>
      </c>
      <c r="D6328">
        <f>MOD(A6328-1+'Peaker Keys'!$B$7,'Peaker Keys'!$B$5)</f>
        <v>6345</v>
      </c>
      <c r="E6328">
        <f>INT(D6328/'Peaker Keys'!$B$6)+1</f>
        <v>265</v>
      </c>
      <c r="F6328">
        <f>MOD(D6328,'Peaker Keys'!$B$6)</f>
        <v>9</v>
      </c>
      <c r="G6328" t="str">
        <f>VLOOKUP(E6328,Clustering!$A$6:$B$370,2,FALSE)</f>
        <v>Fall</v>
      </c>
      <c r="H6328">
        <f>IF('Peaker Keys'!$B$29&gt;0,MAX(0,MIN('Peaker Keys'!$B$10,B6328/'Peaker Keys'!$B$29)),0)</f>
        <v>0</v>
      </c>
      <c r="I6328">
        <f>MAX(0,MIN('Peaker Keys'!$B$10,C6328/'Peaker Keys'!$B$30))</f>
        <v>3.0072895358051743E-3</v>
      </c>
      <c r="J6328">
        <f>IF('Peaker Keys'!$B$31=1,H6328,I6328)</f>
        <v>0</v>
      </c>
    </row>
    <row r="6329" spans="1:10" x14ac:dyDescent="0.25">
      <c r="A6329">
        <v>6323</v>
      </c>
      <c r="B6329">
        <v>0</v>
      </c>
      <c r="C6329">
        <v>359</v>
      </c>
      <c r="D6329">
        <f>MOD(A6329-1+'Peaker Keys'!$B$7,'Peaker Keys'!$B$5)</f>
        <v>6346</v>
      </c>
      <c r="E6329">
        <f>INT(D6329/'Peaker Keys'!$B$6)+1</f>
        <v>265</v>
      </c>
      <c r="F6329">
        <f>MOD(D6329,'Peaker Keys'!$B$6)</f>
        <v>10</v>
      </c>
      <c r="G6329" t="str">
        <f>VLOOKUP(E6329,Clustering!$A$6:$B$370,2,FALSE)</f>
        <v>Fall</v>
      </c>
      <c r="H6329">
        <f>IF('Peaker Keys'!$B$29&gt;0,MAX(0,MIN('Peaker Keys'!$B$10,B6329/'Peaker Keys'!$B$29)),0)</f>
        <v>0</v>
      </c>
      <c r="I6329">
        <f>MAX(0,MIN('Peaker Keys'!$B$10,C6329/'Peaker Keys'!$B$30))</f>
        <v>3.0072895358051743E-3</v>
      </c>
      <c r="J6329">
        <f>IF('Peaker Keys'!$B$31=1,H6329,I6329)</f>
        <v>0</v>
      </c>
    </row>
    <row r="6330" spans="1:10" x14ac:dyDescent="0.25">
      <c r="A6330">
        <v>6324</v>
      </c>
      <c r="B6330">
        <v>0</v>
      </c>
      <c r="C6330">
        <v>359</v>
      </c>
      <c r="D6330">
        <f>MOD(A6330-1+'Peaker Keys'!$B$7,'Peaker Keys'!$B$5)</f>
        <v>6347</v>
      </c>
      <c r="E6330">
        <f>INT(D6330/'Peaker Keys'!$B$6)+1</f>
        <v>265</v>
      </c>
      <c r="F6330">
        <f>MOD(D6330,'Peaker Keys'!$B$6)</f>
        <v>11</v>
      </c>
      <c r="G6330" t="str">
        <f>VLOOKUP(E6330,Clustering!$A$6:$B$370,2,FALSE)</f>
        <v>Fall</v>
      </c>
      <c r="H6330">
        <f>IF('Peaker Keys'!$B$29&gt;0,MAX(0,MIN('Peaker Keys'!$B$10,B6330/'Peaker Keys'!$B$29)),0)</f>
        <v>0</v>
      </c>
      <c r="I6330">
        <f>MAX(0,MIN('Peaker Keys'!$B$10,C6330/'Peaker Keys'!$B$30))</f>
        <v>3.0072895358051743E-3</v>
      </c>
      <c r="J6330">
        <f>IF('Peaker Keys'!$B$31=1,H6330,I6330)</f>
        <v>0</v>
      </c>
    </row>
    <row r="6331" spans="1:10" x14ac:dyDescent="0.25">
      <c r="A6331">
        <v>6325</v>
      </c>
      <c r="B6331">
        <v>0</v>
      </c>
      <c r="C6331">
        <v>359</v>
      </c>
      <c r="D6331">
        <f>MOD(A6331-1+'Peaker Keys'!$B$7,'Peaker Keys'!$B$5)</f>
        <v>6348</v>
      </c>
      <c r="E6331">
        <f>INT(D6331/'Peaker Keys'!$B$6)+1</f>
        <v>265</v>
      </c>
      <c r="F6331">
        <f>MOD(D6331,'Peaker Keys'!$B$6)</f>
        <v>12</v>
      </c>
      <c r="G6331" t="str">
        <f>VLOOKUP(E6331,Clustering!$A$6:$B$370,2,FALSE)</f>
        <v>Fall</v>
      </c>
      <c r="H6331">
        <f>IF('Peaker Keys'!$B$29&gt;0,MAX(0,MIN('Peaker Keys'!$B$10,B6331/'Peaker Keys'!$B$29)),0)</f>
        <v>0</v>
      </c>
      <c r="I6331">
        <f>MAX(0,MIN('Peaker Keys'!$B$10,C6331/'Peaker Keys'!$B$30))</f>
        <v>3.0072895358051743E-3</v>
      </c>
      <c r="J6331">
        <f>IF('Peaker Keys'!$B$31=1,H6331,I6331)</f>
        <v>0</v>
      </c>
    </row>
    <row r="6332" spans="1:10" x14ac:dyDescent="0.25">
      <c r="A6332">
        <v>6326</v>
      </c>
      <c r="B6332">
        <v>0</v>
      </c>
      <c r="C6332">
        <v>359</v>
      </c>
      <c r="D6332">
        <f>MOD(A6332-1+'Peaker Keys'!$B$7,'Peaker Keys'!$B$5)</f>
        <v>6349</v>
      </c>
      <c r="E6332">
        <f>INT(D6332/'Peaker Keys'!$B$6)+1</f>
        <v>265</v>
      </c>
      <c r="F6332">
        <f>MOD(D6332,'Peaker Keys'!$B$6)</f>
        <v>13</v>
      </c>
      <c r="G6332" t="str">
        <f>VLOOKUP(E6332,Clustering!$A$6:$B$370,2,FALSE)</f>
        <v>Fall</v>
      </c>
      <c r="H6332">
        <f>IF('Peaker Keys'!$B$29&gt;0,MAX(0,MIN('Peaker Keys'!$B$10,B6332/'Peaker Keys'!$B$29)),0)</f>
        <v>0</v>
      </c>
      <c r="I6332">
        <f>MAX(0,MIN('Peaker Keys'!$B$10,C6332/'Peaker Keys'!$B$30))</f>
        <v>3.0072895358051743E-3</v>
      </c>
      <c r="J6332">
        <f>IF('Peaker Keys'!$B$31=1,H6332,I6332)</f>
        <v>0</v>
      </c>
    </row>
    <row r="6333" spans="1:10" x14ac:dyDescent="0.25">
      <c r="A6333">
        <v>6327</v>
      </c>
      <c r="B6333">
        <v>0</v>
      </c>
      <c r="C6333">
        <v>359</v>
      </c>
      <c r="D6333">
        <f>MOD(A6333-1+'Peaker Keys'!$B$7,'Peaker Keys'!$B$5)</f>
        <v>6350</v>
      </c>
      <c r="E6333">
        <f>INT(D6333/'Peaker Keys'!$B$6)+1</f>
        <v>265</v>
      </c>
      <c r="F6333">
        <f>MOD(D6333,'Peaker Keys'!$B$6)</f>
        <v>14</v>
      </c>
      <c r="G6333" t="str">
        <f>VLOOKUP(E6333,Clustering!$A$6:$B$370,2,FALSE)</f>
        <v>Fall</v>
      </c>
      <c r="H6333">
        <f>IF('Peaker Keys'!$B$29&gt;0,MAX(0,MIN('Peaker Keys'!$B$10,B6333/'Peaker Keys'!$B$29)),0)</f>
        <v>0</v>
      </c>
      <c r="I6333">
        <f>MAX(0,MIN('Peaker Keys'!$B$10,C6333/'Peaker Keys'!$B$30))</f>
        <v>3.0072895358051743E-3</v>
      </c>
      <c r="J6333">
        <f>IF('Peaker Keys'!$B$31=1,H6333,I6333)</f>
        <v>0</v>
      </c>
    </row>
    <row r="6334" spans="1:10" x14ac:dyDescent="0.25">
      <c r="A6334">
        <v>6328</v>
      </c>
      <c r="B6334">
        <v>0</v>
      </c>
      <c r="C6334">
        <v>359</v>
      </c>
      <c r="D6334">
        <f>MOD(A6334-1+'Peaker Keys'!$B$7,'Peaker Keys'!$B$5)</f>
        <v>6351</v>
      </c>
      <c r="E6334">
        <f>INT(D6334/'Peaker Keys'!$B$6)+1</f>
        <v>265</v>
      </c>
      <c r="F6334">
        <f>MOD(D6334,'Peaker Keys'!$B$6)</f>
        <v>15</v>
      </c>
      <c r="G6334" t="str">
        <f>VLOOKUP(E6334,Clustering!$A$6:$B$370,2,FALSE)</f>
        <v>Fall</v>
      </c>
      <c r="H6334">
        <f>IF('Peaker Keys'!$B$29&gt;0,MAX(0,MIN('Peaker Keys'!$B$10,B6334/'Peaker Keys'!$B$29)),0)</f>
        <v>0</v>
      </c>
      <c r="I6334">
        <f>MAX(0,MIN('Peaker Keys'!$B$10,C6334/'Peaker Keys'!$B$30))</f>
        <v>3.0072895358051743E-3</v>
      </c>
      <c r="J6334">
        <f>IF('Peaker Keys'!$B$31=1,H6334,I6334)</f>
        <v>0</v>
      </c>
    </row>
    <row r="6335" spans="1:10" x14ac:dyDescent="0.25">
      <c r="A6335">
        <v>6329</v>
      </c>
      <c r="B6335">
        <v>0</v>
      </c>
      <c r="C6335">
        <v>466.4</v>
      </c>
      <c r="D6335">
        <f>MOD(A6335-1+'Peaker Keys'!$B$7,'Peaker Keys'!$B$5)</f>
        <v>6352</v>
      </c>
      <c r="E6335">
        <f>INT(D6335/'Peaker Keys'!$B$6)+1</f>
        <v>265</v>
      </c>
      <c r="F6335">
        <f>MOD(D6335,'Peaker Keys'!$B$6)</f>
        <v>16</v>
      </c>
      <c r="G6335" t="str">
        <f>VLOOKUP(E6335,Clustering!$A$6:$B$370,2,FALSE)</f>
        <v>Fall</v>
      </c>
      <c r="H6335">
        <f>IF('Peaker Keys'!$B$29&gt;0,MAX(0,MIN('Peaker Keys'!$B$10,B6335/'Peaker Keys'!$B$29)),0)</f>
        <v>0</v>
      </c>
      <c r="I6335">
        <f>MAX(0,MIN('Peaker Keys'!$B$10,C6335/'Peaker Keys'!$B$30))</f>
        <v>3.9069633412243268E-3</v>
      </c>
      <c r="J6335">
        <f>IF('Peaker Keys'!$B$31=1,H6335,I6335)</f>
        <v>0</v>
      </c>
    </row>
    <row r="6336" spans="1:10" x14ac:dyDescent="0.25">
      <c r="A6336">
        <v>6330</v>
      </c>
      <c r="B6336">
        <v>0</v>
      </c>
      <c r="C6336">
        <v>2260.4</v>
      </c>
      <c r="D6336">
        <f>MOD(A6336-1+'Peaker Keys'!$B$7,'Peaker Keys'!$B$5)</f>
        <v>6353</v>
      </c>
      <c r="E6336">
        <f>INT(D6336/'Peaker Keys'!$B$6)+1</f>
        <v>265</v>
      </c>
      <c r="F6336">
        <f>MOD(D6336,'Peaker Keys'!$B$6)</f>
        <v>17</v>
      </c>
      <c r="G6336" t="str">
        <f>VLOOKUP(E6336,Clustering!$A$6:$B$370,2,FALSE)</f>
        <v>Fall</v>
      </c>
      <c r="H6336">
        <f>IF('Peaker Keys'!$B$29&gt;0,MAX(0,MIN('Peaker Keys'!$B$10,B6336/'Peaker Keys'!$B$29)),0)</f>
        <v>0</v>
      </c>
      <c r="I6336">
        <f>MAX(0,MIN('Peaker Keys'!$B$10,C6336/'Peaker Keys'!$B$30))</f>
        <v>1.8935034169175535E-2</v>
      </c>
      <c r="J6336">
        <f>IF('Peaker Keys'!$B$31=1,H6336,I6336)</f>
        <v>0</v>
      </c>
    </row>
    <row r="6337" spans="1:10" x14ac:dyDescent="0.25">
      <c r="A6337">
        <v>6331</v>
      </c>
      <c r="B6337">
        <v>0</v>
      </c>
      <c r="C6337">
        <v>4957.5</v>
      </c>
      <c r="D6337">
        <f>MOD(A6337-1+'Peaker Keys'!$B$7,'Peaker Keys'!$B$5)</f>
        <v>6354</v>
      </c>
      <c r="E6337">
        <f>INT(D6337/'Peaker Keys'!$B$6)+1</f>
        <v>265</v>
      </c>
      <c r="F6337">
        <f>MOD(D6337,'Peaker Keys'!$B$6)</f>
        <v>18</v>
      </c>
      <c r="G6337" t="str">
        <f>VLOOKUP(E6337,Clustering!$A$6:$B$370,2,FALSE)</f>
        <v>Fall</v>
      </c>
      <c r="H6337">
        <f>IF('Peaker Keys'!$B$29&gt;0,MAX(0,MIN('Peaker Keys'!$B$10,B6337/'Peaker Keys'!$B$29)),0)</f>
        <v>0</v>
      </c>
      <c r="I6337">
        <f>MAX(0,MIN('Peaker Keys'!$B$10,C6337/'Peaker Keys'!$B$30))</f>
        <v>4.1528239202657809E-2</v>
      </c>
      <c r="J6337">
        <f>IF('Peaker Keys'!$B$31=1,H6337,I6337)</f>
        <v>0</v>
      </c>
    </row>
    <row r="6338" spans="1:10" x14ac:dyDescent="0.25">
      <c r="A6338">
        <v>6332</v>
      </c>
      <c r="B6338">
        <v>0</v>
      </c>
      <c r="C6338">
        <v>5429.9</v>
      </c>
      <c r="D6338">
        <f>MOD(A6338-1+'Peaker Keys'!$B$7,'Peaker Keys'!$B$5)</f>
        <v>6355</v>
      </c>
      <c r="E6338">
        <f>INT(D6338/'Peaker Keys'!$B$6)+1</f>
        <v>265</v>
      </c>
      <c r="F6338">
        <f>MOD(D6338,'Peaker Keys'!$B$6)</f>
        <v>19</v>
      </c>
      <c r="G6338" t="str">
        <f>VLOOKUP(E6338,Clustering!$A$6:$B$370,2,FALSE)</f>
        <v>Fall</v>
      </c>
      <c r="H6338">
        <f>IF('Peaker Keys'!$B$29&gt;0,MAX(0,MIN('Peaker Keys'!$B$10,B6338/'Peaker Keys'!$B$29)),0)</f>
        <v>0</v>
      </c>
      <c r="I6338">
        <f>MAX(0,MIN('Peaker Keys'!$B$10,C6338/'Peaker Keys'!$B$30))</f>
        <v>4.5485463650330127E-2</v>
      </c>
      <c r="J6338">
        <f>IF('Peaker Keys'!$B$31=1,H6338,I6338)</f>
        <v>0</v>
      </c>
    </row>
    <row r="6339" spans="1:10" x14ac:dyDescent="0.25">
      <c r="A6339">
        <v>6333</v>
      </c>
      <c r="B6339">
        <v>0</v>
      </c>
      <c r="C6339">
        <v>4594.6000000000004</v>
      </c>
      <c r="D6339">
        <f>MOD(A6339-1+'Peaker Keys'!$B$7,'Peaker Keys'!$B$5)</f>
        <v>6356</v>
      </c>
      <c r="E6339">
        <f>INT(D6339/'Peaker Keys'!$B$6)+1</f>
        <v>265</v>
      </c>
      <c r="F6339">
        <f>MOD(D6339,'Peaker Keys'!$B$6)</f>
        <v>20</v>
      </c>
      <c r="G6339" t="str">
        <f>VLOOKUP(E6339,Clustering!$A$6:$B$370,2,FALSE)</f>
        <v>Fall</v>
      </c>
      <c r="H6339">
        <f>IF('Peaker Keys'!$B$29&gt;0,MAX(0,MIN('Peaker Keys'!$B$10,B6339/'Peaker Keys'!$B$29)),0)</f>
        <v>0</v>
      </c>
      <c r="I6339">
        <f>MAX(0,MIN('Peaker Keys'!$B$10,C6339/'Peaker Keys'!$B$30))</f>
        <v>3.8488279947661436E-2</v>
      </c>
      <c r="J6339">
        <f>IF('Peaker Keys'!$B$31=1,H6339,I6339)</f>
        <v>0</v>
      </c>
    </row>
    <row r="6340" spans="1:10" x14ac:dyDescent="0.25">
      <c r="A6340">
        <v>6334</v>
      </c>
      <c r="B6340">
        <v>0</v>
      </c>
      <c r="C6340">
        <v>1734.2</v>
      </c>
      <c r="D6340">
        <f>MOD(A6340-1+'Peaker Keys'!$B$7,'Peaker Keys'!$B$5)</f>
        <v>6357</v>
      </c>
      <c r="E6340">
        <f>INT(D6340/'Peaker Keys'!$B$6)+1</f>
        <v>265</v>
      </c>
      <c r="F6340">
        <f>MOD(D6340,'Peaker Keys'!$B$6)</f>
        <v>21</v>
      </c>
      <c r="G6340" t="str">
        <f>VLOOKUP(E6340,Clustering!$A$6:$B$370,2,FALSE)</f>
        <v>Fall</v>
      </c>
      <c r="H6340">
        <f>IF('Peaker Keys'!$B$29&gt;0,MAX(0,MIN('Peaker Keys'!$B$10,B6340/'Peaker Keys'!$B$29)),0)</f>
        <v>0</v>
      </c>
      <c r="I6340">
        <f>MAX(0,MIN('Peaker Keys'!$B$10,C6340/'Peaker Keys'!$B$30))</f>
        <v>1.4527135133686166E-2</v>
      </c>
      <c r="J6340">
        <f>IF('Peaker Keys'!$B$31=1,H6340,I6340)</f>
        <v>0</v>
      </c>
    </row>
    <row r="6341" spans="1:10" x14ac:dyDescent="0.25">
      <c r="A6341">
        <v>6335</v>
      </c>
      <c r="B6341">
        <v>0</v>
      </c>
      <c r="C6341">
        <v>1648.1</v>
      </c>
      <c r="D6341">
        <f>MOD(A6341-1+'Peaker Keys'!$B$7,'Peaker Keys'!$B$5)</f>
        <v>6358</v>
      </c>
      <c r="E6341">
        <f>INT(D6341/'Peaker Keys'!$B$6)+1</f>
        <v>265</v>
      </c>
      <c r="F6341">
        <f>MOD(D6341,'Peaker Keys'!$B$6)</f>
        <v>22</v>
      </c>
      <c r="G6341" t="str">
        <f>VLOOKUP(E6341,Clustering!$A$6:$B$370,2,FALSE)</f>
        <v>Fall</v>
      </c>
      <c r="H6341">
        <f>IF('Peaker Keys'!$B$29&gt;0,MAX(0,MIN('Peaker Keys'!$B$10,B6341/'Peaker Keys'!$B$29)),0)</f>
        <v>0</v>
      </c>
      <c r="I6341">
        <f>MAX(0,MIN('Peaker Keys'!$B$10,C6341/'Peaker Keys'!$B$30))</f>
        <v>1.3805888256157403E-2</v>
      </c>
      <c r="J6341">
        <f>IF('Peaker Keys'!$B$31=1,H6341,I6341)</f>
        <v>0</v>
      </c>
    </row>
    <row r="6342" spans="1:10" x14ac:dyDescent="0.25">
      <c r="A6342">
        <v>6336</v>
      </c>
      <c r="B6342">
        <v>0</v>
      </c>
      <c r="C6342">
        <v>1355.6</v>
      </c>
      <c r="D6342">
        <f>MOD(A6342-1+'Peaker Keys'!$B$7,'Peaker Keys'!$B$5)</f>
        <v>6359</v>
      </c>
      <c r="E6342">
        <f>INT(D6342/'Peaker Keys'!$B$6)+1</f>
        <v>265</v>
      </c>
      <c r="F6342">
        <f>MOD(D6342,'Peaker Keys'!$B$6)</f>
        <v>23</v>
      </c>
      <c r="G6342" t="str">
        <f>VLOOKUP(E6342,Clustering!$A$6:$B$370,2,FALSE)</f>
        <v>Fall</v>
      </c>
      <c r="H6342">
        <f>IF('Peaker Keys'!$B$29&gt;0,MAX(0,MIN('Peaker Keys'!$B$10,B6342/'Peaker Keys'!$B$29)),0)</f>
        <v>0</v>
      </c>
      <c r="I6342">
        <f>MAX(0,MIN('Peaker Keys'!$B$10,C6342/'Peaker Keys'!$B$30))</f>
        <v>1.1355659316817533E-2</v>
      </c>
      <c r="J6342">
        <f>IF('Peaker Keys'!$B$31=1,H6342,I6342)</f>
        <v>0</v>
      </c>
    </row>
    <row r="6343" spans="1:10" x14ac:dyDescent="0.25">
      <c r="A6343">
        <v>6337</v>
      </c>
      <c r="B6343">
        <v>0</v>
      </c>
      <c r="C6343">
        <v>1127.5</v>
      </c>
      <c r="D6343">
        <f>MOD(A6343-1+'Peaker Keys'!$B$7,'Peaker Keys'!$B$5)</f>
        <v>6360</v>
      </c>
      <c r="E6343">
        <f>INT(D6343/'Peaker Keys'!$B$6)+1</f>
        <v>266</v>
      </c>
      <c r="F6343">
        <f>MOD(D6343,'Peaker Keys'!$B$6)</f>
        <v>0</v>
      </c>
      <c r="G6343" t="str">
        <f>VLOOKUP(E6343,Clustering!$A$6:$B$370,2,FALSE)</f>
        <v>Winter</v>
      </c>
      <c r="H6343">
        <f>IF('Peaker Keys'!$B$29&gt;0,MAX(0,MIN('Peaker Keys'!$B$10,B6343/'Peaker Keys'!$B$29)),0)</f>
        <v>0</v>
      </c>
      <c r="I6343">
        <f>MAX(0,MIN('Peaker Keys'!$B$10,C6343/'Peaker Keys'!$B$30))</f>
        <v>9.4448995866861681E-3</v>
      </c>
      <c r="J6343">
        <f>IF('Peaker Keys'!$B$31=1,H6343,I6343)</f>
        <v>0</v>
      </c>
    </row>
    <row r="6344" spans="1:10" x14ac:dyDescent="0.25">
      <c r="A6344">
        <v>6338</v>
      </c>
      <c r="B6344">
        <v>0</v>
      </c>
      <c r="C6344">
        <v>851.2</v>
      </c>
      <c r="D6344">
        <f>MOD(A6344-1+'Peaker Keys'!$B$7,'Peaker Keys'!$B$5)</f>
        <v>6361</v>
      </c>
      <c r="E6344">
        <f>INT(D6344/'Peaker Keys'!$B$6)+1</f>
        <v>266</v>
      </c>
      <c r="F6344">
        <f>MOD(D6344,'Peaker Keys'!$B$6)</f>
        <v>1</v>
      </c>
      <c r="G6344" t="str">
        <f>VLOOKUP(E6344,Clustering!$A$6:$B$370,2,FALSE)</f>
        <v>Winter</v>
      </c>
      <c r="H6344">
        <f>IF('Peaker Keys'!$B$29&gt;0,MAX(0,MIN('Peaker Keys'!$B$10,B6344/'Peaker Keys'!$B$29)),0)</f>
        <v>0</v>
      </c>
      <c r="I6344">
        <f>MAX(0,MIN('Peaker Keys'!$B$10,C6344/'Peaker Keys'!$B$30))</f>
        <v>7.1303756347558906E-3</v>
      </c>
      <c r="J6344">
        <f>IF('Peaker Keys'!$B$31=1,H6344,I6344)</f>
        <v>0</v>
      </c>
    </row>
    <row r="6345" spans="1:10" x14ac:dyDescent="0.25">
      <c r="A6345">
        <v>6339</v>
      </c>
      <c r="B6345">
        <v>0</v>
      </c>
      <c r="C6345">
        <v>851.2</v>
      </c>
      <c r="D6345">
        <f>MOD(A6345-1+'Peaker Keys'!$B$7,'Peaker Keys'!$B$5)</f>
        <v>6362</v>
      </c>
      <c r="E6345">
        <f>INT(D6345/'Peaker Keys'!$B$6)+1</f>
        <v>266</v>
      </c>
      <c r="F6345">
        <f>MOD(D6345,'Peaker Keys'!$B$6)</f>
        <v>2</v>
      </c>
      <c r="G6345" t="str">
        <f>VLOOKUP(E6345,Clustering!$A$6:$B$370,2,FALSE)</f>
        <v>Winter</v>
      </c>
      <c r="H6345">
        <f>IF('Peaker Keys'!$B$29&gt;0,MAX(0,MIN('Peaker Keys'!$B$10,B6345/'Peaker Keys'!$B$29)),0)</f>
        <v>0</v>
      </c>
      <c r="I6345">
        <f>MAX(0,MIN('Peaker Keys'!$B$10,C6345/'Peaker Keys'!$B$30))</f>
        <v>7.1303756347558906E-3</v>
      </c>
      <c r="J6345">
        <f>IF('Peaker Keys'!$B$31=1,H6345,I6345)</f>
        <v>0</v>
      </c>
    </row>
    <row r="6346" spans="1:10" x14ac:dyDescent="0.25">
      <c r="A6346">
        <v>6340</v>
      </c>
      <c r="B6346">
        <v>0</v>
      </c>
      <c r="C6346">
        <v>836.8</v>
      </c>
      <c r="D6346">
        <f>MOD(A6346-1+'Peaker Keys'!$B$7,'Peaker Keys'!$B$5)</f>
        <v>6363</v>
      </c>
      <c r="E6346">
        <f>INT(D6346/'Peaker Keys'!$B$6)+1</f>
        <v>266</v>
      </c>
      <c r="F6346">
        <f>MOD(D6346,'Peaker Keys'!$B$6)</f>
        <v>3</v>
      </c>
      <c r="G6346" t="str">
        <f>VLOOKUP(E6346,Clustering!$A$6:$B$370,2,FALSE)</f>
        <v>Winter</v>
      </c>
      <c r="H6346">
        <f>IF('Peaker Keys'!$B$29&gt;0,MAX(0,MIN('Peaker Keys'!$B$10,B6346/'Peaker Keys'!$B$29)),0)</f>
        <v>0</v>
      </c>
      <c r="I6346">
        <f>MAX(0,MIN('Peaker Keys'!$B$10,C6346/'Peaker Keys'!$B$30))</f>
        <v>7.0097489792806961E-3</v>
      </c>
      <c r="J6346">
        <f>IF('Peaker Keys'!$B$31=1,H6346,I6346)</f>
        <v>0</v>
      </c>
    </row>
    <row r="6347" spans="1:10" x14ac:dyDescent="0.25">
      <c r="A6347">
        <v>6341</v>
      </c>
      <c r="B6347">
        <v>0</v>
      </c>
      <c r="C6347">
        <v>851.2</v>
      </c>
      <c r="D6347">
        <f>MOD(A6347-1+'Peaker Keys'!$B$7,'Peaker Keys'!$B$5)</f>
        <v>6364</v>
      </c>
      <c r="E6347">
        <f>INT(D6347/'Peaker Keys'!$B$6)+1</f>
        <v>266</v>
      </c>
      <c r="F6347">
        <f>MOD(D6347,'Peaker Keys'!$B$6)</f>
        <v>4</v>
      </c>
      <c r="G6347" t="str">
        <f>VLOOKUP(E6347,Clustering!$A$6:$B$370,2,FALSE)</f>
        <v>Winter</v>
      </c>
      <c r="H6347">
        <f>IF('Peaker Keys'!$B$29&gt;0,MAX(0,MIN('Peaker Keys'!$B$10,B6347/'Peaker Keys'!$B$29)),0)</f>
        <v>0</v>
      </c>
      <c r="I6347">
        <f>MAX(0,MIN('Peaker Keys'!$B$10,C6347/'Peaker Keys'!$B$30))</f>
        <v>7.1303756347558906E-3</v>
      </c>
      <c r="J6347">
        <f>IF('Peaker Keys'!$B$31=1,H6347,I6347)</f>
        <v>0</v>
      </c>
    </row>
    <row r="6348" spans="1:10" x14ac:dyDescent="0.25">
      <c r="A6348">
        <v>6342</v>
      </c>
      <c r="B6348">
        <v>0</v>
      </c>
      <c r="C6348">
        <v>851.2</v>
      </c>
      <c r="D6348">
        <f>MOD(A6348-1+'Peaker Keys'!$B$7,'Peaker Keys'!$B$5)</f>
        <v>6365</v>
      </c>
      <c r="E6348">
        <f>INT(D6348/'Peaker Keys'!$B$6)+1</f>
        <v>266</v>
      </c>
      <c r="F6348">
        <f>MOD(D6348,'Peaker Keys'!$B$6)</f>
        <v>5</v>
      </c>
      <c r="G6348" t="str">
        <f>VLOOKUP(E6348,Clustering!$A$6:$B$370,2,FALSE)</f>
        <v>Winter</v>
      </c>
      <c r="H6348">
        <f>IF('Peaker Keys'!$B$29&gt;0,MAX(0,MIN('Peaker Keys'!$B$10,B6348/'Peaker Keys'!$B$29)),0)</f>
        <v>0</v>
      </c>
      <c r="I6348">
        <f>MAX(0,MIN('Peaker Keys'!$B$10,C6348/'Peaker Keys'!$B$30))</f>
        <v>7.1303756347558906E-3</v>
      </c>
      <c r="J6348">
        <f>IF('Peaker Keys'!$B$31=1,H6348,I6348)</f>
        <v>0</v>
      </c>
    </row>
    <row r="6349" spans="1:10" x14ac:dyDescent="0.25">
      <c r="A6349">
        <v>6343</v>
      </c>
      <c r="B6349">
        <v>0</v>
      </c>
      <c r="C6349">
        <v>717.9</v>
      </c>
      <c r="D6349">
        <f>MOD(A6349-1+'Peaker Keys'!$B$7,'Peaker Keys'!$B$5)</f>
        <v>6366</v>
      </c>
      <c r="E6349">
        <f>INT(D6349/'Peaker Keys'!$B$6)+1</f>
        <v>266</v>
      </c>
      <c r="F6349">
        <f>MOD(D6349,'Peaker Keys'!$B$6)</f>
        <v>6</v>
      </c>
      <c r="G6349" t="str">
        <f>VLOOKUP(E6349,Clustering!$A$6:$B$370,2,FALSE)</f>
        <v>Winter</v>
      </c>
      <c r="H6349">
        <f>IF('Peaker Keys'!$B$29&gt;0,MAX(0,MIN('Peaker Keys'!$B$10,B6349/'Peaker Keys'!$B$29)),0)</f>
        <v>0</v>
      </c>
      <c r="I6349">
        <f>MAX(0,MIN('Peaker Keys'!$B$10,C6349/'Peaker Keys'!$B$30))</f>
        <v>6.0137413865028822E-3</v>
      </c>
      <c r="J6349">
        <f>IF('Peaker Keys'!$B$31=1,H6349,I6349)</f>
        <v>0</v>
      </c>
    </row>
    <row r="6350" spans="1:10" x14ac:dyDescent="0.25">
      <c r="A6350">
        <v>6344</v>
      </c>
      <c r="B6350">
        <v>0</v>
      </c>
      <c r="C6350">
        <v>717.9</v>
      </c>
      <c r="D6350">
        <f>MOD(A6350-1+'Peaker Keys'!$B$7,'Peaker Keys'!$B$5)</f>
        <v>6367</v>
      </c>
      <c r="E6350">
        <f>INT(D6350/'Peaker Keys'!$B$6)+1</f>
        <v>266</v>
      </c>
      <c r="F6350">
        <f>MOD(D6350,'Peaker Keys'!$B$6)</f>
        <v>7</v>
      </c>
      <c r="G6350" t="str">
        <f>VLOOKUP(E6350,Clustering!$A$6:$B$370,2,FALSE)</f>
        <v>Winter</v>
      </c>
      <c r="H6350">
        <f>IF('Peaker Keys'!$B$29&gt;0,MAX(0,MIN('Peaker Keys'!$B$10,B6350/'Peaker Keys'!$B$29)),0)</f>
        <v>0</v>
      </c>
      <c r="I6350">
        <f>MAX(0,MIN('Peaker Keys'!$B$10,C6350/'Peaker Keys'!$B$30))</f>
        <v>6.0137413865028822E-3</v>
      </c>
      <c r="J6350">
        <f>IF('Peaker Keys'!$B$31=1,H6350,I6350)</f>
        <v>0</v>
      </c>
    </row>
    <row r="6351" spans="1:10" x14ac:dyDescent="0.25">
      <c r="A6351">
        <v>6345</v>
      </c>
      <c r="B6351">
        <v>0</v>
      </c>
      <c r="C6351">
        <v>717.9</v>
      </c>
      <c r="D6351">
        <f>MOD(A6351-1+'Peaker Keys'!$B$7,'Peaker Keys'!$B$5)</f>
        <v>6368</v>
      </c>
      <c r="E6351">
        <f>INT(D6351/'Peaker Keys'!$B$6)+1</f>
        <v>266</v>
      </c>
      <c r="F6351">
        <f>MOD(D6351,'Peaker Keys'!$B$6)</f>
        <v>8</v>
      </c>
      <c r="G6351" t="str">
        <f>VLOOKUP(E6351,Clustering!$A$6:$B$370,2,FALSE)</f>
        <v>Winter</v>
      </c>
      <c r="H6351">
        <f>IF('Peaker Keys'!$B$29&gt;0,MAX(0,MIN('Peaker Keys'!$B$10,B6351/'Peaker Keys'!$B$29)),0)</f>
        <v>0</v>
      </c>
      <c r="I6351">
        <f>MAX(0,MIN('Peaker Keys'!$B$10,C6351/'Peaker Keys'!$B$30))</f>
        <v>6.0137413865028822E-3</v>
      </c>
      <c r="J6351">
        <f>IF('Peaker Keys'!$B$31=1,H6351,I6351)</f>
        <v>0</v>
      </c>
    </row>
    <row r="6352" spans="1:10" x14ac:dyDescent="0.25">
      <c r="A6352">
        <v>6346</v>
      </c>
      <c r="B6352">
        <v>0</v>
      </c>
      <c r="C6352">
        <v>717.9</v>
      </c>
      <c r="D6352">
        <f>MOD(A6352-1+'Peaker Keys'!$B$7,'Peaker Keys'!$B$5)</f>
        <v>6369</v>
      </c>
      <c r="E6352">
        <f>INT(D6352/'Peaker Keys'!$B$6)+1</f>
        <v>266</v>
      </c>
      <c r="F6352">
        <f>MOD(D6352,'Peaker Keys'!$B$6)</f>
        <v>9</v>
      </c>
      <c r="G6352" t="str">
        <f>VLOOKUP(E6352,Clustering!$A$6:$B$370,2,FALSE)</f>
        <v>Winter</v>
      </c>
      <c r="H6352">
        <f>IF('Peaker Keys'!$B$29&gt;0,MAX(0,MIN('Peaker Keys'!$B$10,B6352/'Peaker Keys'!$B$29)),0)</f>
        <v>0</v>
      </c>
      <c r="I6352">
        <f>MAX(0,MIN('Peaker Keys'!$B$10,C6352/'Peaker Keys'!$B$30))</f>
        <v>6.0137413865028822E-3</v>
      </c>
      <c r="J6352">
        <f>IF('Peaker Keys'!$B$31=1,H6352,I6352)</f>
        <v>0</v>
      </c>
    </row>
    <row r="6353" spans="1:10" x14ac:dyDescent="0.25">
      <c r="A6353">
        <v>6347</v>
      </c>
      <c r="B6353">
        <v>0</v>
      </c>
      <c r="C6353">
        <v>717.9</v>
      </c>
      <c r="D6353">
        <f>MOD(A6353-1+'Peaker Keys'!$B$7,'Peaker Keys'!$B$5)</f>
        <v>6370</v>
      </c>
      <c r="E6353">
        <f>INT(D6353/'Peaker Keys'!$B$6)+1</f>
        <v>266</v>
      </c>
      <c r="F6353">
        <f>MOD(D6353,'Peaker Keys'!$B$6)</f>
        <v>10</v>
      </c>
      <c r="G6353" t="str">
        <f>VLOOKUP(E6353,Clustering!$A$6:$B$370,2,FALSE)</f>
        <v>Winter</v>
      </c>
      <c r="H6353">
        <f>IF('Peaker Keys'!$B$29&gt;0,MAX(0,MIN('Peaker Keys'!$B$10,B6353/'Peaker Keys'!$B$29)),0)</f>
        <v>0</v>
      </c>
      <c r="I6353">
        <f>MAX(0,MIN('Peaker Keys'!$B$10,C6353/'Peaker Keys'!$B$30))</f>
        <v>6.0137413865028822E-3</v>
      </c>
      <c r="J6353">
        <f>IF('Peaker Keys'!$B$31=1,H6353,I6353)</f>
        <v>0</v>
      </c>
    </row>
    <row r="6354" spans="1:10" x14ac:dyDescent="0.25">
      <c r="A6354">
        <v>6348</v>
      </c>
      <c r="B6354">
        <v>0</v>
      </c>
      <c r="C6354">
        <v>717.9</v>
      </c>
      <c r="D6354">
        <f>MOD(A6354-1+'Peaker Keys'!$B$7,'Peaker Keys'!$B$5)</f>
        <v>6371</v>
      </c>
      <c r="E6354">
        <f>INT(D6354/'Peaker Keys'!$B$6)+1</f>
        <v>266</v>
      </c>
      <c r="F6354">
        <f>MOD(D6354,'Peaker Keys'!$B$6)</f>
        <v>11</v>
      </c>
      <c r="G6354" t="str">
        <f>VLOOKUP(E6354,Clustering!$A$6:$B$370,2,FALSE)</f>
        <v>Winter</v>
      </c>
      <c r="H6354">
        <f>IF('Peaker Keys'!$B$29&gt;0,MAX(0,MIN('Peaker Keys'!$B$10,B6354/'Peaker Keys'!$B$29)),0)</f>
        <v>0</v>
      </c>
      <c r="I6354">
        <f>MAX(0,MIN('Peaker Keys'!$B$10,C6354/'Peaker Keys'!$B$30))</f>
        <v>6.0137413865028822E-3</v>
      </c>
      <c r="J6354">
        <f>IF('Peaker Keys'!$B$31=1,H6354,I6354)</f>
        <v>0</v>
      </c>
    </row>
    <row r="6355" spans="1:10" x14ac:dyDescent="0.25">
      <c r="A6355">
        <v>6349</v>
      </c>
      <c r="B6355">
        <v>0</v>
      </c>
      <c r="C6355">
        <v>717.9</v>
      </c>
      <c r="D6355">
        <f>MOD(A6355-1+'Peaker Keys'!$B$7,'Peaker Keys'!$B$5)</f>
        <v>6372</v>
      </c>
      <c r="E6355">
        <f>INT(D6355/'Peaker Keys'!$B$6)+1</f>
        <v>266</v>
      </c>
      <c r="F6355">
        <f>MOD(D6355,'Peaker Keys'!$B$6)</f>
        <v>12</v>
      </c>
      <c r="G6355" t="str">
        <f>VLOOKUP(E6355,Clustering!$A$6:$B$370,2,FALSE)</f>
        <v>Winter</v>
      </c>
      <c r="H6355">
        <f>IF('Peaker Keys'!$B$29&gt;0,MAX(0,MIN('Peaker Keys'!$B$10,B6355/'Peaker Keys'!$B$29)),0)</f>
        <v>0</v>
      </c>
      <c r="I6355">
        <f>MAX(0,MIN('Peaker Keys'!$B$10,C6355/'Peaker Keys'!$B$30))</f>
        <v>6.0137413865028822E-3</v>
      </c>
      <c r="J6355">
        <f>IF('Peaker Keys'!$B$31=1,H6355,I6355)</f>
        <v>0</v>
      </c>
    </row>
    <row r="6356" spans="1:10" x14ac:dyDescent="0.25">
      <c r="A6356">
        <v>6350</v>
      </c>
      <c r="B6356">
        <v>0</v>
      </c>
      <c r="C6356">
        <v>717.9</v>
      </c>
      <c r="D6356">
        <f>MOD(A6356-1+'Peaker Keys'!$B$7,'Peaker Keys'!$B$5)</f>
        <v>6373</v>
      </c>
      <c r="E6356">
        <f>INT(D6356/'Peaker Keys'!$B$6)+1</f>
        <v>266</v>
      </c>
      <c r="F6356">
        <f>MOD(D6356,'Peaker Keys'!$B$6)</f>
        <v>13</v>
      </c>
      <c r="G6356" t="str">
        <f>VLOOKUP(E6356,Clustering!$A$6:$B$370,2,FALSE)</f>
        <v>Winter</v>
      </c>
      <c r="H6356">
        <f>IF('Peaker Keys'!$B$29&gt;0,MAX(0,MIN('Peaker Keys'!$B$10,B6356/'Peaker Keys'!$B$29)),0)</f>
        <v>0</v>
      </c>
      <c r="I6356">
        <f>MAX(0,MIN('Peaker Keys'!$B$10,C6356/'Peaker Keys'!$B$30))</f>
        <v>6.0137413865028822E-3</v>
      </c>
      <c r="J6356">
        <f>IF('Peaker Keys'!$B$31=1,H6356,I6356)</f>
        <v>0</v>
      </c>
    </row>
    <row r="6357" spans="1:10" x14ac:dyDescent="0.25">
      <c r="A6357">
        <v>6351</v>
      </c>
      <c r="B6357">
        <v>0</v>
      </c>
      <c r="C6357">
        <v>717.9</v>
      </c>
      <c r="D6357">
        <f>MOD(A6357-1+'Peaker Keys'!$B$7,'Peaker Keys'!$B$5)</f>
        <v>6374</v>
      </c>
      <c r="E6357">
        <f>INT(D6357/'Peaker Keys'!$B$6)+1</f>
        <v>266</v>
      </c>
      <c r="F6357">
        <f>MOD(D6357,'Peaker Keys'!$B$6)</f>
        <v>14</v>
      </c>
      <c r="G6357" t="str">
        <f>VLOOKUP(E6357,Clustering!$A$6:$B$370,2,FALSE)</f>
        <v>Winter</v>
      </c>
      <c r="H6357">
        <f>IF('Peaker Keys'!$B$29&gt;0,MAX(0,MIN('Peaker Keys'!$B$10,B6357/'Peaker Keys'!$B$29)),0)</f>
        <v>0</v>
      </c>
      <c r="I6357">
        <f>MAX(0,MIN('Peaker Keys'!$B$10,C6357/'Peaker Keys'!$B$30))</f>
        <v>6.0137413865028822E-3</v>
      </c>
      <c r="J6357">
        <f>IF('Peaker Keys'!$B$31=1,H6357,I6357)</f>
        <v>0</v>
      </c>
    </row>
    <row r="6358" spans="1:10" x14ac:dyDescent="0.25">
      <c r="A6358">
        <v>6352</v>
      </c>
      <c r="B6358">
        <v>0</v>
      </c>
      <c r="C6358">
        <v>717.9</v>
      </c>
      <c r="D6358">
        <f>MOD(A6358-1+'Peaker Keys'!$B$7,'Peaker Keys'!$B$5)</f>
        <v>6375</v>
      </c>
      <c r="E6358">
        <f>INT(D6358/'Peaker Keys'!$B$6)+1</f>
        <v>266</v>
      </c>
      <c r="F6358">
        <f>MOD(D6358,'Peaker Keys'!$B$6)</f>
        <v>15</v>
      </c>
      <c r="G6358" t="str">
        <f>VLOOKUP(E6358,Clustering!$A$6:$B$370,2,FALSE)</f>
        <v>Winter</v>
      </c>
      <c r="H6358">
        <f>IF('Peaker Keys'!$B$29&gt;0,MAX(0,MIN('Peaker Keys'!$B$10,B6358/'Peaker Keys'!$B$29)),0)</f>
        <v>0</v>
      </c>
      <c r="I6358">
        <f>MAX(0,MIN('Peaker Keys'!$B$10,C6358/'Peaker Keys'!$B$30))</f>
        <v>6.0137413865028822E-3</v>
      </c>
      <c r="J6358">
        <f>IF('Peaker Keys'!$B$31=1,H6358,I6358)</f>
        <v>0</v>
      </c>
    </row>
    <row r="6359" spans="1:10" x14ac:dyDescent="0.25">
      <c r="A6359">
        <v>6353</v>
      </c>
      <c r="B6359">
        <v>0</v>
      </c>
      <c r="C6359">
        <v>1201.8</v>
      </c>
      <c r="D6359">
        <f>MOD(A6359-1+'Peaker Keys'!$B$7,'Peaker Keys'!$B$5)</f>
        <v>6376</v>
      </c>
      <c r="E6359">
        <f>INT(D6359/'Peaker Keys'!$B$6)+1</f>
        <v>266</v>
      </c>
      <c r="F6359">
        <f>MOD(D6359,'Peaker Keys'!$B$6)</f>
        <v>16</v>
      </c>
      <c r="G6359" t="str">
        <f>VLOOKUP(E6359,Clustering!$A$6:$B$370,2,FALSE)</f>
        <v>Winter</v>
      </c>
      <c r="H6359">
        <f>IF('Peaker Keys'!$B$29&gt;0,MAX(0,MIN('Peaker Keys'!$B$10,B6359/'Peaker Keys'!$B$29)),0)</f>
        <v>0</v>
      </c>
      <c r="I6359">
        <f>MAX(0,MIN('Peaker Keys'!$B$10,C6359/'Peaker Keys'!$B$30))</f>
        <v>1.0067299621533868E-2</v>
      </c>
      <c r="J6359">
        <f>IF('Peaker Keys'!$B$31=1,H6359,I6359)</f>
        <v>0</v>
      </c>
    </row>
    <row r="6360" spans="1:10" x14ac:dyDescent="0.25">
      <c r="A6360">
        <v>6354</v>
      </c>
      <c r="B6360">
        <v>0</v>
      </c>
      <c r="C6360">
        <v>2529.4</v>
      </c>
      <c r="D6360">
        <f>MOD(A6360-1+'Peaker Keys'!$B$7,'Peaker Keys'!$B$5)</f>
        <v>6377</v>
      </c>
      <c r="E6360">
        <f>INT(D6360/'Peaker Keys'!$B$6)+1</f>
        <v>266</v>
      </c>
      <c r="F6360">
        <f>MOD(D6360,'Peaker Keys'!$B$6)</f>
        <v>17</v>
      </c>
      <c r="G6360" t="str">
        <f>VLOOKUP(E6360,Clustering!$A$6:$B$370,2,FALSE)</f>
        <v>Winter</v>
      </c>
      <c r="H6360">
        <f>IF('Peaker Keys'!$B$29&gt;0,MAX(0,MIN('Peaker Keys'!$B$10,B6360/'Peaker Keys'!$B$29)),0)</f>
        <v>0</v>
      </c>
      <c r="I6360">
        <f>MAX(0,MIN('Peaker Keys'!$B$10,C6360/'Peaker Keys'!$B$30))</f>
        <v>2.1188407108260747E-2</v>
      </c>
      <c r="J6360">
        <f>IF('Peaker Keys'!$B$31=1,H6360,I6360)</f>
        <v>0</v>
      </c>
    </row>
    <row r="6361" spans="1:10" x14ac:dyDescent="0.25">
      <c r="A6361">
        <v>6355</v>
      </c>
      <c r="B6361">
        <v>0</v>
      </c>
      <c r="C6361">
        <v>4355.3</v>
      </c>
      <c r="D6361">
        <f>MOD(A6361-1+'Peaker Keys'!$B$7,'Peaker Keys'!$B$5)</f>
        <v>6378</v>
      </c>
      <c r="E6361">
        <f>INT(D6361/'Peaker Keys'!$B$6)+1</f>
        <v>266</v>
      </c>
      <c r="F6361">
        <f>MOD(D6361,'Peaker Keys'!$B$6)</f>
        <v>18</v>
      </c>
      <c r="G6361" t="str">
        <f>VLOOKUP(E6361,Clustering!$A$6:$B$370,2,FALSE)</f>
        <v>Winter</v>
      </c>
      <c r="H6361">
        <f>IF('Peaker Keys'!$B$29&gt;0,MAX(0,MIN('Peaker Keys'!$B$10,B6361/'Peaker Keys'!$B$29)),0)</f>
        <v>0</v>
      </c>
      <c r="I6361">
        <f>MAX(0,MIN('Peaker Keys'!$B$10,C6361/'Peaker Keys'!$B$30))</f>
        <v>3.6483699485493806E-2</v>
      </c>
      <c r="J6361">
        <f>IF('Peaker Keys'!$B$31=1,H6361,I6361)</f>
        <v>0</v>
      </c>
    </row>
    <row r="6362" spans="1:10" x14ac:dyDescent="0.25">
      <c r="A6362">
        <v>6356</v>
      </c>
      <c r="B6362">
        <v>0</v>
      </c>
      <c r="C6362">
        <v>4632.1000000000004</v>
      </c>
      <c r="D6362">
        <f>MOD(A6362-1+'Peaker Keys'!$B$7,'Peaker Keys'!$B$5)</f>
        <v>6379</v>
      </c>
      <c r="E6362">
        <f>INT(D6362/'Peaker Keys'!$B$6)+1</f>
        <v>266</v>
      </c>
      <c r="F6362">
        <f>MOD(D6362,'Peaker Keys'!$B$6)</f>
        <v>19</v>
      </c>
      <c r="G6362" t="str">
        <f>VLOOKUP(E6362,Clustering!$A$6:$B$370,2,FALSE)</f>
        <v>Winter</v>
      </c>
      <c r="H6362">
        <f>IF('Peaker Keys'!$B$29&gt;0,MAX(0,MIN('Peaker Keys'!$B$10,B6362/'Peaker Keys'!$B$29)),0)</f>
        <v>0</v>
      </c>
      <c r="I6362">
        <f>MAX(0,MIN('Peaker Keys'!$B$10,C6362/'Peaker Keys'!$B$30))</f>
        <v>3.880241186296142E-2</v>
      </c>
      <c r="J6362">
        <f>IF('Peaker Keys'!$B$31=1,H6362,I6362)</f>
        <v>0</v>
      </c>
    </row>
    <row r="6363" spans="1:10" x14ac:dyDescent="0.25">
      <c r="A6363">
        <v>6357</v>
      </c>
      <c r="B6363">
        <v>0</v>
      </c>
      <c r="C6363">
        <v>3909</v>
      </c>
      <c r="D6363">
        <f>MOD(A6363-1+'Peaker Keys'!$B$7,'Peaker Keys'!$B$5)</f>
        <v>6380</v>
      </c>
      <c r="E6363">
        <f>INT(D6363/'Peaker Keys'!$B$6)+1</f>
        <v>266</v>
      </c>
      <c r="F6363">
        <f>MOD(D6363,'Peaker Keys'!$B$6)</f>
        <v>20</v>
      </c>
      <c r="G6363" t="str">
        <f>VLOOKUP(E6363,Clustering!$A$6:$B$370,2,FALSE)</f>
        <v>Winter</v>
      </c>
      <c r="H6363">
        <f>IF('Peaker Keys'!$B$29&gt;0,MAX(0,MIN('Peaker Keys'!$B$10,B6363/'Peaker Keys'!$B$29)),0)</f>
        <v>0</v>
      </c>
      <c r="I6363">
        <f>MAX(0,MIN('Peaker Keys'!$B$10,C6363/'Peaker Keys'!$B$30))</f>
        <v>3.2745110850870271E-2</v>
      </c>
      <c r="J6363">
        <f>IF('Peaker Keys'!$B$31=1,H6363,I6363)</f>
        <v>0</v>
      </c>
    </row>
    <row r="6364" spans="1:10" x14ac:dyDescent="0.25">
      <c r="A6364">
        <v>6358</v>
      </c>
      <c r="B6364">
        <v>0</v>
      </c>
      <c r="C6364">
        <v>1289.2</v>
      </c>
      <c r="D6364">
        <f>MOD(A6364-1+'Peaker Keys'!$B$7,'Peaker Keys'!$B$5)</f>
        <v>6381</v>
      </c>
      <c r="E6364">
        <f>INT(D6364/'Peaker Keys'!$B$6)+1</f>
        <v>266</v>
      </c>
      <c r="F6364">
        <f>MOD(D6364,'Peaker Keys'!$B$6)</f>
        <v>21</v>
      </c>
      <c r="G6364" t="str">
        <f>VLOOKUP(E6364,Clustering!$A$6:$B$370,2,FALSE)</f>
        <v>Winter</v>
      </c>
      <c r="H6364">
        <f>IF('Peaker Keys'!$B$29&gt;0,MAX(0,MIN('Peaker Keys'!$B$10,B6364/'Peaker Keys'!$B$29)),0)</f>
        <v>0</v>
      </c>
      <c r="I6364">
        <f>MAX(0,MIN('Peaker Keys'!$B$10,C6364/'Peaker Keys'!$B$30))</f>
        <v>1.0799436405459696E-2</v>
      </c>
      <c r="J6364">
        <f>IF('Peaker Keys'!$B$31=1,H6364,I6364)</f>
        <v>0</v>
      </c>
    </row>
    <row r="6365" spans="1:10" x14ac:dyDescent="0.25">
      <c r="A6365">
        <v>6359</v>
      </c>
      <c r="B6365">
        <v>0</v>
      </c>
      <c r="C6365">
        <v>1127.5</v>
      </c>
      <c r="D6365">
        <f>MOD(A6365-1+'Peaker Keys'!$B$7,'Peaker Keys'!$B$5)</f>
        <v>6382</v>
      </c>
      <c r="E6365">
        <f>INT(D6365/'Peaker Keys'!$B$6)+1</f>
        <v>266</v>
      </c>
      <c r="F6365">
        <f>MOD(D6365,'Peaker Keys'!$B$6)</f>
        <v>22</v>
      </c>
      <c r="G6365" t="str">
        <f>VLOOKUP(E6365,Clustering!$A$6:$B$370,2,FALSE)</f>
        <v>Winter</v>
      </c>
      <c r="H6365">
        <f>IF('Peaker Keys'!$B$29&gt;0,MAX(0,MIN('Peaker Keys'!$B$10,B6365/'Peaker Keys'!$B$29)),0)</f>
        <v>0</v>
      </c>
      <c r="I6365">
        <f>MAX(0,MIN('Peaker Keys'!$B$10,C6365/'Peaker Keys'!$B$30))</f>
        <v>9.4448995866861681E-3</v>
      </c>
      <c r="J6365">
        <f>IF('Peaker Keys'!$B$31=1,H6365,I6365)</f>
        <v>0</v>
      </c>
    </row>
    <row r="6366" spans="1:10" x14ac:dyDescent="0.25">
      <c r="A6366">
        <v>6360</v>
      </c>
      <c r="B6366">
        <v>0</v>
      </c>
      <c r="C6366">
        <v>1127.5</v>
      </c>
      <c r="D6366">
        <f>MOD(A6366-1+'Peaker Keys'!$B$7,'Peaker Keys'!$B$5)</f>
        <v>6383</v>
      </c>
      <c r="E6366">
        <f>INT(D6366/'Peaker Keys'!$B$6)+1</f>
        <v>266</v>
      </c>
      <c r="F6366">
        <f>MOD(D6366,'Peaker Keys'!$B$6)</f>
        <v>23</v>
      </c>
      <c r="G6366" t="str">
        <f>VLOOKUP(E6366,Clustering!$A$6:$B$370,2,FALSE)</f>
        <v>Winter</v>
      </c>
      <c r="H6366">
        <f>IF('Peaker Keys'!$B$29&gt;0,MAX(0,MIN('Peaker Keys'!$B$10,B6366/'Peaker Keys'!$B$29)),0)</f>
        <v>0</v>
      </c>
      <c r="I6366">
        <f>MAX(0,MIN('Peaker Keys'!$B$10,C6366/'Peaker Keys'!$B$30))</f>
        <v>9.4448995866861681E-3</v>
      </c>
      <c r="J6366">
        <f>IF('Peaker Keys'!$B$31=1,H6366,I6366)</f>
        <v>0</v>
      </c>
    </row>
    <row r="6367" spans="1:10" x14ac:dyDescent="0.25">
      <c r="A6367">
        <v>6361</v>
      </c>
      <c r="B6367">
        <v>0</v>
      </c>
      <c r="C6367">
        <v>1056.0999999999999</v>
      </c>
      <c r="D6367">
        <f>MOD(A6367-1+'Peaker Keys'!$B$7,'Peaker Keys'!$B$5)</f>
        <v>6384</v>
      </c>
      <c r="E6367">
        <f>INT(D6367/'Peaker Keys'!$B$6)+1</f>
        <v>267</v>
      </c>
      <c r="F6367">
        <f>MOD(D6367,'Peaker Keys'!$B$6)</f>
        <v>0</v>
      </c>
      <c r="G6367" t="str">
        <f>VLOOKUP(E6367,Clustering!$A$6:$B$370,2,FALSE)</f>
        <v>Fall</v>
      </c>
      <c r="H6367">
        <f>IF('Peaker Keys'!$B$29&gt;0,MAX(0,MIN('Peaker Keys'!$B$10,B6367/'Peaker Keys'!$B$29)),0)</f>
        <v>0</v>
      </c>
      <c r="I6367">
        <f>MAX(0,MIN('Peaker Keys'!$B$10,C6367/'Peaker Keys'!$B$30))</f>
        <v>8.8467924199549988E-3</v>
      </c>
      <c r="J6367">
        <f>IF('Peaker Keys'!$B$31=1,H6367,I6367)</f>
        <v>0</v>
      </c>
    </row>
    <row r="6368" spans="1:10" x14ac:dyDescent="0.25">
      <c r="A6368">
        <v>6362</v>
      </c>
      <c r="B6368">
        <v>0</v>
      </c>
      <c r="C6368">
        <v>671.3</v>
      </c>
      <c r="D6368">
        <f>MOD(A6368-1+'Peaker Keys'!$B$7,'Peaker Keys'!$B$5)</f>
        <v>6385</v>
      </c>
      <c r="E6368">
        <f>INT(D6368/'Peaker Keys'!$B$6)+1</f>
        <v>267</v>
      </c>
      <c r="F6368">
        <f>MOD(D6368,'Peaker Keys'!$B$6)</f>
        <v>1</v>
      </c>
      <c r="G6368" t="str">
        <f>VLOOKUP(E6368,Clustering!$A$6:$B$370,2,FALSE)</f>
        <v>Fall</v>
      </c>
      <c r="H6368">
        <f>IF('Peaker Keys'!$B$29&gt;0,MAX(0,MIN('Peaker Keys'!$B$10,B6368/'Peaker Keys'!$B$29)),0)</f>
        <v>0</v>
      </c>
      <c r="I6368">
        <f>MAX(0,MIN('Peaker Keys'!$B$10,C6368/'Peaker Keys'!$B$30))</f>
        <v>5.6233801264234358E-3</v>
      </c>
      <c r="J6368">
        <f>IF('Peaker Keys'!$B$31=1,H6368,I6368)</f>
        <v>0</v>
      </c>
    </row>
    <row r="6369" spans="1:10" x14ac:dyDescent="0.25">
      <c r="A6369">
        <v>6363</v>
      </c>
      <c r="B6369">
        <v>0</v>
      </c>
      <c r="C6369">
        <v>159.1</v>
      </c>
      <c r="D6369">
        <f>MOD(A6369-1+'Peaker Keys'!$B$7,'Peaker Keys'!$B$5)</f>
        <v>6386</v>
      </c>
      <c r="E6369">
        <f>INT(D6369/'Peaker Keys'!$B$6)+1</f>
        <v>267</v>
      </c>
      <c r="F6369">
        <f>MOD(D6369,'Peaker Keys'!$B$6)</f>
        <v>2</v>
      </c>
      <c r="G6369" t="str">
        <f>VLOOKUP(E6369,Clustering!$A$6:$B$370,2,FALSE)</f>
        <v>Fall</v>
      </c>
      <c r="H6369">
        <f>IF('Peaker Keys'!$B$29&gt;0,MAX(0,MIN('Peaker Keys'!$B$10,B6369/'Peaker Keys'!$B$29)),0)</f>
        <v>0</v>
      </c>
      <c r="I6369">
        <f>MAX(0,MIN('Peaker Keys'!$B$10,C6369/'Peaker Keys'!$B$30))</f>
        <v>1.3327570059793962E-3</v>
      </c>
      <c r="J6369">
        <f>IF('Peaker Keys'!$B$31=1,H6369,I6369)</f>
        <v>0</v>
      </c>
    </row>
    <row r="6370" spans="1:10" x14ac:dyDescent="0.25">
      <c r="A6370">
        <v>6364</v>
      </c>
      <c r="B6370">
        <v>0</v>
      </c>
      <c r="C6370">
        <v>159.1</v>
      </c>
      <c r="D6370">
        <f>MOD(A6370-1+'Peaker Keys'!$B$7,'Peaker Keys'!$B$5)</f>
        <v>6387</v>
      </c>
      <c r="E6370">
        <f>INT(D6370/'Peaker Keys'!$B$6)+1</f>
        <v>267</v>
      </c>
      <c r="F6370">
        <f>MOD(D6370,'Peaker Keys'!$B$6)</f>
        <v>3</v>
      </c>
      <c r="G6370" t="str">
        <f>VLOOKUP(E6370,Clustering!$A$6:$B$370,2,FALSE)</f>
        <v>Fall</v>
      </c>
      <c r="H6370">
        <f>IF('Peaker Keys'!$B$29&gt;0,MAX(0,MIN('Peaker Keys'!$B$10,B6370/'Peaker Keys'!$B$29)),0)</f>
        <v>0</v>
      </c>
      <c r="I6370">
        <f>MAX(0,MIN('Peaker Keys'!$B$10,C6370/'Peaker Keys'!$B$30))</f>
        <v>1.3327570059793962E-3</v>
      </c>
      <c r="J6370">
        <f>IF('Peaker Keys'!$B$31=1,H6370,I6370)</f>
        <v>0</v>
      </c>
    </row>
    <row r="6371" spans="1:10" x14ac:dyDescent="0.25">
      <c r="A6371">
        <v>6365</v>
      </c>
      <c r="B6371">
        <v>0</v>
      </c>
      <c r="C6371">
        <v>159.1</v>
      </c>
      <c r="D6371">
        <f>MOD(A6371-1+'Peaker Keys'!$B$7,'Peaker Keys'!$B$5)</f>
        <v>6388</v>
      </c>
      <c r="E6371">
        <f>INT(D6371/'Peaker Keys'!$B$6)+1</f>
        <v>267</v>
      </c>
      <c r="F6371">
        <f>MOD(D6371,'Peaker Keys'!$B$6)</f>
        <v>4</v>
      </c>
      <c r="G6371" t="str">
        <f>VLOOKUP(E6371,Clustering!$A$6:$B$370,2,FALSE)</f>
        <v>Fall</v>
      </c>
      <c r="H6371">
        <f>IF('Peaker Keys'!$B$29&gt;0,MAX(0,MIN('Peaker Keys'!$B$10,B6371/'Peaker Keys'!$B$29)),0)</f>
        <v>0</v>
      </c>
      <c r="I6371">
        <f>MAX(0,MIN('Peaker Keys'!$B$10,C6371/'Peaker Keys'!$B$30))</f>
        <v>1.3327570059793962E-3</v>
      </c>
      <c r="J6371">
        <f>IF('Peaker Keys'!$B$31=1,H6371,I6371)</f>
        <v>0</v>
      </c>
    </row>
    <row r="6372" spans="1:10" x14ac:dyDescent="0.25">
      <c r="A6372">
        <v>6366</v>
      </c>
      <c r="B6372">
        <v>0</v>
      </c>
      <c r="C6372">
        <v>159.1</v>
      </c>
      <c r="D6372">
        <f>MOD(A6372-1+'Peaker Keys'!$B$7,'Peaker Keys'!$B$5)</f>
        <v>6389</v>
      </c>
      <c r="E6372">
        <f>INT(D6372/'Peaker Keys'!$B$6)+1</f>
        <v>267</v>
      </c>
      <c r="F6372">
        <f>MOD(D6372,'Peaker Keys'!$B$6)</f>
        <v>5</v>
      </c>
      <c r="G6372" t="str">
        <f>VLOOKUP(E6372,Clustering!$A$6:$B$370,2,FALSE)</f>
        <v>Fall</v>
      </c>
      <c r="H6372">
        <f>IF('Peaker Keys'!$B$29&gt;0,MAX(0,MIN('Peaker Keys'!$B$10,B6372/'Peaker Keys'!$B$29)),0)</f>
        <v>0</v>
      </c>
      <c r="I6372">
        <f>MAX(0,MIN('Peaker Keys'!$B$10,C6372/'Peaker Keys'!$B$30))</f>
        <v>1.3327570059793962E-3</v>
      </c>
      <c r="J6372">
        <f>IF('Peaker Keys'!$B$31=1,H6372,I6372)</f>
        <v>0</v>
      </c>
    </row>
    <row r="6373" spans="1:10" x14ac:dyDescent="0.25">
      <c r="A6373">
        <v>6367</v>
      </c>
      <c r="B6373">
        <v>0</v>
      </c>
      <c r="C6373">
        <v>0</v>
      </c>
      <c r="D6373">
        <f>MOD(A6373-1+'Peaker Keys'!$B$7,'Peaker Keys'!$B$5)</f>
        <v>6390</v>
      </c>
      <c r="E6373">
        <f>INT(D6373/'Peaker Keys'!$B$6)+1</f>
        <v>267</v>
      </c>
      <c r="F6373">
        <f>MOD(D6373,'Peaker Keys'!$B$6)</f>
        <v>6</v>
      </c>
      <c r="G6373" t="str">
        <f>VLOOKUP(E6373,Clustering!$A$6:$B$370,2,FALSE)</f>
        <v>Fall</v>
      </c>
      <c r="H6373">
        <f>IF('Peaker Keys'!$B$29&gt;0,MAX(0,MIN('Peaker Keys'!$B$10,B6373/'Peaker Keys'!$B$29)),0)</f>
        <v>0</v>
      </c>
      <c r="I6373">
        <f>MAX(0,MIN('Peaker Keys'!$B$10,C6373/'Peaker Keys'!$B$30))</f>
        <v>0</v>
      </c>
      <c r="J6373">
        <f>IF('Peaker Keys'!$B$31=1,H6373,I6373)</f>
        <v>0</v>
      </c>
    </row>
    <row r="6374" spans="1:10" x14ac:dyDescent="0.25">
      <c r="A6374">
        <v>6368</v>
      </c>
      <c r="B6374">
        <v>0</v>
      </c>
      <c r="C6374">
        <v>0</v>
      </c>
      <c r="D6374">
        <f>MOD(A6374-1+'Peaker Keys'!$B$7,'Peaker Keys'!$B$5)</f>
        <v>6391</v>
      </c>
      <c r="E6374">
        <f>INT(D6374/'Peaker Keys'!$B$6)+1</f>
        <v>267</v>
      </c>
      <c r="F6374">
        <f>MOD(D6374,'Peaker Keys'!$B$6)</f>
        <v>7</v>
      </c>
      <c r="G6374" t="str">
        <f>VLOOKUP(E6374,Clustering!$A$6:$B$370,2,FALSE)</f>
        <v>Fall</v>
      </c>
      <c r="H6374">
        <f>IF('Peaker Keys'!$B$29&gt;0,MAX(0,MIN('Peaker Keys'!$B$10,B6374/'Peaker Keys'!$B$29)),0)</f>
        <v>0</v>
      </c>
      <c r="I6374">
        <f>MAX(0,MIN('Peaker Keys'!$B$10,C6374/'Peaker Keys'!$B$30))</f>
        <v>0</v>
      </c>
      <c r="J6374">
        <f>IF('Peaker Keys'!$B$31=1,H6374,I6374)</f>
        <v>0</v>
      </c>
    </row>
    <row r="6375" spans="1:10" x14ac:dyDescent="0.25">
      <c r="A6375">
        <v>6369</v>
      </c>
      <c r="B6375">
        <v>0</v>
      </c>
      <c r="C6375">
        <v>0</v>
      </c>
      <c r="D6375">
        <f>MOD(A6375-1+'Peaker Keys'!$B$7,'Peaker Keys'!$B$5)</f>
        <v>6392</v>
      </c>
      <c r="E6375">
        <f>INT(D6375/'Peaker Keys'!$B$6)+1</f>
        <v>267</v>
      </c>
      <c r="F6375">
        <f>MOD(D6375,'Peaker Keys'!$B$6)</f>
        <v>8</v>
      </c>
      <c r="G6375" t="str">
        <f>VLOOKUP(E6375,Clustering!$A$6:$B$370,2,FALSE)</f>
        <v>Fall</v>
      </c>
      <c r="H6375">
        <f>IF('Peaker Keys'!$B$29&gt;0,MAX(0,MIN('Peaker Keys'!$B$10,B6375/'Peaker Keys'!$B$29)),0)</f>
        <v>0</v>
      </c>
      <c r="I6375">
        <f>MAX(0,MIN('Peaker Keys'!$B$10,C6375/'Peaker Keys'!$B$30))</f>
        <v>0</v>
      </c>
      <c r="J6375">
        <f>IF('Peaker Keys'!$B$31=1,H6375,I6375)</f>
        <v>0</v>
      </c>
    </row>
    <row r="6376" spans="1:10" x14ac:dyDescent="0.25">
      <c r="A6376">
        <v>6370</v>
      </c>
      <c r="B6376">
        <v>0</v>
      </c>
      <c r="C6376">
        <v>0</v>
      </c>
      <c r="D6376">
        <f>MOD(A6376-1+'Peaker Keys'!$B$7,'Peaker Keys'!$B$5)</f>
        <v>6393</v>
      </c>
      <c r="E6376">
        <f>INT(D6376/'Peaker Keys'!$B$6)+1</f>
        <v>267</v>
      </c>
      <c r="F6376">
        <f>MOD(D6376,'Peaker Keys'!$B$6)</f>
        <v>9</v>
      </c>
      <c r="G6376" t="str">
        <f>VLOOKUP(E6376,Clustering!$A$6:$B$370,2,FALSE)</f>
        <v>Fall</v>
      </c>
      <c r="H6376">
        <f>IF('Peaker Keys'!$B$29&gt;0,MAX(0,MIN('Peaker Keys'!$B$10,B6376/'Peaker Keys'!$B$29)),0)</f>
        <v>0</v>
      </c>
      <c r="I6376">
        <f>MAX(0,MIN('Peaker Keys'!$B$10,C6376/'Peaker Keys'!$B$30))</f>
        <v>0</v>
      </c>
      <c r="J6376">
        <f>IF('Peaker Keys'!$B$31=1,H6376,I6376)</f>
        <v>0</v>
      </c>
    </row>
    <row r="6377" spans="1:10" x14ac:dyDescent="0.25">
      <c r="A6377">
        <v>6371</v>
      </c>
      <c r="B6377">
        <v>0</v>
      </c>
      <c r="C6377">
        <v>0</v>
      </c>
      <c r="D6377">
        <f>MOD(A6377-1+'Peaker Keys'!$B$7,'Peaker Keys'!$B$5)</f>
        <v>6394</v>
      </c>
      <c r="E6377">
        <f>INT(D6377/'Peaker Keys'!$B$6)+1</f>
        <v>267</v>
      </c>
      <c r="F6377">
        <f>MOD(D6377,'Peaker Keys'!$B$6)</f>
        <v>10</v>
      </c>
      <c r="G6377" t="str">
        <f>VLOOKUP(E6377,Clustering!$A$6:$B$370,2,FALSE)</f>
        <v>Fall</v>
      </c>
      <c r="H6377">
        <f>IF('Peaker Keys'!$B$29&gt;0,MAX(0,MIN('Peaker Keys'!$B$10,B6377/'Peaker Keys'!$B$29)),0)</f>
        <v>0</v>
      </c>
      <c r="I6377">
        <f>MAX(0,MIN('Peaker Keys'!$B$10,C6377/'Peaker Keys'!$B$30))</f>
        <v>0</v>
      </c>
      <c r="J6377">
        <f>IF('Peaker Keys'!$B$31=1,H6377,I6377)</f>
        <v>0</v>
      </c>
    </row>
    <row r="6378" spans="1:10" x14ac:dyDescent="0.25">
      <c r="A6378">
        <v>6372</v>
      </c>
      <c r="B6378">
        <v>0</v>
      </c>
      <c r="C6378">
        <v>0</v>
      </c>
      <c r="D6378">
        <f>MOD(A6378-1+'Peaker Keys'!$B$7,'Peaker Keys'!$B$5)</f>
        <v>6395</v>
      </c>
      <c r="E6378">
        <f>INT(D6378/'Peaker Keys'!$B$6)+1</f>
        <v>267</v>
      </c>
      <c r="F6378">
        <f>MOD(D6378,'Peaker Keys'!$B$6)</f>
        <v>11</v>
      </c>
      <c r="G6378" t="str">
        <f>VLOOKUP(E6378,Clustering!$A$6:$B$370,2,FALSE)</f>
        <v>Fall</v>
      </c>
      <c r="H6378">
        <f>IF('Peaker Keys'!$B$29&gt;0,MAX(0,MIN('Peaker Keys'!$B$10,B6378/'Peaker Keys'!$B$29)),0)</f>
        <v>0</v>
      </c>
      <c r="I6378">
        <f>MAX(0,MIN('Peaker Keys'!$B$10,C6378/'Peaker Keys'!$B$30))</f>
        <v>0</v>
      </c>
      <c r="J6378">
        <f>IF('Peaker Keys'!$B$31=1,H6378,I6378)</f>
        <v>0</v>
      </c>
    </row>
    <row r="6379" spans="1:10" x14ac:dyDescent="0.25">
      <c r="A6379">
        <v>6373</v>
      </c>
      <c r="B6379">
        <v>0</v>
      </c>
      <c r="C6379">
        <v>0</v>
      </c>
      <c r="D6379">
        <f>MOD(A6379-1+'Peaker Keys'!$B$7,'Peaker Keys'!$B$5)</f>
        <v>6396</v>
      </c>
      <c r="E6379">
        <f>INT(D6379/'Peaker Keys'!$B$6)+1</f>
        <v>267</v>
      </c>
      <c r="F6379">
        <f>MOD(D6379,'Peaker Keys'!$B$6)</f>
        <v>12</v>
      </c>
      <c r="G6379" t="str">
        <f>VLOOKUP(E6379,Clustering!$A$6:$B$370,2,FALSE)</f>
        <v>Fall</v>
      </c>
      <c r="H6379">
        <f>IF('Peaker Keys'!$B$29&gt;0,MAX(0,MIN('Peaker Keys'!$B$10,B6379/'Peaker Keys'!$B$29)),0)</f>
        <v>0</v>
      </c>
      <c r="I6379">
        <f>MAX(0,MIN('Peaker Keys'!$B$10,C6379/'Peaker Keys'!$B$30))</f>
        <v>0</v>
      </c>
      <c r="J6379">
        <f>IF('Peaker Keys'!$B$31=1,H6379,I6379)</f>
        <v>0</v>
      </c>
    </row>
    <row r="6380" spans="1:10" x14ac:dyDescent="0.25">
      <c r="A6380">
        <v>6374</v>
      </c>
      <c r="B6380">
        <v>0</v>
      </c>
      <c r="C6380">
        <v>0</v>
      </c>
      <c r="D6380">
        <f>MOD(A6380-1+'Peaker Keys'!$B$7,'Peaker Keys'!$B$5)</f>
        <v>6397</v>
      </c>
      <c r="E6380">
        <f>INT(D6380/'Peaker Keys'!$B$6)+1</f>
        <v>267</v>
      </c>
      <c r="F6380">
        <f>MOD(D6380,'Peaker Keys'!$B$6)</f>
        <v>13</v>
      </c>
      <c r="G6380" t="str">
        <f>VLOOKUP(E6380,Clustering!$A$6:$B$370,2,FALSE)</f>
        <v>Fall</v>
      </c>
      <c r="H6380">
        <f>IF('Peaker Keys'!$B$29&gt;0,MAX(0,MIN('Peaker Keys'!$B$10,B6380/'Peaker Keys'!$B$29)),0)</f>
        <v>0</v>
      </c>
      <c r="I6380">
        <f>MAX(0,MIN('Peaker Keys'!$B$10,C6380/'Peaker Keys'!$B$30))</f>
        <v>0</v>
      </c>
      <c r="J6380">
        <f>IF('Peaker Keys'!$B$31=1,H6380,I6380)</f>
        <v>0</v>
      </c>
    </row>
    <row r="6381" spans="1:10" x14ac:dyDescent="0.25">
      <c r="A6381">
        <v>6375</v>
      </c>
      <c r="B6381">
        <v>0</v>
      </c>
      <c r="C6381">
        <v>0</v>
      </c>
      <c r="D6381">
        <f>MOD(A6381-1+'Peaker Keys'!$B$7,'Peaker Keys'!$B$5)</f>
        <v>6398</v>
      </c>
      <c r="E6381">
        <f>INT(D6381/'Peaker Keys'!$B$6)+1</f>
        <v>267</v>
      </c>
      <c r="F6381">
        <f>MOD(D6381,'Peaker Keys'!$B$6)</f>
        <v>14</v>
      </c>
      <c r="G6381" t="str">
        <f>VLOOKUP(E6381,Clustering!$A$6:$B$370,2,FALSE)</f>
        <v>Fall</v>
      </c>
      <c r="H6381">
        <f>IF('Peaker Keys'!$B$29&gt;0,MAX(0,MIN('Peaker Keys'!$B$10,B6381/'Peaker Keys'!$B$29)),0)</f>
        <v>0</v>
      </c>
      <c r="I6381">
        <f>MAX(0,MIN('Peaker Keys'!$B$10,C6381/'Peaker Keys'!$B$30))</f>
        <v>0</v>
      </c>
      <c r="J6381">
        <f>IF('Peaker Keys'!$B$31=1,H6381,I6381)</f>
        <v>0</v>
      </c>
    </row>
    <row r="6382" spans="1:10" x14ac:dyDescent="0.25">
      <c r="A6382">
        <v>6376</v>
      </c>
      <c r="B6382">
        <v>0</v>
      </c>
      <c r="C6382">
        <v>159.1</v>
      </c>
      <c r="D6382">
        <f>MOD(A6382-1+'Peaker Keys'!$B$7,'Peaker Keys'!$B$5)</f>
        <v>6399</v>
      </c>
      <c r="E6382">
        <f>INT(D6382/'Peaker Keys'!$B$6)+1</f>
        <v>267</v>
      </c>
      <c r="F6382">
        <f>MOD(D6382,'Peaker Keys'!$B$6)</f>
        <v>15</v>
      </c>
      <c r="G6382" t="str">
        <f>VLOOKUP(E6382,Clustering!$A$6:$B$370,2,FALSE)</f>
        <v>Fall</v>
      </c>
      <c r="H6382">
        <f>IF('Peaker Keys'!$B$29&gt;0,MAX(0,MIN('Peaker Keys'!$B$10,B6382/'Peaker Keys'!$B$29)),0)</f>
        <v>0</v>
      </c>
      <c r="I6382">
        <f>MAX(0,MIN('Peaker Keys'!$B$10,C6382/'Peaker Keys'!$B$30))</f>
        <v>1.3327570059793962E-3</v>
      </c>
      <c r="J6382">
        <f>IF('Peaker Keys'!$B$31=1,H6382,I6382)</f>
        <v>0</v>
      </c>
    </row>
    <row r="6383" spans="1:10" x14ac:dyDescent="0.25">
      <c r="A6383">
        <v>6377</v>
      </c>
      <c r="B6383">
        <v>0</v>
      </c>
      <c r="C6383">
        <v>294.3</v>
      </c>
      <c r="D6383">
        <f>MOD(A6383-1+'Peaker Keys'!$B$7,'Peaker Keys'!$B$5)</f>
        <v>6400</v>
      </c>
      <c r="E6383">
        <f>INT(D6383/'Peaker Keys'!$B$6)+1</f>
        <v>267</v>
      </c>
      <c r="F6383">
        <f>MOD(D6383,'Peaker Keys'!$B$6)</f>
        <v>16</v>
      </c>
      <c r="G6383" t="str">
        <f>VLOOKUP(E6383,Clustering!$A$6:$B$370,2,FALSE)</f>
        <v>Fall</v>
      </c>
      <c r="H6383">
        <f>IF('Peaker Keys'!$B$29&gt;0,MAX(0,MIN('Peaker Keys'!$B$10,B6383/'Peaker Keys'!$B$29)),0)</f>
        <v>0</v>
      </c>
      <c r="I6383">
        <f>MAX(0,MIN('Peaker Keys'!$B$10,C6383/'Peaker Keys'!$B$30))</f>
        <v>2.4653072712742699E-3</v>
      </c>
      <c r="J6383">
        <f>IF('Peaker Keys'!$B$31=1,H6383,I6383)</f>
        <v>0</v>
      </c>
    </row>
    <row r="6384" spans="1:10" x14ac:dyDescent="0.25">
      <c r="A6384">
        <v>6378</v>
      </c>
      <c r="B6384">
        <v>0</v>
      </c>
      <c r="C6384">
        <v>1557.8</v>
      </c>
      <c r="D6384">
        <f>MOD(A6384-1+'Peaker Keys'!$B$7,'Peaker Keys'!$B$5)</f>
        <v>6401</v>
      </c>
      <c r="E6384">
        <f>INT(D6384/'Peaker Keys'!$B$6)+1</f>
        <v>267</v>
      </c>
      <c r="F6384">
        <f>MOD(D6384,'Peaker Keys'!$B$6)</f>
        <v>17</v>
      </c>
      <c r="G6384" t="str">
        <f>VLOOKUP(E6384,Clustering!$A$6:$B$370,2,FALSE)</f>
        <v>Fall</v>
      </c>
      <c r="H6384">
        <f>IF('Peaker Keys'!$B$29&gt;0,MAX(0,MIN('Peaker Keys'!$B$10,B6384/'Peaker Keys'!$B$29)),0)</f>
        <v>0</v>
      </c>
      <c r="I6384">
        <f>MAX(0,MIN('Peaker Keys'!$B$10,C6384/'Peaker Keys'!$B$30))</f>
        <v>1.3049458604115043E-2</v>
      </c>
      <c r="J6384">
        <f>IF('Peaker Keys'!$B$31=1,H6384,I6384)</f>
        <v>0</v>
      </c>
    </row>
    <row r="6385" spans="1:10" x14ac:dyDescent="0.25">
      <c r="A6385">
        <v>6379</v>
      </c>
      <c r="B6385">
        <v>0</v>
      </c>
      <c r="C6385">
        <v>3324.9</v>
      </c>
      <c r="D6385">
        <f>MOD(A6385-1+'Peaker Keys'!$B$7,'Peaker Keys'!$B$5)</f>
        <v>6402</v>
      </c>
      <c r="E6385">
        <f>INT(D6385/'Peaker Keys'!$B$6)+1</f>
        <v>267</v>
      </c>
      <c r="F6385">
        <f>MOD(D6385,'Peaker Keys'!$B$6)</f>
        <v>18</v>
      </c>
      <c r="G6385" t="str">
        <f>VLOOKUP(E6385,Clustering!$A$6:$B$370,2,FALSE)</f>
        <v>Fall</v>
      </c>
      <c r="H6385">
        <f>IF('Peaker Keys'!$B$29&gt;0,MAX(0,MIN('Peaker Keys'!$B$10,B6385/'Peaker Keys'!$B$29)),0)</f>
        <v>0</v>
      </c>
      <c r="I6385">
        <f>MAX(0,MIN('Peaker Keys'!$B$10,C6385/'Peaker Keys'!$B$30))</f>
        <v>2.785219213815773E-2</v>
      </c>
      <c r="J6385">
        <f>IF('Peaker Keys'!$B$31=1,H6385,I6385)</f>
        <v>0</v>
      </c>
    </row>
    <row r="6386" spans="1:10" x14ac:dyDescent="0.25">
      <c r="A6386">
        <v>6380</v>
      </c>
      <c r="B6386">
        <v>0</v>
      </c>
      <c r="C6386">
        <v>3474.3</v>
      </c>
      <c r="D6386">
        <f>MOD(A6386-1+'Peaker Keys'!$B$7,'Peaker Keys'!$B$5)</f>
        <v>6403</v>
      </c>
      <c r="E6386">
        <f>INT(D6386/'Peaker Keys'!$B$6)+1</f>
        <v>267</v>
      </c>
      <c r="F6386">
        <f>MOD(D6386,'Peaker Keys'!$B$6)</f>
        <v>19</v>
      </c>
      <c r="G6386" t="str">
        <f>VLOOKUP(E6386,Clustering!$A$6:$B$370,2,FALSE)</f>
        <v>Fall</v>
      </c>
      <c r="H6386">
        <f>IF('Peaker Keys'!$B$29&gt;0,MAX(0,MIN('Peaker Keys'!$B$10,B6386/'Peaker Keys'!$B$29)),0)</f>
        <v>0</v>
      </c>
      <c r="I6386">
        <f>MAX(0,MIN('Peaker Keys'!$B$10,C6386/'Peaker Keys'!$B$30))</f>
        <v>2.9103693688712864E-2</v>
      </c>
      <c r="J6386">
        <f>IF('Peaker Keys'!$B$31=1,H6386,I6386)</f>
        <v>0</v>
      </c>
    </row>
    <row r="6387" spans="1:10" x14ac:dyDescent="0.25">
      <c r="A6387">
        <v>6381</v>
      </c>
      <c r="B6387">
        <v>0</v>
      </c>
      <c r="C6387">
        <v>1893.8</v>
      </c>
      <c r="D6387">
        <f>MOD(A6387-1+'Peaker Keys'!$B$7,'Peaker Keys'!$B$5)</f>
        <v>6404</v>
      </c>
      <c r="E6387">
        <f>INT(D6387/'Peaker Keys'!$B$6)+1</f>
        <v>267</v>
      </c>
      <c r="F6387">
        <f>MOD(D6387,'Peaker Keys'!$B$6)</f>
        <v>20</v>
      </c>
      <c r="G6387" t="str">
        <f>VLOOKUP(E6387,Clustering!$A$6:$B$370,2,FALSE)</f>
        <v>Fall</v>
      </c>
      <c r="H6387">
        <f>IF('Peaker Keys'!$B$29&gt;0,MAX(0,MIN('Peaker Keys'!$B$10,B6387/'Peaker Keys'!$B$29)),0)</f>
        <v>0</v>
      </c>
      <c r="I6387">
        <f>MAX(0,MIN('Peaker Keys'!$B$10,C6387/'Peaker Keys'!$B$30))</f>
        <v>1.5864080565202894E-2</v>
      </c>
      <c r="J6387">
        <f>IF('Peaker Keys'!$B$31=1,H6387,I6387)</f>
        <v>0</v>
      </c>
    </row>
    <row r="6388" spans="1:10" x14ac:dyDescent="0.25">
      <c r="A6388">
        <v>6382</v>
      </c>
      <c r="B6388">
        <v>0</v>
      </c>
      <c r="C6388">
        <v>305.2</v>
      </c>
      <c r="D6388">
        <f>MOD(A6388-1+'Peaker Keys'!$B$7,'Peaker Keys'!$B$5)</f>
        <v>6405</v>
      </c>
      <c r="E6388">
        <f>INT(D6388/'Peaker Keys'!$B$6)+1</f>
        <v>267</v>
      </c>
      <c r="F6388">
        <f>MOD(D6388,'Peaker Keys'!$B$6)</f>
        <v>21</v>
      </c>
      <c r="G6388" t="str">
        <f>VLOOKUP(E6388,Clustering!$A$6:$B$370,2,FALSE)</f>
        <v>Fall</v>
      </c>
      <c r="H6388">
        <f>IF('Peaker Keys'!$B$29&gt;0,MAX(0,MIN('Peaker Keys'!$B$10,B6388/'Peaker Keys'!$B$29)),0)</f>
        <v>0</v>
      </c>
      <c r="I6388">
        <f>MAX(0,MIN('Peaker Keys'!$B$10,C6388/'Peaker Keys'!$B$30))</f>
        <v>2.5566149479881316E-3</v>
      </c>
      <c r="J6388">
        <f>IF('Peaker Keys'!$B$31=1,H6388,I6388)</f>
        <v>0</v>
      </c>
    </row>
    <row r="6389" spans="1:10" x14ac:dyDescent="0.25">
      <c r="A6389">
        <v>6383</v>
      </c>
      <c r="B6389">
        <v>0</v>
      </c>
      <c r="C6389">
        <v>159.1</v>
      </c>
      <c r="D6389">
        <f>MOD(A6389-1+'Peaker Keys'!$B$7,'Peaker Keys'!$B$5)</f>
        <v>6406</v>
      </c>
      <c r="E6389">
        <f>INT(D6389/'Peaker Keys'!$B$6)+1</f>
        <v>267</v>
      </c>
      <c r="F6389">
        <f>MOD(D6389,'Peaker Keys'!$B$6)</f>
        <v>22</v>
      </c>
      <c r="G6389" t="str">
        <f>VLOOKUP(E6389,Clustering!$A$6:$B$370,2,FALSE)</f>
        <v>Fall</v>
      </c>
      <c r="H6389">
        <f>IF('Peaker Keys'!$B$29&gt;0,MAX(0,MIN('Peaker Keys'!$B$10,B6389/'Peaker Keys'!$B$29)),0)</f>
        <v>0</v>
      </c>
      <c r="I6389">
        <f>MAX(0,MIN('Peaker Keys'!$B$10,C6389/'Peaker Keys'!$B$30))</f>
        <v>1.3327570059793962E-3</v>
      </c>
      <c r="J6389">
        <f>IF('Peaker Keys'!$B$31=1,H6389,I6389)</f>
        <v>0</v>
      </c>
    </row>
    <row r="6390" spans="1:10" x14ac:dyDescent="0.25">
      <c r="A6390">
        <v>6384</v>
      </c>
      <c r="B6390">
        <v>0</v>
      </c>
      <c r="C6390">
        <v>159.1</v>
      </c>
      <c r="D6390">
        <f>MOD(A6390-1+'Peaker Keys'!$B$7,'Peaker Keys'!$B$5)</f>
        <v>6407</v>
      </c>
      <c r="E6390">
        <f>INT(D6390/'Peaker Keys'!$B$6)+1</f>
        <v>267</v>
      </c>
      <c r="F6390">
        <f>MOD(D6390,'Peaker Keys'!$B$6)</f>
        <v>23</v>
      </c>
      <c r="G6390" t="str">
        <f>VLOOKUP(E6390,Clustering!$A$6:$B$370,2,FALSE)</f>
        <v>Fall</v>
      </c>
      <c r="H6390">
        <f>IF('Peaker Keys'!$B$29&gt;0,MAX(0,MIN('Peaker Keys'!$B$10,B6390/'Peaker Keys'!$B$29)),0)</f>
        <v>0</v>
      </c>
      <c r="I6390">
        <f>MAX(0,MIN('Peaker Keys'!$B$10,C6390/'Peaker Keys'!$B$30))</f>
        <v>1.3327570059793962E-3</v>
      </c>
      <c r="J6390">
        <f>IF('Peaker Keys'!$B$31=1,H6390,I6390)</f>
        <v>0</v>
      </c>
    </row>
    <row r="6391" spans="1:10" x14ac:dyDescent="0.25">
      <c r="A6391">
        <v>6385</v>
      </c>
      <c r="B6391">
        <v>0</v>
      </c>
      <c r="C6391">
        <v>159.1</v>
      </c>
      <c r="D6391">
        <f>MOD(A6391-1+'Peaker Keys'!$B$7,'Peaker Keys'!$B$5)</f>
        <v>6408</v>
      </c>
      <c r="E6391">
        <f>INT(D6391/'Peaker Keys'!$B$6)+1</f>
        <v>268</v>
      </c>
      <c r="F6391">
        <f>MOD(D6391,'Peaker Keys'!$B$6)</f>
        <v>0</v>
      </c>
      <c r="G6391" t="str">
        <f>VLOOKUP(E6391,Clustering!$A$6:$B$370,2,FALSE)</f>
        <v>Summer</v>
      </c>
      <c r="H6391">
        <f>IF('Peaker Keys'!$B$29&gt;0,MAX(0,MIN('Peaker Keys'!$B$10,B6391/'Peaker Keys'!$B$29)),0)</f>
        <v>0</v>
      </c>
      <c r="I6391">
        <f>MAX(0,MIN('Peaker Keys'!$B$10,C6391/'Peaker Keys'!$B$30))</f>
        <v>1.3327570059793962E-3</v>
      </c>
      <c r="J6391">
        <f>IF('Peaker Keys'!$B$31=1,H6391,I6391)</f>
        <v>0</v>
      </c>
    </row>
    <row r="6392" spans="1:10" x14ac:dyDescent="0.25">
      <c r="A6392">
        <v>6386</v>
      </c>
      <c r="B6392">
        <v>0</v>
      </c>
      <c r="C6392">
        <v>159.1</v>
      </c>
      <c r="D6392">
        <f>MOD(A6392-1+'Peaker Keys'!$B$7,'Peaker Keys'!$B$5)</f>
        <v>6409</v>
      </c>
      <c r="E6392">
        <f>INT(D6392/'Peaker Keys'!$B$6)+1</f>
        <v>268</v>
      </c>
      <c r="F6392">
        <f>MOD(D6392,'Peaker Keys'!$B$6)</f>
        <v>1</v>
      </c>
      <c r="G6392" t="str">
        <f>VLOOKUP(E6392,Clustering!$A$6:$B$370,2,FALSE)</f>
        <v>Summer</v>
      </c>
      <c r="H6392">
        <f>IF('Peaker Keys'!$B$29&gt;0,MAX(0,MIN('Peaker Keys'!$B$10,B6392/'Peaker Keys'!$B$29)),0)</f>
        <v>0</v>
      </c>
      <c r="I6392">
        <f>MAX(0,MIN('Peaker Keys'!$B$10,C6392/'Peaker Keys'!$B$30))</f>
        <v>1.3327570059793962E-3</v>
      </c>
      <c r="J6392">
        <f>IF('Peaker Keys'!$B$31=1,H6392,I6392)</f>
        <v>0</v>
      </c>
    </row>
    <row r="6393" spans="1:10" x14ac:dyDescent="0.25">
      <c r="A6393">
        <v>6387</v>
      </c>
      <c r="B6393">
        <v>0</v>
      </c>
      <c r="C6393">
        <v>159.1</v>
      </c>
      <c r="D6393">
        <f>MOD(A6393-1+'Peaker Keys'!$B$7,'Peaker Keys'!$B$5)</f>
        <v>6410</v>
      </c>
      <c r="E6393">
        <f>INT(D6393/'Peaker Keys'!$B$6)+1</f>
        <v>268</v>
      </c>
      <c r="F6393">
        <f>MOD(D6393,'Peaker Keys'!$B$6)</f>
        <v>2</v>
      </c>
      <c r="G6393" t="str">
        <f>VLOOKUP(E6393,Clustering!$A$6:$B$370,2,FALSE)</f>
        <v>Summer</v>
      </c>
      <c r="H6393">
        <f>IF('Peaker Keys'!$B$29&gt;0,MAX(0,MIN('Peaker Keys'!$B$10,B6393/'Peaker Keys'!$B$29)),0)</f>
        <v>0</v>
      </c>
      <c r="I6393">
        <f>MAX(0,MIN('Peaker Keys'!$B$10,C6393/'Peaker Keys'!$B$30))</f>
        <v>1.3327570059793962E-3</v>
      </c>
      <c r="J6393">
        <f>IF('Peaker Keys'!$B$31=1,H6393,I6393)</f>
        <v>0</v>
      </c>
    </row>
    <row r="6394" spans="1:10" x14ac:dyDescent="0.25">
      <c r="A6394">
        <v>6388</v>
      </c>
      <c r="B6394">
        <v>0</v>
      </c>
      <c r="C6394">
        <v>159.1</v>
      </c>
      <c r="D6394">
        <f>MOD(A6394-1+'Peaker Keys'!$B$7,'Peaker Keys'!$B$5)</f>
        <v>6411</v>
      </c>
      <c r="E6394">
        <f>INT(D6394/'Peaker Keys'!$B$6)+1</f>
        <v>268</v>
      </c>
      <c r="F6394">
        <f>MOD(D6394,'Peaker Keys'!$B$6)</f>
        <v>3</v>
      </c>
      <c r="G6394" t="str">
        <f>VLOOKUP(E6394,Clustering!$A$6:$B$370,2,FALSE)</f>
        <v>Summer</v>
      </c>
      <c r="H6394">
        <f>IF('Peaker Keys'!$B$29&gt;0,MAX(0,MIN('Peaker Keys'!$B$10,B6394/'Peaker Keys'!$B$29)),0)</f>
        <v>0</v>
      </c>
      <c r="I6394">
        <f>MAX(0,MIN('Peaker Keys'!$B$10,C6394/'Peaker Keys'!$B$30))</f>
        <v>1.3327570059793962E-3</v>
      </c>
      <c r="J6394">
        <f>IF('Peaker Keys'!$B$31=1,H6394,I6394)</f>
        <v>0</v>
      </c>
    </row>
    <row r="6395" spans="1:10" x14ac:dyDescent="0.25">
      <c r="A6395">
        <v>6389</v>
      </c>
      <c r="B6395">
        <v>0</v>
      </c>
      <c r="C6395">
        <v>159.1</v>
      </c>
      <c r="D6395">
        <f>MOD(A6395-1+'Peaker Keys'!$B$7,'Peaker Keys'!$B$5)</f>
        <v>6412</v>
      </c>
      <c r="E6395">
        <f>INT(D6395/'Peaker Keys'!$B$6)+1</f>
        <v>268</v>
      </c>
      <c r="F6395">
        <f>MOD(D6395,'Peaker Keys'!$B$6)</f>
        <v>4</v>
      </c>
      <c r="G6395" t="str">
        <f>VLOOKUP(E6395,Clustering!$A$6:$B$370,2,FALSE)</f>
        <v>Summer</v>
      </c>
      <c r="H6395">
        <f>IF('Peaker Keys'!$B$29&gt;0,MAX(0,MIN('Peaker Keys'!$B$10,B6395/'Peaker Keys'!$B$29)),0)</f>
        <v>0</v>
      </c>
      <c r="I6395">
        <f>MAX(0,MIN('Peaker Keys'!$B$10,C6395/'Peaker Keys'!$B$30))</f>
        <v>1.3327570059793962E-3</v>
      </c>
      <c r="J6395">
        <f>IF('Peaker Keys'!$B$31=1,H6395,I6395)</f>
        <v>0</v>
      </c>
    </row>
    <row r="6396" spans="1:10" x14ac:dyDescent="0.25">
      <c r="A6396">
        <v>6390</v>
      </c>
      <c r="B6396">
        <v>0</v>
      </c>
      <c r="C6396">
        <v>159.1</v>
      </c>
      <c r="D6396">
        <f>MOD(A6396-1+'Peaker Keys'!$B$7,'Peaker Keys'!$B$5)</f>
        <v>6413</v>
      </c>
      <c r="E6396">
        <f>INT(D6396/'Peaker Keys'!$B$6)+1</f>
        <v>268</v>
      </c>
      <c r="F6396">
        <f>MOD(D6396,'Peaker Keys'!$B$6)</f>
        <v>5</v>
      </c>
      <c r="G6396" t="str">
        <f>VLOOKUP(E6396,Clustering!$A$6:$B$370,2,FALSE)</f>
        <v>Summer</v>
      </c>
      <c r="H6396">
        <f>IF('Peaker Keys'!$B$29&gt;0,MAX(0,MIN('Peaker Keys'!$B$10,B6396/'Peaker Keys'!$B$29)),0)</f>
        <v>0</v>
      </c>
      <c r="I6396">
        <f>MAX(0,MIN('Peaker Keys'!$B$10,C6396/'Peaker Keys'!$B$30))</f>
        <v>1.3327570059793962E-3</v>
      </c>
      <c r="J6396">
        <f>IF('Peaker Keys'!$B$31=1,H6396,I6396)</f>
        <v>0</v>
      </c>
    </row>
    <row r="6397" spans="1:10" x14ac:dyDescent="0.25">
      <c r="A6397">
        <v>6391</v>
      </c>
      <c r="B6397">
        <v>0</v>
      </c>
      <c r="C6397">
        <v>0</v>
      </c>
      <c r="D6397">
        <f>MOD(A6397-1+'Peaker Keys'!$B$7,'Peaker Keys'!$B$5)</f>
        <v>6414</v>
      </c>
      <c r="E6397">
        <f>INT(D6397/'Peaker Keys'!$B$6)+1</f>
        <v>268</v>
      </c>
      <c r="F6397">
        <f>MOD(D6397,'Peaker Keys'!$B$6)</f>
        <v>6</v>
      </c>
      <c r="G6397" t="str">
        <f>VLOOKUP(E6397,Clustering!$A$6:$B$370,2,FALSE)</f>
        <v>Summer</v>
      </c>
      <c r="H6397">
        <f>IF('Peaker Keys'!$B$29&gt;0,MAX(0,MIN('Peaker Keys'!$B$10,B6397/'Peaker Keys'!$B$29)),0)</f>
        <v>0</v>
      </c>
      <c r="I6397">
        <f>MAX(0,MIN('Peaker Keys'!$B$10,C6397/'Peaker Keys'!$B$30))</f>
        <v>0</v>
      </c>
      <c r="J6397">
        <f>IF('Peaker Keys'!$B$31=1,H6397,I6397)</f>
        <v>0</v>
      </c>
    </row>
    <row r="6398" spans="1:10" x14ac:dyDescent="0.25">
      <c r="A6398">
        <v>6392</v>
      </c>
      <c r="B6398">
        <v>0</v>
      </c>
      <c r="C6398">
        <v>0</v>
      </c>
      <c r="D6398">
        <f>MOD(A6398-1+'Peaker Keys'!$B$7,'Peaker Keys'!$B$5)</f>
        <v>6415</v>
      </c>
      <c r="E6398">
        <f>INT(D6398/'Peaker Keys'!$B$6)+1</f>
        <v>268</v>
      </c>
      <c r="F6398">
        <f>MOD(D6398,'Peaker Keys'!$B$6)</f>
        <v>7</v>
      </c>
      <c r="G6398" t="str">
        <f>VLOOKUP(E6398,Clustering!$A$6:$B$370,2,FALSE)</f>
        <v>Summer</v>
      </c>
      <c r="H6398">
        <f>IF('Peaker Keys'!$B$29&gt;0,MAX(0,MIN('Peaker Keys'!$B$10,B6398/'Peaker Keys'!$B$29)),0)</f>
        <v>0</v>
      </c>
      <c r="I6398">
        <f>MAX(0,MIN('Peaker Keys'!$B$10,C6398/'Peaker Keys'!$B$30))</f>
        <v>0</v>
      </c>
      <c r="J6398">
        <f>IF('Peaker Keys'!$B$31=1,H6398,I6398)</f>
        <v>0</v>
      </c>
    </row>
    <row r="6399" spans="1:10" x14ac:dyDescent="0.25">
      <c r="A6399">
        <v>6393</v>
      </c>
      <c r="B6399">
        <v>0</v>
      </c>
      <c r="C6399">
        <v>0</v>
      </c>
      <c r="D6399">
        <f>MOD(A6399-1+'Peaker Keys'!$B$7,'Peaker Keys'!$B$5)</f>
        <v>6416</v>
      </c>
      <c r="E6399">
        <f>INT(D6399/'Peaker Keys'!$B$6)+1</f>
        <v>268</v>
      </c>
      <c r="F6399">
        <f>MOD(D6399,'Peaker Keys'!$B$6)</f>
        <v>8</v>
      </c>
      <c r="G6399" t="str">
        <f>VLOOKUP(E6399,Clustering!$A$6:$B$370,2,FALSE)</f>
        <v>Summer</v>
      </c>
      <c r="H6399">
        <f>IF('Peaker Keys'!$B$29&gt;0,MAX(0,MIN('Peaker Keys'!$B$10,B6399/'Peaker Keys'!$B$29)),0)</f>
        <v>0</v>
      </c>
      <c r="I6399">
        <f>MAX(0,MIN('Peaker Keys'!$B$10,C6399/'Peaker Keys'!$B$30))</f>
        <v>0</v>
      </c>
      <c r="J6399">
        <f>IF('Peaker Keys'!$B$31=1,H6399,I6399)</f>
        <v>0</v>
      </c>
    </row>
    <row r="6400" spans="1:10" x14ac:dyDescent="0.25">
      <c r="A6400">
        <v>6394</v>
      </c>
      <c r="B6400">
        <v>0</v>
      </c>
      <c r="C6400">
        <v>0</v>
      </c>
      <c r="D6400">
        <f>MOD(A6400-1+'Peaker Keys'!$B$7,'Peaker Keys'!$B$5)</f>
        <v>6417</v>
      </c>
      <c r="E6400">
        <f>INT(D6400/'Peaker Keys'!$B$6)+1</f>
        <v>268</v>
      </c>
      <c r="F6400">
        <f>MOD(D6400,'Peaker Keys'!$B$6)</f>
        <v>9</v>
      </c>
      <c r="G6400" t="str">
        <f>VLOOKUP(E6400,Clustering!$A$6:$B$370,2,FALSE)</f>
        <v>Summer</v>
      </c>
      <c r="H6400">
        <f>IF('Peaker Keys'!$B$29&gt;0,MAX(0,MIN('Peaker Keys'!$B$10,B6400/'Peaker Keys'!$B$29)),0)</f>
        <v>0</v>
      </c>
      <c r="I6400">
        <f>MAX(0,MIN('Peaker Keys'!$B$10,C6400/'Peaker Keys'!$B$30))</f>
        <v>0</v>
      </c>
      <c r="J6400">
        <f>IF('Peaker Keys'!$B$31=1,H6400,I6400)</f>
        <v>0</v>
      </c>
    </row>
    <row r="6401" spans="1:10" x14ac:dyDescent="0.25">
      <c r="A6401">
        <v>6395</v>
      </c>
      <c r="B6401">
        <v>0</v>
      </c>
      <c r="C6401">
        <v>0</v>
      </c>
      <c r="D6401">
        <f>MOD(A6401-1+'Peaker Keys'!$B$7,'Peaker Keys'!$B$5)</f>
        <v>6418</v>
      </c>
      <c r="E6401">
        <f>INT(D6401/'Peaker Keys'!$B$6)+1</f>
        <v>268</v>
      </c>
      <c r="F6401">
        <f>MOD(D6401,'Peaker Keys'!$B$6)</f>
        <v>10</v>
      </c>
      <c r="G6401" t="str">
        <f>VLOOKUP(E6401,Clustering!$A$6:$B$370,2,FALSE)</f>
        <v>Summer</v>
      </c>
      <c r="H6401">
        <f>IF('Peaker Keys'!$B$29&gt;0,MAX(0,MIN('Peaker Keys'!$B$10,B6401/'Peaker Keys'!$B$29)),0)</f>
        <v>0</v>
      </c>
      <c r="I6401">
        <f>MAX(0,MIN('Peaker Keys'!$B$10,C6401/'Peaker Keys'!$B$30))</f>
        <v>0</v>
      </c>
      <c r="J6401">
        <f>IF('Peaker Keys'!$B$31=1,H6401,I6401)</f>
        <v>0</v>
      </c>
    </row>
    <row r="6402" spans="1:10" x14ac:dyDescent="0.25">
      <c r="A6402">
        <v>6396</v>
      </c>
      <c r="B6402">
        <v>0</v>
      </c>
      <c r="C6402">
        <v>0</v>
      </c>
      <c r="D6402">
        <f>MOD(A6402-1+'Peaker Keys'!$B$7,'Peaker Keys'!$B$5)</f>
        <v>6419</v>
      </c>
      <c r="E6402">
        <f>INT(D6402/'Peaker Keys'!$B$6)+1</f>
        <v>268</v>
      </c>
      <c r="F6402">
        <f>MOD(D6402,'Peaker Keys'!$B$6)</f>
        <v>11</v>
      </c>
      <c r="G6402" t="str">
        <f>VLOOKUP(E6402,Clustering!$A$6:$B$370,2,FALSE)</f>
        <v>Summer</v>
      </c>
      <c r="H6402">
        <f>IF('Peaker Keys'!$B$29&gt;0,MAX(0,MIN('Peaker Keys'!$B$10,B6402/'Peaker Keys'!$B$29)),0)</f>
        <v>0</v>
      </c>
      <c r="I6402">
        <f>MAX(0,MIN('Peaker Keys'!$B$10,C6402/'Peaker Keys'!$B$30))</f>
        <v>0</v>
      </c>
      <c r="J6402">
        <f>IF('Peaker Keys'!$B$31=1,H6402,I6402)</f>
        <v>0</v>
      </c>
    </row>
    <row r="6403" spans="1:10" x14ac:dyDescent="0.25">
      <c r="A6403">
        <v>6397</v>
      </c>
      <c r="B6403">
        <v>0</v>
      </c>
      <c r="C6403">
        <v>0</v>
      </c>
      <c r="D6403">
        <f>MOD(A6403-1+'Peaker Keys'!$B$7,'Peaker Keys'!$B$5)</f>
        <v>6420</v>
      </c>
      <c r="E6403">
        <f>INT(D6403/'Peaker Keys'!$B$6)+1</f>
        <v>268</v>
      </c>
      <c r="F6403">
        <f>MOD(D6403,'Peaker Keys'!$B$6)</f>
        <v>12</v>
      </c>
      <c r="G6403" t="str">
        <f>VLOOKUP(E6403,Clustering!$A$6:$B$370,2,FALSE)</f>
        <v>Summer</v>
      </c>
      <c r="H6403">
        <f>IF('Peaker Keys'!$B$29&gt;0,MAX(0,MIN('Peaker Keys'!$B$10,B6403/'Peaker Keys'!$B$29)),0)</f>
        <v>0</v>
      </c>
      <c r="I6403">
        <f>MAX(0,MIN('Peaker Keys'!$B$10,C6403/'Peaker Keys'!$B$30))</f>
        <v>0</v>
      </c>
      <c r="J6403">
        <f>IF('Peaker Keys'!$B$31=1,H6403,I6403)</f>
        <v>0</v>
      </c>
    </row>
    <row r="6404" spans="1:10" x14ac:dyDescent="0.25">
      <c r="A6404">
        <v>6398</v>
      </c>
      <c r="B6404">
        <v>0</v>
      </c>
      <c r="C6404">
        <v>0</v>
      </c>
      <c r="D6404">
        <f>MOD(A6404-1+'Peaker Keys'!$B$7,'Peaker Keys'!$B$5)</f>
        <v>6421</v>
      </c>
      <c r="E6404">
        <f>INT(D6404/'Peaker Keys'!$B$6)+1</f>
        <v>268</v>
      </c>
      <c r="F6404">
        <f>MOD(D6404,'Peaker Keys'!$B$6)</f>
        <v>13</v>
      </c>
      <c r="G6404" t="str">
        <f>VLOOKUP(E6404,Clustering!$A$6:$B$370,2,FALSE)</f>
        <v>Summer</v>
      </c>
      <c r="H6404">
        <f>IF('Peaker Keys'!$B$29&gt;0,MAX(0,MIN('Peaker Keys'!$B$10,B6404/'Peaker Keys'!$B$29)),0)</f>
        <v>0</v>
      </c>
      <c r="I6404">
        <f>MAX(0,MIN('Peaker Keys'!$B$10,C6404/'Peaker Keys'!$B$30))</f>
        <v>0</v>
      </c>
      <c r="J6404">
        <f>IF('Peaker Keys'!$B$31=1,H6404,I6404)</f>
        <v>0</v>
      </c>
    </row>
    <row r="6405" spans="1:10" x14ac:dyDescent="0.25">
      <c r="A6405">
        <v>6399</v>
      </c>
      <c r="B6405">
        <v>0</v>
      </c>
      <c r="C6405">
        <v>0</v>
      </c>
      <c r="D6405">
        <f>MOD(A6405-1+'Peaker Keys'!$B$7,'Peaker Keys'!$B$5)</f>
        <v>6422</v>
      </c>
      <c r="E6405">
        <f>INT(D6405/'Peaker Keys'!$B$6)+1</f>
        <v>268</v>
      </c>
      <c r="F6405">
        <f>MOD(D6405,'Peaker Keys'!$B$6)</f>
        <v>14</v>
      </c>
      <c r="G6405" t="str">
        <f>VLOOKUP(E6405,Clustering!$A$6:$B$370,2,FALSE)</f>
        <v>Summer</v>
      </c>
      <c r="H6405">
        <f>IF('Peaker Keys'!$B$29&gt;0,MAX(0,MIN('Peaker Keys'!$B$10,B6405/'Peaker Keys'!$B$29)),0)</f>
        <v>0</v>
      </c>
      <c r="I6405">
        <f>MAX(0,MIN('Peaker Keys'!$B$10,C6405/'Peaker Keys'!$B$30))</f>
        <v>0</v>
      </c>
      <c r="J6405">
        <f>IF('Peaker Keys'!$B$31=1,H6405,I6405)</f>
        <v>0</v>
      </c>
    </row>
    <row r="6406" spans="1:10" x14ac:dyDescent="0.25">
      <c r="A6406">
        <v>6400</v>
      </c>
      <c r="B6406">
        <v>0</v>
      </c>
      <c r="C6406">
        <v>0</v>
      </c>
      <c r="D6406">
        <f>MOD(A6406-1+'Peaker Keys'!$B$7,'Peaker Keys'!$B$5)</f>
        <v>6423</v>
      </c>
      <c r="E6406">
        <f>INT(D6406/'Peaker Keys'!$B$6)+1</f>
        <v>268</v>
      </c>
      <c r="F6406">
        <f>MOD(D6406,'Peaker Keys'!$B$6)</f>
        <v>15</v>
      </c>
      <c r="G6406" t="str">
        <f>VLOOKUP(E6406,Clustering!$A$6:$B$370,2,FALSE)</f>
        <v>Summer</v>
      </c>
      <c r="H6406">
        <f>IF('Peaker Keys'!$B$29&gt;0,MAX(0,MIN('Peaker Keys'!$B$10,B6406/'Peaker Keys'!$B$29)),0)</f>
        <v>0</v>
      </c>
      <c r="I6406">
        <f>MAX(0,MIN('Peaker Keys'!$B$10,C6406/'Peaker Keys'!$B$30))</f>
        <v>0</v>
      </c>
      <c r="J6406">
        <f>IF('Peaker Keys'!$B$31=1,H6406,I6406)</f>
        <v>0</v>
      </c>
    </row>
    <row r="6407" spans="1:10" x14ac:dyDescent="0.25">
      <c r="A6407">
        <v>6401</v>
      </c>
      <c r="B6407">
        <v>0</v>
      </c>
      <c r="C6407">
        <v>188.3</v>
      </c>
      <c r="D6407">
        <f>MOD(A6407-1+'Peaker Keys'!$B$7,'Peaker Keys'!$B$5)</f>
        <v>6424</v>
      </c>
      <c r="E6407">
        <f>INT(D6407/'Peaker Keys'!$B$6)+1</f>
        <v>268</v>
      </c>
      <c r="F6407">
        <f>MOD(D6407,'Peaker Keys'!$B$6)</f>
        <v>16</v>
      </c>
      <c r="G6407" t="str">
        <f>VLOOKUP(E6407,Clustering!$A$6:$B$370,2,FALSE)</f>
        <v>Summer</v>
      </c>
      <c r="H6407">
        <f>IF('Peaker Keys'!$B$29&gt;0,MAX(0,MIN('Peaker Keys'!$B$10,B6407/'Peaker Keys'!$B$29)),0)</f>
        <v>0</v>
      </c>
      <c r="I6407">
        <f>MAX(0,MIN('Peaker Keys'!$B$10,C6407/'Peaker Keys'!$B$30))</f>
        <v>1.57736105735965E-3</v>
      </c>
      <c r="J6407">
        <f>IF('Peaker Keys'!$B$31=1,H6407,I6407)</f>
        <v>0</v>
      </c>
    </row>
    <row r="6408" spans="1:10" x14ac:dyDescent="0.25">
      <c r="A6408">
        <v>6402</v>
      </c>
      <c r="B6408">
        <v>0</v>
      </c>
      <c r="C6408">
        <v>805.3</v>
      </c>
      <c r="D6408">
        <f>MOD(A6408-1+'Peaker Keys'!$B$7,'Peaker Keys'!$B$5)</f>
        <v>6425</v>
      </c>
      <c r="E6408">
        <f>INT(D6408/'Peaker Keys'!$B$6)+1</f>
        <v>268</v>
      </c>
      <c r="F6408">
        <f>MOD(D6408,'Peaker Keys'!$B$6)</f>
        <v>17</v>
      </c>
      <c r="G6408" t="str">
        <f>VLOOKUP(E6408,Clustering!$A$6:$B$370,2,FALSE)</f>
        <v>Summer</v>
      </c>
      <c r="H6408">
        <f>IF('Peaker Keys'!$B$29&gt;0,MAX(0,MIN('Peaker Keys'!$B$10,B6408/'Peaker Keys'!$B$29)),0)</f>
        <v>0</v>
      </c>
      <c r="I6408">
        <f>MAX(0,MIN('Peaker Keys'!$B$10,C6408/'Peaker Keys'!$B$30))</f>
        <v>6.7458781704287096E-3</v>
      </c>
      <c r="J6408">
        <f>IF('Peaker Keys'!$B$31=1,H6408,I6408)</f>
        <v>0</v>
      </c>
    </row>
    <row r="6409" spans="1:10" x14ac:dyDescent="0.25">
      <c r="A6409">
        <v>6403</v>
      </c>
      <c r="B6409">
        <v>0</v>
      </c>
      <c r="C6409">
        <v>3455.5</v>
      </c>
      <c r="D6409">
        <f>MOD(A6409-1+'Peaker Keys'!$B$7,'Peaker Keys'!$B$5)</f>
        <v>6426</v>
      </c>
      <c r="E6409">
        <f>INT(D6409/'Peaker Keys'!$B$6)+1</f>
        <v>268</v>
      </c>
      <c r="F6409">
        <f>MOD(D6409,'Peaker Keys'!$B$6)</f>
        <v>18</v>
      </c>
      <c r="G6409" t="str">
        <f>VLOOKUP(E6409,Clustering!$A$6:$B$370,2,FALSE)</f>
        <v>Summer</v>
      </c>
      <c r="H6409">
        <f>IF('Peaker Keys'!$B$29&gt;0,MAX(0,MIN('Peaker Keys'!$B$10,B6409/'Peaker Keys'!$B$29)),0)</f>
        <v>0</v>
      </c>
      <c r="I6409">
        <f>MAX(0,MIN('Peaker Keys'!$B$10,C6409/'Peaker Keys'!$B$30))</f>
        <v>2.8946208888509135E-2</v>
      </c>
      <c r="J6409">
        <f>IF('Peaker Keys'!$B$31=1,H6409,I6409)</f>
        <v>0</v>
      </c>
    </row>
    <row r="6410" spans="1:10" x14ac:dyDescent="0.25">
      <c r="A6410">
        <v>6404</v>
      </c>
      <c r="B6410">
        <v>0</v>
      </c>
      <c r="C6410">
        <v>3523.6</v>
      </c>
      <c r="D6410">
        <f>MOD(A6410-1+'Peaker Keys'!$B$7,'Peaker Keys'!$B$5)</f>
        <v>6427</v>
      </c>
      <c r="E6410">
        <f>INT(D6410/'Peaker Keys'!$B$6)+1</f>
        <v>268</v>
      </c>
      <c r="F6410">
        <f>MOD(D6410,'Peaker Keys'!$B$6)</f>
        <v>19</v>
      </c>
      <c r="G6410" t="str">
        <f>VLOOKUP(E6410,Clustering!$A$6:$B$370,2,FALSE)</f>
        <v>Summer</v>
      </c>
      <c r="H6410">
        <f>IF('Peaker Keys'!$B$29&gt;0,MAX(0,MIN('Peaker Keys'!$B$10,B6410/'Peaker Keys'!$B$29)),0)</f>
        <v>0</v>
      </c>
      <c r="I6410">
        <f>MAX(0,MIN('Peaker Keys'!$B$10,C6410/'Peaker Keys'!$B$30))</f>
        <v>2.9516672446693905E-2</v>
      </c>
      <c r="J6410">
        <f>IF('Peaker Keys'!$B$31=1,H6410,I6410)</f>
        <v>0</v>
      </c>
    </row>
    <row r="6411" spans="1:10" x14ac:dyDescent="0.25">
      <c r="A6411">
        <v>6405</v>
      </c>
      <c r="B6411">
        <v>0</v>
      </c>
      <c r="C6411">
        <v>2218</v>
      </c>
      <c r="D6411">
        <f>MOD(A6411-1+'Peaker Keys'!$B$7,'Peaker Keys'!$B$5)</f>
        <v>6428</v>
      </c>
      <c r="E6411">
        <f>INT(D6411/'Peaker Keys'!$B$6)+1</f>
        <v>268</v>
      </c>
      <c r="F6411">
        <f>MOD(D6411,'Peaker Keys'!$B$6)</f>
        <v>20</v>
      </c>
      <c r="G6411" t="str">
        <f>VLOOKUP(E6411,Clustering!$A$6:$B$370,2,FALSE)</f>
        <v>Summer</v>
      </c>
      <c r="H6411">
        <f>IF('Peaker Keys'!$B$29&gt;0,MAX(0,MIN('Peaker Keys'!$B$10,B6411/'Peaker Keys'!$B$29)),0)</f>
        <v>0</v>
      </c>
      <c r="I6411">
        <f>MAX(0,MIN('Peaker Keys'!$B$10,C6411/'Peaker Keys'!$B$30))</f>
        <v>1.8579855683609686E-2</v>
      </c>
      <c r="J6411">
        <f>IF('Peaker Keys'!$B$31=1,H6411,I6411)</f>
        <v>0</v>
      </c>
    </row>
    <row r="6412" spans="1:10" x14ac:dyDescent="0.25">
      <c r="A6412">
        <v>6406</v>
      </c>
      <c r="B6412">
        <v>0</v>
      </c>
      <c r="C6412">
        <v>509.7</v>
      </c>
      <c r="D6412">
        <f>MOD(A6412-1+'Peaker Keys'!$B$7,'Peaker Keys'!$B$5)</f>
        <v>6429</v>
      </c>
      <c r="E6412">
        <f>INT(D6412/'Peaker Keys'!$B$6)+1</f>
        <v>268</v>
      </c>
      <c r="F6412">
        <f>MOD(D6412,'Peaker Keys'!$B$6)</f>
        <v>21</v>
      </c>
      <c r="G6412" t="str">
        <f>VLOOKUP(E6412,Clustering!$A$6:$B$370,2,FALSE)</f>
        <v>Summer</v>
      </c>
      <c r="H6412">
        <f>IF('Peaker Keys'!$B$29&gt;0,MAX(0,MIN('Peaker Keys'!$B$10,B6412/'Peaker Keys'!$B$29)),0)</f>
        <v>0</v>
      </c>
      <c r="I6412">
        <f>MAX(0,MIN('Peaker Keys'!$B$10,C6412/'Peaker Keys'!$B$30))</f>
        <v>4.2696809927573742E-3</v>
      </c>
      <c r="J6412">
        <f>IF('Peaker Keys'!$B$31=1,H6412,I6412)</f>
        <v>0</v>
      </c>
    </row>
    <row r="6413" spans="1:10" x14ac:dyDescent="0.25">
      <c r="A6413">
        <v>6407</v>
      </c>
      <c r="B6413">
        <v>0</v>
      </c>
      <c r="C6413">
        <v>159.1</v>
      </c>
      <c r="D6413">
        <f>MOD(A6413-1+'Peaker Keys'!$B$7,'Peaker Keys'!$B$5)</f>
        <v>6430</v>
      </c>
      <c r="E6413">
        <f>INT(D6413/'Peaker Keys'!$B$6)+1</f>
        <v>268</v>
      </c>
      <c r="F6413">
        <f>MOD(D6413,'Peaker Keys'!$B$6)</f>
        <v>22</v>
      </c>
      <c r="G6413" t="str">
        <f>VLOOKUP(E6413,Clustering!$A$6:$B$370,2,FALSE)</f>
        <v>Summer</v>
      </c>
      <c r="H6413">
        <f>IF('Peaker Keys'!$B$29&gt;0,MAX(0,MIN('Peaker Keys'!$B$10,B6413/'Peaker Keys'!$B$29)),0)</f>
        <v>0</v>
      </c>
      <c r="I6413">
        <f>MAX(0,MIN('Peaker Keys'!$B$10,C6413/'Peaker Keys'!$B$30))</f>
        <v>1.3327570059793962E-3</v>
      </c>
      <c r="J6413">
        <f>IF('Peaker Keys'!$B$31=1,H6413,I6413)</f>
        <v>0</v>
      </c>
    </row>
    <row r="6414" spans="1:10" x14ac:dyDescent="0.25">
      <c r="A6414">
        <v>6408</v>
      </c>
      <c r="B6414">
        <v>0</v>
      </c>
      <c r="C6414">
        <v>159.1</v>
      </c>
      <c r="D6414">
        <f>MOD(A6414-1+'Peaker Keys'!$B$7,'Peaker Keys'!$B$5)</f>
        <v>6431</v>
      </c>
      <c r="E6414">
        <f>INT(D6414/'Peaker Keys'!$B$6)+1</f>
        <v>268</v>
      </c>
      <c r="F6414">
        <f>MOD(D6414,'Peaker Keys'!$B$6)</f>
        <v>23</v>
      </c>
      <c r="G6414" t="str">
        <f>VLOOKUP(E6414,Clustering!$A$6:$B$370,2,FALSE)</f>
        <v>Summer</v>
      </c>
      <c r="H6414">
        <f>IF('Peaker Keys'!$B$29&gt;0,MAX(0,MIN('Peaker Keys'!$B$10,B6414/'Peaker Keys'!$B$29)),0)</f>
        <v>0</v>
      </c>
      <c r="I6414">
        <f>MAX(0,MIN('Peaker Keys'!$B$10,C6414/'Peaker Keys'!$B$30))</f>
        <v>1.3327570059793962E-3</v>
      </c>
      <c r="J6414">
        <f>IF('Peaker Keys'!$B$31=1,H6414,I6414)</f>
        <v>0</v>
      </c>
    </row>
    <row r="6415" spans="1:10" x14ac:dyDescent="0.25">
      <c r="A6415">
        <v>6409</v>
      </c>
      <c r="B6415">
        <v>0</v>
      </c>
      <c r="C6415">
        <v>159.1</v>
      </c>
      <c r="D6415">
        <f>MOD(A6415-1+'Peaker Keys'!$B$7,'Peaker Keys'!$B$5)</f>
        <v>6432</v>
      </c>
      <c r="E6415">
        <f>INT(D6415/'Peaker Keys'!$B$6)+1</f>
        <v>269</v>
      </c>
      <c r="F6415">
        <f>MOD(D6415,'Peaker Keys'!$B$6)</f>
        <v>0</v>
      </c>
      <c r="G6415" t="str">
        <f>VLOOKUP(E6415,Clustering!$A$6:$B$370,2,FALSE)</f>
        <v>Spring</v>
      </c>
      <c r="H6415">
        <f>IF('Peaker Keys'!$B$29&gt;0,MAX(0,MIN('Peaker Keys'!$B$10,B6415/'Peaker Keys'!$B$29)),0)</f>
        <v>0</v>
      </c>
      <c r="I6415">
        <f>MAX(0,MIN('Peaker Keys'!$B$10,C6415/'Peaker Keys'!$B$30))</f>
        <v>1.3327570059793962E-3</v>
      </c>
      <c r="J6415">
        <f>IF('Peaker Keys'!$B$31=1,H6415,I6415)</f>
        <v>0</v>
      </c>
    </row>
    <row r="6416" spans="1:10" x14ac:dyDescent="0.25">
      <c r="A6416">
        <v>6410</v>
      </c>
      <c r="B6416">
        <v>0</v>
      </c>
      <c r="C6416">
        <v>159.1</v>
      </c>
      <c r="D6416">
        <f>MOD(A6416-1+'Peaker Keys'!$B$7,'Peaker Keys'!$B$5)</f>
        <v>6433</v>
      </c>
      <c r="E6416">
        <f>INT(D6416/'Peaker Keys'!$B$6)+1</f>
        <v>269</v>
      </c>
      <c r="F6416">
        <f>MOD(D6416,'Peaker Keys'!$B$6)</f>
        <v>1</v>
      </c>
      <c r="G6416" t="str">
        <f>VLOOKUP(E6416,Clustering!$A$6:$B$370,2,FALSE)</f>
        <v>Spring</v>
      </c>
      <c r="H6416">
        <f>IF('Peaker Keys'!$B$29&gt;0,MAX(0,MIN('Peaker Keys'!$B$10,B6416/'Peaker Keys'!$B$29)),0)</f>
        <v>0</v>
      </c>
      <c r="I6416">
        <f>MAX(0,MIN('Peaker Keys'!$B$10,C6416/'Peaker Keys'!$B$30))</f>
        <v>1.3327570059793962E-3</v>
      </c>
      <c r="J6416">
        <f>IF('Peaker Keys'!$B$31=1,H6416,I6416)</f>
        <v>0</v>
      </c>
    </row>
    <row r="6417" spans="1:10" x14ac:dyDescent="0.25">
      <c r="A6417">
        <v>6411</v>
      </c>
      <c r="B6417">
        <v>0</v>
      </c>
      <c r="C6417">
        <v>137.1</v>
      </c>
      <c r="D6417">
        <f>MOD(A6417-1+'Peaker Keys'!$B$7,'Peaker Keys'!$B$5)</f>
        <v>6434</v>
      </c>
      <c r="E6417">
        <f>INT(D6417/'Peaker Keys'!$B$6)+1</f>
        <v>269</v>
      </c>
      <c r="F6417">
        <f>MOD(D6417,'Peaker Keys'!$B$6)</f>
        <v>2</v>
      </c>
      <c r="G6417" t="str">
        <f>VLOOKUP(E6417,Clustering!$A$6:$B$370,2,FALSE)</f>
        <v>Spring</v>
      </c>
      <c r="H6417">
        <f>IF('Peaker Keys'!$B$29&gt;0,MAX(0,MIN('Peaker Keys'!$B$10,B6417/'Peaker Keys'!$B$29)),0)</f>
        <v>0</v>
      </c>
      <c r="I6417">
        <f>MAX(0,MIN('Peaker Keys'!$B$10,C6417/'Peaker Keys'!$B$30))</f>
        <v>1.1484662823367392E-3</v>
      </c>
      <c r="J6417">
        <f>IF('Peaker Keys'!$B$31=1,H6417,I6417)</f>
        <v>0</v>
      </c>
    </row>
    <row r="6418" spans="1:10" x14ac:dyDescent="0.25">
      <c r="A6418">
        <v>6412</v>
      </c>
      <c r="B6418">
        <v>0</v>
      </c>
      <c r="C6418">
        <v>120.9</v>
      </c>
      <c r="D6418">
        <f>MOD(A6418-1+'Peaker Keys'!$B$7,'Peaker Keys'!$B$5)</f>
        <v>6435</v>
      </c>
      <c r="E6418">
        <f>INT(D6418/'Peaker Keys'!$B$6)+1</f>
        <v>269</v>
      </c>
      <c r="F6418">
        <f>MOD(D6418,'Peaker Keys'!$B$6)</f>
        <v>3</v>
      </c>
      <c r="G6418" t="str">
        <f>VLOOKUP(E6418,Clustering!$A$6:$B$370,2,FALSE)</f>
        <v>Spring</v>
      </c>
      <c r="H6418">
        <f>IF('Peaker Keys'!$B$29&gt;0,MAX(0,MIN('Peaker Keys'!$B$10,B6418/'Peaker Keys'!$B$29)),0)</f>
        <v>0</v>
      </c>
      <c r="I6418">
        <f>MAX(0,MIN('Peaker Keys'!$B$10,C6418/'Peaker Keys'!$B$30))</f>
        <v>1.0127612949271465E-3</v>
      </c>
      <c r="J6418">
        <f>IF('Peaker Keys'!$B$31=1,H6418,I6418)</f>
        <v>0</v>
      </c>
    </row>
    <row r="6419" spans="1:10" x14ac:dyDescent="0.25">
      <c r="A6419">
        <v>6413</v>
      </c>
      <c r="B6419">
        <v>0</v>
      </c>
      <c r="C6419">
        <v>134.69999999999999</v>
      </c>
      <c r="D6419">
        <f>MOD(A6419-1+'Peaker Keys'!$B$7,'Peaker Keys'!$B$5)</f>
        <v>6436</v>
      </c>
      <c r="E6419">
        <f>INT(D6419/'Peaker Keys'!$B$6)+1</f>
        <v>269</v>
      </c>
      <c r="F6419">
        <f>MOD(D6419,'Peaker Keys'!$B$6)</f>
        <v>4</v>
      </c>
      <c r="G6419" t="str">
        <f>VLOOKUP(E6419,Clustering!$A$6:$B$370,2,FALSE)</f>
        <v>Spring</v>
      </c>
      <c r="H6419">
        <f>IF('Peaker Keys'!$B$29&gt;0,MAX(0,MIN('Peaker Keys'!$B$10,B6419/'Peaker Keys'!$B$29)),0)</f>
        <v>0</v>
      </c>
      <c r="I6419">
        <f>MAX(0,MIN('Peaker Keys'!$B$10,C6419/'Peaker Keys'!$B$30))</f>
        <v>1.1283618397575402E-3</v>
      </c>
      <c r="J6419">
        <f>IF('Peaker Keys'!$B$31=1,H6419,I6419)</f>
        <v>0</v>
      </c>
    </row>
    <row r="6420" spans="1:10" x14ac:dyDescent="0.25">
      <c r="A6420">
        <v>6414</v>
      </c>
      <c r="B6420">
        <v>0</v>
      </c>
      <c r="C6420">
        <v>159.1</v>
      </c>
      <c r="D6420">
        <f>MOD(A6420-1+'Peaker Keys'!$B$7,'Peaker Keys'!$B$5)</f>
        <v>6437</v>
      </c>
      <c r="E6420">
        <f>INT(D6420/'Peaker Keys'!$B$6)+1</f>
        <v>269</v>
      </c>
      <c r="F6420">
        <f>MOD(D6420,'Peaker Keys'!$B$6)</f>
        <v>5</v>
      </c>
      <c r="G6420" t="str">
        <f>VLOOKUP(E6420,Clustering!$A$6:$B$370,2,FALSE)</f>
        <v>Spring</v>
      </c>
      <c r="H6420">
        <f>IF('Peaker Keys'!$B$29&gt;0,MAX(0,MIN('Peaker Keys'!$B$10,B6420/'Peaker Keys'!$B$29)),0)</f>
        <v>0</v>
      </c>
      <c r="I6420">
        <f>MAX(0,MIN('Peaker Keys'!$B$10,C6420/'Peaker Keys'!$B$30))</f>
        <v>1.3327570059793962E-3</v>
      </c>
      <c r="J6420">
        <f>IF('Peaker Keys'!$B$31=1,H6420,I6420)</f>
        <v>0</v>
      </c>
    </row>
    <row r="6421" spans="1:10" x14ac:dyDescent="0.25">
      <c r="A6421">
        <v>6415</v>
      </c>
      <c r="B6421">
        <v>0</v>
      </c>
      <c r="C6421">
        <v>0</v>
      </c>
      <c r="D6421">
        <f>MOD(A6421-1+'Peaker Keys'!$B$7,'Peaker Keys'!$B$5)</f>
        <v>6438</v>
      </c>
      <c r="E6421">
        <f>INT(D6421/'Peaker Keys'!$B$6)+1</f>
        <v>269</v>
      </c>
      <c r="F6421">
        <f>MOD(D6421,'Peaker Keys'!$B$6)</f>
        <v>6</v>
      </c>
      <c r="G6421" t="str">
        <f>VLOOKUP(E6421,Clustering!$A$6:$B$370,2,FALSE)</f>
        <v>Spring</v>
      </c>
      <c r="H6421">
        <f>IF('Peaker Keys'!$B$29&gt;0,MAX(0,MIN('Peaker Keys'!$B$10,B6421/'Peaker Keys'!$B$29)),0)</f>
        <v>0</v>
      </c>
      <c r="I6421">
        <f>MAX(0,MIN('Peaker Keys'!$B$10,C6421/'Peaker Keys'!$B$30))</f>
        <v>0</v>
      </c>
      <c r="J6421">
        <f>IF('Peaker Keys'!$B$31=1,H6421,I6421)</f>
        <v>0</v>
      </c>
    </row>
    <row r="6422" spans="1:10" x14ac:dyDescent="0.25">
      <c r="A6422">
        <v>6416</v>
      </c>
      <c r="B6422">
        <v>0</v>
      </c>
      <c r="C6422">
        <v>0</v>
      </c>
      <c r="D6422">
        <f>MOD(A6422-1+'Peaker Keys'!$B$7,'Peaker Keys'!$B$5)</f>
        <v>6439</v>
      </c>
      <c r="E6422">
        <f>INT(D6422/'Peaker Keys'!$B$6)+1</f>
        <v>269</v>
      </c>
      <c r="F6422">
        <f>MOD(D6422,'Peaker Keys'!$B$6)</f>
        <v>7</v>
      </c>
      <c r="G6422" t="str">
        <f>VLOOKUP(E6422,Clustering!$A$6:$B$370,2,FALSE)</f>
        <v>Spring</v>
      </c>
      <c r="H6422">
        <f>IF('Peaker Keys'!$B$29&gt;0,MAX(0,MIN('Peaker Keys'!$B$10,B6422/'Peaker Keys'!$B$29)),0)</f>
        <v>0</v>
      </c>
      <c r="I6422">
        <f>MAX(0,MIN('Peaker Keys'!$B$10,C6422/'Peaker Keys'!$B$30))</f>
        <v>0</v>
      </c>
      <c r="J6422">
        <f>IF('Peaker Keys'!$B$31=1,H6422,I6422)</f>
        <v>0</v>
      </c>
    </row>
    <row r="6423" spans="1:10" x14ac:dyDescent="0.25">
      <c r="A6423">
        <v>6417</v>
      </c>
      <c r="B6423">
        <v>0</v>
      </c>
      <c r="C6423">
        <v>0</v>
      </c>
      <c r="D6423">
        <f>MOD(A6423-1+'Peaker Keys'!$B$7,'Peaker Keys'!$B$5)</f>
        <v>6440</v>
      </c>
      <c r="E6423">
        <f>INT(D6423/'Peaker Keys'!$B$6)+1</f>
        <v>269</v>
      </c>
      <c r="F6423">
        <f>MOD(D6423,'Peaker Keys'!$B$6)</f>
        <v>8</v>
      </c>
      <c r="G6423" t="str">
        <f>VLOOKUP(E6423,Clustering!$A$6:$B$370,2,FALSE)</f>
        <v>Spring</v>
      </c>
      <c r="H6423">
        <f>IF('Peaker Keys'!$B$29&gt;0,MAX(0,MIN('Peaker Keys'!$B$10,B6423/'Peaker Keys'!$B$29)),0)</f>
        <v>0</v>
      </c>
      <c r="I6423">
        <f>MAX(0,MIN('Peaker Keys'!$B$10,C6423/'Peaker Keys'!$B$30))</f>
        <v>0</v>
      </c>
      <c r="J6423">
        <f>IF('Peaker Keys'!$B$31=1,H6423,I6423)</f>
        <v>0</v>
      </c>
    </row>
    <row r="6424" spans="1:10" x14ac:dyDescent="0.25">
      <c r="A6424">
        <v>6418</v>
      </c>
      <c r="B6424">
        <v>0</v>
      </c>
      <c r="C6424">
        <v>0</v>
      </c>
      <c r="D6424">
        <f>MOD(A6424-1+'Peaker Keys'!$B$7,'Peaker Keys'!$B$5)</f>
        <v>6441</v>
      </c>
      <c r="E6424">
        <f>INT(D6424/'Peaker Keys'!$B$6)+1</f>
        <v>269</v>
      </c>
      <c r="F6424">
        <f>MOD(D6424,'Peaker Keys'!$B$6)</f>
        <v>9</v>
      </c>
      <c r="G6424" t="str">
        <f>VLOOKUP(E6424,Clustering!$A$6:$B$370,2,FALSE)</f>
        <v>Spring</v>
      </c>
      <c r="H6424">
        <f>IF('Peaker Keys'!$B$29&gt;0,MAX(0,MIN('Peaker Keys'!$B$10,B6424/'Peaker Keys'!$B$29)),0)</f>
        <v>0</v>
      </c>
      <c r="I6424">
        <f>MAX(0,MIN('Peaker Keys'!$B$10,C6424/'Peaker Keys'!$B$30))</f>
        <v>0</v>
      </c>
      <c r="J6424">
        <f>IF('Peaker Keys'!$B$31=1,H6424,I6424)</f>
        <v>0</v>
      </c>
    </row>
    <row r="6425" spans="1:10" x14ac:dyDescent="0.25">
      <c r="A6425">
        <v>6419</v>
      </c>
      <c r="B6425">
        <v>0</v>
      </c>
      <c r="C6425">
        <v>0</v>
      </c>
      <c r="D6425">
        <f>MOD(A6425-1+'Peaker Keys'!$B$7,'Peaker Keys'!$B$5)</f>
        <v>6442</v>
      </c>
      <c r="E6425">
        <f>INT(D6425/'Peaker Keys'!$B$6)+1</f>
        <v>269</v>
      </c>
      <c r="F6425">
        <f>MOD(D6425,'Peaker Keys'!$B$6)</f>
        <v>10</v>
      </c>
      <c r="G6425" t="str">
        <f>VLOOKUP(E6425,Clustering!$A$6:$B$370,2,FALSE)</f>
        <v>Spring</v>
      </c>
      <c r="H6425">
        <f>IF('Peaker Keys'!$B$29&gt;0,MAX(0,MIN('Peaker Keys'!$B$10,B6425/'Peaker Keys'!$B$29)),0)</f>
        <v>0</v>
      </c>
      <c r="I6425">
        <f>MAX(0,MIN('Peaker Keys'!$B$10,C6425/'Peaker Keys'!$B$30))</f>
        <v>0</v>
      </c>
      <c r="J6425">
        <f>IF('Peaker Keys'!$B$31=1,H6425,I6425)</f>
        <v>0</v>
      </c>
    </row>
    <row r="6426" spans="1:10" x14ac:dyDescent="0.25">
      <c r="A6426">
        <v>6420</v>
      </c>
      <c r="B6426">
        <v>0</v>
      </c>
      <c r="C6426">
        <v>0</v>
      </c>
      <c r="D6426">
        <f>MOD(A6426-1+'Peaker Keys'!$B$7,'Peaker Keys'!$B$5)</f>
        <v>6443</v>
      </c>
      <c r="E6426">
        <f>INT(D6426/'Peaker Keys'!$B$6)+1</f>
        <v>269</v>
      </c>
      <c r="F6426">
        <f>MOD(D6426,'Peaker Keys'!$B$6)</f>
        <v>11</v>
      </c>
      <c r="G6426" t="str">
        <f>VLOOKUP(E6426,Clustering!$A$6:$B$370,2,FALSE)</f>
        <v>Spring</v>
      </c>
      <c r="H6426">
        <f>IF('Peaker Keys'!$B$29&gt;0,MAX(0,MIN('Peaker Keys'!$B$10,B6426/'Peaker Keys'!$B$29)),0)</f>
        <v>0</v>
      </c>
      <c r="I6426">
        <f>MAX(0,MIN('Peaker Keys'!$B$10,C6426/'Peaker Keys'!$B$30))</f>
        <v>0</v>
      </c>
      <c r="J6426">
        <f>IF('Peaker Keys'!$B$31=1,H6426,I6426)</f>
        <v>0</v>
      </c>
    </row>
    <row r="6427" spans="1:10" x14ac:dyDescent="0.25">
      <c r="A6427">
        <v>6421</v>
      </c>
      <c r="B6427">
        <v>0</v>
      </c>
      <c r="C6427">
        <v>0</v>
      </c>
      <c r="D6427">
        <f>MOD(A6427-1+'Peaker Keys'!$B$7,'Peaker Keys'!$B$5)</f>
        <v>6444</v>
      </c>
      <c r="E6427">
        <f>INT(D6427/'Peaker Keys'!$B$6)+1</f>
        <v>269</v>
      </c>
      <c r="F6427">
        <f>MOD(D6427,'Peaker Keys'!$B$6)</f>
        <v>12</v>
      </c>
      <c r="G6427" t="str">
        <f>VLOOKUP(E6427,Clustering!$A$6:$B$370,2,FALSE)</f>
        <v>Spring</v>
      </c>
      <c r="H6427">
        <f>IF('Peaker Keys'!$B$29&gt;0,MAX(0,MIN('Peaker Keys'!$B$10,B6427/'Peaker Keys'!$B$29)),0)</f>
        <v>0</v>
      </c>
      <c r="I6427">
        <f>MAX(0,MIN('Peaker Keys'!$B$10,C6427/'Peaker Keys'!$B$30))</f>
        <v>0</v>
      </c>
      <c r="J6427">
        <f>IF('Peaker Keys'!$B$31=1,H6427,I6427)</f>
        <v>0</v>
      </c>
    </row>
    <row r="6428" spans="1:10" x14ac:dyDescent="0.25">
      <c r="A6428">
        <v>6422</v>
      </c>
      <c r="B6428">
        <v>0</v>
      </c>
      <c r="C6428">
        <v>29.2</v>
      </c>
      <c r="D6428">
        <f>MOD(A6428-1+'Peaker Keys'!$B$7,'Peaker Keys'!$B$5)</f>
        <v>6445</v>
      </c>
      <c r="E6428">
        <f>INT(D6428/'Peaker Keys'!$B$6)+1</f>
        <v>269</v>
      </c>
      <c r="F6428">
        <f>MOD(D6428,'Peaker Keys'!$B$6)</f>
        <v>13</v>
      </c>
      <c r="G6428" t="str">
        <f>VLOOKUP(E6428,Clustering!$A$6:$B$370,2,FALSE)</f>
        <v>Spring</v>
      </c>
      <c r="H6428">
        <f>IF('Peaker Keys'!$B$29&gt;0,MAX(0,MIN('Peaker Keys'!$B$10,B6428/'Peaker Keys'!$B$29)),0)</f>
        <v>0</v>
      </c>
      <c r="I6428">
        <f>MAX(0,MIN('Peaker Keys'!$B$10,C6428/'Peaker Keys'!$B$30))</f>
        <v>2.4460405138025372E-4</v>
      </c>
      <c r="J6428">
        <f>IF('Peaker Keys'!$B$31=1,H6428,I6428)</f>
        <v>0</v>
      </c>
    </row>
    <row r="6429" spans="1:10" x14ac:dyDescent="0.25">
      <c r="A6429">
        <v>6423</v>
      </c>
      <c r="B6429">
        <v>0</v>
      </c>
      <c r="C6429">
        <v>506.4</v>
      </c>
      <c r="D6429">
        <f>MOD(A6429-1+'Peaker Keys'!$B$7,'Peaker Keys'!$B$5)</f>
        <v>6446</v>
      </c>
      <c r="E6429">
        <f>INT(D6429/'Peaker Keys'!$B$6)+1</f>
        <v>269</v>
      </c>
      <c r="F6429">
        <f>MOD(D6429,'Peaker Keys'!$B$6)</f>
        <v>14</v>
      </c>
      <c r="G6429" t="str">
        <f>VLOOKUP(E6429,Clustering!$A$6:$B$370,2,FALSE)</f>
        <v>Spring</v>
      </c>
      <c r="H6429">
        <f>IF('Peaker Keys'!$B$29&gt;0,MAX(0,MIN('Peaker Keys'!$B$10,B6429/'Peaker Keys'!$B$29)),0)</f>
        <v>0</v>
      </c>
      <c r="I6429">
        <f>MAX(0,MIN('Peaker Keys'!$B$10,C6429/'Peaker Keys'!$B$30))</f>
        <v>4.2420373842109753E-3</v>
      </c>
      <c r="J6429">
        <f>IF('Peaker Keys'!$B$31=1,H6429,I6429)</f>
        <v>0</v>
      </c>
    </row>
    <row r="6430" spans="1:10" x14ac:dyDescent="0.25">
      <c r="A6430">
        <v>6424</v>
      </c>
      <c r="B6430">
        <v>0</v>
      </c>
      <c r="C6430">
        <v>930.4</v>
      </c>
      <c r="D6430">
        <f>MOD(A6430-1+'Peaker Keys'!$B$7,'Peaker Keys'!$B$5)</f>
        <v>6447</v>
      </c>
      <c r="E6430">
        <f>INT(D6430/'Peaker Keys'!$B$6)+1</f>
        <v>269</v>
      </c>
      <c r="F6430">
        <f>MOD(D6430,'Peaker Keys'!$B$6)</f>
        <v>15</v>
      </c>
      <c r="G6430" t="str">
        <f>VLOOKUP(E6430,Clustering!$A$6:$B$370,2,FALSE)</f>
        <v>Spring</v>
      </c>
      <c r="H6430">
        <f>IF('Peaker Keys'!$B$29&gt;0,MAX(0,MIN('Peaker Keys'!$B$10,B6430/'Peaker Keys'!$B$29)),0)</f>
        <v>0</v>
      </c>
      <c r="I6430">
        <f>MAX(0,MIN('Peaker Keys'!$B$10,C6430/'Peaker Keys'!$B$30))</f>
        <v>7.7938222398694548E-3</v>
      </c>
      <c r="J6430">
        <f>IF('Peaker Keys'!$B$31=1,H6430,I6430)</f>
        <v>0</v>
      </c>
    </row>
    <row r="6431" spans="1:10" x14ac:dyDescent="0.25">
      <c r="A6431">
        <v>6425</v>
      </c>
      <c r="B6431">
        <v>0</v>
      </c>
      <c r="C6431">
        <v>1211.2</v>
      </c>
      <c r="D6431">
        <f>MOD(A6431-1+'Peaker Keys'!$B$7,'Peaker Keys'!$B$5)</f>
        <v>6448</v>
      </c>
      <c r="E6431">
        <f>INT(D6431/'Peaker Keys'!$B$6)+1</f>
        <v>269</v>
      </c>
      <c r="F6431">
        <f>MOD(D6431,'Peaker Keys'!$B$6)</f>
        <v>16</v>
      </c>
      <c r="G6431" t="str">
        <f>VLOOKUP(E6431,Clustering!$A$6:$B$370,2,FALSE)</f>
        <v>Spring</v>
      </c>
      <c r="H6431">
        <f>IF('Peaker Keys'!$B$29&gt;0,MAX(0,MIN('Peaker Keys'!$B$10,B6431/'Peaker Keys'!$B$29)),0)</f>
        <v>0</v>
      </c>
      <c r="I6431">
        <f>MAX(0,MIN('Peaker Keys'!$B$10,C6431/'Peaker Keys'!$B$30))</f>
        <v>1.0146042021635731E-2</v>
      </c>
      <c r="J6431">
        <f>IF('Peaker Keys'!$B$31=1,H6431,I6431)</f>
        <v>0</v>
      </c>
    </row>
    <row r="6432" spans="1:10" x14ac:dyDescent="0.25">
      <c r="A6432">
        <v>6426</v>
      </c>
      <c r="B6432">
        <v>0</v>
      </c>
      <c r="C6432">
        <v>1244.5</v>
      </c>
      <c r="D6432">
        <f>MOD(A6432-1+'Peaker Keys'!$B$7,'Peaker Keys'!$B$5)</f>
        <v>6449</v>
      </c>
      <c r="E6432">
        <f>INT(D6432/'Peaker Keys'!$B$6)+1</f>
        <v>269</v>
      </c>
      <c r="F6432">
        <f>MOD(D6432,'Peaker Keys'!$B$6)</f>
        <v>17</v>
      </c>
      <c r="G6432" t="str">
        <f>VLOOKUP(E6432,Clustering!$A$6:$B$370,2,FALSE)</f>
        <v>Spring</v>
      </c>
      <c r="H6432">
        <f>IF('Peaker Keys'!$B$29&gt;0,MAX(0,MIN('Peaker Keys'!$B$10,B6432/'Peaker Keys'!$B$29)),0)</f>
        <v>0</v>
      </c>
      <c r="I6432">
        <f>MAX(0,MIN('Peaker Keys'!$B$10,C6432/'Peaker Keys'!$B$30))</f>
        <v>1.0424991162422115E-2</v>
      </c>
      <c r="J6432">
        <f>IF('Peaker Keys'!$B$31=1,H6432,I6432)</f>
        <v>0</v>
      </c>
    </row>
    <row r="6433" spans="1:10" x14ac:dyDescent="0.25">
      <c r="A6433">
        <v>6427</v>
      </c>
      <c r="B6433">
        <v>0</v>
      </c>
      <c r="C6433">
        <v>1872.2</v>
      </c>
      <c r="D6433">
        <f>MOD(A6433-1+'Peaker Keys'!$B$7,'Peaker Keys'!$B$5)</f>
        <v>6450</v>
      </c>
      <c r="E6433">
        <f>INT(D6433/'Peaker Keys'!$B$6)+1</f>
        <v>269</v>
      </c>
      <c r="F6433">
        <f>MOD(D6433,'Peaker Keys'!$B$6)</f>
        <v>18</v>
      </c>
      <c r="G6433" t="str">
        <f>VLOOKUP(E6433,Clustering!$A$6:$B$370,2,FALSE)</f>
        <v>Spring</v>
      </c>
      <c r="H6433">
        <f>IF('Peaker Keys'!$B$29&gt;0,MAX(0,MIN('Peaker Keys'!$B$10,B6433/'Peaker Keys'!$B$29)),0)</f>
        <v>0</v>
      </c>
      <c r="I6433">
        <f>MAX(0,MIN('Peaker Keys'!$B$10,C6433/'Peaker Keys'!$B$30))</f>
        <v>1.5683140581990104E-2</v>
      </c>
      <c r="J6433">
        <f>IF('Peaker Keys'!$B$31=1,H6433,I6433)</f>
        <v>0</v>
      </c>
    </row>
    <row r="6434" spans="1:10" x14ac:dyDescent="0.25">
      <c r="A6434">
        <v>6428</v>
      </c>
      <c r="B6434">
        <v>0</v>
      </c>
      <c r="C6434">
        <v>1872.2</v>
      </c>
      <c r="D6434">
        <f>MOD(A6434-1+'Peaker Keys'!$B$7,'Peaker Keys'!$B$5)</f>
        <v>6451</v>
      </c>
      <c r="E6434">
        <f>INT(D6434/'Peaker Keys'!$B$6)+1</f>
        <v>269</v>
      </c>
      <c r="F6434">
        <f>MOD(D6434,'Peaker Keys'!$B$6)</f>
        <v>19</v>
      </c>
      <c r="G6434" t="str">
        <f>VLOOKUP(E6434,Clustering!$A$6:$B$370,2,FALSE)</f>
        <v>Spring</v>
      </c>
      <c r="H6434">
        <f>IF('Peaker Keys'!$B$29&gt;0,MAX(0,MIN('Peaker Keys'!$B$10,B6434/'Peaker Keys'!$B$29)),0)</f>
        <v>0</v>
      </c>
      <c r="I6434">
        <f>MAX(0,MIN('Peaker Keys'!$B$10,C6434/'Peaker Keys'!$B$30))</f>
        <v>1.5683140581990104E-2</v>
      </c>
      <c r="J6434">
        <f>IF('Peaker Keys'!$B$31=1,H6434,I6434)</f>
        <v>0</v>
      </c>
    </row>
    <row r="6435" spans="1:10" x14ac:dyDescent="0.25">
      <c r="A6435">
        <v>6429</v>
      </c>
      <c r="B6435">
        <v>0</v>
      </c>
      <c r="C6435">
        <v>1145.5999999999999</v>
      </c>
      <c r="D6435">
        <f>MOD(A6435-1+'Peaker Keys'!$B$7,'Peaker Keys'!$B$5)</f>
        <v>6452</v>
      </c>
      <c r="E6435">
        <f>INT(D6435/'Peaker Keys'!$B$6)+1</f>
        <v>269</v>
      </c>
      <c r="F6435">
        <f>MOD(D6435,'Peaker Keys'!$B$6)</f>
        <v>20</v>
      </c>
      <c r="G6435" t="str">
        <f>VLOOKUP(E6435,Clustering!$A$6:$B$370,2,FALSE)</f>
        <v>Spring</v>
      </c>
      <c r="H6435">
        <f>IF('Peaker Keys'!$B$29&gt;0,MAX(0,MIN('Peaker Keys'!$B$10,B6435/'Peaker Keys'!$B$29)),0)</f>
        <v>0</v>
      </c>
      <c r="I6435">
        <f>MAX(0,MIN('Peaker Keys'!$B$10,C6435/'Peaker Keys'!$B$30))</f>
        <v>9.5965205911376257E-3</v>
      </c>
      <c r="J6435">
        <f>IF('Peaker Keys'!$B$31=1,H6435,I6435)</f>
        <v>0</v>
      </c>
    </row>
    <row r="6436" spans="1:10" x14ac:dyDescent="0.25">
      <c r="A6436">
        <v>6430</v>
      </c>
      <c r="B6436">
        <v>0</v>
      </c>
      <c r="C6436">
        <v>422.1</v>
      </c>
      <c r="D6436">
        <f>MOD(A6436-1+'Peaker Keys'!$B$7,'Peaker Keys'!$B$5)</f>
        <v>6453</v>
      </c>
      <c r="E6436">
        <f>INT(D6436/'Peaker Keys'!$B$6)+1</f>
        <v>269</v>
      </c>
      <c r="F6436">
        <f>MOD(D6436,'Peaker Keys'!$B$6)</f>
        <v>21</v>
      </c>
      <c r="G6436" t="str">
        <f>VLOOKUP(E6436,Clustering!$A$6:$B$370,2,FALSE)</f>
        <v>Spring</v>
      </c>
      <c r="H6436">
        <f>IF('Peaker Keys'!$B$29&gt;0,MAX(0,MIN('Peaker Keys'!$B$10,B6436/'Peaker Keys'!$B$29)),0)</f>
        <v>0</v>
      </c>
      <c r="I6436">
        <f>MAX(0,MIN('Peaker Keys'!$B$10,C6436/'Peaker Keys'!$B$30))</f>
        <v>3.5358688386166134E-3</v>
      </c>
      <c r="J6436">
        <f>IF('Peaker Keys'!$B$31=1,H6436,I6436)</f>
        <v>0</v>
      </c>
    </row>
    <row r="6437" spans="1:10" x14ac:dyDescent="0.25">
      <c r="A6437">
        <v>6431</v>
      </c>
      <c r="B6437">
        <v>0</v>
      </c>
      <c r="C6437">
        <v>159.1</v>
      </c>
      <c r="D6437">
        <f>MOD(A6437-1+'Peaker Keys'!$B$7,'Peaker Keys'!$B$5)</f>
        <v>6454</v>
      </c>
      <c r="E6437">
        <f>INT(D6437/'Peaker Keys'!$B$6)+1</f>
        <v>269</v>
      </c>
      <c r="F6437">
        <f>MOD(D6437,'Peaker Keys'!$B$6)</f>
        <v>22</v>
      </c>
      <c r="G6437" t="str">
        <f>VLOOKUP(E6437,Clustering!$A$6:$B$370,2,FALSE)</f>
        <v>Spring</v>
      </c>
      <c r="H6437">
        <f>IF('Peaker Keys'!$B$29&gt;0,MAX(0,MIN('Peaker Keys'!$B$10,B6437/'Peaker Keys'!$B$29)),0)</f>
        <v>0</v>
      </c>
      <c r="I6437">
        <f>MAX(0,MIN('Peaker Keys'!$B$10,C6437/'Peaker Keys'!$B$30))</f>
        <v>1.3327570059793962E-3</v>
      </c>
      <c r="J6437">
        <f>IF('Peaker Keys'!$B$31=1,H6437,I6437)</f>
        <v>0</v>
      </c>
    </row>
    <row r="6438" spans="1:10" x14ac:dyDescent="0.25">
      <c r="A6438">
        <v>6432</v>
      </c>
      <c r="B6438">
        <v>0</v>
      </c>
      <c r="C6438">
        <v>159.1</v>
      </c>
      <c r="D6438">
        <f>MOD(A6438-1+'Peaker Keys'!$B$7,'Peaker Keys'!$B$5)</f>
        <v>6455</v>
      </c>
      <c r="E6438">
        <f>INT(D6438/'Peaker Keys'!$B$6)+1</f>
        <v>269</v>
      </c>
      <c r="F6438">
        <f>MOD(D6438,'Peaker Keys'!$B$6)</f>
        <v>23</v>
      </c>
      <c r="G6438" t="str">
        <f>VLOOKUP(E6438,Clustering!$A$6:$B$370,2,FALSE)</f>
        <v>Spring</v>
      </c>
      <c r="H6438">
        <f>IF('Peaker Keys'!$B$29&gt;0,MAX(0,MIN('Peaker Keys'!$B$10,B6438/'Peaker Keys'!$B$29)),0)</f>
        <v>0</v>
      </c>
      <c r="I6438">
        <f>MAX(0,MIN('Peaker Keys'!$B$10,C6438/'Peaker Keys'!$B$30))</f>
        <v>1.3327570059793962E-3</v>
      </c>
      <c r="J6438">
        <f>IF('Peaker Keys'!$B$31=1,H6438,I6438)</f>
        <v>0</v>
      </c>
    </row>
    <row r="6439" spans="1:10" x14ac:dyDescent="0.25">
      <c r="A6439">
        <v>6433</v>
      </c>
      <c r="B6439">
        <v>0</v>
      </c>
      <c r="C6439">
        <v>159.1</v>
      </c>
      <c r="D6439">
        <f>MOD(A6439-1+'Peaker Keys'!$B$7,'Peaker Keys'!$B$5)</f>
        <v>6456</v>
      </c>
      <c r="E6439">
        <f>INT(D6439/'Peaker Keys'!$B$6)+1</f>
        <v>270</v>
      </c>
      <c r="F6439">
        <f>MOD(D6439,'Peaker Keys'!$B$6)</f>
        <v>0</v>
      </c>
      <c r="G6439" t="str">
        <f>VLOOKUP(E6439,Clustering!$A$6:$B$370,2,FALSE)</f>
        <v>Fall</v>
      </c>
      <c r="H6439">
        <f>IF('Peaker Keys'!$B$29&gt;0,MAX(0,MIN('Peaker Keys'!$B$10,B6439/'Peaker Keys'!$B$29)),0)</f>
        <v>0</v>
      </c>
      <c r="I6439">
        <f>MAX(0,MIN('Peaker Keys'!$B$10,C6439/'Peaker Keys'!$B$30))</f>
        <v>1.3327570059793962E-3</v>
      </c>
      <c r="J6439">
        <f>IF('Peaker Keys'!$B$31=1,H6439,I6439)</f>
        <v>0</v>
      </c>
    </row>
    <row r="6440" spans="1:10" x14ac:dyDescent="0.25">
      <c r="A6440">
        <v>6434</v>
      </c>
      <c r="B6440">
        <v>0</v>
      </c>
      <c r="C6440">
        <v>159.1</v>
      </c>
      <c r="D6440">
        <f>MOD(A6440-1+'Peaker Keys'!$B$7,'Peaker Keys'!$B$5)</f>
        <v>6457</v>
      </c>
      <c r="E6440">
        <f>INT(D6440/'Peaker Keys'!$B$6)+1</f>
        <v>270</v>
      </c>
      <c r="F6440">
        <f>MOD(D6440,'Peaker Keys'!$B$6)</f>
        <v>1</v>
      </c>
      <c r="G6440" t="str">
        <f>VLOOKUP(E6440,Clustering!$A$6:$B$370,2,FALSE)</f>
        <v>Fall</v>
      </c>
      <c r="H6440">
        <f>IF('Peaker Keys'!$B$29&gt;0,MAX(0,MIN('Peaker Keys'!$B$10,B6440/'Peaker Keys'!$B$29)),0)</f>
        <v>0</v>
      </c>
      <c r="I6440">
        <f>MAX(0,MIN('Peaker Keys'!$B$10,C6440/'Peaker Keys'!$B$30))</f>
        <v>1.3327570059793962E-3</v>
      </c>
      <c r="J6440">
        <f>IF('Peaker Keys'!$B$31=1,H6440,I6440)</f>
        <v>0</v>
      </c>
    </row>
    <row r="6441" spans="1:10" x14ac:dyDescent="0.25">
      <c r="A6441">
        <v>6435</v>
      </c>
      <c r="B6441">
        <v>0</v>
      </c>
      <c r="C6441">
        <v>113.4</v>
      </c>
      <c r="D6441">
        <f>MOD(A6441-1+'Peaker Keys'!$B$7,'Peaker Keys'!$B$5)</f>
        <v>6458</v>
      </c>
      <c r="E6441">
        <f>INT(D6441/'Peaker Keys'!$B$6)+1</f>
        <v>270</v>
      </c>
      <c r="F6441">
        <f>MOD(D6441,'Peaker Keys'!$B$6)</f>
        <v>2</v>
      </c>
      <c r="G6441" t="str">
        <f>VLOOKUP(E6441,Clustering!$A$6:$B$370,2,FALSE)</f>
        <v>Fall</v>
      </c>
      <c r="H6441">
        <f>IF('Peaker Keys'!$B$29&gt;0,MAX(0,MIN('Peaker Keys'!$B$10,B6441/'Peaker Keys'!$B$29)),0)</f>
        <v>0</v>
      </c>
      <c r="I6441">
        <f>MAX(0,MIN('Peaker Keys'!$B$10,C6441/'Peaker Keys'!$B$30))</f>
        <v>9.4993491186714987E-4</v>
      </c>
      <c r="J6441">
        <f>IF('Peaker Keys'!$B$31=1,H6441,I6441)</f>
        <v>0</v>
      </c>
    </row>
    <row r="6442" spans="1:10" x14ac:dyDescent="0.25">
      <c r="A6442">
        <v>6436</v>
      </c>
      <c r="B6442">
        <v>0</v>
      </c>
      <c r="C6442">
        <v>100.2</v>
      </c>
      <c r="D6442">
        <f>MOD(A6442-1+'Peaker Keys'!$B$7,'Peaker Keys'!$B$5)</f>
        <v>6459</v>
      </c>
      <c r="E6442">
        <f>INT(D6442/'Peaker Keys'!$B$6)+1</f>
        <v>270</v>
      </c>
      <c r="F6442">
        <f>MOD(D6442,'Peaker Keys'!$B$6)</f>
        <v>3</v>
      </c>
      <c r="G6442" t="str">
        <f>VLOOKUP(E6442,Clustering!$A$6:$B$370,2,FALSE)</f>
        <v>Fall</v>
      </c>
      <c r="H6442">
        <f>IF('Peaker Keys'!$B$29&gt;0,MAX(0,MIN('Peaker Keys'!$B$10,B6442/'Peaker Keys'!$B$29)),0)</f>
        <v>0</v>
      </c>
      <c r="I6442">
        <f>MAX(0,MIN('Peaker Keys'!$B$10,C6442/'Peaker Keys'!$B$30))</f>
        <v>8.393604776815557E-4</v>
      </c>
      <c r="J6442">
        <f>IF('Peaker Keys'!$B$31=1,H6442,I6442)</f>
        <v>0</v>
      </c>
    </row>
    <row r="6443" spans="1:10" x14ac:dyDescent="0.25">
      <c r="A6443">
        <v>6437</v>
      </c>
      <c r="B6443">
        <v>0</v>
      </c>
      <c r="C6443">
        <v>124.3</v>
      </c>
      <c r="D6443">
        <f>MOD(A6443-1+'Peaker Keys'!$B$7,'Peaker Keys'!$B$5)</f>
        <v>6460</v>
      </c>
      <c r="E6443">
        <f>INT(D6443/'Peaker Keys'!$B$6)+1</f>
        <v>270</v>
      </c>
      <c r="F6443">
        <f>MOD(D6443,'Peaker Keys'!$B$6)</f>
        <v>4</v>
      </c>
      <c r="G6443" t="str">
        <f>VLOOKUP(E6443,Clustering!$A$6:$B$370,2,FALSE)</f>
        <v>Fall</v>
      </c>
      <c r="H6443">
        <f>IF('Peaker Keys'!$B$29&gt;0,MAX(0,MIN('Peaker Keys'!$B$10,B6443/'Peaker Keys'!$B$29)),0)</f>
        <v>0</v>
      </c>
      <c r="I6443">
        <f>MAX(0,MIN('Peaker Keys'!$B$10,C6443/'Peaker Keys'!$B$30))</f>
        <v>1.0412425885810116E-3</v>
      </c>
      <c r="J6443">
        <f>IF('Peaker Keys'!$B$31=1,H6443,I6443)</f>
        <v>0</v>
      </c>
    </row>
    <row r="6444" spans="1:10" x14ac:dyDescent="0.25">
      <c r="A6444">
        <v>6438</v>
      </c>
      <c r="B6444">
        <v>0</v>
      </c>
      <c r="C6444">
        <v>159.1</v>
      </c>
      <c r="D6444">
        <f>MOD(A6444-1+'Peaker Keys'!$B$7,'Peaker Keys'!$B$5)</f>
        <v>6461</v>
      </c>
      <c r="E6444">
        <f>INT(D6444/'Peaker Keys'!$B$6)+1</f>
        <v>270</v>
      </c>
      <c r="F6444">
        <f>MOD(D6444,'Peaker Keys'!$B$6)</f>
        <v>5</v>
      </c>
      <c r="G6444" t="str">
        <f>VLOOKUP(E6444,Clustering!$A$6:$B$370,2,FALSE)</f>
        <v>Fall</v>
      </c>
      <c r="H6444">
        <f>IF('Peaker Keys'!$B$29&gt;0,MAX(0,MIN('Peaker Keys'!$B$10,B6444/'Peaker Keys'!$B$29)),0)</f>
        <v>0</v>
      </c>
      <c r="I6444">
        <f>MAX(0,MIN('Peaker Keys'!$B$10,C6444/'Peaker Keys'!$B$30))</f>
        <v>1.3327570059793962E-3</v>
      </c>
      <c r="J6444">
        <f>IF('Peaker Keys'!$B$31=1,H6444,I6444)</f>
        <v>0</v>
      </c>
    </row>
    <row r="6445" spans="1:10" x14ac:dyDescent="0.25">
      <c r="A6445">
        <v>6439</v>
      </c>
      <c r="B6445">
        <v>0</v>
      </c>
      <c r="C6445">
        <v>0</v>
      </c>
      <c r="D6445">
        <f>MOD(A6445-1+'Peaker Keys'!$B$7,'Peaker Keys'!$B$5)</f>
        <v>6462</v>
      </c>
      <c r="E6445">
        <f>INT(D6445/'Peaker Keys'!$B$6)+1</f>
        <v>270</v>
      </c>
      <c r="F6445">
        <f>MOD(D6445,'Peaker Keys'!$B$6)</f>
        <v>6</v>
      </c>
      <c r="G6445" t="str">
        <f>VLOOKUP(E6445,Clustering!$A$6:$B$370,2,FALSE)</f>
        <v>Fall</v>
      </c>
      <c r="H6445">
        <f>IF('Peaker Keys'!$B$29&gt;0,MAX(0,MIN('Peaker Keys'!$B$10,B6445/'Peaker Keys'!$B$29)),0)</f>
        <v>0</v>
      </c>
      <c r="I6445">
        <f>MAX(0,MIN('Peaker Keys'!$B$10,C6445/'Peaker Keys'!$B$30))</f>
        <v>0</v>
      </c>
      <c r="J6445">
        <f>IF('Peaker Keys'!$B$31=1,H6445,I6445)</f>
        <v>0</v>
      </c>
    </row>
    <row r="6446" spans="1:10" x14ac:dyDescent="0.25">
      <c r="A6446">
        <v>6440</v>
      </c>
      <c r="B6446">
        <v>0</v>
      </c>
      <c r="C6446">
        <v>0</v>
      </c>
      <c r="D6446">
        <f>MOD(A6446-1+'Peaker Keys'!$B$7,'Peaker Keys'!$B$5)</f>
        <v>6463</v>
      </c>
      <c r="E6446">
        <f>INT(D6446/'Peaker Keys'!$B$6)+1</f>
        <v>270</v>
      </c>
      <c r="F6446">
        <f>MOD(D6446,'Peaker Keys'!$B$6)</f>
        <v>7</v>
      </c>
      <c r="G6446" t="str">
        <f>VLOOKUP(E6446,Clustering!$A$6:$B$370,2,FALSE)</f>
        <v>Fall</v>
      </c>
      <c r="H6446">
        <f>IF('Peaker Keys'!$B$29&gt;0,MAX(0,MIN('Peaker Keys'!$B$10,B6446/'Peaker Keys'!$B$29)),0)</f>
        <v>0</v>
      </c>
      <c r="I6446">
        <f>MAX(0,MIN('Peaker Keys'!$B$10,C6446/'Peaker Keys'!$B$30))</f>
        <v>0</v>
      </c>
      <c r="J6446">
        <f>IF('Peaker Keys'!$B$31=1,H6446,I6446)</f>
        <v>0</v>
      </c>
    </row>
    <row r="6447" spans="1:10" x14ac:dyDescent="0.25">
      <c r="A6447">
        <v>6441</v>
      </c>
      <c r="B6447">
        <v>0</v>
      </c>
      <c r="C6447">
        <v>0</v>
      </c>
      <c r="D6447">
        <f>MOD(A6447-1+'Peaker Keys'!$B$7,'Peaker Keys'!$B$5)</f>
        <v>6464</v>
      </c>
      <c r="E6447">
        <f>INT(D6447/'Peaker Keys'!$B$6)+1</f>
        <v>270</v>
      </c>
      <c r="F6447">
        <f>MOD(D6447,'Peaker Keys'!$B$6)</f>
        <v>8</v>
      </c>
      <c r="G6447" t="str">
        <f>VLOOKUP(E6447,Clustering!$A$6:$B$370,2,FALSE)</f>
        <v>Fall</v>
      </c>
      <c r="H6447">
        <f>IF('Peaker Keys'!$B$29&gt;0,MAX(0,MIN('Peaker Keys'!$B$10,B6447/'Peaker Keys'!$B$29)),0)</f>
        <v>0</v>
      </c>
      <c r="I6447">
        <f>MAX(0,MIN('Peaker Keys'!$B$10,C6447/'Peaker Keys'!$B$30))</f>
        <v>0</v>
      </c>
      <c r="J6447">
        <f>IF('Peaker Keys'!$B$31=1,H6447,I6447)</f>
        <v>0</v>
      </c>
    </row>
    <row r="6448" spans="1:10" x14ac:dyDescent="0.25">
      <c r="A6448">
        <v>6442</v>
      </c>
      <c r="B6448">
        <v>0</v>
      </c>
      <c r="C6448">
        <v>0</v>
      </c>
      <c r="D6448">
        <f>MOD(A6448-1+'Peaker Keys'!$B$7,'Peaker Keys'!$B$5)</f>
        <v>6465</v>
      </c>
      <c r="E6448">
        <f>INT(D6448/'Peaker Keys'!$B$6)+1</f>
        <v>270</v>
      </c>
      <c r="F6448">
        <f>MOD(D6448,'Peaker Keys'!$B$6)</f>
        <v>9</v>
      </c>
      <c r="G6448" t="str">
        <f>VLOOKUP(E6448,Clustering!$A$6:$B$370,2,FALSE)</f>
        <v>Fall</v>
      </c>
      <c r="H6448">
        <f>IF('Peaker Keys'!$B$29&gt;0,MAX(0,MIN('Peaker Keys'!$B$10,B6448/'Peaker Keys'!$B$29)),0)</f>
        <v>0</v>
      </c>
      <c r="I6448">
        <f>MAX(0,MIN('Peaker Keys'!$B$10,C6448/'Peaker Keys'!$B$30))</f>
        <v>0</v>
      </c>
      <c r="J6448">
        <f>IF('Peaker Keys'!$B$31=1,H6448,I6448)</f>
        <v>0</v>
      </c>
    </row>
    <row r="6449" spans="1:10" x14ac:dyDescent="0.25">
      <c r="A6449">
        <v>6443</v>
      </c>
      <c r="B6449">
        <v>0</v>
      </c>
      <c r="C6449">
        <v>0</v>
      </c>
      <c r="D6449">
        <f>MOD(A6449-1+'Peaker Keys'!$B$7,'Peaker Keys'!$B$5)</f>
        <v>6466</v>
      </c>
      <c r="E6449">
        <f>INT(D6449/'Peaker Keys'!$B$6)+1</f>
        <v>270</v>
      </c>
      <c r="F6449">
        <f>MOD(D6449,'Peaker Keys'!$B$6)</f>
        <v>10</v>
      </c>
      <c r="G6449" t="str">
        <f>VLOOKUP(E6449,Clustering!$A$6:$B$370,2,FALSE)</f>
        <v>Fall</v>
      </c>
      <c r="H6449">
        <f>IF('Peaker Keys'!$B$29&gt;0,MAX(0,MIN('Peaker Keys'!$B$10,B6449/'Peaker Keys'!$B$29)),0)</f>
        <v>0</v>
      </c>
      <c r="I6449">
        <f>MAX(0,MIN('Peaker Keys'!$B$10,C6449/'Peaker Keys'!$B$30))</f>
        <v>0</v>
      </c>
      <c r="J6449">
        <f>IF('Peaker Keys'!$B$31=1,H6449,I6449)</f>
        <v>0</v>
      </c>
    </row>
    <row r="6450" spans="1:10" x14ac:dyDescent="0.25">
      <c r="A6450">
        <v>6444</v>
      </c>
      <c r="B6450">
        <v>0</v>
      </c>
      <c r="C6450">
        <v>0</v>
      </c>
      <c r="D6450">
        <f>MOD(A6450-1+'Peaker Keys'!$B$7,'Peaker Keys'!$B$5)</f>
        <v>6467</v>
      </c>
      <c r="E6450">
        <f>INT(D6450/'Peaker Keys'!$B$6)+1</f>
        <v>270</v>
      </c>
      <c r="F6450">
        <f>MOD(D6450,'Peaker Keys'!$B$6)</f>
        <v>11</v>
      </c>
      <c r="G6450" t="str">
        <f>VLOOKUP(E6450,Clustering!$A$6:$B$370,2,FALSE)</f>
        <v>Fall</v>
      </c>
      <c r="H6450">
        <f>IF('Peaker Keys'!$B$29&gt;0,MAX(0,MIN('Peaker Keys'!$B$10,B6450/'Peaker Keys'!$B$29)),0)</f>
        <v>0</v>
      </c>
      <c r="I6450">
        <f>MAX(0,MIN('Peaker Keys'!$B$10,C6450/'Peaker Keys'!$B$30))</f>
        <v>0</v>
      </c>
      <c r="J6450">
        <f>IF('Peaker Keys'!$B$31=1,H6450,I6450)</f>
        <v>0</v>
      </c>
    </row>
    <row r="6451" spans="1:10" x14ac:dyDescent="0.25">
      <c r="A6451">
        <v>6445</v>
      </c>
      <c r="B6451">
        <v>0</v>
      </c>
      <c r="C6451">
        <v>0</v>
      </c>
      <c r="D6451">
        <f>MOD(A6451-1+'Peaker Keys'!$B$7,'Peaker Keys'!$B$5)</f>
        <v>6468</v>
      </c>
      <c r="E6451">
        <f>INT(D6451/'Peaker Keys'!$B$6)+1</f>
        <v>270</v>
      </c>
      <c r="F6451">
        <f>MOD(D6451,'Peaker Keys'!$B$6)</f>
        <v>12</v>
      </c>
      <c r="G6451" t="str">
        <f>VLOOKUP(E6451,Clustering!$A$6:$B$370,2,FALSE)</f>
        <v>Fall</v>
      </c>
      <c r="H6451">
        <f>IF('Peaker Keys'!$B$29&gt;0,MAX(0,MIN('Peaker Keys'!$B$10,B6451/'Peaker Keys'!$B$29)),0)</f>
        <v>0</v>
      </c>
      <c r="I6451">
        <f>MAX(0,MIN('Peaker Keys'!$B$10,C6451/'Peaker Keys'!$B$30))</f>
        <v>0</v>
      </c>
      <c r="J6451">
        <f>IF('Peaker Keys'!$B$31=1,H6451,I6451)</f>
        <v>0</v>
      </c>
    </row>
    <row r="6452" spans="1:10" x14ac:dyDescent="0.25">
      <c r="A6452">
        <v>6446</v>
      </c>
      <c r="B6452">
        <v>0</v>
      </c>
      <c r="C6452">
        <v>0</v>
      </c>
      <c r="D6452">
        <f>MOD(A6452-1+'Peaker Keys'!$B$7,'Peaker Keys'!$B$5)</f>
        <v>6469</v>
      </c>
      <c r="E6452">
        <f>INT(D6452/'Peaker Keys'!$B$6)+1</f>
        <v>270</v>
      </c>
      <c r="F6452">
        <f>MOD(D6452,'Peaker Keys'!$B$6)</f>
        <v>13</v>
      </c>
      <c r="G6452" t="str">
        <f>VLOOKUP(E6452,Clustering!$A$6:$B$370,2,FALSE)</f>
        <v>Fall</v>
      </c>
      <c r="H6452">
        <f>IF('Peaker Keys'!$B$29&gt;0,MAX(0,MIN('Peaker Keys'!$B$10,B6452/'Peaker Keys'!$B$29)),0)</f>
        <v>0</v>
      </c>
      <c r="I6452">
        <f>MAX(0,MIN('Peaker Keys'!$B$10,C6452/'Peaker Keys'!$B$30))</f>
        <v>0</v>
      </c>
      <c r="J6452">
        <f>IF('Peaker Keys'!$B$31=1,H6452,I6452)</f>
        <v>0</v>
      </c>
    </row>
    <row r="6453" spans="1:10" x14ac:dyDescent="0.25">
      <c r="A6453">
        <v>6447</v>
      </c>
      <c r="B6453">
        <v>0</v>
      </c>
      <c r="C6453">
        <v>222</v>
      </c>
      <c r="D6453">
        <f>MOD(A6453-1+'Peaker Keys'!$B$7,'Peaker Keys'!$B$5)</f>
        <v>6470</v>
      </c>
      <c r="E6453">
        <f>INT(D6453/'Peaker Keys'!$B$6)+1</f>
        <v>270</v>
      </c>
      <c r="F6453">
        <f>MOD(D6453,'Peaker Keys'!$B$6)</f>
        <v>14</v>
      </c>
      <c r="G6453" t="str">
        <f>VLOOKUP(E6453,Clustering!$A$6:$B$370,2,FALSE)</f>
        <v>Fall</v>
      </c>
      <c r="H6453">
        <f>IF('Peaker Keys'!$B$29&gt;0,MAX(0,MIN('Peaker Keys'!$B$10,B6453/'Peaker Keys'!$B$29)),0)</f>
        <v>0</v>
      </c>
      <c r="I6453">
        <f>MAX(0,MIN('Peaker Keys'!$B$10,C6453/'Peaker Keys'!$B$30))</f>
        <v>1.8596609385759016E-3</v>
      </c>
      <c r="J6453">
        <f>IF('Peaker Keys'!$B$31=1,H6453,I6453)</f>
        <v>0</v>
      </c>
    </row>
    <row r="6454" spans="1:10" x14ac:dyDescent="0.25">
      <c r="A6454">
        <v>6448</v>
      </c>
      <c r="B6454">
        <v>0</v>
      </c>
      <c r="C6454">
        <v>666.8</v>
      </c>
      <c r="D6454">
        <f>MOD(A6454-1+'Peaker Keys'!$B$7,'Peaker Keys'!$B$5)</f>
        <v>6471</v>
      </c>
      <c r="E6454">
        <f>INT(D6454/'Peaker Keys'!$B$6)+1</f>
        <v>270</v>
      </c>
      <c r="F6454">
        <f>MOD(D6454,'Peaker Keys'!$B$6)</f>
        <v>15</v>
      </c>
      <c r="G6454" t="str">
        <f>VLOOKUP(E6454,Clustering!$A$6:$B$370,2,FALSE)</f>
        <v>Fall</v>
      </c>
      <c r="H6454">
        <f>IF('Peaker Keys'!$B$29&gt;0,MAX(0,MIN('Peaker Keys'!$B$10,B6454/'Peaker Keys'!$B$29)),0)</f>
        <v>0</v>
      </c>
      <c r="I6454">
        <f>MAX(0,MIN('Peaker Keys'!$B$10,C6454/'Peaker Keys'!$B$30))</f>
        <v>5.5856842965874374E-3</v>
      </c>
      <c r="J6454">
        <f>IF('Peaker Keys'!$B$31=1,H6454,I6454)</f>
        <v>0</v>
      </c>
    </row>
    <row r="6455" spans="1:10" x14ac:dyDescent="0.25">
      <c r="A6455">
        <v>6449</v>
      </c>
      <c r="B6455">
        <v>0</v>
      </c>
      <c r="C6455">
        <v>1239.5</v>
      </c>
      <c r="D6455">
        <f>MOD(A6455-1+'Peaker Keys'!$B$7,'Peaker Keys'!$B$5)</f>
        <v>6472</v>
      </c>
      <c r="E6455">
        <f>INT(D6455/'Peaker Keys'!$B$6)+1</f>
        <v>270</v>
      </c>
      <c r="F6455">
        <f>MOD(D6455,'Peaker Keys'!$B$6)</f>
        <v>16</v>
      </c>
      <c r="G6455" t="str">
        <f>VLOOKUP(E6455,Clustering!$A$6:$B$370,2,FALSE)</f>
        <v>Fall</v>
      </c>
      <c r="H6455">
        <f>IF('Peaker Keys'!$B$29&gt;0,MAX(0,MIN('Peaker Keys'!$B$10,B6455/'Peaker Keys'!$B$29)),0)</f>
        <v>0</v>
      </c>
      <c r="I6455">
        <f>MAX(0,MIN('Peaker Keys'!$B$10,C6455/'Peaker Keys'!$B$30))</f>
        <v>1.0383106907048785E-2</v>
      </c>
      <c r="J6455">
        <f>IF('Peaker Keys'!$B$31=1,H6455,I6455)</f>
        <v>0</v>
      </c>
    </row>
    <row r="6456" spans="1:10" x14ac:dyDescent="0.25">
      <c r="A6456">
        <v>6450</v>
      </c>
      <c r="B6456">
        <v>0</v>
      </c>
      <c r="C6456">
        <v>1425.3</v>
      </c>
      <c r="D6456">
        <f>MOD(A6456-1+'Peaker Keys'!$B$7,'Peaker Keys'!$B$5)</f>
        <v>6473</v>
      </c>
      <c r="E6456">
        <f>INT(D6456/'Peaker Keys'!$B$6)+1</f>
        <v>270</v>
      </c>
      <c r="F6456">
        <f>MOD(D6456,'Peaker Keys'!$B$6)</f>
        <v>17</v>
      </c>
      <c r="G6456" t="str">
        <f>VLOOKUP(E6456,Clustering!$A$6:$B$370,2,FALSE)</f>
        <v>Fall</v>
      </c>
      <c r="H6456">
        <f>IF('Peaker Keys'!$B$29&gt;0,MAX(0,MIN('Peaker Keys'!$B$10,B6456/'Peaker Keys'!$B$29)),0)</f>
        <v>0</v>
      </c>
      <c r="I6456">
        <f>MAX(0,MIN('Peaker Keys'!$B$10,C6456/'Peaker Keys'!$B$30))</f>
        <v>1.1939525836721769E-2</v>
      </c>
      <c r="J6456">
        <f>IF('Peaker Keys'!$B$31=1,H6456,I6456)</f>
        <v>0</v>
      </c>
    </row>
    <row r="6457" spans="1:10" x14ac:dyDescent="0.25">
      <c r="A6457">
        <v>6451</v>
      </c>
      <c r="B6457">
        <v>0</v>
      </c>
      <c r="C6457">
        <v>1451.6</v>
      </c>
      <c r="D6457">
        <f>MOD(A6457-1+'Peaker Keys'!$B$7,'Peaker Keys'!$B$5)</f>
        <v>6474</v>
      </c>
      <c r="E6457">
        <f>INT(D6457/'Peaker Keys'!$B$6)+1</f>
        <v>270</v>
      </c>
      <c r="F6457">
        <f>MOD(D6457,'Peaker Keys'!$B$6)</f>
        <v>18</v>
      </c>
      <c r="G6457" t="str">
        <f>VLOOKUP(E6457,Clustering!$A$6:$B$370,2,FALSE)</f>
        <v>Fall</v>
      </c>
      <c r="H6457">
        <f>IF('Peaker Keys'!$B$29&gt;0,MAX(0,MIN('Peaker Keys'!$B$10,B6457/'Peaker Keys'!$B$29)),0)</f>
        <v>0</v>
      </c>
      <c r="I6457">
        <f>MAX(0,MIN('Peaker Keys'!$B$10,C6457/'Peaker Keys'!$B$30))</f>
        <v>1.215983701998549E-2</v>
      </c>
      <c r="J6457">
        <f>IF('Peaker Keys'!$B$31=1,H6457,I6457)</f>
        <v>0</v>
      </c>
    </row>
    <row r="6458" spans="1:10" x14ac:dyDescent="0.25">
      <c r="A6458">
        <v>6452</v>
      </c>
      <c r="B6458">
        <v>0</v>
      </c>
      <c r="C6458">
        <v>1230.7</v>
      </c>
      <c r="D6458">
        <f>MOD(A6458-1+'Peaker Keys'!$B$7,'Peaker Keys'!$B$5)</f>
        <v>6475</v>
      </c>
      <c r="E6458">
        <f>INT(D6458/'Peaker Keys'!$B$6)+1</f>
        <v>270</v>
      </c>
      <c r="F6458">
        <f>MOD(D6458,'Peaker Keys'!$B$6)</f>
        <v>19</v>
      </c>
      <c r="G6458" t="str">
        <f>VLOOKUP(E6458,Clustering!$A$6:$B$370,2,FALSE)</f>
        <v>Fall</v>
      </c>
      <c r="H6458">
        <f>IF('Peaker Keys'!$B$29&gt;0,MAX(0,MIN('Peaker Keys'!$B$10,B6458/'Peaker Keys'!$B$29)),0)</f>
        <v>0</v>
      </c>
      <c r="I6458">
        <f>MAX(0,MIN('Peaker Keys'!$B$10,C6458/'Peaker Keys'!$B$30))</f>
        <v>1.0309390617591722E-2</v>
      </c>
      <c r="J6458">
        <f>IF('Peaker Keys'!$B$31=1,H6458,I6458)</f>
        <v>0</v>
      </c>
    </row>
    <row r="6459" spans="1:10" x14ac:dyDescent="0.25">
      <c r="A6459">
        <v>6453</v>
      </c>
      <c r="B6459">
        <v>0</v>
      </c>
      <c r="C6459">
        <v>958</v>
      </c>
      <c r="D6459">
        <f>MOD(A6459-1+'Peaker Keys'!$B$7,'Peaker Keys'!$B$5)</f>
        <v>6476</v>
      </c>
      <c r="E6459">
        <f>INT(D6459/'Peaker Keys'!$B$6)+1</f>
        <v>270</v>
      </c>
      <c r="F6459">
        <f>MOD(D6459,'Peaker Keys'!$B$6)</f>
        <v>20</v>
      </c>
      <c r="G6459" t="str">
        <f>VLOOKUP(E6459,Clustering!$A$6:$B$370,2,FALSE)</f>
        <v>Fall</v>
      </c>
      <c r="H6459">
        <f>IF('Peaker Keys'!$B$29&gt;0,MAX(0,MIN('Peaker Keys'!$B$10,B6459/'Peaker Keys'!$B$29)),0)</f>
        <v>0</v>
      </c>
      <c r="I6459">
        <f>MAX(0,MIN('Peaker Keys'!$B$10,C6459/'Peaker Keys'!$B$30))</f>
        <v>8.0250233295302426E-3</v>
      </c>
      <c r="J6459">
        <f>IF('Peaker Keys'!$B$31=1,H6459,I6459)</f>
        <v>0</v>
      </c>
    </row>
    <row r="6460" spans="1:10" x14ac:dyDescent="0.25">
      <c r="A6460">
        <v>6454</v>
      </c>
      <c r="B6460">
        <v>0</v>
      </c>
      <c r="C6460">
        <v>363.6</v>
      </c>
      <c r="D6460">
        <f>MOD(A6460-1+'Peaker Keys'!$B$7,'Peaker Keys'!$B$5)</f>
        <v>6477</v>
      </c>
      <c r="E6460">
        <f>INT(D6460/'Peaker Keys'!$B$6)+1</f>
        <v>270</v>
      </c>
      <c r="F6460">
        <f>MOD(D6460,'Peaker Keys'!$B$6)</f>
        <v>21</v>
      </c>
      <c r="G6460" t="str">
        <f>VLOOKUP(E6460,Clustering!$A$6:$B$370,2,FALSE)</f>
        <v>Fall</v>
      </c>
      <c r="H6460">
        <f>IF('Peaker Keys'!$B$29&gt;0,MAX(0,MIN('Peaker Keys'!$B$10,B6460/'Peaker Keys'!$B$29)),0)</f>
        <v>0</v>
      </c>
      <c r="I6460">
        <f>MAX(0,MIN('Peaker Keys'!$B$10,C6460/'Peaker Keys'!$B$30))</f>
        <v>3.0458230507486393E-3</v>
      </c>
      <c r="J6460">
        <f>IF('Peaker Keys'!$B$31=1,H6460,I6460)</f>
        <v>0</v>
      </c>
    </row>
    <row r="6461" spans="1:10" x14ac:dyDescent="0.25">
      <c r="A6461">
        <v>6455</v>
      </c>
      <c r="B6461">
        <v>0</v>
      </c>
      <c r="C6461">
        <v>159.1</v>
      </c>
      <c r="D6461">
        <f>MOD(A6461-1+'Peaker Keys'!$B$7,'Peaker Keys'!$B$5)</f>
        <v>6478</v>
      </c>
      <c r="E6461">
        <f>INT(D6461/'Peaker Keys'!$B$6)+1</f>
        <v>270</v>
      </c>
      <c r="F6461">
        <f>MOD(D6461,'Peaker Keys'!$B$6)</f>
        <v>22</v>
      </c>
      <c r="G6461" t="str">
        <f>VLOOKUP(E6461,Clustering!$A$6:$B$370,2,FALSE)</f>
        <v>Fall</v>
      </c>
      <c r="H6461">
        <f>IF('Peaker Keys'!$B$29&gt;0,MAX(0,MIN('Peaker Keys'!$B$10,B6461/'Peaker Keys'!$B$29)),0)</f>
        <v>0</v>
      </c>
      <c r="I6461">
        <f>MAX(0,MIN('Peaker Keys'!$B$10,C6461/'Peaker Keys'!$B$30))</f>
        <v>1.3327570059793962E-3</v>
      </c>
      <c r="J6461">
        <f>IF('Peaker Keys'!$B$31=1,H6461,I6461)</f>
        <v>0</v>
      </c>
    </row>
    <row r="6462" spans="1:10" x14ac:dyDescent="0.25">
      <c r="A6462">
        <v>6456</v>
      </c>
      <c r="B6462">
        <v>0</v>
      </c>
      <c r="C6462">
        <v>159.1</v>
      </c>
      <c r="D6462">
        <f>MOD(A6462-1+'Peaker Keys'!$B$7,'Peaker Keys'!$B$5)</f>
        <v>6479</v>
      </c>
      <c r="E6462">
        <f>INT(D6462/'Peaker Keys'!$B$6)+1</f>
        <v>270</v>
      </c>
      <c r="F6462">
        <f>MOD(D6462,'Peaker Keys'!$B$6)</f>
        <v>23</v>
      </c>
      <c r="G6462" t="str">
        <f>VLOOKUP(E6462,Clustering!$A$6:$B$370,2,FALSE)</f>
        <v>Fall</v>
      </c>
      <c r="H6462">
        <f>IF('Peaker Keys'!$B$29&gt;0,MAX(0,MIN('Peaker Keys'!$B$10,B6462/'Peaker Keys'!$B$29)),0)</f>
        <v>0</v>
      </c>
      <c r="I6462">
        <f>MAX(0,MIN('Peaker Keys'!$B$10,C6462/'Peaker Keys'!$B$30))</f>
        <v>1.3327570059793962E-3</v>
      </c>
      <c r="J6462">
        <f>IF('Peaker Keys'!$B$31=1,H6462,I6462)</f>
        <v>0</v>
      </c>
    </row>
    <row r="6463" spans="1:10" x14ac:dyDescent="0.25">
      <c r="A6463">
        <v>6457</v>
      </c>
      <c r="B6463">
        <v>0</v>
      </c>
      <c r="C6463">
        <v>105.2</v>
      </c>
      <c r="D6463">
        <f>MOD(A6463-1+'Peaker Keys'!$B$7,'Peaker Keys'!$B$5)</f>
        <v>6480</v>
      </c>
      <c r="E6463">
        <f>INT(D6463/'Peaker Keys'!$B$6)+1</f>
        <v>271</v>
      </c>
      <c r="F6463">
        <f>MOD(D6463,'Peaker Keys'!$B$6)</f>
        <v>0</v>
      </c>
      <c r="G6463" t="str">
        <f>VLOOKUP(E6463,Clustering!$A$6:$B$370,2,FALSE)</f>
        <v>Summer</v>
      </c>
      <c r="H6463">
        <f>IF('Peaker Keys'!$B$29&gt;0,MAX(0,MIN('Peaker Keys'!$B$10,B6463/'Peaker Keys'!$B$29)),0)</f>
        <v>0</v>
      </c>
      <c r="I6463">
        <f>MAX(0,MIN('Peaker Keys'!$B$10,C6463/'Peaker Keys'!$B$30))</f>
        <v>8.8124473305488675E-4</v>
      </c>
      <c r="J6463">
        <f>IF('Peaker Keys'!$B$31=1,H6463,I6463)</f>
        <v>0</v>
      </c>
    </row>
    <row r="6464" spans="1:10" x14ac:dyDescent="0.25">
      <c r="A6464">
        <v>6458</v>
      </c>
      <c r="B6464">
        <v>0</v>
      </c>
      <c r="C6464">
        <v>95.5</v>
      </c>
      <c r="D6464">
        <f>MOD(A6464-1+'Peaker Keys'!$B$7,'Peaker Keys'!$B$5)</f>
        <v>6481</v>
      </c>
      <c r="E6464">
        <f>INT(D6464/'Peaker Keys'!$B$6)+1</f>
        <v>271</v>
      </c>
      <c r="F6464">
        <f>MOD(D6464,'Peaker Keys'!$B$6)</f>
        <v>1</v>
      </c>
      <c r="G6464" t="str">
        <f>VLOOKUP(E6464,Clustering!$A$6:$B$370,2,FALSE)</f>
        <v>Summer</v>
      </c>
      <c r="H6464">
        <f>IF('Peaker Keys'!$B$29&gt;0,MAX(0,MIN('Peaker Keys'!$B$10,B6464/'Peaker Keys'!$B$29)),0)</f>
        <v>0</v>
      </c>
      <c r="I6464">
        <f>MAX(0,MIN('Peaker Keys'!$B$10,C6464/'Peaker Keys'!$B$30))</f>
        <v>7.9998927763062441E-4</v>
      </c>
      <c r="J6464">
        <f>IF('Peaker Keys'!$B$31=1,H6464,I6464)</f>
        <v>0</v>
      </c>
    </row>
    <row r="6465" spans="1:10" x14ac:dyDescent="0.25">
      <c r="A6465">
        <v>6459</v>
      </c>
      <c r="B6465">
        <v>0</v>
      </c>
      <c r="C6465">
        <v>95.5</v>
      </c>
      <c r="D6465">
        <f>MOD(A6465-1+'Peaker Keys'!$B$7,'Peaker Keys'!$B$5)</f>
        <v>6482</v>
      </c>
      <c r="E6465">
        <f>INT(D6465/'Peaker Keys'!$B$6)+1</f>
        <v>271</v>
      </c>
      <c r="F6465">
        <f>MOD(D6465,'Peaker Keys'!$B$6)</f>
        <v>2</v>
      </c>
      <c r="G6465" t="str">
        <f>VLOOKUP(E6465,Clustering!$A$6:$B$370,2,FALSE)</f>
        <v>Summer</v>
      </c>
      <c r="H6465">
        <f>IF('Peaker Keys'!$B$29&gt;0,MAX(0,MIN('Peaker Keys'!$B$10,B6465/'Peaker Keys'!$B$29)),0)</f>
        <v>0</v>
      </c>
      <c r="I6465">
        <f>MAX(0,MIN('Peaker Keys'!$B$10,C6465/'Peaker Keys'!$B$30))</f>
        <v>7.9998927763062441E-4</v>
      </c>
      <c r="J6465">
        <f>IF('Peaker Keys'!$B$31=1,H6465,I6465)</f>
        <v>0</v>
      </c>
    </row>
    <row r="6466" spans="1:10" x14ac:dyDescent="0.25">
      <c r="A6466">
        <v>6460</v>
      </c>
      <c r="B6466">
        <v>0</v>
      </c>
      <c r="C6466">
        <v>95.5</v>
      </c>
      <c r="D6466">
        <f>MOD(A6466-1+'Peaker Keys'!$B$7,'Peaker Keys'!$B$5)</f>
        <v>6483</v>
      </c>
      <c r="E6466">
        <f>INT(D6466/'Peaker Keys'!$B$6)+1</f>
        <v>271</v>
      </c>
      <c r="F6466">
        <f>MOD(D6466,'Peaker Keys'!$B$6)</f>
        <v>3</v>
      </c>
      <c r="G6466" t="str">
        <f>VLOOKUP(E6466,Clustering!$A$6:$B$370,2,FALSE)</f>
        <v>Summer</v>
      </c>
      <c r="H6466">
        <f>IF('Peaker Keys'!$B$29&gt;0,MAX(0,MIN('Peaker Keys'!$B$10,B6466/'Peaker Keys'!$B$29)),0)</f>
        <v>0</v>
      </c>
      <c r="I6466">
        <f>MAX(0,MIN('Peaker Keys'!$B$10,C6466/'Peaker Keys'!$B$30))</f>
        <v>7.9998927763062441E-4</v>
      </c>
      <c r="J6466">
        <f>IF('Peaker Keys'!$B$31=1,H6466,I6466)</f>
        <v>0</v>
      </c>
    </row>
    <row r="6467" spans="1:10" x14ac:dyDescent="0.25">
      <c r="A6467">
        <v>6461</v>
      </c>
      <c r="B6467">
        <v>0</v>
      </c>
      <c r="C6467">
        <v>95.5</v>
      </c>
      <c r="D6467">
        <f>MOD(A6467-1+'Peaker Keys'!$B$7,'Peaker Keys'!$B$5)</f>
        <v>6484</v>
      </c>
      <c r="E6467">
        <f>INT(D6467/'Peaker Keys'!$B$6)+1</f>
        <v>271</v>
      </c>
      <c r="F6467">
        <f>MOD(D6467,'Peaker Keys'!$B$6)</f>
        <v>4</v>
      </c>
      <c r="G6467" t="str">
        <f>VLOOKUP(E6467,Clustering!$A$6:$B$370,2,FALSE)</f>
        <v>Summer</v>
      </c>
      <c r="H6467">
        <f>IF('Peaker Keys'!$B$29&gt;0,MAX(0,MIN('Peaker Keys'!$B$10,B6467/'Peaker Keys'!$B$29)),0)</f>
        <v>0</v>
      </c>
      <c r="I6467">
        <f>MAX(0,MIN('Peaker Keys'!$B$10,C6467/'Peaker Keys'!$B$30))</f>
        <v>7.9998927763062441E-4</v>
      </c>
      <c r="J6467">
        <f>IF('Peaker Keys'!$B$31=1,H6467,I6467)</f>
        <v>0</v>
      </c>
    </row>
    <row r="6468" spans="1:10" x14ac:dyDescent="0.25">
      <c r="A6468">
        <v>6462</v>
      </c>
      <c r="B6468">
        <v>0</v>
      </c>
      <c r="C6468">
        <v>95.5</v>
      </c>
      <c r="D6468">
        <f>MOD(A6468-1+'Peaker Keys'!$B$7,'Peaker Keys'!$B$5)</f>
        <v>6485</v>
      </c>
      <c r="E6468">
        <f>INT(D6468/'Peaker Keys'!$B$6)+1</f>
        <v>271</v>
      </c>
      <c r="F6468">
        <f>MOD(D6468,'Peaker Keys'!$B$6)</f>
        <v>5</v>
      </c>
      <c r="G6468" t="str">
        <f>VLOOKUP(E6468,Clustering!$A$6:$B$370,2,FALSE)</f>
        <v>Summer</v>
      </c>
      <c r="H6468">
        <f>IF('Peaker Keys'!$B$29&gt;0,MAX(0,MIN('Peaker Keys'!$B$10,B6468/'Peaker Keys'!$B$29)),0)</f>
        <v>0</v>
      </c>
      <c r="I6468">
        <f>MAX(0,MIN('Peaker Keys'!$B$10,C6468/'Peaker Keys'!$B$30))</f>
        <v>7.9998927763062441E-4</v>
      </c>
      <c r="J6468">
        <f>IF('Peaker Keys'!$B$31=1,H6468,I6468)</f>
        <v>0</v>
      </c>
    </row>
    <row r="6469" spans="1:10" x14ac:dyDescent="0.25">
      <c r="A6469">
        <v>6463</v>
      </c>
      <c r="B6469">
        <v>0</v>
      </c>
      <c r="C6469">
        <v>95.5</v>
      </c>
      <c r="D6469">
        <f>MOD(A6469-1+'Peaker Keys'!$B$7,'Peaker Keys'!$B$5)</f>
        <v>6486</v>
      </c>
      <c r="E6469">
        <f>INT(D6469/'Peaker Keys'!$B$6)+1</f>
        <v>271</v>
      </c>
      <c r="F6469">
        <f>MOD(D6469,'Peaker Keys'!$B$6)</f>
        <v>6</v>
      </c>
      <c r="G6469" t="str">
        <f>VLOOKUP(E6469,Clustering!$A$6:$B$370,2,FALSE)</f>
        <v>Summer</v>
      </c>
      <c r="H6469">
        <f>IF('Peaker Keys'!$B$29&gt;0,MAX(0,MIN('Peaker Keys'!$B$10,B6469/'Peaker Keys'!$B$29)),0)</f>
        <v>0</v>
      </c>
      <c r="I6469">
        <f>MAX(0,MIN('Peaker Keys'!$B$10,C6469/'Peaker Keys'!$B$30))</f>
        <v>7.9998927763062441E-4</v>
      </c>
      <c r="J6469">
        <f>IF('Peaker Keys'!$B$31=1,H6469,I6469)</f>
        <v>0</v>
      </c>
    </row>
    <row r="6470" spans="1:10" x14ac:dyDescent="0.25">
      <c r="A6470">
        <v>6464</v>
      </c>
      <c r="B6470">
        <v>0</v>
      </c>
      <c r="C6470">
        <v>95.5</v>
      </c>
      <c r="D6470">
        <f>MOD(A6470-1+'Peaker Keys'!$B$7,'Peaker Keys'!$B$5)</f>
        <v>6487</v>
      </c>
      <c r="E6470">
        <f>INT(D6470/'Peaker Keys'!$B$6)+1</f>
        <v>271</v>
      </c>
      <c r="F6470">
        <f>MOD(D6470,'Peaker Keys'!$B$6)</f>
        <v>7</v>
      </c>
      <c r="G6470" t="str">
        <f>VLOOKUP(E6470,Clustering!$A$6:$B$370,2,FALSE)</f>
        <v>Summer</v>
      </c>
      <c r="H6470">
        <f>IF('Peaker Keys'!$B$29&gt;0,MAX(0,MIN('Peaker Keys'!$B$10,B6470/'Peaker Keys'!$B$29)),0)</f>
        <v>0</v>
      </c>
      <c r="I6470">
        <f>MAX(0,MIN('Peaker Keys'!$B$10,C6470/'Peaker Keys'!$B$30))</f>
        <v>7.9998927763062441E-4</v>
      </c>
      <c r="J6470">
        <f>IF('Peaker Keys'!$B$31=1,H6470,I6470)</f>
        <v>0</v>
      </c>
    </row>
    <row r="6471" spans="1:10" x14ac:dyDescent="0.25">
      <c r="A6471">
        <v>6465</v>
      </c>
      <c r="B6471">
        <v>0</v>
      </c>
      <c r="C6471">
        <v>95.5</v>
      </c>
      <c r="D6471">
        <f>MOD(A6471-1+'Peaker Keys'!$B$7,'Peaker Keys'!$B$5)</f>
        <v>6488</v>
      </c>
      <c r="E6471">
        <f>INT(D6471/'Peaker Keys'!$B$6)+1</f>
        <v>271</v>
      </c>
      <c r="F6471">
        <f>MOD(D6471,'Peaker Keys'!$B$6)</f>
        <v>8</v>
      </c>
      <c r="G6471" t="str">
        <f>VLOOKUP(E6471,Clustering!$A$6:$B$370,2,FALSE)</f>
        <v>Summer</v>
      </c>
      <c r="H6471">
        <f>IF('Peaker Keys'!$B$29&gt;0,MAX(0,MIN('Peaker Keys'!$B$10,B6471/'Peaker Keys'!$B$29)),0)</f>
        <v>0</v>
      </c>
      <c r="I6471">
        <f>MAX(0,MIN('Peaker Keys'!$B$10,C6471/'Peaker Keys'!$B$30))</f>
        <v>7.9998927763062441E-4</v>
      </c>
      <c r="J6471">
        <f>IF('Peaker Keys'!$B$31=1,H6471,I6471)</f>
        <v>0</v>
      </c>
    </row>
    <row r="6472" spans="1:10" x14ac:dyDescent="0.25">
      <c r="A6472">
        <v>6466</v>
      </c>
      <c r="B6472">
        <v>0</v>
      </c>
      <c r="C6472">
        <v>95.5</v>
      </c>
      <c r="D6472">
        <f>MOD(A6472-1+'Peaker Keys'!$B$7,'Peaker Keys'!$B$5)</f>
        <v>6489</v>
      </c>
      <c r="E6472">
        <f>INT(D6472/'Peaker Keys'!$B$6)+1</f>
        <v>271</v>
      </c>
      <c r="F6472">
        <f>MOD(D6472,'Peaker Keys'!$B$6)</f>
        <v>9</v>
      </c>
      <c r="G6472" t="str">
        <f>VLOOKUP(E6472,Clustering!$A$6:$B$370,2,FALSE)</f>
        <v>Summer</v>
      </c>
      <c r="H6472">
        <f>IF('Peaker Keys'!$B$29&gt;0,MAX(0,MIN('Peaker Keys'!$B$10,B6472/'Peaker Keys'!$B$29)),0)</f>
        <v>0</v>
      </c>
      <c r="I6472">
        <f>MAX(0,MIN('Peaker Keys'!$B$10,C6472/'Peaker Keys'!$B$30))</f>
        <v>7.9998927763062441E-4</v>
      </c>
      <c r="J6472">
        <f>IF('Peaker Keys'!$B$31=1,H6472,I6472)</f>
        <v>0</v>
      </c>
    </row>
    <row r="6473" spans="1:10" x14ac:dyDescent="0.25">
      <c r="A6473">
        <v>6467</v>
      </c>
      <c r="B6473">
        <v>0</v>
      </c>
      <c r="C6473">
        <v>95.5</v>
      </c>
      <c r="D6473">
        <f>MOD(A6473-1+'Peaker Keys'!$B$7,'Peaker Keys'!$B$5)</f>
        <v>6490</v>
      </c>
      <c r="E6473">
        <f>INT(D6473/'Peaker Keys'!$B$6)+1</f>
        <v>271</v>
      </c>
      <c r="F6473">
        <f>MOD(D6473,'Peaker Keys'!$B$6)</f>
        <v>10</v>
      </c>
      <c r="G6473" t="str">
        <f>VLOOKUP(E6473,Clustering!$A$6:$B$370,2,FALSE)</f>
        <v>Summer</v>
      </c>
      <c r="H6473">
        <f>IF('Peaker Keys'!$B$29&gt;0,MAX(0,MIN('Peaker Keys'!$B$10,B6473/'Peaker Keys'!$B$29)),0)</f>
        <v>0</v>
      </c>
      <c r="I6473">
        <f>MAX(0,MIN('Peaker Keys'!$B$10,C6473/'Peaker Keys'!$B$30))</f>
        <v>7.9998927763062441E-4</v>
      </c>
      <c r="J6473">
        <f>IF('Peaker Keys'!$B$31=1,H6473,I6473)</f>
        <v>0</v>
      </c>
    </row>
    <row r="6474" spans="1:10" x14ac:dyDescent="0.25">
      <c r="A6474">
        <v>6468</v>
      </c>
      <c r="B6474">
        <v>0</v>
      </c>
      <c r="C6474">
        <v>95.5</v>
      </c>
      <c r="D6474">
        <f>MOD(A6474-1+'Peaker Keys'!$B$7,'Peaker Keys'!$B$5)</f>
        <v>6491</v>
      </c>
      <c r="E6474">
        <f>INT(D6474/'Peaker Keys'!$B$6)+1</f>
        <v>271</v>
      </c>
      <c r="F6474">
        <f>MOD(D6474,'Peaker Keys'!$B$6)</f>
        <v>11</v>
      </c>
      <c r="G6474" t="str">
        <f>VLOOKUP(E6474,Clustering!$A$6:$B$370,2,FALSE)</f>
        <v>Summer</v>
      </c>
      <c r="H6474">
        <f>IF('Peaker Keys'!$B$29&gt;0,MAX(0,MIN('Peaker Keys'!$B$10,B6474/'Peaker Keys'!$B$29)),0)</f>
        <v>0</v>
      </c>
      <c r="I6474">
        <f>MAX(0,MIN('Peaker Keys'!$B$10,C6474/'Peaker Keys'!$B$30))</f>
        <v>7.9998927763062441E-4</v>
      </c>
      <c r="J6474">
        <f>IF('Peaker Keys'!$B$31=1,H6474,I6474)</f>
        <v>0</v>
      </c>
    </row>
    <row r="6475" spans="1:10" x14ac:dyDescent="0.25">
      <c r="A6475">
        <v>6469</v>
      </c>
      <c r="B6475">
        <v>0</v>
      </c>
      <c r="C6475">
        <v>95.5</v>
      </c>
      <c r="D6475">
        <f>MOD(A6475-1+'Peaker Keys'!$B$7,'Peaker Keys'!$B$5)</f>
        <v>6492</v>
      </c>
      <c r="E6475">
        <f>INT(D6475/'Peaker Keys'!$B$6)+1</f>
        <v>271</v>
      </c>
      <c r="F6475">
        <f>MOD(D6475,'Peaker Keys'!$B$6)</f>
        <v>12</v>
      </c>
      <c r="G6475" t="str">
        <f>VLOOKUP(E6475,Clustering!$A$6:$B$370,2,FALSE)</f>
        <v>Summer</v>
      </c>
      <c r="H6475">
        <f>IF('Peaker Keys'!$B$29&gt;0,MAX(0,MIN('Peaker Keys'!$B$10,B6475/'Peaker Keys'!$B$29)),0)</f>
        <v>0</v>
      </c>
      <c r="I6475">
        <f>MAX(0,MIN('Peaker Keys'!$B$10,C6475/'Peaker Keys'!$B$30))</f>
        <v>7.9998927763062441E-4</v>
      </c>
      <c r="J6475">
        <f>IF('Peaker Keys'!$B$31=1,H6475,I6475)</f>
        <v>0</v>
      </c>
    </row>
    <row r="6476" spans="1:10" x14ac:dyDescent="0.25">
      <c r="A6476">
        <v>6470</v>
      </c>
      <c r="B6476">
        <v>0</v>
      </c>
      <c r="C6476">
        <v>159.1</v>
      </c>
      <c r="D6476">
        <f>MOD(A6476-1+'Peaker Keys'!$B$7,'Peaker Keys'!$B$5)</f>
        <v>6493</v>
      </c>
      <c r="E6476">
        <f>INT(D6476/'Peaker Keys'!$B$6)+1</f>
        <v>271</v>
      </c>
      <c r="F6476">
        <f>MOD(D6476,'Peaker Keys'!$B$6)</f>
        <v>13</v>
      </c>
      <c r="G6476" t="str">
        <f>VLOOKUP(E6476,Clustering!$A$6:$B$370,2,FALSE)</f>
        <v>Summer</v>
      </c>
      <c r="H6476">
        <f>IF('Peaker Keys'!$B$29&gt;0,MAX(0,MIN('Peaker Keys'!$B$10,B6476/'Peaker Keys'!$B$29)),0)</f>
        <v>0</v>
      </c>
      <c r="I6476">
        <f>MAX(0,MIN('Peaker Keys'!$B$10,C6476/'Peaker Keys'!$B$30))</f>
        <v>1.3327570059793962E-3</v>
      </c>
      <c r="J6476">
        <f>IF('Peaker Keys'!$B$31=1,H6476,I6476)</f>
        <v>0</v>
      </c>
    </row>
    <row r="6477" spans="1:10" x14ac:dyDescent="0.25">
      <c r="A6477">
        <v>6471</v>
      </c>
      <c r="B6477">
        <v>0</v>
      </c>
      <c r="C6477">
        <v>490.2</v>
      </c>
      <c r="D6477">
        <f>MOD(A6477-1+'Peaker Keys'!$B$7,'Peaker Keys'!$B$5)</f>
        <v>6494</v>
      </c>
      <c r="E6477">
        <f>INT(D6477/'Peaker Keys'!$B$6)+1</f>
        <v>271</v>
      </c>
      <c r="F6477">
        <f>MOD(D6477,'Peaker Keys'!$B$6)</f>
        <v>14</v>
      </c>
      <c r="G6477" t="str">
        <f>VLOOKUP(E6477,Clustering!$A$6:$B$370,2,FALSE)</f>
        <v>Summer</v>
      </c>
      <c r="H6477">
        <f>IF('Peaker Keys'!$B$29&gt;0,MAX(0,MIN('Peaker Keys'!$B$10,B6477/'Peaker Keys'!$B$29)),0)</f>
        <v>0</v>
      </c>
      <c r="I6477">
        <f>MAX(0,MIN('Peaker Keys'!$B$10,C6477/'Peaker Keys'!$B$30))</f>
        <v>4.1063323968013833E-3</v>
      </c>
      <c r="J6477">
        <f>IF('Peaker Keys'!$B$31=1,H6477,I6477)</f>
        <v>0</v>
      </c>
    </row>
    <row r="6478" spans="1:10" x14ac:dyDescent="0.25">
      <c r="A6478">
        <v>6472</v>
      </c>
      <c r="B6478">
        <v>0</v>
      </c>
      <c r="C6478">
        <v>1031.2</v>
      </c>
      <c r="D6478">
        <f>MOD(A6478-1+'Peaker Keys'!$B$7,'Peaker Keys'!$B$5)</f>
        <v>6495</v>
      </c>
      <c r="E6478">
        <f>INT(D6478/'Peaker Keys'!$B$6)+1</f>
        <v>271</v>
      </c>
      <c r="F6478">
        <f>MOD(D6478,'Peaker Keys'!$B$6)</f>
        <v>15</v>
      </c>
      <c r="G6478" t="str">
        <f>VLOOKUP(E6478,Clustering!$A$6:$B$370,2,FALSE)</f>
        <v>Summer</v>
      </c>
      <c r="H6478">
        <f>IF('Peaker Keys'!$B$29&gt;0,MAX(0,MIN('Peaker Keys'!$B$10,B6478/'Peaker Keys'!$B$29)),0)</f>
        <v>0</v>
      </c>
      <c r="I6478">
        <f>MAX(0,MIN('Peaker Keys'!$B$10,C6478/'Peaker Keys'!$B$30))</f>
        <v>8.6382088281958102E-3</v>
      </c>
      <c r="J6478">
        <f>IF('Peaker Keys'!$B$31=1,H6478,I6478)</f>
        <v>0</v>
      </c>
    </row>
    <row r="6479" spans="1:10" x14ac:dyDescent="0.25">
      <c r="A6479">
        <v>6473</v>
      </c>
      <c r="B6479">
        <v>0</v>
      </c>
      <c r="C6479">
        <v>1143.3</v>
      </c>
      <c r="D6479">
        <f>MOD(A6479-1+'Peaker Keys'!$B$7,'Peaker Keys'!$B$5)</f>
        <v>6496</v>
      </c>
      <c r="E6479">
        <f>INT(D6479/'Peaker Keys'!$B$6)+1</f>
        <v>271</v>
      </c>
      <c r="F6479">
        <f>MOD(D6479,'Peaker Keys'!$B$6)</f>
        <v>16</v>
      </c>
      <c r="G6479" t="str">
        <f>VLOOKUP(E6479,Clustering!$A$6:$B$370,2,FALSE)</f>
        <v>Summer</v>
      </c>
      <c r="H6479">
        <f>IF('Peaker Keys'!$B$29&gt;0,MAX(0,MIN('Peaker Keys'!$B$10,B6479/'Peaker Keys'!$B$29)),0)</f>
        <v>0</v>
      </c>
      <c r="I6479">
        <f>MAX(0,MIN('Peaker Keys'!$B$10,C6479/'Peaker Keys'!$B$30))</f>
        <v>9.5772538336658941E-3</v>
      </c>
      <c r="J6479">
        <f>IF('Peaker Keys'!$B$31=1,H6479,I6479)</f>
        <v>0</v>
      </c>
    </row>
    <row r="6480" spans="1:10" x14ac:dyDescent="0.25">
      <c r="A6480">
        <v>6474</v>
      </c>
      <c r="B6480">
        <v>0</v>
      </c>
      <c r="C6480">
        <v>2096.9</v>
      </c>
      <c r="D6480">
        <f>MOD(A6480-1+'Peaker Keys'!$B$7,'Peaker Keys'!$B$5)</f>
        <v>6497</v>
      </c>
      <c r="E6480">
        <f>INT(D6480/'Peaker Keys'!$B$6)+1</f>
        <v>271</v>
      </c>
      <c r="F6480">
        <f>MOD(D6480,'Peaker Keys'!$B$6)</f>
        <v>17</v>
      </c>
      <c r="G6480" t="str">
        <f>VLOOKUP(E6480,Clustering!$A$6:$B$370,2,FALSE)</f>
        <v>Summer</v>
      </c>
      <c r="H6480">
        <f>IF('Peaker Keys'!$B$29&gt;0,MAX(0,MIN('Peaker Keys'!$B$10,B6480/'Peaker Keys'!$B$29)),0)</f>
        <v>0</v>
      </c>
      <c r="I6480">
        <f>MAX(0,MIN('Peaker Keys'!$B$10,C6480/'Peaker Keys'!$B$30))</f>
        <v>1.7565419018467605E-2</v>
      </c>
      <c r="J6480">
        <f>IF('Peaker Keys'!$B$31=1,H6480,I6480)</f>
        <v>0</v>
      </c>
    </row>
    <row r="6481" spans="1:10" x14ac:dyDescent="0.25">
      <c r="A6481">
        <v>6475</v>
      </c>
      <c r="B6481">
        <v>0</v>
      </c>
      <c r="C6481">
        <v>2129.3000000000002</v>
      </c>
      <c r="D6481">
        <f>MOD(A6481-1+'Peaker Keys'!$B$7,'Peaker Keys'!$B$5)</f>
        <v>6498</v>
      </c>
      <c r="E6481">
        <f>INT(D6481/'Peaker Keys'!$B$6)+1</f>
        <v>271</v>
      </c>
      <c r="F6481">
        <f>MOD(D6481,'Peaker Keys'!$B$6)</f>
        <v>18</v>
      </c>
      <c r="G6481" t="str">
        <f>VLOOKUP(E6481,Clustering!$A$6:$B$370,2,FALSE)</f>
        <v>Summer</v>
      </c>
      <c r="H6481">
        <f>IF('Peaker Keys'!$B$29&gt;0,MAX(0,MIN('Peaker Keys'!$B$10,B6481/'Peaker Keys'!$B$29)),0)</f>
        <v>0</v>
      </c>
      <c r="I6481">
        <f>MAX(0,MIN('Peaker Keys'!$B$10,C6481/'Peaker Keys'!$B$30))</f>
        <v>1.7836828993286792E-2</v>
      </c>
      <c r="J6481">
        <f>IF('Peaker Keys'!$B$31=1,H6481,I6481)</f>
        <v>0</v>
      </c>
    </row>
    <row r="6482" spans="1:10" x14ac:dyDescent="0.25">
      <c r="A6482">
        <v>6476</v>
      </c>
      <c r="B6482">
        <v>0</v>
      </c>
      <c r="C6482">
        <v>2129.3000000000002</v>
      </c>
      <c r="D6482">
        <f>MOD(A6482-1+'Peaker Keys'!$B$7,'Peaker Keys'!$B$5)</f>
        <v>6499</v>
      </c>
      <c r="E6482">
        <f>INT(D6482/'Peaker Keys'!$B$6)+1</f>
        <v>271</v>
      </c>
      <c r="F6482">
        <f>MOD(D6482,'Peaker Keys'!$B$6)</f>
        <v>19</v>
      </c>
      <c r="G6482" t="str">
        <f>VLOOKUP(E6482,Clustering!$A$6:$B$370,2,FALSE)</f>
        <v>Summer</v>
      </c>
      <c r="H6482">
        <f>IF('Peaker Keys'!$B$29&gt;0,MAX(0,MIN('Peaker Keys'!$B$10,B6482/'Peaker Keys'!$B$29)),0)</f>
        <v>0</v>
      </c>
      <c r="I6482">
        <f>MAX(0,MIN('Peaker Keys'!$B$10,C6482/'Peaker Keys'!$B$30))</f>
        <v>1.7836828993286792E-2</v>
      </c>
      <c r="J6482">
        <f>IF('Peaker Keys'!$B$31=1,H6482,I6482)</f>
        <v>0</v>
      </c>
    </row>
    <row r="6483" spans="1:10" x14ac:dyDescent="0.25">
      <c r="A6483">
        <v>6477</v>
      </c>
      <c r="B6483">
        <v>0</v>
      </c>
      <c r="C6483">
        <v>2096.9</v>
      </c>
      <c r="D6483">
        <f>MOD(A6483-1+'Peaker Keys'!$B$7,'Peaker Keys'!$B$5)</f>
        <v>6500</v>
      </c>
      <c r="E6483">
        <f>INT(D6483/'Peaker Keys'!$B$6)+1</f>
        <v>271</v>
      </c>
      <c r="F6483">
        <f>MOD(D6483,'Peaker Keys'!$B$6)</f>
        <v>20</v>
      </c>
      <c r="G6483" t="str">
        <f>VLOOKUP(E6483,Clustering!$A$6:$B$370,2,FALSE)</f>
        <v>Summer</v>
      </c>
      <c r="H6483">
        <f>IF('Peaker Keys'!$B$29&gt;0,MAX(0,MIN('Peaker Keys'!$B$10,B6483/'Peaker Keys'!$B$29)),0)</f>
        <v>0</v>
      </c>
      <c r="I6483">
        <f>MAX(0,MIN('Peaker Keys'!$B$10,C6483/'Peaker Keys'!$B$30))</f>
        <v>1.7565419018467605E-2</v>
      </c>
      <c r="J6483">
        <f>IF('Peaker Keys'!$B$31=1,H6483,I6483)</f>
        <v>0</v>
      </c>
    </row>
    <row r="6484" spans="1:10" x14ac:dyDescent="0.25">
      <c r="A6484">
        <v>6478</v>
      </c>
      <c r="B6484">
        <v>0</v>
      </c>
      <c r="C6484">
        <v>2096.9</v>
      </c>
      <c r="D6484">
        <f>MOD(A6484-1+'Peaker Keys'!$B$7,'Peaker Keys'!$B$5)</f>
        <v>6501</v>
      </c>
      <c r="E6484">
        <f>INT(D6484/'Peaker Keys'!$B$6)+1</f>
        <v>271</v>
      </c>
      <c r="F6484">
        <f>MOD(D6484,'Peaker Keys'!$B$6)</f>
        <v>21</v>
      </c>
      <c r="G6484" t="str">
        <f>VLOOKUP(E6484,Clustering!$A$6:$B$370,2,FALSE)</f>
        <v>Summer</v>
      </c>
      <c r="H6484">
        <f>IF('Peaker Keys'!$B$29&gt;0,MAX(0,MIN('Peaker Keys'!$B$10,B6484/'Peaker Keys'!$B$29)),0)</f>
        <v>0</v>
      </c>
      <c r="I6484">
        <f>MAX(0,MIN('Peaker Keys'!$B$10,C6484/'Peaker Keys'!$B$30))</f>
        <v>1.7565419018467605E-2</v>
      </c>
      <c r="J6484">
        <f>IF('Peaker Keys'!$B$31=1,H6484,I6484)</f>
        <v>0</v>
      </c>
    </row>
    <row r="6485" spans="1:10" x14ac:dyDescent="0.25">
      <c r="A6485">
        <v>6479</v>
      </c>
      <c r="B6485">
        <v>0</v>
      </c>
      <c r="C6485">
        <v>2096.9</v>
      </c>
      <c r="D6485">
        <f>MOD(A6485-1+'Peaker Keys'!$B$7,'Peaker Keys'!$B$5)</f>
        <v>6502</v>
      </c>
      <c r="E6485">
        <f>INT(D6485/'Peaker Keys'!$B$6)+1</f>
        <v>271</v>
      </c>
      <c r="F6485">
        <f>MOD(D6485,'Peaker Keys'!$B$6)</f>
        <v>22</v>
      </c>
      <c r="G6485" t="str">
        <f>VLOOKUP(E6485,Clustering!$A$6:$B$370,2,FALSE)</f>
        <v>Summer</v>
      </c>
      <c r="H6485">
        <f>IF('Peaker Keys'!$B$29&gt;0,MAX(0,MIN('Peaker Keys'!$B$10,B6485/'Peaker Keys'!$B$29)),0)</f>
        <v>0</v>
      </c>
      <c r="I6485">
        <f>MAX(0,MIN('Peaker Keys'!$B$10,C6485/'Peaker Keys'!$B$30))</f>
        <v>1.7565419018467605E-2</v>
      </c>
      <c r="J6485">
        <f>IF('Peaker Keys'!$B$31=1,H6485,I6485)</f>
        <v>0</v>
      </c>
    </row>
    <row r="6486" spans="1:10" x14ac:dyDescent="0.25">
      <c r="A6486">
        <v>6480</v>
      </c>
      <c r="B6486">
        <v>0</v>
      </c>
      <c r="C6486">
        <v>2096.9</v>
      </c>
      <c r="D6486">
        <f>MOD(A6486-1+'Peaker Keys'!$B$7,'Peaker Keys'!$B$5)</f>
        <v>6503</v>
      </c>
      <c r="E6486">
        <f>INT(D6486/'Peaker Keys'!$B$6)+1</f>
        <v>271</v>
      </c>
      <c r="F6486">
        <f>MOD(D6486,'Peaker Keys'!$B$6)</f>
        <v>23</v>
      </c>
      <c r="G6486" t="str">
        <f>VLOOKUP(E6486,Clustering!$A$6:$B$370,2,FALSE)</f>
        <v>Summer</v>
      </c>
      <c r="H6486">
        <f>IF('Peaker Keys'!$B$29&gt;0,MAX(0,MIN('Peaker Keys'!$B$10,B6486/'Peaker Keys'!$B$29)),0)</f>
        <v>0</v>
      </c>
      <c r="I6486">
        <f>MAX(0,MIN('Peaker Keys'!$B$10,C6486/'Peaker Keys'!$B$30))</f>
        <v>1.7565419018467605E-2</v>
      </c>
      <c r="J6486">
        <f>IF('Peaker Keys'!$B$31=1,H6486,I6486)</f>
        <v>0</v>
      </c>
    </row>
    <row r="6487" spans="1:10" x14ac:dyDescent="0.25">
      <c r="A6487">
        <v>6481</v>
      </c>
      <c r="B6487">
        <v>0</v>
      </c>
      <c r="C6487">
        <v>2074.9</v>
      </c>
      <c r="D6487">
        <f>MOD(A6487-1+'Peaker Keys'!$B$7,'Peaker Keys'!$B$5)</f>
        <v>6504</v>
      </c>
      <c r="E6487">
        <f>INT(D6487/'Peaker Keys'!$B$6)+1</f>
        <v>272</v>
      </c>
      <c r="F6487">
        <f>MOD(D6487,'Peaker Keys'!$B$6)</f>
        <v>0</v>
      </c>
      <c r="G6487" t="str">
        <f>VLOOKUP(E6487,Clustering!$A$6:$B$370,2,FALSE)</f>
        <v>Summer</v>
      </c>
      <c r="H6487">
        <f>IF('Peaker Keys'!$B$29&gt;0,MAX(0,MIN('Peaker Keys'!$B$10,B6487/'Peaker Keys'!$B$29)),0)</f>
        <v>0</v>
      </c>
      <c r="I6487">
        <f>MAX(0,MIN('Peaker Keys'!$B$10,C6487/'Peaker Keys'!$B$30))</f>
        <v>1.7381128294824948E-2</v>
      </c>
      <c r="J6487">
        <f>IF('Peaker Keys'!$B$31=1,H6487,I6487)</f>
        <v>0</v>
      </c>
    </row>
    <row r="6488" spans="1:10" x14ac:dyDescent="0.25">
      <c r="A6488">
        <v>6482</v>
      </c>
      <c r="B6488">
        <v>0</v>
      </c>
      <c r="C6488">
        <v>2040.3</v>
      </c>
      <c r="D6488">
        <f>MOD(A6488-1+'Peaker Keys'!$B$7,'Peaker Keys'!$B$5)</f>
        <v>6505</v>
      </c>
      <c r="E6488">
        <f>INT(D6488/'Peaker Keys'!$B$6)+1</f>
        <v>272</v>
      </c>
      <c r="F6488">
        <f>MOD(D6488,'Peaker Keys'!$B$6)</f>
        <v>1</v>
      </c>
      <c r="G6488" t="str">
        <f>VLOOKUP(E6488,Clustering!$A$6:$B$370,2,FALSE)</f>
        <v>Summer</v>
      </c>
      <c r="H6488">
        <f>IF('Peaker Keys'!$B$29&gt;0,MAX(0,MIN('Peaker Keys'!$B$10,B6488/'Peaker Keys'!$B$29)),0)</f>
        <v>0</v>
      </c>
      <c r="I6488">
        <f>MAX(0,MIN('Peaker Keys'!$B$10,C6488/'Peaker Keys'!$B$30))</f>
        <v>1.7091289247641497E-2</v>
      </c>
      <c r="J6488">
        <f>IF('Peaker Keys'!$B$31=1,H6488,I6488)</f>
        <v>0</v>
      </c>
    </row>
    <row r="6489" spans="1:10" x14ac:dyDescent="0.25">
      <c r="A6489">
        <v>6483</v>
      </c>
      <c r="B6489">
        <v>0</v>
      </c>
      <c r="C6489">
        <v>2040.3</v>
      </c>
      <c r="D6489">
        <f>MOD(A6489-1+'Peaker Keys'!$B$7,'Peaker Keys'!$B$5)</f>
        <v>6506</v>
      </c>
      <c r="E6489">
        <f>INT(D6489/'Peaker Keys'!$B$6)+1</f>
        <v>272</v>
      </c>
      <c r="F6489">
        <f>MOD(D6489,'Peaker Keys'!$B$6)</f>
        <v>2</v>
      </c>
      <c r="G6489" t="str">
        <f>VLOOKUP(E6489,Clustering!$A$6:$B$370,2,FALSE)</f>
        <v>Summer</v>
      </c>
      <c r="H6489">
        <f>IF('Peaker Keys'!$B$29&gt;0,MAX(0,MIN('Peaker Keys'!$B$10,B6489/'Peaker Keys'!$B$29)),0)</f>
        <v>0</v>
      </c>
      <c r="I6489">
        <f>MAX(0,MIN('Peaker Keys'!$B$10,C6489/'Peaker Keys'!$B$30))</f>
        <v>1.7091289247641497E-2</v>
      </c>
      <c r="J6489">
        <f>IF('Peaker Keys'!$B$31=1,H6489,I6489)</f>
        <v>0</v>
      </c>
    </row>
    <row r="6490" spans="1:10" x14ac:dyDescent="0.25">
      <c r="A6490">
        <v>6484</v>
      </c>
      <c r="B6490">
        <v>0</v>
      </c>
      <c r="C6490">
        <v>2040.3</v>
      </c>
      <c r="D6490">
        <f>MOD(A6490-1+'Peaker Keys'!$B$7,'Peaker Keys'!$B$5)</f>
        <v>6507</v>
      </c>
      <c r="E6490">
        <f>INT(D6490/'Peaker Keys'!$B$6)+1</f>
        <v>272</v>
      </c>
      <c r="F6490">
        <f>MOD(D6490,'Peaker Keys'!$B$6)</f>
        <v>3</v>
      </c>
      <c r="G6490" t="str">
        <f>VLOOKUP(E6490,Clustering!$A$6:$B$370,2,FALSE)</f>
        <v>Summer</v>
      </c>
      <c r="H6490">
        <f>IF('Peaker Keys'!$B$29&gt;0,MAX(0,MIN('Peaker Keys'!$B$10,B6490/'Peaker Keys'!$B$29)),0)</f>
        <v>0</v>
      </c>
      <c r="I6490">
        <f>MAX(0,MIN('Peaker Keys'!$B$10,C6490/'Peaker Keys'!$B$30))</f>
        <v>1.7091289247641497E-2</v>
      </c>
      <c r="J6490">
        <f>IF('Peaker Keys'!$B$31=1,H6490,I6490)</f>
        <v>0</v>
      </c>
    </row>
    <row r="6491" spans="1:10" x14ac:dyDescent="0.25">
      <c r="A6491">
        <v>6485</v>
      </c>
      <c r="B6491">
        <v>0</v>
      </c>
      <c r="C6491">
        <v>2040.3</v>
      </c>
      <c r="D6491">
        <f>MOD(A6491-1+'Peaker Keys'!$B$7,'Peaker Keys'!$B$5)</f>
        <v>6508</v>
      </c>
      <c r="E6491">
        <f>INT(D6491/'Peaker Keys'!$B$6)+1</f>
        <v>272</v>
      </c>
      <c r="F6491">
        <f>MOD(D6491,'Peaker Keys'!$B$6)</f>
        <v>4</v>
      </c>
      <c r="G6491" t="str">
        <f>VLOOKUP(E6491,Clustering!$A$6:$B$370,2,FALSE)</f>
        <v>Summer</v>
      </c>
      <c r="H6491">
        <f>IF('Peaker Keys'!$B$29&gt;0,MAX(0,MIN('Peaker Keys'!$B$10,B6491/'Peaker Keys'!$B$29)),0)</f>
        <v>0</v>
      </c>
      <c r="I6491">
        <f>MAX(0,MIN('Peaker Keys'!$B$10,C6491/'Peaker Keys'!$B$30))</f>
        <v>1.7091289247641497E-2</v>
      </c>
      <c r="J6491">
        <f>IF('Peaker Keys'!$B$31=1,H6491,I6491)</f>
        <v>0</v>
      </c>
    </row>
    <row r="6492" spans="1:10" x14ac:dyDescent="0.25">
      <c r="A6492">
        <v>6486</v>
      </c>
      <c r="B6492">
        <v>0</v>
      </c>
      <c r="C6492">
        <v>2040.3</v>
      </c>
      <c r="D6492">
        <f>MOD(A6492-1+'Peaker Keys'!$B$7,'Peaker Keys'!$B$5)</f>
        <v>6509</v>
      </c>
      <c r="E6492">
        <f>INT(D6492/'Peaker Keys'!$B$6)+1</f>
        <v>272</v>
      </c>
      <c r="F6492">
        <f>MOD(D6492,'Peaker Keys'!$B$6)</f>
        <v>5</v>
      </c>
      <c r="G6492" t="str">
        <f>VLOOKUP(E6492,Clustering!$A$6:$B$370,2,FALSE)</f>
        <v>Summer</v>
      </c>
      <c r="H6492">
        <f>IF('Peaker Keys'!$B$29&gt;0,MAX(0,MIN('Peaker Keys'!$B$10,B6492/'Peaker Keys'!$B$29)),0)</f>
        <v>0</v>
      </c>
      <c r="I6492">
        <f>MAX(0,MIN('Peaker Keys'!$B$10,C6492/'Peaker Keys'!$B$30))</f>
        <v>1.7091289247641497E-2</v>
      </c>
      <c r="J6492">
        <f>IF('Peaker Keys'!$B$31=1,H6492,I6492)</f>
        <v>0</v>
      </c>
    </row>
    <row r="6493" spans="1:10" x14ac:dyDescent="0.25">
      <c r="A6493">
        <v>6487</v>
      </c>
      <c r="B6493">
        <v>0</v>
      </c>
      <c r="C6493">
        <v>2074.6999999999998</v>
      </c>
      <c r="D6493">
        <f>MOD(A6493-1+'Peaker Keys'!$B$7,'Peaker Keys'!$B$5)</f>
        <v>6510</v>
      </c>
      <c r="E6493">
        <f>INT(D6493/'Peaker Keys'!$B$6)+1</f>
        <v>272</v>
      </c>
      <c r="F6493">
        <f>MOD(D6493,'Peaker Keys'!$B$6)</f>
        <v>6</v>
      </c>
      <c r="G6493" t="str">
        <f>VLOOKUP(E6493,Clustering!$A$6:$B$370,2,FALSE)</f>
        <v>Summer</v>
      </c>
      <c r="H6493">
        <f>IF('Peaker Keys'!$B$29&gt;0,MAX(0,MIN('Peaker Keys'!$B$10,B6493/'Peaker Keys'!$B$29)),0)</f>
        <v>0</v>
      </c>
      <c r="I6493">
        <f>MAX(0,MIN('Peaker Keys'!$B$10,C6493/'Peaker Keys'!$B$30))</f>
        <v>1.7379452924610014E-2</v>
      </c>
      <c r="J6493">
        <f>IF('Peaker Keys'!$B$31=1,H6493,I6493)</f>
        <v>0</v>
      </c>
    </row>
    <row r="6494" spans="1:10" x14ac:dyDescent="0.25">
      <c r="A6494">
        <v>6488</v>
      </c>
      <c r="B6494">
        <v>0</v>
      </c>
      <c r="C6494">
        <v>2074.6999999999998</v>
      </c>
      <c r="D6494">
        <f>MOD(A6494-1+'Peaker Keys'!$B$7,'Peaker Keys'!$B$5)</f>
        <v>6511</v>
      </c>
      <c r="E6494">
        <f>INT(D6494/'Peaker Keys'!$B$6)+1</f>
        <v>272</v>
      </c>
      <c r="F6494">
        <f>MOD(D6494,'Peaker Keys'!$B$6)</f>
        <v>7</v>
      </c>
      <c r="G6494" t="str">
        <f>VLOOKUP(E6494,Clustering!$A$6:$B$370,2,FALSE)</f>
        <v>Summer</v>
      </c>
      <c r="H6494">
        <f>IF('Peaker Keys'!$B$29&gt;0,MAX(0,MIN('Peaker Keys'!$B$10,B6494/'Peaker Keys'!$B$29)),0)</f>
        <v>0</v>
      </c>
      <c r="I6494">
        <f>MAX(0,MIN('Peaker Keys'!$B$10,C6494/'Peaker Keys'!$B$30))</f>
        <v>1.7379452924610014E-2</v>
      </c>
      <c r="J6494">
        <f>IF('Peaker Keys'!$B$31=1,H6494,I6494)</f>
        <v>0</v>
      </c>
    </row>
    <row r="6495" spans="1:10" x14ac:dyDescent="0.25">
      <c r="A6495">
        <v>6489</v>
      </c>
      <c r="B6495">
        <v>0</v>
      </c>
      <c r="C6495">
        <v>2074.6999999999998</v>
      </c>
      <c r="D6495">
        <f>MOD(A6495-1+'Peaker Keys'!$B$7,'Peaker Keys'!$B$5)</f>
        <v>6512</v>
      </c>
      <c r="E6495">
        <f>INT(D6495/'Peaker Keys'!$B$6)+1</f>
        <v>272</v>
      </c>
      <c r="F6495">
        <f>MOD(D6495,'Peaker Keys'!$B$6)</f>
        <v>8</v>
      </c>
      <c r="G6495" t="str">
        <f>VLOOKUP(E6495,Clustering!$A$6:$B$370,2,FALSE)</f>
        <v>Summer</v>
      </c>
      <c r="H6495">
        <f>IF('Peaker Keys'!$B$29&gt;0,MAX(0,MIN('Peaker Keys'!$B$10,B6495/'Peaker Keys'!$B$29)),0)</f>
        <v>0</v>
      </c>
      <c r="I6495">
        <f>MAX(0,MIN('Peaker Keys'!$B$10,C6495/'Peaker Keys'!$B$30))</f>
        <v>1.7379452924610014E-2</v>
      </c>
      <c r="J6495">
        <f>IF('Peaker Keys'!$B$31=1,H6495,I6495)</f>
        <v>0</v>
      </c>
    </row>
    <row r="6496" spans="1:10" x14ac:dyDescent="0.25">
      <c r="A6496">
        <v>6490</v>
      </c>
      <c r="B6496">
        <v>0</v>
      </c>
      <c r="C6496">
        <v>2033.3</v>
      </c>
      <c r="D6496">
        <f>MOD(A6496-1+'Peaker Keys'!$B$7,'Peaker Keys'!$B$5)</f>
        <v>6513</v>
      </c>
      <c r="E6496">
        <f>INT(D6496/'Peaker Keys'!$B$6)+1</f>
        <v>272</v>
      </c>
      <c r="F6496">
        <f>MOD(D6496,'Peaker Keys'!$B$6)</f>
        <v>9</v>
      </c>
      <c r="G6496" t="str">
        <f>VLOOKUP(E6496,Clustering!$A$6:$B$370,2,FALSE)</f>
        <v>Summer</v>
      </c>
      <c r="H6496">
        <f>IF('Peaker Keys'!$B$29&gt;0,MAX(0,MIN('Peaker Keys'!$B$10,B6496/'Peaker Keys'!$B$29)),0)</f>
        <v>0</v>
      </c>
      <c r="I6496">
        <f>MAX(0,MIN('Peaker Keys'!$B$10,C6496/'Peaker Keys'!$B$30))</f>
        <v>1.7032651290118831E-2</v>
      </c>
      <c r="J6496">
        <f>IF('Peaker Keys'!$B$31=1,H6496,I6496)</f>
        <v>0</v>
      </c>
    </row>
    <row r="6497" spans="1:10" x14ac:dyDescent="0.25">
      <c r="A6497">
        <v>6491</v>
      </c>
      <c r="B6497">
        <v>0</v>
      </c>
      <c r="C6497">
        <v>2033.3</v>
      </c>
      <c r="D6497">
        <f>MOD(A6497-1+'Peaker Keys'!$B$7,'Peaker Keys'!$B$5)</f>
        <v>6514</v>
      </c>
      <c r="E6497">
        <f>INT(D6497/'Peaker Keys'!$B$6)+1</f>
        <v>272</v>
      </c>
      <c r="F6497">
        <f>MOD(D6497,'Peaker Keys'!$B$6)</f>
        <v>10</v>
      </c>
      <c r="G6497" t="str">
        <f>VLOOKUP(E6497,Clustering!$A$6:$B$370,2,FALSE)</f>
        <v>Summer</v>
      </c>
      <c r="H6497">
        <f>IF('Peaker Keys'!$B$29&gt;0,MAX(0,MIN('Peaker Keys'!$B$10,B6497/'Peaker Keys'!$B$29)),0)</f>
        <v>0</v>
      </c>
      <c r="I6497">
        <f>MAX(0,MIN('Peaker Keys'!$B$10,C6497/'Peaker Keys'!$B$30))</f>
        <v>1.7032651290118831E-2</v>
      </c>
      <c r="J6497">
        <f>IF('Peaker Keys'!$B$31=1,H6497,I6497)</f>
        <v>0</v>
      </c>
    </row>
    <row r="6498" spans="1:10" x14ac:dyDescent="0.25">
      <c r="A6498">
        <v>6492</v>
      </c>
      <c r="B6498">
        <v>0</v>
      </c>
      <c r="C6498">
        <v>2033.3</v>
      </c>
      <c r="D6498">
        <f>MOD(A6498-1+'Peaker Keys'!$B$7,'Peaker Keys'!$B$5)</f>
        <v>6515</v>
      </c>
      <c r="E6498">
        <f>INT(D6498/'Peaker Keys'!$B$6)+1</f>
        <v>272</v>
      </c>
      <c r="F6498">
        <f>MOD(D6498,'Peaker Keys'!$B$6)</f>
        <v>11</v>
      </c>
      <c r="G6498" t="str">
        <f>VLOOKUP(E6498,Clustering!$A$6:$B$370,2,FALSE)</f>
        <v>Summer</v>
      </c>
      <c r="H6498">
        <f>IF('Peaker Keys'!$B$29&gt;0,MAX(0,MIN('Peaker Keys'!$B$10,B6498/'Peaker Keys'!$B$29)),0)</f>
        <v>0</v>
      </c>
      <c r="I6498">
        <f>MAX(0,MIN('Peaker Keys'!$B$10,C6498/'Peaker Keys'!$B$30))</f>
        <v>1.7032651290118831E-2</v>
      </c>
      <c r="J6498">
        <f>IF('Peaker Keys'!$B$31=1,H6498,I6498)</f>
        <v>0</v>
      </c>
    </row>
    <row r="6499" spans="1:10" x14ac:dyDescent="0.25">
      <c r="A6499">
        <v>6493</v>
      </c>
      <c r="B6499">
        <v>0</v>
      </c>
      <c r="C6499">
        <v>2033.3</v>
      </c>
      <c r="D6499">
        <f>MOD(A6499-1+'Peaker Keys'!$B$7,'Peaker Keys'!$B$5)</f>
        <v>6516</v>
      </c>
      <c r="E6499">
        <f>INT(D6499/'Peaker Keys'!$B$6)+1</f>
        <v>272</v>
      </c>
      <c r="F6499">
        <f>MOD(D6499,'Peaker Keys'!$B$6)</f>
        <v>12</v>
      </c>
      <c r="G6499" t="str">
        <f>VLOOKUP(E6499,Clustering!$A$6:$B$370,2,FALSE)</f>
        <v>Summer</v>
      </c>
      <c r="H6499">
        <f>IF('Peaker Keys'!$B$29&gt;0,MAX(0,MIN('Peaker Keys'!$B$10,B6499/'Peaker Keys'!$B$29)),0)</f>
        <v>0</v>
      </c>
      <c r="I6499">
        <f>MAX(0,MIN('Peaker Keys'!$B$10,C6499/'Peaker Keys'!$B$30))</f>
        <v>1.7032651290118831E-2</v>
      </c>
      <c r="J6499">
        <f>IF('Peaker Keys'!$B$31=1,H6499,I6499)</f>
        <v>0</v>
      </c>
    </row>
    <row r="6500" spans="1:10" x14ac:dyDescent="0.25">
      <c r="A6500">
        <v>6494</v>
      </c>
      <c r="B6500">
        <v>0</v>
      </c>
      <c r="C6500">
        <v>2033.3</v>
      </c>
      <c r="D6500">
        <f>MOD(A6500-1+'Peaker Keys'!$B$7,'Peaker Keys'!$B$5)</f>
        <v>6517</v>
      </c>
      <c r="E6500">
        <f>INT(D6500/'Peaker Keys'!$B$6)+1</f>
        <v>272</v>
      </c>
      <c r="F6500">
        <f>MOD(D6500,'Peaker Keys'!$B$6)</f>
        <v>13</v>
      </c>
      <c r="G6500" t="str">
        <f>VLOOKUP(E6500,Clustering!$A$6:$B$370,2,FALSE)</f>
        <v>Summer</v>
      </c>
      <c r="H6500">
        <f>IF('Peaker Keys'!$B$29&gt;0,MAX(0,MIN('Peaker Keys'!$B$10,B6500/'Peaker Keys'!$B$29)),0)</f>
        <v>0</v>
      </c>
      <c r="I6500">
        <f>MAX(0,MIN('Peaker Keys'!$B$10,C6500/'Peaker Keys'!$B$30))</f>
        <v>1.7032651290118831E-2</v>
      </c>
      <c r="J6500">
        <f>IF('Peaker Keys'!$B$31=1,H6500,I6500)</f>
        <v>0</v>
      </c>
    </row>
    <row r="6501" spans="1:10" x14ac:dyDescent="0.25">
      <c r="A6501">
        <v>6495</v>
      </c>
      <c r="B6501">
        <v>0</v>
      </c>
      <c r="C6501">
        <v>2096.9</v>
      </c>
      <c r="D6501">
        <f>MOD(A6501-1+'Peaker Keys'!$B$7,'Peaker Keys'!$B$5)</f>
        <v>6518</v>
      </c>
      <c r="E6501">
        <f>INT(D6501/'Peaker Keys'!$B$6)+1</f>
        <v>272</v>
      </c>
      <c r="F6501">
        <f>MOD(D6501,'Peaker Keys'!$B$6)</f>
        <v>14</v>
      </c>
      <c r="G6501" t="str">
        <f>VLOOKUP(E6501,Clustering!$A$6:$B$370,2,FALSE)</f>
        <v>Summer</v>
      </c>
      <c r="H6501">
        <f>IF('Peaker Keys'!$B$29&gt;0,MAX(0,MIN('Peaker Keys'!$B$10,B6501/'Peaker Keys'!$B$29)),0)</f>
        <v>0</v>
      </c>
      <c r="I6501">
        <f>MAX(0,MIN('Peaker Keys'!$B$10,C6501/'Peaker Keys'!$B$30))</f>
        <v>1.7565419018467605E-2</v>
      </c>
      <c r="J6501">
        <f>IF('Peaker Keys'!$B$31=1,H6501,I6501)</f>
        <v>0</v>
      </c>
    </row>
    <row r="6502" spans="1:10" x14ac:dyDescent="0.25">
      <c r="A6502">
        <v>6496</v>
      </c>
      <c r="B6502">
        <v>0</v>
      </c>
      <c r="C6502">
        <v>2096.9</v>
      </c>
      <c r="D6502">
        <f>MOD(A6502-1+'Peaker Keys'!$B$7,'Peaker Keys'!$B$5)</f>
        <v>6519</v>
      </c>
      <c r="E6502">
        <f>INT(D6502/'Peaker Keys'!$B$6)+1</f>
        <v>272</v>
      </c>
      <c r="F6502">
        <f>MOD(D6502,'Peaker Keys'!$B$6)</f>
        <v>15</v>
      </c>
      <c r="G6502" t="str">
        <f>VLOOKUP(E6502,Clustering!$A$6:$B$370,2,FALSE)</f>
        <v>Summer</v>
      </c>
      <c r="H6502">
        <f>IF('Peaker Keys'!$B$29&gt;0,MAX(0,MIN('Peaker Keys'!$B$10,B6502/'Peaker Keys'!$B$29)),0)</f>
        <v>0</v>
      </c>
      <c r="I6502">
        <f>MAX(0,MIN('Peaker Keys'!$B$10,C6502/'Peaker Keys'!$B$30))</f>
        <v>1.7565419018467605E-2</v>
      </c>
      <c r="J6502">
        <f>IF('Peaker Keys'!$B$31=1,H6502,I6502)</f>
        <v>0</v>
      </c>
    </row>
    <row r="6503" spans="1:10" x14ac:dyDescent="0.25">
      <c r="A6503">
        <v>6497</v>
      </c>
      <c r="B6503">
        <v>0</v>
      </c>
      <c r="C6503">
        <v>2584</v>
      </c>
      <c r="D6503">
        <f>MOD(A6503-1+'Peaker Keys'!$B$7,'Peaker Keys'!$B$5)</f>
        <v>6520</v>
      </c>
      <c r="E6503">
        <f>INT(D6503/'Peaker Keys'!$B$6)+1</f>
        <v>272</v>
      </c>
      <c r="F6503">
        <f>MOD(D6503,'Peaker Keys'!$B$6)</f>
        <v>16</v>
      </c>
      <c r="G6503" t="str">
        <f>VLOOKUP(E6503,Clustering!$A$6:$B$370,2,FALSE)</f>
        <v>Summer</v>
      </c>
      <c r="H6503">
        <f>IF('Peaker Keys'!$B$29&gt;0,MAX(0,MIN('Peaker Keys'!$B$10,B6503/'Peaker Keys'!$B$29)),0)</f>
        <v>0</v>
      </c>
      <c r="I6503">
        <f>MAX(0,MIN('Peaker Keys'!$B$10,C6503/'Peaker Keys'!$B$30))</f>
        <v>2.1645783176937522E-2</v>
      </c>
      <c r="J6503">
        <f>IF('Peaker Keys'!$B$31=1,H6503,I6503)</f>
        <v>0</v>
      </c>
    </row>
    <row r="6504" spans="1:10" x14ac:dyDescent="0.25">
      <c r="A6504">
        <v>6498</v>
      </c>
      <c r="B6504">
        <v>0</v>
      </c>
      <c r="C6504">
        <v>8797.7000000000007</v>
      </c>
      <c r="D6504">
        <f>MOD(A6504-1+'Peaker Keys'!$B$7,'Peaker Keys'!$B$5)</f>
        <v>6521</v>
      </c>
      <c r="E6504">
        <f>INT(D6504/'Peaker Keys'!$B$6)+1</f>
        <v>272</v>
      </c>
      <c r="F6504">
        <f>MOD(D6504,'Peaker Keys'!$B$6)</f>
        <v>17</v>
      </c>
      <c r="G6504" t="str">
        <f>VLOOKUP(E6504,Clustering!$A$6:$B$370,2,FALSE)</f>
        <v>Summer</v>
      </c>
      <c r="H6504">
        <f>IF('Peaker Keys'!$B$29&gt;0,MAX(0,MIN('Peaker Keys'!$B$10,B6504/'Peaker Keys'!$B$29)),0)</f>
        <v>0</v>
      </c>
      <c r="I6504">
        <f>MAX(0,MIN('Peaker Keys'!$B$10,C6504/'Peaker Keys'!$B$30))</f>
        <v>7.3697022699591039E-2</v>
      </c>
      <c r="J6504">
        <f>IF('Peaker Keys'!$B$31=1,H6504,I6504)</f>
        <v>0</v>
      </c>
    </row>
    <row r="6505" spans="1:10" x14ac:dyDescent="0.25">
      <c r="A6505">
        <v>6499</v>
      </c>
      <c r="B6505">
        <v>0</v>
      </c>
      <c r="C6505">
        <v>8352.7999999999993</v>
      </c>
      <c r="D6505">
        <f>MOD(A6505-1+'Peaker Keys'!$B$7,'Peaker Keys'!$B$5)</f>
        <v>6522</v>
      </c>
      <c r="E6505">
        <f>INT(D6505/'Peaker Keys'!$B$6)+1</f>
        <v>272</v>
      </c>
      <c r="F6505">
        <f>MOD(D6505,'Peaker Keys'!$B$6)</f>
        <v>18</v>
      </c>
      <c r="G6505" t="str">
        <f>VLOOKUP(E6505,Clustering!$A$6:$B$370,2,FALSE)</f>
        <v>Summer</v>
      </c>
      <c r="H6505">
        <f>IF('Peaker Keys'!$B$29&gt;0,MAX(0,MIN('Peaker Keys'!$B$10,B6505/'Peaker Keys'!$B$29)),0)</f>
        <v>0</v>
      </c>
      <c r="I6505">
        <f>MAX(0,MIN('Peaker Keys'!$B$10,C6505/'Peaker Keys'!$B$30))</f>
        <v>6.9970161656472032E-2</v>
      </c>
      <c r="J6505">
        <f>IF('Peaker Keys'!$B$31=1,H6505,I6505)</f>
        <v>0</v>
      </c>
    </row>
    <row r="6506" spans="1:10" x14ac:dyDescent="0.25">
      <c r="A6506">
        <v>6500</v>
      </c>
      <c r="B6506">
        <v>0</v>
      </c>
      <c r="C6506">
        <v>6802</v>
      </c>
      <c r="D6506">
        <f>MOD(A6506-1+'Peaker Keys'!$B$7,'Peaker Keys'!$B$5)</f>
        <v>6523</v>
      </c>
      <c r="E6506">
        <f>INT(D6506/'Peaker Keys'!$B$6)+1</f>
        <v>272</v>
      </c>
      <c r="F6506">
        <f>MOD(D6506,'Peaker Keys'!$B$6)</f>
        <v>19</v>
      </c>
      <c r="G6506" t="str">
        <f>VLOOKUP(E6506,Clustering!$A$6:$B$370,2,FALSE)</f>
        <v>Summer</v>
      </c>
      <c r="H6506">
        <f>IF('Peaker Keys'!$B$29&gt;0,MAX(0,MIN('Peaker Keys'!$B$10,B6506/'Peaker Keys'!$B$29)),0)</f>
        <v>0</v>
      </c>
      <c r="I6506">
        <f>MAX(0,MIN('Peaker Keys'!$B$10,C6506/'Peaker Keys'!$B$30))</f>
        <v>5.6979341009879655E-2</v>
      </c>
      <c r="J6506">
        <f>IF('Peaker Keys'!$B$31=1,H6506,I6506)</f>
        <v>0</v>
      </c>
    </row>
    <row r="6507" spans="1:10" x14ac:dyDescent="0.25">
      <c r="A6507">
        <v>6501</v>
      </c>
      <c r="B6507">
        <v>0</v>
      </c>
      <c r="C6507">
        <v>5298.8</v>
      </c>
      <c r="D6507">
        <f>MOD(A6507-1+'Peaker Keys'!$B$7,'Peaker Keys'!$B$5)</f>
        <v>6524</v>
      </c>
      <c r="E6507">
        <f>INT(D6507/'Peaker Keys'!$B$6)+1</f>
        <v>272</v>
      </c>
      <c r="F6507">
        <f>MOD(D6507,'Peaker Keys'!$B$6)</f>
        <v>20</v>
      </c>
      <c r="G6507" t="str">
        <f>VLOOKUP(E6507,Clustering!$A$6:$B$370,2,FALSE)</f>
        <v>Summer</v>
      </c>
      <c r="H6507">
        <f>IF('Peaker Keys'!$B$29&gt;0,MAX(0,MIN('Peaker Keys'!$B$10,B6507/'Peaker Keys'!$B$29)),0)</f>
        <v>0</v>
      </c>
      <c r="I6507">
        <f>MAX(0,MIN('Peaker Keys'!$B$10,C6507/'Peaker Keys'!$B$30))</f>
        <v>4.4387258474441388E-2</v>
      </c>
      <c r="J6507">
        <f>IF('Peaker Keys'!$B$31=1,H6507,I6507)</f>
        <v>0</v>
      </c>
    </row>
    <row r="6508" spans="1:10" x14ac:dyDescent="0.25">
      <c r="A6508">
        <v>6502</v>
      </c>
      <c r="B6508">
        <v>0</v>
      </c>
      <c r="C6508">
        <v>1843.9</v>
      </c>
      <c r="D6508">
        <f>MOD(A6508-1+'Peaker Keys'!$B$7,'Peaker Keys'!$B$5)</f>
        <v>6525</v>
      </c>
      <c r="E6508">
        <f>INT(D6508/'Peaker Keys'!$B$6)+1</f>
        <v>272</v>
      </c>
      <c r="F6508">
        <f>MOD(D6508,'Peaker Keys'!$B$6)</f>
        <v>21</v>
      </c>
      <c r="G6508" t="str">
        <f>VLOOKUP(E6508,Clustering!$A$6:$B$370,2,FALSE)</f>
        <v>Summer</v>
      </c>
      <c r="H6508">
        <f>IF('Peaker Keys'!$B$29&gt;0,MAX(0,MIN('Peaker Keys'!$B$10,B6508/'Peaker Keys'!$B$29)),0)</f>
        <v>0</v>
      </c>
      <c r="I6508">
        <f>MAX(0,MIN('Peaker Keys'!$B$10,C6508/'Peaker Keys'!$B$30))</f>
        <v>1.5446075696577051E-2</v>
      </c>
      <c r="J6508">
        <f>IF('Peaker Keys'!$B$31=1,H6508,I6508)</f>
        <v>0</v>
      </c>
    </row>
    <row r="6509" spans="1:10" x14ac:dyDescent="0.25">
      <c r="A6509">
        <v>6503</v>
      </c>
      <c r="B6509">
        <v>0</v>
      </c>
      <c r="C6509">
        <v>1273.2</v>
      </c>
      <c r="D6509">
        <f>MOD(A6509-1+'Peaker Keys'!$B$7,'Peaker Keys'!$B$5)</f>
        <v>6526</v>
      </c>
      <c r="E6509">
        <f>INT(D6509/'Peaker Keys'!$B$6)+1</f>
        <v>272</v>
      </c>
      <c r="F6509">
        <f>MOD(D6509,'Peaker Keys'!$B$6)</f>
        <v>22</v>
      </c>
      <c r="G6509" t="str">
        <f>VLOOKUP(E6509,Clustering!$A$6:$B$370,2,FALSE)</f>
        <v>Summer</v>
      </c>
      <c r="H6509">
        <f>IF('Peaker Keys'!$B$29&gt;0,MAX(0,MIN('Peaker Keys'!$B$10,B6509/'Peaker Keys'!$B$29)),0)</f>
        <v>0</v>
      </c>
      <c r="I6509">
        <f>MAX(0,MIN('Peaker Keys'!$B$10,C6509/'Peaker Keys'!$B$30))</f>
        <v>1.0665406788265037E-2</v>
      </c>
      <c r="J6509">
        <f>IF('Peaker Keys'!$B$31=1,H6509,I6509)</f>
        <v>0</v>
      </c>
    </row>
    <row r="6510" spans="1:10" x14ac:dyDescent="0.25">
      <c r="A6510">
        <v>6504</v>
      </c>
      <c r="B6510">
        <v>0</v>
      </c>
      <c r="C6510">
        <v>1241.3</v>
      </c>
      <c r="D6510">
        <f>MOD(A6510-1+'Peaker Keys'!$B$7,'Peaker Keys'!$B$5)</f>
        <v>6527</v>
      </c>
      <c r="E6510">
        <f>INT(D6510/'Peaker Keys'!$B$6)+1</f>
        <v>272</v>
      </c>
      <c r="F6510">
        <f>MOD(D6510,'Peaker Keys'!$B$6)</f>
        <v>23</v>
      </c>
      <c r="G6510" t="str">
        <f>VLOOKUP(E6510,Clustering!$A$6:$B$370,2,FALSE)</f>
        <v>Summer</v>
      </c>
      <c r="H6510">
        <f>IF('Peaker Keys'!$B$29&gt;0,MAX(0,MIN('Peaker Keys'!$B$10,B6510/'Peaker Keys'!$B$29)),0)</f>
        <v>0</v>
      </c>
      <c r="I6510">
        <f>MAX(0,MIN('Peaker Keys'!$B$10,C6510/'Peaker Keys'!$B$30))</f>
        <v>1.0398185238983183E-2</v>
      </c>
      <c r="J6510">
        <f>IF('Peaker Keys'!$B$31=1,H6510,I6510)</f>
        <v>0</v>
      </c>
    </row>
    <row r="6511" spans="1:10" x14ac:dyDescent="0.25">
      <c r="A6511">
        <v>6505</v>
      </c>
      <c r="B6511">
        <v>0</v>
      </c>
      <c r="C6511">
        <v>1177.7</v>
      </c>
      <c r="D6511">
        <f>MOD(A6511-1+'Peaker Keys'!$B$7,'Peaker Keys'!$B$5)</f>
        <v>6528</v>
      </c>
      <c r="E6511">
        <f>INT(D6511/'Peaker Keys'!$B$6)+1</f>
        <v>273</v>
      </c>
      <c r="F6511">
        <f>MOD(D6511,'Peaker Keys'!$B$6)</f>
        <v>0</v>
      </c>
      <c r="G6511" t="str">
        <f>VLOOKUP(E6511,Clustering!$A$6:$B$370,2,FALSE)</f>
        <v>Summer</v>
      </c>
      <c r="H6511">
        <f>IF('Peaker Keys'!$B$29&gt;0,MAX(0,MIN('Peaker Keys'!$B$10,B6511/'Peaker Keys'!$B$29)),0)</f>
        <v>0</v>
      </c>
      <c r="I6511">
        <f>MAX(0,MIN('Peaker Keys'!$B$10,C6511/'Peaker Keys'!$B$30))</f>
        <v>9.8654175106344128E-3</v>
      </c>
      <c r="J6511">
        <f>IF('Peaker Keys'!$B$31=1,H6511,I6511)</f>
        <v>0</v>
      </c>
    </row>
    <row r="6512" spans="1:10" x14ac:dyDescent="0.25">
      <c r="A6512">
        <v>6506</v>
      </c>
      <c r="B6512">
        <v>0</v>
      </c>
      <c r="C6512">
        <v>1177.7</v>
      </c>
      <c r="D6512">
        <f>MOD(A6512-1+'Peaker Keys'!$B$7,'Peaker Keys'!$B$5)</f>
        <v>6529</v>
      </c>
      <c r="E6512">
        <f>INT(D6512/'Peaker Keys'!$B$6)+1</f>
        <v>273</v>
      </c>
      <c r="F6512">
        <f>MOD(D6512,'Peaker Keys'!$B$6)</f>
        <v>1</v>
      </c>
      <c r="G6512" t="str">
        <f>VLOOKUP(E6512,Clustering!$A$6:$B$370,2,FALSE)</f>
        <v>Summer</v>
      </c>
      <c r="H6512">
        <f>IF('Peaker Keys'!$B$29&gt;0,MAX(0,MIN('Peaker Keys'!$B$10,B6512/'Peaker Keys'!$B$29)),0)</f>
        <v>0</v>
      </c>
      <c r="I6512">
        <f>MAX(0,MIN('Peaker Keys'!$B$10,C6512/'Peaker Keys'!$B$30))</f>
        <v>9.8654175106344128E-3</v>
      </c>
      <c r="J6512">
        <f>IF('Peaker Keys'!$B$31=1,H6512,I6512)</f>
        <v>0</v>
      </c>
    </row>
    <row r="6513" spans="1:10" x14ac:dyDescent="0.25">
      <c r="A6513">
        <v>6507</v>
      </c>
      <c r="B6513">
        <v>0</v>
      </c>
      <c r="C6513">
        <v>1177.7</v>
      </c>
      <c r="D6513">
        <f>MOD(A6513-1+'Peaker Keys'!$B$7,'Peaker Keys'!$B$5)</f>
        <v>6530</v>
      </c>
      <c r="E6513">
        <f>INT(D6513/'Peaker Keys'!$B$6)+1</f>
        <v>273</v>
      </c>
      <c r="F6513">
        <f>MOD(D6513,'Peaker Keys'!$B$6)</f>
        <v>2</v>
      </c>
      <c r="G6513" t="str">
        <f>VLOOKUP(E6513,Clustering!$A$6:$B$370,2,FALSE)</f>
        <v>Summer</v>
      </c>
      <c r="H6513">
        <f>IF('Peaker Keys'!$B$29&gt;0,MAX(0,MIN('Peaker Keys'!$B$10,B6513/'Peaker Keys'!$B$29)),0)</f>
        <v>0</v>
      </c>
      <c r="I6513">
        <f>MAX(0,MIN('Peaker Keys'!$B$10,C6513/'Peaker Keys'!$B$30))</f>
        <v>9.8654175106344128E-3</v>
      </c>
      <c r="J6513">
        <f>IF('Peaker Keys'!$B$31=1,H6513,I6513)</f>
        <v>0</v>
      </c>
    </row>
    <row r="6514" spans="1:10" x14ac:dyDescent="0.25">
      <c r="A6514">
        <v>6508</v>
      </c>
      <c r="B6514">
        <v>0</v>
      </c>
      <c r="C6514">
        <v>1177.7</v>
      </c>
      <c r="D6514">
        <f>MOD(A6514-1+'Peaker Keys'!$B$7,'Peaker Keys'!$B$5)</f>
        <v>6531</v>
      </c>
      <c r="E6514">
        <f>INT(D6514/'Peaker Keys'!$B$6)+1</f>
        <v>273</v>
      </c>
      <c r="F6514">
        <f>MOD(D6514,'Peaker Keys'!$B$6)</f>
        <v>3</v>
      </c>
      <c r="G6514" t="str">
        <f>VLOOKUP(E6514,Clustering!$A$6:$B$370,2,FALSE)</f>
        <v>Summer</v>
      </c>
      <c r="H6514">
        <f>IF('Peaker Keys'!$B$29&gt;0,MAX(0,MIN('Peaker Keys'!$B$10,B6514/'Peaker Keys'!$B$29)),0)</f>
        <v>0</v>
      </c>
      <c r="I6514">
        <f>MAX(0,MIN('Peaker Keys'!$B$10,C6514/'Peaker Keys'!$B$30))</f>
        <v>9.8654175106344128E-3</v>
      </c>
      <c r="J6514">
        <f>IF('Peaker Keys'!$B$31=1,H6514,I6514)</f>
        <v>0</v>
      </c>
    </row>
    <row r="6515" spans="1:10" x14ac:dyDescent="0.25">
      <c r="A6515">
        <v>6509</v>
      </c>
      <c r="B6515">
        <v>0</v>
      </c>
      <c r="C6515">
        <v>1177.7</v>
      </c>
      <c r="D6515">
        <f>MOD(A6515-1+'Peaker Keys'!$B$7,'Peaker Keys'!$B$5)</f>
        <v>6532</v>
      </c>
      <c r="E6515">
        <f>INT(D6515/'Peaker Keys'!$B$6)+1</f>
        <v>273</v>
      </c>
      <c r="F6515">
        <f>MOD(D6515,'Peaker Keys'!$B$6)</f>
        <v>4</v>
      </c>
      <c r="G6515" t="str">
        <f>VLOOKUP(E6515,Clustering!$A$6:$B$370,2,FALSE)</f>
        <v>Summer</v>
      </c>
      <c r="H6515">
        <f>IF('Peaker Keys'!$B$29&gt;0,MAX(0,MIN('Peaker Keys'!$B$10,B6515/'Peaker Keys'!$B$29)),0)</f>
        <v>0</v>
      </c>
      <c r="I6515">
        <f>MAX(0,MIN('Peaker Keys'!$B$10,C6515/'Peaker Keys'!$B$30))</f>
        <v>9.8654175106344128E-3</v>
      </c>
      <c r="J6515">
        <f>IF('Peaker Keys'!$B$31=1,H6515,I6515)</f>
        <v>0</v>
      </c>
    </row>
    <row r="6516" spans="1:10" x14ac:dyDescent="0.25">
      <c r="A6516">
        <v>6510</v>
      </c>
      <c r="B6516">
        <v>0</v>
      </c>
      <c r="C6516">
        <v>1177.7</v>
      </c>
      <c r="D6516">
        <f>MOD(A6516-1+'Peaker Keys'!$B$7,'Peaker Keys'!$B$5)</f>
        <v>6533</v>
      </c>
      <c r="E6516">
        <f>INT(D6516/'Peaker Keys'!$B$6)+1</f>
        <v>273</v>
      </c>
      <c r="F6516">
        <f>MOD(D6516,'Peaker Keys'!$B$6)</f>
        <v>5</v>
      </c>
      <c r="G6516" t="str">
        <f>VLOOKUP(E6516,Clustering!$A$6:$B$370,2,FALSE)</f>
        <v>Summer</v>
      </c>
      <c r="H6516">
        <f>IF('Peaker Keys'!$B$29&gt;0,MAX(0,MIN('Peaker Keys'!$B$10,B6516/'Peaker Keys'!$B$29)),0)</f>
        <v>0</v>
      </c>
      <c r="I6516">
        <f>MAX(0,MIN('Peaker Keys'!$B$10,C6516/'Peaker Keys'!$B$30))</f>
        <v>9.8654175106344128E-3</v>
      </c>
      <c r="J6516">
        <f>IF('Peaker Keys'!$B$31=1,H6516,I6516)</f>
        <v>0</v>
      </c>
    </row>
    <row r="6517" spans="1:10" x14ac:dyDescent="0.25">
      <c r="A6517">
        <v>6511</v>
      </c>
      <c r="B6517">
        <v>0</v>
      </c>
      <c r="C6517">
        <v>1177.7</v>
      </c>
      <c r="D6517">
        <f>MOD(A6517-1+'Peaker Keys'!$B$7,'Peaker Keys'!$B$5)</f>
        <v>6534</v>
      </c>
      <c r="E6517">
        <f>INT(D6517/'Peaker Keys'!$B$6)+1</f>
        <v>273</v>
      </c>
      <c r="F6517">
        <f>MOD(D6517,'Peaker Keys'!$B$6)</f>
        <v>6</v>
      </c>
      <c r="G6517" t="str">
        <f>VLOOKUP(E6517,Clustering!$A$6:$B$370,2,FALSE)</f>
        <v>Summer</v>
      </c>
      <c r="H6517">
        <f>IF('Peaker Keys'!$B$29&gt;0,MAX(0,MIN('Peaker Keys'!$B$10,B6517/'Peaker Keys'!$B$29)),0)</f>
        <v>0</v>
      </c>
      <c r="I6517">
        <f>MAX(0,MIN('Peaker Keys'!$B$10,C6517/'Peaker Keys'!$B$30))</f>
        <v>9.8654175106344128E-3</v>
      </c>
      <c r="J6517">
        <f>IF('Peaker Keys'!$B$31=1,H6517,I6517)</f>
        <v>0</v>
      </c>
    </row>
    <row r="6518" spans="1:10" x14ac:dyDescent="0.25">
      <c r="A6518">
        <v>6512</v>
      </c>
      <c r="B6518">
        <v>0</v>
      </c>
      <c r="C6518">
        <v>1182.5</v>
      </c>
      <c r="D6518">
        <f>MOD(A6518-1+'Peaker Keys'!$B$7,'Peaker Keys'!$B$5)</f>
        <v>6535</v>
      </c>
      <c r="E6518">
        <f>INT(D6518/'Peaker Keys'!$B$6)+1</f>
        <v>273</v>
      </c>
      <c r="F6518">
        <f>MOD(D6518,'Peaker Keys'!$B$6)</f>
        <v>7</v>
      </c>
      <c r="G6518" t="str">
        <f>VLOOKUP(E6518,Clustering!$A$6:$B$370,2,FALSE)</f>
        <v>Summer</v>
      </c>
      <c r="H6518">
        <f>IF('Peaker Keys'!$B$29&gt;0,MAX(0,MIN('Peaker Keys'!$B$10,B6518/'Peaker Keys'!$B$29)),0)</f>
        <v>0</v>
      </c>
      <c r="I6518">
        <f>MAX(0,MIN('Peaker Keys'!$B$10,C6518/'Peaker Keys'!$B$30))</f>
        <v>9.9056263957928107E-3</v>
      </c>
      <c r="J6518">
        <f>IF('Peaker Keys'!$B$31=1,H6518,I6518)</f>
        <v>0</v>
      </c>
    </row>
    <row r="6519" spans="1:10" x14ac:dyDescent="0.25">
      <c r="A6519">
        <v>6513</v>
      </c>
      <c r="B6519">
        <v>0</v>
      </c>
      <c r="C6519">
        <v>1241.3</v>
      </c>
      <c r="D6519">
        <f>MOD(A6519-1+'Peaker Keys'!$B$7,'Peaker Keys'!$B$5)</f>
        <v>6536</v>
      </c>
      <c r="E6519">
        <f>INT(D6519/'Peaker Keys'!$B$6)+1</f>
        <v>273</v>
      </c>
      <c r="F6519">
        <f>MOD(D6519,'Peaker Keys'!$B$6)</f>
        <v>8</v>
      </c>
      <c r="G6519" t="str">
        <f>VLOOKUP(E6519,Clustering!$A$6:$B$370,2,FALSE)</f>
        <v>Summer</v>
      </c>
      <c r="H6519">
        <f>IF('Peaker Keys'!$B$29&gt;0,MAX(0,MIN('Peaker Keys'!$B$10,B6519/'Peaker Keys'!$B$29)),0)</f>
        <v>0</v>
      </c>
      <c r="I6519">
        <f>MAX(0,MIN('Peaker Keys'!$B$10,C6519/'Peaker Keys'!$B$30))</f>
        <v>1.0398185238983183E-2</v>
      </c>
      <c r="J6519">
        <f>IF('Peaker Keys'!$B$31=1,H6519,I6519)</f>
        <v>0</v>
      </c>
    </row>
    <row r="6520" spans="1:10" x14ac:dyDescent="0.25">
      <c r="A6520">
        <v>6514</v>
      </c>
      <c r="B6520">
        <v>0</v>
      </c>
      <c r="C6520">
        <v>1234.3</v>
      </c>
      <c r="D6520">
        <f>MOD(A6520-1+'Peaker Keys'!$B$7,'Peaker Keys'!$B$5)</f>
        <v>6537</v>
      </c>
      <c r="E6520">
        <f>INT(D6520/'Peaker Keys'!$B$6)+1</f>
        <v>273</v>
      </c>
      <c r="F6520">
        <f>MOD(D6520,'Peaker Keys'!$B$6)</f>
        <v>9</v>
      </c>
      <c r="G6520" t="str">
        <f>VLOOKUP(E6520,Clustering!$A$6:$B$370,2,FALSE)</f>
        <v>Summer</v>
      </c>
      <c r="H6520">
        <f>IF('Peaker Keys'!$B$29&gt;0,MAX(0,MIN('Peaker Keys'!$B$10,B6520/'Peaker Keys'!$B$29)),0)</f>
        <v>0</v>
      </c>
      <c r="I6520">
        <f>MAX(0,MIN('Peaker Keys'!$B$10,C6520/'Peaker Keys'!$B$30))</f>
        <v>1.0339547281460519E-2</v>
      </c>
      <c r="J6520">
        <f>IF('Peaker Keys'!$B$31=1,H6520,I6520)</f>
        <v>0</v>
      </c>
    </row>
    <row r="6521" spans="1:10" x14ac:dyDescent="0.25">
      <c r="A6521">
        <v>6515</v>
      </c>
      <c r="B6521">
        <v>0</v>
      </c>
      <c r="C6521">
        <v>1234.3</v>
      </c>
      <c r="D6521">
        <f>MOD(A6521-1+'Peaker Keys'!$B$7,'Peaker Keys'!$B$5)</f>
        <v>6538</v>
      </c>
      <c r="E6521">
        <f>INT(D6521/'Peaker Keys'!$B$6)+1</f>
        <v>273</v>
      </c>
      <c r="F6521">
        <f>MOD(D6521,'Peaker Keys'!$B$6)</f>
        <v>10</v>
      </c>
      <c r="G6521" t="str">
        <f>VLOOKUP(E6521,Clustering!$A$6:$B$370,2,FALSE)</f>
        <v>Summer</v>
      </c>
      <c r="H6521">
        <f>IF('Peaker Keys'!$B$29&gt;0,MAX(0,MIN('Peaker Keys'!$B$10,B6521/'Peaker Keys'!$B$29)),0)</f>
        <v>0</v>
      </c>
      <c r="I6521">
        <f>MAX(0,MIN('Peaker Keys'!$B$10,C6521/'Peaker Keys'!$B$30))</f>
        <v>1.0339547281460519E-2</v>
      </c>
      <c r="J6521">
        <f>IF('Peaker Keys'!$B$31=1,H6521,I6521)</f>
        <v>0</v>
      </c>
    </row>
    <row r="6522" spans="1:10" x14ac:dyDescent="0.25">
      <c r="A6522">
        <v>6516</v>
      </c>
      <c r="B6522">
        <v>0</v>
      </c>
      <c r="C6522">
        <v>1234.3</v>
      </c>
      <c r="D6522">
        <f>MOD(A6522-1+'Peaker Keys'!$B$7,'Peaker Keys'!$B$5)</f>
        <v>6539</v>
      </c>
      <c r="E6522">
        <f>INT(D6522/'Peaker Keys'!$B$6)+1</f>
        <v>273</v>
      </c>
      <c r="F6522">
        <f>MOD(D6522,'Peaker Keys'!$B$6)</f>
        <v>11</v>
      </c>
      <c r="G6522" t="str">
        <f>VLOOKUP(E6522,Clustering!$A$6:$B$370,2,FALSE)</f>
        <v>Summer</v>
      </c>
      <c r="H6522">
        <f>IF('Peaker Keys'!$B$29&gt;0,MAX(0,MIN('Peaker Keys'!$B$10,B6522/'Peaker Keys'!$B$29)),0)</f>
        <v>0</v>
      </c>
      <c r="I6522">
        <f>MAX(0,MIN('Peaker Keys'!$B$10,C6522/'Peaker Keys'!$B$30))</f>
        <v>1.0339547281460519E-2</v>
      </c>
      <c r="J6522">
        <f>IF('Peaker Keys'!$B$31=1,H6522,I6522)</f>
        <v>0</v>
      </c>
    </row>
    <row r="6523" spans="1:10" x14ac:dyDescent="0.25">
      <c r="A6523">
        <v>6517</v>
      </c>
      <c r="B6523">
        <v>0</v>
      </c>
      <c r="C6523">
        <v>1234.3</v>
      </c>
      <c r="D6523">
        <f>MOD(A6523-1+'Peaker Keys'!$B$7,'Peaker Keys'!$B$5)</f>
        <v>6540</v>
      </c>
      <c r="E6523">
        <f>INT(D6523/'Peaker Keys'!$B$6)+1</f>
        <v>273</v>
      </c>
      <c r="F6523">
        <f>MOD(D6523,'Peaker Keys'!$B$6)</f>
        <v>12</v>
      </c>
      <c r="G6523" t="str">
        <f>VLOOKUP(E6523,Clustering!$A$6:$B$370,2,FALSE)</f>
        <v>Summer</v>
      </c>
      <c r="H6523">
        <f>IF('Peaker Keys'!$B$29&gt;0,MAX(0,MIN('Peaker Keys'!$B$10,B6523/'Peaker Keys'!$B$29)),0)</f>
        <v>0</v>
      </c>
      <c r="I6523">
        <f>MAX(0,MIN('Peaker Keys'!$B$10,C6523/'Peaker Keys'!$B$30))</f>
        <v>1.0339547281460519E-2</v>
      </c>
      <c r="J6523">
        <f>IF('Peaker Keys'!$B$31=1,H6523,I6523)</f>
        <v>0</v>
      </c>
    </row>
    <row r="6524" spans="1:10" x14ac:dyDescent="0.25">
      <c r="A6524">
        <v>6518</v>
      </c>
      <c r="B6524">
        <v>0</v>
      </c>
      <c r="C6524">
        <v>1234.3</v>
      </c>
      <c r="D6524">
        <f>MOD(A6524-1+'Peaker Keys'!$B$7,'Peaker Keys'!$B$5)</f>
        <v>6541</v>
      </c>
      <c r="E6524">
        <f>INT(D6524/'Peaker Keys'!$B$6)+1</f>
        <v>273</v>
      </c>
      <c r="F6524">
        <f>MOD(D6524,'Peaker Keys'!$B$6)</f>
        <v>13</v>
      </c>
      <c r="G6524" t="str">
        <f>VLOOKUP(E6524,Clustering!$A$6:$B$370,2,FALSE)</f>
        <v>Summer</v>
      </c>
      <c r="H6524">
        <f>IF('Peaker Keys'!$B$29&gt;0,MAX(0,MIN('Peaker Keys'!$B$10,B6524/'Peaker Keys'!$B$29)),0)</f>
        <v>0</v>
      </c>
      <c r="I6524">
        <f>MAX(0,MIN('Peaker Keys'!$B$10,C6524/'Peaker Keys'!$B$30))</f>
        <v>1.0339547281460519E-2</v>
      </c>
      <c r="J6524">
        <f>IF('Peaker Keys'!$B$31=1,H6524,I6524)</f>
        <v>0</v>
      </c>
    </row>
    <row r="6525" spans="1:10" x14ac:dyDescent="0.25">
      <c r="A6525">
        <v>6519</v>
      </c>
      <c r="B6525">
        <v>0</v>
      </c>
      <c r="C6525">
        <v>1234.3</v>
      </c>
      <c r="D6525">
        <f>MOD(A6525-1+'Peaker Keys'!$B$7,'Peaker Keys'!$B$5)</f>
        <v>6542</v>
      </c>
      <c r="E6525">
        <f>INT(D6525/'Peaker Keys'!$B$6)+1</f>
        <v>273</v>
      </c>
      <c r="F6525">
        <f>MOD(D6525,'Peaker Keys'!$B$6)</f>
        <v>14</v>
      </c>
      <c r="G6525" t="str">
        <f>VLOOKUP(E6525,Clustering!$A$6:$B$370,2,FALSE)</f>
        <v>Summer</v>
      </c>
      <c r="H6525">
        <f>IF('Peaker Keys'!$B$29&gt;0,MAX(0,MIN('Peaker Keys'!$B$10,B6525/'Peaker Keys'!$B$29)),0)</f>
        <v>0</v>
      </c>
      <c r="I6525">
        <f>MAX(0,MIN('Peaker Keys'!$B$10,C6525/'Peaker Keys'!$B$30))</f>
        <v>1.0339547281460519E-2</v>
      </c>
      <c r="J6525">
        <f>IF('Peaker Keys'!$B$31=1,H6525,I6525)</f>
        <v>0</v>
      </c>
    </row>
    <row r="6526" spans="1:10" x14ac:dyDescent="0.25">
      <c r="A6526">
        <v>6520</v>
      </c>
      <c r="B6526">
        <v>0</v>
      </c>
      <c r="C6526">
        <v>1370.7</v>
      </c>
      <c r="D6526">
        <f>MOD(A6526-1+'Peaker Keys'!$B$7,'Peaker Keys'!$B$5)</f>
        <v>6543</v>
      </c>
      <c r="E6526">
        <f>INT(D6526/'Peaker Keys'!$B$6)+1</f>
        <v>273</v>
      </c>
      <c r="F6526">
        <f>MOD(D6526,'Peaker Keys'!$B$6)</f>
        <v>15</v>
      </c>
      <c r="G6526" t="str">
        <f>VLOOKUP(E6526,Clustering!$A$6:$B$370,2,FALSE)</f>
        <v>Summer</v>
      </c>
      <c r="H6526">
        <f>IF('Peaker Keys'!$B$29&gt;0,MAX(0,MIN('Peaker Keys'!$B$10,B6526/'Peaker Keys'!$B$29)),0)</f>
        <v>0</v>
      </c>
      <c r="I6526">
        <f>MAX(0,MIN('Peaker Keys'!$B$10,C6526/'Peaker Keys'!$B$30))</f>
        <v>1.1482149768044993E-2</v>
      </c>
      <c r="J6526">
        <f>IF('Peaker Keys'!$B$31=1,H6526,I6526)</f>
        <v>0</v>
      </c>
    </row>
    <row r="6527" spans="1:10" x14ac:dyDescent="0.25">
      <c r="A6527">
        <v>6521</v>
      </c>
      <c r="B6527">
        <v>0</v>
      </c>
      <c r="C6527">
        <v>1544</v>
      </c>
      <c r="D6527">
        <f>MOD(A6527-1+'Peaker Keys'!$B$7,'Peaker Keys'!$B$5)</f>
        <v>6544</v>
      </c>
      <c r="E6527">
        <f>INT(D6527/'Peaker Keys'!$B$6)+1</f>
        <v>273</v>
      </c>
      <c r="F6527">
        <f>MOD(D6527,'Peaker Keys'!$B$6)</f>
        <v>16</v>
      </c>
      <c r="G6527" t="str">
        <f>VLOOKUP(E6527,Clustering!$A$6:$B$370,2,FALSE)</f>
        <v>Summer</v>
      </c>
      <c r="H6527">
        <f>IF('Peaker Keys'!$B$29&gt;0,MAX(0,MIN('Peaker Keys'!$B$10,B6527/'Peaker Keys'!$B$29)),0)</f>
        <v>0</v>
      </c>
      <c r="I6527">
        <f>MAX(0,MIN('Peaker Keys'!$B$10,C6527/'Peaker Keys'!$B$30))</f>
        <v>1.293385805928465E-2</v>
      </c>
      <c r="J6527">
        <f>IF('Peaker Keys'!$B$31=1,H6527,I6527)</f>
        <v>0</v>
      </c>
    </row>
    <row r="6528" spans="1:10" x14ac:dyDescent="0.25">
      <c r="A6528">
        <v>6522</v>
      </c>
      <c r="B6528">
        <v>0</v>
      </c>
      <c r="C6528">
        <v>2910.1</v>
      </c>
      <c r="D6528">
        <f>MOD(A6528-1+'Peaker Keys'!$B$7,'Peaker Keys'!$B$5)</f>
        <v>6545</v>
      </c>
      <c r="E6528">
        <f>INT(D6528/'Peaker Keys'!$B$6)+1</f>
        <v>273</v>
      </c>
      <c r="F6528">
        <f>MOD(D6528,'Peaker Keys'!$B$6)</f>
        <v>17</v>
      </c>
      <c r="G6528" t="str">
        <f>VLOOKUP(E6528,Clustering!$A$6:$B$370,2,FALSE)</f>
        <v>Summer</v>
      </c>
      <c r="H6528">
        <f>IF('Peaker Keys'!$B$29&gt;0,MAX(0,MIN('Peaker Keys'!$B$10,B6528/'Peaker Keys'!$B$29)),0)</f>
        <v>0</v>
      </c>
      <c r="I6528">
        <f>MAX(0,MIN('Peaker Keys'!$B$10,C6528/'Peaker Keys'!$B$30))</f>
        <v>2.4377474312386179E-2</v>
      </c>
      <c r="J6528">
        <f>IF('Peaker Keys'!$B$31=1,H6528,I6528)</f>
        <v>0</v>
      </c>
    </row>
    <row r="6529" spans="1:10" x14ac:dyDescent="0.25">
      <c r="A6529">
        <v>6523</v>
      </c>
      <c r="B6529">
        <v>0</v>
      </c>
      <c r="C6529">
        <v>1670.4</v>
      </c>
      <c r="D6529">
        <f>MOD(A6529-1+'Peaker Keys'!$B$7,'Peaker Keys'!$B$5)</f>
        <v>6546</v>
      </c>
      <c r="E6529">
        <f>INT(D6529/'Peaker Keys'!$B$6)+1</f>
        <v>273</v>
      </c>
      <c r="F6529">
        <f>MOD(D6529,'Peaker Keys'!$B$6)</f>
        <v>18</v>
      </c>
      <c r="G6529" t="str">
        <f>VLOOKUP(E6529,Clustering!$A$6:$B$370,2,FALSE)</f>
        <v>Summer</v>
      </c>
      <c r="H6529">
        <f>IF('Peaker Keys'!$B$29&gt;0,MAX(0,MIN('Peaker Keys'!$B$10,B6529/'Peaker Keys'!$B$29)),0)</f>
        <v>0</v>
      </c>
      <c r="I6529">
        <f>MAX(0,MIN('Peaker Keys'!$B$10,C6529/'Peaker Keys'!$B$30))</f>
        <v>1.3992692035122462E-2</v>
      </c>
      <c r="J6529">
        <f>IF('Peaker Keys'!$B$31=1,H6529,I6529)</f>
        <v>0</v>
      </c>
    </row>
    <row r="6530" spans="1:10" x14ac:dyDescent="0.25">
      <c r="A6530">
        <v>6524</v>
      </c>
      <c r="B6530">
        <v>0</v>
      </c>
      <c r="C6530">
        <v>1659.7</v>
      </c>
      <c r="D6530">
        <f>MOD(A6530-1+'Peaker Keys'!$B$7,'Peaker Keys'!$B$5)</f>
        <v>6547</v>
      </c>
      <c r="E6530">
        <f>INT(D6530/'Peaker Keys'!$B$6)+1</f>
        <v>273</v>
      </c>
      <c r="F6530">
        <f>MOD(D6530,'Peaker Keys'!$B$6)</f>
        <v>19</v>
      </c>
      <c r="G6530" t="str">
        <f>VLOOKUP(E6530,Clustering!$A$6:$B$370,2,FALSE)</f>
        <v>Summer</v>
      </c>
      <c r="H6530">
        <f>IF('Peaker Keys'!$B$29&gt;0,MAX(0,MIN('Peaker Keys'!$B$10,B6530/'Peaker Keys'!$B$29)),0)</f>
        <v>0</v>
      </c>
      <c r="I6530">
        <f>MAX(0,MIN('Peaker Keys'!$B$10,C6530/'Peaker Keys'!$B$30))</f>
        <v>1.3903059728623532E-2</v>
      </c>
      <c r="J6530">
        <f>IF('Peaker Keys'!$B$31=1,H6530,I6530)</f>
        <v>0</v>
      </c>
    </row>
    <row r="6531" spans="1:10" x14ac:dyDescent="0.25">
      <c r="A6531">
        <v>6525</v>
      </c>
      <c r="B6531">
        <v>0</v>
      </c>
      <c r="C6531">
        <v>1302.4000000000001</v>
      </c>
      <c r="D6531">
        <f>MOD(A6531-1+'Peaker Keys'!$B$7,'Peaker Keys'!$B$5)</f>
        <v>6548</v>
      </c>
      <c r="E6531">
        <f>INT(D6531/'Peaker Keys'!$B$6)+1</f>
        <v>273</v>
      </c>
      <c r="F6531">
        <f>MOD(D6531,'Peaker Keys'!$B$6)</f>
        <v>20</v>
      </c>
      <c r="G6531" t="str">
        <f>VLOOKUP(E6531,Clustering!$A$6:$B$370,2,FALSE)</f>
        <v>Summer</v>
      </c>
      <c r="H6531">
        <f>IF('Peaker Keys'!$B$29&gt;0,MAX(0,MIN('Peaker Keys'!$B$10,B6531/'Peaker Keys'!$B$29)),0)</f>
        <v>0</v>
      </c>
      <c r="I6531">
        <f>MAX(0,MIN('Peaker Keys'!$B$10,C6531/'Peaker Keys'!$B$30))</f>
        <v>1.091001083964529E-2</v>
      </c>
      <c r="J6531">
        <f>IF('Peaker Keys'!$B$31=1,H6531,I6531)</f>
        <v>0</v>
      </c>
    </row>
    <row r="6532" spans="1:10" x14ac:dyDescent="0.25">
      <c r="A6532">
        <v>6526</v>
      </c>
      <c r="B6532">
        <v>0</v>
      </c>
      <c r="C6532">
        <v>224.6</v>
      </c>
      <c r="D6532">
        <f>MOD(A6532-1+'Peaker Keys'!$B$7,'Peaker Keys'!$B$5)</f>
        <v>6549</v>
      </c>
      <c r="E6532">
        <f>INT(D6532/'Peaker Keys'!$B$6)+1</f>
        <v>273</v>
      </c>
      <c r="F6532">
        <f>MOD(D6532,'Peaker Keys'!$B$6)</f>
        <v>21</v>
      </c>
      <c r="G6532" t="str">
        <f>VLOOKUP(E6532,Clustering!$A$6:$B$370,2,FALSE)</f>
        <v>Summer</v>
      </c>
      <c r="H6532">
        <f>IF('Peaker Keys'!$B$29&gt;0,MAX(0,MIN('Peaker Keys'!$B$10,B6532/'Peaker Keys'!$B$29)),0)</f>
        <v>0</v>
      </c>
      <c r="I6532">
        <f>MAX(0,MIN('Peaker Keys'!$B$10,C6532/'Peaker Keys'!$B$30))</f>
        <v>1.8814407513700337E-3</v>
      </c>
      <c r="J6532">
        <f>IF('Peaker Keys'!$B$31=1,H6532,I6532)</f>
        <v>0</v>
      </c>
    </row>
    <row r="6533" spans="1:10" x14ac:dyDescent="0.25">
      <c r="A6533">
        <v>6527</v>
      </c>
      <c r="B6533">
        <v>0</v>
      </c>
      <c r="C6533">
        <v>176.8</v>
      </c>
      <c r="D6533">
        <f>MOD(A6533-1+'Peaker Keys'!$B$7,'Peaker Keys'!$B$5)</f>
        <v>6550</v>
      </c>
      <c r="E6533">
        <f>INT(D6533/'Peaker Keys'!$B$6)+1</f>
        <v>273</v>
      </c>
      <c r="F6533">
        <f>MOD(D6533,'Peaker Keys'!$B$6)</f>
        <v>22</v>
      </c>
      <c r="G6533" t="str">
        <f>VLOOKUP(E6533,Clustering!$A$6:$B$370,2,FALSE)</f>
        <v>Summer</v>
      </c>
      <c r="H6533">
        <f>IF('Peaker Keys'!$B$29&gt;0,MAX(0,MIN('Peaker Keys'!$B$10,B6533/'Peaker Keys'!$B$29)),0)</f>
        <v>0</v>
      </c>
      <c r="I6533">
        <f>MAX(0,MIN('Peaker Keys'!$B$10,C6533/'Peaker Keys'!$B$30))</f>
        <v>1.4810272700009886E-3</v>
      </c>
      <c r="J6533">
        <f>IF('Peaker Keys'!$B$31=1,H6533,I6533)</f>
        <v>0</v>
      </c>
    </row>
    <row r="6534" spans="1:10" x14ac:dyDescent="0.25">
      <c r="A6534">
        <v>6528</v>
      </c>
      <c r="B6534">
        <v>0</v>
      </c>
      <c r="C6534">
        <v>176.8</v>
      </c>
      <c r="D6534">
        <f>MOD(A6534-1+'Peaker Keys'!$B$7,'Peaker Keys'!$B$5)</f>
        <v>6551</v>
      </c>
      <c r="E6534">
        <f>INT(D6534/'Peaker Keys'!$B$6)+1</f>
        <v>273</v>
      </c>
      <c r="F6534">
        <f>MOD(D6534,'Peaker Keys'!$B$6)</f>
        <v>23</v>
      </c>
      <c r="G6534" t="str">
        <f>VLOOKUP(E6534,Clustering!$A$6:$B$370,2,FALSE)</f>
        <v>Summer</v>
      </c>
      <c r="H6534">
        <f>IF('Peaker Keys'!$B$29&gt;0,MAX(0,MIN('Peaker Keys'!$B$10,B6534/'Peaker Keys'!$B$29)),0)</f>
        <v>0</v>
      </c>
      <c r="I6534">
        <f>MAX(0,MIN('Peaker Keys'!$B$10,C6534/'Peaker Keys'!$B$30))</f>
        <v>1.4810272700009886E-3</v>
      </c>
      <c r="J6534">
        <f>IF('Peaker Keys'!$B$31=1,H6534,I6534)</f>
        <v>0</v>
      </c>
    </row>
    <row r="6535" spans="1:10" x14ac:dyDescent="0.25">
      <c r="A6535">
        <v>6529</v>
      </c>
      <c r="B6535">
        <v>0</v>
      </c>
      <c r="C6535">
        <v>176.8</v>
      </c>
      <c r="D6535">
        <f>MOD(A6535-1+'Peaker Keys'!$B$7,'Peaker Keys'!$B$5)</f>
        <v>6552</v>
      </c>
      <c r="E6535">
        <f>INT(D6535/'Peaker Keys'!$B$6)+1</f>
        <v>274</v>
      </c>
      <c r="F6535">
        <f>MOD(D6535,'Peaker Keys'!$B$6)</f>
        <v>0</v>
      </c>
      <c r="G6535" t="str">
        <f>VLOOKUP(E6535,Clustering!$A$6:$B$370,2,FALSE)</f>
        <v>Winter</v>
      </c>
      <c r="H6535">
        <f>IF('Peaker Keys'!$B$29&gt;0,MAX(0,MIN('Peaker Keys'!$B$10,B6535/'Peaker Keys'!$B$29)),0)</f>
        <v>0</v>
      </c>
      <c r="I6535">
        <f>MAX(0,MIN('Peaker Keys'!$B$10,C6535/'Peaker Keys'!$B$30))</f>
        <v>1.4810272700009886E-3</v>
      </c>
      <c r="J6535">
        <f>IF('Peaker Keys'!$B$31=1,H6535,I6535)</f>
        <v>0</v>
      </c>
    </row>
    <row r="6536" spans="1:10" x14ac:dyDescent="0.25">
      <c r="A6536">
        <v>6530</v>
      </c>
      <c r="B6536">
        <v>0</v>
      </c>
      <c r="C6536">
        <v>113.1</v>
      </c>
      <c r="D6536">
        <f>MOD(A6536-1+'Peaker Keys'!$B$7,'Peaker Keys'!$B$5)</f>
        <v>6553</v>
      </c>
      <c r="E6536">
        <f>INT(D6536/'Peaker Keys'!$B$6)+1</f>
        <v>274</v>
      </c>
      <c r="F6536">
        <f>MOD(D6536,'Peaker Keys'!$B$6)</f>
        <v>1</v>
      </c>
      <c r="G6536" t="str">
        <f>VLOOKUP(E6536,Clustering!$A$6:$B$370,2,FALSE)</f>
        <v>Winter</v>
      </c>
      <c r="H6536">
        <f>IF('Peaker Keys'!$B$29&gt;0,MAX(0,MIN('Peaker Keys'!$B$10,B6536/'Peaker Keys'!$B$29)),0)</f>
        <v>0</v>
      </c>
      <c r="I6536">
        <f>MAX(0,MIN('Peaker Keys'!$B$10,C6536/'Peaker Keys'!$B$30))</f>
        <v>9.4742185654474989E-4</v>
      </c>
      <c r="J6536">
        <f>IF('Peaker Keys'!$B$31=1,H6536,I6536)</f>
        <v>0</v>
      </c>
    </row>
    <row r="6537" spans="1:10" x14ac:dyDescent="0.25">
      <c r="A6537">
        <v>6531</v>
      </c>
      <c r="B6537">
        <v>0</v>
      </c>
      <c r="C6537">
        <v>113.1</v>
      </c>
      <c r="D6537">
        <f>MOD(A6537-1+'Peaker Keys'!$B$7,'Peaker Keys'!$B$5)</f>
        <v>6554</v>
      </c>
      <c r="E6537">
        <f>INT(D6537/'Peaker Keys'!$B$6)+1</f>
        <v>274</v>
      </c>
      <c r="F6537">
        <f>MOD(D6537,'Peaker Keys'!$B$6)</f>
        <v>2</v>
      </c>
      <c r="G6537" t="str">
        <f>VLOOKUP(E6537,Clustering!$A$6:$B$370,2,FALSE)</f>
        <v>Winter</v>
      </c>
      <c r="H6537">
        <f>IF('Peaker Keys'!$B$29&gt;0,MAX(0,MIN('Peaker Keys'!$B$10,B6537/'Peaker Keys'!$B$29)),0)</f>
        <v>0</v>
      </c>
      <c r="I6537">
        <f>MAX(0,MIN('Peaker Keys'!$B$10,C6537/'Peaker Keys'!$B$30))</f>
        <v>9.4742185654474989E-4</v>
      </c>
      <c r="J6537">
        <f>IF('Peaker Keys'!$B$31=1,H6537,I6537)</f>
        <v>0</v>
      </c>
    </row>
    <row r="6538" spans="1:10" x14ac:dyDescent="0.25">
      <c r="A6538">
        <v>6532</v>
      </c>
      <c r="B6538">
        <v>0</v>
      </c>
      <c r="C6538">
        <v>113.1</v>
      </c>
      <c r="D6538">
        <f>MOD(A6538-1+'Peaker Keys'!$B$7,'Peaker Keys'!$B$5)</f>
        <v>6555</v>
      </c>
      <c r="E6538">
        <f>INT(D6538/'Peaker Keys'!$B$6)+1</f>
        <v>274</v>
      </c>
      <c r="F6538">
        <f>MOD(D6538,'Peaker Keys'!$B$6)</f>
        <v>3</v>
      </c>
      <c r="G6538" t="str">
        <f>VLOOKUP(E6538,Clustering!$A$6:$B$370,2,FALSE)</f>
        <v>Winter</v>
      </c>
      <c r="H6538">
        <f>IF('Peaker Keys'!$B$29&gt;0,MAX(0,MIN('Peaker Keys'!$B$10,B6538/'Peaker Keys'!$B$29)),0)</f>
        <v>0</v>
      </c>
      <c r="I6538">
        <f>MAX(0,MIN('Peaker Keys'!$B$10,C6538/'Peaker Keys'!$B$30))</f>
        <v>9.4742185654474989E-4</v>
      </c>
      <c r="J6538">
        <f>IF('Peaker Keys'!$B$31=1,H6538,I6538)</f>
        <v>0</v>
      </c>
    </row>
    <row r="6539" spans="1:10" x14ac:dyDescent="0.25">
      <c r="A6539">
        <v>6533</v>
      </c>
      <c r="B6539">
        <v>0</v>
      </c>
      <c r="C6539">
        <v>113.1</v>
      </c>
      <c r="D6539">
        <f>MOD(A6539-1+'Peaker Keys'!$B$7,'Peaker Keys'!$B$5)</f>
        <v>6556</v>
      </c>
      <c r="E6539">
        <f>INT(D6539/'Peaker Keys'!$B$6)+1</f>
        <v>274</v>
      </c>
      <c r="F6539">
        <f>MOD(D6539,'Peaker Keys'!$B$6)</f>
        <v>4</v>
      </c>
      <c r="G6539" t="str">
        <f>VLOOKUP(E6539,Clustering!$A$6:$B$370,2,FALSE)</f>
        <v>Winter</v>
      </c>
      <c r="H6539">
        <f>IF('Peaker Keys'!$B$29&gt;0,MAX(0,MIN('Peaker Keys'!$B$10,B6539/'Peaker Keys'!$B$29)),0)</f>
        <v>0</v>
      </c>
      <c r="I6539">
        <f>MAX(0,MIN('Peaker Keys'!$B$10,C6539/'Peaker Keys'!$B$30))</f>
        <v>9.4742185654474989E-4</v>
      </c>
      <c r="J6539">
        <f>IF('Peaker Keys'!$B$31=1,H6539,I6539)</f>
        <v>0</v>
      </c>
    </row>
    <row r="6540" spans="1:10" x14ac:dyDescent="0.25">
      <c r="A6540">
        <v>6534</v>
      </c>
      <c r="B6540">
        <v>0</v>
      </c>
      <c r="C6540">
        <v>113.1</v>
      </c>
      <c r="D6540">
        <f>MOD(A6540-1+'Peaker Keys'!$B$7,'Peaker Keys'!$B$5)</f>
        <v>6557</v>
      </c>
      <c r="E6540">
        <f>INT(D6540/'Peaker Keys'!$B$6)+1</f>
        <v>274</v>
      </c>
      <c r="F6540">
        <f>MOD(D6540,'Peaker Keys'!$B$6)</f>
        <v>5</v>
      </c>
      <c r="G6540" t="str">
        <f>VLOOKUP(E6540,Clustering!$A$6:$B$370,2,FALSE)</f>
        <v>Winter</v>
      </c>
      <c r="H6540">
        <f>IF('Peaker Keys'!$B$29&gt;0,MAX(0,MIN('Peaker Keys'!$B$10,B6540/'Peaker Keys'!$B$29)),0)</f>
        <v>0</v>
      </c>
      <c r="I6540">
        <f>MAX(0,MIN('Peaker Keys'!$B$10,C6540/'Peaker Keys'!$B$30))</f>
        <v>9.4742185654474989E-4</v>
      </c>
      <c r="J6540">
        <f>IF('Peaker Keys'!$B$31=1,H6540,I6540)</f>
        <v>0</v>
      </c>
    </row>
    <row r="6541" spans="1:10" x14ac:dyDescent="0.25">
      <c r="A6541">
        <v>6535</v>
      </c>
      <c r="B6541">
        <v>0</v>
      </c>
      <c r="C6541">
        <v>113.1</v>
      </c>
      <c r="D6541">
        <f>MOD(A6541-1+'Peaker Keys'!$B$7,'Peaker Keys'!$B$5)</f>
        <v>6558</v>
      </c>
      <c r="E6541">
        <f>INT(D6541/'Peaker Keys'!$B$6)+1</f>
        <v>274</v>
      </c>
      <c r="F6541">
        <f>MOD(D6541,'Peaker Keys'!$B$6)</f>
        <v>6</v>
      </c>
      <c r="G6541" t="str">
        <f>VLOOKUP(E6541,Clustering!$A$6:$B$370,2,FALSE)</f>
        <v>Winter</v>
      </c>
      <c r="H6541">
        <f>IF('Peaker Keys'!$B$29&gt;0,MAX(0,MIN('Peaker Keys'!$B$10,B6541/'Peaker Keys'!$B$29)),0)</f>
        <v>0</v>
      </c>
      <c r="I6541">
        <f>MAX(0,MIN('Peaker Keys'!$B$10,C6541/'Peaker Keys'!$B$30))</f>
        <v>9.4742185654474989E-4</v>
      </c>
      <c r="J6541">
        <f>IF('Peaker Keys'!$B$31=1,H6541,I6541)</f>
        <v>0</v>
      </c>
    </row>
    <row r="6542" spans="1:10" x14ac:dyDescent="0.25">
      <c r="A6542">
        <v>6536</v>
      </c>
      <c r="B6542">
        <v>0</v>
      </c>
      <c r="C6542">
        <v>113.1</v>
      </c>
      <c r="D6542">
        <f>MOD(A6542-1+'Peaker Keys'!$B$7,'Peaker Keys'!$B$5)</f>
        <v>6559</v>
      </c>
      <c r="E6542">
        <f>INT(D6542/'Peaker Keys'!$B$6)+1</f>
        <v>274</v>
      </c>
      <c r="F6542">
        <f>MOD(D6542,'Peaker Keys'!$B$6)</f>
        <v>7</v>
      </c>
      <c r="G6542" t="str">
        <f>VLOOKUP(E6542,Clustering!$A$6:$B$370,2,FALSE)</f>
        <v>Winter</v>
      </c>
      <c r="H6542">
        <f>IF('Peaker Keys'!$B$29&gt;0,MAX(0,MIN('Peaker Keys'!$B$10,B6542/'Peaker Keys'!$B$29)),0)</f>
        <v>0</v>
      </c>
      <c r="I6542">
        <f>MAX(0,MIN('Peaker Keys'!$B$10,C6542/'Peaker Keys'!$B$30))</f>
        <v>9.4742185654474989E-4</v>
      </c>
      <c r="J6542">
        <f>IF('Peaker Keys'!$B$31=1,H6542,I6542)</f>
        <v>0</v>
      </c>
    </row>
    <row r="6543" spans="1:10" x14ac:dyDescent="0.25">
      <c r="A6543">
        <v>6537</v>
      </c>
      <c r="B6543">
        <v>0</v>
      </c>
      <c r="C6543">
        <v>106.1</v>
      </c>
      <c r="D6543">
        <f>MOD(A6543-1+'Peaker Keys'!$B$7,'Peaker Keys'!$B$5)</f>
        <v>6560</v>
      </c>
      <c r="E6543">
        <f>INT(D6543/'Peaker Keys'!$B$6)+1</f>
        <v>274</v>
      </c>
      <c r="F6543">
        <f>MOD(D6543,'Peaker Keys'!$B$6)</f>
        <v>8</v>
      </c>
      <c r="G6543" t="str">
        <f>VLOOKUP(E6543,Clustering!$A$6:$B$370,2,FALSE)</f>
        <v>Winter</v>
      </c>
      <c r="H6543">
        <f>IF('Peaker Keys'!$B$29&gt;0,MAX(0,MIN('Peaker Keys'!$B$10,B6543/'Peaker Keys'!$B$29)),0)</f>
        <v>0</v>
      </c>
      <c r="I6543">
        <f>MAX(0,MIN('Peaker Keys'!$B$10,C6543/'Peaker Keys'!$B$30))</f>
        <v>8.8878389902208635E-4</v>
      </c>
      <c r="J6543">
        <f>IF('Peaker Keys'!$B$31=1,H6543,I6543)</f>
        <v>0</v>
      </c>
    </row>
    <row r="6544" spans="1:10" x14ac:dyDescent="0.25">
      <c r="A6544">
        <v>6538</v>
      </c>
      <c r="B6544">
        <v>0</v>
      </c>
      <c r="C6544">
        <v>106.1</v>
      </c>
      <c r="D6544">
        <f>MOD(A6544-1+'Peaker Keys'!$B$7,'Peaker Keys'!$B$5)</f>
        <v>6561</v>
      </c>
      <c r="E6544">
        <f>INT(D6544/'Peaker Keys'!$B$6)+1</f>
        <v>274</v>
      </c>
      <c r="F6544">
        <f>MOD(D6544,'Peaker Keys'!$B$6)</f>
        <v>9</v>
      </c>
      <c r="G6544" t="str">
        <f>VLOOKUP(E6544,Clustering!$A$6:$B$370,2,FALSE)</f>
        <v>Winter</v>
      </c>
      <c r="H6544">
        <f>IF('Peaker Keys'!$B$29&gt;0,MAX(0,MIN('Peaker Keys'!$B$10,B6544/'Peaker Keys'!$B$29)),0)</f>
        <v>0</v>
      </c>
      <c r="I6544">
        <f>MAX(0,MIN('Peaker Keys'!$B$10,C6544/'Peaker Keys'!$B$30))</f>
        <v>8.8878389902208635E-4</v>
      </c>
      <c r="J6544">
        <f>IF('Peaker Keys'!$B$31=1,H6544,I6544)</f>
        <v>0</v>
      </c>
    </row>
    <row r="6545" spans="1:10" x14ac:dyDescent="0.25">
      <c r="A6545">
        <v>6539</v>
      </c>
      <c r="B6545">
        <v>0</v>
      </c>
      <c r="C6545">
        <v>110.8</v>
      </c>
      <c r="D6545">
        <f>MOD(A6545-1+'Peaker Keys'!$B$7,'Peaker Keys'!$B$5)</f>
        <v>6562</v>
      </c>
      <c r="E6545">
        <f>INT(D6545/'Peaker Keys'!$B$6)+1</f>
        <v>274</v>
      </c>
      <c r="F6545">
        <f>MOD(D6545,'Peaker Keys'!$B$6)</f>
        <v>10</v>
      </c>
      <c r="G6545" t="str">
        <f>VLOOKUP(E6545,Clustering!$A$6:$B$370,2,FALSE)</f>
        <v>Winter</v>
      </c>
      <c r="H6545">
        <f>IF('Peaker Keys'!$B$29&gt;0,MAX(0,MIN('Peaker Keys'!$B$10,B6545/'Peaker Keys'!$B$29)),0)</f>
        <v>0</v>
      </c>
      <c r="I6545">
        <f>MAX(0,MIN('Peaker Keys'!$B$10,C6545/'Peaker Keys'!$B$30))</f>
        <v>9.2815509907301754E-4</v>
      </c>
      <c r="J6545">
        <f>IF('Peaker Keys'!$B$31=1,H6545,I6545)</f>
        <v>0</v>
      </c>
    </row>
    <row r="6546" spans="1:10" x14ac:dyDescent="0.25">
      <c r="A6546">
        <v>6540</v>
      </c>
      <c r="B6546">
        <v>0</v>
      </c>
      <c r="C6546">
        <v>110.8</v>
      </c>
      <c r="D6546">
        <f>MOD(A6546-1+'Peaker Keys'!$B$7,'Peaker Keys'!$B$5)</f>
        <v>6563</v>
      </c>
      <c r="E6546">
        <f>INT(D6546/'Peaker Keys'!$B$6)+1</f>
        <v>274</v>
      </c>
      <c r="F6546">
        <f>MOD(D6546,'Peaker Keys'!$B$6)</f>
        <v>11</v>
      </c>
      <c r="G6546" t="str">
        <f>VLOOKUP(E6546,Clustering!$A$6:$B$370,2,FALSE)</f>
        <v>Winter</v>
      </c>
      <c r="H6546">
        <f>IF('Peaker Keys'!$B$29&gt;0,MAX(0,MIN('Peaker Keys'!$B$10,B6546/'Peaker Keys'!$B$29)),0)</f>
        <v>0</v>
      </c>
      <c r="I6546">
        <f>MAX(0,MIN('Peaker Keys'!$B$10,C6546/'Peaker Keys'!$B$30))</f>
        <v>9.2815509907301754E-4</v>
      </c>
      <c r="J6546">
        <f>IF('Peaker Keys'!$B$31=1,H6546,I6546)</f>
        <v>0</v>
      </c>
    </row>
    <row r="6547" spans="1:10" x14ac:dyDescent="0.25">
      <c r="A6547">
        <v>6541</v>
      </c>
      <c r="B6547">
        <v>0</v>
      </c>
      <c r="C6547">
        <v>124.4</v>
      </c>
      <c r="D6547">
        <f>MOD(A6547-1+'Peaker Keys'!$B$7,'Peaker Keys'!$B$5)</f>
        <v>6564</v>
      </c>
      <c r="E6547">
        <f>INT(D6547/'Peaker Keys'!$B$6)+1</f>
        <v>274</v>
      </c>
      <c r="F6547">
        <f>MOD(D6547,'Peaker Keys'!$B$6)</f>
        <v>12</v>
      </c>
      <c r="G6547" t="str">
        <f>VLOOKUP(E6547,Clustering!$A$6:$B$370,2,FALSE)</f>
        <v>Winter</v>
      </c>
      <c r="H6547">
        <f>IF('Peaker Keys'!$B$29&gt;0,MAX(0,MIN('Peaker Keys'!$B$10,B6547/'Peaker Keys'!$B$29)),0)</f>
        <v>0</v>
      </c>
      <c r="I6547">
        <f>MAX(0,MIN('Peaker Keys'!$B$10,C6547/'Peaker Keys'!$B$30))</f>
        <v>1.0420802736884783E-3</v>
      </c>
      <c r="J6547">
        <f>IF('Peaker Keys'!$B$31=1,H6547,I6547)</f>
        <v>0</v>
      </c>
    </row>
    <row r="6548" spans="1:10" x14ac:dyDescent="0.25">
      <c r="A6548">
        <v>6542</v>
      </c>
      <c r="B6548">
        <v>0</v>
      </c>
      <c r="C6548">
        <v>169.7</v>
      </c>
      <c r="D6548">
        <f>MOD(A6548-1+'Peaker Keys'!$B$7,'Peaker Keys'!$B$5)</f>
        <v>6565</v>
      </c>
      <c r="E6548">
        <f>INT(D6548/'Peaker Keys'!$B$6)+1</f>
        <v>274</v>
      </c>
      <c r="F6548">
        <f>MOD(D6548,'Peaker Keys'!$B$6)</f>
        <v>13</v>
      </c>
      <c r="G6548" t="str">
        <f>VLOOKUP(E6548,Clustering!$A$6:$B$370,2,FALSE)</f>
        <v>Winter</v>
      </c>
      <c r="H6548">
        <f>IF('Peaker Keys'!$B$29&gt;0,MAX(0,MIN('Peaker Keys'!$B$10,B6548/'Peaker Keys'!$B$29)),0)</f>
        <v>0</v>
      </c>
      <c r="I6548">
        <f>MAX(0,MIN('Peaker Keys'!$B$10,C6548/'Peaker Keys'!$B$30))</f>
        <v>1.421551627370858E-3</v>
      </c>
      <c r="J6548">
        <f>IF('Peaker Keys'!$B$31=1,H6548,I6548)</f>
        <v>0</v>
      </c>
    </row>
    <row r="6549" spans="1:10" x14ac:dyDescent="0.25">
      <c r="A6549">
        <v>6543</v>
      </c>
      <c r="B6549">
        <v>0</v>
      </c>
      <c r="C6549">
        <v>106.1</v>
      </c>
      <c r="D6549">
        <f>MOD(A6549-1+'Peaker Keys'!$B$7,'Peaker Keys'!$B$5)</f>
        <v>6566</v>
      </c>
      <c r="E6549">
        <f>INT(D6549/'Peaker Keys'!$B$6)+1</f>
        <v>274</v>
      </c>
      <c r="F6549">
        <f>MOD(D6549,'Peaker Keys'!$B$6)</f>
        <v>14</v>
      </c>
      <c r="G6549" t="str">
        <f>VLOOKUP(E6549,Clustering!$A$6:$B$370,2,FALSE)</f>
        <v>Winter</v>
      </c>
      <c r="H6549">
        <f>IF('Peaker Keys'!$B$29&gt;0,MAX(0,MIN('Peaker Keys'!$B$10,B6549/'Peaker Keys'!$B$29)),0)</f>
        <v>0</v>
      </c>
      <c r="I6549">
        <f>MAX(0,MIN('Peaker Keys'!$B$10,C6549/'Peaker Keys'!$B$30))</f>
        <v>8.8878389902208635E-4</v>
      </c>
      <c r="J6549">
        <f>IF('Peaker Keys'!$B$31=1,H6549,I6549)</f>
        <v>0</v>
      </c>
    </row>
    <row r="6550" spans="1:10" x14ac:dyDescent="0.25">
      <c r="A6550">
        <v>6544</v>
      </c>
      <c r="B6550">
        <v>0</v>
      </c>
      <c r="C6550">
        <v>169.7</v>
      </c>
      <c r="D6550">
        <f>MOD(A6550-1+'Peaker Keys'!$B$7,'Peaker Keys'!$B$5)</f>
        <v>6567</v>
      </c>
      <c r="E6550">
        <f>INT(D6550/'Peaker Keys'!$B$6)+1</f>
        <v>274</v>
      </c>
      <c r="F6550">
        <f>MOD(D6550,'Peaker Keys'!$B$6)</f>
        <v>15</v>
      </c>
      <c r="G6550" t="str">
        <f>VLOOKUP(E6550,Clustering!$A$6:$B$370,2,FALSE)</f>
        <v>Winter</v>
      </c>
      <c r="H6550">
        <f>IF('Peaker Keys'!$B$29&gt;0,MAX(0,MIN('Peaker Keys'!$B$10,B6550/'Peaker Keys'!$B$29)),0)</f>
        <v>0</v>
      </c>
      <c r="I6550">
        <f>MAX(0,MIN('Peaker Keys'!$B$10,C6550/'Peaker Keys'!$B$30))</f>
        <v>1.421551627370858E-3</v>
      </c>
      <c r="J6550">
        <f>IF('Peaker Keys'!$B$31=1,H6550,I6550)</f>
        <v>0</v>
      </c>
    </row>
    <row r="6551" spans="1:10" x14ac:dyDescent="0.25">
      <c r="A6551">
        <v>6545</v>
      </c>
      <c r="B6551">
        <v>0</v>
      </c>
      <c r="C6551">
        <v>169.7</v>
      </c>
      <c r="D6551">
        <f>MOD(A6551-1+'Peaker Keys'!$B$7,'Peaker Keys'!$B$5)</f>
        <v>6568</v>
      </c>
      <c r="E6551">
        <f>INT(D6551/'Peaker Keys'!$B$6)+1</f>
        <v>274</v>
      </c>
      <c r="F6551">
        <f>MOD(D6551,'Peaker Keys'!$B$6)</f>
        <v>16</v>
      </c>
      <c r="G6551" t="str">
        <f>VLOOKUP(E6551,Clustering!$A$6:$B$370,2,FALSE)</f>
        <v>Winter</v>
      </c>
      <c r="H6551">
        <f>IF('Peaker Keys'!$B$29&gt;0,MAX(0,MIN('Peaker Keys'!$B$10,B6551/'Peaker Keys'!$B$29)),0)</f>
        <v>0</v>
      </c>
      <c r="I6551">
        <f>MAX(0,MIN('Peaker Keys'!$B$10,C6551/'Peaker Keys'!$B$30))</f>
        <v>1.421551627370858E-3</v>
      </c>
      <c r="J6551">
        <f>IF('Peaker Keys'!$B$31=1,H6551,I6551)</f>
        <v>0</v>
      </c>
    </row>
    <row r="6552" spans="1:10" x14ac:dyDescent="0.25">
      <c r="A6552">
        <v>6546</v>
      </c>
      <c r="B6552">
        <v>0</v>
      </c>
      <c r="C6552">
        <v>169.7</v>
      </c>
      <c r="D6552">
        <f>MOD(A6552-1+'Peaker Keys'!$B$7,'Peaker Keys'!$B$5)</f>
        <v>6569</v>
      </c>
      <c r="E6552">
        <f>INT(D6552/'Peaker Keys'!$B$6)+1</f>
        <v>274</v>
      </c>
      <c r="F6552">
        <f>MOD(D6552,'Peaker Keys'!$B$6)</f>
        <v>17</v>
      </c>
      <c r="G6552" t="str">
        <f>VLOOKUP(E6552,Clustering!$A$6:$B$370,2,FALSE)</f>
        <v>Winter</v>
      </c>
      <c r="H6552">
        <f>IF('Peaker Keys'!$B$29&gt;0,MAX(0,MIN('Peaker Keys'!$B$10,B6552/'Peaker Keys'!$B$29)),0)</f>
        <v>0</v>
      </c>
      <c r="I6552">
        <f>MAX(0,MIN('Peaker Keys'!$B$10,C6552/'Peaker Keys'!$B$30))</f>
        <v>1.421551627370858E-3</v>
      </c>
      <c r="J6552">
        <f>IF('Peaker Keys'!$B$31=1,H6552,I6552)</f>
        <v>0</v>
      </c>
    </row>
    <row r="6553" spans="1:10" x14ac:dyDescent="0.25">
      <c r="A6553">
        <v>6547</v>
      </c>
      <c r="B6553">
        <v>0</v>
      </c>
      <c r="C6553">
        <v>169.7</v>
      </c>
      <c r="D6553">
        <f>MOD(A6553-1+'Peaker Keys'!$B$7,'Peaker Keys'!$B$5)</f>
        <v>6570</v>
      </c>
      <c r="E6553">
        <f>INT(D6553/'Peaker Keys'!$B$6)+1</f>
        <v>274</v>
      </c>
      <c r="F6553">
        <f>MOD(D6553,'Peaker Keys'!$B$6)</f>
        <v>18</v>
      </c>
      <c r="G6553" t="str">
        <f>VLOOKUP(E6553,Clustering!$A$6:$B$370,2,FALSE)</f>
        <v>Winter</v>
      </c>
      <c r="H6553">
        <f>IF('Peaker Keys'!$B$29&gt;0,MAX(0,MIN('Peaker Keys'!$B$10,B6553/'Peaker Keys'!$B$29)),0)</f>
        <v>0</v>
      </c>
      <c r="I6553">
        <f>MAX(0,MIN('Peaker Keys'!$B$10,C6553/'Peaker Keys'!$B$30))</f>
        <v>1.421551627370858E-3</v>
      </c>
      <c r="J6553">
        <f>IF('Peaker Keys'!$B$31=1,H6553,I6553)</f>
        <v>0</v>
      </c>
    </row>
    <row r="6554" spans="1:10" x14ac:dyDescent="0.25">
      <c r="A6554">
        <v>6548</v>
      </c>
      <c r="B6554">
        <v>0</v>
      </c>
      <c r="C6554">
        <v>169.7</v>
      </c>
      <c r="D6554">
        <f>MOD(A6554-1+'Peaker Keys'!$B$7,'Peaker Keys'!$B$5)</f>
        <v>6571</v>
      </c>
      <c r="E6554">
        <f>INT(D6554/'Peaker Keys'!$B$6)+1</f>
        <v>274</v>
      </c>
      <c r="F6554">
        <f>MOD(D6554,'Peaker Keys'!$B$6)</f>
        <v>19</v>
      </c>
      <c r="G6554" t="str">
        <f>VLOOKUP(E6554,Clustering!$A$6:$B$370,2,FALSE)</f>
        <v>Winter</v>
      </c>
      <c r="H6554">
        <f>IF('Peaker Keys'!$B$29&gt;0,MAX(0,MIN('Peaker Keys'!$B$10,B6554/'Peaker Keys'!$B$29)),0)</f>
        <v>0</v>
      </c>
      <c r="I6554">
        <f>MAX(0,MIN('Peaker Keys'!$B$10,C6554/'Peaker Keys'!$B$30))</f>
        <v>1.421551627370858E-3</v>
      </c>
      <c r="J6554">
        <f>IF('Peaker Keys'!$B$31=1,H6554,I6554)</f>
        <v>0</v>
      </c>
    </row>
    <row r="6555" spans="1:10" x14ac:dyDescent="0.25">
      <c r="A6555">
        <v>6549</v>
      </c>
      <c r="B6555">
        <v>0</v>
      </c>
      <c r="C6555">
        <v>176.8</v>
      </c>
      <c r="D6555">
        <f>MOD(A6555-1+'Peaker Keys'!$B$7,'Peaker Keys'!$B$5)</f>
        <v>6572</v>
      </c>
      <c r="E6555">
        <f>INT(D6555/'Peaker Keys'!$B$6)+1</f>
        <v>274</v>
      </c>
      <c r="F6555">
        <f>MOD(D6555,'Peaker Keys'!$B$6)</f>
        <v>20</v>
      </c>
      <c r="G6555" t="str">
        <f>VLOOKUP(E6555,Clustering!$A$6:$B$370,2,FALSE)</f>
        <v>Winter</v>
      </c>
      <c r="H6555">
        <f>IF('Peaker Keys'!$B$29&gt;0,MAX(0,MIN('Peaker Keys'!$B$10,B6555/'Peaker Keys'!$B$29)),0)</f>
        <v>0</v>
      </c>
      <c r="I6555">
        <f>MAX(0,MIN('Peaker Keys'!$B$10,C6555/'Peaker Keys'!$B$30))</f>
        <v>1.4810272700009886E-3</v>
      </c>
      <c r="J6555">
        <f>IF('Peaker Keys'!$B$31=1,H6555,I6555)</f>
        <v>0</v>
      </c>
    </row>
    <row r="6556" spans="1:10" x14ac:dyDescent="0.25">
      <c r="A6556">
        <v>6550</v>
      </c>
      <c r="B6556">
        <v>0</v>
      </c>
      <c r="C6556">
        <v>176.8</v>
      </c>
      <c r="D6556">
        <f>MOD(A6556-1+'Peaker Keys'!$B$7,'Peaker Keys'!$B$5)</f>
        <v>6573</v>
      </c>
      <c r="E6556">
        <f>INT(D6556/'Peaker Keys'!$B$6)+1</f>
        <v>274</v>
      </c>
      <c r="F6556">
        <f>MOD(D6556,'Peaker Keys'!$B$6)</f>
        <v>21</v>
      </c>
      <c r="G6556" t="str">
        <f>VLOOKUP(E6556,Clustering!$A$6:$B$370,2,FALSE)</f>
        <v>Winter</v>
      </c>
      <c r="H6556">
        <f>IF('Peaker Keys'!$B$29&gt;0,MAX(0,MIN('Peaker Keys'!$B$10,B6556/'Peaker Keys'!$B$29)),0)</f>
        <v>0</v>
      </c>
      <c r="I6556">
        <f>MAX(0,MIN('Peaker Keys'!$B$10,C6556/'Peaker Keys'!$B$30))</f>
        <v>1.4810272700009886E-3</v>
      </c>
      <c r="J6556">
        <f>IF('Peaker Keys'!$B$31=1,H6556,I6556)</f>
        <v>0</v>
      </c>
    </row>
    <row r="6557" spans="1:10" x14ac:dyDescent="0.25">
      <c r="A6557">
        <v>6551</v>
      </c>
      <c r="B6557">
        <v>0</v>
      </c>
      <c r="C6557">
        <v>176.8</v>
      </c>
      <c r="D6557">
        <f>MOD(A6557-1+'Peaker Keys'!$B$7,'Peaker Keys'!$B$5)</f>
        <v>6574</v>
      </c>
      <c r="E6557">
        <f>INT(D6557/'Peaker Keys'!$B$6)+1</f>
        <v>274</v>
      </c>
      <c r="F6557">
        <f>MOD(D6557,'Peaker Keys'!$B$6)</f>
        <v>22</v>
      </c>
      <c r="G6557" t="str">
        <f>VLOOKUP(E6557,Clustering!$A$6:$B$370,2,FALSE)</f>
        <v>Winter</v>
      </c>
      <c r="H6557">
        <f>IF('Peaker Keys'!$B$29&gt;0,MAX(0,MIN('Peaker Keys'!$B$10,B6557/'Peaker Keys'!$B$29)),0)</f>
        <v>0</v>
      </c>
      <c r="I6557">
        <f>MAX(0,MIN('Peaker Keys'!$B$10,C6557/'Peaker Keys'!$B$30))</f>
        <v>1.4810272700009886E-3</v>
      </c>
      <c r="J6557">
        <f>IF('Peaker Keys'!$B$31=1,H6557,I6557)</f>
        <v>0</v>
      </c>
    </row>
    <row r="6558" spans="1:10" x14ac:dyDescent="0.25">
      <c r="A6558">
        <v>6552</v>
      </c>
      <c r="B6558">
        <v>0</v>
      </c>
      <c r="C6558">
        <v>176.8</v>
      </c>
      <c r="D6558">
        <f>MOD(A6558-1+'Peaker Keys'!$B$7,'Peaker Keys'!$B$5)</f>
        <v>6575</v>
      </c>
      <c r="E6558">
        <f>INT(D6558/'Peaker Keys'!$B$6)+1</f>
        <v>274</v>
      </c>
      <c r="F6558">
        <f>MOD(D6558,'Peaker Keys'!$B$6)</f>
        <v>23</v>
      </c>
      <c r="G6558" t="str">
        <f>VLOOKUP(E6558,Clustering!$A$6:$B$370,2,FALSE)</f>
        <v>Winter</v>
      </c>
      <c r="H6558">
        <f>IF('Peaker Keys'!$B$29&gt;0,MAX(0,MIN('Peaker Keys'!$B$10,B6558/'Peaker Keys'!$B$29)),0)</f>
        <v>0</v>
      </c>
      <c r="I6558">
        <f>MAX(0,MIN('Peaker Keys'!$B$10,C6558/'Peaker Keys'!$B$30))</f>
        <v>1.4810272700009886E-3</v>
      </c>
      <c r="J6558">
        <f>IF('Peaker Keys'!$B$31=1,H6558,I6558)</f>
        <v>0</v>
      </c>
    </row>
    <row r="6559" spans="1:10" x14ac:dyDescent="0.25">
      <c r="A6559">
        <v>6553</v>
      </c>
      <c r="B6559">
        <v>0</v>
      </c>
      <c r="C6559">
        <v>159.1</v>
      </c>
      <c r="D6559">
        <f>MOD(A6559-1+'Peaker Keys'!$B$7,'Peaker Keys'!$B$5)</f>
        <v>6576</v>
      </c>
      <c r="E6559">
        <f>INT(D6559/'Peaker Keys'!$B$6)+1</f>
        <v>275</v>
      </c>
      <c r="F6559">
        <f>MOD(D6559,'Peaker Keys'!$B$6)</f>
        <v>0</v>
      </c>
      <c r="G6559" t="str">
        <f>VLOOKUP(E6559,Clustering!$A$6:$B$370,2,FALSE)</f>
        <v>Spring</v>
      </c>
      <c r="H6559">
        <f>IF('Peaker Keys'!$B$29&gt;0,MAX(0,MIN('Peaker Keys'!$B$10,B6559/'Peaker Keys'!$B$29)),0)</f>
        <v>0</v>
      </c>
      <c r="I6559">
        <f>MAX(0,MIN('Peaker Keys'!$B$10,C6559/'Peaker Keys'!$B$30))</f>
        <v>1.3327570059793962E-3</v>
      </c>
      <c r="J6559">
        <f>IF('Peaker Keys'!$B$31=1,H6559,I6559)</f>
        <v>0</v>
      </c>
    </row>
    <row r="6560" spans="1:10" x14ac:dyDescent="0.25">
      <c r="A6560">
        <v>6554</v>
      </c>
      <c r="B6560">
        <v>0</v>
      </c>
      <c r="C6560">
        <v>159.1</v>
      </c>
      <c r="D6560">
        <f>MOD(A6560-1+'Peaker Keys'!$B$7,'Peaker Keys'!$B$5)</f>
        <v>6577</v>
      </c>
      <c r="E6560">
        <f>INT(D6560/'Peaker Keys'!$B$6)+1</f>
        <v>275</v>
      </c>
      <c r="F6560">
        <f>MOD(D6560,'Peaker Keys'!$B$6)</f>
        <v>1</v>
      </c>
      <c r="G6560" t="str">
        <f>VLOOKUP(E6560,Clustering!$A$6:$B$370,2,FALSE)</f>
        <v>Spring</v>
      </c>
      <c r="H6560">
        <f>IF('Peaker Keys'!$B$29&gt;0,MAX(0,MIN('Peaker Keys'!$B$10,B6560/'Peaker Keys'!$B$29)),0)</f>
        <v>0</v>
      </c>
      <c r="I6560">
        <f>MAX(0,MIN('Peaker Keys'!$B$10,C6560/'Peaker Keys'!$B$30))</f>
        <v>1.3327570059793962E-3</v>
      </c>
      <c r="J6560">
        <f>IF('Peaker Keys'!$B$31=1,H6560,I6560)</f>
        <v>0</v>
      </c>
    </row>
    <row r="6561" spans="1:10" x14ac:dyDescent="0.25">
      <c r="A6561">
        <v>6555</v>
      </c>
      <c r="B6561">
        <v>0</v>
      </c>
      <c r="C6561">
        <v>106.2</v>
      </c>
      <c r="D6561">
        <f>MOD(A6561-1+'Peaker Keys'!$B$7,'Peaker Keys'!$B$5)</f>
        <v>6578</v>
      </c>
      <c r="E6561">
        <f>INT(D6561/'Peaker Keys'!$B$6)+1</f>
        <v>275</v>
      </c>
      <c r="F6561">
        <f>MOD(D6561,'Peaker Keys'!$B$6)</f>
        <v>2</v>
      </c>
      <c r="G6561" t="str">
        <f>VLOOKUP(E6561,Clustering!$A$6:$B$370,2,FALSE)</f>
        <v>Spring</v>
      </c>
      <c r="H6561">
        <f>IF('Peaker Keys'!$B$29&gt;0,MAX(0,MIN('Peaker Keys'!$B$10,B6561/'Peaker Keys'!$B$29)),0)</f>
        <v>0</v>
      </c>
      <c r="I6561">
        <f>MAX(0,MIN('Peaker Keys'!$B$10,C6561/'Peaker Keys'!$B$30))</f>
        <v>8.8962158412955305E-4</v>
      </c>
      <c r="J6561">
        <f>IF('Peaker Keys'!$B$31=1,H6561,I6561)</f>
        <v>0</v>
      </c>
    </row>
    <row r="6562" spans="1:10" x14ac:dyDescent="0.25">
      <c r="A6562">
        <v>6556</v>
      </c>
      <c r="B6562">
        <v>0</v>
      </c>
      <c r="C6562">
        <v>95.5</v>
      </c>
      <c r="D6562">
        <f>MOD(A6562-1+'Peaker Keys'!$B$7,'Peaker Keys'!$B$5)</f>
        <v>6579</v>
      </c>
      <c r="E6562">
        <f>INT(D6562/'Peaker Keys'!$B$6)+1</f>
        <v>275</v>
      </c>
      <c r="F6562">
        <f>MOD(D6562,'Peaker Keys'!$B$6)</f>
        <v>3</v>
      </c>
      <c r="G6562" t="str">
        <f>VLOOKUP(E6562,Clustering!$A$6:$B$370,2,FALSE)</f>
        <v>Spring</v>
      </c>
      <c r="H6562">
        <f>IF('Peaker Keys'!$B$29&gt;0,MAX(0,MIN('Peaker Keys'!$B$10,B6562/'Peaker Keys'!$B$29)),0)</f>
        <v>0</v>
      </c>
      <c r="I6562">
        <f>MAX(0,MIN('Peaker Keys'!$B$10,C6562/'Peaker Keys'!$B$30))</f>
        <v>7.9998927763062441E-4</v>
      </c>
      <c r="J6562">
        <f>IF('Peaker Keys'!$B$31=1,H6562,I6562)</f>
        <v>0</v>
      </c>
    </row>
    <row r="6563" spans="1:10" x14ac:dyDescent="0.25">
      <c r="A6563">
        <v>6557</v>
      </c>
      <c r="B6563">
        <v>0</v>
      </c>
      <c r="C6563">
        <v>95.5</v>
      </c>
      <c r="D6563">
        <f>MOD(A6563-1+'Peaker Keys'!$B$7,'Peaker Keys'!$B$5)</f>
        <v>6580</v>
      </c>
      <c r="E6563">
        <f>INT(D6563/'Peaker Keys'!$B$6)+1</f>
        <v>275</v>
      </c>
      <c r="F6563">
        <f>MOD(D6563,'Peaker Keys'!$B$6)</f>
        <v>4</v>
      </c>
      <c r="G6563" t="str">
        <f>VLOOKUP(E6563,Clustering!$A$6:$B$370,2,FALSE)</f>
        <v>Spring</v>
      </c>
      <c r="H6563">
        <f>IF('Peaker Keys'!$B$29&gt;0,MAX(0,MIN('Peaker Keys'!$B$10,B6563/'Peaker Keys'!$B$29)),0)</f>
        <v>0</v>
      </c>
      <c r="I6563">
        <f>MAX(0,MIN('Peaker Keys'!$B$10,C6563/'Peaker Keys'!$B$30))</f>
        <v>7.9998927763062441E-4</v>
      </c>
      <c r="J6563">
        <f>IF('Peaker Keys'!$B$31=1,H6563,I6563)</f>
        <v>0</v>
      </c>
    </row>
    <row r="6564" spans="1:10" x14ac:dyDescent="0.25">
      <c r="A6564">
        <v>6558</v>
      </c>
      <c r="B6564">
        <v>0</v>
      </c>
      <c r="C6564">
        <v>95.5</v>
      </c>
      <c r="D6564">
        <f>MOD(A6564-1+'Peaker Keys'!$B$7,'Peaker Keys'!$B$5)</f>
        <v>6581</v>
      </c>
      <c r="E6564">
        <f>INT(D6564/'Peaker Keys'!$B$6)+1</f>
        <v>275</v>
      </c>
      <c r="F6564">
        <f>MOD(D6564,'Peaker Keys'!$B$6)</f>
        <v>5</v>
      </c>
      <c r="G6564" t="str">
        <f>VLOOKUP(E6564,Clustering!$A$6:$B$370,2,FALSE)</f>
        <v>Spring</v>
      </c>
      <c r="H6564">
        <f>IF('Peaker Keys'!$B$29&gt;0,MAX(0,MIN('Peaker Keys'!$B$10,B6564/'Peaker Keys'!$B$29)),0)</f>
        <v>0</v>
      </c>
      <c r="I6564">
        <f>MAX(0,MIN('Peaker Keys'!$B$10,C6564/'Peaker Keys'!$B$30))</f>
        <v>7.9998927763062441E-4</v>
      </c>
      <c r="J6564">
        <f>IF('Peaker Keys'!$B$31=1,H6564,I6564)</f>
        <v>0</v>
      </c>
    </row>
    <row r="6565" spans="1:10" x14ac:dyDescent="0.25">
      <c r="A6565">
        <v>6559</v>
      </c>
      <c r="B6565">
        <v>0</v>
      </c>
      <c r="C6565">
        <v>95.5</v>
      </c>
      <c r="D6565">
        <f>MOD(A6565-1+'Peaker Keys'!$B$7,'Peaker Keys'!$B$5)</f>
        <v>6582</v>
      </c>
      <c r="E6565">
        <f>INT(D6565/'Peaker Keys'!$B$6)+1</f>
        <v>275</v>
      </c>
      <c r="F6565">
        <f>MOD(D6565,'Peaker Keys'!$B$6)</f>
        <v>6</v>
      </c>
      <c r="G6565" t="str">
        <f>VLOOKUP(E6565,Clustering!$A$6:$B$370,2,FALSE)</f>
        <v>Spring</v>
      </c>
      <c r="H6565">
        <f>IF('Peaker Keys'!$B$29&gt;0,MAX(0,MIN('Peaker Keys'!$B$10,B6565/'Peaker Keys'!$B$29)),0)</f>
        <v>0</v>
      </c>
      <c r="I6565">
        <f>MAX(0,MIN('Peaker Keys'!$B$10,C6565/'Peaker Keys'!$B$30))</f>
        <v>7.9998927763062441E-4</v>
      </c>
      <c r="J6565">
        <f>IF('Peaker Keys'!$B$31=1,H6565,I6565)</f>
        <v>0</v>
      </c>
    </row>
    <row r="6566" spans="1:10" x14ac:dyDescent="0.25">
      <c r="A6566">
        <v>6560</v>
      </c>
      <c r="B6566">
        <v>0</v>
      </c>
      <c r="C6566">
        <v>95.5</v>
      </c>
      <c r="D6566">
        <f>MOD(A6566-1+'Peaker Keys'!$B$7,'Peaker Keys'!$B$5)</f>
        <v>6583</v>
      </c>
      <c r="E6566">
        <f>INT(D6566/'Peaker Keys'!$B$6)+1</f>
        <v>275</v>
      </c>
      <c r="F6566">
        <f>MOD(D6566,'Peaker Keys'!$B$6)</f>
        <v>7</v>
      </c>
      <c r="G6566" t="str">
        <f>VLOOKUP(E6566,Clustering!$A$6:$B$370,2,FALSE)</f>
        <v>Spring</v>
      </c>
      <c r="H6566">
        <f>IF('Peaker Keys'!$B$29&gt;0,MAX(0,MIN('Peaker Keys'!$B$10,B6566/'Peaker Keys'!$B$29)),0)</f>
        <v>0</v>
      </c>
      <c r="I6566">
        <f>MAX(0,MIN('Peaker Keys'!$B$10,C6566/'Peaker Keys'!$B$30))</f>
        <v>7.9998927763062441E-4</v>
      </c>
      <c r="J6566">
        <f>IF('Peaker Keys'!$B$31=1,H6566,I6566)</f>
        <v>0</v>
      </c>
    </row>
    <row r="6567" spans="1:10" x14ac:dyDescent="0.25">
      <c r="A6567">
        <v>6561</v>
      </c>
      <c r="B6567">
        <v>0</v>
      </c>
      <c r="C6567">
        <v>95.5</v>
      </c>
      <c r="D6567">
        <f>MOD(A6567-1+'Peaker Keys'!$B$7,'Peaker Keys'!$B$5)</f>
        <v>6584</v>
      </c>
      <c r="E6567">
        <f>INT(D6567/'Peaker Keys'!$B$6)+1</f>
        <v>275</v>
      </c>
      <c r="F6567">
        <f>MOD(D6567,'Peaker Keys'!$B$6)</f>
        <v>8</v>
      </c>
      <c r="G6567" t="str">
        <f>VLOOKUP(E6567,Clustering!$A$6:$B$370,2,FALSE)</f>
        <v>Spring</v>
      </c>
      <c r="H6567">
        <f>IF('Peaker Keys'!$B$29&gt;0,MAX(0,MIN('Peaker Keys'!$B$10,B6567/'Peaker Keys'!$B$29)),0)</f>
        <v>0</v>
      </c>
      <c r="I6567">
        <f>MAX(0,MIN('Peaker Keys'!$B$10,C6567/'Peaker Keys'!$B$30))</f>
        <v>7.9998927763062441E-4</v>
      </c>
      <c r="J6567">
        <f>IF('Peaker Keys'!$B$31=1,H6567,I6567)</f>
        <v>0</v>
      </c>
    </row>
    <row r="6568" spans="1:10" x14ac:dyDescent="0.25">
      <c r="A6568">
        <v>6562</v>
      </c>
      <c r="B6568">
        <v>0</v>
      </c>
      <c r="C6568">
        <v>95.5</v>
      </c>
      <c r="D6568">
        <f>MOD(A6568-1+'Peaker Keys'!$B$7,'Peaker Keys'!$B$5)</f>
        <v>6585</v>
      </c>
      <c r="E6568">
        <f>INT(D6568/'Peaker Keys'!$B$6)+1</f>
        <v>275</v>
      </c>
      <c r="F6568">
        <f>MOD(D6568,'Peaker Keys'!$B$6)</f>
        <v>9</v>
      </c>
      <c r="G6568" t="str">
        <f>VLOOKUP(E6568,Clustering!$A$6:$B$370,2,FALSE)</f>
        <v>Spring</v>
      </c>
      <c r="H6568">
        <f>IF('Peaker Keys'!$B$29&gt;0,MAX(0,MIN('Peaker Keys'!$B$10,B6568/'Peaker Keys'!$B$29)),0)</f>
        <v>0</v>
      </c>
      <c r="I6568">
        <f>MAX(0,MIN('Peaker Keys'!$B$10,C6568/'Peaker Keys'!$B$30))</f>
        <v>7.9998927763062441E-4</v>
      </c>
      <c r="J6568">
        <f>IF('Peaker Keys'!$B$31=1,H6568,I6568)</f>
        <v>0</v>
      </c>
    </row>
    <row r="6569" spans="1:10" x14ac:dyDescent="0.25">
      <c r="A6569">
        <v>6563</v>
      </c>
      <c r="B6569">
        <v>0</v>
      </c>
      <c r="C6569">
        <v>95.5</v>
      </c>
      <c r="D6569">
        <f>MOD(A6569-1+'Peaker Keys'!$B$7,'Peaker Keys'!$B$5)</f>
        <v>6586</v>
      </c>
      <c r="E6569">
        <f>INT(D6569/'Peaker Keys'!$B$6)+1</f>
        <v>275</v>
      </c>
      <c r="F6569">
        <f>MOD(D6569,'Peaker Keys'!$B$6)</f>
        <v>10</v>
      </c>
      <c r="G6569" t="str">
        <f>VLOOKUP(E6569,Clustering!$A$6:$B$370,2,FALSE)</f>
        <v>Spring</v>
      </c>
      <c r="H6569">
        <f>IF('Peaker Keys'!$B$29&gt;0,MAX(0,MIN('Peaker Keys'!$B$10,B6569/'Peaker Keys'!$B$29)),0)</f>
        <v>0</v>
      </c>
      <c r="I6569">
        <f>MAX(0,MIN('Peaker Keys'!$B$10,C6569/'Peaker Keys'!$B$30))</f>
        <v>7.9998927763062441E-4</v>
      </c>
      <c r="J6569">
        <f>IF('Peaker Keys'!$B$31=1,H6569,I6569)</f>
        <v>0</v>
      </c>
    </row>
    <row r="6570" spans="1:10" x14ac:dyDescent="0.25">
      <c r="A6570">
        <v>6564</v>
      </c>
      <c r="B6570">
        <v>0</v>
      </c>
      <c r="C6570">
        <v>95.5</v>
      </c>
      <c r="D6570">
        <f>MOD(A6570-1+'Peaker Keys'!$B$7,'Peaker Keys'!$B$5)</f>
        <v>6587</v>
      </c>
      <c r="E6570">
        <f>INT(D6570/'Peaker Keys'!$B$6)+1</f>
        <v>275</v>
      </c>
      <c r="F6570">
        <f>MOD(D6570,'Peaker Keys'!$B$6)</f>
        <v>11</v>
      </c>
      <c r="G6570" t="str">
        <f>VLOOKUP(E6570,Clustering!$A$6:$B$370,2,FALSE)</f>
        <v>Spring</v>
      </c>
      <c r="H6570">
        <f>IF('Peaker Keys'!$B$29&gt;0,MAX(0,MIN('Peaker Keys'!$B$10,B6570/'Peaker Keys'!$B$29)),0)</f>
        <v>0</v>
      </c>
      <c r="I6570">
        <f>MAX(0,MIN('Peaker Keys'!$B$10,C6570/'Peaker Keys'!$B$30))</f>
        <v>7.9998927763062441E-4</v>
      </c>
      <c r="J6570">
        <f>IF('Peaker Keys'!$B$31=1,H6570,I6570)</f>
        <v>0</v>
      </c>
    </row>
    <row r="6571" spans="1:10" x14ac:dyDescent="0.25">
      <c r="A6571">
        <v>6565</v>
      </c>
      <c r="B6571">
        <v>0</v>
      </c>
      <c r="C6571">
        <v>95.5</v>
      </c>
      <c r="D6571">
        <f>MOD(A6571-1+'Peaker Keys'!$B$7,'Peaker Keys'!$B$5)</f>
        <v>6588</v>
      </c>
      <c r="E6571">
        <f>INT(D6571/'Peaker Keys'!$B$6)+1</f>
        <v>275</v>
      </c>
      <c r="F6571">
        <f>MOD(D6571,'Peaker Keys'!$B$6)</f>
        <v>12</v>
      </c>
      <c r="G6571" t="str">
        <f>VLOOKUP(E6571,Clustering!$A$6:$B$370,2,FALSE)</f>
        <v>Spring</v>
      </c>
      <c r="H6571">
        <f>IF('Peaker Keys'!$B$29&gt;0,MAX(0,MIN('Peaker Keys'!$B$10,B6571/'Peaker Keys'!$B$29)),0)</f>
        <v>0</v>
      </c>
      <c r="I6571">
        <f>MAX(0,MIN('Peaker Keys'!$B$10,C6571/'Peaker Keys'!$B$30))</f>
        <v>7.9998927763062441E-4</v>
      </c>
      <c r="J6571">
        <f>IF('Peaker Keys'!$B$31=1,H6571,I6571)</f>
        <v>0</v>
      </c>
    </row>
    <row r="6572" spans="1:10" x14ac:dyDescent="0.25">
      <c r="A6572">
        <v>6566</v>
      </c>
      <c r="B6572">
        <v>0</v>
      </c>
      <c r="C6572">
        <v>95.5</v>
      </c>
      <c r="D6572">
        <f>MOD(A6572-1+'Peaker Keys'!$B$7,'Peaker Keys'!$B$5)</f>
        <v>6589</v>
      </c>
      <c r="E6572">
        <f>INT(D6572/'Peaker Keys'!$B$6)+1</f>
        <v>275</v>
      </c>
      <c r="F6572">
        <f>MOD(D6572,'Peaker Keys'!$B$6)</f>
        <v>13</v>
      </c>
      <c r="G6572" t="str">
        <f>VLOOKUP(E6572,Clustering!$A$6:$B$370,2,FALSE)</f>
        <v>Spring</v>
      </c>
      <c r="H6572">
        <f>IF('Peaker Keys'!$B$29&gt;0,MAX(0,MIN('Peaker Keys'!$B$10,B6572/'Peaker Keys'!$B$29)),0)</f>
        <v>0</v>
      </c>
      <c r="I6572">
        <f>MAX(0,MIN('Peaker Keys'!$B$10,C6572/'Peaker Keys'!$B$30))</f>
        <v>7.9998927763062441E-4</v>
      </c>
      <c r="J6572">
        <f>IF('Peaker Keys'!$B$31=1,H6572,I6572)</f>
        <v>0</v>
      </c>
    </row>
    <row r="6573" spans="1:10" x14ac:dyDescent="0.25">
      <c r="A6573">
        <v>6567</v>
      </c>
      <c r="B6573">
        <v>0</v>
      </c>
      <c r="C6573">
        <v>95.5</v>
      </c>
      <c r="D6573">
        <f>MOD(A6573-1+'Peaker Keys'!$B$7,'Peaker Keys'!$B$5)</f>
        <v>6590</v>
      </c>
      <c r="E6573">
        <f>INT(D6573/'Peaker Keys'!$B$6)+1</f>
        <v>275</v>
      </c>
      <c r="F6573">
        <f>MOD(D6573,'Peaker Keys'!$B$6)</f>
        <v>14</v>
      </c>
      <c r="G6573" t="str">
        <f>VLOOKUP(E6573,Clustering!$A$6:$B$370,2,FALSE)</f>
        <v>Spring</v>
      </c>
      <c r="H6573">
        <f>IF('Peaker Keys'!$B$29&gt;0,MAX(0,MIN('Peaker Keys'!$B$10,B6573/'Peaker Keys'!$B$29)),0)</f>
        <v>0</v>
      </c>
      <c r="I6573">
        <f>MAX(0,MIN('Peaker Keys'!$B$10,C6573/'Peaker Keys'!$B$30))</f>
        <v>7.9998927763062441E-4</v>
      </c>
      <c r="J6573">
        <f>IF('Peaker Keys'!$B$31=1,H6573,I6573)</f>
        <v>0</v>
      </c>
    </row>
    <row r="6574" spans="1:10" x14ac:dyDescent="0.25">
      <c r="A6574">
        <v>6568</v>
      </c>
      <c r="B6574">
        <v>0</v>
      </c>
      <c r="C6574">
        <v>95.5</v>
      </c>
      <c r="D6574">
        <f>MOD(A6574-1+'Peaker Keys'!$B$7,'Peaker Keys'!$B$5)</f>
        <v>6591</v>
      </c>
      <c r="E6574">
        <f>INT(D6574/'Peaker Keys'!$B$6)+1</f>
        <v>275</v>
      </c>
      <c r="F6574">
        <f>MOD(D6574,'Peaker Keys'!$B$6)</f>
        <v>15</v>
      </c>
      <c r="G6574" t="str">
        <f>VLOOKUP(E6574,Clustering!$A$6:$B$370,2,FALSE)</f>
        <v>Spring</v>
      </c>
      <c r="H6574">
        <f>IF('Peaker Keys'!$B$29&gt;0,MAX(0,MIN('Peaker Keys'!$B$10,B6574/'Peaker Keys'!$B$29)),0)</f>
        <v>0</v>
      </c>
      <c r="I6574">
        <f>MAX(0,MIN('Peaker Keys'!$B$10,C6574/'Peaker Keys'!$B$30))</f>
        <v>7.9998927763062441E-4</v>
      </c>
      <c r="J6574">
        <f>IF('Peaker Keys'!$B$31=1,H6574,I6574)</f>
        <v>0</v>
      </c>
    </row>
    <row r="6575" spans="1:10" x14ac:dyDescent="0.25">
      <c r="A6575">
        <v>6569</v>
      </c>
      <c r="B6575">
        <v>0</v>
      </c>
      <c r="C6575">
        <v>159.1</v>
      </c>
      <c r="D6575">
        <f>MOD(A6575-1+'Peaker Keys'!$B$7,'Peaker Keys'!$B$5)</f>
        <v>6592</v>
      </c>
      <c r="E6575">
        <f>INT(D6575/'Peaker Keys'!$B$6)+1</f>
        <v>275</v>
      </c>
      <c r="F6575">
        <f>MOD(D6575,'Peaker Keys'!$B$6)</f>
        <v>16</v>
      </c>
      <c r="G6575" t="str">
        <f>VLOOKUP(E6575,Clustering!$A$6:$B$370,2,FALSE)</f>
        <v>Spring</v>
      </c>
      <c r="H6575">
        <f>IF('Peaker Keys'!$B$29&gt;0,MAX(0,MIN('Peaker Keys'!$B$10,B6575/'Peaker Keys'!$B$29)),0)</f>
        <v>0</v>
      </c>
      <c r="I6575">
        <f>MAX(0,MIN('Peaker Keys'!$B$10,C6575/'Peaker Keys'!$B$30))</f>
        <v>1.3327570059793962E-3</v>
      </c>
      <c r="J6575">
        <f>IF('Peaker Keys'!$B$31=1,H6575,I6575)</f>
        <v>0</v>
      </c>
    </row>
    <row r="6576" spans="1:10" x14ac:dyDescent="0.25">
      <c r="A6576">
        <v>6570</v>
      </c>
      <c r="B6576">
        <v>0</v>
      </c>
      <c r="C6576">
        <v>159.1</v>
      </c>
      <c r="D6576">
        <f>MOD(A6576-1+'Peaker Keys'!$B$7,'Peaker Keys'!$B$5)</f>
        <v>6593</v>
      </c>
      <c r="E6576">
        <f>INT(D6576/'Peaker Keys'!$B$6)+1</f>
        <v>275</v>
      </c>
      <c r="F6576">
        <f>MOD(D6576,'Peaker Keys'!$B$6)</f>
        <v>17</v>
      </c>
      <c r="G6576" t="str">
        <f>VLOOKUP(E6576,Clustering!$A$6:$B$370,2,FALSE)</f>
        <v>Spring</v>
      </c>
      <c r="H6576">
        <f>IF('Peaker Keys'!$B$29&gt;0,MAX(0,MIN('Peaker Keys'!$B$10,B6576/'Peaker Keys'!$B$29)),0)</f>
        <v>0</v>
      </c>
      <c r="I6576">
        <f>MAX(0,MIN('Peaker Keys'!$B$10,C6576/'Peaker Keys'!$B$30))</f>
        <v>1.3327570059793962E-3</v>
      </c>
      <c r="J6576">
        <f>IF('Peaker Keys'!$B$31=1,H6576,I6576)</f>
        <v>0</v>
      </c>
    </row>
    <row r="6577" spans="1:10" x14ac:dyDescent="0.25">
      <c r="A6577">
        <v>6571</v>
      </c>
      <c r="B6577">
        <v>0</v>
      </c>
      <c r="C6577">
        <v>159.1</v>
      </c>
      <c r="D6577">
        <f>MOD(A6577-1+'Peaker Keys'!$B$7,'Peaker Keys'!$B$5)</f>
        <v>6594</v>
      </c>
      <c r="E6577">
        <f>INT(D6577/'Peaker Keys'!$B$6)+1</f>
        <v>275</v>
      </c>
      <c r="F6577">
        <f>MOD(D6577,'Peaker Keys'!$B$6)</f>
        <v>18</v>
      </c>
      <c r="G6577" t="str">
        <f>VLOOKUP(E6577,Clustering!$A$6:$B$370,2,FALSE)</f>
        <v>Spring</v>
      </c>
      <c r="H6577">
        <f>IF('Peaker Keys'!$B$29&gt;0,MAX(0,MIN('Peaker Keys'!$B$10,B6577/'Peaker Keys'!$B$29)),0)</f>
        <v>0</v>
      </c>
      <c r="I6577">
        <f>MAX(0,MIN('Peaker Keys'!$B$10,C6577/'Peaker Keys'!$B$30))</f>
        <v>1.3327570059793962E-3</v>
      </c>
      <c r="J6577">
        <f>IF('Peaker Keys'!$B$31=1,H6577,I6577)</f>
        <v>0</v>
      </c>
    </row>
    <row r="6578" spans="1:10" x14ac:dyDescent="0.25">
      <c r="A6578">
        <v>6572</v>
      </c>
      <c r="B6578">
        <v>0</v>
      </c>
      <c r="C6578">
        <v>1365.6</v>
      </c>
      <c r="D6578">
        <f>MOD(A6578-1+'Peaker Keys'!$B$7,'Peaker Keys'!$B$5)</f>
        <v>6595</v>
      </c>
      <c r="E6578">
        <f>INT(D6578/'Peaker Keys'!$B$6)+1</f>
        <v>275</v>
      </c>
      <c r="F6578">
        <f>MOD(D6578,'Peaker Keys'!$B$6)</f>
        <v>19</v>
      </c>
      <c r="G6578" t="str">
        <f>VLOOKUP(E6578,Clustering!$A$6:$B$370,2,FALSE)</f>
        <v>Spring</v>
      </c>
      <c r="H6578">
        <f>IF('Peaker Keys'!$B$29&gt;0,MAX(0,MIN('Peaker Keys'!$B$10,B6578/'Peaker Keys'!$B$29)),0)</f>
        <v>0</v>
      </c>
      <c r="I6578">
        <f>MAX(0,MIN('Peaker Keys'!$B$10,C6578/'Peaker Keys'!$B$30))</f>
        <v>1.1439427827564195E-2</v>
      </c>
      <c r="J6578">
        <f>IF('Peaker Keys'!$B$31=1,H6578,I6578)</f>
        <v>0</v>
      </c>
    </row>
    <row r="6579" spans="1:10" x14ac:dyDescent="0.25">
      <c r="A6579">
        <v>6573</v>
      </c>
      <c r="B6579">
        <v>0</v>
      </c>
      <c r="C6579">
        <v>1365.6</v>
      </c>
      <c r="D6579">
        <f>MOD(A6579-1+'Peaker Keys'!$B$7,'Peaker Keys'!$B$5)</f>
        <v>6596</v>
      </c>
      <c r="E6579">
        <f>INT(D6579/'Peaker Keys'!$B$6)+1</f>
        <v>275</v>
      </c>
      <c r="F6579">
        <f>MOD(D6579,'Peaker Keys'!$B$6)</f>
        <v>20</v>
      </c>
      <c r="G6579" t="str">
        <f>VLOOKUP(E6579,Clustering!$A$6:$B$370,2,FALSE)</f>
        <v>Spring</v>
      </c>
      <c r="H6579">
        <f>IF('Peaker Keys'!$B$29&gt;0,MAX(0,MIN('Peaker Keys'!$B$10,B6579/'Peaker Keys'!$B$29)),0)</f>
        <v>0</v>
      </c>
      <c r="I6579">
        <f>MAX(0,MIN('Peaker Keys'!$B$10,C6579/'Peaker Keys'!$B$30))</f>
        <v>1.1439427827564195E-2</v>
      </c>
      <c r="J6579">
        <f>IF('Peaker Keys'!$B$31=1,H6579,I6579)</f>
        <v>0</v>
      </c>
    </row>
    <row r="6580" spans="1:10" x14ac:dyDescent="0.25">
      <c r="A6580">
        <v>6574</v>
      </c>
      <c r="B6580">
        <v>0</v>
      </c>
      <c r="C6580">
        <v>1048</v>
      </c>
      <c r="D6580">
        <f>MOD(A6580-1+'Peaker Keys'!$B$7,'Peaker Keys'!$B$5)</f>
        <v>6597</v>
      </c>
      <c r="E6580">
        <f>INT(D6580/'Peaker Keys'!$B$6)+1</f>
        <v>275</v>
      </c>
      <c r="F6580">
        <f>MOD(D6580,'Peaker Keys'!$B$6)</f>
        <v>21</v>
      </c>
      <c r="G6580" t="str">
        <f>VLOOKUP(E6580,Clustering!$A$6:$B$370,2,FALSE)</f>
        <v>Spring</v>
      </c>
      <c r="H6580">
        <f>IF('Peaker Keys'!$B$29&gt;0,MAX(0,MIN('Peaker Keys'!$B$10,B6580/'Peaker Keys'!$B$29)),0)</f>
        <v>0</v>
      </c>
      <c r="I6580">
        <f>MAX(0,MIN('Peaker Keys'!$B$10,C6580/'Peaker Keys'!$B$30))</f>
        <v>8.7789399262502028E-3</v>
      </c>
      <c r="J6580">
        <f>IF('Peaker Keys'!$B$31=1,H6580,I6580)</f>
        <v>0</v>
      </c>
    </row>
    <row r="6581" spans="1:10" x14ac:dyDescent="0.25">
      <c r="A6581">
        <v>6575</v>
      </c>
      <c r="B6581">
        <v>0</v>
      </c>
      <c r="C6581">
        <v>159.1</v>
      </c>
      <c r="D6581">
        <f>MOD(A6581-1+'Peaker Keys'!$B$7,'Peaker Keys'!$B$5)</f>
        <v>6598</v>
      </c>
      <c r="E6581">
        <f>INT(D6581/'Peaker Keys'!$B$6)+1</f>
        <v>275</v>
      </c>
      <c r="F6581">
        <f>MOD(D6581,'Peaker Keys'!$B$6)</f>
        <v>22</v>
      </c>
      <c r="G6581" t="str">
        <f>VLOOKUP(E6581,Clustering!$A$6:$B$370,2,FALSE)</f>
        <v>Spring</v>
      </c>
      <c r="H6581">
        <f>IF('Peaker Keys'!$B$29&gt;0,MAX(0,MIN('Peaker Keys'!$B$10,B6581/'Peaker Keys'!$B$29)),0)</f>
        <v>0</v>
      </c>
      <c r="I6581">
        <f>MAX(0,MIN('Peaker Keys'!$B$10,C6581/'Peaker Keys'!$B$30))</f>
        <v>1.3327570059793962E-3</v>
      </c>
      <c r="J6581">
        <f>IF('Peaker Keys'!$B$31=1,H6581,I6581)</f>
        <v>0</v>
      </c>
    </row>
    <row r="6582" spans="1:10" x14ac:dyDescent="0.25">
      <c r="A6582">
        <v>6576</v>
      </c>
      <c r="B6582">
        <v>0</v>
      </c>
      <c r="C6582">
        <v>159.1</v>
      </c>
      <c r="D6582">
        <f>MOD(A6582-1+'Peaker Keys'!$B$7,'Peaker Keys'!$B$5)</f>
        <v>6599</v>
      </c>
      <c r="E6582">
        <f>INT(D6582/'Peaker Keys'!$B$6)+1</f>
        <v>275</v>
      </c>
      <c r="F6582">
        <f>MOD(D6582,'Peaker Keys'!$B$6)</f>
        <v>23</v>
      </c>
      <c r="G6582" t="str">
        <f>VLOOKUP(E6582,Clustering!$A$6:$B$370,2,FALSE)</f>
        <v>Spring</v>
      </c>
      <c r="H6582">
        <f>IF('Peaker Keys'!$B$29&gt;0,MAX(0,MIN('Peaker Keys'!$B$10,B6582/'Peaker Keys'!$B$29)),0)</f>
        <v>0</v>
      </c>
      <c r="I6582">
        <f>MAX(0,MIN('Peaker Keys'!$B$10,C6582/'Peaker Keys'!$B$30))</f>
        <v>1.3327570059793962E-3</v>
      </c>
      <c r="J6582">
        <f>IF('Peaker Keys'!$B$31=1,H6582,I6582)</f>
        <v>0</v>
      </c>
    </row>
    <row r="6583" spans="1:10" x14ac:dyDescent="0.25">
      <c r="A6583">
        <v>6577</v>
      </c>
      <c r="B6583">
        <v>0</v>
      </c>
      <c r="C6583">
        <v>159.1</v>
      </c>
      <c r="D6583">
        <f>MOD(A6583-1+'Peaker Keys'!$B$7,'Peaker Keys'!$B$5)</f>
        <v>6600</v>
      </c>
      <c r="E6583">
        <f>INT(D6583/'Peaker Keys'!$B$6)+1</f>
        <v>276</v>
      </c>
      <c r="F6583">
        <f>MOD(D6583,'Peaker Keys'!$B$6)</f>
        <v>0</v>
      </c>
      <c r="G6583" t="str">
        <f>VLOOKUP(E6583,Clustering!$A$6:$B$370,2,FALSE)</f>
        <v>Spring</v>
      </c>
      <c r="H6583">
        <f>IF('Peaker Keys'!$B$29&gt;0,MAX(0,MIN('Peaker Keys'!$B$10,B6583/'Peaker Keys'!$B$29)),0)</f>
        <v>0</v>
      </c>
      <c r="I6583">
        <f>MAX(0,MIN('Peaker Keys'!$B$10,C6583/'Peaker Keys'!$B$30))</f>
        <v>1.3327570059793962E-3</v>
      </c>
      <c r="J6583">
        <f>IF('Peaker Keys'!$B$31=1,H6583,I6583)</f>
        <v>0</v>
      </c>
    </row>
    <row r="6584" spans="1:10" x14ac:dyDescent="0.25">
      <c r="A6584">
        <v>6578</v>
      </c>
      <c r="B6584">
        <v>0</v>
      </c>
      <c r="C6584">
        <v>157.6</v>
      </c>
      <c r="D6584">
        <f>MOD(A6584-1+'Peaker Keys'!$B$7,'Peaker Keys'!$B$5)</f>
        <v>6601</v>
      </c>
      <c r="E6584">
        <f>INT(D6584/'Peaker Keys'!$B$6)+1</f>
        <v>276</v>
      </c>
      <c r="F6584">
        <f>MOD(D6584,'Peaker Keys'!$B$6)</f>
        <v>1</v>
      </c>
      <c r="G6584" t="str">
        <f>VLOOKUP(E6584,Clustering!$A$6:$B$370,2,FALSE)</f>
        <v>Spring</v>
      </c>
      <c r="H6584">
        <f>IF('Peaker Keys'!$B$29&gt;0,MAX(0,MIN('Peaker Keys'!$B$10,B6584/'Peaker Keys'!$B$29)),0)</f>
        <v>0</v>
      </c>
      <c r="I6584">
        <f>MAX(0,MIN('Peaker Keys'!$B$10,C6584/'Peaker Keys'!$B$30))</f>
        <v>1.3201917293673968E-3</v>
      </c>
      <c r="J6584">
        <f>IF('Peaker Keys'!$B$31=1,H6584,I6584)</f>
        <v>0</v>
      </c>
    </row>
    <row r="6585" spans="1:10" x14ac:dyDescent="0.25">
      <c r="A6585">
        <v>6579</v>
      </c>
      <c r="B6585">
        <v>0</v>
      </c>
      <c r="C6585">
        <v>119.8</v>
      </c>
      <c r="D6585">
        <f>MOD(A6585-1+'Peaker Keys'!$B$7,'Peaker Keys'!$B$5)</f>
        <v>6602</v>
      </c>
      <c r="E6585">
        <f>INT(D6585/'Peaker Keys'!$B$6)+1</f>
        <v>276</v>
      </c>
      <c r="F6585">
        <f>MOD(D6585,'Peaker Keys'!$B$6)</f>
        <v>2</v>
      </c>
      <c r="G6585" t="str">
        <f>VLOOKUP(E6585,Clustering!$A$6:$B$370,2,FALSE)</f>
        <v>Spring</v>
      </c>
      <c r="H6585">
        <f>IF('Peaker Keys'!$B$29&gt;0,MAX(0,MIN('Peaker Keys'!$B$10,B6585/'Peaker Keys'!$B$29)),0)</f>
        <v>0</v>
      </c>
      <c r="I6585">
        <f>MAX(0,MIN('Peaker Keys'!$B$10,C6585/'Peaker Keys'!$B$30))</f>
        <v>1.0035467587450136E-3</v>
      </c>
      <c r="J6585">
        <f>IF('Peaker Keys'!$B$31=1,H6585,I6585)</f>
        <v>0</v>
      </c>
    </row>
    <row r="6586" spans="1:10" x14ac:dyDescent="0.25">
      <c r="A6586">
        <v>6580</v>
      </c>
      <c r="B6586">
        <v>0</v>
      </c>
      <c r="C6586">
        <v>100.2</v>
      </c>
      <c r="D6586">
        <f>MOD(A6586-1+'Peaker Keys'!$B$7,'Peaker Keys'!$B$5)</f>
        <v>6603</v>
      </c>
      <c r="E6586">
        <f>INT(D6586/'Peaker Keys'!$B$6)+1</f>
        <v>276</v>
      </c>
      <c r="F6586">
        <f>MOD(D6586,'Peaker Keys'!$B$6)</f>
        <v>3</v>
      </c>
      <c r="G6586" t="str">
        <f>VLOOKUP(E6586,Clustering!$A$6:$B$370,2,FALSE)</f>
        <v>Spring</v>
      </c>
      <c r="H6586">
        <f>IF('Peaker Keys'!$B$29&gt;0,MAX(0,MIN('Peaker Keys'!$B$10,B6586/'Peaker Keys'!$B$29)),0)</f>
        <v>0</v>
      </c>
      <c r="I6586">
        <f>MAX(0,MIN('Peaker Keys'!$B$10,C6586/'Peaker Keys'!$B$30))</f>
        <v>8.393604776815557E-4</v>
      </c>
      <c r="J6586">
        <f>IF('Peaker Keys'!$B$31=1,H6586,I6586)</f>
        <v>0</v>
      </c>
    </row>
    <row r="6587" spans="1:10" x14ac:dyDescent="0.25">
      <c r="A6587">
        <v>6581</v>
      </c>
      <c r="B6587">
        <v>0</v>
      </c>
      <c r="C6587">
        <v>114.5</v>
      </c>
      <c r="D6587">
        <f>MOD(A6587-1+'Peaker Keys'!$B$7,'Peaker Keys'!$B$5)</f>
        <v>6604</v>
      </c>
      <c r="E6587">
        <f>INT(D6587/'Peaker Keys'!$B$6)+1</f>
        <v>276</v>
      </c>
      <c r="F6587">
        <f>MOD(D6587,'Peaker Keys'!$B$6)</f>
        <v>4</v>
      </c>
      <c r="G6587" t="str">
        <f>VLOOKUP(E6587,Clustering!$A$6:$B$370,2,FALSE)</f>
        <v>Spring</v>
      </c>
      <c r="H6587">
        <f>IF('Peaker Keys'!$B$29&gt;0,MAX(0,MIN('Peaker Keys'!$B$10,B6587/'Peaker Keys'!$B$29)),0)</f>
        <v>0</v>
      </c>
      <c r="I6587">
        <f>MAX(0,MIN('Peaker Keys'!$B$10,C6587/'Peaker Keys'!$B$30))</f>
        <v>9.5914944804928264E-4</v>
      </c>
      <c r="J6587">
        <f>IF('Peaker Keys'!$B$31=1,H6587,I6587)</f>
        <v>0</v>
      </c>
    </row>
    <row r="6588" spans="1:10" x14ac:dyDescent="0.25">
      <c r="A6588">
        <v>6582</v>
      </c>
      <c r="B6588">
        <v>0</v>
      </c>
      <c r="C6588">
        <v>159.1</v>
      </c>
      <c r="D6588">
        <f>MOD(A6588-1+'Peaker Keys'!$B$7,'Peaker Keys'!$B$5)</f>
        <v>6605</v>
      </c>
      <c r="E6588">
        <f>INT(D6588/'Peaker Keys'!$B$6)+1</f>
        <v>276</v>
      </c>
      <c r="F6588">
        <f>MOD(D6588,'Peaker Keys'!$B$6)</f>
        <v>5</v>
      </c>
      <c r="G6588" t="str">
        <f>VLOOKUP(E6588,Clustering!$A$6:$B$370,2,FALSE)</f>
        <v>Spring</v>
      </c>
      <c r="H6588">
        <f>IF('Peaker Keys'!$B$29&gt;0,MAX(0,MIN('Peaker Keys'!$B$10,B6588/'Peaker Keys'!$B$29)),0)</f>
        <v>0</v>
      </c>
      <c r="I6588">
        <f>MAX(0,MIN('Peaker Keys'!$B$10,C6588/'Peaker Keys'!$B$30))</f>
        <v>1.3327570059793962E-3</v>
      </c>
      <c r="J6588">
        <f>IF('Peaker Keys'!$B$31=1,H6588,I6588)</f>
        <v>0</v>
      </c>
    </row>
    <row r="6589" spans="1:10" x14ac:dyDescent="0.25">
      <c r="A6589">
        <v>6583</v>
      </c>
      <c r="B6589">
        <v>0</v>
      </c>
      <c r="C6589">
        <v>51.6</v>
      </c>
      <c r="D6589">
        <f>MOD(A6589-1+'Peaker Keys'!$B$7,'Peaker Keys'!$B$5)</f>
        <v>6606</v>
      </c>
      <c r="E6589">
        <f>INT(D6589/'Peaker Keys'!$B$6)+1</f>
        <v>276</v>
      </c>
      <c r="F6589">
        <f>MOD(D6589,'Peaker Keys'!$B$6)</f>
        <v>6</v>
      </c>
      <c r="G6589" t="str">
        <f>VLOOKUP(E6589,Clustering!$A$6:$B$370,2,FALSE)</f>
        <v>Spring</v>
      </c>
      <c r="H6589">
        <f>IF('Peaker Keys'!$B$29&gt;0,MAX(0,MIN('Peaker Keys'!$B$10,B6589/'Peaker Keys'!$B$29)),0)</f>
        <v>0</v>
      </c>
      <c r="I6589">
        <f>MAX(0,MIN('Peaker Keys'!$B$10,C6589/'Peaker Keys'!$B$30))</f>
        <v>4.3224551545277719E-4</v>
      </c>
      <c r="J6589">
        <f>IF('Peaker Keys'!$B$31=1,H6589,I6589)</f>
        <v>0</v>
      </c>
    </row>
    <row r="6590" spans="1:10" x14ac:dyDescent="0.25">
      <c r="A6590">
        <v>6584</v>
      </c>
      <c r="B6590">
        <v>0</v>
      </c>
      <c r="C6590">
        <v>51.6</v>
      </c>
      <c r="D6590">
        <f>MOD(A6590-1+'Peaker Keys'!$B$7,'Peaker Keys'!$B$5)</f>
        <v>6607</v>
      </c>
      <c r="E6590">
        <f>INT(D6590/'Peaker Keys'!$B$6)+1</f>
        <v>276</v>
      </c>
      <c r="F6590">
        <f>MOD(D6590,'Peaker Keys'!$B$6)</f>
        <v>7</v>
      </c>
      <c r="G6590" t="str">
        <f>VLOOKUP(E6590,Clustering!$A$6:$B$370,2,FALSE)</f>
        <v>Spring</v>
      </c>
      <c r="H6590">
        <f>IF('Peaker Keys'!$B$29&gt;0,MAX(0,MIN('Peaker Keys'!$B$10,B6590/'Peaker Keys'!$B$29)),0)</f>
        <v>0</v>
      </c>
      <c r="I6590">
        <f>MAX(0,MIN('Peaker Keys'!$B$10,C6590/'Peaker Keys'!$B$30))</f>
        <v>4.3224551545277719E-4</v>
      </c>
      <c r="J6590">
        <f>IF('Peaker Keys'!$B$31=1,H6590,I6590)</f>
        <v>0</v>
      </c>
    </row>
    <row r="6591" spans="1:10" x14ac:dyDescent="0.25">
      <c r="A6591">
        <v>6585</v>
      </c>
      <c r="B6591">
        <v>0</v>
      </c>
      <c r="C6591">
        <v>51.6</v>
      </c>
      <c r="D6591">
        <f>MOD(A6591-1+'Peaker Keys'!$B$7,'Peaker Keys'!$B$5)</f>
        <v>6608</v>
      </c>
      <c r="E6591">
        <f>INT(D6591/'Peaker Keys'!$B$6)+1</f>
        <v>276</v>
      </c>
      <c r="F6591">
        <f>MOD(D6591,'Peaker Keys'!$B$6)</f>
        <v>8</v>
      </c>
      <c r="G6591" t="str">
        <f>VLOOKUP(E6591,Clustering!$A$6:$B$370,2,FALSE)</f>
        <v>Spring</v>
      </c>
      <c r="H6591">
        <f>IF('Peaker Keys'!$B$29&gt;0,MAX(0,MIN('Peaker Keys'!$B$10,B6591/'Peaker Keys'!$B$29)),0)</f>
        <v>0</v>
      </c>
      <c r="I6591">
        <f>MAX(0,MIN('Peaker Keys'!$B$10,C6591/'Peaker Keys'!$B$30))</f>
        <v>4.3224551545277719E-4</v>
      </c>
      <c r="J6591">
        <f>IF('Peaker Keys'!$B$31=1,H6591,I6591)</f>
        <v>0</v>
      </c>
    </row>
    <row r="6592" spans="1:10" x14ac:dyDescent="0.25">
      <c r="A6592">
        <v>6586</v>
      </c>
      <c r="B6592">
        <v>0</v>
      </c>
      <c r="C6592">
        <v>51.6</v>
      </c>
      <c r="D6592">
        <f>MOD(A6592-1+'Peaker Keys'!$B$7,'Peaker Keys'!$B$5)</f>
        <v>6609</v>
      </c>
      <c r="E6592">
        <f>INT(D6592/'Peaker Keys'!$B$6)+1</f>
        <v>276</v>
      </c>
      <c r="F6592">
        <f>MOD(D6592,'Peaker Keys'!$B$6)</f>
        <v>9</v>
      </c>
      <c r="G6592" t="str">
        <f>VLOOKUP(E6592,Clustering!$A$6:$B$370,2,FALSE)</f>
        <v>Spring</v>
      </c>
      <c r="H6592">
        <f>IF('Peaker Keys'!$B$29&gt;0,MAX(0,MIN('Peaker Keys'!$B$10,B6592/'Peaker Keys'!$B$29)),0)</f>
        <v>0</v>
      </c>
      <c r="I6592">
        <f>MAX(0,MIN('Peaker Keys'!$B$10,C6592/'Peaker Keys'!$B$30))</f>
        <v>4.3224551545277719E-4</v>
      </c>
      <c r="J6592">
        <f>IF('Peaker Keys'!$B$31=1,H6592,I6592)</f>
        <v>0</v>
      </c>
    </row>
    <row r="6593" spans="1:10" x14ac:dyDescent="0.25">
      <c r="A6593">
        <v>6587</v>
      </c>
      <c r="B6593">
        <v>0</v>
      </c>
      <c r="C6593">
        <v>51.6</v>
      </c>
      <c r="D6593">
        <f>MOD(A6593-1+'Peaker Keys'!$B$7,'Peaker Keys'!$B$5)</f>
        <v>6610</v>
      </c>
      <c r="E6593">
        <f>INT(D6593/'Peaker Keys'!$B$6)+1</f>
        <v>276</v>
      </c>
      <c r="F6593">
        <f>MOD(D6593,'Peaker Keys'!$B$6)</f>
        <v>10</v>
      </c>
      <c r="G6593" t="str">
        <f>VLOOKUP(E6593,Clustering!$A$6:$B$370,2,FALSE)</f>
        <v>Spring</v>
      </c>
      <c r="H6593">
        <f>IF('Peaker Keys'!$B$29&gt;0,MAX(0,MIN('Peaker Keys'!$B$10,B6593/'Peaker Keys'!$B$29)),0)</f>
        <v>0</v>
      </c>
      <c r="I6593">
        <f>MAX(0,MIN('Peaker Keys'!$B$10,C6593/'Peaker Keys'!$B$30))</f>
        <v>4.3224551545277719E-4</v>
      </c>
      <c r="J6593">
        <f>IF('Peaker Keys'!$B$31=1,H6593,I6593)</f>
        <v>0</v>
      </c>
    </row>
    <row r="6594" spans="1:10" x14ac:dyDescent="0.25">
      <c r="A6594">
        <v>6588</v>
      </c>
      <c r="B6594">
        <v>0</v>
      </c>
      <c r="C6594">
        <v>51.6</v>
      </c>
      <c r="D6594">
        <f>MOD(A6594-1+'Peaker Keys'!$B$7,'Peaker Keys'!$B$5)</f>
        <v>6611</v>
      </c>
      <c r="E6594">
        <f>INT(D6594/'Peaker Keys'!$B$6)+1</f>
        <v>276</v>
      </c>
      <c r="F6594">
        <f>MOD(D6594,'Peaker Keys'!$B$6)</f>
        <v>11</v>
      </c>
      <c r="G6594" t="str">
        <f>VLOOKUP(E6594,Clustering!$A$6:$B$370,2,FALSE)</f>
        <v>Spring</v>
      </c>
      <c r="H6594">
        <f>IF('Peaker Keys'!$B$29&gt;0,MAX(0,MIN('Peaker Keys'!$B$10,B6594/'Peaker Keys'!$B$29)),0)</f>
        <v>0</v>
      </c>
      <c r="I6594">
        <f>MAX(0,MIN('Peaker Keys'!$B$10,C6594/'Peaker Keys'!$B$30))</f>
        <v>4.3224551545277719E-4</v>
      </c>
      <c r="J6594">
        <f>IF('Peaker Keys'!$B$31=1,H6594,I6594)</f>
        <v>0</v>
      </c>
    </row>
    <row r="6595" spans="1:10" x14ac:dyDescent="0.25">
      <c r="A6595">
        <v>6589</v>
      </c>
      <c r="B6595">
        <v>0</v>
      </c>
      <c r="C6595">
        <v>51.6</v>
      </c>
      <c r="D6595">
        <f>MOD(A6595-1+'Peaker Keys'!$B$7,'Peaker Keys'!$B$5)</f>
        <v>6612</v>
      </c>
      <c r="E6595">
        <f>INT(D6595/'Peaker Keys'!$B$6)+1</f>
        <v>276</v>
      </c>
      <c r="F6595">
        <f>MOD(D6595,'Peaker Keys'!$B$6)</f>
        <v>12</v>
      </c>
      <c r="G6595" t="str">
        <f>VLOOKUP(E6595,Clustering!$A$6:$B$370,2,FALSE)</f>
        <v>Spring</v>
      </c>
      <c r="H6595">
        <f>IF('Peaker Keys'!$B$29&gt;0,MAX(0,MIN('Peaker Keys'!$B$10,B6595/'Peaker Keys'!$B$29)),0)</f>
        <v>0</v>
      </c>
      <c r="I6595">
        <f>MAX(0,MIN('Peaker Keys'!$B$10,C6595/'Peaker Keys'!$B$30))</f>
        <v>4.3224551545277719E-4</v>
      </c>
      <c r="J6595">
        <f>IF('Peaker Keys'!$B$31=1,H6595,I6595)</f>
        <v>0</v>
      </c>
    </row>
    <row r="6596" spans="1:10" x14ac:dyDescent="0.25">
      <c r="A6596">
        <v>6590</v>
      </c>
      <c r="B6596">
        <v>0</v>
      </c>
      <c r="C6596">
        <v>51.6</v>
      </c>
      <c r="D6596">
        <f>MOD(A6596-1+'Peaker Keys'!$B$7,'Peaker Keys'!$B$5)</f>
        <v>6613</v>
      </c>
      <c r="E6596">
        <f>INT(D6596/'Peaker Keys'!$B$6)+1</f>
        <v>276</v>
      </c>
      <c r="F6596">
        <f>MOD(D6596,'Peaker Keys'!$B$6)</f>
        <v>13</v>
      </c>
      <c r="G6596" t="str">
        <f>VLOOKUP(E6596,Clustering!$A$6:$B$370,2,FALSE)</f>
        <v>Spring</v>
      </c>
      <c r="H6596">
        <f>IF('Peaker Keys'!$B$29&gt;0,MAX(0,MIN('Peaker Keys'!$B$10,B6596/'Peaker Keys'!$B$29)),0)</f>
        <v>0</v>
      </c>
      <c r="I6596">
        <f>MAX(0,MIN('Peaker Keys'!$B$10,C6596/'Peaker Keys'!$B$30))</f>
        <v>4.3224551545277719E-4</v>
      </c>
      <c r="J6596">
        <f>IF('Peaker Keys'!$B$31=1,H6596,I6596)</f>
        <v>0</v>
      </c>
    </row>
    <row r="6597" spans="1:10" x14ac:dyDescent="0.25">
      <c r="A6597">
        <v>6591</v>
      </c>
      <c r="B6597">
        <v>0</v>
      </c>
      <c r="C6597">
        <v>51.6</v>
      </c>
      <c r="D6597">
        <f>MOD(A6597-1+'Peaker Keys'!$B$7,'Peaker Keys'!$B$5)</f>
        <v>6614</v>
      </c>
      <c r="E6597">
        <f>INT(D6597/'Peaker Keys'!$B$6)+1</f>
        <v>276</v>
      </c>
      <c r="F6597">
        <f>MOD(D6597,'Peaker Keys'!$B$6)</f>
        <v>14</v>
      </c>
      <c r="G6597" t="str">
        <f>VLOOKUP(E6597,Clustering!$A$6:$B$370,2,FALSE)</f>
        <v>Spring</v>
      </c>
      <c r="H6597">
        <f>IF('Peaker Keys'!$B$29&gt;0,MAX(0,MIN('Peaker Keys'!$B$10,B6597/'Peaker Keys'!$B$29)),0)</f>
        <v>0</v>
      </c>
      <c r="I6597">
        <f>MAX(0,MIN('Peaker Keys'!$B$10,C6597/'Peaker Keys'!$B$30))</f>
        <v>4.3224551545277719E-4</v>
      </c>
      <c r="J6597">
        <f>IF('Peaker Keys'!$B$31=1,H6597,I6597)</f>
        <v>0</v>
      </c>
    </row>
    <row r="6598" spans="1:10" x14ac:dyDescent="0.25">
      <c r="A6598">
        <v>6592</v>
      </c>
      <c r="B6598">
        <v>0</v>
      </c>
      <c r="C6598">
        <v>51.6</v>
      </c>
      <c r="D6598">
        <f>MOD(A6598-1+'Peaker Keys'!$B$7,'Peaker Keys'!$B$5)</f>
        <v>6615</v>
      </c>
      <c r="E6598">
        <f>INT(D6598/'Peaker Keys'!$B$6)+1</f>
        <v>276</v>
      </c>
      <c r="F6598">
        <f>MOD(D6598,'Peaker Keys'!$B$6)</f>
        <v>15</v>
      </c>
      <c r="G6598" t="str">
        <f>VLOOKUP(E6598,Clustering!$A$6:$B$370,2,FALSE)</f>
        <v>Spring</v>
      </c>
      <c r="H6598">
        <f>IF('Peaker Keys'!$B$29&gt;0,MAX(0,MIN('Peaker Keys'!$B$10,B6598/'Peaker Keys'!$B$29)),0)</f>
        <v>0</v>
      </c>
      <c r="I6598">
        <f>MAX(0,MIN('Peaker Keys'!$B$10,C6598/'Peaker Keys'!$B$30))</f>
        <v>4.3224551545277719E-4</v>
      </c>
      <c r="J6598">
        <f>IF('Peaker Keys'!$B$31=1,H6598,I6598)</f>
        <v>0</v>
      </c>
    </row>
    <row r="6599" spans="1:10" x14ac:dyDescent="0.25">
      <c r="A6599">
        <v>6593</v>
      </c>
      <c r="B6599">
        <v>0</v>
      </c>
      <c r="C6599">
        <v>159.1</v>
      </c>
      <c r="D6599">
        <f>MOD(A6599-1+'Peaker Keys'!$B$7,'Peaker Keys'!$B$5)</f>
        <v>6616</v>
      </c>
      <c r="E6599">
        <f>INT(D6599/'Peaker Keys'!$B$6)+1</f>
        <v>276</v>
      </c>
      <c r="F6599">
        <f>MOD(D6599,'Peaker Keys'!$B$6)</f>
        <v>16</v>
      </c>
      <c r="G6599" t="str">
        <f>VLOOKUP(E6599,Clustering!$A$6:$B$370,2,FALSE)</f>
        <v>Spring</v>
      </c>
      <c r="H6599">
        <f>IF('Peaker Keys'!$B$29&gt;0,MAX(0,MIN('Peaker Keys'!$B$10,B6599/'Peaker Keys'!$B$29)),0)</f>
        <v>0</v>
      </c>
      <c r="I6599">
        <f>MAX(0,MIN('Peaker Keys'!$B$10,C6599/'Peaker Keys'!$B$30))</f>
        <v>1.3327570059793962E-3</v>
      </c>
      <c r="J6599">
        <f>IF('Peaker Keys'!$B$31=1,H6599,I6599)</f>
        <v>0</v>
      </c>
    </row>
    <row r="6600" spans="1:10" x14ac:dyDescent="0.25">
      <c r="A6600">
        <v>6594</v>
      </c>
      <c r="B6600">
        <v>0</v>
      </c>
      <c r="C6600">
        <v>458.9</v>
      </c>
      <c r="D6600">
        <f>MOD(A6600-1+'Peaker Keys'!$B$7,'Peaker Keys'!$B$5)</f>
        <v>6617</v>
      </c>
      <c r="E6600">
        <f>INT(D6600/'Peaker Keys'!$B$6)+1</f>
        <v>276</v>
      </c>
      <c r="F6600">
        <f>MOD(D6600,'Peaker Keys'!$B$6)</f>
        <v>17</v>
      </c>
      <c r="G6600" t="str">
        <f>VLOOKUP(E6600,Clustering!$A$6:$B$370,2,FALSE)</f>
        <v>Spring</v>
      </c>
      <c r="H6600">
        <f>IF('Peaker Keys'!$B$29&gt;0,MAX(0,MIN('Peaker Keys'!$B$10,B6600/'Peaker Keys'!$B$29)),0)</f>
        <v>0</v>
      </c>
      <c r="I6600">
        <f>MAX(0,MIN('Peaker Keys'!$B$10,C6600/'Peaker Keys'!$B$30))</f>
        <v>3.8441369581643302E-3</v>
      </c>
      <c r="J6600">
        <f>IF('Peaker Keys'!$B$31=1,H6600,I6600)</f>
        <v>0</v>
      </c>
    </row>
    <row r="6601" spans="1:10" x14ac:dyDescent="0.25">
      <c r="A6601">
        <v>6595</v>
      </c>
      <c r="B6601">
        <v>0</v>
      </c>
      <c r="C6601">
        <v>700.6</v>
      </c>
      <c r="D6601">
        <f>MOD(A6601-1+'Peaker Keys'!$B$7,'Peaker Keys'!$B$5)</f>
        <v>6618</v>
      </c>
      <c r="E6601">
        <f>INT(D6601/'Peaker Keys'!$B$6)+1</f>
        <v>276</v>
      </c>
      <c r="F6601">
        <f>MOD(D6601,'Peaker Keys'!$B$6)</f>
        <v>18</v>
      </c>
      <c r="G6601" t="str">
        <f>VLOOKUP(E6601,Clustering!$A$6:$B$370,2,FALSE)</f>
        <v>Spring</v>
      </c>
      <c r="H6601">
        <f>IF('Peaker Keys'!$B$29&gt;0,MAX(0,MIN('Peaker Keys'!$B$10,B6601/'Peaker Keys'!$B$29)),0)</f>
        <v>0</v>
      </c>
      <c r="I6601">
        <f>MAX(0,MIN('Peaker Keys'!$B$10,C6601/'Peaker Keys'!$B$30))</f>
        <v>5.8688218629111564E-3</v>
      </c>
      <c r="J6601">
        <f>IF('Peaker Keys'!$B$31=1,H6601,I6601)</f>
        <v>0</v>
      </c>
    </row>
    <row r="6602" spans="1:10" x14ac:dyDescent="0.25">
      <c r="A6602">
        <v>6596</v>
      </c>
      <c r="B6602">
        <v>0</v>
      </c>
      <c r="C6602">
        <v>4676.1000000000004</v>
      </c>
      <c r="D6602">
        <f>MOD(A6602-1+'Peaker Keys'!$B$7,'Peaker Keys'!$B$5)</f>
        <v>6619</v>
      </c>
      <c r="E6602">
        <f>INT(D6602/'Peaker Keys'!$B$6)+1</f>
        <v>276</v>
      </c>
      <c r="F6602">
        <f>MOD(D6602,'Peaker Keys'!$B$6)</f>
        <v>19</v>
      </c>
      <c r="G6602" t="str">
        <f>VLOOKUP(E6602,Clustering!$A$6:$B$370,2,FALSE)</f>
        <v>Spring</v>
      </c>
      <c r="H6602">
        <f>IF('Peaker Keys'!$B$29&gt;0,MAX(0,MIN('Peaker Keys'!$B$10,B6602/'Peaker Keys'!$B$29)),0)</f>
        <v>0</v>
      </c>
      <c r="I6602">
        <f>MAX(0,MIN('Peaker Keys'!$B$10,C6602/'Peaker Keys'!$B$30))</f>
        <v>3.9170993310246732E-2</v>
      </c>
      <c r="J6602">
        <f>IF('Peaker Keys'!$B$31=1,H6602,I6602)</f>
        <v>0</v>
      </c>
    </row>
    <row r="6603" spans="1:10" x14ac:dyDescent="0.25">
      <c r="A6603">
        <v>6597</v>
      </c>
      <c r="B6603">
        <v>0</v>
      </c>
      <c r="C6603">
        <v>4943.8999999999996</v>
      </c>
      <c r="D6603">
        <f>MOD(A6603-1+'Peaker Keys'!$B$7,'Peaker Keys'!$B$5)</f>
        <v>6620</v>
      </c>
      <c r="E6603">
        <f>INT(D6603/'Peaker Keys'!$B$6)+1</f>
        <v>276</v>
      </c>
      <c r="F6603">
        <f>MOD(D6603,'Peaker Keys'!$B$6)</f>
        <v>20</v>
      </c>
      <c r="G6603" t="str">
        <f>VLOOKUP(E6603,Clustering!$A$6:$B$370,2,FALSE)</f>
        <v>Spring</v>
      </c>
      <c r="H6603">
        <f>IF('Peaker Keys'!$B$29&gt;0,MAX(0,MIN('Peaker Keys'!$B$10,B6603/'Peaker Keys'!$B$29)),0)</f>
        <v>0</v>
      </c>
      <c r="I6603">
        <f>MAX(0,MIN('Peaker Keys'!$B$10,C6603/'Peaker Keys'!$B$30))</f>
        <v>4.141431402804234E-2</v>
      </c>
      <c r="J6603">
        <f>IF('Peaker Keys'!$B$31=1,H6603,I6603)</f>
        <v>0</v>
      </c>
    </row>
    <row r="6604" spans="1:10" x14ac:dyDescent="0.25">
      <c r="A6604">
        <v>6598</v>
      </c>
      <c r="B6604">
        <v>0</v>
      </c>
      <c r="C6604">
        <v>2584.9</v>
      </c>
      <c r="D6604">
        <f>MOD(A6604-1+'Peaker Keys'!$B$7,'Peaker Keys'!$B$5)</f>
        <v>6621</v>
      </c>
      <c r="E6604">
        <f>INT(D6604/'Peaker Keys'!$B$6)+1</f>
        <v>276</v>
      </c>
      <c r="F6604">
        <f>MOD(D6604,'Peaker Keys'!$B$6)</f>
        <v>21</v>
      </c>
      <c r="G6604" t="str">
        <f>VLOOKUP(E6604,Clustering!$A$6:$B$370,2,FALSE)</f>
        <v>Spring</v>
      </c>
      <c r="H6604">
        <f>IF('Peaker Keys'!$B$29&gt;0,MAX(0,MIN('Peaker Keys'!$B$10,B6604/'Peaker Keys'!$B$29)),0)</f>
        <v>0</v>
      </c>
      <c r="I6604">
        <f>MAX(0,MIN('Peaker Keys'!$B$10,C6604/'Peaker Keys'!$B$30))</f>
        <v>2.1653322342904725E-2</v>
      </c>
      <c r="J6604">
        <f>IF('Peaker Keys'!$B$31=1,H6604,I6604)</f>
        <v>0</v>
      </c>
    </row>
    <row r="6605" spans="1:10" x14ac:dyDescent="0.25">
      <c r="A6605">
        <v>6599</v>
      </c>
      <c r="B6605">
        <v>0</v>
      </c>
      <c r="C6605">
        <v>594.20000000000005</v>
      </c>
      <c r="D6605">
        <f>MOD(A6605-1+'Peaker Keys'!$B$7,'Peaker Keys'!$B$5)</f>
        <v>6622</v>
      </c>
      <c r="E6605">
        <f>INT(D6605/'Peaker Keys'!$B$6)+1</f>
        <v>276</v>
      </c>
      <c r="F6605">
        <f>MOD(D6605,'Peaker Keys'!$B$6)</f>
        <v>22</v>
      </c>
      <c r="G6605" t="str">
        <f>VLOOKUP(E6605,Clustering!$A$6:$B$370,2,FALSE)</f>
        <v>Spring</v>
      </c>
      <c r="H6605">
        <f>IF('Peaker Keys'!$B$29&gt;0,MAX(0,MIN('Peaker Keys'!$B$10,B6605/'Peaker Keys'!$B$29)),0)</f>
        <v>0</v>
      </c>
      <c r="I6605">
        <f>MAX(0,MIN('Peaker Keys'!$B$10,C6605/'Peaker Keys'!$B$30))</f>
        <v>4.9775249085666703E-3</v>
      </c>
      <c r="J6605">
        <f>IF('Peaker Keys'!$B$31=1,H6605,I6605)</f>
        <v>0</v>
      </c>
    </row>
    <row r="6606" spans="1:10" x14ac:dyDescent="0.25">
      <c r="A6606">
        <v>6600</v>
      </c>
      <c r="B6606">
        <v>0</v>
      </c>
      <c r="C6606">
        <v>131.5</v>
      </c>
      <c r="D6606">
        <f>MOD(A6606-1+'Peaker Keys'!$B$7,'Peaker Keys'!$B$5)</f>
        <v>6623</v>
      </c>
      <c r="E6606">
        <f>INT(D6606/'Peaker Keys'!$B$6)+1</f>
        <v>276</v>
      </c>
      <c r="F6606">
        <f>MOD(D6606,'Peaker Keys'!$B$6)</f>
        <v>23</v>
      </c>
      <c r="G6606" t="str">
        <f>VLOOKUP(E6606,Clustering!$A$6:$B$370,2,FALSE)</f>
        <v>Spring</v>
      </c>
      <c r="H6606">
        <f>IF('Peaker Keys'!$B$29&gt;0,MAX(0,MIN('Peaker Keys'!$B$10,B6606/'Peaker Keys'!$B$29)),0)</f>
        <v>0</v>
      </c>
      <c r="I6606">
        <f>MAX(0,MIN('Peaker Keys'!$B$10,C6606/'Peaker Keys'!$B$30))</f>
        <v>1.1015559163186084E-3</v>
      </c>
      <c r="J6606">
        <f>IF('Peaker Keys'!$B$31=1,H6606,I6606)</f>
        <v>0</v>
      </c>
    </row>
    <row r="6607" spans="1:10" x14ac:dyDescent="0.25">
      <c r="A6607">
        <v>6601</v>
      </c>
      <c r="B6607">
        <v>0</v>
      </c>
      <c r="C6607">
        <v>95.5</v>
      </c>
      <c r="D6607">
        <f>MOD(A6607-1+'Peaker Keys'!$B$7,'Peaker Keys'!$B$5)</f>
        <v>6624</v>
      </c>
      <c r="E6607">
        <f>INT(D6607/'Peaker Keys'!$B$6)+1</f>
        <v>277</v>
      </c>
      <c r="F6607">
        <f>MOD(D6607,'Peaker Keys'!$B$6)</f>
        <v>0</v>
      </c>
      <c r="G6607" t="str">
        <f>VLOOKUP(E6607,Clustering!$A$6:$B$370,2,FALSE)</f>
        <v>Winter</v>
      </c>
      <c r="H6607">
        <f>IF('Peaker Keys'!$B$29&gt;0,MAX(0,MIN('Peaker Keys'!$B$10,B6607/'Peaker Keys'!$B$29)),0)</f>
        <v>0</v>
      </c>
      <c r="I6607">
        <f>MAX(0,MIN('Peaker Keys'!$B$10,C6607/'Peaker Keys'!$B$30))</f>
        <v>7.9998927763062441E-4</v>
      </c>
      <c r="J6607">
        <f>IF('Peaker Keys'!$B$31=1,H6607,I6607)</f>
        <v>0</v>
      </c>
    </row>
    <row r="6608" spans="1:10" x14ac:dyDescent="0.25">
      <c r="A6608">
        <v>6602</v>
      </c>
      <c r="B6608">
        <v>0</v>
      </c>
      <c r="C6608">
        <v>95.5</v>
      </c>
      <c r="D6608">
        <f>MOD(A6608-1+'Peaker Keys'!$B$7,'Peaker Keys'!$B$5)</f>
        <v>6625</v>
      </c>
      <c r="E6608">
        <f>INT(D6608/'Peaker Keys'!$B$6)+1</f>
        <v>277</v>
      </c>
      <c r="F6608">
        <f>MOD(D6608,'Peaker Keys'!$B$6)</f>
        <v>1</v>
      </c>
      <c r="G6608" t="str">
        <f>VLOOKUP(E6608,Clustering!$A$6:$B$370,2,FALSE)</f>
        <v>Winter</v>
      </c>
      <c r="H6608">
        <f>IF('Peaker Keys'!$B$29&gt;0,MAX(0,MIN('Peaker Keys'!$B$10,B6608/'Peaker Keys'!$B$29)),0)</f>
        <v>0</v>
      </c>
      <c r="I6608">
        <f>MAX(0,MIN('Peaker Keys'!$B$10,C6608/'Peaker Keys'!$B$30))</f>
        <v>7.9998927763062441E-4</v>
      </c>
      <c r="J6608">
        <f>IF('Peaker Keys'!$B$31=1,H6608,I6608)</f>
        <v>0</v>
      </c>
    </row>
    <row r="6609" spans="1:10" x14ac:dyDescent="0.25">
      <c r="A6609">
        <v>6603</v>
      </c>
      <c r="B6609">
        <v>0</v>
      </c>
      <c r="C6609">
        <v>95.5</v>
      </c>
      <c r="D6609">
        <f>MOD(A6609-1+'Peaker Keys'!$B$7,'Peaker Keys'!$B$5)</f>
        <v>6626</v>
      </c>
      <c r="E6609">
        <f>INT(D6609/'Peaker Keys'!$B$6)+1</f>
        <v>277</v>
      </c>
      <c r="F6609">
        <f>MOD(D6609,'Peaker Keys'!$B$6)</f>
        <v>2</v>
      </c>
      <c r="G6609" t="str">
        <f>VLOOKUP(E6609,Clustering!$A$6:$B$370,2,FALSE)</f>
        <v>Winter</v>
      </c>
      <c r="H6609">
        <f>IF('Peaker Keys'!$B$29&gt;0,MAX(0,MIN('Peaker Keys'!$B$10,B6609/'Peaker Keys'!$B$29)),0)</f>
        <v>0</v>
      </c>
      <c r="I6609">
        <f>MAX(0,MIN('Peaker Keys'!$B$10,C6609/'Peaker Keys'!$B$30))</f>
        <v>7.9998927763062441E-4</v>
      </c>
      <c r="J6609">
        <f>IF('Peaker Keys'!$B$31=1,H6609,I6609)</f>
        <v>0</v>
      </c>
    </row>
    <row r="6610" spans="1:10" x14ac:dyDescent="0.25">
      <c r="A6610">
        <v>6604</v>
      </c>
      <c r="B6610">
        <v>0</v>
      </c>
      <c r="C6610">
        <v>95.5</v>
      </c>
      <c r="D6610">
        <f>MOD(A6610-1+'Peaker Keys'!$B$7,'Peaker Keys'!$B$5)</f>
        <v>6627</v>
      </c>
      <c r="E6610">
        <f>INT(D6610/'Peaker Keys'!$B$6)+1</f>
        <v>277</v>
      </c>
      <c r="F6610">
        <f>MOD(D6610,'Peaker Keys'!$B$6)</f>
        <v>3</v>
      </c>
      <c r="G6610" t="str">
        <f>VLOOKUP(E6610,Clustering!$A$6:$B$370,2,FALSE)</f>
        <v>Winter</v>
      </c>
      <c r="H6610">
        <f>IF('Peaker Keys'!$B$29&gt;0,MAX(0,MIN('Peaker Keys'!$B$10,B6610/'Peaker Keys'!$B$29)),0)</f>
        <v>0</v>
      </c>
      <c r="I6610">
        <f>MAX(0,MIN('Peaker Keys'!$B$10,C6610/'Peaker Keys'!$B$30))</f>
        <v>7.9998927763062441E-4</v>
      </c>
      <c r="J6610">
        <f>IF('Peaker Keys'!$B$31=1,H6610,I6610)</f>
        <v>0</v>
      </c>
    </row>
    <row r="6611" spans="1:10" x14ac:dyDescent="0.25">
      <c r="A6611">
        <v>6605</v>
      </c>
      <c r="B6611">
        <v>0</v>
      </c>
      <c r="C6611">
        <v>95.5</v>
      </c>
      <c r="D6611">
        <f>MOD(A6611-1+'Peaker Keys'!$B$7,'Peaker Keys'!$B$5)</f>
        <v>6628</v>
      </c>
      <c r="E6611">
        <f>INT(D6611/'Peaker Keys'!$B$6)+1</f>
        <v>277</v>
      </c>
      <c r="F6611">
        <f>MOD(D6611,'Peaker Keys'!$B$6)</f>
        <v>4</v>
      </c>
      <c r="G6611" t="str">
        <f>VLOOKUP(E6611,Clustering!$A$6:$B$370,2,FALSE)</f>
        <v>Winter</v>
      </c>
      <c r="H6611">
        <f>IF('Peaker Keys'!$B$29&gt;0,MAX(0,MIN('Peaker Keys'!$B$10,B6611/'Peaker Keys'!$B$29)),0)</f>
        <v>0</v>
      </c>
      <c r="I6611">
        <f>MAX(0,MIN('Peaker Keys'!$B$10,C6611/'Peaker Keys'!$B$30))</f>
        <v>7.9998927763062441E-4</v>
      </c>
      <c r="J6611">
        <f>IF('Peaker Keys'!$B$31=1,H6611,I6611)</f>
        <v>0</v>
      </c>
    </row>
    <row r="6612" spans="1:10" x14ac:dyDescent="0.25">
      <c r="A6612">
        <v>6606</v>
      </c>
      <c r="B6612">
        <v>0</v>
      </c>
      <c r="C6612">
        <v>95.5</v>
      </c>
      <c r="D6612">
        <f>MOD(A6612-1+'Peaker Keys'!$B$7,'Peaker Keys'!$B$5)</f>
        <v>6629</v>
      </c>
      <c r="E6612">
        <f>INT(D6612/'Peaker Keys'!$B$6)+1</f>
        <v>277</v>
      </c>
      <c r="F6612">
        <f>MOD(D6612,'Peaker Keys'!$B$6)</f>
        <v>5</v>
      </c>
      <c r="G6612" t="str">
        <f>VLOOKUP(E6612,Clustering!$A$6:$B$370,2,FALSE)</f>
        <v>Winter</v>
      </c>
      <c r="H6612">
        <f>IF('Peaker Keys'!$B$29&gt;0,MAX(0,MIN('Peaker Keys'!$B$10,B6612/'Peaker Keys'!$B$29)),0)</f>
        <v>0</v>
      </c>
      <c r="I6612">
        <f>MAX(0,MIN('Peaker Keys'!$B$10,C6612/'Peaker Keys'!$B$30))</f>
        <v>7.9998927763062441E-4</v>
      </c>
      <c r="J6612">
        <f>IF('Peaker Keys'!$B$31=1,H6612,I6612)</f>
        <v>0</v>
      </c>
    </row>
    <row r="6613" spans="1:10" x14ac:dyDescent="0.25">
      <c r="A6613">
        <v>6607</v>
      </c>
      <c r="B6613">
        <v>0</v>
      </c>
      <c r="C6613">
        <v>95.5</v>
      </c>
      <c r="D6613">
        <f>MOD(A6613-1+'Peaker Keys'!$B$7,'Peaker Keys'!$B$5)</f>
        <v>6630</v>
      </c>
      <c r="E6613">
        <f>INT(D6613/'Peaker Keys'!$B$6)+1</f>
        <v>277</v>
      </c>
      <c r="F6613">
        <f>MOD(D6613,'Peaker Keys'!$B$6)</f>
        <v>6</v>
      </c>
      <c r="G6613" t="str">
        <f>VLOOKUP(E6613,Clustering!$A$6:$B$370,2,FALSE)</f>
        <v>Winter</v>
      </c>
      <c r="H6613">
        <f>IF('Peaker Keys'!$B$29&gt;0,MAX(0,MIN('Peaker Keys'!$B$10,B6613/'Peaker Keys'!$B$29)),0)</f>
        <v>0</v>
      </c>
      <c r="I6613">
        <f>MAX(0,MIN('Peaker Keys'!$B$10,C6613/'Peaker Keys'!$B$30))</f>
        <v>7.9998927763062441E-4</v>
      </c>
      <c r="J6613">
        <f>IF('Peaker Keys'!$B$31=1,H6613,I6613)</f>
        <v>0</v>
      </c>
    </row>
    <row r="6614" spans="1:10" x14ac:dyDescent="0.25">
      <c r="A6614">
        <v>6608</v>
      </c>
      <c r="B6614">
        <v>0</v>
      </c>
      <c r="C6614">
        <v>95.5</v>
      </c>
      <c r="D6614">
        <f>MOD(A6614-1+'Peaker Keys'!$B$7,'Peaker Keys'!$B$5)</f>
        <v>6631</v>
      </c>
      <c r="E6614">
        <f>INT(D6614/'Peaker Keys'!$B$6)+1</f>
        <v>277</v>
      </c>
      <c r="F6614">
        <f>MOD(D6614,'Peaker Keys'!$B$6)</f>
        <v>7</v>
      </c>
      <c r="G6614" t="str">
        <f>VLOOKUP(E6614,Clustering!$A$6:$B$370,2,FALSE)</f>
        <v>Winter</v>
      </c>
      <c r="H6614">
        <f>IF('Peaker Keys'!$B$29&gt;0,MAX(0,MIN('Peaker Keys'!$B$10,B6614/'Peaker Keys'!$B$29)),0)</f>
        <v>0</v>
      </c>
      <c r="I6614">
        <f>MAX(0,MIN('Peaker Keys'!$B$10,C6614/'Peaker Keys'!$B$30))</f>
        <v>7.9998927763062441E-4</v>
      </c>
      <c r="J6614">
        <f>IF('Peaker Keys'!$B$31=1,H6614,I6614)</f>
        <v>0</v>
      </c>
    </row>
    <row r="6615" spans="1:10" x14ac:dyDescent="0.25">
      <c r="A6615">
        <v>6609</v>
      </c>
      <c r="B6615">
        <v>0</v>
      </c>
      <c r="C6615">
        <v>95.5</v>
      </c>
      <c r="D6615">
        <f>MOD(A6615-1+'Peaker Keys'!$B$7,'Peaker Keys'!$B$5)</f>
        <v>6632</v>
      </c>
      <c r="E6615">
        <f>INT(D6615/'Peaker Keys'!$B$6)+1</f>
        <v>277</v>
      </c>
      <c r="F6615">
        <f>MOD(D6615,'Peaker Keys'!$B$6)</f>
        <v>8</v>
      </c>
      <c r="G6615" t="str">
        <f>VLOOKUP(E6615,Clustering!$A$6:$B$370,2,FALSE)</f>
        <v>Winter</v>
      </c>
      <c r="H6615">
        <f>IF('Peaker Keys'!$B$29&gt;0,MAX(0,MIN('Peaker Keys'!$B$10,B6615/'Peaker Keys'!$B$29)),0)</f>
        <v>0</v>
      </c>
      <c r="I6615">
        <f>MAX(0,MIN('Peaker Keys'!$B$10,C6615/'Peaker Keys'!$B$30))</f>
        <v>7.9998927763062441E-4</v>
      </c>
      <c r="J6615">
        <f>IF('Peaker Keys'!$B$31=1,H6615,I6615)</f>
        <v>0</v>
      </c>
    </row>
    <row r="6616" spans="1:10" x14ac:dyDescent="0.25">
      <c r="A6616">
        <v>6610</v>
      </c>
      <c r="B6616">
        <v>0</v>
      </c>
      <c r="C6616">
        <v>95.5</v>
      </c>
      <c r="D6616">
        <f>MOD(A6616-1+'Peaker Keys'!$B$7,'Peaker Keys'!$B$5)</f>
        <v>6633</v>
      </c>
      <c r="E6616">
        <f>INT(D6616/'Peaker Keys'!$B$6)+1</f>
        <v>277</v>
      </c>
      <c r="F6616">
        <f>MOD(D6616,'Peaker Keys'!$B$6)</f>
        <v>9</v>
      </c>
      <c r="G6616" t="str">
        <f>VLOOKUP(E6616,Clustering!$A$6:$B$370,2,FALSE)</f>
        <v>Winter</v>
      </c>
      <c r="H6616">
        <f>IF('Peaker Keys'!$B$29&gt;0,MAX(0,MIN('Peaker Keys'!$B$10,B6616/'Peaker Keys'!$B$29)),0)</f>
        <v>0</v>
      </c>
      <c r="I6616">
        <f>MAX(0,MIN('Peaker Keys'!$B$10,C6616/'Peaker Keys'!$B$30))</f>
        <v>7.9998927763062441E-4</v>
      </c>
      <c r="J6616">
        <f>IF('Peaker Keys'!$B$31=1,H6616,I6616)</f>
        <v>0</v>
      </c>
    </row>
    <row r="6617" spans="1:10" x14ac:dyDescent="0.25">
      <c r="A6617">
        <v>6611</v>
      </c>
      <c r="B6617">
        <v>0</v>
      </c>
      <c r="C6617">
        <v>133.6</v>
      </c>
      <c r="D6617">
        <f>MOD(A6617-1+'Peaker Keys'!$B$7,'Peaker Keys'!$B$5)</f>
        <v>6634</v>
      </c>
      <c r="E6617">
        <f>INT(D6617/'Peaker Keys'!$B$6)+1</f>
        <v>277</v>
      </c>
      <c r="F6617">
        <f>MOD(D6617,'Peaker Keys'!$B$6)</f>
        <v>10</v>
      </c>
      <c r="G6617" t="str">
        <f>VLOOKUP(E6617,Clustering!$A$6:$B$370,2,FALSE)</f>
        <v>Winter</v>
      </c>
      <c r="H6617">
        <f>IF('Peaker Keys'!$B$29&gt;0,MAX(0,MIN('Peaker Keys'!$B$10,B6617/'Peaker Keys'!$B$29)),0)</f>
        <v>0</v>
      </c>
      <c r="I6617">
        <f>MAX(0,MIN('Peaker Keys'!$B$10,C6617/'Peaker Keys'!$B$30))</f>
        <v>1.1191473035754075E-3</v>
      </c>
      <c r="J6617">
        <f>IF('Peaker Keys'!$B$31=1,H6617,I6617)</f>
        <v>0</v>
      </c>
    </row>
    <row r="6618" spans="1:10" x14ac:dyDescent="0.25">
      <c r="A6618">
        <v>6612</v>
      </c>
      <c r="B6618">
        <v>0</v>
      </c>
      <c r="C6618">
        <v>159.1</v>
      </c>
      <c r="D6618">
        <f>MOD(A6618-1+'Peaker Keys'!$B$7,'Peaker Keys'!$B$5)</f>
        <v>6635</v>
      </c>
      <c r="E6618">
        <f>INT(D6618/'Peaker Keys'!$B$6)+1</f>
        <v>277</v>
      </c>
      <c r="F6618">
        <f>MOD(D6618,'Peaker Keys'!$B$6)</f>
        <v>11</v>
      </c>
      <c r="G6618" t="str">
        <f>VLOOKUP(E6618,Clustering!$A$6:$B$370,2,FALSE)</f>
        <v>Winter</v>
      </c>
      <c r="H6618">
        <f>IF('Peaker Keys'!$B$29&gt;0,MAX(0,MIN('Peaker Keys'!$B$10,B6618/'Peaker Keys'!$B$29)),0)</f>
        <v>0</v>
      </c>
      <c r="I6618">
        <f>MAX(0,MIN('Peaker Keys'!$B$10,C6618/'Peaker Keys'!$B$30))</f>
        <v>1.3327570059793962E-3</v>
      </c>
      <c r="J6618">
        <f>IF('Peaker Keys'!$B$31=1,H6618,I6618)</f>
        <v>0</v>
      </c>
    </row>
    <row r="6619" spans="1:10" x14ac:dyDescent="0.25">
      <c r="A6619">
        <v>6613</v>
      </c>
      <c r="B6619">
        <v>0</v>
      </c>
      <c r="C6619">
        <v>159.1</v>
      </c>
      <c r="D6619">
        <f>MOD(A6619-1+'Peaker Keys'!$B$7,'Peaker Keys'!$B$5)</f>
        <v>6636</v>
      </c>
      <c r="E6619">
        <f>INT(D6619/'Peaker Keys'!$B$6)+1</f>
        <v>277</v>
      </c>
      <c r="F6619">
        <f>MOD(D6619,'Peaker Keys'!$B$6)</f>
        <v>12</v>
      </c>
      <c r="G6619" t="str">
        <f>VLOOKUP(E6619,Clustering!$A$6:$B$370,2,FALSE)</f>
        <v>Winter</v>
      </c>
      <c r="H6619">
        <f>IF('Peaker Keys'!$B$29&gt;0,MAX(0,MIN('Peaker Keys'!$B$10,B6619/'Peaker Keys'!$B$29)),0)</f>
        <v>0</v>
      </c>
      <c r="I6619">
        <f>MAX(0,MIN('Peaker Keys'!$B$10,C6619/'Peaker Keys'!$B$30))</f>
        <v>1.3327570059793962E-3</v>
      </c>
      <c r="J6619">
        <f>IF('Peaker Keys'!$B$31=1,H6619,I6619)</f>
        <v>0</v>
      </c>
    </row>
    <row r="6620" spans="1:10" x14ac:dyDescent="0.25">
      <c r="A6620">
        <v>6614</v>
      </c>
      <c r="B6620">
        <v>0</v>
      </c>
      <c r="C6620">
        <v>159.1</v>
      </c>
      <c r="D6620">
        <f>MOD(A6620-1+'Peaker Keys'!$B$7,'Peaker Keys'!$B$5)</f>
        <v>6637</v>
      </c>
      <c r="E6620">
        <f>INT(D6620/'Peaker Keys'!$B$6)+1</f>
        <v>277</v>
      </c>
      <c r="F6620">
        <f>MOD(D6620,'Peaker Keys'!$B$6)</f>
        <v>13</v>
      </c>
      <c r="G6620" t="str">
        <f>VLOOKUP(E6620,Clustering!$A$6:$B$370,2,FALSE)</f>
        <v>Winter</v>
      </c>
      <c r="H6620">
        <f>IF('Peaker Keys'!$B$29&gt;0,MAX(0,MIN('Peaker Keys'!$B$10,B6620/'Peaker Keys'!$B$29)),0)</f>
        <v>0</v>
      </c>
      <c r="I6620">
        <f>MAX(0,MIN('Peaker Keys'!$B$10,C6620/'Peaker Keys'!$B$30))</f>
        <v>1.3327570059793962E-3</v>
      </c>
      <c r="J6620">
        <f>IF('Peaker Keys'!$B$31=1,H6620,I6620)</f>
        <v>0</v>
      </c>
    </row>
    <row r="6621" spans="1:10" x14ac:dyDescent="0.25">
      <c r="A6621">
        <v>6615</v>
      </c>
      <c r="B6621">
        <v>0</v>
      </c>
      <c r="C6621">
        <v>159.1</v>
      </c>
      <c r="D6621">
        <f>MOD(A6621-1+'Peaker Keys'!$B$7,'Peaker Keys'!$B$5)</f>
        <v>6638</v>
      </c>
      <c r="E6621">
        <f>INT(D6621/'Peaker Keys'!$B$6)+1</f>
        <v>277</v>
      </c>
      <c r="F6621">
        <f>MOD(D6621,'Peaker Keys'!$B$6)</f>
        <v>14</v>
      </c>
      <c r="G6621" t="str">
        <f>VLOOKUP(E6621,Clustering!$A$6:$B$370,2,FALSE)</f>
        <v>Winter</v>
      </c>
      <c r="H6621">
        <f>IF('Peaker Keys'!$B$29&gt;0,MAX(0,MIN('Peaker Keys'!$B$10,B6621/'Peaker Keys'!$B$29)),0)</f>
        <v>0</v>
      </c>
      <c r="I6621">
        <f>MAX(0,MIN('Peaker Keys'!$B$10,C6621/'Peaker Keys'!$B$30))</f>
        <v>1.3327570059793962E-3</v>
      </c>
      <c r="J6621">
        <f>IF('Peaker Keys'!$B$31=1,H6621,I6621)</f>
        <v>0</v>
      </c>
    </row>
    <row r="6622" spans="1:10" x14ac:dyDescent="0.25">
      <c r="A6622">
        <v>6616</v>
      </c>
      <c r="B6622">
        <v>0</v>
      </c>
      <c r="C6622">
        <v>159.1</v>
      </c>
      <c r="D6622">
        <f>MOD(A6622-1+'Peaker Keys'!$B$7,'Peaker Keys'!$B$5)</f>
        <v>6639</v>
      </c>
      <c r="E6622">
        <f>INT(D6622/'Peaker Keys'!$B$6)+1</f>
        <v>277</v>
      </c>
      <c r="F6622">
        <f>MOD(D6622,'Peaker Keys'!$B$6)</f>
        <v>15</v>
      </c>
      <c r="G6622" t="str">
        <f>VLOOKUP(E6622,Clustering!$A$6:$B$370,2,FALSE)</f>
        <v>Winter</v>
      </c>
      <c r="H6622">
        <f>IF('Peaker Keys'!$B$29&gt;0,MAX(0,MIN('Peaker Keys'!$B$10,B6622/'Peaker Keys'!$B$29)),0)</f>
        <v>0</v>
      </c>
      <c r="I6622">
        <f>MAX(0,MIN('Peaker Keys'!$B$10,C6622/'Peaker Keys'!$B$30))</f>
        <v>1.3327570059793962E-3</v>
      </c>
      <c r="J6622">
        <f>IF('Peaker Keys'!$B$31=1,H6622,I6622)</f>
        <v>0</v>
      </c>
    </row>
    <row r="6623" spans="1:10" x14ac:dyDescent="0.25">
      <c r="A6623">
        <v>6617</v>
      </c>
      <c r="B6623">
        <v>0</v>
      </c>
      <c r="C6623">
        <v>159.1</v>
      </c>
      <c r="D6623">
        <f>MOD(A6623-1+'Peaker Keys'!$B$7,'Peaker Keys'!$B$5)</f>
        <v>6640</v>
      </c>
      <c r="E6623">
        <f>INT(D6623/'Peaker Keys'!$B$6)+1</f>
        <v>277</v>
      </c>
      <c r="F6623">
        <f>MOD(D6623,'Peaker Keys'!$B$6)</f>
        <v>16</v>
      </c>
      <c r="G6623" t="str">
        <f>VLOOKUP(E6623,Clustering!$A$6:$B$370,2,FALSE)</f>
        <v>Winter</v>
      </c>
      <c r="H6623">
        <f>IF('Peaker Keys'!$B$29&gt;0,MAX(0,MIN('Peaker Keys'!$B$10,B6623/'Peaker Keys'!$B$29)),0)</f>
        <v>0</v>
      </c>
      <c r="I6623">
        <f>MAX(0,MIN('Peaker Keys'!$B$10,C6623/'Peaker Keys'!$B$30))</f>
        <v>1.3327570059793962E-3</v>
      </c>
      <c r="J6623">
        <f>IF('Peaker Keys'!$B$31=1,H6623,I6623)</f>
        <v>0</v>
      </c>
    </row>
    <row r="6624" spans="1:10" x14ac:dyDescent="0.25">
      <c r="A6624">
        <v>6618</v>
      </c>
      <c r="B6624">
        <v>0</v>
      </c>
      <c r="C6624">
        <v>1226.5</v>
      </c>
      <c r="D6624">
        <f>MOD(A6624-1+'Peaker Keys'!$B$7,'Peaker Keys'!$B$5)</f>
        <v>6641</v>
      </c>
      <c r="E6624">
        <f>INT(D6624/'Peaker Keys'!$B$6)+1</f>
        <v>277</v>
      </c>
      <c r="F6624">
        <f>MOD(D6624,'Peaker Keys'!$B$6)</f>
        <v>17</v>
      </c>
      <c r="G6624" t="str">
        <f>VLOOKUP(E6624,Clustering!$A$6:$B$370,2,FALSE)</f>
        <v>Winter</v>
      </c>
      <c r="H6624">
        <f>IF('Peaker Keys'!$B$29&gt;0,MAX(0,MIN('Peaker Keys'!$B$10,B6624/'Peaker Keys'!$B$29)),0)</f>
        <v>0</v>
      </c>
      <c r="I6624">
        <f>MAX(0,MIN('Peaker Keys'!$B$10,C6624/'Peaker Keys'!$B$30))</f>
        <v>1.0274207843078123E-2</v>
      </c>
      <c r="J6624">
        <f>IF('Peaker Keys'!$B$31=1,H6624,I6624)</f>
        <v>0</v>
      </c>
    </row>
    <row r="6625" spans="1:10" x14ac:dyDescent="0.25">
      <c r="A6625">
        <v>6619</v>
      </c>
      <c r="B6625">
        <v>0</v>
      </c>
      <c r="C6625">
        <v>5362.2</v>
      </c>
      <c r="D6625">
        <f>MOD(A6625-1+'Peaker Keys'!$B$7,'Peaker Keys'!$B$5)</f>
        <v>6642</v>
      </c>
      <c r="E6625">
        <f>INT(D6625/'Peaker Keys'!$B$6)+1</f>
        <v>277</v>
      </c>
      <c r="F6625">
        <f>MOD(D6625,'Peaker Keys'!$B$6)</f>
        <v>18</v>
      </c>
      <c r="G6625" t="str">
        <f>VLOOKUP(E6625,Clustering!$A$6:$B$370,2,FALSE)</f>
        <v>Winter</v>
      </c>
      <c r="H6625">
        <f>IF('Peaker Keys'!$B$29&gt;0,MAX(0,MIN('Peaker Keys'!$B$10,B6625/'Peaker Keys'!$B$29)),0)</f>
        <v>0</v>
      </c>
      <c r="I6625">
        <f>MAX(0,MIN('Peaker Keys'!$B$10,C6625/'Peaker Keys'!$B$30))</f>
        <v>4.4918350832575227E-2</v>
      </c>
      <c r="J6625">
        <f>IF('Peaker Keys'!$B$31=1,H6625,I6625)</f>
        <v>0</v>
      </c>
    </row>
    <row r="6626" spans="1:10" x14ac:dyDescent="0.25">
      <c r="A6626">
        <v>6620</v>
      </c>
      <c r="B6626">
        <v>0</v>
      </c>
      <c r="C6626">
        <v>8798</v>
      </c>
      <c r="D6626">
        <f>MOD(A6626-1+'Peaker Keys'!$B$7,'Peaker Keys'!$B$5)</f>
        <v>6643</v>
      </c>
      <c r="E6626">
        <f>INT(D6626/'Peaker Keys'!$B$6)+1</f>
        <v>277</v>
      </c>
      <c r="F6626">
        <f>MOD(D6626,'Peaker Keys'!$B$6)</f>
        <v>19</v>
      </c>
      <c r="G6626" t="str">
        <f>VLOOKUP(E6626,Clustering!$A$6:$B$370,2,FALSE)</f>
        <v>Winter</v>
      </c>
      <c r="H6626">
        <f>IF('Peaker Keys'!$B$29&gt;0,MAX(0,MIN('Peaker Keys'!$B$10,B6626/'Peaker Keys'!$B$29)),0)</f>
        <v>0</v>
      </c>
      <c r="I6626">
        <f>MAX(0,MIN('Peaker Keys'!$B$10,C6626/'Peaker Keys'!$B$30))</f>
        <v>7.3699535754913434E-2</v>
      </c>
      <c r="J6626">
        <f>IF('Peaker Keys'!$B$31=1,H6626,I6626)</f>
        <v>0</v>
      </c>
    </row>
    <row r="6627" spans="1:10" x14ac:dyDescent="0.25">
      <c r="A6627">
        <v>6621</v>
      </c>
      <c r="B6627">
        <v>0</v>
      </c>
      <c r="C6627">
        <v>2922.2</v>
      </c>
      <c r="D6627">
        <f>MOD(A6627-1+'Peaker Keys'!$B$7,'Peaker Keys'!$B$5)</f>
        <v>6644</v>
      </c>
      <c r="E6627">
        <f>INT(D6627/'Peaker Keys'!$B$6)+1</f>
        <v>277</v>
      </c>
      <c r="F6627">
        <f>MOD(D6627,'Peaker Keys'!$B$6)</f>
        <v>20</v>
      </c>
      <c r="G6627" t="str">
        <f>VLOOKUP(E6627,Clustering!$A$6:$B$370,2,FALSE)</f>
        <v>Winter</v>
      </c>
      <c r="H6627">
        <f>IF('Peaker Keys'!$B$29&gt;0,MAX(0,MIN('Peaker Keys'!$B$10,B6627/'Peaker Keys'!$B$29)),0)</f>
        <v>0</v>
      </c>
      <c r="I6627">
        <f>MAX(0,MIN('Peaker Keys'!$B$10,C6627/'Peaker Keys'!$B$30))</f>
        <v>2.4478834210389638E-2</v>
      </c>
      <c r="J6627">
        <f>IF('Peaker Keys'!$B$31=1,H6627,I6627)</f>
        <v>0</v>
      </c>
    </row>
    <row r="6628" spans="1:10" x14ac:dyDescent="0.25">
      <c r="A6628">
        <v>6622</v>
      </c>
      <c r="B6628">
        <v>0</v>
      </c>
      <c r="C6628">
        <v>1118.5</v>
      </c>
      <c r="D6628">
        <f>MOD(A6628-1+'Peaker Keys'!$B$7,'Peaker Keys'!$B$5)</f>
        <v>6645</v>
      </c>
      <c r="E6628">
        <f>INT(D6628/'Peaker Keys'!$B$6)+1</f>
        <v>277</v>
      </c>
      <c r="F6628">
        <f>MOD(D6628,'Peaker Keys'!$B$6)</f>
        <v>21</v>
      </c>
      <c r="G6628" t="str">
        <f>VLOOKUP(E6628,Clustering!$A$6:$B$370,2,FALSE)</f>
        <v>Winter</v>
      </c>
      <c r="H6628">
        <f>IF('Peaker Keys'!$B$29&gt;0,MAX(0,MIN('Peaker Keys'!$B$10,B6628/'Peaker Keys'!$B$29)),0)</f>
        <v>0</v>
      </c>
      <c r="I6628">
        <f>MAX(0,MIN('Peaker Keys'!$B$10,C6628/'Peaker Keys'!$B$30))</f>
        <v>9.3695079270141712E-3</v>
      </c>
      <c r="J6628">
        <f>IF('Peaker Keys'!$B$31=1,H6628,I6628)</f>
        <v>0</v>
      </c>
    </row>
    <row r="6629" spans="1:10" x14ac:dyDescent="0.25">
      <c r="A6629">
        <v>6623</v>
      </c>
      <c r="B6629">
        <v>0</v>
      </c>
      <c r="C6629">
        <v>159.1</v>
      </c>
      <c r="D6629">
        <f>MOD(A6629-1+'Peaker Keys'!$B$7,'Peaker Keys'!$B$5)</f>
        <v>6646</v>
      </c>
      <c r="E6629">
        <f>INT(D6629/'Peaker Keys'!$B$6)+1</f>
        <v>277</v>
      </c>
      <c r="F6629">
        <f>MOD(D6629,'Peaker Keys'!$B$6)</f>
        <v>22</v>
      </c>
      <c r="G6629" t="str">
        <f>VLOOKUP(E6629,Clustering!$A$6:$B$370,2,FALSE)</f>
        <v>Winter</v>
      </c>
      <c r="H6629">
        <f>IF('Peaker Keys'!$B$29&gt;0,MAX(0,MIN('Peaker Keys'!$B$10,B6629/'Peaker Keys'!$B$29)),0)</f>
        <v>0</v>
      </c>
      <c r="I6629">
        <f>MAX(0,MIN('Peaker Keys'!$B$10,C6629/'Peaker Keys'!$B$30))</f>
        <v>1.3327570059793962E-3</v>
      </c>
      <c r="J6629">
        <f>IF('Peaker Keys'!$B$31=1,H6629,I6629)</f>
        <v>0</v>
      </c>
    </row>
    <row r="6630" spans="1:10" x14ac:dyDescent="0.25">
      <c r="A6630">
        <v>6624</v>
      </c>
      <c r="B6630">
        <v>0</v>
      </c>
      <c r="C6630">
        <v>102.8</v>
      </c>
      <c r="D6630">
        <f>MOD(A6630-1+'Peaker Keys'!$B$7,'Peaker Keys'!$B$5)</f>
        <v>6647</v>
      </c>
      <c r="E6630">
        <f>INT(D6630/'Peaker Keys'!$B$6)+1</f>
        <v>277</v>
      </c>
      <c r="F6630">
        <f>MOD(D6630,'Peaker Keys'!$B$6)</f>
        <v>23</v>
      </c>
      <c r="G6630" t="str">
        <f>VLOOKUP(E6630,Clustering!$A$6:$B$370,2,FALSE)</f>
        <v>Winter</v>
      </c>
      <c r="H6630">
        <f>IF('Peaker Keys'!$B$29&gt;0,MAX(0,MIN('Peaker Keys'!$B$10,B6630/'Peaker Keys'!$B$29)),0)</f>
        <v>0</v>
      </c>
      <c r="I6630">
        <f>MAX(0,MIN('Peaker Keys'!$B$10,C6630/'Peaker Keys'!$B$30))</f>
        <v>8.6114029047568781E-4</v>
      </c>
      <c r="J6630">
        <f>IF('Peaker Keys'!$B$31=1,H6630,I6630)</f>
        <v>0</v>
      </c>
    </row>
    <row r="6631" spans="1:10" x14ac:dyDescent="0.25">
      <c r="A6631">
        <v>6625</v>
      </c>
      <c r="B6631">
        <v>0</v>
      </c>
      <c r="C6631">
        <v>95.5</v>
      </c>
      <c r="D6631">
        <f>MOD(A6631-1+'Peaker Keys'!$B$7,'Peaker Keys'!$B$5)</f>
        <v>6648</v>
      </c>
      <c r="E6631">
        <f>INT(D6631/'Peaker Keys'!$B$6)+1</f>
        <v>278</v>
      </c>
      <c r="F6631">
        <f>MOD(D6631,'Peaker Keys'!$B$6)</f>
        <v>0</v>
      </c>
      <c r="G6631" t="str">
        <f>VLOOKUP(E6631,Clustering!$A$6:$B$370,2,FALSE)</f>
        <v>Winter</v>
      </c>
      <c r="H6631">
        <f>IF('Peaker Keys'!$B$29&gt;0,MAX(0,MIN('Peaker Keys'!$B$10,B6631/'Peaker Keys'!$B$29)),0)</f>
        <v>0</v>
      </c>
      <c r="I6631">
        <f>MAX(0,MIN('Peaker Keys'!$B$10,C6631/'Peaker Keys'!$B$30))</f>
        <v>7.9998927763062441E-4</v>
      </c>
      <c r="J6631">
        <f>IF('Peaker Keys'!$B$31=1,H6631,I6631)</f>
        <v>0</v>
      </c>
    </row>
    <row r="6632" spans="1:10" x14ac:dyDescent="0.25">
      <c r="A6632">
        <v>6626</v>
      </c>
      <c r="B6632">
        <v>0</v>
      </c>
      <c r="C6632">
        <v>95.5</v>
      </c>
      <c r="D6632">
        <f>MOD(A6632-1+'Peaker Keys'!$B$7,'Peaker Keys'!$B$5)</f>
        <v>6649</v>
      </c>
      <c r="E6632">
        <f>INT(D6632/'Peaker Keys'!$B$6)+1</f>
        <v>278</v>
      </c>
      <c r="F6632">
        <f>MOD(D6632,'Peaker Keys'!$B$6)</f>
        <v>1</v>
      </c>
      <c r="G6632" t="str">
        <f>VLOOKUP(E6632,Clustering!$A$6:$B$370,2,FALSE)</f>
        <v>Winter</v>
      </c>
      <c r="H6632">
        <f>IF('Peaker Keys'!$B$29&gt;0,MAX(0,MIN('Peaker Keys'!$B$10,B6632/'Peaker Keys'!$B$29)),0)</f>
        <v>0</v>
      </c>
      <c r="I6632">
        <f>MAX(0,MIN('Peaker Keys'!$B$10,C6632/'Peaker Keys'!$B$30))</f>
        <v>7.9998927763062441E-4</v>
      </c>
      <c r="J6632">
        <f>IF('Peaker Keys'!$B$31=1,H6632,I6632)</f>
        <v>0</v>
      </c>
    </row>
    <row r="6633" spans="1:10" x14ac:dyDescent="0.25">
      <c r="A6633">
        <v>6627</v>
      </c>
      <c r="B6633">
        <v>0</v>
      </c>
      <c r="C6633">
        <v>95.5</v>
      </c>
      <c r="D6633">
        <f>MOD(A6633-1+'Peaker Keys'!$B$7,'Peaker Keys'!$B$5)</f>
        <v>6650</v>
      </c>
      <c r="E6633">
        <f>INT(D6633/'Peaker Keys'!$B$6)+1</f>
        <v>278</v>
      </c>
      <c r="F6633">
        <f>MOD(D6633,'Peaker Keys'!$B$6)</f>
        <v>2</v>
      </c>
      <c r="G6633" t="str">
        <f>VLOOKUP(E6633,Clustering!$A$6:$B$370,2,FALSE)</f>
        <v>Winter</v>
      </c>
      <c r="H6633">
        <f>IF('Peaker Keys'!$B$29&gt;0,MAX(0,MIN('Peaker Keys'!$B$10,B6633/'Peaker Keys'!$B$29)),0)</f>
        <v>0</v>
      </c>
      <c r="I6633">
        <f>MAX(0,MIN('Peaker Keys'!$B$10,C6633/'Peaker Keys'!$B$30))</f>
        <v>7.9998927763062441E-4</v>
      </c>
      <c r="J6633">
        <f>IF('Peaker Keys'!$B$31=1,H6633,I6633)</f>
        <v>0</v>
      </c>
    </row>
    <row r="6634" spans="1:10" x14ac:dyDescent="0.25">
      <c r="A6634">
        <v>6628</v>
      </c>
      <c r="B6634">
        <v>0</v>
      </c>
      <c r="C6634">
        <v>95.5</v>
      </c>
      <c r="D6634">
        <f>MOD(A6634-1+'Peaker Keys'!$B$7,'Peaker Keys'!$B$5)</f>
        <v>6651</v>
      </c>
      <c r="E6634">
        <f>INT(D6634/'Peaker Keys'!$B$6)+1</f>
        <v>278</v>
      </c>
      <c r="F6634">
        <f>MOD(D6634,'Peaker Keys'!$B$6)</f>
        <v>3</v>
      </c>
      <c r="G6634" t="str">
        <f>VLOOKUP(E6634,Clustering!$A$6:$B$370,2,FALSE)</f>
        <v>Winter</v>
      </c>
      <c r="H6634">
        <f>IF('Peaker Keys'!$B$29&gt;0,MAX(0,MIN('Peaker Keys'!$B$10,B6634/'Peaker Keys'!$B$29)),0)</f>
        <v>0</v>
      </c>
      <c r="I6634">
        <f>MAX(0,MIN('Peaker Keys'!$B$10,C6634/'Peaker Keys'!$B$30))</f>
        <v>7.9998927763062441E-4</v>
      </c>
      <c r="J6634">
        <f>IF('Peaker Keys'!$B$31=1,H6634,I6634)</f>
        <v>0</v>
      </c>
    </row>
    <row r="6635" spans="1:10" x14ac:dyDescent="0.25">
      <c r="A6635">
        <v>6629</v>
      </c>
      <c r="B6635">
        <v>0</v>
      </c>
      <c r="C6635">
        <v>95.5</v>
      </c>
      <c r="D6635">
        <f>MOD(A6635-1+'Peaker Keys'!$B$7,'Peaker Keys'!$B$5)</f>
        <v>6652</v>
      </c>
      <c r="E6635">
        <f>INT(D6635/'Peaker Keys'!$B$6)+1</f>
        <v>278</v>
      </c>
      <c r="F6635">
        <f>MOD(D6635,'Peaker Keys'!$B$6)</f>
        <v>4</v>
      </c>
      <c r="G6635" t="str">
        <f>VLOOKUP(E6635,Clustering!$A$6:$B$370,2,FALSE)</f>
        <v>Winter</v>
      </c>
      <c r="H6635">
        <f>IF('Peaker Keys'!$B$29&gt;0,MAX(0,MIN('Peaker Keys'!$B$10,B6635/'Peaker Keys'!$B$29)),0)</f>
        <v>0</v>
      </c>
      <c r="I6635">
        <f>MAX(0,MIN('Peaker Keys'!$B$10,C6635/'Peaker Keys'!$B$30))</f>
        <v>7.9998927763062441E-4</v>
      </c>
      <c r="J6635">
        <f>IF('Peaker Keys'!$B$31=1,H6635,I6635)</f>
        <v>0</v>
      </c>
    </row>
    <row r="6636" spans="1:10" x14ac:dyDescent="0.25">
      <c r="A6636">
        <v>6630</v>
      </c>
      <c r="B6636">
        <v>0</v>
      </c>
      <c r="C6636">
        <v>95.5</v>
      </c>
      <c r="D6636">
        <f>MOD(A6636-1+'Peaker Keys'!$B$7,'Peaker Keys'!$B$5)</f>
        <v>6653</v>
      </c>
      <c r="E6636">
        <f>INT(D6636/'Peaker Keys'!$B$6)+1</f>
        <v>278</v>
      </c>
      <c r="F6636">
        <f>MOD(D6636,'Peaker Keys'!$B$6)</f>
        <v>5</v>
      </c>
      <c r="G6636" t="str">
        <f>VLOOKUP(E6636,Clustering!$A$6:$B$370,2,FALSE)</f>
        <v>Winter</v>
      </c>
      <c r="H6636">
        <f>IF('Peaker Keys'!$B$29&gt;0,MAX(0,MIN('Peaker Keys'!$B$10,B6636/'Peaker Keys'!$B$29)),0)</f>
        <v>0</v>
      </c>
      <c r="I6636">
        <f>MAX(0,MIN('Peaker Keys'!$B$10,C6636/'Peaker Keys'!$B$30))</f>
        <v>7.9998927763062441E-4</v>
      </c>
      <c r="J6636">
        <f>IF('Peaker Keys'!$B$31=1,H6636,I6636)</f>
        <v>0</v>
      </c>
    </row>
    <row r="6637" spans="1:10" x14ac:dyDescent="0.25">
      <c r="A6637">
        <v>6631</v>
      </c>
      <c r="B6637">
        <v>0</v>
      </c>
      <c r="C6637">
        <v>95.5</v>
      </c>
      <c r="D6637">
        <f>MOD(A6637-1+'Peaker Keys'!$B$7,'Peaker Keys'!$B$5)</f>
        <v>6654</v>
      </c>
      <c r="E6637">
        <f>INT(D6637/'Peaker Keys'!$B$6)+1</f>
        <v>278</v>
      </c>
      <c r="F6637">
        <f>MOD(D6637,'Peaker Keys'!$B$6)</f>
        <v>6</v>
      </c>
      <c r="G6637" t="str">
        <f>VLOOKUP(E6637,Clustering!$A$6:$B$370,2,FALSE)</f>
        <v>Winter</v>
      </c>
      <c r="H6637">
        <f>IF('Peaker Keys'!$B$29&gt;0,MAX(0,MIN('Peaker Keys'!$B$10,B6637/'Peaker Keys'!$B$29)),0)</f>
        <v>0</v>
      </c>
      <c r="I6637">
        <f>MAX(0,MIN('Peaker Keys'!$B$10,C6637/'Peaker Keys'!$B$30))</f>
        <v>7.9998927763062441E-4</v>
      </c>
      <c r="J6637">
        <f>IF('Peaker Keys'!$B$31=1,H6637,I6637)</f>
        <v>0</v>
      </c>
    </row>
    <row r="6638" spans="1:10" x14ac:dyDescent="0.25">
      <c r="A6638">
        <v>6632</v>
      </c>
      <c r="B6638">
        <v>0</v>
      </c>
      <c r="C6638">
        <v>95.5</v>
      </c>
      <c r="D6638">
        <f>MOD(A6638-1+'Peaker Keys'!$B$7,'Peaker Keys'!$B$5)</f>
        <v>6655</v>
      </c>
      <c r="E6638">
        <f>INT(D6638/'Peaker Keys'!$B$6)+1</f>
        <v>278</v>
      </c>
      <c r="F6638">
        <f>MOD(D6638,'Peaker Keys'!$B$6)</f>
        <v>7</v>
      </c>
      <c r="G6638" t="str">
        <f>VLOOKUP(E6638,Clustering!$A$6:$B$370,2,FALSE)</f>
        <v>Winter</v>
      </c>
      <c r="H6638">
        <f>IF('Peaker Keys'!$B$29&gt;0,MAX(0,MIN('Peaker Keys'!$B$10,B6638/'Peaker Keys'!$B$29)),0)</f>
        <v>0</v>
      </c>
      <c r="I6638">
        <f>MAX(0,MIN('Peaker Keys'!$B$10,C6638/'Peaker Keys'!$B$30))</f>
        <v>7.9998927763062441E-4</v>
      </c>
      <c r="J6638">
        <f>IF('Peaker Keys'!$B$31=1,H6638,I6638)</f>
        <v>0</v>
      </c>
    </row>
    <row r="6639" spans="1:10" x14ac:dyDescent="0.25">
      <c r="A6639">
        <v>6633</v>
      </c>
      <c r="B6639">
        <v>0</v>
      </c>
      <c r="C6639">
        <v>96.5</v>
      </c>
      <c r="D6639">
        <f>MOD(A6639-1+'Peaker Keys'!$B$7,'Peaker Keys'!$B$5)</f>
        <v>6656</v>
      </c>
      <c r="E6639">
        <f>INT(D6639/'Peaker Keys'!$B$6)+1</f>
        <v>278</v>
      </c>
      <c r="F6639">
        <f>MOD(D6639,'Peaker Keys'!$B$6)</f>
        <v>8</v>
      </c>
      <c r="G6639" t="str">
        <f>VLOOKUP(E6639,Clustering!$A$6:$B$370,2,FALSE)</f>
        <v>Winter</v>
      </c>
      <c r="H6639">
        <f>IF('Peaker Keys'!$B$29&gt;0,MAX(0,MIN('Peaker Keys'!$B$10,B6639/'Peaker Keys'!$B$29)),0)</f>
        <v>0</v>
      </c>
      <c r="I6639">
        <f>MAX(0,MIN('Peaker Keys'!$B$10,C6639/'Peaker Keys'!$B$30))</f>
        <v>8.083661287052906E-4</v>
      </c>
      <c r="J6639">
        <f>IF('Peaker Keys'!$B$31=1,H6639,I6639)</f>
        <v>0</v>
      </c>
    </row>
    <row r="6640" spans="1:10" x14ac:dyDescent="0.25">
      <c r="A6640">
        <v>6634</v>
      </c>
      <c r="B6640">
        <v>0</v>
      </c>
      <c r="C6640">
        <v>159.1</v>
      </c>
      <c r="D6640">
        <f>MOD(A6640-1+'Peaker Keys'!$B$7,'Peaker Keys'!$B$5)</f>
        <v>6657</v>
      </c>
      <c r="E6640">
        <f>INT(D6640/'Peaker Keys'!$B$6)+1</f>
        <v>278</v>
      </c>
      <c r="F6640">
        <f>MOD(D6640,'Peaker Keys'!$B$6)</f>
        <v>9</v>
      </c>
      <c r="G6640" t="str">
        <f>VLOOKUP(E6640,Clustering!$A$6:$B$370,2,FALSE)</f>
        <v>Winter</v>
      </c>
      <c r="H6640">
        <f>IF('Peaker Keys'!$B$29&gt;0,MAX(0,MIN('Peaker Keys'!$B$10,B6640/'Peaker Keys'!$B$29)),0)</f>
        <v>0</v>
      </c>
      <c r="I6640">
        <f>MAX(0,MIN('Peaker Keys'!$B$10,C6640/'Peaker Keys'!$B$30))</f>
        <v>1.3327570059793962E-3</v>
      </c>
      <c r="J6640">
        <f>IF('Peaker Keys'!$B$31=1,H6640,I6640)</f>
        <v>0</v>
      </c>
    </row>
    <row r="6641" spans="1:10" x14ac:dyDescent="0.25">
      <c r="A6641">
        <v>6635</v>
      </c>
      <c r="B6641">
        <v>0</v>
      </c>
      <c r="C6641">
        <v>100.2</v>
      </c>
      <c r="D6641">
        <f>MOD(A6641-1+'Peaker Keys'!$B$7,'Peaker Keys'!$B$5)</f>
        <v>6658</v>
      </c>
      <c r="E6641">
        <f>INT(D6641/'Peaker Keys'!$B$6)+1</f>
        <v>278</v>
      </c>
      <c r="F6641">
        <f>MOD(D6641,'Peaker Keys'!$B$6)</f>
        <v>10</v>
      </c>
      <c r="G6641" t="str">
        <f>VLOOKUP(E6641,Clustering!$A$6:$B$370,2,FALSE)</f>
        <v>Winter</v>
      </c>
      <c r="H6641">
        <f>IF('Peaker Keys'!$B$29&gt;0,MAX(0,MIN('Peaker Keys'!$B$10,B6641/'Peaker Keys'!$B$29)),0)</f>
        <v>0</v>
      </c>
      <c r="I6641">
        <f>MAX(0,MIN('Peaker Keys'!$B$10,C6641/'Peaker Keys'!$B$30))</f>
        <v>8.393604776815557E-4</v>
      </c>
      <c r="J6641">
        <f>IF('Peaker Keys'!$B$31=1,H6641,I6641)</f>
        <v>0</v>
      </c>
    </row>
    <row r="6642" spans="1:10" x14ac:dyDescent="0.25">
      <c r="A6642">
        <v>6636</v>
      </c>
      <c r="B6642">
        <v>0</v>
      </c>
      <c r="C6642">
        <v>159.1</v>
      </c>
      <c r="D6642">
        <f>MOD(A6642-1+'Peaker Keys'!$B$7,'Peaker Keys'!$B$5)</f>
        <v>6659</v>
      </c>
      <c r="E6642">
        <f>INT(D6642/'Peaker Keys'!$B$6)+1</f>
        <v>278</v>
      </c>
      <c r="F6642">
        <f>MOD(D6642,'Peaker Keys'!$B$6)</f>
        <v>11</v>
      </c>
      <c r="G6642" t="str">
        <f>VLOOKUP(E6642,Clustering!$A$6:$B$370,2,FALSE)</f>
        <v>Winter</v>
      </c>
      <c r="H6642">
        <f>IF('Peaker Keys'!$B$29&gt;0,MAX(0,MIN('Peaker Keys'!$B$10,B6642/'Peaker Keys'!$B$29)),0)</f>
        <v>0</v>
      </c>
      <c r="I6642">
        <f>MAX(0,MIN('Peaker Keys'!$B$10,C6642/'Peaker Keys'!$B$30))</f>
        <v>1.3327570059793962E-3</v>
      </c>
      <c r="J6642">
        <f>IF('Peaker Keys'!$B$31=1,H6642,I6642)</f>
        <v>0</v>
      </c>
    </row>
    <row r="6643" spans="1:10" x14ac:dyDescent="0.25">
      <c r="A6643">
        <v>6637</v>
      </c>
      <c r="B6643">
        <v>0</v>
      </c>
      <c r="C6643">
        <v>159.1</v>
      </c>
      <c r="D6643">
        <f>MOD(A6643-1+'Peaker Keys'!$B$7,'Peaker Keys'!$B$5)</f>
        <v>6660</v>
      </c>
      <c r="E6643">
        <f>INT(D6643/'Peaker Keys'!$B$6)+1</f>
        <v>278</v>
      </c>
      <c r="F6643">
        <f>MOD(D6643,'Peaker Keys'!$B$6)</f>
        <v>12</v>
      </c>
      <c r="G6643" t="str">
        <f>VLOOKUP(E6643,Clustering!$A$6:$B$370,2,FALSE)</f>
        <v>Winter</v>
      </c>
      <c r="H6643">
        <f>IF('Peaker Keys'!$B$29&gt;0,MAX(0,MIN('Peaker Keys'!$B$10,B6643/'Peaker Keys'!$B$29)),0)</f>
        <v>0</v>
      </c>
      <c r="I6643">
        <f>MAX(0,MIN('Peaker Keys'!$B$10,C6643/'Peaker Keys'!$B$30))</f>
        <v>1.3327570059793962E-3</v>
      </c>
      <c r="J6643">
        <f>IF('Peaker Keys'!$B$31=1,H6643,I6643)</f>
        <v>0</v>
      </c>
    </row>
    <row r="6644" spans="1:10" x14ac:dyDescent="0.25">
      <c r="A6644">
        <v>6638</v>
      </c>
      <c r="B6644">
        <v>0</v>
      </c>
      <c r="C6644">
        <v>159.1</v>
      </c>
      <c r="D6644">
        <f>MOD(A6644-1+'Peaker Keys'!$B$7,'Peaker Keys'!$B$5)</f>
        <v>6661</v>
      </c>
      <c r="E6644">
        <f>INT(D6644/'Peaker Keys'!$B$6)+1</f>
        <v>278</v>
      </c>
      <c r="F6644">
        <f>MOD(D6644,'Peaker Keys'!$B$6)</f>
        <v>13</v>
      </c>
      <c r="G6644" t="str">
        <f>VLOOKUP(E6644,Clustering!$A$6:$B$370,2,FALSE)</f>
        <v>Winter</v>
      </c>
      <c r="H6644">
        <f>IF('Peaker Keys'!$B$29&gt;0,MAX(0,MIN('Peaker Keys'!$B$10,B6644/'Peaker Keys'!$B$29)),0)</f>
        <v>0</v>
      </c>
      <c r="I6644">
        <f>MAX(0,MIN('Peaker Keys'!$B$10,C6644/'Peaker Keys'!$B$30))</f>
        <v>1.3327570059793962E-3</v>
      </c>
      <c r="J6644">
        <f>IF('Peaker Keys'!$B$31=1,H6644,I6644)</f>
        <v>0</v>
      </c>
    </row>
    <row r="6645" spans="1:10" x14ac:dyDescent="0.25">
      <c r="A6645">
        <v>6639</v>
      </c>
      <c r="B6645">
        <v>0</v>
      </c>
      <c r="C6645">
        <v>159.1</v>
      </c>
      <c r="D6645">
        <f>MOD(A6645-1+'Peaker Keys'!$B$7,'Peaker Keys'!$B$5)</f>
        <v>6662</v>
      </c>
      <c r="E6645">
        <f>INT(D6645/'Peaker Keys'!$B$6)+1</f>
        <v>278</v>
      </c>
      <c r="F6645">
        <f>MOD(D6645,'Peaker Keys'!$B$6)</f>
        <v>14</v>
      </c>
      <c r="G6645" t="str">
        <f>VLOOKUP(E6645,Clustering!$A$6:$B$370,2,FALSE)</f>
        <v>Winter</v>
      </c>
      <c r="H6645">
        <f>IF('Peaker Keys'!$B$29&gt;0,MAX(0,MIN('Peaker Keys'!$B$10,B6645/'Peaker Keys'!$B$29)),0)</f>
        <v>0</v>
      </c>
      <c r="I6645">
        <f>MAX(0,MIN('Peaker Keys'!$B$10,C6645/'Peaker Keys'!$B$30))</f>
        <v>1.3327570059793962E-3</v>
      </c>
      <c r="J6645">
        <f>IF('Peaker Keys'!$B$31=1,H6645,I6645)</f>
        <v>0</v>
      </c>
    </row>
    <row r="6646" spans="1:10" x14ac:dyDescent="0.25">
      <c r="A6646">
        <v>6640</v>
      </c>
      <c r="B6646">
        <v>0</v>
      </c>
      <c r="C6646">
        <v>159.1</v>
      </c>
      <c r="D6646">
        <f>MOD(A6646-1+'Peaker Keys'!$B$7,'Peaker Keys'!$B$5)</f>
        <v>6663</v>
      </c>
      <c r="E6646">
        <f>INT(D6646/'Peaker Keys'!$B$6)+1</f>
        <v>278</v>
      </c>
      <c r="F6646">
        <f>MOD(D6646,'Peaker Keys'!$B$6)</f>
        <v>15</v>
      </c>
      <c r="G6646" t="str">
        <f>VLOOKUP(E6646,Clustering!$A$6:$B$370,2,FALSE)</f>
        <v>Winter</v>
      </c>
      <c r="H6646">
        <f>IF('Peaker Keys'!$B$29&gt;0,MAX(0,MIN('Peaker Keys'!$B$10,B6646/'Peaker Keys'!$B$29)),0)</f>
        <v>0</v>
      </c>
      <c r="I6646">
        <f>MAX(0,MIN('Peaker Keys'!$B$10,C6646/'Peaker Keys'!$B$30))</f>
        <v>1.3327570059793962E-3</v>
      </c>
      <c r="J6646">
        <f>IF('Peaker Keys'!$B$31=1,H6646,I6646)</f>
        <v>0</v>
      </c>
    </row>
    <row r="6647" spans="1:10" x14ac:dyDescent="0.25">
      <c r="A6647">
        <v>6641</v>
      </c>
      <c r="B6647">
        <v>0</v>
      </c>
      <c r="C6647">
        <v>159.1</v>
      </c>
      <c r="D6647">
        <f>MOD(A6647-1+'Peaker Keys'!$B$7,'Peaker Keys'!$B$5)</f>
        <v>6664</v>
      </c>
      <c r="E6647">
        <f>INT(D6647/'Peaker Keys'!$B$6)+1</f>
        <v>278</v>
      </c>
      <c r="F6647">
        <f>MOD(D6647,'Peaker Keys'!$B$6)</f>
        <v>16</v>
      </c>
      <c r="G6647" t="str">
        <f>VLOOKUP(E6647,Clustering!$A$6:$B$370,2,FALSE)</f>
        <v>Winter</v>
      </c>
      <c r="H6647">
        <f>IF('Peaker Keys'!$B$29&gt;0,MAX(0,MIN('Peaker Keys'!$B$10,B6647/'Peaker Keys'!$B$29)),0)</f>
        <v>0</v>
      </c>
      <c r="I6647">
        <f>MAX(0,MIN('Peaker Keys'!$B$10,C6647/'Peaker Keys'!$B$30))</f>
        <v>1.3327570059793962E-3</v>
      </c>
      <c r="J6647">
        <f>IF('Peaker Keys'!$B$31=1,H6647,I6647)</f>
        <v>0</v>
      </c>
    </row>
    <row r="6648" spans="1:10" x14ac:dyDescent="0.25">
      <c r="A6648">
        <v>6642</v>
      </c>
      <c r="B6648">
        <v>0</v>
      </c>
      <c r="C6648">
        <v>451.3</v>
      </c>
      <c r="D6648">
        <f>MOD(A6648-1+'Peaker Keys'!$B$7,'Peaker Keys'!$B$5)</f>
        <v>6665</v>
      </c>
      <c r="E6648">
        <f>INT(D6648/'Peaker Keys'!$B$6)+1</f>
        <v>278</v>
      </c>
      <c r="F6648">
        <f>MOD(D6648,'Peaker Keys'!$B$6)</f>
        <v>17</v>
      </c>
      <c r="G6648" t="str">
        <f>VLOOKUP(E6648,Clustering!$A$6:$B$370,2,FALSE)</f>
        <v>Winter</v>
      </c>
      <c r="H6648">
        <f>IF('Peaker Keys'!$B$29&gt;0,MAX(0,MIN('Peaker Keys'!$B$10,B6648/'Peaker Keys'!$B$29)),0)</f>
        <v>0</v>
      </c>
      <c r="I6648">
        <f>MAX(0,MIN('Peaker Keys'!$B$10,C6648/'Peaker Keys'!$B$30))</f>
        <v>3.780472889996867E-3</v>
      </c>
      <c r="J6648">
        <f>IF('Peaker Keys'!$B$31=1,H6648,I6648)</f>
        <v>0</v>
      </c>
    </row>
    <row r="6649" spans="1:10" x14ac:dyDescent="0.25">
      <c r="A6649">
        <v>6643</v>
      </c>
      <c r="B6649">
        <v>0</v>
      </c>
      <c r="C6649">
        <v>1116.3</v>
      </c>
      <c r="D6649">
        <f>MOD(A6649-1+'Peaker Keys'!$B$7,'Peaker Keys'!$B$5)</f>
        <v>6666</v>
      </c>
      <c r="E6649">
        <f>INT(D6649/'Peaker Keys'!$B$6)+1</f>
        <v>278</v>
      </c>
      <c r="F6649">
        <f>MOD(D6649,'Peaker Keys'!$B$6)</f>
        <v>18</v>
      </c>
      <c r="G6649" t="str">
        <f>VLOOKUP(E6649,Clustering!$A$6:$B$370,2,FALSE)</f>
        <v>Winter</v>
      </c>
      <c r="H6649">
        <f>IF('Peaker Keys'!$B$29&gt;0,MAX(0,MIN('Peaker Keys'!$B$10,B6649/'Peaker Keys'!$B$29)),0)</f>
        <v>0</v>
      </c>
      <c r="I6649">
        <f>MAX(0,MIN('Peaker Keys'!$B$10,C6649/'Peaker Keys'!$B$30))</f>
        <v>9.3510788546499052E-3</v>
      </c>
      <c r="J6649">
        <f>IF('Peaker Keys'!$B$31=1,H6649,I6649)</f>
        <v>0</v>
      </c>
    </row>
    <row r="6650" spans="1:10" x14ac:dyDescent="0.25">
      <c r="A6650">
        <v>6644</v>
      </c>
      <c r="B6650">
        <v>0</v>
      </c>
      <c r="C6650">
        <v>1391.4</v>
      </c>
      <c r="D6650">
        <f>MOD(A6650-1+'Peaker Keys'!$B$7,'Peaker Keys'!$B$5)</f>
        <v>6667</v>
      </c>
      <c r="E6650">
        <f>INT(D6650/'Peaker Keys'!$B$6)+1</f>
        <v>278</v>
      </c>
      <c r="F6650">
        <f>MOD(D6650,'Peaker Keys'!$B$6)</f>
        <v>19</v>
      </c>
      <c r="G6650" t="str">
        <f>VLOOKUP(E6650,Clustering!$A$6:$B$370,2,FALSE)</f>
        <v>Winter</v>
      </c>
      <c r="H6650">
        <f>IF('Peaker Keys'!$B$29&gt;0,MAX(0,MIN('Peaker Keys'!$B$10,B6650/'Peaker Keys'!$B$29)),0)</f>
        <v>0</v>
      </c>
      <c r="I6650">
        <f>MAX(0,MIN('Peaker Keys'!$B$10,C6650/'Peaker Keys'!$B$30))</f>
        <v>1.1655550585290584E-2</v>
      </c>
      <c r="J6650">
        <f>IF('Peaker Keys'!$B$31=1,H6650,I6650)</f>
        <v>0</v>
      </c>
    </row>
    <row r="6651" spans="1:10" x14ac:dyDescent="0.25">
      <c r="A6651">
        <v>6645</v>
      </c>
      <c r="B6651">
        <v>0</v>
      </c>
      <c r="C6651">
        <v>928.7</v>
      </c>
      <c r="D6651">
        <f>MOD(A6651-1+'Peaker Keys'!$B$7,'Peaker Keys'!$B$5)</f>
        <v>6668</v>
      </c>
      <c r="E6651">
        <f>INT(D6651/'Peaker Keys'!$B$6)+1</f>
        <v>278</v>
      </c>
      <c r="F6651">
        <f>MOD(D6651,'Peaker Keys'!$B$6)</f>
        <v>20</v>
      </c>
      <c r="G6651" t="str">
        <f>VLOOKUP(E6651,Clustering!$A$6:$B$370,2,FALSE)</f>
        <v>Winter</v>
      </c>
      <c r="H6651">
        <f>IF('Peaker Keys'!$B$29&gt;0,MAX(0,MIN('Peaker Keys'!$B$10,B6651/'Peaker Keys'!$B$29)),0)</f>
        <v>0</v>
      </c>
      <c r="I6651">
        <f>MAX(0,MIN('Peaker Keys'!$B$10,C6651/'Peaker Keys'!$B$30))</f>
        <v>7.7795815930425229E-3</v>
      </c>
      <c r="J6651">
        <f>IF('Peaker Keys'!$B$31=1,H6651,I6651)</f>
        <v>0</v>
      </c>
    </row>
    <row r="6652" spans="1:10" x14ac:dyDescent="0.25">
      <c r="A6652">
        <v>6646</v>
      </c>
      <c r="B6652">
        <v>0</v>
      </c>
      <c r="C6652">
        <v>159.1</v>
      </c>
      <c r="D6652">
        <f>MOD(A6652-1+'Peaker Keys'!$B$7,'Peaker Keys'!$B$5)</f>
        <v>6669</v>
      </c>
      <c r="E6652">
        <f>INT(D6652/'Peaker Keys'!$B$6)+1</f>
        <v>278</v>
      </c>
      <c r="F6652">
        <f>MOD(D6652,'Peaker Keys'!$B$6)</f>
        <v>21</v>
      </c>
      <c r="G6652" t="str">
        <f>VLOOKUP(E6652,Clustering!$A$6:$B$370,2,FALSE)</f>
        <v>Winter</v>
      </c>
      <c r="H6652">
        <f>IF('Peaker Keys'!$B$29&gt;0,MAX(0,MIN('Peaker Keys'!$B$10,B6652/'Peaker Keys'!$B$29)),0)</f>
        <v>0</v>
      </c>
      <c r="I6652">
        <f>MAX(0,MIN('Peaker Keys'!$B$10,C6652/'Peaker Keys'!$B$30))</f>
        <v>1.3327570059793962E-3</v>
      </c>
      <c r="J6652">
        <f>IF('Peaker Keys'!$B$31=1,H6652,I6652)</f>
        <v>0</v>
      </c>
    </row>
    <row r="6653" spans="1:10" x14ac:dyDescent="0.25">
      <c r="A6653">
        <v>6647</v>
      </c>
      <c r="B6653">
        <v>0</v>
      </c>
      <c r="C6653">
        <v>159.1</v>
      </c>
      <c r="D6653">
        <f>MOD(A6653-1+'Peaker Keys'!$B$7,'Peaker Keys'!$B$5)</f>
        <v>6670</v>
      </c>
      <c r="E6653">
        <f>INT(D6653/'Peaker Keys'!$B$6)+1</f>
        <v>278</v>
      </c>
      <c r="F6653">
        <f>MOD(D6653,'Peaker Keys'!$B$6)</f>
        <v>22</v>
      </c>
      <c r="G6653" t="str">
        <f>VLOOKUP(E6653,Clustering!$A$6:$B$370,2,FALSE)</f>
        <v>Winter</v>
      </c>
      <c r="H6653">
        <f>IF('Peaker Keys'!$B$29&gt;0,MAX(0,MIN('Peaker Keys'!$B$10,B6653/'Peaker Keys'!$B$29)),0)</f>
        <v>0</v>
      </c>
      <c r="I6653">
        <f>MAX(0,MIN('Peaker Keys'!$B$10,C6653/'Peaker Keys'!$B$30))</f>
        <v>1.3327570059793962E-3</v>
      </c>
      <c r="J6653">
        <f>IF('Peaker Keys'!$B$31=1,H6653,I6653)</f>
        <v>0</v>
      </c>
    </row>
    <row r="6654" spans="1:10" x14ac:dyDescent="0.25">
      <c r="A6654">
        <v>6648</v>
      </c>
      <c r="B6654">
        <v>0</v>
      </c>
      <c r="C6654">
        <v>130.9</v>
      </c>
      <c r="D6654">
        <f>MOD(A6654-1+'Peaker Keys'!$B$7,'Peaker Keys'!$B$5)</f>
        <v>6671</v>
      </c>
      <c r="E6654">
        <f>INT(D6654/'Peaker Keys'!$B$6)+1</f>
        <v>278</v>
      </c>
      <c r="F6654">
        <f>MOD(D6654,'Peaker Keys'!$B$6)</f>
        <v>23</v>
      </c>
      <c r="G6654" t="str">
        <f>VLOOKUP(E6654,Clustering!$A$6:$B$370,2,FALSE)</f>
        <v>Winter</v>
      </c>
      <c r="H6654">
        <f>IF('Peaker Keys'!$B$29&gt;0,MAX(0,MIN('Peaker Keys'!$B$10,B6654/'Peaker Keys'!$B$29)),0)</f>
        <v>0</v>
      </c>
      <c r="I6654">
        <f>MAX(0,MIN('Peaker Keys'!$B$10,C6654/'Peaker Keys'!$B$30))</f>
        <v>1.0965298056738089E-3</v>
      </c>
      <c r="J6654">
        <f>IF('Peaker Keys'!$B$31=1,H6654,I6654)</f>
        <v>0</v>
      </c>
    </row>
    <row r="6655" spans="1:10" x14ac:dyDescent="0.25">
      <c r="A6655">
        <v>6649</v>
      </c>
      <c r="B6655">
        <v>0</v>
      </c>
      <c r="C6655">
        <v>95.5</v>
      </c>
      <c r="D6655">
        <f>MOD(A6655-1+'Peaker Keys'!$B$7,'Peaker Keys'!$B$5)</f>
        <v>6672</v>
      </c>
      <c r="E6655">
        <f>INT(D6655/'Peaker Keys'!$B$6)+1</f>
        <v>279</v>
      </c>
      <c r="F6655">
        <f>MOD(D6655,'Peaker Keys'!$B$6)</f>
        <v>0</v>
      </c>
      <c r="G6655" t="str">
        <f>VLOOKUP(E6655,Clustering!$A$6:$B$370,2,FALSE)</f>
        <v>Winter</v>
      </c>
      <c r="H6655">
        <f>IF('Peaker Keys'!$B$29&gt;0,MAX(0,MIN('Peaker Keys'!$B$10,B6655/'Peaker Keys'!$B$29)),0)</f>
        <v>0</v>
      </c>
      <c r="I6655">
        <f>MAX(0,MIN('Peaker Keys'!$B$10,C6655/'Peaker Keys'!$B$30))</f>
        <v>7.9998927763062441E-4</v>
      </c>
      <c r="J6655">
        <f>IF('Peaker Keys'!$B$31=1,H6655,I6655)</f>
        <v>0</v>
      </c>
    </row>
    <row r="6656" spans="1:10" x14ac:dyDescent="0.25">
      <c r="A6656">
        <v>6650</v>
      </c>
      <c r="B6656">
        <v>0</v>
      </c>
      <c r="C6656">
        <v>95.5</v>
      </c>
      <c r="D6656">
        <f>MOD(A6656-1+'Peaker Keys'!$B$7,'Peaker Keys'!$B$5)</f>
        <v>6673</v>
      </c>
      <c r="E6656">
        <f>INT(D6656/'Peaker Keys'!$B$6)+1</f>
        <v>279</v>
      </c>
      <c r="F6656">
        <f>MOD(D6656,'Peaker Keys'!$B$6)</f>
        <v>1</v>
      </c>
      <c r="G6656" t="str">
        <f>VLOOKUP(E6656,Clustering!$A$6:$B$370,2,FALSE)</f>
        <v>Winter</v>
      </c>
      <c r="H6656">
        <f>IF('Peaker Keys'!$B$29&gt;0,MAX(0,MIN('Peaker Keys'!$B$10,B6656/'Peaker Keys'!$B$29)),0)</f>
        <v>0</v>
      </c>
      <c r="I6656">
        <f>MAX(0,MIN('Peaker Keys'!$B$10,C6656/'Peaker Keys'!$B$30))</f>
        <v>7.9998927763062441E-4</v>
      </c>
      <c r="J6656">
        <f>IF('Peaker Keys'!$B$31=1,H6656,I6656)</f>
        <v>0</v>
      </c>
    </row>
    <row r="6657" spans="1:10" x14ac:dyDescent="0.25">
      <c r="A6657">
        <v>6651</v>
      </c>
      <c r="B6657">
        <v>0</v>
      </c>
      <c r="C6657">
        <v>95.5</v>
      </c>
      <c r="D6657">
        <f>MOD(A6657-1+'Peaker Keys'!$B$7,'Peaker Keys'!$B$5)</f>
        <v>6674</v>
      </c>
      <c r="E6657">
        <f>INT(D6657/'Peaker Keys'!$B$6)+1</f>
        <v>279</v>
      </c>
      <c r="F6657">
        <f>MOD(D6657,'Peaker Keys'!$B$6)</f>
        <v>2</v>
      </c>
      <c r="G6657" t="str">
        <f>VLOOKUP(E6657,Clustering!$A$6:$B$370,2,FALSE)</f>
        <v>Winter</v>
      </c>
      <c r="H6657">
        <f>IF('Peaker Keys'!$B$29&gt;0,MAX(0,MIN('Peaker Keys'!$B$10,B6657/'Peaker Keys'!$B$29)),0)</f>
        <v>0</v>
      </c>
      <c r="I6657">
        <f>MAX(0,MIN('Peaker Keys'!$B$10,C6657/'Peaker Keys'!$B$30))</f>
        <v>7.9998927763062441E-4</v>
      </c>
      <c r="J6657">
        <f>IF('Peaker Keys'!$B$31=1,H6657,I6657)</f>
        <v>0</v>
      </c>
    </row>
    <row r="6658" spans="1:10" x14ac:dyDescent="0.25">
      <c r="A6658">
        <v>6652</v>
      </c>
      <c r="B6658">
        <v>0</v>
      </c>
      <c r="C6658">
        <v>95.5</v>
      </c>
      <c r="D6658">
        <f>MOD(A6658-1+'Peaker Keys'!$B$7,'Peaker Keys'!$B$5)</f>
        <v>6675</v>
      </c>
      <c r="E6658">
        <f>INT(D6658/'Peaker Keys'!$B$6)+1</f>
        <v>279</v>
      </c>
      <c r="F6658">
        <f>MOD(D6658,'Peaker Keys'!$B$6)</f>
        <v>3</v>
      </c>
      <c r="G6658" t="str">
        <f>VLOOKUP(E6658,Clustering!$A$6:$B$370,2,FALSE)</f>
        <v>Winter</v>
      </c>
      <c r="H6658">
        <f>IF('Peaker Keys'!$B$29&gt;0,MAX(0,MIN('Peaker Keys'!$B$10,B6658/'Peaker Keys'!$B$29)),0)</f>
        <v>0</v>
      </c>
      <c r="I6658">
        <f>MAX(0,MIN('Peaker Keys'!$B$10,C6658/'Peaker Keys'!$B$30))</f>
        <v>7.9998927763062441E-4</v>
      </c>
      <c r="J6658">
        <f>IF('Peaker Keys'!$B$31=1,H6658,I6658)</f>
        <v>0</v>
      </c>
    </row>
    <row r="6659" spans="1:10" x14ac:dyDescent="0.25">
      <c r="A6659">
        <v>6653</v>
      </c>
      <c r="B6659">
        <v>0</v>
      </c>
      <c r="C6659">
        <v>95.5</v>
      </c>
      <c r="D6659">
        <f>MOD(A6659-1+'Peaker Keys'!$B$7,'Peaker Keys'!$B$5)</f>
        <v>6676</v>
      </c>
      <c r="E6659">
        <f>INT(D6659/'Peaker Keys'!$B$6)+1</f>
        <v>279</v>
      </c>
      <c r="F6659">
        <f>MOD(D6659,'Peaker Keys'!$B$6)</f>
        <v>4</v>
      </c>
      <c r="G6659" t="str">
        <f>VLOOKUP(E6659,Clustering!$A$6:$B$370,2,FALSE)</f>
        <v>Winter</v>
      </c>
      <c r="H6659">
        <f>IF('Peaker Keys'!$B$29&gt;0,MAX(0,MIN('Peaker Keys'!$B$10,B6659/'Peaker Keys'!$B$29)),0)</f>
        <v>0</v>
      </c>
      <c r="I6659">
        <f>MAX(0,MIN('Peaker Keys'!$B$10,C6659/'Peaker Keys'!$B$30))</f>
        <v>7.9998927763062441E-4</v>
      </c>
      <c r="J6659">
        <f>IF('Peaker Keys'!$B$31=1,H6659,I6659)</f>
        <v>0</v>
      </c>
    </row>
    <row r="6660" spans="1:10" x14ac:dyDescent="0.25">
      <c r="A6660">
        <v>6654</v>
      </c>
      <c r="B6660">
        <v>0</v>
      </c>
      <c r="C6660">
        <v>95.5</v>
      </c>
      <c r="D6660">
        <f>MOD(A6660-1+'Peaker Keys'!$B$7,'Peaker Keys'!$B$5)</f>
        <v>6677</v>
      </c>
      <c r="E6660">
        <f>INT(D6660/'Peaker Keys'!$B$6)+1</f>
        <v>279</v>
      </c>
      <c r="F6660">
        <f>MOD(D6660,'Peaker Keys'!$B$6)</f>
        <v>5</v>
      </c>
      <c r="G6660" t="str">
        <f>VLOOKUP(E6660,Clustering!$A$6:$B$370,2,FALSE)</f>
        <v>Winter</v>
      </c>
      <c r="H6660">
        <f>IF('Peaker Keys'!$B$29&gt;0,MAX(0,MIN('Peaker Keys'!$B$10,B6660/'Peaker Keys'!$B$29)),0)</f>
        <v>0</v>
      </c>
      <c r="I6660">
        <f>MAX(0,MIN('Peaker Keys'!$B$10,C6660/'Peaker Keys'!$B$30))</f>
        <v>7.9998927763062441E-4</v>
      </c>
      <c r="J6660">
        <f>IF('Peaker Keys'!$B$31=1,H6660,I6660)</f>
        <v>0</v>
      </c>
    </row>
    <row r="6661" spans="1:10" x14ac:dyDescent="0.25">
      <c r="A6661">
        <v>6655</v>
      </c>
      <c r="B6661">
        <v>0</v>
      </c>
      <c r="C6661">
        <v>95.5</v>
      </c>
      <c r="D6661">
        <f>MOD(A6661-1+'Peaker Keys'!$B$7,'Peaker Keys'!$B$5)</f>
        <v>6678</v>
      </c>
      <c r="E6661">
        <f>INT(D6661/'Peaker Keys'!$B$6)+1</f>
        <v>279</v>
      </c>
      <c r="F6661">
        <f>MOD(D6661,'Peaker Keys'!$B$6)</f>
        <v>6</v>
      </c>
      <c r="G6661" t="str">
        <f>VLOOKUP(E6661,Clustering!$A$6:$B$370,2,FALSE)</f>
        <v>Winter</v>
      </c>
      <c r="H6661">
        <f>IF('Peaker Keys'!$B$29&gt;0,MAX(0,MIN('Peaker Keys'!$B$10,B6661/'Peaker Keys'!$B$29)),0)</f>
        <v>0</v>
      </c>
      <c r="I6661">
        <f>MAX(0,MIN('Peaker Keys'!$B$10,C6661/'Peaker Keys'!$B$30))</f>
        <v>7.9998927763062441E-4</v>
      </c>
      <c r="J6661">
        <f>IF('Peaker Keys'!$B$31=1,H6661,I6661)</f>
        <v>0</v>
      </c>
    </row>
    <row r="6662" spans="1:10" x14ac:dyDescent="0.25">
      <c r="A6662">
        <v>6656</v>
      </c>
      <c r="B6662">
        <v>0</v>
      </c>
      <c r="C6662">
        <v>100.2</v>
      </c>
      <c r="D6662">
        <f>MOD(A6662-1+'Peaker Keys'!$B$7,'Peaker Keys'!$B$5)</f>
        <v>6679</v>
      </c>
      <c r="E6662">
        <f>INT(D6662/'Peaker Keys'!$B$6)+1</f>
        <v>279</v>
      </c>
      <c r="F6662">
        <f>MOD(D6662,'Peaker Keys'!$B$6)</f>
        <v>7</v>
      </c>
      <c r="G6662" t="str">
        <f>VLOOKUP(E6662,Clustering!$A$6:$B$370,2,FALSE)</f>
        <v>Winter</v>
      </c>
      <c r="H6662">
        <f>IF('Peaker Keys'!$B$29&gt;0,MAX(0,MIN('Peaker Keys'!$B$10,B6662/'Peaker Keys'!$B$29)),0)</f>
        <v>0</v>
      </c>
      <c r="I6662">
        <f>MAX(0,MIN('Peaker Keys'!$B$10,C6662/'Peaker Keys'!$B$30))</f>
        <v>8.393604776815557E-4</v>
      </c>
      <c r="J6662">
        <f>IF('Peaker Keys'!$B$31=1,H6662,I6662)</f>
        <v>0</v>
      </c>
    </row>
    <row r="6663" spans="1:10" x14ac:dyDescent="0.25">
      <c r="A6663">
        <v>6657</v>
      </c>
      <c r="B6663">
        <v>0</v>
      </c>
      <c r="C6663">
        <v>117.5</v>
      </c>
      <c r="D6663">
        <f>MOD(A6663-1+'Peaker Keys'!$B$7,'Peaker Keys'!$B$5)</f>
        <v>6680</v>
      </c>
      <c r="E6663">
        <f>INT(D6663/'Peaker Keys'!$B$6)+1</f>
        <v>279</v>
      </c>
      <c r="F6663">
        <f>MOD(D6663,'Peaker Keys'!$B$6)</f>
        <v>8</v>
      </c>
      <c r="G6663" t="str">
        <f>VLOOKUP(E6663,Clustering!$A$6:$B$370,2,FALSE)</f>
        <v>Winter</v>
      </c>
      <c r="H6663">
        <f>IF('Peaker Keys'!$B$29&gt;0,MAX(0,MIN('Peaker Keys'!$B$10,B6663/'Peaker Keys'!$B$29)),0)</f>
        <v>0</v>
      </c>
      <c r="I6663">
        <f>MAX(0,MIN('Peaker Keys'!$B$10,C6663/'Peaker Keys'!$B$30))</f>
        <v>9.8428000127328131E-4</v>
      </c>
      <c r="J6663">
        <f>IF('Peaker Keys'!$B$31=1,H6663,I6663)</f>
        <v>0</v>
      </c>
    </row>
    <row r="6664" spans="1:10" x14ac:dyDescent="0.25">
      <c r="A6664">
        <v>6658</v>
      </c>
      <c r="B6664">
        <v>0</v>
      </c>
      <c r="C6664">
        <v>159.1</v>
      </c>
      <c r="D6664">
        <f>MOD(A6664-1+'Peaker Keys'!$B$7,'Peaker Keys'!$B$5)</f>
        <v>6681</v>
      </c>
      <c r="E6664">
        <f>INT(D6664/'Peaker Keys'!$B$6)+1</f>
        <v>279</v>
      </c>
      <c r="F6664">
        <f>MOD(D6664,'Peaker Keys'!$B$6)</f>
        <v>9</v>
      </c>
      <c r="G6664" t="str">
        <f>VLOOKUP(E6664,Clustering!$A$6:$B$370,2,FALSE)</f>
        <v>Winter</v>
      </c>
      <c r="H6664">
        <f>IF('Peaker Keys'!$B$29&gt;0,MAX(0,MIN('Peaker Keys'!$B$10,B6664/'Peaker Keys'!$B$29)),0)</f>
        <v>0</v>
      </c>
      <c r="I6664">
        <f>MAX(0,MIN('Peaker Keys'!$B$10,C6664/'Peaker Keys'!$B$30))</f>
        <v>1.3327570059793962E-3</v>
      </c>
      <c r="J6664">
        <f>IF('Peaker Keys'!$B$31=1,H6664,I6664)</f>
        <v>0</v>
      </c>
    </row>
    <row r="6665" spans="1:10" x14ac:dyDescent="0.25">
      <c r="A6665">
        <v>6659</v>
      </c>
      <c r="B6665">
        <v>0</v>
      </c>
      <c r="C6665">
        <v>128.4</v>
      </c>
      <c r="D6665">
        <f>MOD(A6665-1+'Peaker Keys'!$B$7,'Peaker Keys'!$B$5)</f>
        <v>6682</v>
      </c>
      <c r="E6665">
        <f>INT(D6665/'Peaker Keys'!$B$6)+1</f>
        <v>279</v>
      </c>
      <c r="F6665">
        <f>MOD(D6665,'Peaker Keys'!$B$6)</f>
        <v>10</v>
      </c>
      <c r="G6665" t="str">
        <f>VLOOKUP(E6665,Clustering!$A$6:$B$370,2,FALSE)</f>
        <v>Winter</v>
      </c>
      <c r="H6665">
        <f>IF('Peaker Keys'!$B$29&gt;0,MAX(0,MIN('Peaker Keys'!$B$10,B6665/'Peaker Keys'!$B$29)),0)</f>
        <v>0</v>
      </c>
      <c r="I6665">
        <f>MAX(0,MIN('Peaker Keys'!$B$10,C6665/'Peaker Keys'!$B$30))</f>
        <v>1.0755876779871432E-3</v>
      </c>
      <c r="J6665">
        <f>IF('Peaker Keys'!$B$31=1,H6665,I6665)</f>
        <v>0</v>
      </c>
    </row>
    <row r="6666" spans="1:10" x14ac:dyDescent="0.25">
      <c r="A6666">
        <v>6660</v>
      </c>
      <c r="B6666">
        <v>0</v>
      </c>
      <c r="C6666">
        <v>159.1</v>
      </c>
      <c r="D6666">
        <f>MOD(A6666-1+'Peaker Keys'!$B$7,'Peaker Keys'!$B$5)</f>
        <v>6683</v>
      </c>
      <c r="E6666">
        <f>INT(D6666/'Peaker Keys'!$B$6)+1</f>
        <v>279</v>
      </c>
      <c r="F6666">
        <f>MOD(D6666,'Peaker Keys'!$B$6)</f>
        <v>11</v>
      </c>
      <c r="G6666" t="str">
        <f>VLOOKUP(E6666,Clustering!$A$6:$B$370,2,FALSE)</f>
        <v>Winter</v>
      </c>
      <c r="H6666">
        <f>IF('Peaker Keys'!$B$29&gt;0,MAX(0,MIN('Peaker Keys'!$B$10,B6666/'Peaker Keys'!$B$29)),0)</f>
        <v>0</v>
      </c>
      <c r="I6666">
        <f>MAX(0,MIN('Peaker Keys'!$B$10,C6666/'Peaker Keys'!$B$30))</f>
        <v>1.3327570059793962E-3</v>
      </c>
      <c r="J6666">
        <f>IF('Peaker Keys'!$B$31=1,H6666,I6666)</f>
        <v>0</v>
      </c>
    </row>
    <row r="6667" spans="1:10" x14ac:dyDescent="0.25">
      <c r="A6667">
        <v>6661</v>
      </c>
      <c r="B6667">
        <v>0</v>
      </c>
      <c r="C6667">
        <v>159.1</v>
      </c>
      <c r="D6667">
        <f>MOD(A6667-1+'Peaker Keys'!$B$7,'Peaker Keys'!$B$5)</f>
        <v>6684</v>
      </c>
      <c r="E6667">
        <f>INT(D6667/'Peaker Keys'!$B$6)+1</f>
        <v>279</v>
      </c>
      <c r="F6667">
        <f>MOD(D6667,'Peaker Keys'!$B$6)</f>
        <v>12</v>
      </c>
      <c r="G6667" t="str">
        <f>VLOOKUP(E6667,Clustering!$A$6:$B$370,2,FALSE)</f>
        <v>Winter</v>
      </c>
      <c r="H6667">
        <f>IF('Peaker Keys'!$B$29&gt;0,MAX(0,MIN('Peaker Keys'!$B$10,B6667/'Peaker Keys'!$B$29)),0)</f>
        <v>0</v>
      </c>
      <c r="I6667">
        <f>MAX(0,MIN('Peaker Keys'!$B$10,C6667/'Peaker Keys'!$B$30))</f>
        <v>1.3327570059793962E-3</v>
      </c>
      <c r="J6667">
        <f>IF('Peaker Keys'!$B$31=1,H6667,I6667)</f>
        <v>0</v>
      </c>
    </row>
    <row r="6668" spans="1:10" x14ac:dyDescent="0.25">
      <c r="A6668">
        <v>6662</v>
      </c>
      <c r="B6668">
        <v>0</v>
      </c>
      <c r="C6668">
        <v>159.1</v>
      </c>
      <c r="D6668">
        <f>MOD(A6668-1+'Peaker Keys'!$B$7,'Peaker Keys'!$B$5)</f>
        <v>6685</v>
      </c>
      <c r="E6668">
        <f>INT(D6668/'Peaker Keys'!$B$6)+1</f>
        <v>279</v>
      </c>
      <c r="F6668">
        <f>MOD(D6668,'Peaker Keys'!$B$6)</f>
        <v>13</v>
      </c>
      <c r="G6668" t="str">
        <f>VLOOKUP(E6668,Clustering!$A$6:$B$370,2,FALSE)</f>
        <v>Winter</v>
      </c>
      <c r="H6668">
        <f>IF('Peaker Keys'!$B$29&gt;0,MAX(0,MIN('Peaker Keys'!$B$10,B6668/'Peaker Keys'!$B$29)),0)</f>
        <v>0</v>
      </c>
      <c r="I6668">
        <f>MAX(0,MIN('Peaker Keys'!$B$10,C6668/'Peaker Keys'!$B$30))</f>
        <v>1.3327570059793962E-3</v>
      </c>
      <c r="J6668">
        <f>IF('Peaker Keys'!$B$31=1,H6668,I6668)</f>
        <v>0</v>
      </c>
    </row>
    <row r="6669" spans="1:10" x14ac:dyDescent="0.25">
      <c r="A6669">
        <v>6663</v>
      </c>
      <c r="B6669">
        <v>0</v>
      </c>
      <c r="C6669">
        <v>159.1</v>
      </c>
      <c r="D6669">
        <f>MOD(A6669-1+'Peaker Keys'!$B$7,'Peaker Keys'!$B$5)</f>
        <v>6686</v>
      </c>
      <c r="E6669">
        <f>INT(D6669/'Peaker Keys'!$B$6)+1</f>
        <v>279</v>
      </c>
      <c r="F6669">
        <f>MOD(D6669,'Peaker Keys'!$B$6)</f>
        <v>14</v>
      </c>
      <c r="G6669" t="str">
        <f>VLOOKUP(E6669,Clustering!$A$6:$B$370,2,FALSE)</f>
        <v>Winter</v>
      </c>
      <c r="H6669">
        <f>IF('Peaker Keys'!$B$29&gt;0,MAX(0,MIN('Peaker Keys'!$B$10,B6669/'Peaker Keys'!$B$29)),0)</f>
        <v>0</v>
      </c>
      <c r="I6669">
        <f>MAX(0,MIN('Peaker Keys'!$B$10,C6669/'Peaker Keys'!$B$30))</f>
        <v>1.3327570059793962E-3</v>
      </c>
      <c r="J6669">
        <f>IF('Peaker Keys'!$B$31=1,H6669,I6669)</f>
        <v>0</v>
      </c>
    </row>
    <row r="6670" spans="1:10" x14ac:dyDescent="0.25">
      <c r="A6670">
        <v>6664</v>
      </c>
      <c r="B6670">
        <v>0</v>
      </c>
      <c r="C6670">
        <v>159.1</v>
      </c>
      <c r="D6670">
        <f>MOD(A6670-1+'Peaker Keys'!$B$7,'Peaker Keys'!$B$5)</f>
        <v>6687</v>
      </c>
      <c r="E6670">
        <f>INT(D6670/'Peaker Keys'!$B$6)+1</f>
        <v>279</v>
      </c>
      <c r="F6670">
        <f>MOD(D6670,'Peaker Keys'!$B$6)</f>
        <v>15</v>
      </c>
      <c r="G6670" t="str">
        <f>VLOOKUP(E6670,Clustering!$A$6:$B$370,2,FALSE)</f>
        <v>Winter</v>
      </c>
      <c r="H6670">
        <f>IF('Peaker Keys'!$B$29&gt;0,MAX(0,MIN('Peaker Keys'!$B$10,B6670/'Peaker Keys'!$B$29)),0)</f>
        <v>0</v>
      </c>
      <c r="I6670">
        <f>MAX(0,MIN('Peaker Keys'!$B$10,C6670/'Peaker Keys'!$B$30))</f>
        <v>1.3327570059793962E-3</v>
      </c>
      <c r="J6670">
        <f>IF('Peaker Keys'!$B$31=1,H6670,I6670)</f>
        <v>0</v>
      </c>
    </row>
    <row r="6671" spans="1:10" x14ac:dyDescent="0.25">
      <c r="A6671">
        <v>6665</v>
      </c>
      <c r="B6671">
        <v>0</v>
      </c>
      <c r="C6671">
        <v>159.1</v>
      </c>
      <c r="D6671">
        <f>MOD(A6671-1+'Peaker Keys'!$B$7,'Peaker Keys'!$B$5)</f>
        <v>6688</v>
      </c>
      <c r="E6671">
        <f>INT(D6671/'Peaker Keys'!$B$6)+1</f>
        <v>279</v>
      </c>
      <c r="F6671">
        <f>MOD(D6671,'Peaker Keys'!$B$6)</f>
        <v>16</v>
      </c>
      <c r="G6671" t="str">
        <f>VLOOKUP(E6671,Clustering!$A$6:$B$370,2,FALSE)</f>
        <v>Winter</v>
      </c>
      <c r="H6671">
        <f>IF('Peaker Keys'!$B$29&gt;0,MAX(0,MIN('Peaker Keys'!$B$10,B6671/'Peaker Keys'!$B$29)),0)</f>
        <v>0</v>
      </c>
      <c r="I6671">
        <f>MAX(0,MIN('Peaker Keys'!$B$10,C6671/'Peaker Keys'!$B$30))</f>
        <v>1.3327570059793962E-3</v>
      </c>
      <c r="J6671">
        <f>IF('Peaker Keys'!$B$31=1,H6671,I6671)</f>
        <v>0</v>
      </c>
    </row>
    <row r="6672" spans="1:10" x14ac:dyDescent="0.25">
      <c r="A6672">
        <v>6666</v>
      </c>
      <c r="B6672">
        <v>0</v>
      </c>
      <c r="C6672">
        <v>403.4</v>
      </c>
      <c r="D6672">
        <f>MOD(A6672-1+'Peaker Keys'!$B$7,'Peaker Keys'!$B$5)</f>
        <v>6689</v>
      </c>
      <c r="E6672">
        <f>INT(D6672/'Peaker Keys'!$B$6)+1</f>
        <v>279</v>
      </c>
      <c r="F6672">
        <f>MOD(D6672,'Peaker Keys'!$B$6)</f>
        <v>17</v>
      </c>
      <c r="G6672" t="str">
        <f>VLOOKUP(E6672,Clustering!$A$6:$B$370,2,FALSE)</f>
        <v>Winter</v>
      </c>
      <c r="H6672">
        <f>IF('Peaker Keys'!$B$29&gt;0,MAX(0,MIN('Peaker Keys'!$B$10,B6672/'Peaker Keys'!$B$29)),0)</f>
        <v>0</v>
      </c>
      <c r="I6672">
        <f>MAX(0,MIN('Peaker Keys'!$B$10,C6672/'Peaker Keys'!$B$30))</f>
        <v>3.3792217235203547E-3</v>
      </c>
      <c r="J6672">
        <f>IF('Peaker Keys'!$B$31=1,H6672,I6672)</f>
        <v>0</v>
      </c>
    </row>
    <row r="6673" spans="1:10" x14ac:dyDescent="0.25">
      <c r="A6673">
        <v>6667</v>
      </c>
      <c r="B6673">
        <v>0</v>
      </c>
      <c r="C6673">
        <v>2534.6999999999998</v>
      </c>
      <c r="D6673">
        <f>MOD(A6673-1+'Peaker Keys'!$B$7,'Peaker Keys'!$B$5)</f>
        <v>6690</v>
      </c>
      <c r="E6673">
        <f>INT(D6673/'Peaker Keys'!$B$6)+1</f>
        <v>279</v>
      </c>
      <c r="F6673">
        <f>MOD(D6673,'Peaker Keys'!$B$6)</f>
        <v>18</v>
      </c>
      <c r="G6673" t="str">
        <f>VLOOKUP(E6673,Clustering!$A$6:$B$370,2,FALSE)</f>
        <v>Winter</v>
      </c>
      <c r="H6673">
        <f>IF('Peaker Keys'!$B$29&gt;0,MAX(0,MIN('Peaker Keys'!$B$10,B6673/'Peaker Keys'!$B$29)),0)</f>
        <v>0</v>
      </c>
      <c r="I6673">
        <f>MAX(0,MIN('Peaker Keys'!$B$10,C6673/'Peaker Keys'!$B$30))</f>
        <v>2.1232804418956475E-2</v>
      </c>
      <c r="J6673">
        <f>IF('Peaker Keys'!$B$31=1,H6673,I6673)</f>
        <v>0</v>
      </c>
    </row>
    <row r="6674" spans="1:10" x14ac:dyDescent="0.25">
      <c r="A6674">
        <v>6668</v>
      </c>
      <c r="B6674">
        <v>0</v>
      </c>
      <c r="C6674">
        <v>2867</v>
      </c>
      <c r="D6674">
        <f>MOD(A6674-1+'Peaker Keys'!$B$7,'Peaker Keys'!$B$5)</f>
        <v>6691</v>
      </c>
      <c r="E6674">
        <f>INT(D6674/'Peaker Keys'!$B$6)+1</f>
        <v>279</v>
      </c>
      <c r="F6674">
        <f>MOD(D6674,'Peaker Keys'!$B$6)</f>
        <v>19</v>
      </c>
      <c r="G6674" t="str">
        <f>VLOOKUP(E6674,Clustering!$A$6:$B$370,2,FALSE)</f>
        <v>Winter</v>
      </c>
      <c r="H6674">
        <f>IF('Peaker Keys'!$B$29&gt;0,MAX(0,MIN('Peaker Keys'!$B$10,B6674/'Peaker Keys'!$B$29)),0)</f>
        <v>0</v>
      </c>
      <c r="I6674">
        <f>MAX(0,MIN('Peaker Keys'!$B$10,C6674/'Peaker Keys'!$B$30))</f>
        <v>2.4016432031068066E-2</v>
      </c>
      <c r="J6674">
        <f>IF('Peaker Keys'!$B$31=1,H6674,I6674)</f>
        <v>0</v>
      </c>
    </row>
    <row r="6675" spans="1:10" x14ac:dyDescent="0.25">
      <c r="A6675">
        <v>6669</v>
      </c>
      <c r="B6675">
        <v>0</v>
      </c>
      <c r="C6675">
        <v>1579.2</v>
      </c>
      <c r="D6675">
        <f>MOD(A6675-1+'Peaker Keys'!$B$7,'Peaker Keys'!$B$5)</f>
        <v>6692</v>
      </c>
      <c r="E6675">
        <f>INT(D6675/'Peaker Keys'!$B$6)+1</f>
        <v>279</v>
      </c>
      <c r="F6675">
        <f>MOD(D6675,'Peaker Keys'!$B$6)</f>
        <v>20</v>
      </c>
      <c r="G6675" t="str">
        <f>VLOOKUP(E6675,Clustering!$A$6:$B$370,2,FALSE)</f>
        <v>Winter</v>
      </c>
      <c r="H6675">
        <f>IF('Peaker Keys'!$B$29&gt;0,MAX(0,MIN('Peaker Keys'!$B$10,B6675/'Peaker Keys'!$B$29)),0)</f>
        <v>0</v>
      </c>
      <c r="I6675">
        <f>MAX(0,MIN('Peaker Keys'!$B$10,C6675/'Peaker Keys'!$B$30))</f>
        <v>1.3228723217112902E-2</v>
      </c>
      <c r="J6675">
        <f>IF('Peaker Keys'!$B$31=1,H6675,I6675)</f>
        <v>0</v>
      </c>
    </row>
    <row r="6676" spans="1:10" x14ac:dyDescent="0.25">
      <c r="A6676">
        <v>6670</v>
      </c>
      <c r="B6676">
        <v>0</v>
      </c>
      <c r="C6676">
        <v>928.7</v>
      </c>
      <c r="D6676">
        <f>MOD(A6676-1+'Peaker Keys'!$B$7,'Peaker Keys'!$B$5)</f>
        <v>6693</v>
      </c>
      <c r="E6676">
        <f>INT(D6676/'Peaker Keys'!$B$6)+1</f>
        <v>279</v>
      </c>
      <c r="F6676">
        <f>MOD(D6676,'Peaker Keys'!$B$6)</f>
        <v>21</v>
      </c>
      <c r="G6676" t="str">
        <f>VLOOKUP(E6676,Clustering!$A$6:$B$370,2,FALSE)</f>
        <v>Winter</v>
      </c>
      <c r="H6676">
        <f>IF('Peaker Keys'!$B$29&gt;0,MAX(0,MIN('Peaker Keys'!$B$10,B6676/'Peaker Keys'!$B$29)),0)</f>
        <v>0</v>
      </c>
      <c r="I6676">
        <f>MAX(0,MIN('Peaker Keys'!$B$10,C6676/'Peaker Keys'!$B$30))</f>
        <v>7.7795815930425229E-3</v>
      </c>
      <c r="J6676">
        <f>IF('Peaker Keys'!$B$31=1,H6676,I6676)</f>
        <v>0</v>
      </c>
    </row>
    <row r="6677" spans="1:10" x14ac:dyDescent="0.25">
      <c r="A6677">
        <v>6671</v>
      </c>
      <c r="B6677">
        <v>0</v>
      </c>
      <c r="C6677">
        <v>159.1</v>
      </c>
      <c r="D6677">
        <f>MOD(A6677-1+'Peaker Keys'!$B$7,'Peaker Keys'!$B$5)</f>
        <v>6694</v>
      </c>
      <c r="E6677">
        <f>INT(D6677/'Peaker Keys'!$B$6)+1</f>
        <v>279</v>
      </c>
      <c r="F6677">
        <f>MOD(D6677,'Peaker Keys'!$B$6)</f>
        <v>22</v>
      </c>
      <c r="G6677" t="str">
        <f>VLOOKUP(E6677,Clustering!$A$6:$B$370,2,FALSE)</f>
        <v>Winter</v>
      </c>
      <c r="H6677">
        <f>IF('Peaker Keys'!$B$29&gt;0,MAX(0,MIN('Peaker Keys'!$B$10,B6677/'Peaker Keys'!$B$29)),0)</f>
        <v>0</v>
      </c>
      <c r="I6677">
        <f>MAX(0,MIN('Peaker Keys'!$B$10,C6677/'Peaker Keys'!$B$30))</f>
        <v>1.3327570059793962E-3</v>
      </c>
      <c r="J6677">
        <f>IF('Peaker Keys'!$B$31=1,H6677,I6677)</f>
        <v>0</v>
      </c>
    </row>
    <row r="6678" spans="1:10" x14ac:dyDescent="0.25">
      <c r="A6678">
        <v>6672</v>
      </c>
      <c r="B6678">
        <v>0</v>
      </c>
      <c r="C6678">
        <v>159.1</v>
      </c>
      <c r="D6678">
        <f>MOD(A6678-1+'Peaker Keys'!$B$7,'Peaker Keys'!$B$5)</f>
        <v>6695</v>
      </c>
      <c r="E6678">
        <f>INT(D6678/'Peaker Keys'!$B$6)+1</f>
        <v>279</v>
      </c>
      <c r="F6678">
        <f>MOD(D6678,'Peaker Keys'!$B$6)</f>
        <v>23</v>
      </c>
      <c r="G6678" t="str">
        <f>VLOOKUP(E6678,Clustering!$A$6:$B$370,2,FALSE)</f>
        <v>Winter</v>
      </c>
      <c r="H6678">
        <f>IF('Peaker Keys'!$B$29&gt;0,MAX(0,MIN('Peaker Keys'!$B$10,B6678/'Peaker Keys'!$B$29)),0)</f>
        <v>0</v>
      </c>
      <c r="I6678">
        <f>MAX(0,MIN('Peaker Keys'!$B$10,C6678/'Peaker Keys'!$B$30))</f>
        <v>1.3327570059793962E-3</v>
      </c>
      <c r="J6678">
        <f>IF('Peaker Keys'!$B$31=1,H6678,I6678)</f>
        <v>0</v>
      </c>
    </row>
    <row r="6679" spans="1:10" x14ac:dyDescent="0.25">
      <c r="A6679">
        <v>6673</v>
      </c>
      <c r="B6679">
        <v>0</v>
      </c>
      <c r="C6679">
        <v>159.1</v>
      </c>
      <c r="D6679">
        <f>MOD(A6679-1+'Peaker Keys'!$B$7,'Peaker Keys'!$B$5)</f>
        <v>6696</v>
      </c>
      <c r="E6679">
        <f>INT(D6679/'Peaker Keys'!$B$6)+1</f>
        <v>280</v>
      </c>
      <c r="F6679">
        <f>MOD(D6679,'Peaker Keys'!$B$6)</f>
        <v>0</v>
      </c>
      <c r="G6679" t="str">
        <f>VLOOKUP(E6679,Clustering!$A$6:$B$370,2,FALSE)</f>
        <v>Winter</v>
      </c>
      <c r="H6679">
        <f>IF('Peaker Keys'!$B$29&gt;0,MAX(0,MIN('Peaker Keys'!$B$10,B6679/'Peaker Keys'!$B$29)),0)</f>
        <v>0</v>
      </c>
      <c r="I6679">
        <f>MAX(0,MIN('Peaker Keys'!$B$10,C6679/'Peaker Keys'!$B$30))</f>
        <v>1.3327570059793962E-3</v>
      </c>
      <c r="J6679">
        <f>IF('Peaker Keys'!$B$31=1,H6679,I6679)</f>
        <v>0</v>
      </c>
    </row>
    <row r="6680" spans="1:10" x14ac:dyDescent="0.25">
      <c r="A6680">
        <v>6674</v>
      </c>
      <c r="B6680">
        <v>0</v>
      </c>
      <c r="C6680">
        <v>159.1</v>
      </c>
      <c r="D6680">
        <f>MOD(A6680-1+'Peaker Keys'!$B$7,'Peaker Keys'!$B$5)</f>
        <v>6697</v>
      </c>
      <c r="E6680">
        <f>INT(D6680/'Peaker Keys'!$B$6)+1</f>
        <v>280</v>
      </c>
      <c r="F6680">
        <f>MOD(D6680,'Peaker Keys'!$B$6)</f>
        <v>1</v>
      </c>
      <c r="G6680" t="str">
        <f>VLOOKUP(E6680,Clustering!$A$6:$B$370,2,FALSE)</f>
        <v>Winter</v>
      </c>
      <c r="H6680">
        <f>IF('Peaker Keys'!$B$29&gt;0,MAX(0,MIN('Peaker Keys'!$B$10,B6680/'Peaker Keys'!$B$29)),0)</f>
        <v>0</v>
      </c>
      <c r="I6680">
        <f>MAX(0,MIN('Peaker Keys'!$B$10,C6680/'Peaker Keys'!$B$30))</f>
        <v>1.3327570059793962E-3</v>
      </c>
      <c r="J6680">
        <f>IF('Peaker Keys'!$B$31=1,H6680,I6680)</f>
        <v>0</v>
      </c>
    </row>
    <row r="6681" spans="1:10" x14ac:dyDescent="0.25">
      <c r="A6681">
        <v>6675</v>
      </c>
      <c r="B6681">
        <v>0</v>
      </c>
      <c r="C6681">
        <v>159.1</v>
      </c>
      <c r="D6681">
        <f>MOD(A6681-1+'Peaker Keys'!$B$7,'Peaker Keys'!$B$5)</f>
        <v>6698</v>
      </c>
      <c r="E6681">
        <f>INT(D6681/'Peaker Keys'!$B$6)+1</f>
        <v>280</v>
      </c>
      <c r="F6681">
        <f>MOD(D6681,'Peaker Keys'!$B$6)</f>
        <v>2</v>
      </c>
      <c r="G6681" t="str">
        <f>VLOOKUP(E6681,Clustering!$A$6:$B$370,2,FALSE)</f>
        <v>Winter</v>
      </c>
      <c r="H6681">
        <f>IF('Peaker Keys'!$B$29&gt;0,MAX(0,MIN('Peaker Keys'!$B$10,B6681/'Peaker Keys'!$B$29)),0)</f>
        <v>0</v>
      </c>
      <c r="I6681">
        <f>MAX(0,MIN('Peaker Keys'!$B$10,C6681/'Peaker Keys'!$B$30))</f>
        <v>1.3327570059793962E-3</v>
      </c>
      <c r="J6681">
        <f>IF('Peaker Keys'!$B$31=1,H6681,I6681)</f>
        <v>0</v>
      </c>
    </row>
    <row r="6682" spans="1:10" x14ac:dyDescent="0.25">
      <c r="A6682">
        <v>6676</v>
      </c>
      <c r="B6682">
        <v>0</v>
      </c>
      <c r="C6682">
        <v>138.9</v>
      </c>
      <c r="D6682">
        <f>MOD(A6682-1+'Peaker Keys'!$B$7,'Peaker Keys'!$B$5)</f>
        <v>6699</v>
      </c>
      <c r="E6682">
        <f>INT(D6682/'Peaker Keys'!$B$6)+1</f>
        <v>280</v>
      </c>
      <c r="F6682">
        <f>MOD(D6682,'Peaker Keys'!$B$6)</f>
        <v>3</v>
      </c>
      <c r="G6682" t="str">
        <f>VLOOKUP(E6682,Clustering!$A$6:$B$370,2,FALSE)</f>
        <v>Winter</v>
      </c>
      <c r="H6682">
        <f>IF('Peaker Keys'!$B$29&gt;0,MAX(0,MIN('Peaker Keys'!$B$10,B6682/'Peaker Keys'!$B$29)),0)</f>
        <v>0</v>
      </c>
      <c r="I6682">
        <f>MAX(0,MIN('Peaker Keys'!$B$10,C6682/'Peaker Keys'!$B$30))</f>
        <v>1.1635446142711386E-3</v>
      </c>
      <c r="J6682">
        <f>IF('Peaker Keys'!$B$31=1,H6682,I6682)</f>
        <v>0</v>
      </c>
    </row>
    <row r="6683" spans="1:10" x14ac:dyDescent="0.25">
      <c r="A6683">
        <v>6677</v>
      </c>
      <c r="B6683">
        <v>0</v>
      </c>
      <c r="C6683">
        <v>143.1</v>
      </c>
      <c r="D6683">
        <f>MOD(A6683-1+'Peaker Keys'!$B$7,'Peaker Keys'!$B$5)</f>
        <v>6700</v>
      </c>
      <c r="E6683">
        <f>INT(D6683/'Peaker Keys'!$B$6)+1</f>
        <v>280</v>
      </c>
      <c r="F6683">
        <f>MOD(D6683,'Peaker Keys'!$B$6)</f>
        <v>4</v>
      </c>
      <c r="G6683" t="str">
        <f>VLOOKUP(E6683,Clustering!$A$6:$B$370,2,FALSE)</f>
        <v>Winter</v>
      </c>
      <c r="H6683">
        <f>IF('Peaker Keys'!$B$29&gt;0,MAX(0,MIN('Peaker Keys'!$B$10,B6683/'Peaker Keys'!$B$29)),0)</f>
        <v>0</v>
      </c>
      <c r="I6683">
        <f>MAX(0,MIN('Peaker Keys'!$B$10,C6683/'Peaker Keys'!$B$30))</f>
        <v>1.1987273887847365E-3</v>
      </c>
      <c r="J6683">
        <f>IF('Peaker Keys'!$B$31=1,H6683,I6683)</f>
        <v>0</v>
      </c>
    </row>
    <row r="6684" spans="1:10" x14ac:dyDescent="0.25">
      <c r="A6684">
        <v>6678</v>
      </c>
      <c r="B6684">
        <v>0</v>
      </c>
      <c r="C6684">
        <v>159.1</v>
      </c>
      <c r="D6684">
        <f>MOD(A6684-1+'Peaker Keys'!$B$7,'Peaker Keys'!$B$5)</f>
        <v>6701</v>
      </c>
      <c r="E6684">
        <f>INT(D6684/'Peaker Keys'!$B$6)+1</f>
        <v>280</v>
      </c>
      <c r="F6684">
        <f>MOD(D6684,'Peaker Keys'!$B$6)</f>
        <v>5</v>
      </c>
      <c r="G6684" t="str">
        <f>VLOOKUP(E6684,Clustering!$A$6:$B$370,2,FALSE)</f>
        <v>Winter</v>
      </c>
      <c r="H6684">
        <f>IF('Peaker Keys'!$B$29&gt;0,MAX(0,MIN('Peaker Keys'!$B$10,B6684/'Peaker Keys'!$B$29)),0)</f>
        <v>0</v>
      </c>
      <c r="I6684">
        <f>MAX(0,MIN('Peaker Keys'!$B$10,C6684/'Peaker Keys'!$B$30))</f>
        <v>1.3327570059793962E-3</v>
      </c>
      <c r="J6684">
        <f>IF('Peaker Keys'!$B$31=1,H6684,I6684)</f>
        <v>0</v>
      </c>
    </row>
    <row r="6685" spans="1:10" x14ac:dyDescent="0.25">
      <c r="A6685">
        <v>6679</v>
      </c>
      <c r="B6685">
        <v>0</v>
      </c>
      <c r="C6685">
        <v>128.4</v>
      </c>
      <c r="D6685">
        <f>MOD(A6685-1+'Peaker Keys'!$B$7,'Peaker Keys'!$B$5)</f>
        <v>6702</v>
      </c>
      <c r="E6685">
        <f>INT(D6685/'Peaker Keys'!$B$6)+1</f>
        <v>280</v>
      </c>
      <c r="F6685">
        <f>MOD(D6685,'Peaker Keys'!$B$6)</f>
        <v>6</v>
      </c>
      <c r="G6685" t="str">
        <f>VLOOKUP(E6685,Clustering!$A$6:$B$370,2,FALSE)</f>
        <v>Winter</v>
      </c>
      <c r="H6685">
        <f>IF('Peaker Keys'!$B$29&gt;0,MAX(0,MIN('Peaker Keys'!$B$10,B6685/'Peaker Keys'!$B$29)),0)</f>
        <v>0</v>
      </c>
      <c r="I6685">
        <f>MAX(0,MIN('Peaker Keys'!$B$10,C6685/'Peaker Keys'!$B$30))</f>
        <v>1.0755876779871432E-3</v>
      </c>
      <c r="J6685">
        <f>IF('Peaker Keys'!$B$31=1,H6685,I6685)</f>
        <v>0</v>
      </c>
    </row>
    <row r="6686" spans="1:10" x14ac:dyDescent="0.25">
      <c r="A6686">
        <v>6680</v>
      </c>
      <c r="B6686">
        <v>0</v>
      </c>
      <c r="C6686">
        <v>95.5</v>
      </c>
      <c r="D6686">
        <f>MOD(A6686-1+'Peaker Keys'!$B$7,'Peaker Keys'!$B$5)</f>
        <v>6703</v>
      </c>
      <c r="E6686">
        <f>INT(D6686/'Peaker Keys'!$B$6)+1</f>
        <v>280</v>
      </c>
      <c r="F6686">
        <f>MOD(D6686,'Peaker Keys'!$B$6)</f>
        <v>7</v>
      </c>
      <c r="G6686" t="str">
        <f>VLOOKUP(E6686,Clustering!$A$6:$B$370,2,FALSE)</f>
        <v>Winter</v>
      </c>
      <c r="H6686">
        <f>IF('Peaker Keys'!$B$29&gt;0,MAX(0,MIN('Peaker Keys'!$B$10,B6686/'Peaker Keys'!$B$29)),0)</f>
        <v>0</v>
      </c>
      <c r="I6686">
        <f>MAX(0,MIN('Peaker Keys'!$B$10,C6686/'Peaker Keys'!$B$30))</f>
        <v>7.9998927763062441E-4</v>
      </c>
      <c r="J6686">
        <f>IF('Peaker Keys'!$B$31=1,H6686,I6686)</f>
        <v>0</v>
      </c>
    </row>
    <row r="6687" spans="1:10" x14ac:dyDescent="0.25">
      <c r="A6687">
        <v>6681</v>
      </c>
      <c r="B6687">
        <v>0</v>
      </c>
      <c r="C6687">
        <v>95.5</v>
      </c>
      <c r="D6687">
        <f>MOD(A6687-1+'Peaker Keys'!$B$7,'Peaker Keys'!$B$5)</f>
        <v>6704</v>
      </c>
      <c r="E6687">
        <f>INT(D6687/'Peaker Keys'!$B$6)+1</f>
        <v>280</v>
      </c>
      <c r="F6687">
        <f>MOD(D6687,'Peaker Keys'!$B$6)</f>
        <v>8</v>
      </c>
      <c r="G6687" t="str">
        <f>VLOOKUP(E6687,Clustering!$A$6:$B$370,2,FALSE)</f>
        <v>Winter</v>
      </c>
      <c r="H6687">
        <f>IF('Peaker Keys'!$B$29&gt;0,MAX(0,MIN('Peaker Keys'!$B$10,B6687/'Peaker Keys'!$B$29)),0)</f>
        <v>0</v>
      </c>
      <c r="I6687">
        <f>MAX(0,MIN('Peaker Keys'!$B$10,C6687/'Peaker Keys'!$B$30))</f>
        <v>7.9998927763062441E-4</v>
      </c>
      <c r="J6687">
        <f>IF('Peaker Keys'!$B$31=1,H6687,I6687)</f>
        <v>0</v>
      </c>
    </row>
    <row r="6688" spans="1:10" x14ac:dyDescent="0.25">
      <c r="A6688">
        <v>6682</v>
      </c>
      <c r="B6688">
        <v>0</v>
      </c>
      <c r="C6688">
        <v>95.5</v>
      </c>
      <c r="D6688">
        <f>MOD(A6688-1+'Peaker Keys'!$B$7,'Peaker Keys'!$B$5)</f>
        <v>6705</v>
      </c>
      <c r="E6688">
        <f>INT(D6688/'Peaker Keys'!$B$6)+1</f>
        <v>280</v>
      </c>
      <c r="F6688">
        <f>MOD(D6688,'Peaker Keys'!$B$6)</f>
        <v>9</v>
      </c>
      <c r="G6688" t="str">
        <f>VLOOKUP(E6688,Clustering!$A$6:$B$370,2,FALSE)</f>
        <v>Winter</v>
      </c>
      <c r="H6688">
        <f>IF('Peaker Keys'!$B$29&gt;0,MAX(0,MIN('Peaker Keys'!$B$10,B6688/'Peaker Keys'!$B$29)),0)</f>
        <v>0</v>
      </c>
      <c r="I6688">
        <f>MAX(0,MIN('Peaker Keys'!$B$10,C6688/'Peaker Keys'!$B$30))</f>
        <v>7.9998927763062441E-4</v>
      </c>
      <c r="J6688">
        <f>IF('Peaker Keys'!$B$31=1,H6688,I6688)</f>
        <v>0</v>
      </c>
    </row>
    <row r="6689" spans="1:10" x14ac:dyDescent="0.25">
      <c r="A6689">
        <v>6683</v>
      </c>
      <c r="B6689">
        <v>0</v>
      </c>
      <c r="C6689">
        <v>95.5</v>
      </c>
      <c r="D6689">
        <f>MOD(A6689-1+'Peaker Keys'!$B$7,'Peaker Keys'!$B$5)</f>
        <v>6706</v>
      </c>
      <c r="E6689">
        <f>INT(D6689/'Peaker Keys'!$B$6)+1</f>
        <v>280</v>
      </c>
      <c r="F6689">
        <f>MOD(D6689,'Peaker Keys'!$B$6)</f>
        <v>10</v>
      </c>
      <c r="G6689" t="str">
        <f>VLOOKUP(E6689,Clustering!$A$6:$B$370,2,FALSE)</f>
        <v>Winter</v>
      </c>
      <c r="H6689">
        <f>IF('Peaker Keys'!$B$29&gt;0,MAX(0,MIN('Peaker Keys'!$B$10,B6689/'Peaker Keys'!$B$29)),0)</f>
        <v>0</v>
      </c>
      <c r="I6689">
        <f>MAX(0,MIN('Peaker Keys'!$B$10,C6689/'Peaker Keys'!$B$30))</f>
        <v>7.9998927763062441E-4</v>
      </c>
      <c r="J6689">
        <f>IF('Peaker Keys'!$B$31=1,H6689,I6689)</f>
        <v>0</v>
      </c>
    </row>
    <row r="6690" spans="1:10" x14ac:dyDescent="0.25">
      <c r="A6690">
        <v>6684</v>
      </c>
      <c r="B6690">
        <v>0</v>
      </c>
      <c r="C6690">
        <v>95.5</v>
      </c>
      <c r="D6690">
        <f>MOD(A6690-1+'Peaker Keys'!$B$7,'Peaker Keys'!$B$5)</f>
        <v>6707</v>
      </c>
      <c r="E6690">
        <f>INT(D6690/'Peaker Keys'!$B$6)+1</f>
        <v>280</v>
      </c>
      <c r="F6690">
        <f>MOD(D6690,'Peaker Keys'!$B$6)</f>
        <v>11</v>
      </c>
      <c r="G6690" t="str">
        <f>VLOOKUP(E6690,Clustering!$A$6:$B$370,2,FALSE)</f>
        <v>Winter</v>
      </c>
      <c r="H6690">
        <f>IF('Peaker Keys'!$B$29&gt;0,MAX(0,MIN('Peaker Keys'!$B$10,B6690/'Peaker Keys'!$B$29)),0)</f>
        <v>0</v>
      </c>
      <c r="I6690">
        <f>MAX(0,MIN('Peaker Keys'!$B$10,C6690/'Peaker Keys'!$B$30))</f>
        <v>7.9998927763062441E-4</v>
      </c>
      <c r="J6690">
        <f>IF('Peaker Keys'!$B$31=1,H6690,I6690)</f>
        <v>0</v>
      </c>
    </row>
    <row r="6691" spans="1:10" x14ac:dyDescent="0.25">
      <c r="A6691">
        <v>6685</v>
      </c>
      <c r="B6691">
        <v>0</v>
      </c>
      <c r="C6691">
        <v>95.5</v>
      </c>
      <c r="D6691">
        <f>MOD(A6691-1+'Peaker Keys'!$B$7,'Peaker Keys'!$B$5)</f>
        <v>6708</v>
      </c>
      <c r="E6691">
        <f>INT(D6691/'Peaker Keys'!$B$6)+1</f>
        <v>280</v>
      </c>
      <c r="F6691">
        <f>MOD(D6691,'Peaker Keys'!$B$6)</f>
        <v>12</v>
      </c>
      <c r="G6691" t="str">
        <f>VLOOKUP(E6691,Clustering!$A$6:$B$370,2,FALSE)</f>
        <v>Winter</v>
      </c>
      <c r="H6691">
        <f>IF('Peaker Keys'!$B$29&gt;0,MAX(0,MIN('Peaker Keys'!$B$10,B6691/'Peaker Keys'!$B$29)),0)</f>
        <v>0</v>
      </c>
      <c r="I6691">
        <f>MAX(0,MIN('Peaker Keys'!$B$10,C6691/'Peaker Keys'!$B$30))</f>
        <v>7.9998927763062441E-4</v>
      </c>
      <c r="J6691">
        <f>IF('Peaker Keys'!$B$31=1,H6691,I6691)</f>
        <v>0</v>
      </c>
    </row>
    <row r="6692" spans="1:10" x14ac:dyDescent="0.25">
      <c r="A6692">
        <v>6686</v>
      </c>
      <c r="B6692">
        <v>0</v>
      </c>
      <c r="C6692">
        <v>95.5</v>
      </c>
      <c r="D6692">
        <f>MOD(A6692-1+'Peaker Keys'!$B$7,'Peaker Keys'!$B$5)</f>
        <v>6709</v>
      </c>
      <c r="E6692">
        <f>INT(D6692/'Peaker Keys'!$B$6)+1</f>
        <v>280</v>
      </c>
      <c r="F6692">
        <f>MOD(D6692,'Peaker Keys'!$B$6)</f>
        <v>13</v>
      </c>
      <c r="G6692" t="str">
        <f>VLOOKUP(E6692,Clustering!$A$6:$B$370,2,FALSE)</f>
        <v>Winter</v>
      </c>
      <c r="H6692">
        <f>IF('Peaker Keys'!$B$29&gt;0,MAX(0,MIN('Peaker Keys'!$B$10,B6692/'Peaker Keys'!$B$29)),0)</f>
        <v>0</v>
      </c>
      <c r="I6692">
        <f>MAX(0,MIN('Peaker Keys'!$B$10,C6692/'Peaker Keys'!$B$30))</f>
        <v>7.9998927763062441E-4</v>
      </c>
      <c r="J6692">
        <f>IF('Peaker Keys'!$B$31=1,H6692,I6692)</f>
        <v>0</v>
      </c>
    </row>
    <row r="6693" spans="1:10" x14ac:dyDescent="0.25">
      <c r="A6693">
        <v>6687</v>
      </c>
      <c r="B6693">
        <v>0</v>
      </c>
      <c r="C6693">
        <v>95.5</v>
      </c>
      <c r="D6693">
        <f>MOD(A6693-1+'Peaker Keys'!$B$7,'Peaker Keys'!$B$5)</f>
        <v>6710</v>
      </c>
      <c r="E6693">
        <f>INT(D6693/'Peaker Keys'!$B$6)+1</f>
        <v>280</v>
      </c>
      <c r="F6693">
        <f>MOD(D6693,'Peaker Keys'!$B$6)</f>
        <v>14</v>
      </c>
      <c r="G6693" t="str">
        <f>VLOOKUP(E6693,Clustering!$A$6:$B$370,2,FALSE)</f>
        <v>Winter</v>
      </c>
      <c r="H6693">
        <f>IF('Peaker Keys'!$B$29&gt;0,MAX(0,MIN('Peaker Keys'!$B$10,B6693/'Peaker Keys'!$B$29)),0)</f>
        <v>0</v>
      </c>
      <c r="I6693">
        <f>MAX(0,MIN('Peaker Keys'!$B$10,C6693/'Peaker Keys'!$B$30))</f>
        <v>7.9998927763062441E-4</v>
      </c>
      <c r="J6693">
        <f>IF('Peaker Keys'!$B$31=1,H6693,I6693)</f>
        <v>0</v>
      </c>
    </row>
    <row r="6694" spans="1:10" x14ac:dyDescent="0.25">
      <c r="A6694">
        <v>6688</v>
      </c>
      <c r="B6694">
        <v>0</v>
      </c>
      <c r="C6694">
        <v>159.1</v>
      </c>
      <c r="D6694">
        <f>MOD(A6694-1+'Peaker Keys'!$B$7,'Peaker Keys'!$B$5)</f>
        <v>6711</v>
      </c>
      <c r="E6694">
        <f>INT(D6694/'Peaker Keys'!$B$6)+1</f>
        <v>280</v>
      </c>
      <c r="F6694">
        <f>MOD(D6694,'Peaker Keys'!$B$6)</f>
        <v>15</v>
      </c>
      <c r="G6694" t="str">
        <f>VLOOKUP(E6694,Clustering!$A$6:$B$370,2,FALSE)</f>
        <v>Winter</v>
      </c>
      <c r="H6694">
        <f>IF('Peaker Keys'!$B$29&gt;0,MAX(0,MIN('Peaker Keys'!$B$10,B6694/'Peaker Keys'!$B$29)),0)</f>
        <v>0</v>
      </c>
      <c r="I6694">
        <f>MAX(0,MIN('Peaker Keys'!$B$10,C6694/'Peaker Keys'!$B$30))</f>
        <v>1.3327570059793962E-3</v>
      </c>
      <c r="J6694">
        <f>IF('Peaker Keys'!$B$31=1,H6694,I6694)</f>
        <v>0</v>
      </c>
    </row>
    <row r="6695" spans="1:10" x14ac:dyDescent="0.25">
      <c r="A6695">
        <v>6689</v>
      </c>
      <c r="B6695">
        <v>0</v>
      </c>
      <c r="C6695">
        <v>159.1</v>
      </c>
      <c r="D6695">
        <f>MOD(A6695-1+'Peaker Keys'!$B$7,'Peaker Keys'!$B$5)</f>
        <v>6712</v>
      </c>
      <c r="E6695">
        <f>INT(D6695/'Peaker Keys'!$B$6)+1</f>
        <v>280</v>
      </c>
      <c r="F6695">
        <f>MOD(D6695,'Peaker Keys'!$B$6)</f>
        <v>16</v>
      </c>
      <c r="G6695" t="str">
        <f>VLOOKUP(E6695,Clustering!$A$6:$B$370,2,FALSE)</f>
        <v>Winter</v>
      </c>
      <c r="H6695">
        <f>IF('Peaker Keys'!$B$29&gt;0,MAX(0,MIN('Peaker Keys'!$B$10,B6695/'Peaker Keys'!$B$29)),0)</f>
        <v>0</v>
      </c>
      <c r="I6695">
        <f>MAX(0,MIN('Peaker Keys'!$B$10,C6695/'Peaker Keys'!$B$30))</f>
        <v>1.3327570059793962E-3</v>
      </c>
      <c r="J6695">
        <f>IF('Peaker Keys'!$B$31=1,H6695,I6695)</f>
        <v>0</v>
      </c>
    </row>
    <row r="6696" spans="1:10" x14ac:dyDescent="0.25">
      <c r="A6696">
        <v>6690</v>
      </c>
      <c r="B6696">
        <v>0</v>
      </c>
      <c r="C6696">
        <v>159.1</v>
      </c>
      <c r="D6696">
        <f>MOD(A6696-1+'Peaker Keys'!$B$7,'Peaker Keys'!$B$5)</f>
        <v>6713</v>
      </c>
      <c r="E6696">
        <f>INT(D6696/'Peaker Keys'!$B$6)+1</f>
        <v>280</v>
      </c>
      <c r="F6696">
        <f>MOD(D6696,'Peaker Keys'!$B$6)</f>
        <v>17</v>
      </c>
      <c r="G6696" t="str">
        <f>VLOOKUP(E6696,Clustering!$A$6:$B$370,2,FALSE)</f>
        <v>Winter</v>
      </c>
      <c r="H6696">
        <f>IF('Peaker Keys'!$B$29&gt;0,MAX(0,MIN('Peaker Keys'!$B$10,B6696/'Peaker Keys'!$B$29)),0)</f>
        <v>0</v>
      </c>
      <c r="I6696">
        <f>MAX(0,MIN('Peaker Keys'!$B$10,C6696/'Peaker Keys'!$B$30))</f>
        <v>1.3327570059793962E-3</v>
      </c>
      <c r="J6696">
        <f>IF('Peaker Keys'!$B$31=1,H6696,I6696)</f>
        <v>0</v>
      </c>
    </row>
    <row r="6697" spans="1:10" x14ac:dyDescent="0.25">
      <c r="A6697">
        <v>6691</v>
      </c>
      <c r="B6697">
        <v>0</v>
      </c>
      <c r="C6697">
        <v>1484.3</v>
      </c>
      <c r="D6697">
        <f>MOD(A6697-1+'Peaker Keys'!$B$7,'Peaker Keys'!$B$5)</f>
        <v>6714</v>
      </c>
      <c r="E6697">
        <f>INT(D6697/'Peaker Keys'!$B$6)+1</f>
        <v>280</v>
      </c>
      <c r="F6697">
        <f>MOD(D6697,'Peaker Keys'!$B$6)</f>
        <v>18</v>
      </c>
      <c r="G6697" t="str">
        <f>VLOOKUP(E6697,Clustering!$A$6:$B$370,2,FALSE)</f>
        <v>Winter</v>
      </c>
      <c r="H6697">
        <f>IF('Peaker Keys'!$B$29&gt;0,MAX(0,MIN('Peaker Keys'!$B$10,B6697/'Peaker Keys'!$B$29)),0)</f>
        <v>0</v>
      </c>
      <c r="I6697">
        <f>MAX(0,MIN('Peaker Keys'!$B$10,C6697/'Peaker Keys'!$B$30))</f>
        <v>1.2433760050127076E-2</v>
      </c>
      <c r="J6697">
        <f>IF('Peaker Keys'!$B$31=1,H6697,I6697)</f>
        <v>0</v>
      </c>
    </row>
    <row r="6698" spans="1:10" x14ac:dyDescent="0.25">
      <c r="A6698">
        <v>6692</v>
      </c>
      <c r="B6698">
        <v>0</v>
      </c>
      <c r="C6698">
        <v>1045.5999999999999</v>
      </c>
      <c r="D6698">
        <f>MOD(A6698-1+'Peaker Keys'!$B$7,'Peaker Keys'!$B$5)</f>
        <v>6715</v>
      </c>
      <c r="E6698">
        <f>INT(D6698/'Peaker Keys'!$B$6)+1</f>
        <v>280</v>
      </c>
      <c r="F6698">
        <f>MOD(D6698,'Peaker Keys'!$B$6)</f>
        <v>19</v>
      </c>
      <c r="G6698" t="str">
        <f>VLOOKUP(E6698,Clustering!$A$6:$B$370,2,FALSE)</f>
        <v>Winter</v>
      </c>
      <c r="H6698">
        <f>IF('Peaker Keys'!$B$29&gt;0,MAX(0,MIN('Peaker Keys'!$B$10,B6698/'Peaker Keys'!$B$29)),0)</f>
        <v>0</v>
      </c>
      <c r="I6698">
        <f>MAX(0,MIN('Peaker Keys'!$B$10,C6698/'Peaker Keys'!$B$30))</f>
        <v>8.7588354836710038E-3</v>
      </c>
      <c r="J6698">
        <f>IF('Peaker Keys'!$B$31=1,H6698,I6698)</f>
        <v>0</v>
      </c>
    </row>
    <row r="6699" spans="1:10" x14ac:dyDescent="0.25">
      <c r="A6699">
        <v>6693</v>
      </c>
      <c r="B6699">
        <v>0</v>
      </c>
      <c r="C6699">
        <v>159.1</v>
      </c>
      <c r="D6699">
        <f>MOD(A6699-1+'Peaker Keys'!$B$7,'Peaker Keys'!$B$5)</f>
        <v>6716</v>
      </c>
      <c r="E6699">
        <f>INT(D6699/'Peaker Keys'!$B$6)+1</f>
        <v>280</v>
      </c>
      <c r="F6699">
        <f>MOD(D6699,'Peaker Keys'!$B$6)</f>
        <v>20</v>
      </c>
      <c r="G6699" t="str">
        <f>VLOOKUP(E6699,Clustering!$A$6:$B$370,2,FALSE)</f>
        <v>Winter</v>
      </c>
      <c r="H6699">
        <f>IF('Peaker Keys'!$B$29&gt;0,MAX(0,MIN('Peaker Keys'!$B$10,B6699/'Peaker Keys'!$B$29)),0)</f>
        <v>0</v>
      </c>
      <c r="I6699">
        <f>MAX(0,MIN('Peaker Keys'!$B$10,C6699/'Peaker Keys'!$B$30))</f>
        <v>1.3327570059793962E-3</v>
      </c>
      <c r="J6699">
        <f>IF('Peaker Keys'!$B$31=1,H6699,I6699)</f>
        <v>0</v>
      </c>
    </row>
    <row r="6700" spans="1:10" x14ac:dyDescent="0.25">
      <c r="A6700">
        <v>6694</v>
      </c>
      <c r="B6700">
        <v>0</v>
      </c>
      <c r="C6700">
        <v>159.1</v>
      </c>
      <c r="D6700">
        <f>MOD(A6700-1+'Peaker Keys'!$B$7,'Peaker Keys'!$B$5)</f>
        <v>6717</v>
      </c>
      <c r="E6700">
        <f>INT(D6700/'Peaker Keys'!$B$6)+1</f>
        <v>280</v>
      </c>
      <c r="F6700">
        <f>MOD(D6700,'Peaker Keys'!$B$6)</f>
        <v>21</v>
      </c>
      <c r="G6700" t="str">
        <f>VLOOKUP(E6700,Clustering!$A$6:$B$370,2,FALSE)</f>
        <v>Winter</v>
      </c>
      <c r="H6700">
        <f>IF('Peaker Keys'!$B$29&gt;0,MAX(0,MIN('Peaker Keys'!$B$10,B6700/'Peaker Keys'!$B$29)),0)</f>
        <v>0</v>
      </c>
      <c r="I6700">
        <f>MAX(0,MIN('Peaker Keys'!$B$10,C6700/'Peaker Keys'!$B$30))</f>
        <v>1.3327570059793962E-3</v>
      </c>
      <c r="J6700">
        <f>IF('Peaker Keys'!$B$31=1,H6700,I6700)</f>
        <v>0</v>
      </c>
    </row>
    <row r="6701" spans="1:10" x14ac:dyDescent="0.25">
      <c r="A6701">
        <v>6695</v>
      </c>
      <c r="B6701">
        <v>0</v>
      </c>
      <c r="C6701">
        <v>159.1</v>
      </c>
      <c r="D6701">
        <f>MOD(A6701-1+'Peaker Keys'!$B$7,'Peaker Keys'!$B$5)</f>
        <v>6718</v>
      </c>
      <c r="E6701">
        <f>INT(D6701/'Peaker Keys'!$B$6)+1</f>
        <v>280</v>
      </c>
      <c r="F6701">
        <f>MOD(D6701,'Peaker Keys'!$B$6)</f>
        <v>22</v>
      </c>
      <c r="G6701" t="str">
        <f>VLOOKUP(E6701,Clustering!$A$6:$B$370,2,FALSE)</f>
        <v>Winter</v>
      </c>
      <c r="H6701">
        <f>IF('Peaker Keys'!$B$29&gt;0,MAX(0,MIN('Peaker Keys'!$B$10,B6701/'Peaker Keys'!$B$29)),0)</f>
        <v>0</v>
      </c>
      <c r="I6701">
        <f>MAX(0,MIN('Peaker Keys'!$B$10,C6701/'Peaker Keys'!$B$30))</f>
        <v>1.3327570059793962E-3</v>
      </c>
      <c r="J6701">
        <f>IF('Peaker Keys'!$B$31=1,H6701,I6701)</f>
        <v>0</v>
      </c>
    </row>
    <row r="6702" spans="1:10" x14ac:dyDescent="0.25">
      <c r="A6702">
        <v>6696</v>
      </c>
      <c r="B6702">
        <v>0</v>
      </c>
      <c r="C6702">
        <v>159.1</v>
      </c>
      <c r="D6702">
        <f>MOD(A6702-1+'Peaker Keys'!$B$7,'Peaker Keys'!$B$5)</f>
        <v>6719</v>
      </c>
      <c r="E6702">
        <f>INT(D6702/'Peaker Keys'!$B$6)+1</f>
        <v>280</v>
      </c>
      <c r="F6702">
        <f>MOD(D6702,'Peaker Keys'!$B$6)</f>
        <v>23</v>
      </c>
      <c r="G6702" t="str">
        <f>VLOOKUP(E6702,Clustering!$A$6:$B$370,2,FALSE)</f>
        <v>Winter</v>
      </c>
      <c r="H6702">
        <f>IF('Peaker Keys'!$B$29&gt;0,MAX(0,MIN('Peaker Keys'!$B$10,B6702/'Peaker Keys'!$B$29)),0)</f>
        <v>0</v>
      </c>
      <c r="I6702">
        <f>MAX(0,MIN('Peaker Keys'!$B$10,C6702/'Peaker Keys'!$B$30))</f>
        <v>1.3327570059793962E-3</v>
      </c>
      <c r="J6702">
        <f>IF('Peaker Keys'!$B$31=1,H6702,I6702)</f>
        <v>0</v>
      </c>
    </row>
    <row r="6703" spans="1:10" x14ac:dyDescent="0.25">
      <c r="A6703">
        <v>6697</v>
      </c>
      <c r="B6703">
        <v>0</v>
      </c>
      <c r="C6703">
        <v>159.1</v>
      </c>
      <c r="D6703">
        <f>MOD(A6703-1+'Peaker Keys'!$B$7,'Peaker Keys'!$B$5)</f>
        <v>6720</v>
      </c>
      <c r="E6703">
        <f>INT(D6703/'Peaker Keys'!$B$6)+1</f>
        <v>281</v>
      </c>
      <c r="F6703">
        <f>MOD(D6703,'Peaker Keys'!$B$6)</f>
        <v>0</v>
      </c>
      <c r="G6703" t="str">
        <f>VLOOKUP(E6703,Clustering!$A$6:$B$370,2,FALSE)</f>
        <v>Summer</v>
      </c>
      <c r="H6703">
        <f>IF('Peaker Keys'!$B$29&gt;0,MAX(0,MIN('Peaker Keys'!$B$10,B6703/'Peaker Keys'!$B$29)),0)</f>
        <v>0</v>
      </c>
      <c r="I6703">
        <f>MAX(0,MIN('Peaker Keys'!$B$10,C6703/'Peaker Keys'!$B$30))</f>
        <v>1.3327570059793962E-3</v>
      </c>
      <c r="J6703">
        <f>IF('Peaker Keys'!$B$31=1,H6703,I6703)</f>
        <v>0</v>
      </c>
    </row>
    <row r="6704" spans="1:10" x14ac:dyDescent="0.25">
      <c r="A6704">
        <v>6698</v>
      </c>
      <c r="B6704">
        <v>0</v>
      </c>
      <c r="C6704">
        <v>159.1</v>
      </c>
      <c r="D6704">
        <f>MOD(A6704-1+'Peaker Keys'!$B$7,'Peaker Keys'!$B$5)</f>
        <v>6721</v>
      </c>
      <c r="E6704">
        <f>INT(D6704/'Peaker Keys'!$B$6)+1</f>
        <v>281</v>
      </c>
      <c r="F6704">
        <f>MOD(D6704,'Peaker Keys'!$B$6)</f>
        <v>1</v>
      </c>
      <c r="G6704" t="str">
        <f>VLOOKUP(E6704,Clustering!$A$6:$B$370,2,FALSE)</f>
        <v>Summer</v>
      </c>
      <c r="H6704">
        <f>IF('Peaker Keys'!$B$29&gt;0,MAX(0,MIN('Peaker Keys'!$B$10,B6704/'Peaker Keys'!$B$29)),0)</f>
        <v>0</v>
      </c>
      <c r="I6704">
        <f>MAX(0,MIN('Peaker Keys'!$B$10,C6704/'Peaker Keys'!$B$30))</f>
        <v>1.3327570059793962E-3</v>
      </c>
      <c r="J6704">
        <f>IF('Peaker Keys'!$B$31=1,H6704,I6704)</f>
        <v>0</v>
      </c>
    </row>
    <row r="6705" spans="1:10" x14ac:dyDescent="0.25">
      <c r="A6705">
        <v>6699</v>
      </c>
      <c r="B6705">
        <v>0</v>
      </c>
      <c r="C6705">
        <v>159.1</v>
      </c>
      <c r="D6705">
        <f>MOD(A6705-1+'Peaker Keys'!$B$7,'Peaker Keys'!$B$5)</f>
        <v>6722</v>
      </c>
      <c r="E6705">
        <f>INT(D6705/'Peaker Keys'!$B$6)+1</f>
        <v>281</v>
      </c>
      <c r="F6705">
        <f>MOD(D6705,'Peaker Keys'!$B$6)</f>
        <v>2</v>
      </c>
      <c r="G6705" t="str">
        <f>VLOOKUP(E6705,Clustering!$A$6:$B$370,2,FALSE)</f>
        <v>Summer</v>
      </c>
      <c r="H6705">
        <f>IF('Peaker Keys'!$B$29&gt;0,MAX(0,MIN('Peaker Keys'!$B$10,B6705/'Peaker Keys'!$B$29)),0)</f>
        <v>0</v>
      </c>
      <c r="I6705">
        <f>MAX(0,MIN('Peaker Keys'!$B$10,C6705/'Peaker Keys'!$B$30))</f>
        <v>1.3327570059793962E-3</v>
      </c>
      <c r="J6705">
        <f>IF('Peaker Keys'!$B$31=1,H6705,I6705)</f>
        <v>0</v>
      </c>
    </row>
    <row r="6706" spans="1:10" x14ac:dyDescent="0.25">
      <c r="A6706">
        <v>6700</v>
      </c>
      <c r="B6706">
        <v>0</v>
      </c>
      <c r="C6706">
        <v>159.1</v>
      </c>
      <c r="D6706">
        <f>MOD(A6706-1+'Peaker Keys'!$B$7,'Peaker Keys'!$B$5)</f>
        <v>6723</v>
      </c>
      <c r="E6706">
        <f>INT(D6706/'Peaker Keys'!$B$6)+1</f>
        <v>281</v>
      </c>
      <c r="F6706">
        <f>MOD(D6706,'Peaker Keys'!$B$6)</f>
        <v>3</v>
      </c>
      <c r="G6706" t="str">
        <f>VLOOKUP(E6706,Clustering!$A$6:$B$370,2,FALSE)</f>
        <v>Summer</v>
      </c>
      <c r="H6706">
        <f>IF('Peaker Keys'!$B$29&gt;0,MAX(0,MIN('Peaker Keys'!$B$10,B6706/'Peaker Keys'!$B$29)),0)</f>
        <v>0</v>
      </c>
      <c r="I6706">
        <f>MAX(0,MIN('Peaker Keys'!$B$10,C6706/'Peaker Keys'!$B$30))</f>
        <v>1.3327570059793962E-3</v>
      </c>
      <c r="J6706">
        <f>IF('Peaker Keys'!$B$31=1,H6706,I6706)</f>
        <v>0</v>
      </c>
    </row>
    <row r="6707" spans="1:10" x14ac:dyDescent="0.25">
      <c r="A6707">
        <v>6701</v>
      </c>
      <c r="B6707">
        <v>0</v>
      </c>
      <c r="C6707">
        <v>159.1</v>
      </c>
      <c r="D6707">
        <f>MOD(A6707-1+'Peaker Keys'!$B$7,'Peaker Keys'!$B$5)</f>
        <v>6724</v>
      </c>
      <c r="E6707">
        <f>INT(D6707/'Peaker Keys'!$B$6)+1</f>
        <v>281</v>
      </c>
      <c r="F6707">
        <f>MOD(D6707,'Peaker Keys'!$B$6)</f>
        <v>4</v>
      </c>
      <c r="G6707" t="str">
        <f>VLOOKUP(E6707,Clustering!$A$6:$B$370,2,FALSE)</f>
        <v>Summer</v>
      </c>
      <c r="H6707">
        <f>IF('Peaker Keys'!$B$29&gt;0,MAX(0,MIN('Peaker Keys'!$B$10,B6707/'Peaker Keys'!$B$29)),0)</f>
        <v>0</v>
      </c>
      <c r="I6707">
        <f>MAX(0,MIN('Peaker Keys'!$B$10,C6707/'Peaker Keys'!$B$30))</f>
        <v>1.3327570059793962E-3</v>
      </c>
      <c r="J6707">
        <f>IF('Peaker Keys'!$B$31=1,H6707,I6707)</f>
        <v>0</v>
      </c>
    </row>
    <row r="6708" spans="1:10" x14ac:dyDescent="0.25">
      <c r="A6708">
        <v>6702</v>
      </c>
      <c r="B6708">
        <v>0</v>
      </c>
      <c r="C6708">
        <v>159.1</v>
      </c>
      <c r="D6708">
        <f>MOD(A6708-1+'Peaker Keys'!$B$7,'Peaker Keys'!$B$5)</f>
        <v>6725</v>
      </c>
      <c r="E6708">
        <f>INT(D6708/'Peaker Keys'!$B$6)+1</f>
        <v>281</v>
      </c>
      <c r="F6708">
        <f>MOD(D6708,'Peaker Keys'!$B$6)</f>
        <v>5</v>
      </c>
      <c r="G6708" t="str">
        <f>VLOOKUP(E6708,Clustering!$A$6:$B$370,2,FALSE)</f>
        <v>Summer</v>
      </c>
      <c r="H6708">
        <f>IF('Peaker Keys'!$B$29&gt;0,MAX(0,MIN('Peaker Keys'!$B$10,B6708/'Peaker Keys'!$B$29)),0)</f>
        <v>0</v>
      </c>
      <c r="I6708">
        <f>MAX(0,MIN('Peaker Keys'!$B$10,C6708/'Peaker Keys'!$B$30))</f>
        <v>1.3327570059793962E-3</v>
      </c>
      <c r="J6708">
        <f>IF('Peaker Keys'!$B$31=1,H6708,I6708)</f>
        <v>0</v>
      </c>
    </row>
    <row r="6709" spans="1:10" x14ac:dyDescent="0.25">
      <c r="A6709">
        <v>6703</v>
      </c>
      <c r="B6709">
        <v>0</v>
      </c>
      <c r="C6709">
        <v>95.5</v>
      </c>
      <c r="D6709">
        <f>MOD(A6709-1+'Peaker Keys'!$B$7,'Peaker Keys'!$B$5)</f>
        <v>6726</v>
      </c>
      <c r="E6709">
        <f>INT(D6709/'Peaker Keys'!$B$6)+1</f>
        <v>281</v>
      </c>
      <c r="F6709">
        <f>MOD(D6709,'Peaker Keys'!$B$6)</f>
        <v>6</v>
      </c>
      <c r="G6709" t="str">
        <f>VLOOKUP(E6709,Clustering!$A$6:$B$370,2,FALSE)</f>
        <v>Summer</v>
      </c>
      <c r="H6709">
        <f>IF('Peaker Keys'!$B$29&gt;0,MAX(0,MIN('Peaker Keys'!$B$10,B6709/'Peaker Keys'!$B$29)),0)</f>
        <v>0</v>
      </c>
      <c r="I6709">
        <f>MAX(0,MIN('Peaker Keys'!$B$10,C6709/'Peaker Keys'!$B$30))</f>
        <v>7.9998927763062441E-4</v>
      </c>
      <c r="J6709">
        <f>IF('Peaker Keys'!$B$31=1,H6709,I6709)</f>
        <v>0</v>
      </c>
    </row>
    <row r="6710" spans="1:10" x14ac:dyDescent="0.25">
      <c r="A6710">
        <v>6704</v>
      </c>
      <c r="B6710">
        <v>0</v>
      </c>
      <c r="C6710">
        <v>95.5</v>
      </c>
      <c r="D6710">
        <f>MOD(A6710-1+'Peaker Keys'!$B$7,'Peaker Keys'!$B$5)</f>
        <v>6727</v>
      </c>
      <c r="E6710">
        <f>INT(D6710/'Peaker Keys'!$B$6)+1</f>
        <v>281</v>
      </c>
      <c r="F6710">
        <f>MOD(D6710,'Peaker Keys'!$B$6)</f>
        <v>7</v>
      </c>
      <c r="G6710" t="str">
        <f>VLOOKUP(E6710,Clustering!$A$6:$B$370,2,FALSE)</f>
        <v>Summer</v>
      </c>
      <c r="H6710">
        <f>IF('Peaker Keys'!$B$29&gt;0,MAX(0,MIN('Peaker Keys'!$B$10,B6710/'Peaker Keys'!$B$29)),0)</f>
        <v>0</v>
      </c>
      <c r="I6710">
        <f>MAX(0,MIN('Peaker Keys'!$B$10,C6710/'Peaker Keys'!$B$30))</f>
        <v>7.9998927763062441E-4</v>
      </c>
      <c r="J6710">
        <f>IF('Peaker Keys'!$B$31=1,H6710,I6710)</f>
        <v>0</v>
      </c>
    </row>
    <row r="6711" spans="1:10" x14ac:dyDescent="0.25">
      <c r="A6711">
        <v>6705</v>
      </c>
      <c r="B6711">
        <v>0</v>
      </c>
      <c r="C6711">
        <v>95.5</v>
      </c>
      <c r="D6711">
        <f>MOD(A6711-1+'Peaker Keys'!$B$7,'Peaker Keys'!$B$5)</f>
        <v>6728</v>
      </c>
      <c r="E6711">
        <f>INT(D6711/'Peaker Keys'!$B$6)+1</f>
        <v>281</v>
      </c>
      <c r="F6711">
        <f>MOD(D6711,'Peaker Keys'!$B$6)</f>
        <v>8</v>
      </c>
      <c r="G6711" t="str">
        <f>VLOOKUP(E6711,Clustering!$A$6:$B$370,2,FALSE)</f>
        <v>Summer</v>
      </c>
      <c r="H6711">
        <f>IF('Peaker Keys'!$B$29&gt;0,MAX(0,MIN('Peaker Keys'!$B$10,B6711/'Peaker Keys'!$B$29)),0)</f>
        <v>0</v>
      </c>
      <c r="I6711">
        <f>MAX(0,MIN('Peaker Keys'!$B$10,C6711/'Peaker Keys'!$B$30))</f>
        <v>7.9998927763062441E-4</v>
      </c>
      <c r="J6711">
        <f>IF('Peaker Keys'!$B$31=1,H6711,I6711)</f>
        <v>0</v>
      </c>
    </row>
    <row r="6712" spans="1:10" x14ac:dyDescent="0.25">
      <c r="A6712">
        <v>6706</v>
      </c>
      <c r="B6712">
        <v>0</v>
      </c>
      <c r="C6712">
        <v>95.5</v>
      </c>
      <c r="D6712">
        <f>MOD(A6712-1+'Peaker Keys'!$B$7,'Peaker Keys'!$B$5)</f>
        <v>6729</v>
      </c>
      <c r="E6712">
        <f>INT(D6712/'Peaker Keys'!$B$6)+1</f>
        <v>281</v>
      </c>
      <c r="F6712">
        <f>MOD(D6712,'Peaker Keys'!$B$6)</f>
        <v>9</v>
      </c>
      <c r="G6712" t="str">
        <f>VLOOKUP(E6712,Clustering!$A$6:$B$370,2,FALSE)</f>
        <v>Summer</v>
      </c>
      <c r="H6712">
        <f>IF('Peaker Keys'!$B$29&gt;0,MAX(0,MIN('Peaker Keys'!$B$10,B6712/'Peaker Keys'!$B$29)),0)</f>
        <v>0</v>
      </c>
      <c r="I6712">
        <f>MAX(0,MIN('Peaker Keys'!$B$10,C6712/'Peaker Keys'!$B$30))</f>
        <v>7.9998927763062441E-4</v>
      </c>
      <c r="J6712">
        <f>IF('Peaker Keys'!$B$31=1,H6712,I6712)</f>
        <v>0</v>
      </c>
    </row>
    <row r="6713" spans="1:10" x14ac:dyDescent="0.25">
      <c r="A6713">
        <v>6707</v>
      </c>
      <c r="B6713">
        <v>0</v>
      </c>
      <c r="C6713">
        <v>95.5</v>
      </c>
      <c r="D6713">
        <f>MOD(A6713-1+'Peaker Keys'!$B$7,'Peaker Keys'!$B$5)</f>
        <v>6730</v>
      </c>
      <c r="E6713">
        <f>INT(D6713/'Peaker Keys'!$B$6)+1</f>
        <v>281</v>
      </c>
      <c r="F6713">
        <f>MOD(D6713,'Peaker Keys'!$B$6)</f>
        <v>10</v>
      </c>
      <c r="G6713" t="str">
        <f>VLOOKUP(E6713,Clustering!$A$6:$B$370,2,FALSE)</f>
        <v>Summer</v>
      </c>
      <c r="H6713">
        <f>IF('Peaker Keys'!$B$29&gt;0,MAX(0,MIN('Peaker Keys'!$B$10,B6713/'Peaker Keys'!$B$29)),0)</f>
        <v>0</v>
      </c>
      <c r="I6713">
        <f>MAX(0,MIN('Peaker Keys'!$B$10,C6713/'Peaker Keys'!$B$30))</f>
        <v>7.9998927763062441E-4</v>
      </c>
      <c r="J6713">
        <f>IF('Peaker Keys'!$B$31=1,H6713,I6713)</f>
        <v>0</v>
      </c>
    </row>
    <row r="6714" spans="1:10" x14ac:dyDescent="0.25">
      <c r="A6714">
        <v>6708</v>
      </c>
      <c r="B6714">
        <v>0</v>
      </c>
      <c r="C6714">
        <v>95.5</v>
      </c>
      <c r="D6714">
        <f>MOD(A6714-1+'Peaker Keys'!$B$7,'Peaker Keys'!$B$5)</f>
        <v>6731</v>
      </c>
      <c r="E6714">
        <f>INT(D6714/'Peaker Keys'!$B$6)+1</f>
        <v>281</v>
      </c>
      <c r="F6714">
        <f>MOD(D6714,'Peaker Keys'!$B$6)</f>
        <v>11</v>
      </c>
      <c r="G6714" t="str">
        <f>VLOOKUP(E6714,Clustering!$A$6:$B$370,2,FALSE)</f>
        <v>Summer</v>
      </c>
      <c r="H6714">
        <f>IF('Peaker Keys'!$B$29&gt;0,MAX(0,MIN('Peaker Keys'!$B$10,B6714/'Peaker Keys'!$B$29)),0)</f>
        <v>0</v>
      </c>
      <c r="I6714">
        <f>MAX(0,MIN('Peaker Keys'!$B$10,C6714/'Peaker Keys'!$B$30))</f>
        <v>7.9998927763062441E-4</v>
      </c>
      <c r="J6714">
        <f>IF('Peaker Keys'!$B$31=1,H6714,I6714)</f>
        <v>0</v>
      </c>
    </row>
    <row r="6715" spans="1:10" x14ac:dyDescent="0.25">
      <c r="A6715">
        <v>6709</v>
      </c>
      <c r="B6715">
        <v>0</v>
      </c>
      <c r="C6715">
        <v>95.5</v>
      </c>
      <c r="D6715">
        <f>MOD(A6715-1+'Peaker Keys'!$B$7,'Peaker Keys'!$B$5)</f>
        <v>6732</v>
      </c>
      <c r="E6715">
        <f>INT(D6715/'Peaker Keys'!$B$6)+1</f>
        <v>281</v>
      </c>
      <c r="F6715">
        <f>MOD(D6715,'Peaker Keys'!$B$6)</f>
        <v>12</v>
      </c>
      <c r="G6715" t="str">
        <f>VLOOKUP(E6715,Clustering!$A$6:$B$370,2,FALSE)</f>
        <v>Summer</v>
      </c>
      <c r="H6715">
        <f>IF('Peaker Keys'!$B$29&gt;0,MAX(0,MIN('Peaker Keys'!$B$10,B6715/'Peaker Keys'!$B$29)),0)</f>
        <v>0</v>
      </c>
      <c r="I6715">
        <f>MAX(0,MIN('Peaker Keys'!$B$10,C6715/'Peaker Keys'!$B$30))</f>
        <v>7.9998927763062441E-4</v>
      </c>
      <c r="J6715">
        <f>IF('Peaker Keys'!$B$31=1,H6715,I6715)</f>
        <v>0</v>
      </c>
    </row>
    <row r="6716" spans="1:10" x14ac:dyDescent="0.25">
      <c r="A6716">
        <v>6710</v>
      </c>
      <c r="B6716">
        <v>0</v>
      </c>
      <c r="C6716">
        <v>95.5</v>
      </c>
      <c r="D6716">
        <f>MOD(A6716-1+'Peaker Keys'!$B$7,'Peaker Keys'!$B$5)</f>
        <v>6733</v>
      </c>
      <c r="E6716">
        <f>INT(D6716/'Peaker Keys'!$B$6)+1</f>
        <v>281</v>
      </c>
      <c r="F6716">
        <f>MOD(D6716,'Peaker Keys'!$B$6)</f>
        <v>13</v>
      </c>
      <c r="G6716" t="str">
        <f>VLOOKUP(E6716,Clustering!$A$6:$B$370,2,FALSE)</f>
        <v>Summer</v>
      </c>
      <c r="H6716">
        <f>IF('Peaker Keys'!$B$29&gt;0,MAX(0,MIN('Peaker Keys'!$B$10,B6716/'Peaker Keys'!$B$29)),0)</f>
        <v>0</v>
      </c>
      <c r="I6716">
        <f>MAX(0,MIN('Peaker Keys'!$B$10,C6716/'Peaker Keys'!$B$30))</f>
        <v>7.9998927763062441E-4</v>
      </c>
      <c r="J6716">
        <f>IF('Peaker Keys'!$B$31=1,H6716,I6716)</f>
        <v>0</v>
      </c>
    </row>
    <row r="6717" spans="1:10" x14ac:dyDescent="0.25">
      <c r="A6717">
        <v>6711</v>
      </c>
      <c r="B6717">
        <v>0</v>
      </c>
      <c r="C6717">
        <v>159.1</v>
      </c>
      <c r="D6717">
        <f>MOD(A6717-1+'Peaker Keys'!$B$7,'Peaker Keys'!$B$5)</f>
        <v>6734</v>
      </c>
      <c r="E6717">
        <f>INT(D6717/'Peaker Keys'!$B$6)+1</f>
        <v>281</v>
      </c>
      <c r="F6717">
        <f>MOD(D6717,'Peaker Keys'!$B$6)</f>
        <v>14</v>
      </c>
      <c r="G6717" t="str">
        <f>VLOOKUP(E6717,Clustering!$A$6:$B$370,2,FALSE)</f>
        <v>Summer</v>
      </c>
      <c r="H6717">
        <f>IF('Peaker Keys'!$B$29&gt;0,MAX(0,MIN('Peaker Keys'!$B$10,B6717/'Peaker Keys'!$B$29)),0)</f>
        <v>0</v>
      </c>
      <c r="I6717">
        <f>MAX(0,MIN('Peaker Keys'!$B$10,C6717/'Peaker Keys'!$B$30))</f>
        <v>1.3327570059793962E-3</v>
      </c>
      <c r="J6717">
        <f>IF('Peaker Keys'!$B$31=1,H6717,I6717)</f>
        <v>0</v>
      </c>
    </row>
    <row r="6718" spans="1:10" x14ac:dyDescent="0.25">
      <c r="A6718">
        <v>6712</v>
      </c>
      <c r="B6718">
        <v>0</v>
      </c>
      <c r="C6718">
        <v>159.1</v>
      </c>
      <c r="D6718">
        <f>MOD(A6718-1+'Peaker Keys'!$B$7,'Peaker Keys'!$B$5)</f>
        <v>6735</v>
      </c>
      <c r="E6718">
        <f>INT(D6718/'Peaker Keys'!$B$6)+1</f>
        <v>281</v>
      </c>
      <c r="F6718">
        <f>MOD(D6718,'Peaker Keys'!$B$6)</f>
        <v>15</v>
      </c>
      <c r="G6718" t="str">
        <f>VLOOKUP(E6718,Clustering!$A$6:$B$370,2,FALSE)</f>
        <v>Summer</v>
      </c>
      <c r="H6718">
        <f>IF('Peaker Keys'!$B$29&gt;0,MAX(0,MIN('Peaker Keys'!$B$10,B6718/'Peaker Keys'!$B$29)),0)</f>
        <v>0</v>
      </c>
      <c r="I6718">
        <f>MAX(0,MIN('Peaker Keys'!$B$10,C6718/'Peaker Keys'!$B$30))</f>
        <v>1.3327570059793962E-3</v>
      </c>
      <c r="J6718">
        <f>IF('Peaker Keys'!$B$31=1,H6718,I6718)</f>
        <v>0</v>
      </c>
    </row>
    <row r="6719" spans="1:10" x14ac:dyDescent="0.25">
      <c r="A6719">
        <v>6713</v>
      </c>
      <c r="B6719">
        <v>0</v>
      </c>
      <c r="C6719">
        <v>159.1</v>
      </c>
      <c r="D6719">
        <f>MOD(A6719-1+'Peaker Keys'!$B$7,'Peaker Keys'!$B$5)</f>
        <v>6736</v>
      </c>
      <c r="E6719">
        <f>INT(D6719/'Peaker Keys'!$B$6)+1</f>
        <v>281</v>
      </c>
      <c r="F6719">
        <f>MOD(D6719,'Peaker Keys'!$B$6)</f>
        <v>16</v>
      </c>
      <c r="G6719" t="str">
        <f>VLOOKUP(E6719,Clustering!$A$6:$B$370,2,FALSE)</f>
        <v>Summer</v>
      </c>
      <c r="H6719">
        <f>IF('Peaker Keys'!$B$29&gt;0,MAX(0,MIN('Peaker Keys'!$B$10,B6719/'Peaker Keys'!$B$29)),0)</f>
        <v>0</v>
      </c>
      <c r="I6719">
        <f>MAX(0,MIN('Peaker Keys'!$B$10,C6719/'Peaker Keys'!$B$30))</f>
        <v>1.3327570059793962E-3</v>
      </c>
      <c r="J6719">
        <f>IF('Peaker Keys'!$B$31=1,H6719,I6719)</f>
        <v>0</v>
      </c>
    </row>
    <row r="6720" spans="1:10" x14ac:dyDescent="0.25">
      <c r="A6720">
        <v>6714</v>
      </c>
      <c r="B6720">
        <v>0</v>
      </c>
      <c r="C6720">
        <v>159.1</v>
      </c>
      <c r="D6720">
        <f>MOD(A6720-1+'Peaker Keys'!$B$7,'Peaker Keys'!$B$5)</f>
        <v>6737</v>
      </c>
      <c r="E6720">
        <f>INT(D6720/'Peaker Keys'!$B$6)+1</f>
        <v>281</v>
      </c>
      <c r="F6720">
        <f>MOD(D6720,'Peaker Keys'!$B$6)</f>
        <v>17</v>
      </c>
      <c r="G6720" t="str">
        <f>VLOOKUP(E6720,Clustering!$A$6:$B$370,2,FALSE)</f>
        <v>Summer</v>
      </c>
      <c r="H6720">
        <f>IF('Peaker Keys'!$B$29&gt;0,MAX(0,MIN('Peaker Keys'!$B$10,B6720/'Peaker Keys'!$B$29)),0)</f>
        <v>0</v>
      </c>
      <c r="I6720">
        <f>MAX(0,MIN('Peaker Keys'!$B$10,C6720/'Peaker Keys'!$B$30))</f>
        <v>1.3327570059793962E-3</v>
      </c>
      <c r="J6720">
        <f>IF('Peaker Keys'!$B$31=1,H6720,I6720)</f>
        <v>0</v>
      </c>
    </row>
    <row r="6721" spans="1:10" x14ac:dyDescent="0.25">
      <c r="A6721">
        <v>6715</v>
      </c>
      <c r="B6721">
        <v>0</v>
      </c>
      <c r="C6721">
        <v>1112.2</v>
      </c>
      <c r="D6721">
        <f>MOD(A6721-1+'Peaker Keys'!$B$7,'Peaker Keys'!$B$5)</f>
        <v>6738</v>
      </c>
      <c r="E6721">
        <f>INT(D6721/'Peaker Keys'!$B$6)+1</f>
        <v>281</v>
      </c>
      <c r="F6721">
        <f>MOD(D6721,'Peaker Keys'!$B$6)</f>
        <v>18</v>
      </c>
      <c r="G6721" t="str">
        <f>VLOOKUP(E6721,Clustering!$A$6:$B$370,2,FALSE)</f>
        <v>Summer</v>
      </c>
      <c r="H6721">
        <f>IF('Peaker Keys'!$B$29&gt;0,MAX(0,MIN('Peaker Keys'!$B$10,B6721/'Peaker Keys'!$B$29)),0)</f>
        <v>0</v>
      </c>
      <c r="I6721">
        <f>MAX(0,MIN('Peaker Keys'!$B$10,C6721/'Peaker Keys'!$B$30))</f>
        <v>9.3167337652437753E-3</v>
      </c>
      <c r="J6721">
        <f>IF('Peaker Keys'!$B$31=1,H6721,I6721)</f>
        <v>0</v>
      </c>
    </row>
    <row r="6722" spans="1:10" x14ac:dyDescent="0.25">
      <c r="A6722">
        <v>6716</v>
      </c>
      <c r="B6722">
        <v>0</v>
      </c>
      <c r="C6722">
        <v>1368.4</v>
      </c>
      <c r="D6722">
        <f>MOD(A6722-1+'Peaker Keys'!$B$7,'Peaker Keys'!$B$5)</f>
        <v>6739</v>
      </c>
      <c r="E6722">
        <f>INT(D6722/'Peaker Keys'!$B$6)+1</f>
        <v>281</v>
      </c>
      <c r="F6722">
        <f>MOD(D6722,'Peaker Keys'!$B$6)</f>
        <v>19</v>
      </c>
      <c r="G6722" t="str">
        <f>VLOOKUP(E6722,Clustering!$A$6:$B$370,2,FALSE)</f>
        <v>Summer</v>
      </c>
      <c r="H6722">
        <f>IF('Peaker Keys'!$B$29&gt;0,MAX(0,MIN('Peaker Keys'!$B$10,B6722/'Peaker Keys'!$B$29)),0)</f>
        <v>0</v>
      </c>
      <c r="I6722">
        <f>MAX(0,MIN('Peaker Keys'!$B$10,C6722/'Peaker Keys'!$B$30))</f>
        <v>1.1462883010573261E-2</v>
      </c>
      <c r="J6722">
        <f>IF('Peaker Keys'!$B$31=1,H6722,I6722)</f>
        <v>0</v>
      </c>
    </row>
    <row r="6723" spans="1:10" x14ac:dyDescent="0.25">
      <c r="A6723">
        <v>6717</v>
      </c>
      <c r="B6723">
        <v>0</v>
      </c>
      <c r="C6723">
        <v>190.9</v>
      </c>
      <c r="D6723">
        <f>MOD(A6723-1+'Peaker Keys'!$B$7,'Peaker Keys'!$B$5)</f>
        <v>6740</v>
      </c>
      <c r="E6723">
        <f>INT(D6723/'Peaker Keys'!$B$6)+1</f>
        <v>281</v>
      </c>
      <c r="F6723">
        <f>MOD(D6723,'Peaker Keys'!$B$6)</f>
        <v>20</v>
      </c>
      <c r="G6723" t="str">
        <f>VLOOKUP(E6723,Clustering!$A$6:$B$370,2,FALSE)</f>
        <v>Summer</v>
      </c>
      <c r="H6723">
        <f>IF('Peaker Keys'!$B$29&gt;0,MAX(0,MIN('Peaker Keys'!$B$10,B6723/'Peaker Keys'!$B$29)),0)</f>
        <v>0</v>
      </c>
      <c r="I6723">
        <f>MAX(0,MIN('Peaker Keys'!$B$10,C6723/'Peaker Keys'!$B$30))</f>
        <v>1.5991408701537821E-3</v>
      </c>
      <c r="J6723">
        <f>IF('Peaker Keys'!$B$31=1,H6723,I6723)</f>
        <v>0</v>
      </c>
    </row>
    <row r="6724" spans="1:10" x14ac:dyDescent="0.25">
      <c r="A6724">
        <v>6718</v>
      </c>
      <c r="B6724">
        <v>0</v>
      </c>
      <c r="C6724">
        <v>159.1</v>
      </c>
      <c r="D6724">
        <f>MOD(A6724-1+'Peaker Keys'!$B$7,'Peaker Keys'!$B$5)</f>
        <v>6741</v>
      </c>
      <c r="E6724">
        <f>INT(D6724/'Peaker Keys'!$B$6)+1</f>
        <v>281</v>
      </c>
      <c r="F6724">
        <f>MOD(D6724,'Peaker Keys'!$B$6)</f>
        <v>21</v>
      </c>
      <c r="G6724" t="str">
        <f>VLOOKUP(E6724,Clustering!$A$6:$B$370,2,FALSE)</f>
        <v>Summer</v>
      </c>
      <c r="H6724">
        <f>IF('Peaker Keys'!$B$29&gt;0,MAX(0,MIN('Peaker Keys'!$B$10,B6724/'Peaker Keys'!$B$29)),0)</f>
        <v>0</v>
      </c>
      <c r="I6724">
        <f>MAX(0,MIN('Peaker Keys'!$B$10,C6724/'Peaker Keys'!$B$30))</f>
        <v>1.3327570059793962E-3</v>
      </c>
      <c r="J6724">
        <f>IF('Peaker Keys'!$B$31=1,H6724,I6724)</f>
        <v>0</v>
      </c>
    </row>
    <row r="6725" spans="1:10" x14ac:dyDescent="0.25">
      <c r="A6725">
        <v>6719</v>
      </c>
      <c r="B6725">
        <v>0</v>
      </c>
      <c r="C6725">
        <v>159.1</v>
      </c>
      <c r="D6725">
        <f>MOD(A6725-1+'Peaker Keys'!$B$7,'Peaker Keys'!$B$5)</f>
        <v>6742</v>
      </c>
      <c r="E6725">
        <f>INT(D6725/'Peaker Keys'!$B$6)+1</f>
        <v>281</v>
      </c>
      <c r="F6725">
        <f>MOD(D6725,'Peaker Keys'!$B$6)</f>
        <v>22</v>
      </c>
      <c r="G6725" t="str">
        <f>VLOOKUP(E6725,Clustering!$A$6:$B$370,2,FALSE)</f>
        <v>Summer</v>
      </c>
      <c r="H6725">
        <f>IF('Peaker Keys'!$B$29&gt;0,MAX(0,MIN('Peaker Keys'!$B$10,B6725/'Peaker Keys'!$B$29)),0)</f>
        <v>0</v>
      </c>
      <c r="I6725">
        <f>MAX(0,MIN('Peaker Keys'!$B$10,C6725/'Peaker Keys'!$B$30))</f>
        <v>1.3327570059793962E-3</v>
      </c>
      <c r="J6725">
        <f>IF('Peaker Keys'!$B$31=1,H6725,I6725)</f>
        <v>0</v>
      </c>
    </row>
    <row r="6726" spans="1:10" x14ac:dyDescent="0.25">
      <c r="A6726">
        <v>6720</v>
      </c>
      <c r="B6726">
        <v>0</v>
      </c>
      <c r="C6726">
        <v>159.1</v>
      </c>
      <c r="D6726">
        <f>MOD(A6726-1+'Peaker Keys'!$B$7,'Peaker Keys'!$B$5)</f>
        <v>6743</v>
      </c>
      <c r="E6726">
        <f>INT(D6726/'Peaker Keys'!$B$6)+1</f>
        <v>281</v>
      </c>
      <c r="F6726">
        <f>MOD(D6726,'Peaker Keys'!$B$6)</f>
        <v>23</v>
      </c>
      <c r="G6726" t="str">
        <f>VLOOKUP(E6726,Clustering!$A$6:$B$370,2,FALSE)</f>
        <v>Summer</v>
      </c>
      <c r="H6726">
        <f>IF('Peaker Keys'!$B$29&gt;0,MAX(0,MIN('Peaker Keys'!$B$10,B6726/'Peaker Keys'!$B$29)),0)</f>
        <v>0</v>
      </c>
      <c r="I6726">
        <f>MAX(0,MIN('Peaker Keys'!$B$10,C6726/'Peaker Keys'!$B$30))</f>
        <v>1.3327570059793962E-3</v>
      </c>
      <c r="J6726">
        <f>IF('Peaker Keys'!$B$31=1,H6726,I6726)</f>
        <v>0</v>
      </c>
    </row>
    <row r="6727" spans="1:10" x14ac:dyDescent="0.25">
      <c r="A6727">
        <v>6721</v>
      </c>
      <c r="B6727">
        <v>0</v>
      </c>
      <c r="C6727">
        <v>149.6</v>
      </c>
      <c r="D6727">
        <f>MOD(A6727-1+'Peaker Keys'!$B$7,'Peaker Keys'!$B$5)</f>
        <v>6744</v>
      </c>
      <c r="E6727">
        <f>INT(D6727/'Peaker Keys'!$B$6)+1</f>
        <v>282</v>
      </c>
      <c r="F6727">
        <f>MOD(D6727,'Peaker Keys'!$B$6)</f>
        <v>0</v>
      </c>
      <c r="G6727" t="str">
        <f>VLOOKUP(E6727,Clustering!$A$6:$B$370,2,FALSE)</f>
        <v>Spring</v>
      </c>
      <c r="H6727">
        <f>IF('Peaker Keys'!$B$29&gt;0,MAX(0,MIN('Peaker Keys'!$B$10,B6727/'Peaker Keys'!$B$29)),0)</f>
        <v>0</v>
      </c>
      <c r="I6727">
        <f>MAX(0,MIN('Peaker Keys'!$B$10,C6727/'Peaker Keys'!$B$30))</f>
        <v>1.2531769207700671E-3</v>
      </c>
      <c r="J6727">
        <f>IF('Peaker Keys'!$B$31=1,H6727,I6727)</f>
        <v>0</v>
      </c>
    </row>
    <row r="6728" spans="1:10" x14ac:dyDescent="0.25">
      <c r="A6728">
        <v>6722</v>
      </c>
      <c r="B6728">
        <v>0</v>
      </c>
      <c r="C6728">
        <v>95.5</v>
      </c>
      <c r="D6728">
        <f>MOD(A6728-1+'Peaker Keys'!$B$7,'Peaker Keys'!$B$5)</f>
        <v>6745</v>
      </c>
      <c r="E6728">
        <f>INT(D6728/'Peaker Keys'!$B$6)+1</f>
        <v>282</v>
      </c>
      <c r="F6728">
        <f>MOD(D6728,'Peaker Keys'!$B$6)</f>
        <v>1</v>
      </c>
      <c r="G6728" t="str">
        <f>VLOOKUP(E6728,Clustering!$A$6:$B$370,2,FALSE)</f>
        <v>Spring</v>
      </c>
      <c r="H6728">
        <f>IF('Peaker Keys'!$B$29&gt;0,MAX(0,MIN('Peaker Keys'!$B$10,B6728/'Peaker Keys'!$B$29)),0)</f>
        <v>0</v>
      </c>
      <c r="I6728">
        <f>MAX(0,MIN('Peaker Keys'!$B$10,C6728/'Peaker Keys'!$B$30))</f>
        <v>7.9998927763062441E-4</v>
      </c>
      <c r="J6728">
        <f>IF('Peaker Keys'!$B$31=1,H6728,I6728)</f>
        <v>0</v>
      </c>
    </row>
    <row r="6729" spans="1:10" x14ac:dyDescent="0.25">
      <c r="A6729">
        <v>6723</v>
      </c>
      <c r="B6729">
        <v>0</v>
      </c>
      <c r="C6729">
        <v>95.5</v>
      </c>
      <c r="D6729">
        <f>MOD(A6729-1+'Peaker Keys'!$B$7,'Peaker Keys'!$B$5)</f>
        <v>6746</v>
      </c>
      <c r="E6729">
        <f>INT(D6729/'Peaker Keys'!$B$6)+1</f>
        <v>282</v>
      </c>
      <c r="F6729">
        <f>MOD(D6729,'Peaker Keys'!$B$6)</f>
        <v>2</v>
      </c>
      <c r="G6729" t="str">
        <f>VLOOKUP(E6729,Clustering!$A$6:$B$370,2,FALSE)</f>
        <v>Spring</v>
      </c>
      <c r="H6729">
        <f>IF('Peaker Keys'!$B$29&gt;0,MAX(0,MIN('Peaker Keys'!$B$10,B6729/'Peaker Keys'!$B$29)),0)</f>
        <v>0</v>
      </c>
      <c r="I6729">
        <f>MAX(0,MIN('Peaker Keys'!$B$10,C6729/'Peaker Keys'!$B$30))</f>
        <v>7.9998927763062441E-4</v>
      </c>
      <c r="J6729">
        <f>IF('Peaker Keys'!$B$31=1,H6729,I6729)</f>
        <v>0</v>
      </c>
    </row>
    <row r="6730" spans="1:10" x14ac:dyDescent="0.25">
      <c r="A6730">
        <v>6724</v>
      </c>
      <c r="B6730">
        <v>0</v>
      </c>
      <c r="C6730">
        <v>95.5</v>
      </c>
      <c r="D6730">
        <f>MOD(A6730-1+'Peaker Keys'!$B$7,'Peaker Keys'!$B$5)</f>
        <v>6747</v>
      </c>
      <c r="E6730">
        <f>INT(D6730/'Peaker Keys'!$B$6)+1</f>
        <v>282</v>
      </c>
      <c r="F6730">
        <f>MOD(D6730,'Peaker Keys'!$B$6)</f>
        <v>3</v>
      </c>
      <c r="G6730" t="str">
        <f>VLOOKUP(E6730,Clustering!$A$6:$B$370,2,FALSE)</f>
        <v>Spring</v>
      </c>
      <c r="H6730">
        <f>IF('Peaker Keys'!$B$29&gt;0,MAX(0,MIN('Peaker Keys'!$B$10,B6730/'Peaker Keys'!$B$29)),0)</f>
        <v>0</v>
      </c>
      <c r="I6730">
        <f>MAX(0,MIN('Peaker Keys'!$B$10,C6730/'Peaker Keys'!$B$30))</f>
        <v>7.9998927763062441E-4</v>
      </c>
      <c r="J6730">
        <f>IF('Peaker Keys'!$B$31=1,H6730,I6730)</f>
        <v>0</v>
      </c>
    </row>
    <row r="6731" spans="1:10" x14ac:dyDescent="0.25">
      <c r="A6731">
        <v>6725</v>
      </c>
      <c r="B6731">
        <v>0</v>
      </c>
      <c r="C6731">
        <v>95.5</v>
      </c>
      <c r="D6731">
        <f>MOD(A6731-1+'Peaker Keys'!$B$7,'Peaker Keys'!$B$5)</f>
        <v>6748</v>
      </c>
      <c r="E6731">
        <f>INT(D6731/'Peaker Keys'!$B$6)+1</f>
        <v>282</v>
      </c>
      <c r="F6731">
        <f>MOD(D6731,'Peaker Keys'!$B$6)</f>
        <v>4</v>
      </c>
      <c r="G6731" t="str">
        <f>VLOOKUP(E6731,Clustering!$A$6:$B$370,2,FALSE)</f>
        <v>Spring</v>
      </c>
      <c r="H6731">
        <f>IF('Peaker Keys'!$B$29&gt;0,MAX(0,MIN('Peaker Keys'!$B$10,B6731/'Peaker Keys'!$B$29)),0)</f>
        <v>0</v>
      </c>
      <c r="I6731">
        <f>MAX(0,MIN('Peaker Keys'!$B$10,C6731/'Peaker Keys'!$B$30))</f>
        <v>7.9998927763062441E-4</v>
      </c>
      <c r="J6731">
        <f>IF('Peaker Keys'!$B$31=1,H6731,I6731)</f>
        <v>0</v>
      </c>
    </row>
    <row r="6732" spans="1:10" x14ac:dyDescent="0.25">
      <c r="A6732">
        <v>6726</v>
      </c>
      <c r="B6732">
        <v>0</v>
      </c>
      <c r="C6732">
        <v>95.5</v>
      </c>
      <c r="D6732">
        <f>MOD(A6732-1+'Peaker Keys'!$B$7,'Peaker Keys'!$B$5)</f>
        <v>6749</v>
      </c>
      <c r="E6732">
        <f>INT(D6732/'Peaker Keys'!$B$6)+1</f>
        <v>282</v>
      </c>
      <c r="F6732">
        <f>MOD(D6732,'Peaker Keys'!$B$6)</f>
        <v>5</v>
      </c>
      <c r="G6732" t="str">
        <f>VLOOKUP(E6732,Clustering!$A$6:$B$370,2,FALSE)</f>
        <v>Spring</v>
      </c>
      <c r="H6732">
        <f>IF('Peaker Keys'!$B$29&gt;0,MAX(0,MIN('Peaker Keys'!$B$10,B6732/'Peaker Keys'!$B$29)),0)</f>
        <v>0</v>
      </c>
      <c r="I6732">
        <f>MAX(0,MIN('Peaker Keys'!$B$10,C6732/'Peaker Keys'!$B$30))</f>
        <v>7.9998927763062441E-4</v>
      </c>
      <c r="J6732">
        <f>IF('Peaker Keys'!$B$31=1,H6732,I6732)</f>
        <v>0</v>
      </c>
    </row>
    <row r="6733" spans="1:10" x14ac:dyDescent="0.25">
      <c r="A6733">
        <v>6727</v>
      </c>
      <c r="B6733">
        <v>0</v>
      </c>
      <c r="C6733">
        <v>95.5</v>
      </c>
      <c r="D6733">
        <f>MOD(A6733-1+'Peaker Keys'!$B$7,'Peaker Keys'!$B$5)</f>
        <v>6750</v>
      </c>
      <c r="E6733">
        <f>INT(D6733/'Peaker Keys'!$B$6)+1</f>
        <v>282</v>
      </c>
      <c r="F6733">
        <f>MOD(D6733,'Peaker Keys'!$B$6)</f>
        <v>6</v>
      </c>
      <c r="G6733" t="str">
        <f>VLOOKUP(E6733,Clustering!$A$6:$B$370,2,FALSE)</f>
        <v>Spring</v>
      </c>
      <c r="H6733">
        <f>IF('Peaker Keys'!$B$29&gt;0,MAX(0,MIN('Peaker Keys'!$B$10,B6733/'Peaker Keys'!$B$29)),0)</f>
        <v>0</v>
      </c>
      <c r="I6733">
        <f>MAX(0,MIN('Peaker Keys'!$B$10,C6733/'Peaker Keys'!$B$30))</f>
        <v>7.9998927763062441E-4</v>
      </c>
      <c r="J6733">
        <f>IF('Peaker Keys'!$B$31=1,H6733,I6733)</f>
        <v>0</v>
      </c>
    </row>
    <row r="6734" spans="1:10" x14ac:dyDescent="0.25">
      <c r="A6734">
        <v>6728</v>
      </c>
      <c r="B6734">
        <v>0</v>
      </c>
      <c r="C6734">
        <v>95.5</v>
      </c>
      <c r="D6734">
        <f>MOD(A6734-1+'Peaker Keys'!$B$7,'Peaker Keys'!$B$5)</f>
        <v>6751</v>
      </c>
      <c r="E6734">
        <f>INT(D6734/'Peaker Keys'!$B$6)+1</f>
        <v>282</v>
      </c>
      <c r="F6734">
        <f>MOD(D6734,'Peaker Keys'!$B$6)</f>
        <v>7</v>
      </c>
      <c r="G6734" t="str">
        <f>VLOOKUP(E6734,Clustering!$A$6:$B$370,2,FALSE)</f>
        <v>Spring</v>
      </c>
      <c r="H6734">
        <f>IF('Peaker Keys'!$B$29&gt;0,MAX(0,MIN('Peaker Keys'!$B$10,B6734/'Peaker Keys'!$B$29)),0)</f>
        <v>0</v>
      </c>
      <c r="I6734">
        <f>MAX(0,MIN('Peaker Keys'!$B$10,C6734/'Peaker Keys'!$B$30))</f>
        <v>7.9998927763062441E-4</v>
      </c>
      <c r="J6734">
        <f>IF('Peaker Keys'!$B$31=1,H6734,I6734)</f>
        <v>0</v>
      </c>
    </row>
    <row r="6735" spans="1:10" x14ac:dyDescent="0.25">
      <c r="A6735">
        <v>6729</v>
      </c>
      <c r="B6735">
        <v>0</v>
      </c>
      <c r="C6735">
        <v>95.5</v>
      </c>
      <c r="D6735">
        <f>MOD(A6735-1+'Peaker Keys'!$B$7,'Peaker Keys'!$B$5)</f>
        <v>6752</v>
      </c>
      <c r="E6735">
        <f>INT(D6735/'Peaker Keys'!$B$6)+1</f>
        <v>282</v>
      </c>
      <c r="F6735">
        <f>MOD(D6735,'Peaker Keys'!$B$6)</f>
        <v>8</v>
      </c>
      <c r="G6735" t="str">
        <f>VLOOKUP(E6735,Clustering!$A$6:$B$370,2,FALSE)</f>
        <v>Spring</v>
      </c>
      <c r="H6735">
        <f>IF('Peaker Keys'!$B$29&gt;0,MAX(0,MIN('Peaker Keys'!$B$10,B6735/'Peaker Keys'!$B$29)),0)</f>
        <v>0</v>
      </c>
      <c r="I6735">
        <f>MAX(0,MIN('Peaker Keys'!$B$10,C6735/'Peaker Keys'!$B$30))</f>
        <v>7.9998927763062441E-4</v>
      </c>
      <c r="J6735">
        <f>IF('Peaker Keys'!$B$31=1,H6735,I6735)</f>
        <v>0</v>
      </c>
    </row>
    <row r="6736" spans="1:10" x14ac:dyDescent="0.25">
      <c r="A6736">
        <v>6730</v>
      </c>
      <c r="B6736">
        <v>0</v>
      </c>
      <c r="C6736">
        <v>95.5</v>
      </c>
      <c r="D6736">
        <f>MOD(A6736-1+'Peaker Keys'!$B$7,'Peaker Keys'!$B$5)</f>
        <v>6753</v>
      </c>
      <c r="E6736">
        <f>INT(D6736/'Peaker Keys'!$B$6)+1</f>
        <v>282</v>
      </c>
      <c r="F6736">
        <f>MOD(D6736,'Peaker Keys'!$B$6)</f>
        <v>9</v>
      </c>
      <c r="G6736" t="str">
        <f>VLOOKUP(E6736,Clustering!$A$6:$B$370,2,FALSE)</f>
        <v>Spring</v>
      </c>
      <c r="H6736">
        <f>IF('Peaker Keys'!$B$29&gt;0,MAX(0,MIN('Peaker Keys'!$B$10,B6736/'Peaker Keys'!$B$29)),0)</f>
        <v>0</v>
      </c>
      <c r="I6736">
        <f>MAX(0,MIN('Peaker Keys'!$B$10,C6736/'Peaker Keys'!$B$30))</f>
        <v>7.9998927763062441E-4</v>
      </c>
      <c r="J6736">
        <f>IF('Peaker Keys'!$B$31=1,H6736,I6736)</f>
        <v>0</v>
      </c>
    </row>
    <row r="6737" spans="1:10" x14ac:dyDescent="0.25">
      <c r="A6737">
        <v>6731</v>
      </c>
      <c r="B6737">
        <v>0</v>
      </c>
      <c r="C6737">
        <v>95.5</v>
      </c>
      <c r="D6737">
        <f>MOD(A6737-1+'Peaker Keys'!$B$7,'Peaker Keys'!$B$5)</f>
        <v>6754</v>
      </c>
      <c r="E6737">
        <f>INT(D6737/'Peaker Keys'!$B$6)+1</f>
        <v>282</v>
      </c>
      <c r="F6737">
        <f>MOD(D6737,'Peaker Keys'!$B$6)</f>
        <v>10</v>
      </c>
      <c r="G6737" t="str">
        <f>VLOOKUP(E6737,Clustering!$A$6:$B$370,2,FALSE)</f>
        <v>Spring</v>
      </c>
      <c r="H6737">
        <f>IF('Peaker Keys'!$B$29&gt;0,MAX(0,MIN('Peaker Keys'!$B$10,B6737/'Peaker Keys'!$B$29)),0)</f>
        <v>0</v>
      </c>
      <c r="I6737">
        <f>MAX(0,MIN('Peaker Keys'!$B$10,C6737/'Peaker Keys'!$B$30))</f>
        <v>7.9998927763062441E-4</v>
      </c>
      <c r="J6737">
        <f>IF('Peaker Keys'!$B$31=1,H6737,I6737)</f>
        <v>0</v>
      </c>
    </row>
    <row r="6738" spans="1:10" x14ac:dyDescent="0.25">
      <c r="A6738">
        <v>6732</v>
      </c>
      <c r="B6738">
        <v>0</v>
      </c>
      <c r="C6738">
        <v>116.9</v>
      </c>
      <c r="D6738">
        <f>MOD(A6738-1+'Peaker Keys'!$B$7,'Peaker Keys'!$B$5)</f>
        <v>6755</v>
      </c>
      <c r="E6738">
        <f>INT(D6738/'Peaker Keys'!$B$6)+1</f>
        <v>282</v>
      </c>
      <c r="F6738">
        <f>MOD(D6738,'Peaker Keys'!$B$6)</f>
        <v>11</v>
      </c>
      <c r="G6738" t="str">
        <f>VLOOKUP(E6738,Clustering!$A$6:$B$370,2,FALSE)</f>
        <v>Spring</v>
      </c>
      <c r="H6738">
        <f>IF('Peaker Keys'!$B$29&gt;0,MAX(0,MIN('Peaker Keys'!$B$10,B6738/'Peaker Keys'!$B$29)),0)</f>
        <v>0</v>
      </c>
      <c r="I6738">
        <f>MAX(0,MIN('Peaker Keys'!$B$10,C6738/'Peaker Keys'!$B$30))</f>
        <v>9.7925389062848158E-4</v>
      </c>
      <c r="J6738">
        <f>IF('Peaker Keys'!$B$31=1,H6738,I6738)</f>
        <v>0</v>
      </c>
    </row>
    <row r="6739" spans="1:10" x14ac:dyDescent="0.25">
      <c r="A6739">
        <v>6733</v>
      </c>
      <c r="B6739">
        <v>0</v>
      </c>
      <c r="C6739">
        <v>159.1</v>
      </c>
      <c r="D6739">
        <f>MOD(A6739-1+'Peaker Keys'!$B$7,'Peaker Keys'!$B$5)</f>
        <v>6756</v>
      </c>
      <c r="E6739">
        <f>INT(D6739/'Peaker Keys'!$B$6)+1</f>
        <v>282</v>
      </c>
      <c r="F6739">
        <f>MOD(D6739,'Peaker Keys'!$B$6)</f>
        <v>12</v>
      </c>
      <c r="G6739" t="str">
        <f>VLOOKUP(E6739,Clustering!$A$6:$B$370,2,FALSE)</f>
        <v>Spring</v>
      </c>
      <c r="H6739">
        <f>IF('Peaker Keys'!$B$29&gt;0,MAX(0,MIN('Peaker Keys'!$B$10,B6739/'Peaker Keys'!$B$29)),0)</f>
        <v>0</v>
      </c>
      <c r="I6739">
        <f>MAX(0,MIN('Peaker Keys'!$B$10,C6739/'Peaker Keys'!$B$30))</f>
        <v>1.3327570059793962E-3</v>
      </c>
      <c r="J6739">
        <f>IF('Peaker Keys'!$B$31=1,H6739,I6739)</f>
        <v>0</v>
      </c>
    </row>
    <row r="6740" spans="1:10" x14ac:dyDescent="0.25">
      <c r="A6740">
        <v>6734</v>
      </c>
      <c r="B6740">
        <v>0</v>
      </c>
      <c r="C6740">
        <v>159.1</v>
      </c>
      <c r="D6740">
        <f>MOD(A6740-1+'Peaker Keys'!$B$7,'Peaker Keys'!$B$5)</f>
        <v>6757</v>
      </c>
      <c r="E6740">
        <f>INT(D6740/'Peaker Keys'!$B$6)+1</f>
        <v>282</v>
      </c>
      <c r="F6740">
        <f>MOD(D6740,'Peaker Keys'!$B$6)</f>
        <v>13</v>
      </c>
      <c r="G6740" t="str">
        <f>VLOOKUP(E6740,Clustering!$A$6:$B$370,2,FALSE)</f>
        <v>Spring</v>
      </c>
      <c r="H6740">
        <f>IF('Peaker Keys'!$B$29&gt;0,MAX(0,MIN('Peaker Keys'!$B$10,B6740/'Peaker Keys'!$B$29)),0)</f>
        <v>0</v>
      </c>
      <c r="I6740">
        <f>MAX(0,MIN('Peaker Keys'!$B$10,C6740/'Peaker Keys'!$B$30))</f>
        <v>1.3327570059793962E-3</v>
      </c>
      <c r="J6740">
        <f>IF('Peaker Keys'!$B$31=1,H6740,I6740)</f>
        <v>0</v>
      </c>
    </row>
    <row r="6741" spans="1:10" x14ac:dyDescent="0.25">
      <c r="A6741">
        <v>6735</v>
      </c>
      <c r="B6741">
        <v>0</v>
      </c>
      <c r="C6741">
        <v>159.1</v>
      </c>
      <c r="D6741">
        <f>MOD(A6741-1+'Peaker Keys'!$B$7,'Peaker Keys'!$B$5)</f>
        <v>6758</v>
      </c>
      <c r="E6741">
        <f>INT(D6741/'Peaker Keys'!$B$6)+1</f>
        <v>282</v>
      </c>
      <c r="F6741">
        <f>MOD(D6741,'Peaker Keys'!$B$6)</f>
        <v>14</v>
      </c>
      <c r="G6741" t="str">
        <f>VLOOKUP(E6741,Clustering!$A$6:$B$370,2,FALSE)</f>
        <v>Spring</v>
      </c>
      <c r="H6741">
        <f>IF('Peaker Keys'!$B$29&gt;0,MAX(0,MIN('Peaker Keys'!$B$10,B6741/'Peaker Keys'!$B$29)),0)</f>
        <v>0</v>
      </c>
      <c r="I6741">
        <f>MAX(0,MIN('Peaker Keys'!$B$10,C6741/'Peaker Keys'!$B$30))</f>
        <v>1.3327570059793962E-3</v>
      </c>
      <c r="J6741">
        <f>IF('Peaker Keys'!$B$31=1,H6741,I6741)</f>
        <v>0</v>
      </c>
    </row>
    <row r="6742" spans="1:10" x14ac:dyDescent="0.25">
      <c r="A6742">
        <v>6736</v>
      </c>
      <c r="B6742">
        <v>0</v>
      </c>
      <c r="C6742">
        <v>159.1</v>
      </c>
      <c r="D6742">
        <f>MOD(A6742-1+'Peaker Keys'!$B$7,'Peaker Keys'!$B$5)</f>
        <v>6759</v>
      </c>
      <c r="E6742">
        <f>INT(D6742/'Peaker Keys'!$B$6)+1</f>
        <v>282</v>
      </c>
      <c r="F6742">
        <f>MOD(D6742,'Peaker Keys'!$B$6)</f>
        <v>15</v>
      </c>
      <c r="G6742" t="str">
        <f>VLOOKUP(E6742,Clustering!$A$6:$B$370,2,FALSE)</f>
        <v>Spring</v>
      </c>
      <c r="H6742">
        <f>IF('Peaker Keys'!$B$29&gt;0,MAX(0,MIN('Peaker Keys'!$B$10,B6742/'Peaker Keys'!$B$29)),0)</f>
        <v>0</v>
      </c>
      <c r="I6742">
        <f>MAX(0,MIN('Peaker Keys'!$B$10,C6742/'Peaker Keys'!$B$30))</f>
        <v>1.3327570059793962E-3</v>
      </c>
      <c r="J6742">
        <f>IF('Peaker Keys'!$B$31=1,H6742,I6742)</f>
        <v>0</v>
      </c>
    </row>
    <row r="6743" spans="1:10" x14ac:dyDescent="0.25">
      <c r="A6743">
        <v>6737</v>
      </c>
      <c r="B6743">
        <v>0</v>
      </c>
      <c r="C6743">
        <v>159.1</v>
      </c>
      <c r="D6743">
        <f>MOD(A6743-1+'Peaker Keys'!$B$7,'Peaker Keys'!$B$5)</f>
        <v>6760</v>
      </c>
      <c r="E6743">
        <f>INT(D6743/'Peaker Keys'!$B$6)+1</f>
        <v>282</v>
      </c>
      <c r="F6743">
        <f>MOD(D6743,'Peaker Keys'!$B$6)</f>
        <v>16</v>
      </c>
      <c r="G6743" t="str">
        <f>VLOOKUP(E6743,Clustering!$A$6:$B$370,2,FALSE)</f>
        <v>Spring</v>
      </c>
      <c r="H6743">
        <f>IF('Peaker Keys'!$B$29&gt;0,MAX(0,MIN('Peaker Keys'!$B$10,B6743/'Peaker Keys'!$B$29)),0)</f>
        <v>0</v>
      </c>
      <c r="I6743">
        <f>MAX(0,MIN('Peaker Keys'!$B$10,C6743/'Peaker Keys'!$B$30))</f>
        <v>1.3327570059793962E-3</v>
      </c>
      <c r="J6743">
        <f>IF('Peaker Keys'!$B$31=1,H6743,I6743)</f>
        <v>0</v>
      </c>
    </row>
    <row r="6744" spans="1:10" x14ac:dyDescent="0.25">
      <c r="A6744">
        <v>6738</v>
      </c>
      <c r="B6744">
        <v>0</v>
      </c>
      <c r="C6744">
        <v>159.1</v>
      </c>
      <c r="D6744">
        <f>MOD(A6744-1+'Peaker Keys'!$B$7,'Peaker Keys'!$B$5)</f>
        <v>6761</v>
      </c>
      <c r="E6744">
        <f>INT(D6744/'Peaker Keys'!$B$6)+1</f>
        <v>282</v>
      </c>
      <c r="F6744">
        <f>MOD(D6744,'Peaker Keys'!$B$6)</f>
        <v>17</v>
      </c>
      <c r="G6744" t="str">
        <f>VLOOKUP(E6744,Clustering!$A$6:$B$370,2,FALSE)</f>
        <v>Spring</v>
      </c>
      <c r="H6744">
        <f>IF('Peaker Keys'!$B$29&gt;0,MAX(0,MIN('Peaker Keys'!$B$10,B6744/'Peaker Keys'!$B$29)),0)</f>
        <v>0</v>
      </c>
      <c r="I6744">
        <f>MAX(0,MIN('Peaker Keys'!$B$10,C6744/'Peaker Keys'!$B$30))</f>
        <v>1.3327570059793962E-3</v>
      </c>
      <c r="J6744">
        <f>IF('Peaker Keys'!$B$31=1,H6744,I6744)</f>
        <v>0</v>
      </c>
    </row>
    <row r="6745" spans="1:10" x14ac:dyDescent="0.25">
      <c r="A6745">
        <v>6739</v>
      </c>
      <c r="B6745">
        <v>0</v>
      </c>
      <c r="C6745">
        <v>159.1</v>
      </c>
      <c r="D6745">
        <f>MOD(A6745-1+'Peaker Keys'!$B$7,'Peaker Keys'!$B$5)</f>
        <v>6762</v>
      </c>
      <c r="E6745">
        <f>INT(D6745/'Peaker Keys'!$B$6)+1</f>
        <v>282</v>
      </c>
      <c r="F6745">
        <f>MOD(D6745,'Peaker Keys'!$B$6)</f>
        <v>18</v>
      </c>
      <c r="G6745" t="str">
        <f>VLOOKUP(E6745,Clustering!$A$6:$B$370,2,FALSE)</f>
        <v>Spring</v>
      </c>
      <c r="H6745">
        <f>IF('Peaker Keys'!$B$29&gt;0,MAX(0,MIN('Peaker Keys'!$B$10,B6745/'Peaker Keys'!$B$29)),0)</f>
        <v>0</v>
      </c>
      <c r="I6745">
        <f>MAX(0,MIN('Peaker Keys'!$B$10,C6745/'Peaker Keys'!$B$30))</f>
        <v>1.3327570059793962E-3</v>
      </c>
      <c r="J6745">
        <f>IF('Peaker Keys'!$B$31=1,H6745,I6745)</f>
        <v>0</v>
      </c>
    </row>
    <row r="6746" spans="1:10" x14ac:dyDescent="0.25">
      <c r="A6746">
        <v>6740</v>
      </c>
      <c r="B6746">
        <v>0</v>
      </c>
      <c r="C6746">
        <v>778.2</v>
      </c>
      <c r="D6746">
        <f>MOD(A6746-1+'Peaker Keys'!$B$7,'Peaker Keys'!$B$5)</f>
        <v>6763</v>
      </c>
      <c r="E6746">
        <f>INT(D6746/'Peaker Keys'!$B$6)+1</f>
        <v>282</v>
      </c>
      <c r="F6746">
        <f>MOD(D6746,'Peaker Keys'!$B$6)</f>
        <v>19</v>
      </c>
      <c r="G6746" t="str">
        <f>VLOOKUP(E6746,Clustering!$A$6:$B$370,2,FALSE)</f>
        <v>Spring</v>
      </c>
      <c r="H6746">
        <f>IF('Peaker Keys'!$B$29&gt;0,MAX(0,MIN('Peaker Keys'!$B$10,B6746/'Peaker Keys'!$B$29)),0)</f>
        <v>0</v>
      </c>
      <c r="I6746">
        <f>MAX(0,MIN('Peaker Keys'!$B$10,C6746/'Peaker Keys'!$B$30))</f>
        <v>6.518865506305256E-3</v>
      </c>
      <c r="J6746">
        <f>IF('Peaker Keys'!$B$31=1,H6746,I6746)</f>
        <v>0</v>
      </c>
    </row>
    <row r="6747" spans="1:10" x14ac:dyDescent="0.25">
      <c r="A6747">
        <v>6741</v>
      </c>
      <c r="B6747">
        <v>0</v>
      </c>
      <c r="C6747">
        <v>778.2</v>
      </c>
      <c r="D6747">
        <f>MOD(A6747-1+'Peaker Keys'!$B$7,'Peaker Keys'!$B$5)</f>
        <v>6764</v>
      </c>
      <c r="E6747">
        <f>INT(D6747/'Peaker Keys'!$B$6)+1</f>
        <v>282</v>
      </c>
      <c r="F6747">
        <f>MOD(D6747,'Peaker Keys'!$B$6)</f>
        <v>20</v>
      </c>
      <c r="G6747" t="str">
        <f>VLOOKUP(E6747,Clustering!$A$6:$B$370,2,FALSE)</f>
        <v>Spring</v>
      </c>
      <c r="H6747">
        <f>IF('Peaker Keys'!$B$29&gt;0,MAX(0,MIN('Peaker Keys'!$B$10,B6747/'Peaker Keys'!$B$29)),0)</f>
        <v>0</v>
      </c>
      <c r="I6747">
        <f>MAX(0,MIN('Peaker Keys'!$B$10,C6747/'Peaker Keys'!$B$30))</f>
        <v>6.518865506305256E-3</v>
      </c>
      <c r="J6747">
        <f>IF('Peaker Keys'!$B$31=1,H6747,I6747)</f>
        <v>0</v>
      </c>
    </row>
    <row r="6748" spans="1:10" x14ac:dyDescent="0.25">
      <c r="A6748">
        <v>6742</v>
      </c>
      <c r="B6748">
        <v>0</v>
      </c>
      <c r="C6748">
        <v>159.1</v>
      </c>
      <c r="D6748">
        <f>MOD(A6748-1+'Peaker Keys'!$B$7,'Peaker Keys'!$B$5)</f>
        <v>6765</v>
      </c>
      <c r="E6748">
        <f>INT(D6748/'Peaker Keys'!$B$6)+1</f>
        <v>282</v>
      </c>
      <c r="F6748">
        <f>MOD(D6748,'Peaker Keys'!$B$6)</f>
        <v>21</v>
      </c>
      <c r="G6748" t="str">
        <f>VLOOKUP(E6748,Clustering!$A$6:$B$370,2,FALSE)</f>
        <v>Spring</v>
      </c>
      <c r="H6748">
        <f>IF('Peaker Keys'!$B$29&gt;0,MAX(0,MIN('Peaker Keys'!$B$10,B6748/'Peaker Keys'!$B$29)),0)</f>
        <v>0</v>
      </c>
      <c r="I6748">
        <f>MAX(0,MIN('Peaker Keys'!$B$10,C6748/'Peaker Keys'!$B$30))</f>
        <v>1.3327570059793962E-3</v>
      </c>
      <c r="J6748">
        <f>IF('Peaker Keys'!$B$31=1,H6748,I6748)</f>
        <v>0</v>
      </c>
    </row>
    <row r="6749" spans="1:10" x14ac:dyDescent="0.25">
      <c r="A6749">
        <v>6743</v>
      </c>
      <c r="B6749">
        <v>0</v>
      </c>
      <c r="C6749">
        <v>159.1</v>
      </c>
      <c r="D6749">
        <f>MOD(A6749-1+'Peaker Keys'!$B$7,'Peaker Keys'!$B$5)</f>
        <v>6766</v>
      </c>
      <c r="E6749">
        <f>INT(D6749/'Peaker Keys'!$B$6)+1</f>
        <v>282</v>
      </c>
      <c r="F6749">
        <f>MOD(D6749,'Peaker Keys'!$B$6)</f>
        <v>22</v>
      </c>
      <c r="G6749" t="str">
        <f>VLOOKUP(E6749,Clustering!$A$6:$B$370,2,FALSE)</f>
        <v>Spring</v>
      </c>
      <c r="H6749">
        <f>IF('Peaker Keys'!$B$29&gt;0,MAX(0,MIN('Peaker Keys'!$B$10,B6749/'Peaker Keys'!$B$29)),0)</f>
        <v>0</v>
      </c>
      <c r="I6749">
        <f>MAX(0,MIN('Peaker Keys'!$B$10,C6749/'Peaker Keys'!$B$30))</f>
        <v>1.3327570059793962E-3</v>
      </c>
      <c r="J6749">
        <f>IF('Peaker Keys'!$B$31=1,H6749,I6749)</f>
        <v>0</v>
      </c>
    </row>
    <row r="6750" spans="1:10" x14ac:dyDescent="0.25">
      <c r="A6750">
        <v>6744</v>
      </c>
      <c r="B6750">
        <v>0</v>
      </c>
      <c r="C6750">
        <v>159.1</v>
      </c>
      <c r="D6750">
        <f>MOD(A6750-1+'Peaker Keys'!$B$7,'Peaker Keys'!$B$5)</f>
        <v>6767</v>
      </c>
      <c r="E6750">
        <f>INT(D6750/'Peaker Keys'!$B$6)+1</f>
        <v>282</v>
      </c>
      <c r="F6750">
        <f>MOD(D6750,'Peaker Keys'!$B$6)</f>
        <v>23</v>
      </c>
      <c r="G6750" t="str">
        <f>VLOOKUP(E6750,Clustering!$A$6:$B$370,2,FALSE)</f>
        <v>Spring</v>
      </c>
      <c r="H6750">
        <f>IF('Peaker Keys'!$B$29&gt;0,MAX(0,MIN('Peaker Keys'!$B$10,B6750/'Peaker Keys'!$B$29)),0)</f>
        <v>0</v>
      </c>
      <c r="I6750">
        <f>MAX(0,MIN('Peaker Keys'!$B$10,C6750/'Peaker Keys'!$B$30))</f>
        <v>1.3327570059793962E-3</v>
      </c>
      <c r="J6750">
        <f>IF('Peaker Keys'!$B$31=1,H6750,I6750)</f>
        <v>0</v>
      </c>
    </row>
    <row r="6751" spans="1:10" x14ac:dyDescent="0.25">
      <c r="A6751">
        <v>6745</v>
      </c>
      <c r="B6751">
        <v>0</v>
      </c>
      <c r="C6751">
        <v>130.9</v>
      </c>
      <c r="D6751">
        <f>MOD(A6751-1+'Peaker Keys'!$B$7,'Peaker Keys'!$B$5)</f>
        <v>6768</v>
      </c>
      <c r="E6751">
        <f>INT(D6751/'Peaker Keys'!$B$6)+1</f>
        <v>283</v>
      </c>
      <c r="F6751">
        <f>MOD(D6751,'Peaker Keys'!$B$6)</f>
        <v>0</v>
      </c>
      <c r="G6751" t="str">
        <f>VLOOKUP(E6751,Clustering!$A$6:$B$370,2,FALSE)</f>
        <v>Winter</v>
      </c>
      <c r="H6751">
        <f>IF('Peaker Keys'!$B$29&gt;0,MAX(0,MIN('Peaker Keys'!$B$10,B6751/'Peaker Keys'!$B$29)),0)</f>
        <v>0</v>
      </c>
      <c r="I6751">
        <f>MAX(0,MIN('Peaker Keys'!$B$10,C6751/'Peaker Keys'!$B$30))</f>
        <v>1.0965298056738089E-3</v>
      </c>
      <c r="J6751">
        <f>IF('Peaker Keys'!$B$31=1,H6751,I6751)</f>
        <v>0</v>
      </c>
    </row>
    <row r="6752" spans="1:10" x14ac:dyDescent="0.25">
      <c r="A6752">
        <v>6746</v>
      </c>
      <c r="B6752">
        <v>0</v>
      </c>
      <c r="C6752">
        <v>95.5</v>
      </c>
      <c r="D6752">
        <f>MOD(A6752-1+'Peaker Keys'!$B$7,'Peaker Keys'!$B$5)</f>
        <v>6769</v>
      </c>
      <c r="E6752">
        <f>INT(D6752/'Peaker Keys'!$B$6)+1</f>
        <v>283</v>
      </c>
      <c r="F6752">
        <f>MOD(D6752,'Peaker Keys'!$B$6)</f>
        <v>1</v>
      </c>
      <c r="G6752" t="str">
        <f>VLOOKUP(E6752,Clustering!$A$6:$B$370,2,FALSE)</f>
        <v>Winter</v>
      </c>
      <c r="H6752">
        <f>IF('Peaker Keys'!$B$29&gt;0,MAX(0,MIN('Peaker Keys'!$B$10,B6752/'Peaker Keys'!$B$29)),0)</f>
        <v>0</v>
      </c>
      <c r="I6752">
        <f>MAX(0,MIN('Peaker Keys'!$B$10,C6752/'Peaker Keys'!$B$30))</f>
        <v>7.9998927763062441E-4</v>
      </c>
      <c r="J6752">
        <f>IF('Peaker Keys'!$B$31=1,H6752,I6752)</f>
        <v>0</v>
      </c>
    </row>
    <row r="6753" spans="1:10" x14ac:dyDescent="0.25">
      <c r="A6753">
        <v>6747</v>
      </c>
      <c r="B6753">
        <v>0</v>
      </c>
      <c r="C6753">
        <v>95.5</v>
      </c>
      <c r="D6753">
        <f>MOD(A6753-1+'Peaker Keys'!$B$7,'Peaker Keys'!$B$5)</f>
        <v>6770</v>
      </c>
      <c r="E6753">
        <f>INT(D6753/'Peaker Keys'!$B$6)+1</f>
        <v>283</v>
      </c>
      <c r="F6753">
        <f>MOD(D6753,'Peaker Keys'!$B$6)</f>
        <v>2</v>
      </c>
      <c r="G6753" t="str">
        <f>VLOOKUP(E6753,Clustering!$A$6:$B$370,2,FALSE)</f>
        <v>Winter</v>
      </c>
      <c r="H6753">
        <f>IF('Peaker Keys'!$B$29&gt;0,MAX(0,MIN('Peaker Keys'!$B$10,B6753/'Peaker Keys'!$B$29)),0)</f>
        <v>0</v>
      </c>
      <c r="I6753">
        <f>MAX(0,MIN('Peaker Keys'!$B$10,C6753/'Peaker Keys'!$B$30))</f>
        <v>7.9998927763062441E-4</v>
      </c>
      <c r="J6753">
        <f>IF('Peaker Keys'!$B$31=1,H6753,I6753)</f>
        <v>0</v>
      </c>
    </row>
    <row r="6754" spans="1:10" x14ac:dyDescent="0.25">
      <c r="A6754">
        <v>6748</v>
      </c>
      <c r="B6754">
        <v>0</v>
      </c>
      <c r="C6754">
        <v>95.5</v>
      </c>
      <c r="D6754">
        <f>MOD(A6754-1+'Peaker Keys'!$B$7,'Peaker Keys'!$B$5)</f>
        <v>6771</v>
      </c>
      <c r="E6754">
        <f>INT(D6754/'Peaker Keys'!$B$6)+1</f>
        <v>283</v>
      </c>
      <c r="F6754">
        <f>MOD(D6754,'Peaker Keys'!$B$6)</f>
        <v>3</v>
      </c>
      <c r="G6754" t="str">
        <f>VLOOKUP(E6754,Clustering!$A$6:$B$370,2,FALSE)</f>
        <v>Winter</v>
      </c>
      <c r="H6754">
        <f>IF('Peaker Keys'!$B$29&gt;0,MAX(0,MIN('Peaker Keys'!$B$10,B6754/'Peaker Keys'!$B$29)),0)</f>
        <v>0</v>
      </c>
      <c r="I6754">
        <f>MAX(0,MIN('Peaker Keys'!$B$10,C6754/'Peaker Keys'!$B$30))</f>
        <v>7.9998927763062441E-4</v>
      </c>
      <c r="J6754">
        <f>IF('Peaker Keys'!$B$31=1,H6754,I6754)</f>
        <v>0</v>
      </c>
    </row>
    <row r="6755" spans="1:10" x14ac:dyDescent="0.25">
      <c r="A6755">
        <v>6749</v>
      </c>
      <c r="B6755">
        <v>0</v>
      </c>
      <c r="C6755">
        <v>95.5</v>
      </c>
      <c r="D6755">
        <f>MOD(A6755-1+'Peaker Keys'!$B$7,'Peaker Keys'!$B$5)</f>
        <v>6772</v>
      </c>
      <c r="E6755">
        <f>INT(D6755/'Peaker Keys'!$B$6)+1</f>
        <v>283</v>
      </c>
      <c r="F6755">
        <f>MOD(D6755,'Peaker Keys'!$B$6)</f>
        <v>4</v>
      </c>
      <c r="G6755" t="str">
        <f>VLOOKUP(E6755,Clustering!$A$6:$B$370,2,FALSE)</f>
        <v>Winter</v>
      </c>
      <c r="H6755">
        <f>IF('Peaker Keys'!$B$29&gt;0,MAX(0,MIN('Peaker Keys'!$B$10,B6755/'Peaker Keys'!$B$29)),0)</f>
        <v>0</v>
      </c>
      <c r="I6755">
        <f>MAX(0,MIN('Peaker Keys'!$B$10,C6755/'Peaker Keys'!$B$30))</f>
        <v>7.9998927763062441E-4</v>
      </c>
      <c r="J6755">
        <f>IF('Peaker Keys'!$B$31=1,H6755,I6755)</f>
        <v>0</v>
      </c>
    </row>
    <row r="6756" spans="1:10" x14ac:dyDescent="0.25">
      <c r="A6756">
        <v>6750</v>
      </c>
      <c r="B6756">
        <v>0</v>
      </c>
      <c r="C6756">
        <v>95.5</v>
      </c>
      <c r="D6756">
        <f>MOD(A6756-1+'Peaker Keys'!$B$7,'Peaker Keys'!$B$5)</f>
        <v>6773</v>
      </c>
      <c r="E6756">
        <f>INT(D6756/'Peaker Keys'!$B$6)+1</f>
        <v>283</v>
      </c>
      <c r="F6756">
        <f>MOD(D6756,'Peaker Keys'!$B$6)</f>
        <v>5</v>
      </c>
      <c r="G6756" t="str">
        <f>VLOOKUP(E6756,Clustering!$A$6:$B$370,2,FALSE)</f>
        <v>Winter</v>
      </c>
      <c r="H6756">
        <f>IF('Peaker Keys'!$B$29&gt;0,MAX(0,MIN('Peaker Keys'!$B$10,B6756/'Peaker Keys'!$B$29)),0)</f>
        <v>0</v>
      </c>
      <c r="I6756">
        <f>MAX(0,MIN('Peaker Keys'!$B$10,C6756/'Peaker Keys'!$B$30))</f>
        <v>7.9998927763062441E-4</v>
      </c>
      <c r="J6756">
        <f>IF('Peaker Keys'!$B$31=1,H6756,I6756)</f>
        <v>0</v>
      </c>
    </row>
    <row r="6757" spans="1:10" x14ac:dyDescent="0.25">
      <c r="A6757">
        <v>6751</v>
      </c>
      <c r="B6757">
        <v>0</v>
      </c>
      <c r="C6757">
        <v>95.5</v>
      </c>
      <c r="D6757">
        <f>MOD(A6757-1+'Peaker Keys'!$B$7,'Peaker Keys'!$B$5)</f>
        <v>6774</v>
      </c>
      <c r="E6757">
        <f>INT(D6757/'Peaker Keys'!$B$6)+1</f>
        <v>283</v>
      </c>
      <c r="F6757">
        <f>MOD(D6757,'Peaker Keys'!$B$6)</f>
        <v>6</v>
      </c>
      <c r="G6757" t="str">
        <f>VLOOKUP(E6757,Clustering!$A$6:$B$370,2,FALSE)</f>
        <v>Winter</v>
      </c>
      <c r="H6757">
        <f>IF('Peaker Keys'!$B$29&gt;0,MAX(0,MIN('Peaker Keys'!$B$10,B6757/'Peaker Keys'!$B$29)),0)</f>
        <v>0</v>
      </c>
      <c r="I6757">
        <f>MAX(0,MIN('Peaker Keys'!$B$10,C6757/'Peaker Keys'!$B$30))</f>
        <v>7.9998927763062441E-4</v>
      </c>
      <c r="J6757">
        <f>IF('Peaker Keys'!$B$31=1,H6757,I6757)</f>
        <v>0</v>
      </c>
    </row>
    <row r="6758" spans="1:10" x14ac:dyDescent="0.25">
      <c r="A6758">
        <v>6752</v>
      </c>
      <c r="B6758">
        <v>0</v>
      </c>
      <c r="C6758">
        <v>552.1</v>
      </c>
      <c r="D6758">
        <f>MOD(A6758-1+'Peaker Keys'!$B$7,'Peaker Keys'!$B$5)</f>
        <v>6775</v>
      </c>
      <c r="E6758">
        <f>INT(D6758/'Peaker Keys'!$B$6)+1</f>
        <v>283</v>
      </c>
      <c r="F6758">
        <f>MOD(D6758,'Peaker Keys'!$B$6)</f>
        <v>7</v>
      </c>
      <c r="G6758" t="str">
        <f>VLOOKUP(E6758,Clustering!$A$6:$B$370,2,FALSE)</f>
        <v>Winter</v>
      </c>
      <c r="H6758">
        <f>IF('Peaker Keys'!$B$29&gt;0,MAX(0,MIN('Peaker Keys'!$B$10,B6758/'Peaker Keys'!$B$29)),0)</f>
        <v>0</v>
      </c>
      <c r="I6758">
        <f>MAX(0,MIN('Peaker Keys'!$B$10,C6758/'Peaker Keys'!$B$30))</f>
        <v>4.6248594783232224E-3</v>
      </c>
      <c r="J6758">
        <f>IF('Peaker Keys'!$B$31=1,H6758,I6758)</f>
        <v>0</v>
      </c>
    </row>
    <row r="6759" spans="1:10" x14ac:dyDescent="0.25">
      <c r="A6759">
        <v>6753</v>
      </c>
      <c r="B6759">
        <v>0</v>
      </c>
      <c r="C6759">
        <v>95.5</v>
      </c>
      <c r="D6759">
        <f>MOD(A6759-1+'Peaker Keys'!$B$7,'Peaker Keys'!$B$5)</f>
        <v>6776</v>
      </c>
      <c r="E6759">
        <f>INT(D6759/'Peaker Keys'!$B$6)+1</f>
        <v>283</v>
      </c>
      <c r="F6759">
        <f>MOD(D6759,'Peaker Keys'!$B$6)</f>
        <v>8</v>
      </c>
      <c r="G6759" t="str">
        <f>VLOOKUP(E6759,Clustering!$A$6:$B$370,2,FALSE)</f>
        <v>Winter</v>
      </c>
      <c r="H6759">
        <f>IF('Peaker Keys'!$B$29&gt;0,MAX(0,MIN('Peaker Keys'!$B$10,B6759/'Peaker Keys'!$B$29)),0)</f>
        <v>0</v>
      </c>
      <c r="I6759">
        <f>MAX(0,MIN('Peaker Keys'!$B$10,C6759/'Peaker Keys'!$B$30))</f>
        <v>7.9998927763062441E-4</v>
      </c>
      <c r="J6759">
        <f>IF('Peaker Keys'!$B$31=1,H6759,I6759)</f>
        <v>0</v>
      </c>
    </row>
    <row r="6760" spans="1:10" x14ac:dyDescent="0.25">
      <c r="A6760">
        <v>6754</v>
      </c>
      <c r="B6760">
        <v>0</v>
      </c>
      <c r="C6760">
        <v>95.5</v>
      </c>
      <c r="D6760">
        <f>MOD(A6760-1+'Peaker Keys'!$B$7,'Peaker Keys'!$B$5)</f>
        <v>6777</v>
      </c>
      <c r="E6760">
        <f>INT(D6760/'Peaker Keys'!$B$6)+1</f>
        <v>283</v>
      </c>
      <c r="F6760">
        <f>MOD(D6760,'Peaker Keys'!$B$6)</f>
        <v>9</v>
      </c>
      <c r="G6760" t="str">
        <f>VLOOKUP(E6760,Clustering!$A$6:$B$370,2,FALSE)</f>
        <v>Winter</v>
      </c>
      <c r="H6760">
        <f>IF('Peaker Keys'!$B$29&gt;0,MAX(0,MIN('Peaker Keys'!$B$10,B6760/'Peaker Keys'!$B$29)),0)</f>
        <v>0</v>
      </c>
      <c r="I6760">
        <f>MAX(0,MIN('Peaker Keys'!$B$10,C6760/'Peaker Keys'!$B$30))</f>
        <v>7.9998927763062441E-4</v>
      </c>
      <c r="J6760">
        <f>IF('Peaker Keys'!$B$31=1,H6760,I6760)</f>
        <v>0</v>
      </c>
    </row>
    <row r="6761" spans="1:10" x14ac:dyDescent="0.25">
      <c r="A6761">
        <v>6755</v>
      </c>
      <c r="B6761">
        <v>0</v>
      </c>
      <c r="C6761">
        <v>95.5</v>
      </c>
      <c r="D6761">
        <f>MOD(A6761-1+'Peaker Keys'!$B$7,'Peaker Keys'!$B$5)</f>
        <v>6778</v>
      </c>
      <c r="E6761">
        <f>INT(D6761/'Peaker Keys'!$B$6)+1</f>
        <v>283</v>
      </c>
      <c r="F6761">
        <f>MOD(D6761,'Peaker Keys'!$B$6)</f>
        <v>10</v>
      </c>
      <c r="G6761" t="str">
        <f>VLOOKUP(E6761,Clustering!$A$6:$B$370,2,FALSE)</f>
        <v>Winter</v>
      </c>
      <c r="H6761">
        <f>IF('Peaker Keys'!$B$29&gt;0,MAX(0,MIN('Peaker Keys'!$B$10,B6761/'Peaker Keys'!$B$29)),0)</f>
        <v>0</v>
      </c>
      <c r="I6761">
        <f>MAX(0,MIN('Peaker Keys'!$B$10,C6761/'Peaker Keys'!$B$30))</f>
        <v>7.9998927763062441E-4</v>
      </c>
      <c r="J6761">
        <f>IF('Peaker Keys'!$B$31=1,H6761,I6761)</f>
        <v>0</v>
      </c>
    </row>
    <row r="6762" spans="1:10" x14ac:dyDescent="0.25">
      <c r="A6762">
        <v>6756</v>
      </c>
      <c r="B6762">
        <v>0</v>
      </c>
      <c r="C6762">
        <v>95.5</v>
      </c>
      <c r="D6762">
        <f>MOD(A6762-1+'Peaker Keys'!$B$7,'Peaker Keys'!$B$5)</f>
        <v>6779</v>
      </c>
      <c r="E6762">
        <f>INT(D6762/'Peaker Keys'!$B$6)+1</f>
        <v>283</v>
      </c>
      <c r="F6762">
        <f>MOD(D6762,'Peaker Keys'!$B$6)</f>
        <v>11</v>
      </c>
      <c r="G6762" t="str">
        <f>VLOOKUP(E6762,Clustering!$A$6:$B$370,2,FALSE)</f>
        <v>Winter</v>
      </c>
      <c r="H6762">
        <f>IF('Peaker Keys'!$B$29&gt;0,MAX(0,MIN('Peaker Keys'!$B$10,B6762/'Peaker Keys'!$B$29)),0)</f>
        <v>0</v>
      </c>
      <c r="I6762">
        <f>MAX(0,MIN('Peaker Keys'!$B$10,C6762/'Peaker Keys'!$B$30))</f>
        <v>7.9998927763062441E-4</v>
      </c>
      <c r="J6762">
        <f>IF('Peaker Keys'!$B$31=1,H6762,I6762)</f>
        <v>0</v>
      </c>
    </row>
    <row r="6763" spans="1:10" x14ac:dyDescent="0.25">
      <c r="A6763">
        <v>6757</v>
      </c>
      <c r="B6763">
        <v>0</v>
      </c>
      <c r="C6763">
        <v>159.1</v>
      </c>
      <c r="D6763">
        <f>MOD(A6763-1+'Peaker Keys'!$B$7,'Peaker Keys'!$B$5)</f>
        <v>6780</v>
      </c>
      <c r="E6763">
        <f>INT(D6763/'Peaker Keys'!$B$6)+1</f>
        <v>283</v>
      </c>
      <c r="F6763">
        <f>MOD(D6763,'Peaker Keys'!$B$6)</f>
        <v>12</v>
      </c>
      <c r="G6763" t="str">
        <f>VLOOKUP(E6763,Clustering!$A$6:$B$370,2,FALSE)</f>
        <v>Winter</v>
      </c>
      <c r="H6763">
        <f>IF('Peaker Keys'!$B$29&gt;0,MAX(0,MIN('Peaker Keys'!$B$10,B6763/'Peaker Keys'!$B$29)),0)</f>
        <v>0</v>
      </c>
      <c r="I6763">
        <f>MAX(0,MIN('Peaker Keys'!$B$10,C6763/'Peaker Keys'!$B$30))</f>
        <v>1.3327570059793962E-3</v>
      </c>
      <c r="J6763">
        <f>IF('Peaker Keys'!$B$31=1,H6763,I6763)</f>
        <v>0</v>
      </c>
    </row>
    <row r="6764" spans="1:10" x14ac:dyDescent="0.25">
      <c r="A6764">
        <v>6758</v>
      </c>
      <c r="B6764">
        <v>0</v>
      </c>
      <c r="C6764">
        <v>159.1</v>
      </c>
      <c r="D6764">
        <f>MOD(A6764-1+'Peaker Keys'!$B$7,'Peaker Keys'!$B$5)</f>
        <v>6781</v>
      </c>
      <c r="E6764">
        <f>INT(D6764/'Peaker Keys'!$B$6)+1</f>
        <v>283</v>
      </c>
      <c r="F6764">
        <f>MOD(D6764,'Peaker Keys'!$B$6)</f>
        <v>13</v>
      </c>
      <c r="G6764" t="str">
        <f>VLOOKUP(E6764,Clustering!$A$6:$B$370,2,FALSE)</f>
        <v>Winter</v>
      </c>
      <c r="H6764">
        <f>IF('Peaker Keys'!$B$29&gt;0,MAX(0,MIN('Peaker Keys'!$B$10,B6764/'Peaker Keys'!$B$29)),0)</f>
        <v>0</v>
      </c>
      <c r="I6764">
        <f>MAX(0,MIN('Peaker Keys'!$B$10,C6764/'Peaker Keys'!$B$30))</f>
        <v>1.3327570059793962E-3</v>
      </c>
      <c r="J6764">
        <f>IF('Peaker Keys'!$B$31=1,H6764,I6764)</f>
        <v>0</v>
      </c>
    </row>
    <row r="6765" spans="1:10" x14ac:dyDescent="0.25">
      <c r="A6765">
        <v>6759</v>
      </c>
      <c r="B6765">
        <v>0</v>
      </c>
      <c r="C6765">
        <v>159.1</v>
      </c>
      <c r="D6765">
        <f>MOD(A6765-1+'Peaker Keys'!$B$7,'Peaker Keys'!$B$5)</f>
        <v>6782</v>
      </c>
      <c r="E6765">
        <f>INT(D6765/'Peaker Keys'!$B$6)+1</f>
        <v>283</v>
      </c>
      <c r="F6765">
        <f>MOD(D6765,'Peaker Keys'!$B$6)</f>
        <v>14</v>
      </c>
      <c r="G6765" t="str">
        <f>VLOOKUP(E6765,Clustering!$A$6:$B$370,2,FALSE)</f>
        <v>Winter</v>
      </c>
      <c r="H6765">
        <f>IF('Peaker Keys'!$B$29&gt;0,MAX(0,MIN('Peaker Keys'!$B$10,B6765/'Peaker Keys'!$B$29)),0)</f>
        <v>0</v>
      </c>
      <c r="I6765">
        <f>MAX(0,MIN('Peaker Keys'!$B$10,C6765/'Peaker Keys'!$B$30))</f>
        <v>1.3327570059793962E-3</v>
      </c>
      <c r="J6765">
        <f>IF('Peaker Keys'!$B$31=1,H6765,I6765)</f>
        <v>0</v>
      </c>
    </row>
    <row r="6766" spans="1:10" x14ac:dyDescent="0.25">
      <c r="A6766">
        <v>6760</v>
      </c>
      <c r="B6766">
        <v>0</v>
      </c>
      <c r="C6766">
        <v>159.1</v>
      </c>
      <c r="D6766">
        <f>MOD(A6766-1+'Peaker Keys'!$B$7,'Peaker Keys'!$B$5)</f>
        <v>6783</v>
      </c>
      <c r="E6766">
        <f>INT(D6766/'Peaker Keys'!$B$6)+1</f>
        <v>283</v>
      </c>
      <c r="F6766">
        <f>MOD(D6766,'Peaker Keys'!$B$6)</f>
        <v>15</v>
      </c>
      <c r="G6766" t="str">
        <f>VLOOKUP(E6766,Clustering!$A$6:$B$370,2,FALSE)</f>
        <v>Winter</v>
      </c>
      <c r="H6766">
        <f>IF('Peaker Keys'!$B$29&gt;0,MAX(0,MIN('Peaker Keys'!$B$10,B6766/'Peaker Keys'!$B$29)),0)</f>
        <v>0</v>
      </c>
      <c r="I6766">
        <f>MAX(0,MIN('Peaker Keys'!$B$10,C6766/'Peaker Keys'!$B$30))</f>
        <v>1.3327570059793962E-3</v>
      </c>
      <c r="J6766">
        <f>IF('Peaker Keys'!$B$31=1,H6766,I6766)</f>
        <v>0</v>
      </c>
    </row>
    <row r="6767" spans="1:10" x14ac:dyDescent="0.25">
      <c r="A6767">
        <v>6761</v>
      </c>
      <c r="B6767">
        <v>0</v>
      </c>
      <c r="C6767">
        <v>159.1</v>
      </c>
      <c r="D6767">
        <f>MOD(A6767-1+'Peaker Keys'!$B$7,'Peaker Keys'!$B$5)</f>
        <v>6784</v>
      </c>
      <c r="E6767">
        <f>INT(D6767/'Peaker Keys'!$B$6)+1</f>
        <v>283</v>
      </c>
      <c r="F6767">
        <f>MOD(D6767,'Peaker Keys'!$B$6)</f>
        <v>16</v>
      </c>
      <c r="G6767" t="str">
        <f>VLOOKUP(E6767,Clustering!$A$6:$B$370,2,FALSE)</f>
        <v>Winter</v>
      </c>
      <c r="H6767">
        <f>IF('Peaker Keys'!$B$29&gt;0,MAX(0,MIN('Peaker Keys'!$B$10,B6767/'Peaker Keys'!$B$29)),0)</f>
        <v>0</v>
      </c>
      <c r="I6767">
        <f>MAX(0,MIN('Peaker Keys'!$B$10,C6767/'Peaker Keys'!$B$30))</f>
        <v>1.3327570059793962E-3</v>
      </c>
      <c r="J6767">
        <f>IF('Peaker Keys'!$B$31=1,H6767,I6767)</f>
        <v>0</v>
      </c>
    </row>
    <row r="6768" spans="1:10" x14ac:dyDescent="0.25">
      <c r="A6768">
        <v>6762</v>
      </c>
      <c r="B6768">
        <v>0</v>
      </c>
      <c r="C6768">
        <v>159.1</v>
      </c>
      <c r="D6768">
        <f>MOD(A6768-1+'Peaker Keys'!$B$7,'Peaker Keys'!$B$5)</f>
        <v>6785</v>
      </c>
      <c r="E6768">
        <f>INT(D6768/'Peaker Keys'!$B$6)+1</f>
        <v>283</v>
      </c>
      <c r="F6768">
        <f>MOD(D6768,'Peaker Keys'!$B$6)</f>
        <v>17</v>
      </c>
      <c r="G6768" t="str">
        <f>VLOOKUP(E6768,Clustering!$A$6:$B$370,2,FALSE)</f>
        <v>Winter</v>
      </c>
      <c r="H6768">
        <f>IF('Peaker Keys'!$B$29&gt;0,MAX(0,MIN('Peaker Keys'!$B$10,B6768/'Peaker Keys'!$B$29)),0)</f>
        <v>0</v>
      </c>
      <c r="I6768">
        <f>MAX(0,MIN('Peaker Keys'!$B$10,C6768/'Peaker Keys'!$B$30))</f>
        <v>1.3327570059793962E-3</v>
      </c>
      <c r="J6768">
        <f>IF('Peaker Keys'!$B$31=1,H6768,I6768)</f>
        <v>0</v>
      </c>
    </row>
    <row r="6769" spans="1:10" x14ac:dyDescent="0.25">
      <c r="A6769">
        <v>6763</v>
      </c>
      <c r="B6769">
        <v>0</v>
      </c>
      <c r="C6769">
        <v>334.4</v>
      </c>
      <c r="D6769">
        <f>MOD(A6769-1+'Peaker Keys'!$B$7,'Peaker Keys'!$B$5)</f>
        <v>6786</v>
      </c>
      <c r="E6769">
        <f>INT(D6769/'Peaker Keys'!$B$6)+1</f>
        <v>283</v>
      </c>
      <c r="F6769">
        <f>MOD(D6769,'Peaker Keys'!$B$6)</f>
        <v>18</v>
      </c>
      <c r="G6769" t="str">
        <f>VLOOKUP(E6769,Clustering!$A$6:$B$370,2,FALSE)</f>
        <v>Winter</v>
      </c>
      <c r="H6769">
        <f>IF('Peaker Keys'!$B$29&gt;0,MAX(0,MIN('Peaker Keys'!$B$10,B6769/'Peaker Keys'!$B$29)),0)</f>
        <v>0</v>
      </c>
      <c r="I6769">
        <f>MAX(0,MIN('Peaker Keys'!$B$10,C6769/'Peaker Keys'!$B$30))</f>
        <v>2.8012189993683852E-3</v>
      </c>
      <c r="J6769">
        <f>IF('Peaker Keys'!$B$31=1,H6769,I6769)</f>
        <v>0</v>
      </c>
    </row>
    <row r="6770" spans="1:10" x14ac:dyDescent="0.25">
      <c r="A6770">
        <v>6764</v>
      </c>
      <c r="B6770">
        <v>0</v>
      </c>
      <c r="C6770">
        <v>334.4</v>
      </c>
      <c r="D6770">
        <f>MOD(A6770-1+'Peaker Keys'!$B$7,'Peaker Keys'!$B$5)</f>
        <v>6787</v>
      </c>
      <c r="E6770">
        <f>INT(D6770/'Peaker Keys'!$B$6)+1</f>
        <v>283</v>
      </c>
      <c r="F6770">
        <f>MOD(D6770,'Peaker Keys'!$B$6)</f>
        <v>19</v>
      </c>
      <c r="G6770" t="str">
        <f>VLOOKUP(E6770,Clustering!$A$6:$B$370,2,FALSE)</f>
        <v>Winter</v>
      </c>
      <c r="H6770">
        <f>IF('Peaker Keys'!$B$29&gt;0,MAX(0,MIN('Peaker Keys'!$B$10,B6770/'Peaker Keys'!$B$29)),0)</f>
        <v>0</v>
      </c>
      <c r="I6770">
        <f>MAX(0,MIN('Peaker Keys'!$B$10,C6770/'Peaker Keys'!$B$30))</f>
        <v>2.8012189993683852E-3</v>
      </c>
      <c r="J6770">
        <f>IF('Peaker Keys'!$B$31=1,H6770,I6770)</f>
        <v>0</v>
      </c>
    </row>
    <row r="6771" spans="1:10" x14ac:dyDescent="0.25">
      <c r="A6771">
        <v>6765</v>
      </c>
      <c r="B6771">
        <v>0</v>
      </c>
      <c r="C6771">
        <v>159.1</v>
      </c>
      <c r="D6771">
        <f>MOD(A6771-1+'Peaker Keys'!$B$7,'Peaker Keys'!$B$5)</f>
        <v>6788</v>
      </c>
      <c r="E6771">
        <f>INT(D6771/'Peaker Keys'!$B$6)+1</f>
        <v>283</v>
      </c>
      <c r="F6771">
        <f>MOD(D6771,'Peaker Keys'!$B$6)</f>
        <v>20</v>
      </c>
      <c r="G6771" t="str">
        <f>VLOOKUP(E6771,Clustering!$A$6:$B$370,2,FALSE)</f>
        <v>Winter</v>
      </c>
      <c r="H6771">
        <f>IF('Peaker Keys'!$B$29&gt;0,MAX(0,MIN('Peaker Keys'!$B$10,B6771/'Peaker Keys'!$B$29)),0)</f>
        <v>0</v>
      </c>
      <c r="I6771">
        <f>MAX(0,MIN('Peaker Keys'!$B$10,C6771/'Peaker Keys'!$B$30))</f>
        <v>1.3327570059793962E-3</v>
      </c>
      <c r="J6771">
        <f>IF('Peaker Keys'!$B$31=1,H6771,I6771)</f>
        <v>0</v>
      </c>
    </row>
    <row r="6772" spans="1:10" x14ac:dyDescent="0.25">
      <c r="A6772">
        <v>6766</v>
      </c>
      <c r="B6772">
        <v>0</v>
      </c>
      <c r="C6772">
        <v>159.1</v>
      </c>
      <c r="D6772">
        <f>MOD(A6772-1+'Peaker Keys'!$B$7,'Peaker Keys'!$B$5)</f>
        <v>6789</v>
      </c>
      <c r="E6772">
        <f>INT(D6772/'Peaker Keys'!$B$6)+1</f>
        <v>283</v>
      </c>
      <c r="F6772">
        <f>MOD(D6772,'Peaker Keys'!$B$6)</f>
        <v>21</v>
      </c>
      <c r="G6772" t="str">
        <f>VLOOKUP(E6772,Clustering!$A$6:$B$370,2,FALSE)</f>
        <v>Winter</v>
      </c>
      <c r="H6772">
        <f>IF('Peaker Keys'!$B$29&gt;0,MAX(0,MIN('Peaker Keys'!$B$10,B6772/'Peaker Keys'!$B$29)),0)</f>
        <v>0</v>
      </c>
      <c r="I6772">
        <f>MAX(0,MIN('Peaker Keys'!$B$10,C6772/'Peaker Keys'!$B$30))</f>
        <v>1.3327570059793962E-3</v>
      </c>
      <c r="J6772">
        <f>IF('Peaker Keys'!$B$31=1,H6772,I6772)</f>
        <v>0</v>
      </c>
    </row>
    <row r="6773" spans="1:10" x14ac:dyDescent="0.25">
      <c r="A6773">
        <v>6767</v>
      </c>
      <c r="B6773">
        <v>0</v>
      </c>
      <c r="C6773">
        <v>159.1</v>
      </c>
      <c r="D6773">
        <f>MOD(A6773-1+'Peaker Keys'!$B$7,'Peaker Keys'!$B$5)</f>
        <v>6790</v>
      </c>
      <c r="E6773">
        <f>INT(D6773/'Peaker Keys'!$B$6)+1</f>
        <v>283</v>
      </c>
      <c r="F6773">
        <f>MOD(D6773,'Peaker Keys'!$B$6)</f>
        <v>22</v>
      </c>
      <c r="G6773" t="str">
        <f>VLOOKUP(E6773,Clustering!$A$6:$B$370,2,FALSE)</f>
        <v>Winter</v>
      </c>
      <c r="H6773">
        <f>IF('Peaker Keys'!$B$29&gt;0,MAX(0,MIN('Peaker Keys'!$B$10,B6773/'Peaker Keys'!$B$29)),0)</f>
        <v>0</v>
      </c>
      <c r="I6773">
        <f>MAX(0,MIN('Peaker Keys'!$B$10,C6773/'Peaker Keys'!$B$30))</f>
        <v>1.3327570059793962E-3</v>
      </c>
      <c r="J6773">
        <f>IF('Peaker Keys'!$B$31=1,H6773,I6773)</f>
        <v>0</v>
      </c>
    </row>
    <row r="6774" spans="1:10" x14ac:dyDescent="0.25">
      <c r="A6774">
        <v>6768</v>
      </c>
      <c r="B6774">
        <v>0</v>
      </c>
      <c r="C6774">
        <v>95.5</v>
      </c>
      <c r="D6774">
        <f>MOD(A6774-1+'Peaker Keys'!$B$7,'Peaker Keys'!$B$5)</f>
        <v>6791</v>
      </c>
      <c r="E6774">
        <f>INT(D6774/'Peaker Keys'!$B$6)+1</f>
        <v>283</v>
      </c>
      <c r="F6774">
        <f>MOD(D6774,'Peaker Keys'!$B$6)</f>
        <v>23</v>
      </c>
      <c r="G6774" t="str">
        <f>VLOOKUP(E6774,Clustering!$A$6:$B$370,2,FALSE)</f>
        <v>Winter</v>
      </c>
      <c r="H6774">
        <f>IF('Peaker Keys'!$B$29&gt;0,MAX(0,MIN('Peaker Keys'!$B$10,B6774/'Peaker Keys'!$B$29)),0)</f>
        <v>0</v>
      </c>
      <c r="I6774">
        <f>MAX(0,MIN('Peaker Keys'!$B$10,C6774/'Peaker Keys'!$B$30))</f>
        <v>7.9998927763062441E-4</v>
      </c>
      <c r="J6774">
        <f>IF('Peaker Keys'!$B$31=1,H6774,I6774)</f>
        <v>0</v>
      </c>
    </row>
    <row r="6775" spans="1:10" x14ac:dyDescent="0.25">
      <c r="A6775">
        <v>6769</v>
      </c>
      <c r="B6775">
        <v>0</v>
      </c>
      <c r="C6775">
        <v>95.5</v>
      </c>
      <c r="D6775">
        <f>MOD(A6775-1+'Peaker Keys'!$B$7,'Peaker Keys'!$B$5)</f>
        <v>6792</v>
      </c>
      <c r="E6775">
        <f>INT(D6775/'Peaker Keys'!$B$6)+1</f>
        <v>284</v>
      </c>
      <c r="F6775">
        <f>MOD(D6775,'Peaker Keys'!$B$6)</f>
        <v>0</v>
      </c>
      <c r="G6775" t="str">
        <f>VLOOKUP(E6775,Clustering!$A$6:$B$370,2,FALSE)</f>
        <v>Winter</v>
      </c>
      <c r="H6775">
        <f>IF('Peaker Keys'!$B$29&gt;0,MAX(0,MIN('Peaker Keys'!$B$10,B6775/'Peaker Keys'!$B$29)),0)</f>
        <v>0</v>
      </c>
      <c r="I6775">
        <f>MAX(0,MIN('Peaker Keys'!$B$10,C6775/'Peaker Keys'!$B$30))</f>
        <v>7.9998927763062441E-4</v>
      </c>
      <c r="J6775">
        <f>IF('Peaker Keys'!$B$31=1,H6775,I6775)</f>
        <v>0</v>
      </c>
    </row>
    <row r="6776" spans="1:10" x14ac:dyDescent="0.25">
      <c r="A6776">
        <v>6770</v>
      </c>
      <c r="B6776">
        <v>0</v>
      </c>
      <c r="C6776">
        <v>95.5</v>
      </c>
      <c r="D6776">
        <f>MOD(A6776-1+'Peaker Keys'!$B$7,'Peaker Keys'!$B$5)</f>
        <v>6793</v>
      </c>
      <c r="E6776">
        <f>INT(D6776/'Peaker Keys'!$B$6)+1</f>
        <v>284</v>
      </c>
      <c r="F6776">
        <f>MOD(D6776,'Peaker Keys'!$B$6)</f>
        <v>1</v>
      </c>
      <c r="G6776" t="str">
        <f>VLOOKUP(E6776,Clustering!$A$6:$B$370,2,FALSE)</f>
        <v>Winter</v>
      </c>
      <c r="H6776">
        <f>IF('Peaker Keys'!$B$29&gt;0,MAX(0,MIN('Peaker Keys'!$B$10,B6776/'Peaker Keys'!$B$29)),0)</f>
        <v>0</v>
      </c>
      <c r="I6776">
        <f>MAX(0,MIN('Peaker Keys'!$B$10,C6776/'Peaker Keys'!$B$30))</f>
        <v>7.9998927763062441E-4</v>
      </c>
      <c r="J6776">
        <f>IF('Peaker Keys'!$B$31=1,H6776,I6776)</f>
        <v>0</v>
      </c>
    </row>
    <row r="6777" spans="1:10" x14ac:dyDescent="0.25">
      <c r="A6777">
        <v>6771</v>
      </c>
      <c r="B6777">
        <v>0</v>
      </c>
      <c r="C6777">
        <v>95.5</v>
      </c>
      <c r="D6777">
        <f>MOD(A6777-1+'Peaker Keys'!$B$7,'Peaker Keys'!$B$5)</f>
        <v>6794</v>
      </c>
      <c r="E6777">
        <f>INT(D6777/'Peaker Keys'!$B$6)+1</f>
        <v>284</v>
      </c>
      <c r="F6777">
        <f>MOD(D6777,'Peaker Keys'!$B$6)</f>
        <v>2</v>
      </c>
      <c r="G6777" t="str">
        <f>VLOOKUP(E6777,Clustering!$A$6:$B$370,2,FALSE)</f>
        <v>Winter</v>
      </c>
      <c r="H6777">
        <f>IF('Peaker Keys'!$B$29&gt;0,MAX(0,MIN('Peaker Keys'!$B$10,B6777/'Peaker Keys'!$B$29)),0)</f>
        <v>0</v>
      </c>
      <c r="I6777">
        <f>MAX(0,MIN('Peaker Keys'!$B$10,C6777/'Peaker Keys'!$B$30))</f>
        <v>7.9998927763062441E-4</v>
      </c>
      <c r="J6777">
        <f>IF('Peaker Keys'!$B$31=1,H6777,I6777)</f>
        <v>0</v>
      </c>
    </row>
    <row r="6778" spans="1:10" x14ac:dyDescent="0.25">
      <c r="A6778">
        <v>6772</v>
      </c>
      <c r="B6778">
        <v>0</v>
      </c>
      <c r="C6778">
        <v>95.5</v>
      </c>
      <c r="D6778">
        <f>MOD(A6778-1+'Peaker Keys'!$B$7,'Peaker Keys'!$B$5)</f>
        <v>6795</v>
      </c>
      <c r="E6778">
        <f>INT(D6778/'Peaker Keys'!$B$6)+1</f>
        <v>284</v>
      </c>
      <c r="F6778">
        <f>MOD(D6778,'Peaker Keys'!$B$6)</f>
        <v>3</v>
      </c>
      <c r="G6778" t="str">
        <f>VLOOKUP(E6778,Clustering!$A$6:$B$370,2,FALSE)</f>
        <v>Winter</v>
      </c>
      <c r="H6778">
        <f>IF('Peaker Keys'!$B$29&gt;0,MAX(0,MIN('Peaker Keys'!$B$10,B6778/'Peaker Keys'!$B$29)),0)</f>
        <v>0</v>
      </c>
      <c r="I6778">
        <f>MAX(0,MIN('Peaker Keys'!$B$10,C6778/'Peaker Keys'!$B$30))</f>
        <v>7.9998927763062441E-4</v>
      </c>
      <c r="J6778">
        <f>IF('Peaker Keys'!$B$31=1,H6778,I6778)</f>
        <v>0</v>
      </c>
    </row>
    <row r="6779" spans="1:10" x14ac:dyDescent="0.25">
      <c r="A6779">
        <v>6773</v>
      </c>
      <c r="B6779">
        <v>0</v>
      </c>
      <c r="C6779">
        <v>95.5</v>
      </c>
      <c r="D6779">
        <f>MOD(A6779-1+'Peaker Keys'!$B$7,'Peaker Keys'!$B$5)</f>
        <v>6796</v>
      </c>
      <c r="E6779">
        <f>INT(D6779/'Peaker Keys'!$B$6)+1</f>
        <v>284</v>
      </c>
      <c r="F6779">
        <f>MOD(D6779,'Peaker Keys'!$B$6)</f>
        <v>4</v>
      </c>
      <c r="G6779" t="str">
        <f>VLOOKUP(E6779,Clustering!$A$6:$B$370,2,FALSE)</f>
        <v>Winter</v>
      </c>
      <c r="H6779">
        <f>IF('Peaker Keys'!$B$29&gt;0,MAX(0,MIN('Peaker Keys'!$B$10,B6779/'Peaker Keys'!$B$29)),0)</f>
        <v>0</v>
      </c>
      <c r="I6779">
        <f>MAX(0,MIN('Peaker Keys'!$B$10,C6779/'Peaker Keys'!$B$30))</f>
        <v>7.9998927763062441E-4</v>
      </c>
      <c r="J6779">
        <f>IF('Peaker Keys'!$B$31=1,H6779,I6779)</f>
        <v>0</v>
      </c>
    </row>
    <row r="6780" spans="1:10" x14ac:dyDescent="0.25">
      <c r="A6780">
        <v>6774</v>
      </c>
      <c r="B6780">
        <v>0</v>
      </c>
      <c r="C6780">
        <v>95.5</v>
      </c>
      <c r="D6780">
        <f>MOD(A6780-1+'Peaker Keys'!$B$7,'Peaker Keys'!$B$5)</f>
        <v>6797</v>
      </c>
      <c r="E6780">
        <f>INT(D6780/'Peaker Keys'!$B$6)+1</f>
        <v>284</v>
      </c>
      <c r="F6780">
        <f>MOD(D6780,'Peaker Keys'!$B$6)</f>
        <v>5</v>
      </c>
      <c r="G6780" t="str">
        <f>VLOOKUP(E6780,Clustering!$A$6:$B$370,2,FALSE)</f>
        <v>Winter</v>
      </c>
      <c r="H6780">
        <f>IF('Peaker Keys'!$B$29&gt;0,MAX(0,MIN('Peaker Keys'!$B$10,B6780/'Peaker Keys'!$B$29)),0)</f>
        <v>0</v>
      </c>
      <c r="I6780">
        <f>MAX(0,MIN('Peaker Keys'!$B$10,C6780/'Peaker Keys'!$B$30))</f>
        <v>7.9998927763062441E-4</v>
      </c>
      <c r="J6780">
        <f>IF('Peaker Keys'!$B$31=1,H6780,I6780)</f>
        <v>0</v>
      </c>
    </row>
    <row r="6781" spans="1:10" x14ac:dyDescent="0.25">
      <c r="A6781">
        <v>6775</v>
      </c>
      <c r="B6781">
        <v>0</v>
      </c>
      <c r="C6781">
        <v>95.5</v>
      </c>
      <c r="D6781">
        <f>MOD(A6781-1+'Peaker Keys'!$B$7,'Peaker Keys'!$B$5)</f>
        <v>6798</v>
      </c>
      <c r="E6781">
        <f>INT(D6781/'Peaker Keys'!$B$6)+1</f>
        <v>284</v>
      </c>
      <c r="F6781">
        <f>MOD(D6781,'Peaker Keys'!$B$6)</f>
        <v>6</v>
      </c>
      <c r="G6781" t="str">
        <f>VLOOKUP(E6781,Clustering!$A$6:$B$370,2,FALSE)</f>
        <v>Winter</v>
      </c>
      <c r="H6781">
        <f>IF('Peaker Keys'!$B$29&gt;0,MAX(0,MIN('Peaker Keys'!$B$10,B6781/'Peaker Keys'!$B$29)),0)</f>
        <v>0</v>
      </c>
      <c r="I6781">
        <f>MAX(0,MIN('Peaker Keys'!$B$10,C6781/'Peaker Keys'!$B$30))</f>
        <v>7.9998927763062441E-4</v>
      </c>
      <c r="J6781">
        <f>IF('Peaker Keys'!$B$31=1,H6781,I6781)</f>
        <v>0</v>
      </c>
    </row>
    <row r="6782" spans="1:10" x14ac:dyDescent="0.25">
      <c r="A6782">
        <v>6776</v>
      </c>
      <c r="B6782">
        <v>0</v>
      </c>
      <c r="C6782">
        <v>109.8</v>
      </c>
      <c r="D6782">
        <f>MOD(A6782-1+'Peaker Keys'!$B$7,'Peaker Keys'!$B$5)</f>
        <v>6799</v>
      </c>
      <c r="E6782">
        <f>INT(D6782/'Peaker Keys'!$B$6)+1</f>
        <v>284</v>
      </c>
      <c r="F6782">
        <f>MOD(D6782,'Peaker Keys'!$B$6)</f>
        <v>7</v>
      </c>
      <c r="G6782" t="str">
        <f>VLOOKUP(E6782,Clustering!$A$6:$B$370,2,FALSE)</f>
        <v>Winter</v>
      </c>
      <c r="H6782">
        <f>IF('Peaker Keys'!$B$29&gt;0,MAX(0,MIN('Peaker Keys'!$B$10,B6782/'Peaker Keys'!$B$29)),0)</f>
        <v>0</v>
      </c>
      <c r="I6782">
        <f>MAX(0,MIN('Peaker Keys'!$B$10,C6782/'Peaker Keys'!$B$30))</f>
        <v>9.1977824799835135E-4</v>
      </c>
      <c r="J6782">
        <f>IF('Peaker Keys'!$B$31=1,H6782,I6782)</f>
        <v>0</v>
      </c>
    </row>
    <row r="6783" spans="1:10" x14ac:dyDescent="0.25">
      <c r="A6783">
        <v>6777</v>
      </c>
      <c r="B6783">
        <v>0</v>
      </c>
      <c r="C6783">
        <v>159.1</v>
      </c>
      <c r="D6783">
        <f>MOD(A6783-1+'Peaker Keys'!$B$7,'Peaker Keys'!$B$5)</f>
        <v>6800</v>
      </c>
      <c r="E6783">
        <f>INT(D6783/'Peaker Keys'!$B$6)+1</f>
        <v>284</v>
      </c>
      <c r="F6783">
        <f>MOD(D6783,'Peaker Keys'!$B$6)</f>
        <v>8</v>
      </c>
      <c r="G6783" t="str">
        <f>VLOOKUP(E6783,Clustering!$A$6:$B$370,2,FALSE)</f>
        <v>Winter</v>
      </c>
      <c r="H6783">
        <f>IF('Peaker Keys'!$B$29&gt;0,MAX(0,MIN('Peaker Keys'!$B$10,B6783/'Peaker Keys'!$B$29)),0)</f>
        <v>0</v>
      </c>
      <c r="I6783">
        <f>MAX(0,MIN('Peaker Keys'!$B$10,C6783/'Peaker Keys'!$B$30))</f>
        <v>1.3327570059793962E-3</v>
      </c>
      <c r="J6783">
        <f>IF('Peaker Keys'!$B$31=1,H6783,I6783)</f>
        <v>0</v>
      </c>
    </row>
    <row r="6784" spans="1:10" x14ac:dyDescent="0.25">
      <c r="A6784">
        <v>6778</v>
      </c>
      <c r="B6784">
        <v>0</v>
      </c>
      <c r="C6784">
        <v>95.5</v>
      </c>
      <c r="D6784">
        <f>MOD(A6784-1+'Peaker Keys'!$B$7,'Peaker Keys'!$B$5)</f>
        <v>6801</v>
      </c>
      <c r="E6784">
        <f>INT(D6784/'Peaker Keys'!$B$6)+1</f>
        <v>284</v>
      </c>
      <c r="F6784">
        <f>MOD(D6784,'Peaker Keys'!$B$6)</f>
        <v>9</v>
      </c>
      <c r="G6784" t="str">
        <f>VLOOKUP(E6784,Clustering!$A$6:$B$370,2,FALSE)</f>
        <v>Winter</v>
      </c>
      <c r="H6784">
        <f>IF('Peaker Keys'!$B$29&gt;0,MAX(0,MIN('Peaker Keys'!$B$10,B6784/'Peaker Keys'!$B$29)),0)</f>
        <v>0</v>
      </c>
      <c r="I6784">
        <f>MAX(0,MIN('Peaker Keys'!$B$10,C6784/'Peaker Keys'!$B$30))</f>
        <v>7.9998927763062441E-4</v>
      </c>
      <c r="J6784">
        <f>IF('Peaker Keys'!$B$31=1,H6784,I6784)</f>
        <v>0</v>
      </c>
    </row>
    <row r="6785" spans="1:10" x14ac:dyDescent="0.25">
      <c r="A6785">
        <v>6779</v>
      </c>
      <c r="B6785">
        <v>0</v>
      </c>
      <c r="C6785">
        <v>95.5</v>
      </c>
      <c r="D6785">
        <f>MOD(A6785-1+'Peaker Keys'!$B$7,'Peaker Keys'!$B$5)</f>
        <v>6802</v>
      </c>
      <c r="E6785">
        <f>INT(D6785/'Peaker Keys'!$B$6)+1</f>
        <v>284</v>
      </c>
      <c r="F6785">
        <f>MOD(D6785,'Peaker Keys'!$B$6)</f>
        <v>10</v>
      </c>
      <c r="G6785" t="str">
        <f>VLOOKUP(E6785,Clustering!$A$6:$B$370,2,FALSE)</f>
        <v>Winter</v>
      </c>
      <c r="H6785">
        <f>IF('Peaker Keys'!$B$29&gt;0,MAX(0,MIN('Peaker Keys'!$B$10,B6785/'Peaker Keys'!$B$29)),0)</f>
        <v>0</v>
      </c>
      <c r="I6785">
        <f>MAX(0,MIN('Peaker Keys'!$B$10,C6785/'Peaker Keys'!$B$30))</f>
        <v>7.9998927763062441E-4</v>
      </c>
      <c r="J6785">
        <f>IF('Peaker Keys'!$B$31=1,H6785,I6785)</f>
        <v>0</v>
      </c>
    </row>
    <row r="6786" spans="1:10" x14ac:dyDescent="0.25">
      <c r="A6786">
        <v>6780</v>
      </c>
      <c r="B6786">
        <v>0</v>
      </c>
      <c r="C6786">
        <v>159.1</v>
      </c>
      <c r="D6786">
        <f>MOD(A6786-1+'Peaker Keys'!$B$7,'Peaker Keys'!$B$5)</f>
        <v>6803</v>
      </c>
      <c r="E6786">
        <f>INT(D6786/'Peaker Keys'!$B$6)+1</f>
        <v>284</v>
      </c>
      <c r="F6786">
        <f>MOD(D6786,'Peaker Keys'!$B$6)</f>
        <v>11</v>
      </c>
      <c r="G6786" t="str">
        <f>VLOOKUP(E6786,Clustering!$A$6:$B$370,2,FALSE)</f>
        <v>Winter</v>
      </c>
      <c r="H6786">
        <f>IF('Peaker Keys'!$B$29&gt;0,MAX(0,MIN('Peaker Keys'!$B$10,B6786/'Peaker Keys'!$B$29)),0)</f>
        <v>0</v>
      </c>
      <c r="I6786">
        <f>MAX(0,MIN('Peaker Keys'!$B$10,C6786/'Peaker Keys'!$B$30))</f>
        <v>1.3327570059793962E-3</v>
      </c>
      <c r="J6786">
        <f>IF('Peaker Keys'!$B$31=1,H6786,I6786)</f>
        <v>0</v>
      </c>
    </row>
    <row r="6787" spans="1:10" x14ac:dyDescent="0.25">
      <c r="A6787">
        <v>6781</v>
      </c>
      <c r="B6787">
        <v>0</v>
      </c>
      <c r="C6787">
        <v>159.1</v>
      </c>
      <c r="D6787">
        <f>MOD(A6787-1+'Peaker Keys'!$B$7,'Peaker Keys'!$B$5)</f>
        <v>6804</v>
      </c>
      <c r="E6787">
        <f>INT(D6787/'Peaker Keys'!$B$6)+1</f>
        <v>284</v>
      </c>
      <c r="F6787">
        <f>MOD(D6787,'Peaker Keys'!$B$6)</f>
        <v>12</v>
      </c>
      <c r="G6787" t="str">
        <f>VLOOKUP(E6787,Clustering!$A$6:$B$370,2,FALSE)</f>
        <v>Winter</v>
      </c>
      <c r="H6787">
        <f>IF('Peaker Keys'!$B$29&gt;0,MAX(0,MIN('Peaker Keys'!$B$10,B6787/'Peaker Keys'!$B$29)),0)</f>
        <v>0</v>
      </c>
      <c r="I6787">
        <f>MAX(0,MIN('Peaker Keys'!$B$10,C6787/'Peaker Keys'!$B$30))</f>
        <v>1.3327570059793962E-3</v>
      </c>
      <c r="J6787">
        <f>IF('Peaker Keys'!$B$31=1,H6787,I6787)</f>
        <v>0</v>
      </c>
    </row>
    <row r="6788" spans="1:10" x14ac:dyDescent="0.25">
      <c r="A6788">
        <v>6782</v>
      </c>
      <c r="B6788">
        <v>0</v>
      </c>
      <c r="C6788">
        <v>159.1</v>
      </c>
      <c r="D6788">
        <f>MOD(A6788-1+'Peaker Keys'!$B$7,'Peaker Keys'!$B$5)</f>
        <v>6805</v>
      </c>
      <c r="E6788">
        <f>INT(D6788/'Peaker Keys'!$B$6)+1</f>
        <v>284</v>
      </c>
      <c r="F6788">
        <f>MOD(D6788,'Peaker Keys'!$B$6)</f>
        <v>13</v>
      </c>
      <c r="G6788" t="str">
        <f>VLOOKUP(E6788,Clustering!$A$6:$B$370,2,FALSE)</f>
        <v>Winter</v>
      </c>
      <c r="H6788">
        <f>IF('Peaker Keys'!$B$29&gt;0,MAX(0,MIN('Peaker Keys'!$B$10,B6788/'Peaker Keys'!$B$29)),0)</f>
        <v>0</v>
      </c>
      <c r="I6788">
        <f>MAX(0,MIN('Peaker Keys'!$B$10,C6788/'Peaker Keys'!$B$30))</f>
        <v>1.3327570059793962E-3</v>
      </c>
      <c r="J6788">
        <f>IF('Peaker Keys'!$B$31=1,H6788,I6788)</f>
        <v>0</v>
      </c>
    </row>
    <row r="6789" spans="1:10" x14ac:dyDescent="0.25">
      <c r="A6789">
        <v>6783</v>
      </c>
      <c r="B6789">
        <v>0</v>
      </c>
      <c r="C6789">
        <v>159.1</v>
      </c>
      <c r="D6789">
        <f>MOD(A6789-1+'Peaker Keys'!$B$7,'Peaker Keys'!$B$5)</f>
        <v>6806</v>
      </c>
      <c r="E6789">
        <f>INT(D6789/'Peaker Keys'!$B$6)+1</f>
        <v>284</v>
      </c>
      <c r="F6789">
        <f>MOD(D6789,'Peaker Keys'!$B$6)</f>
        <v>14</v>
      </c>
      <c r="G6789" t="str">
        <f>VLOOKUP(E6789,Clustering!$A$6:$B$370,2,FALSE)</f>
        <v>Winter</v>
      </c>
      <c r="H6789">
        <f>IF('Peaker Keys'!$B$29&gt;0,MAX(0,MIN('Peaker Keys'!$B$10,B6789/'Peaker Keys'!$B$29)),0)</f>
        <v>0</v>
      </c>
      <c r="I6789">
        <f>MAX(0,MIN('Peaker Keys'!$B$10,C6789/'Peaker Keys'!$B$30))</f>
        <v>1.3327570059793962E-3</v>
      </c>
      <c r="J6789">
        <f>IF('Peaker Keys'!$B$31=1,H6789,I6789)</f>
        <v>0</v>
      </c>
    </row>
    <row r="6790" spans="1:10" x14ac:dyDescent="0.25">
      <c r="A6790">
        <v>6784</v>
      </c>
      <c r="B6790">
        <v>0</v>
      </c>
      <c r="C6790">
        <v>159.1</v>
      </c>
      <c r="D6790">
        <f>MOD(A6790-1+'Peaker Keys'!$B$7,'Peaker Keys'!$B$5)</f>
        <v>6807</v>
      </c>
      <c r="E6790">
        <f>INT(D6790/'Peaker Keys'!$B$6)+1</f>
        <v>284</v>
      </c>
      <c r="F6790">
        <f>MOD(D6790,'Peaker Keys'!$B$6)</f>
        <v>15</v>
      </c>
      <c r="G6790" t="str">
        <f>VLOOKUP(E6790,Clustering!$A$6:$B$370,2,FALSE)</f>
        <v>Winter</v>
      </c>
      <c r="H6790">
        <f>IF('Peaker Keys'!$B$29&gt;0,MAX(0,MIN('Peaker Keys'!$B$10,B6790/'Peaker Keys'!$B$29)),0)</f>
        <v>0</v>
      </c>
      <c r="I6790">
        <f>MAX(0,MIN('Peaker Keys'!$B$10,C6790/'Peaker Keys'!$B$30))</f>
        <v>1.3327570059793962E-3</v>
      </c>
      <c r="J6790">
        <f>IF('Peaker Keys'!$B$31=1,H6790,I6790)</f>
        <v>0</v>
      </c>
    </row>
    <row r="6791" spans="1:10" x14ac:dyDescent="0.25">
      <c r="A6791">
        <v>6785</v>
      </c>
      <c r="B6791">
        <v>0</v>
      </c>
      <c r="C6791">
        <v>159.1</v>
      </c>
      <c r="D6791">
        <f>MOD(A6791-1+'Peaker Keys'!$B$7,'Peaker Keys'!$B$5)</f>
        <v>6808</v>
      </c>
      <c r="E6791">
        <f>INT(D6791/'Peaker Keys'!$B$6)+1</f>
        <v>284</v>
      </c>
      <c r="F6791">
        <f>MOD(D6791,'Peaker Keys'!$B$6)</f>
        <v>16</v>
      </c>
      <c r="G6791" t="str">
        <f>VLOOKUP(E6791,Clustering!$A$6:$B$370,2,FALSE)</f>
        <v>Winter</v>
      </c>
      <c r="H6791">
        <f>IF('Peaker Keys'!$B$29&gt;0,MAX(0,MIN('Peaker Keys'!$B$10,B6791/'Peaker Keys'!$B$29)),0)</f>
        <v>0</v>
      </c>
      <c r="I6791">
        <f>MAX(0,MIN('Peaker Keys'!$B$10,C6791/'Peaker Keys'!$B$30))</f>
        <v>1.3327570059793962E-3</v>
      </c>
      <c r="J6791">
        <f>IF('Peaker Keys'!$B$31=1,H6791,I6791)</f>
        <v>0</v>
      </c>
    </row>
    <row r="6792" spans="1:10" x14ac:dyDescent="0.25">
      <c r="A6792">
        <v>6786</v>
      </c>
      <c r="B6792">
        <v>0</v>
      </c>
      <c r="C6792">
        <v>159.1</v>
      </c>
      <c r="D6792">
        <f>MOD(A6792-1+'Peaker Keys'!$B$7,'Peaker Keys'!$B$5)</f>
        <v>6809</v>
      </c>
      <c r="E6792">
        <f>INT(D6792/'Peaker Keys'!$B$6)+1</f>
        <v>284</v>
      </c>
      <c r="F6792">
        <f>MOD(D6792,'Peaker Keys'!$B$6)</f>
        <v>17</v>
      </c>
      <c r="G6792" t="str">
        <f>VLOOKUP(E6792,Clustering!$A$6:$B$370,2,FALSE)</f>
        <v>Winter</v>
      </c>
      <c r="H6792">
        <f>IF('Peaker Keys'!$B$29&gt;0,MAX(0,MIN('Peaker Keys'!$B$10,B6792/'Peaker Keys'!$B$29)),0)</f>
        <v>0</v>
      </c>
      <c r="I6792">
        <f>MAX(0,MIN('Peaker Keys'!$B$10,C6792/'Peaker Keys'!$B$30))</f>
        <v>1.3327570059793962E-3</v>
      </c>
      <c r="J6792">
        <f>IF('Peaker Keys'!$B$31=1,H6792,I6792)</f>
        <v>0</v>
      </c>
    </row>
    <row r="6793" spans="1:10" x14ac:dyDescent="0.25">
      <c r="A6793">
        <v>6787</v>
      </c>
      <c r="B6793">
        <v>0</v>
      </c>
      <c r="C6793">
        <v>1168</v>
      </c>
      <c r="D6793">
        <f>MOD(A6793-1+'Peaker Keys'!$B$7,'Peaker Keys'!$B$5)</f>
        <v>6810</v>
      </c>
      <c r="E6793">
        <f>INT(D6793/'Peaker Keys'!$B$6)+1</f>
        <v>284</v>
      </c>
      <c r="F6793">
        <f>MOD(D6793,'Peaker Keys'!$B$6)</f>
        <v>18</v>
      </c>
      <c r="G6793" t="str">
        <f>VLOOKUP(E6793,Clustering!$A$6:$B$370,2,FALSE)</f>
        <v>Winter</v>
      </c>
      <c r="H6793">
        <f>IF('Peaker Keys'!$B$29&gt;0,MAX(0,MIN('Peaker Keys'!$B$10,B6793/'Peaker Keys'!$B$29)),0)</f>
        <v>0</v>
      </c>
      <c r="I6793">
        <f>MAX(0,MIN('Peaker Keys'!$B$10,C6793/'Peaker Keys'!$B$30))</f>
        <v>9.7841620552101497E-3</v>
      </c>
      <c r="J6793">
        <f>IF('Peaker Keys'!$B$31=1,H6793,I6793)</f>
        <v>0</v>
      </c>
    </row>
    <row r="6794" spans="1:10" x14ac:dyDescent="0.25">
      <c r="A6794">
        <v>6788</v>
      </c>
      <c r="B6794">
        <v>0</v>
      </c>
      <c r="C6794">
        <v>1016.4</v>
      </c>
      <c r="D6794">
        <f>MOD(A6794-1+'Peaker Keys'!$B$7,'Peaker Keys'!$B$5)</f>
        <v>6811</v>
      </c>
      <c r="E6794">
        <f>INT(D6794/'Peaker Keys'!$B$6)+1</f>
        <v>284</v>
      </c>
      <c r="F6794">
        <f>MOD(D6794,'Peaker Keys'!$B$6)</f>
        <v>19</v>
      </c>
      <c r="G6794" t="str">
        <f>VLOOKUP(E6794,Clustering!$A$6:$B$370,2,FALSE)</f>
        <v>Winter</v>
      </c>
      <c r="H6794">
        <f>IF('Peaker Keys'!$B$29&gt;0,MAX(0,MIN('Peaker Keys'!$B$10,B6794/'Peaker Keys'!$B$29)),0)</f>
        <v>0</v>
      </c>
      <c r="I6794">
        <f>MAX(0,MIN('Peaker Keys'!$B$10,C6794/'Peaker Keys'!$B$30))</f>
        <v>8.5142314322907506E-3</v>
      </c>
      <c r="J6794">
        <f>IF('Peaker Keys'!$B$31=1,H6794,I6794)</f>
        <v>0</v>
      </c>
    </row>
    <row r="6795" spans="1:10" x14ac:dyDescent="0.25">
      <c r="A6795">
        <v>6789</v>
      </c>
      <c r="B6795">
        <v>0</v>
      </c>
      <c r="C6795">
        <v>740.4</v>
      </c>
      <c r="D6795">
        <f>MOD(A6795-1+'Peaker Keys'!$B$7,'Peaker Keys'!$B$5)</f>
        <v>6812</v>
      </c>
      <c r="E6795">
        <f>INT(D6795/'Peaker Keys'!$B$6)+1</f>
        <v>284</v>
      </c>
      <c r="F6795">
        <f>MOD(D6795,'Peaker Keys'!$B$6)</f>
        <v>20</v>
      </c>
      <c r="G6795" t="str">
        <f>VLOOKUP(E6795,Clustering!$A$6:$B$370,2,FALSE)</f>
        <v>Winter</v>
      </c>
      <c r="H6795">
        <f>IF('Peaker Keys'!$B$29&gt;0,MAX(0,MIN('Peaker Keys'!$B$10,B6795/'Peaker Keys'!$B$29)),0)</f>
        <v>0</v>
      </c>
      <c r="I6795">
        <f>MAX(0,MIN('Peaker Keys'!$B$10,C6795/'Peaker Keys'!$B$30))</f>
        <v>6.2022205356828718E-3</v>
      </c>
      <c r="J6795">
        <f>IF('Peaker Keys'!$B$31=1,H6795,I6795)</f>
        <v>0</v>
      </c>
    </row>
    <row r="6796" spans="1:10" x14ac:dyDescent="0.25">
      <c r="A6796">
        <v>6790</v>
      </c>
      <c r="B6796">
        <v>0</v>
      </c>
      <c r="C6796">
        <v>159.1</v>
      </c>
      <c r="D6796">
        <f>MOD(A6796-1+'Peaker Keys'!$B$7,'Peaker Keys'!$B$5)</f>
        <v>6813</v>
      </c>
      <c r="E6796">
        <f>INT(D6796/'Peaker Keys'!$B$6)+1</f>
        <v>284</v>
      </c>
      <c r="F6796">
        <f>MOD(D6796,'Peaker Keys'!$B$6)</f>
        <v>21</v>
      </c>
      <c r="G6796" t="str">
        <f>VLOOKUP(E6796,Clustering!$A$6:$B$370,2,FALSE)</f>
        <v>Winter</v>
      </c>
      <c r="H6796">
        <f>IF('Peaker Keys'!$B$29&gt;0,MAX(0,MIN('Peaker Keys'!$B$10,B6796/'Peaker Keys'!$B$29)),0)</f>
        <v>0</v>
      </c>
      <c r="I6796">
        <f>MAX(0,MIN('Peaker Keys'!$B$10,C6796/'Peaker Keys'!$B$30))</f>
        <v>1.3327570059793962E-3</v>
      </c>
      <c r="J6796">
        <f>IF('Peaker Keys'!$B$31=1,H6796,I6796)</f>
        <v>0</v>
      </c>
    </row>
    <row r="6797" spans="1:10" x14ac:dyDescent="0.25">
      <c r="A6797">
        <v>6791</v>
      </c>
      <c r="B6797">
        <v>0</v>
      </c>
      <c r="C6797">
        <v>159.1</v>
      </c>
      <c r="D6797">
        <f>MOD(A6797-1+'Peaker Keys'!$B$7,'Peaker Keys'!$B$5)</f>
        <v>6814</v>
      </c>
      <c r="E6797">
        <f>INT(D6797/'Peaker Keys'!$B$6)+1</f>
        <v>284</v>
      </c>
      <c r="F6797">
        <f>MOD(D6797,'Peaker Keys'!$B$6)</f>
        <v>22</v>
      </c>
      <c r="G6797" t="str">
        <f>VLOOKUP(E6797,Clustering!$A$6:$B$370,2,FALSE)</f>
        <v>Winter</v>
      </c>
      <c r="H6797">
        <f>IF('Peaker Keys'!$B$29&gt;0,MAX(0,MIN('Peaker Keys'!$B$10,B6797/'Peaker Keys'!$B$29)),0)</f>
        <v>0</v>
      </c>
      <c r="I6797">
        <f>MAX(0,MIN('Peaker Keys'!$B$10,C6797/'Peaker Keys'!$B$30))</f>
        <v>1.3327570059793962E-3</v>
      </c>
      <c r="J6797">
        <f>IF('Peaker Keys'!$B$31=1,H6797,I6797)</f>
        <v>0</v>
      </c>
    </row>
    <row r="6798" spans="1:10" x14ac:dyDescent="0.25">
      <c r="A6798">
        <v>6792</v>
      </c>
      <c r="B6798">
        <v>0</v>
      </c>
      <c r="C6798">
        <v>159.1</v>
      </c>
      <c r="D6798">
        <f>MOD(A6798-1+'Peaker Keys'!$B$7,'Peaker Keys'!$B$5)</f>
        <v>6815</v>
      </c>
      <c r="E6798">
        <f>INT(D6798/'Peaker Keys'!$B$6)+1</f>
        <v>284</v>
      </c>
      <c r="F6798">
        <f>MOD(D6798,'Peaker Keys'!$B$6)</f>
        <v>23</v>
      </c>
      <c r="G6798" t="str">
        <f>VLOOKUP(E6798,Clustering!$A$6:$B$370,2,FALSE)</f>
        <v>Winter</v>
      </c>
      <c r="H6798">
        <f>IF('Peaker Keys'!$B$29&gt;0,MAX(0,MIN('Peaker Keys'!$B$10,B6798/'Peaker Keys'!$B$29)),0)</f>
        <v>0</v>
      </c>
      <c r="I6798">
        <f>MAX(0,MIN('Peaker Keys'!$B$10,C6798/'Peaker Keys'!$B$30))</f>
        <v>1.3327570059793962E-3</v>
      </c>
      <c r="J6798">
        <f>IF('Peaker Keys'!$B$31=1,H6798,I6798)</f>
        <v>0</v>
      </c>
    </row>
    <row r="6799" spans="1:10" x14ac:dyDescent="0.25">
      <c r="A6799">
        <v>6793</v>
      </c>
      <c r="B6799">
        <v>0</v>
      </c>
      <c r="C6799">
        <v>127.6</v>
      </c>
      <c r="D6799">
        <f>MOD(A6799-1+'Peaker Keys'!$B$7,'Peaker Keys'!$B$5)</f>
        <v>6816</v>
      </c>
      <c r="E6799">
        <f>INT(D6799/'Peaker Keys'!$B$6)+1</f>
        <v>285</v>
      </c>
      <c r="F6799">
        <f>MOD(D6799,'Peaker Keys'!$B$6)</f>
        <v>0</v>
      </c>
      <c r="G6799" t="str">
        <f>VLOOKUP(E6799,Clustering!$A$6:$B$370,2,FALSE)</f>
        <v>Summer</v>
      </c>
      <c r="H6799">
        <f>IF('Peaker Keys'!$B$29&gt;0,MAX(0,MIN('Peaker Keys'!$B$10,B6799/'Peaker Keys'!$B$29)),0)</f>
        <v>0</v>
      </c>
      <c r="I6799">
        <f>MAX(0,MIN('Peaker Keys'!$B$10,C6799/'Peaker Keys'!$B$30))</f>
        <v>1.0688861971274101E-3</v>
      </c>
      <c r="J6799">
        <f>IF('Peaker Keys'!$B$31=1,H6799,I6799)</f>
        <v>0</v>
      </c>
    </row>
    <row r="6800" spans="1:10" x14ac:dyDescent="0.25">
      <c r="A6800">
        <v>6794</v>
      </c>
      <c r="B6800">
        <v>0</v>
      </c>
      <c r="C6800">
        <v>95.5</v>
      </c>
      <c r="D6800">
        <f>MOD(A6800-1+'Peaker Keys'!$B$7,'Peaker Keys'!$B$5)</f>
        <v>6817</v>
      </c>
      <c r="E6800">
        <f>INT(D6800/'Peaker Keys'!$B$6)+1</f>
        <v>285</v>
      </c>
      <c r="F6800">
        <f>MOD(D6800,'Peaker Keys'!$B$6)</f>
        <v>1</v>
      </c>
      <c r="G6800" t="str">
        <f>VLOOKUP(E6800,Clustering!$A$6:$B$370,2,FALSE)</f>
        <v>Summer</v>
      </c>
      <c r="H6800">
        <f>IF('Peaker Keys'!$B$29&gt;0,MAX(0,MIN('Peaker Keys'!$B$10,B6800/'Peaker Keys'!$B$29)),0)</f>
        <v>0</v>
      </c>
      <c r="I6800">
        <f>MAX(0,MIN('Peaker Keys'!$B$10,C6800/'Peaker Keys'!$B$30))</f>
        <v>7.9998927763062441E-4</v>
      </c>
      <c r="J6800">
        <f>IF('Peaker Keys'!$B$31=1,H6800,I6800)</f>
        <v>0</v>
      </c>
    </row>
    <row r="6801" spans="1:10" x14ac:dyDescent="0.25">
      <c r="A6801">
        <v>6795</v>
      </c>
      <c r="B6801">
        <v>0</v>
      </c>
      <c r="C6801">
        <v>95.5</v>
      </c>
      <c r="D6801">
        <f>MOD(A6801-1+'Peaker Keys'!$B$7,'Peaker Keys'!$B$5)</f>
        <v>6818</v>
      </c>
      <c r="E6801">
        <f>INT(D6801/'Peaker Keys'!$B$6)+1</f>
        <v>285</v>
      </c>
      <c r="F6801">
        <f>MOD(D6801,'Peaker Keys'!$B$6)</f>
        <v>2</v>
      </c>
      <c r="G6801" t="str">
        <f>VLOOKUP(E6801,Clustering!$A$6:$B$370,2,FALSE)</f>
        <v>Summer</v>
      </c>
      <c r="H6801">
        <f>IF('Peaker Keys'!$B$29&gt;0,MAX(0,MIN('Peaker Keys'!$B$10,B6801/'Peaker Keys'!$B$29)),0)</f>
        <v>0</v>
      </c>
      <c r="I6801">
        <f>MAX(0,MIN('Peaker Keys'!$B$10,C6801/'Peaker Keys'!$B$30))</f>
        <v>7.9998927763062441E-4</v>
      </c>
      <c r="J6801">
        <f>IF('Peaker Keys'!$B$31=1,H6801,I6801)</f>
        <v>0</v>
      </c>
    </row>
    <row r="6802" spans="1:10" x14ac:dyDescent="0.25">
      <c r="A6802">
        <v>6796</v>
      </c>
      <c r="B6802">
        <v>0</v>
      </c>
      <c r="C6802">
        <v>95.5</v>
      </c>
      <c r="D6802">
        <f>MOD(A6802-1+'Peaker Keys'!$B$7,'Peaker Keys'!$B$5)</f>
        <v>6819</v>
      </c>
      <c r="E6802">
        <f>INT(D6802/'Peaker Keys'!$B$6)+1</f>
        <v>285</v>
      </c>
      <c r="F6802">
        <f>MOD(D6802,'Peaker Keys'!$B$6)</f>
        <v>3</v>
      </c>
      <c r="G6802" t="str">
        <f>VLOOKUP(E6802,Clustering!$A$6:$B$370,2,FALSE)</f>
        <v>Summer</v>
      </c>
      <c r="H6802">
        <f>IF('Peaker Keys'!$B$29&gt;0,MAX(0,MIN('Peaker Keys'!$B$10,B6802/'Peaker Keys'!$B$29)),0)</f>
        <v>0</v>
      </c>
      <c r="I6802">
        <f>MAX(0,MIN('Peaker Keys'!$B$10,C6802/'Peaker Keys'!$B$30))</f>
        <v>7.9998927763062441E-4</v>
      </c>
      <c r="J6802">
        <f>IF('Peaker Keys'!$B$31=1,H6802,I6802)</f>
        <v>0</v>
      </c>
    </row>
    <row r="6803" spans="1:10" x14ac:dyDescent="0.25">
      <c r="A6803">
        <v>6797</v>
      </c>
      <c r="B6803">
        <v>0</v>
      </c>
      <c r="C6803">
        <v>95.5</v>
      </c>
      <c r="D6803">
        <f>MOD(A6803-1+'Peaker Keys'!$B$7,'Peaker Keys'!$B$5)</f>
        <v>6820</v>
      </c>
      <c r="E6803">
        <f>INT(D6803/'Peaker Keys'!$B$6)+1</f>
        <v>285</v>
      </c>
      <c r="F6803">
        <f>MOD(D6803,'Peaker Keys'!$B$6)</f>
        <v>4</v>
      </c>
      <c r="G6803" t="str">
        <f>VLOOKUP(E6803,Clustering!$A$6:$B$370,2,FALSE)</f>
        <v>Summer</v>
      </c>
      <c r="H6803">
        <f>IF('Peaker Keys'!$B$29&gt;0,MAX(0,MIN('Peaker Keys'!$B$10,B6803/'Peaker Keys'!$B$29)),0)</f>
        <v>0</v>
      </c>
      <c r="I6803">
        <f>MAX(0,MIN('Peaker Keys'!$B$10,C6803/'Peaker Keys'!$B$30))</f>
        <v>7.9998927763062441E-4</v>
      </c>
      <c r="J6803">
        <f>IF('Peaker Keys'!$B$31=1,H6803,I6803)</f>
        <v>0</v>
      </c>
    </row>
    <row r="6804" spans="1:10" x14ac:dyDescent="0.25">
      <c r="A6804">
        <v>6798</v>
      </c>
      <c r="B6804">
        <v>0</v>
      </c>
      <c r="C6804">
        <v>98.7</v>
      </c>
      <c r="D6804">
        <f>MOD(A6804-1+'Peaker Keys'!$B$7,'Peaker Keys'!$B$5)</f>
        <v>6821</v>
      </c>
      <c r="E6804">
        <f>INT(D6804/'Peaker Keys'!$B$6)+1</f>
        <v>285</v>
      </c>
      <c r="F6804">
        <f>MOD(D6804,'Peaker Keys'!$B$6)</f>
        <v>5</v>
      </c>
      <c r="G6804" t="str">
        <f>VLOOKUP(E6804,Clustering!$A$6:$B$370,2,FALSE)</f>
        <v>Summer</v>
      </c>
      <c r="H6804">
        <f>IF('Peaker Keys'!$B$29&gt;0,MAX(0,MIN('Peaker Keys'!$B$10,B6804/'Peaker Keys'!$B$29)),0)</f>
        <v>0</v>
      </c>
      <c r="I6804">
        <f>MAX(0,MIN('Peaker Keys'!$B$10,C6804/'Peaker Keys'!$B$30))</f>
        <v>8.2679520106955636E-4</v>
      </c>
      <c r="J6804">
        <f>IF('Peaker Keys'!$B$31=1,H6804,I6804)</f>
        <v>0</v>
      </c>
    </row>
    <row r="6805" spans="1:10" x14ac:dyDescent="0.25">
      <c r="A6805">
        <v>6799</v>
      </c>
      <c r="B6805">
        <v>0</v>
      </c>
      <c r="C6805">
        <v>159.1</v>
      </c>
      <c r="D6805">
        <f>MOD(A6805-1+'Peaker Keys'!$B$7,'Peaker Keys'!$B$5)</f>
        <v>6822</v>
      </c>
      <c r="E6805">
        <f>INT(D6805/'Peaker Keys'!$B$6)+1</f>
        <v>285</v>
      </c>
      <c r="F6805">
        <f>MOD(D6805,'Peaker Keys'!$B$6)</f>
        <v>6</v>
      </c>
      <c r="G6805" t="str">
        <f>VLOOKUP(E6805,Clustering!$A$6:$B$370,2,FALSE)</f>
        <v>Summer</v>
      </c>
      <c r="H6805">
        <f>IF('Peaker Keys'!$B$29&gt;0,MAX(0,MIN('Peaker Keys'!$B$10,B6805/'Peaker Keys'!$B$29)),0)</f>
        <v>0</v>
      </c>
      <c r="I6805">
        <f>MAX(0,MIN('Peaker Keys'!$B$10,C6805/'Peaker Keys'!$B$30))</f>
        <v>1.3327570059793962E-3</v>
      </c>
      <c r="J6805">
        <f>IF('Peaker Keys'!$B$31=1,H6805,I6805)</f>
        <v>0</v>
      </c>
    </row>
    <row r="6806" spans="1:10" x14ac:dyDescent="0.25">
      <c r="A6806">
        <v>6800</v>
      </c>
      <c r="B6806">
        <v>0</v>
      </c>
      <c r="C6806">
        <v>159.1</v>
      </c>
      <c r="D6806">
        <f>MOD(A6806-1+'Peaker Keys'!$B$7,'Peaker Keys'!$B$5)</f>
        <v>6823</v>
      </c>
      <c r="E6806">
        <f>INT(D6806/'Peaker Keys'!$B$6)+1</f>
        <v>285</v>
      </c>
      <c r="F6806">
        <f>MOD(D6806,'Peaker Keys'!$B$6)</f>
        <v>7</v>
      </c>
      <c r="G6806" t="str">
        <f>VLOOKUP(E6806,Clustering!$A$6:$B$370,2,FALSE)</f>
        <v>Summer</v>
      </c>
      <c r="H6806">
        <f>IF('Peaker Keys'!$B$29&gt;0,MAX(0,MIN('Peaker Keys'!$B$10,B6806/'Peaker Keys'!$B$29)),0)</f>
        <v>0</v>
      </c>
      <c r="I6806">
        <f>MAX(0,MIN('Peaker Keys'!$B$10,C6806/'Peaker Keys'!$B$30))</f>
        <v>1.3327570059793962E-3</v>
      </c>
      <c r="J6806">
        <f>IF('Peaker Keys'!$B$31=1,H6806,I6806)</f>
        <v>0</v>
      </c>
    </row>
    <row r="6807" spans="1:10" x14ac:dyDescent="0.25">
      <c r="A6807">
        <v>6801</v>
      </c>
      <c r="B6807">
        <v>0</v>
      </c>
      <c r="C6807">
        <v>159.1</v>
      </c>
      <c r="D6807">
        <f>MOD(A6807-1+'Peaker Keys'!$B$7,'Peaker Keys'!$B$5)</f>
        <v>6824</v>
      </c>
      <c r="E6807">
        <f>INT(D6807/'Peaker Keys'!$B$6)+1</f>
        <v>285</v>
      </c>
      <c r="F6807">
        <f>MOD(D6807,'Peaker Keys'!$B$6)</f>
        <v>8</v>
      </c>
      <c r="G6807" t="str">
        <f>VLOOKUP(E6807,Clustering!$A$6:$B$370,2,FALSE)</f>
        <v>Summer</v>
      </c>
      <c r="H6807">
        <f>IF('Peaker Keys'!$B$29&gt;0,MAX(0,MIN('Peaker Keys'!$B$10,B6807/'Peaker Keys'!$B$29)),0)</f>
        <v>0</v>
      </c>
      <c r="I6807">
        <f>MAX(0,MIN('Peaker Keys'!$B$10,C6807/'Peaker Keys'!$B$30))</f>
        <v>1.3327570059793962E-3</v>
      </c>
      <c r="J6807">
        <f>IF('Peaker Keys'!$B$31=1,H6807,I6807)</f>
        <v>0</v>
      </c>
    </row>
    <row r="6808" spans="1:10" x14ac:dyDescent="0.25">
      <c r="A6808">
        <v>6802</v>
      </c>
      <c r="B6808">
        <v>0</v>
      </c>
      <c r="C6808">
        <v>95.5</v>
      </c>
      <c r="D6808">
        <f>MOD(A6808-1+'Peaker Keys'!$B$7,'Peaker Keys'!$B$5)</f>
        <v>6825</v>
      </c>
      <c r="E6808">
        <f>INT(D6808/'Peaker Keys'!$B$6)+1</f>
        <v>285</v>
      </c>
      <c r="F6808">
        <f>MOD(D6808,'Peaker Keys'!$B$6)</f>
        <v>9</v>
      </c>
      <c r="G6808" t="str">
        <f>VLOOKUP(E6808,Clustering!$A$6:$B$370,2,FALSE)</f>
        <v>Summer</v>
      </c>
      <c r="H6808">
        <f>IF('Peaker Keys'!$B$29&gt;0,MAX(0,MIN('Peaker Keys'!$B$10,B6808/'Peaker Keys'!$B$29)),0)</f>
        <v>0</v>
      </c>
      <c r="I6808">
        <f>MAX(0,MIN('Peaker Keys'!$B$10,C6808/'Peaker Keys'!$B$30))</f>
        <v>7.9998927763062441E-4</v>
      </c>
      <c r="J6808">
        <f>IF('Peaker Keys'!$B$31=1,H6808,I6808)</f>
        <v>0</v>
      </c>
    </row>
    <row r="6809" spans="1:10" x14ac:dyDescent="0.25">
      <c r="A6809">
        <v>6803</v>
      </c>
      <c r="B6809">
        <v>0</v>
      </c>
      <c r="C6809">
        <v>95.5</v>
      </c>
      <c r="D6809">
        <f>MOD(A6809-1+'Peaker Keys'!$B$7,'Peaker Keys'!$B$5)</f>
        <v>6826</v>
      </c>
      <c r="E6809">
        <f>INT(D6809/'Peaker Keys'!$B$6)+1</f>
        <v>285</v>
      </c>
      <c r="F6809">
        <f>MOD(D6809,'Peaker Keys'!$B$6)</f>
        <v>10</v>
      </c>
      <c r="G6809" t="str">
        <f>VLOOKUP(E6809,Clustering!$A$6:$B$370,2,FALSE)</f>
        <v>Summer</v>
      </c>
      <c r="H6809">
        <f>IF('Peaker Keys'!$B$29&gt;0,MAX(0,MIN('Peaker Keys'!$B$10,B6809/'Peaker Keys'!$B$29)),0)</f>
        <v>0</v>
      </c>
      <c r="I6809">
        <f>MAX(0,MIN('Peaker Keys'!$B$10,C6809/'Peaker Keys'!$B$30))</f>
        <v>7.9998927763062441E-4</v>
      </c>
      <c r="J6809">
        <f>IF('Peaker Keys'!$B$31=1,H6809,I6809)</f>
        <v>0</v>
      </c>
    </row>
    <row r="6810" spans="1:10" x14ac:dyDescent="0.25">
      <c r="A6810">
        <v>6804</v>
      </c>
      <c r="B6810">
        <v>0</v>
      </c>
      <c r="C6810">
        <v>95.5</v>
      </c>
      <c r="D6810">
        <f>MOD(A6810-1+'Peaker Keys'!$B$7,'Peaker Keys'!$B$5)</f>
        <v>6827</v>
      </c>
      <c r="E6810">
        <f>INT(D6810/'Peaker Keys'!$B$6)+1</f>
        <v>285</v>
      </c>
      <c r="F6810">
        <f>MOD(D6810,'Peaker Keys'!$B$6)</f>
        <v>11</v>
      </c>
      <c r="G6810" t="str">
        <f>VLOOKUP(E6810,Clustering!$A$6:$B$370,2,FALSE)</f>
        <v>Summer</v>
      </c>
      <c r="H6810">
        <f>IF('Peaker Keys'!$B$29&gt;0,MAX(0,MIN('Peaker Keys'!$B$10,B6810/'Peaker Keys'!$B$29)),0)</f>
        <v>0</v>
      </c>
      <c r="I6810">
        <f>MAX(0,MIN('Peaker Keys'!$B$10,C6810/'Peaker Keys'!$B$30))</f>
        <v>7.9998927763062441E-4</v>
      </c>
      <c r="J6810">
        <f>IF('Peaker Keys'!$B$31=1,H6810,I6810)</f>
        <v>0</v>
      </c>
    </row>
    <row r="6811" spans="1:10" x14ac:dyDescent="0.25">
      <c r="A6811">
        <v>6805</v>
      </c>
      <c r="B6811">
        <v>0</v>
      </c>
      <c r="C6811">
        <v>95.5</v>
      </c>
      <c r="D6811">
        <f>MOD(A6811-1+'Peaker Keys'!$B$7,'Peaker Keys'!$B$5)</f>
        <v>6828</v>
      </c>
      <c r="E6811">
        <f>INT(D6811/'Peaker Keys'!$B$6)+1</f>
        <v>285</v>
      </c>
      <c r="F6811">
        <f>MOD(D6811,'Peaker Keys'!$B$6)</f>
        <v>12</v>
      </c>
      <c r="G6811" t="str">
        <f>VLOOKUP(E6811,Clustering!$A$6:$B$370,2,FALSE)</f>
        <v>Summer</v>
      </c>
      <c r="H6811">
        <f>IF('Peaker Keys'!$B$29&gt;0,MAX(0,MIN('Peaker Keys'!$B$10,B6811/'Peaker Keys'!$B$29)),0)</f>
        <v>0</v>
      </c>
      <c r="I6811">
        <f>MAX(0,MIN('Peaker Keys'!$B$10,C6811/'Peaker Keys'!$B$30))</f>
        <v>7.9998927763062441E-4</v>
      </c>
      <c r="J6811">
        <f>IF('Peaker Keys'!$B$31=1,H6811,I6811)</f>
        <v>0</v>
      </c>
    </row>
    <row r="6812" spans="1:10" x14ac:dyDescent="0.25">
      <c r="A6812">
        <v>6806</v>
      </c>
      <c r="B6812">
        <v>0</v>
      </c>
      <c r="C6812">
        <v>95.5</v>
      </c>
      <c r="D6812">
        <f>MOD(A6812-1+'Peaker Keys'!$B$7,'Peaker Keys'!$B$5)</f>
        <v>6829</v>
      </c>
      <c r="E6812">
        <f>INT(D6812/'Peaker Keys'!$B$6)+1</f>
        <v>285</v>
      </c>
      <c r="F6812">
        <f>MOD(D6812,'Peaker Keys'!$B$6)</f>
        <v>13</v>
      </c>
      <c r="G6812" t="str">
        <f>VLOOKUP(E6812,Clustering!$A$6:$B$370,2,FALSE)</f>
        <v>Summer</v>
      </c>
      <c r="H6812">
        <f>IF('Peaker Keys'!$B$29&gt;0,MAX(0,MIN('Peaker Keys'!$B$10,B6812/'Peaker Keys'!$B$29)),0)</f>
        <v>0</v>
      </c>
      <c r="I6812">
        <f>MAX(0,MIN('Peaker Keys'!$B$10,C6812/'Peaker Keys'!$B$30))</f>
        <v>7.9998927763062441E-4</v>
      </c>
      <c r="J6812">
        <f>IF('Peaker Keys'!$B$31=1,H6812,I6812)</f>
        <v>0</v>
      </c>
    </row>
    <row r="6813" spans="1:10" x14ac:dyDescent="0.25">
      <c r="A6813">
        <v>6807</v>
      </c>
      <c r="B6813">
        <v>0</v>
      </c>
      <c r="C6813">
        <v>95.5</v>
      </c>
      <c r="D6813">
        <f>MOD(A6813-1+'Peaker Keys'!$B$7,'Peaker Keys'!$B$5)</f>
        <v>6830</v>
      </c>
      <c r="E6813">
        <f>INT(D6813/'Peaker Keys'!$B$6)+1</f>
        <v>285</v>
      </c>
      <c r="F6813">
        <f>MOD(D6813,'Peaker Keys'!$B$6)</f>
        <v>14</v>
      </c>
      <c r="G6813" t="str">
        <f>VLOOKUP(E6813,Clustering!$A$6:$B$370,2,FALSE)</f>
        <v>Summer</v>
      </c>
      <c r="H6813">
        <f>IF('Peaker Keys'!$B$29&gt;0,MAX(0,MIN('Peaker Keys'!$B$10,B6813/'Peaker Keys'!$B$29)),0)</f>
        <v>0</v>
      </c>
      <c r="I6813">
        <f>MAX(0,MIN('Peaker Keys'!$B$10,C6813/'Peaker Keys'!$B$30))</f>
        <v>7.9998927763062441E-4</v>
      </c>
      <c r="J6813">
        <f>IF('Peaker Keys'!$B$31=1,H6813,I6813)</f>
        <v>0</v>
      </c>
    </row>
    <row r="6814" spans="1:10" x14ac:dyDescent="0.25">
      <c r="A6814">
        <v>6808</v>
      </c>
      <c r="B6814">
        <v>0</v>
      </c>
      <c r="C6814">
        <v>95.5</v>
      </c>
      <c r="D6814">
        <f>MOD(A6814-1+'Peaker Keys'!$B$7,'Peaker Keys'!$B$5)</f>
        <v>6831</v>
      </c>
      <c r="E6814">
        <f>INT(D6814/'Peaker Keys'!$B$6)+1</f>
        <v>285</v>
      </c>
      <c r="F6814">
        <f>MOD(D6814,'Peaker Keys'!$B$6)</f>
        <v>15</v>
      </c>
      <c r="G6814" t="str">
        <f>VLOOKUP(E6814,Clustering!$A$6:$B$370,2,FALSE)</f>
        <v>Summer</v>
      </c>
      <c r="H6814">
        <f>IF('Peaker Keys'!$B$29&gt;0,MAX(0,MIN('Peaker Keys'!$B$10,B6814/'Peaker Keys'!$B$29)),0)</f>
        <v>0</v>
      </c>
      <c r="I6814">
        <f>MAX(0,MIN('Peaker Keys'!$B$10,C6814/'Peaker Keys'!$B$30))</f>
        <v>7.9998927763062441E-4</v>
      </c>
      <c r="J6814">
        <f>IF('Peaker Keys'!$B$31=1,H6814,I6814)</f>
        <v>0</v>
      </c>
    </row>
    <row r="6815" spans="1:10" x14ac:dyDescent="0.25">
      <c r="A6815">
        <v>6809</v>
      </c>
      <c r="B6815">
        <v>0</v>
      </c>
      <c r="C6815">
        <v>159.1</v>
      </c>
      <c r="D6815">
        <f>MOD(A6815-1+'Peaker Keys'!$B$7,'Peaker Keys'!$B$5)</f>
        <v>6832</v>
      </c>
      <c r="E6815">
        <f>INT(D6815/'Peaker Keys'!$B$6)+1</f>
        <v>285</v>
      </c>
      <c r="F6815">
        <f>MOD(D6815,'Peaker Keys'!$B$6)</f>
        <v>16</v>
      </c>
      <c r="G6815" t="str">
        <f>VLOOKUP(E6815,Clustering!$A$6:$B$370,2,FALSE)</f>
        <v>Summer</v>
      </c>
      <c r="H6815">
        <f>IF('Peaker Keys'!$B$29&gt;0,MAX(0,MIN('Peaker Keys'!$B$10,B6815/'Peaker Keys'!$B$29)),0)</f>
        <v>0</v>
      </c>
      <c r="I6815">
        <f>MAX(0,MIN('Peaker Keys'!$B$10,C6815/'Peaker Keys'!$B$30))</f>
        <v>1.3327570059793962E-3</v>
      </c>
      <c r="J6815">
        <f>IF('Peaker Keys'!$B$31=1,H6815,I6815)</f>
        <v>0</v>
      </c>
    </row>
    <row r="6816" spans="1:10" x14ac:dyDescent="0.25">
      <c r="A6816">
        <v>6810</v>
      </c>
      <c r="B6816">
        <v>0</v>
      </c>
      <c r="C6816">
        <v>190.9</v>
      </c>
      <c r="D6816">
        <f>MOD(A6816-1+'Peaker Keys'!$B$7,'Peaker Keys'!$B$5)</f>
        <v>6833</v>
      </c>
      <c r="E6816">
        <f>INT(D6816/'Peaker Keys'!$B$6)+1</f>
        <v>285</v>
      </c>
      <c r="F6816">
        <f>MOD(D6816,'Peaker Keys'!$B$6)</f>
        <v>17</v>
      </c>
      <c r="G6816" t="str">
        <f>VLOOKUP(E6816,Clustering!$A$6:$B$370,2,FALSE)</f>
        <v>Summer</v>
      </c>
      <c r="H6816">
        <f>IF('Peaker Keys'!$B$29&gt;0,MAX(0,MIN('Peaker Keys'!$B$10,B6816/'Peaker Keys'!$B$29)),0)</f>
        <v>0</v>
      </c>
      <c r="I6816">
        <f>MAX(0,MIN('Peaker Keys'!$B$10,C6816/'Peaker Keys'!$B$30))</f>
        <v>1.5991408701537821E-3</v>
      </c>
      <c r="J6816">
        <f>IF('Peaker Keys'!$B$31=1,H6816,I6816)</f>
        <v>0</v>
      </c>
    </row>
    <row r="6817" spans="1:10" x14ac:dyDescent="0.25">
      <c r="A6817">
        <v>6811</v>
      </c>
      <c r="B6817">
        <v>0</v>
      </c>
      <c r="C6817">
        <v>3122.5</v>
      </c>
      <c r="D6817">
        <f>MOD(A6817-1+'Peaker Keys'!$B$7,'Peaker Keys'!$B$5)</f>
        <v>6834</v>
      </c>
      <c r="E6817">
        <f>INT(D6817/'Peaker Keys'!$B$6)+1</f>
        <v>285</v>
      </c>
      <c r="F6817">
        <f>MOD(D6817,'Peaker Keys'!$B$6)</f>
        <v>18</v>
      </c>
      <c r="G6817" t="str">
        <f>VLOOKUP(E6817,Clustering!$A$6:$B$370,2,FALSE)</f>
        <v>Summer</v>
      </c>
      <c r="H6817">
        <f>IF('Peaker Keys'!$B$29&gt;0,MAX(0,MIN('Peaker Keys'!$B$10,B6817/'Peaker Keys'!$B$29)),0)</f>
        <v>0</v>
      </c>
      <c r="I6817">
        <f>MAX(0,MIN('Peaker Keys'!$B$10,C6817/'Peaker Keys'!$B$30))</f>
        <v>2.6156717480645283E-2</v>
      </c>
      <c r="J6817">
        <f>IF('Peaker Keys'!$B$31=1,H6817,I6817)</f>
        <v>0</v>
      </c>
    </row>
    <row r="6818" spans="1:10" x14ac:dyDescent="0.25">
      <c r="A6818">
        <v>6812</v>
      </c>
      <c r="B6818">
        <v>0</v>
      </c>
      <c r="C6818">
        <v>2407</v>
      </c>
      <c r="D6818">
        <f>MOD(A6818-1+'Peaker Keys'!$B$7,'Peaker Keys'!$B$5)</f>
        <v>6835</v>
      </c>
      <c r="E6818">
        <f>INT(D6818/'Peaker Keys'!$B$6)+1</f>
        <v>285</v>
      </c>
      <c r="F6818">
        <f>MOD(D6818,'Peaker Keys'!$B$6)</f>
        <v>19</v>
      </c>
      <c r="G6818" t="str">
        <f>VLOOKUP(E6818,Clustering!$A$6:$B$370,2,FALSE)</f>
        <v>Summer</v>
      </c>
      <c r="H6818">
        <f>IF('Peaker Keys'!$B$29&gt;0,MAX(0,MIN('Peaker Keys'!$B$10,B6818/'Peaker Keys'!$B$29)),0)</f>
        <v>0</v>
      </c>
      <c r="I6818">
        <f>MAX(0,MIN('Peaker Keys'!$B$10,C6818/'Peaker Keys'!$B$30))</f>
        <v>2.0163080536721601E-2</v>
      </c>
      <c r="J6818">
        <f>IF('Peaker Keys'!$B$31=1,H6818,I6818)</f>
        <v>0</v>
      </c>
    </row>
    <row r="6819" spans="1:10" x14ac:dyDescent="0.25">
      <c r="A6819">
        <v>6813</v>
      </c>
      <c r="B6819">
        <v>0</v>
      </c>
      <c r="C6819">
        <v>2094</v>
      </c>
      <c r="D6819">
        <f>MOD(A6819-1+'Peaker Keys'!$B$7,'Peaker Keys'!$B$5)</f>
        <v>6836</v>
      </c>
      <c r="E6819">
        <f>INT(D6819/'Peaker Keys'!$B$6)+1</f>
        <v>285</v>
      </c>
      <c r="F6819">
        <f>MOD(D6819,'Peaker Keys'!$B$6)</f>
        <v>20</v>
      </c>
      <c r="G6819" t="str">
        <f>VLOOKUP(E6819,Clustering!$A$6:$B$370,2,FALSE)</f>
        <v>Summer</v>
      </c>
      <c r="H6819">
        <f>IF('Peaker Keys'!$B$29&gt;0,MAX(0,MIN('Peaker Keys'!$B$10,B6819/'Peaker Keys'!$B$29)),0)</f>
        <v>0</v>
      </c>
      <c r="I6819">
        <f>MAX(0,MIN('Peaker Keys'!$B$10,C6819/'Peaker Keys'!$B$30))</f>
        <v>1.7541126150351073E-2</v>
      </c>
      <c r="J6819">
        <f>IF('Peaker Keys'!$B$31=1,H6819,I6819)</f>
        <v>0</v>
      </c>
    </row>
    <row r="6820" spans="1:10" x14ac:dyDescent="0.25">
      <c r="A6820">
        <v>6814</v>
      </c>
      <c r="B6820">
        <v>0</v>
      </c>
      <c r="C6820">
        <v>1192.2</v>
      </c>
      <c r="D6820">
        <f>MOD(A6820-1+'Peaker Keys'!$B$7,'Peaker Keys'!$B$5)</f>
        <v>6837</v>
      </c>
      <c r="E6820">
        <f>INT(D6820/'Peaker Keys'!$B$6)+1</f>
        <v>285</v>
      </c>
      <c r="F6820">
        <f>MOD(D6820,'Peaker Keys'!$B$6)</f>
        <v>21</v>
      </c>
      <c r="G6820" t="str">
        <f>VLOOKUP(E6820,Clustering!$A$6:$B$370,2,FALSE)</f>
        <v>Summer</v>
      </c>
      <c r="H6820">
        <f>IF('Peaker Keys'!$B$29&gt;0,MAX(0,MIN('Peaker Keys'!$B$10,B6820/'Peaker Keys'!$B$29)),0)</f>
        <v>0</v>
      </c>
      <c r="I6820">
        <f>MAX(0,MIN('Peaker Keys'!$B$10,C6820/'Peaker Keys'!$B$30))</f>
        <v>9.9868818512170721E-3</v>
      </c>
      <c r="J6820">
        <f>IF('Peaker Keys'!$B$31=1,H6820,I6820)</f>
        <v>0</v>
      </c>
    </row>
    <row r="6821" spans="1:10" x14ac:dyDescent="0.25">
      <c r="A6821">
        <v>6815</v>
      </c>
      <c r="B6821">
        <v>0</v>
      </c>
      <c r="C6821">
        <v>159.1</v>
      </c>
      <c r="D6821">
        <f>MOD(A6821-1+'Peaker Keys'!$B$7,'Peaker Keys'!$B$5)</f>
        <v>6838</v>
      </c>
      <c r="E6821">
        <f>INT(D6821/'Peaker Keys'!$B$6)+1</f>
        <v>285</v>
      </c>
      <c r="F6821">
        <f>MOD(D6821,'Peaker Keys'!$B$6)</f>
        <v>22</v>
      </c>
      <c r="G6821" t="str">
        <f>VLOOKUP(E6821,Clustering!$A$6:$B$370,2,FALSE)</f>
        <v>Summer</v>
      </c>
      <c r="H6821">
        <f>IF('Peaker Keys'!$B$29&gt;0,MAX(0,MIN('Peaker Keys'!$B$10,B6821/'Peaker Keys'!$B$29)),0)</f>
        <v>0</v>
      </c>
      <c r="I6821">
        <f>MAX(0,MIN('Peaker Keys'!$B$10,C6821/'Peaker Keys'!$B$30))</f>
        <v>1.3327570059793962E-3</v>
      </c>
      <c r="J6821">
        <f>IF('Peaker Keys'!$B$31=1,H6821,I6821)</f>
        <v>0</v>
      </c>
    </row>
    <row r="6822" spans="1:10" x14ac:dyDescent="0.25">
      <c r="A6822">
        <v>6816</v>
      </c>
      <c r="B6822">
        <v>0</v>
      </c>
      <c r="C6822">
        <v>159.1</v>
      </c>
      <c r="D6822">
        <f>MOD(A6822-1+'Peaker Keys'!$B$7,'Peaker Keys'!$B$5)</f>
        <v>6839</v>
      </c>
      <c r="E6822">
        <f>INT(D6822/'Peaker Keys'!$B$6)+1</f>
        <v>285</v>
      </c>
      <c r="F6822">
        <f>MOD(D6822,'Peaker Keys'!$B$6)</f>
        <v>23</v>
      </c>
      <c r="G6822" t="str">
        <f>VLOOKUP(E6822,Clustering!$A$6:$B$370,2,FALSE)</f>
        <v>Summer</v>
      </c>
      <c r="H6822">
        <f>IF('Peaker Keys'!$B$29&gt;0,MAX(0,MIN('Peaker Keys'!$B$10,B6822/'Peaker Keys'!$B$29)),0)</f>
        <v>0</v>
      </c>
      <c r="I6822">
        <f>MAX(0,MIN('Peaker Keys'!$B$10,C6822/'Peaker Keys'!$B$30))</f>
        <v>1.3327570059793962E-3</v>
      </c>
      <c r="J6822">
        <f>IF('Peaker Keys'!$B$31=1,H6822,I6822)</f>
        <v>0</v>
      </c>
    </row>
    <row r="6823" spans="1:10" x14ac:dyDescent="0.25">
      <c r="A6823">
        <v>6817</v>
      </c>
      <c r="B6823">
        <v>0</v>
      </c>
      <c r="C6823">
        <v>159.1</v>
      </c>
      <c r="D6823">
        <f>MOD(A6823-1+'Peaker Keys'!$B$7,'Peaker Keys'!$B$5)</f>
        <v>6840</v>
      </c>
      <c r="E6823">
        <f>INT(D6823/'Peaker Keys'!$B$6)+1</f>
        <v>286</v>
      </c>
      <c r="F6823">
        <f>MOD(D6823,'Peaker Keys'!$B$6)</f>
        <v>0</v>
      </c>
      <c r="G6823" t="str">
        <f>VLOOKUP(E6823,Clustering!$A$6:$B$370,2,FALSE)</f>
        <v>Summer</v>
      </c>
      <c r="H6823">
        <f>IF('Peaker Keys'!$B$29&gt;0,MAX(0,MIN('Peaker Keys'!$B$10,B6823/'Peaker Keys'!$B$29)),0)</f>
        <v>0</v>
      </c>
      <c r="I6823">
        <f>MAX(0,MIN('Peaker Keys'!$B$10,C6823/'Peaker Keys'!$B$30))</f>
        <v>1.3327570059793962E-3</v>
      </c>
      <c r="J6823">
        <f>IF('Peaker Keys'!$B$31=1,H6823,I6823)</f>
        <v>0</v>
      </c>
    </row>
    <row r="6824" spans="1:10" x14ac:dyDescent="0.25">
      <c r="A6824">
        <v>6818</v>
      </c>
      <c r="B6824">
        <v>0</v>
      </c>
      <c r="C6824">
        <v>158.30000000000001</v>
      </c>
      <c r="D6824">
        <f>MOD(A6824-1+'Peaker Keys'!$B$7,'Peaker Keys'!$B$5)</f>
        <v>6841</v>
      </c>
      <c r="E6824">
        <f>INT(D6824/'Peaker Keys'!$B$6)+1</f>
        <v>286</v>
      </c>
      <c r="F6824">
        <f>MOD(D6824,'Peaker Keys'!$B$6)</f>
        <v>1</v>
      </c>
      <c r="G6824" t="str">
        <f>VLOOKUP(E6824,Clustering!$A$6:$B$370,2,FALSE)</f>
        <v>Summer</v>
      </c>
      <c r="H6824">
        <f>IF('Peaker Keys'!$B$29&gt;0,MAX(0,MIN('Peaker Keys'!$B$10,B6824/'Peaker Keys'!$B$29)),0)</f>
        <v>0</v>
      </c>
      <c r="I6824">
        <f>MAX(0,MIN('Peaker Keys'!$B$10,C6824/'Peaker Keys'!$B$30))</f>
        <v>1.3260555251196633E-3</v>
      </c>
      <c r="J6824">
        <f>IF('Peaker Keys'!$B$31=1,H6824,I6824)</f>
        <v>0</v>
      </c>
    </row>
    <row r="6825" spans="1:10" x14ac:dyDescent="0.25">
      <c r="A6825">
        <v>6819</v>
      </c>
      <c r="B6825">
        <v>0</v>
      </c>
      <c r="C6825">
        <v>112.7</v>
      </c>
      <c r="D6825">
        <f>MOD(A6825-1+'Peaker Keys'!$B$7,'Peaker Keys'!$B$5)</f>
        <v>6842</v>
      </c>
      <c r="E6825">
        <f>INT(D6825/'Peaker Keys'!$B$6)+1</f>
        <v>286</v>
      </c>
      <c r="F6825">
        <f>MOD(D6825,'Peaker Keys'!$B$6)</f>
        <v>2</v>
      </c>
      <c r="G6825" t="str">
        <f>VLOOKUP(E6825,Clustering!$A$6:$B$370,2,FALSE)</f>
        <v>Summer</v>
      </c>
      <c r="H6825">
        <f>IF('Peaker Keys'!$B$29&gt;0,MAX(0,MIN('Peaker Keys'!$B$10,B6825/'Peaker Keys'!$B$29)),0)</f>
        <v>0</v>
      </c>
      <c r="I6825">
        <f>MAX(0,MIN('Peaker Keys'!$B$10,C6825/'Peaker Keys'!$B$30))</f>
        <v>9.4407111611488344E-4</v>
      </c>
      <c r="J6825">
        <f>IF('Peaker Keys'!$B$31=1,H6825,I6825)</f>
        <v>0</v>
      </c>
    </row>
    <row r="6826" spans="1:10" x14ac:dyDescent="0.25">
      <c r="A6826">
        <v>6820</v>
      </c>
      <c r="B6826">
        <v>0</v>
      </c>
      <c r="C6826">
        <v>112.7</v>
      </c>
      <c r="D6826">
        <f>MOD(A6826-1+'Peaker Keys'!$B$7,'Peaker Keys'!$B$5)</f>
        <v>6843</v>
      </c>
      <c r="E6826">
        <f>INT(D6826/'Peaker Keys'!$B$6)+1</f>
        <v>286</v>
      </c>
      <c r="F6826">
        <f>MOD(D6826,'Peaker Keys'!$B$6)</f>
        <v>3</v>
      </c>
      <c r="G6826" t="str">
        <f>VLOOKUP(E6826,Clustering!$A$6:$B$370,2,FALSE)</f>
        <v>Summer</v>
      </c>
      <c r="H6826">
        <f>IF('Peaker Keys'!$B$29&gt;0,MAX(0,MIN('Peaker Keys'!$B$10,B6826/'Peaker Keys'!$B$29)),0)</f>
        <v>0</v>
      </c>
      <c r="I6826">
        <f>MAX(0,MIN('Peaker Keys'!$B$10,C6826/'Peaker Keys'!$B$30))</f>
        <v>9.4407111611488344E-4</v>
      </c>
      <c r="J6826">
        <f>IF('Peaker Keys'!$B$31=1,H6826,I6826)</f>
        <v>0</v>
      </c>
    </row>
    <row r="6827" spans="1:10" x14ac:dyDescent="0.25">
      <c r="A6827">
        <v>6821</v>
      </c>
      <c r="B6827">
        <v>0</v>
      </c>
      <c r="C6827">
        <v>102.1</v>
      </c>
      <c r="D6827">
        <f>MOD(A6827-1+'Peaker Keys'!$B$7,'Peaker Keys'!$B$5)</f>
        <v>6844</v>
      </c>
      <c r="E6827">
        <f>INT(D6827/'Peaker Keys'!$B$6)+1</f>
        <v>286</v>
      </c>
      <c r="F6827">
        <f>MOD(D6827,'Peaker Keys'!$B$6)</f>
        <v>4</v>
      </c>
      <c r="G6827" t="str">
        <f>VLOOKUP(E6827,Clustering!$A$6:$B$370,2,FALSE)</f>
        <v>Summer</v>
      </c>
      <c r="H6827">
        <f>IF('Peaker Keys'!$B$29&gt;0,MAX(0,MIN('Peaker Keys'!$B$10,B6827/'Peaker Keys'!$B$29)),0)</f>
        <v>0</v>
      </c>
      <c r="I6827">
        <f>MAX(0,MIN('Peaker Keys'!$B$10,C6827/'Peaker Keys'!$B$30))</f>
        <v>8.5527649472342138E-4</v>
      </c>
      <c r="J6827">
        <f>IF('Peaker Keys'!$B$31=1,H6827,I6827)</f>
        <v>0</v>
      </c>
    </row>
    <row r="6828" spans="1:10" x14ac:dyDescent="0.25">
      <c r="A6828">
        <v>6822</v>
      </c>
      <c r="B6828">
        <v>0</v>
      </c>
      <c r="C6828">
        <v>159.1</v>
      </c>
      <c r="D6828">
        <f>MOD(A6828-1+'Peaker Keys'!$B$7,'Peaker Keys'!$B$5)</f>
        <v>6845</v>
      </c>
      <c r="E6828">
        <f>INT(D6828/'Peaker Keys'!$B$6)+1</f>
        <v>286</v>
      </c>
      <c r="F6828">
        <f>MOD(D6828,'Peaker Keys'!$B$6)</f>
        <v>5</v>
      </c>
      <c r="G6828" t="str">
        <f>VLOOKUP(E6828,Clustering!$A$6:$B$370,2,FALSE)</f>
        <v>Summer</v>
      </c>
      <c r="H6828">
        <f>IF('Peaker Keys'!$B$29&gt;0,MAX(0,MIN('Peaker Keys'!$B$10,B6828/'Peaker Keys'!$B$29)),0)</f>
        <v>0</v>
      </c>
      <c r="I6828">
        <f>MAX(0,MIN('Peaker Keys'!$B$10,C6828/'Peaker Keys'!$B$30))</f>
        <v>1.3327570059793962E-3</v>
      </c>
      <c r="J6828">
        <f>IF('Peaker Keys'!$B$31=1,H6828,I6828)</f>
        <v>0</v>
      </c>
    </row>
    <row r="6829" spans="1:10" x14ac:dyDescent="0.25">
      <c r="A6829">
        <v>6823</v>
      </c>
      <c r="B6829">
        <v>0</v>
      </c>
      <c r="C6829">
        <v>25.8</v>
      </c>
      <c r="D6829">
        <f>MOD(A6829-1+'Peaker Keys'!$B$7,'Peaker Keys'!$B$5)</f>
        <v>6846</v>
      </c>
      <c r="E6829">
        <f>INT(D6829/'Peaker Keys'!$B$6)+1</f>
        <v>286</v>
      </c>
      <c r="F6829">
        <f>MOD(D6829,'Peaker Keys'!$B$6)</f>
        <v>6</v>
      </c>
      <c r="G6829" t="str">
        <f>VLOOKUP(E6829,Clustering!$A$6:$B$370,2,FALSE)</f>
        <v>Summer</v>
      </c>
      <c r="H6829">
        <f>IF('Peaker Keys'!$B$29&gt;0,MAX(0,MIN('Peaker Keys'!$B$10,B6829/'Peaker Keys'!$B$29)),0)</f>
        <v>0</v>
      </c>
      <c r="I6829">
        <f>MAX(0,MIN('Peaker Keys'!$B$10,C6829/'Peaker Keys'!$B$30))</f>
        <v>2.1612275772638859E-4</v>
      </c>
      <c r="J6829">
        <f>IF('Peaker Keys'!$B$31=1,H6829,I6829)</f>
        <v>0</v>
      </c>
    </row>
    <row r="6830" spans="1:10" x14ac:dyDescent="0.25">
      <c r="A6830">
        <v>6824</v>
      </c>
      <c r="B6830">
        <v>0</v>
      </c>
      <c r="C6830">
        <v>25.8</v>
      </c>
      <c r="D6830">
        <f>MOD(A6830-1+'Peaker Keys'!$B$7,'Peaker Keys'!$B$5)</f>
        <v>6847</v>
      </c>
      <c r="E6830">
        <f>INT(D6830/'Peaker Keys'!$B$6)+1</f>
        <v>286</v>
      </c>
      <c r="F6830">
        <f>MOD(D6830,'Peaker Keys'!$B$6)</f>
        <v>7</v>
      </c>
      <c r="G6830" t="str">
        <f>VLOOKUP(E6830,Clustering!$A$6:$B$370,2,FALSE)</f>
        <v>Summer</v>
      </c>
      <c r="H6830">
        <f>IF('Peaker Keys'!$B$29&gt;0,MAX(0,MIN('Peaker Keys'!$B$10,B6830/'Peaker Keys'!$B$29)),0)</f>
        <v>0</v>
      </c>
      <c r="I6830">
        <f>MAX(0,MIN('Peaker Keys'!$B$10,C6830/'Peaker Keys'!$B$30))</f>
        <v>2.1612275772638859E-4</v>
      </c>
      <c r="J6830">
        <f>IF('Peaker Keys'!$B$31=1,H6830,I6830)</f>
        <v>0</v>
      </c>
    </row>
    <row r="6831" spans="1:10" x14ac:dyDescent="0.25">
      <c r="A6831">
        <v>6825</v>
      </c>
      <c r="B6831">
        <v>0</v>
      </c>
      <c r="C6831">
        <v>25.8</v>
      </c>
      <c r="D6831">
        <f>MOD(A6831-1+'Peaker Keys'!$B$7,'Peaker Keys'!$B$5)</f>
        <v>6848</v>
      </c>
      <c r="E6831">
        <f>INT(D6831/'Peaker Keys'!$B$6)+1</f>
        <v>286</v>
      </c>
      <c r="F6831">
        <f>MOD(D6831,'Peaker Keys'!$B$6)</f>
        <v>8</v>
      </c>
      <c r="G6831" t="str">
        <f>VLOOKUP(E6831,Clustering!$A$6:$B$370,2,FALSE)</f>
        <v>Summer</v>
      </c>
      <c r="H6831">
        <f>IF('Peaker Keys'!$B$29&gt;0,MAX(0,MIN('Peaker Keys'!$B$10,B6831/'Peaker Keys'!$B$29)),0)</f>
        <v>0</v>
      </c>
      <c r="I6831">
        <f>MAX(0,MIN('Peaker Keys'!$B$10,C6831/'Peaker Keys'!$B$30))</f>
        <v>2.1612275772638859E-4</v>
      </c>
      <c r="J6831">
        <f>IF('Peaker Keys'!$B$31=1,H6831,I6831)</f>
        <v>0</v>
      </c>
    </row>
    <row r="6832" spans="1:10" x14ac:dyDescent="0.25">
      <c r="A6832">
        <v>6826</v>
      </c>
      <c r="B6832">
        <v>0</v>
      </c>
      <c r="C6832">
        <v>25.8</v>
      </c>
      <c r="D6832">
        <f>MOD(A6832-1+'Peaker Keys'!$B$7,'Peaker Keys'!$B$5)</f>
        <v>6849</v>
      </c>
      <c r="E6832">
        <f>INT(D6832/'Peaker Keys'!$B$6)+1</f>
        <v>286</v>
      </c>
      <c r="F6832">
        <f>MOD(D6832,'Peaker Keys'!$B$6)</f>
        <v>9</v>
      </c>
      <c r="G6832" t="str">
        <f>VLOOKUP(E6832,Clustering!$A$6:$B$370,2,FALSE)</f>
        <v>Summer</v>
      </c>
      <c r="H6832">
        <f>IF('Peaker Keys'!$B$29&gt;0,MAX(0,MIN('Peaker Keys'!$B$10,B6832/'Peaker Keys'!$B$29)),0)</f>
        <v>0</v>
      </c>
      <c r="I6832">
        <f>MAX(0,MIN('Peaker Keys'!$B$10,C6832/'Peaker Keys'!$B$30))</f>
        <v>2.1612275772638859E-4</v>
      </c>
      <c r="J6832">
        <f>IF('Peaker Keys'!$B$31=1,H6832,I6832)</f>
        <v>0</v>
      </c>
    </row>
    <row r="6833" spans="1:10" x14ac:dyDescent="0.25">
      <c r="A6833">
        <v>6827</v>
      </c>
      <c r="B6833">
        <v>0</v>
      </c>
      <c r="C6833">
        <v>25.8</v>
      </c>
      <c r="D6833">
        <f>MOD(A6833-1+'Peaker Keys'!$B$7,'Peaker Keys'!$B$5)</f>
        <v>6850</v>
      </c>
      <c r="E6833">
        <f>INT(D6833/'Peaker Keys'!$B$6)+1</f>
        <v>286</v>
      </c>
      <c r="F6833">
        <f>MOD(D6833,'Peaker Keys'!$B$6)</f>
        <v>10</v>
      </c>
      <c r="G6833" t="str">
        <f>VLOOKUP(E6833,Clustering!$A$6:$B$370,2,FALSE)</f>
        <v>Summer</v>
      </c>
      <c r="H6833">
        <f>IF('Peaker Keys'!$B$29&gt;0,MAX(0,MIN('Peaker Keys'!$B$10,B6833/'Peaker Keys'!$B$29)),0)</f>
        <v>0</v>
      </c>
      <c r="I6833">
        <f>MAX(0,MIN('Peaker Keys'!$B$10,C6833/'Peaker Keys'!$B$30))</f>
        <v>2.1612275772638859E-4</v>
      </c>
      <c r="J6833">
        <f>IF('Peaker Keys'!$B$31=1,H6833,I6833)</f>
        <v>0</v>
      </c>
    </row>
    <row r="6834" spans="1:10" x14ac:dyDescent="0.25">
      <c r="A6834">
        <v>6828</v>
      </c>
      <c r="B6834">
        <v>0</v>
      </c>
      <c r="C6834">
        <v>25.8</v>
      </c>
      <c r="D6834">
        <f>MOD(A6834-1+'Peaker Keys'!$B$7,'Peaker Keys'!$B$5)</f>
        <v>6851</v>
      </c>
      <c r="E6834">
        <f>INT(D6834/'Peaker Keys'!$B$6)+1</f>
        <v>286</v>
      </c>
      <c r="F6834">
        <f>MOD(D6834,'Peaker Keys'!$B$6)</f>
        <v>11</v>
      </c>
      <c r="G6834" t="str">
        <f>VLOOKUP(E6834,Clustering!$A$6:$B$370,2,FALSE)</f>
        <v>Summer</v>
      </c>
      <c r="H6834">
        <f>IF('Peaker Keys'!$B$29&gt;0,MAX(0,MIN('Peaker Keys'!$B$10,B6834/'Peaker Keys'!$B$29)),0)</f>
        <v>0</v>
      </c>
      <c r="I6834">
        <f>MAX(0,MIN('Peaker Keys'!$B$10,C6834/'Peaker Keys'!$B$30))</f>
        <v>2.1612275772638859E-4</v>
      </c>
      <c r="J6834">
        <f>IF('Peaker Keys'!$B$31=1,H6834,I6834)</f>
        <v>0</v>
      </c>
    </row>
    <row r="6835" spans="1:10" x14ac:dyDescent="0.25">
      <c r="A6835">
        <v>6829</v>
      </c>
      <c r="B6835">
        <v>0</v>
      </c>
      <c r="C6835">
        <v>25.8</v>
      </c>
      <c r="D6835">
        <f>MOD(A6835-1+'Peaker Keys'!$B$7,'Peaker Keys'!$B$5)</f>
        <v>6852</v>
      </c>
      <c r="E6835">
        <f>INT(D6835/'Peaker Keys'!$B$6)+1</f>
        <v>286</v>
      </c>
      <c r="F6835">
        <f>MOD(D6835,'Peaker Keys'!$B$6)</f>
        <v>12</v>
      </c>
      <c r="G6835" t="str">
        <f>VLOOKUP(E6835,Clustering!$A$6:$B$370,2,FALSE)</f>
        <v>Summer</v>
      </c>
      <c r="H6835">
        <f>IF('Peaker Keys'!$B$29&gt;0,MAX(0,MIN('Peaker Keys'!$B$10,B6835/'Peaker Keys'!$B$29)),0)</f>
        <v>0</v>
      </c>
      <c r="I6835">
        <f>MAX(0,MIN('Peaker Keys'!$B$10,C6835/'Peaker Keys'!$B$30))</f>
        <v>2.1612275772638859E-4</v>
      </c>
      <c r="J6835">
        <f>IF('Peaker Keys'!$B$31=1,H6835,I6835)</f>
        <v>0</v>
      </c>
    </row>
    <row r="6836" spans="1:10" x14ac:dyDescent="0.25">
      <c r="A6836">
        <v>6830</v>
      </c>
      <c r="B6836">
        <v>0</v>
      </c>
      <c r="C6836">
        <v>25.8</v>
      </c>
      <c r="D6836">
        <f>MOD(A6836-1+'Peaker Keys'!$B$7,'Peaker Keys'!$B$5)</f>
        <v>6853</v>
      </c>
      <c r="E6836">
        <f>INT(D6836/'Peaker Keys'!$B$6)+1</f>
        <v>286</v>
      </c>
      <c r="F6836">
        <f>MOD(D6836,'Peaker Keys'!$B$6)</f>
        <v>13</v>
      </c>
      <c r="G6836" t="str">
        <f>VLOOKUP(E6836,Clustering!$A$6:$B$370,2,FALSE)</f>
        <v>Summer</v>
      </c>
      <c r="H6836">
        <f>IF('Peaker Keys'!$B$29&gt;0,MAX(0,MIN('Peaker Keys'!$B$10,B6836/'Peaker Keys'!$B$29)),0)</f>
        <v>0</v>
      </c>
      <c r="I6836">
        <f>MAX(0,MIN('Peaker Keys'!$B$10,C6836/'Peaker Keys'!$B$30))</f>
        <v>2.1612275772638859E-4</v>
      </c>
      <c r="J6836">
        <f>IF('Peaker Keys'!$B$31=1,H6836,I6836)</f>
        <v>0</v>
      </c>
    </row>
    <row r="6837" spans="1:10" x14ac:dyDescent="0.25">
      <c r="A6837">
        <v>6831</v>
      </c>
      <c r="B6837">
        <v>0</v>
      </c>
      <c r="C6837">
        <v>25.8</v>
      </c>
      <c r="D6837">
        <f>MOD(A6837-1+'Peaker Keys'!$B$7,'Peaker Keys'!$B$5)</f>
        <v>6854</v>
      </c>
      <c r="E6837">
        <f>INT(D6837/'Peaker Keys'!$B$6)+1</f>
        <v>286</v>
      </c>
      <c r="F6837">
        <f>MOD(D6837,'Peaker Keys'!$B$6)</f>
        <v>14</v>
      </c>
      <c r="G6837" t="str">
        <f>VLOOKUP(E6837,Clustering!$A$6:$B$370,2,FALSE)</f>
        <v>Summer</v>
      </c>
      <c r="H6837">
        <f>IF('Peaker Keys'!$B$29&gt;0,MAX(0,MIN('Peaker Keys'!$B$10,B6837/'Peaker Keys'!$B$29)),0)</f>
        <v>0</v>
      </c>
      <c r="I6837">
        <f>MAX(0,MIN('Peaker Keys'!$B$10,C6837/'Peaker Keys'!$B$30))</f>
        <v>2.1612275772638859E-4</v>
      </c>
      <c r="J6837">
        <f>IF('Peaker Keys'!$B$31=1,H6837,I6837)</f>
        <v>0</v>
      </c>
    </row>
    <row r="6838" spans="1:10" x14ac:dyDescent="0.25">
      <c r="A6838">
        <v>6832</v>
      </c>
      <c r="B6838">
        <v>0</v>
      </c>
      <c r="C6838">
        <v>25.8</v>
      </c>
      <c r="D6838">
        <f>MOD(A6838-1+'Peaker Keys'!$B$7,'Peaker Keys'!$B$5)</f>
        <v>6855</v>
      </c>
      <c r="E6838">
        <f>INT(D6838/'Peaker Keys'!$B$6)+1</f>
        <v>286</v>
      </c>
      <c r="F6838">
        <f>MOD(D6838,'Peaker Keys'!$B$6)</f>
        <v>15</v>
      </c>
      <c r="G6838" t="str">
        <f>VLOOKUP(E6838,Clustering!$A$6:$B$370,2,FALSE)</f>
        <v>Summer</v>
      </c>
      <c r="H6838">
        <f>IF('Peaker Keys'!$B$29&gt;0,MAX(0,MIN('Peaker Keys'!$B$10,B6838/'Peaker Keys'!$B$29)),0)</f>
        <v>0</v>
      </c>
      <c r="I6838">
        <f>MAX(0,MIN('Peaker Keys'!$B$10,C6838/'Peaker Keys'!$B$30))</f>
        <v>2.1612275772638859E-4</v>
      </c>
      <c r="J6838">
        <f>IF('Peaker Keys'!$B$31=1,H6838,I6838)</f>
        <v>0</v>
      </c>
    </row>
    <row r="6839" spans="1:10" x14ac:dyDescent="0.25">
      <c r="A6839">
        <v>6833</v>
      </c>
      <c r="B6839">
        <v>0</v>
      </c>
      <c r="C6839">
        <v>159.1</v>
      </c>
      <c r="D6839">
        <f>MOD(A6839-1+'Peaker Keys'!$B$7,'Peaker Keys'!$B$5)</f>
        <v>6856</v>
      </c>
      <c r="E6839">
        <f>INT(D6839/'Peaker Keys'!$B$6)+1</f>
        <v>286</v>
      </c>
      <c r="F6839">
        <f>MOD(D6839,'Peaker Keys'!$B$6)</f>
        <v>16</v>
      </c>
      <c r="G6839" t="str">
        <f>VLOOKUP(E6839,Clustering!$A$6:$B$370,2,FALSE)</f>
        <v>Summer</v>
      </c>
      <c r="H6839">
        <f>IF('Peaker Keys'!$B$29&gt;0,MAX(0,MIN('Peaker Keys'!$B$10,B6839/'Peaker Keys'!$B$29)),0)</f>
        <v>0</v>
      </c>
      <c r="I6839">
        <f>MAX(0,MIN('Peaker Keys'!$B$10,C6839/'Peaker Keys'!$B$30))</f>
        <v>1.3327570059793962E-3</v>
      </c>
      <c r="J6839">
        <f>IF('Peaker Keys'!$B$31=1,H6839,I6839)</f>
        <v>0</v>
      </c>
    </row>
    <row r="6840" spans="1:10" x14ac:dyDescent="0.25">
      <c r="A6840">
        <v>6834</v>
      </c>
      <c r="B6840">
        <v>0</v>
      </c>
      <c r="C6840">
        <v>180.3</v>
      </c>
      <c r="D6840">
        <f>MOD(A6840-1+'Peaker Keys'!$B$7,'Peaker Keys'!$B$5)</f>
        <v>6857</v>
      </c>
      <c r="E6840">
        <f>INT(D6840/'Peaker Keys'!$B$6)+1</f>
        <v>286</v>
      </c>
      <c r="F6840">
        <f>MOD(D6840,'Peaker Keys'!$B$6)</f>
        <v>17</v>
      </c>
      <c r="G6840" t="str">
        <f>VLOOKUP(E6840,Clustering!$A$6:$B$370,2,FALSE)</f>
        <v>Summer</v>
      </c>
      <c r="H6840">
        <f>IF('Peaker Keys'!$B$29&gt;0,MAX(0,MIN('Peaker Keys'!$B$10,B6840/'Peaker Keys'!$B$29)),0)</f>
        <v>0</v>
      </c>
      <c r="I6840">
        <f>MAX(0,MIN('Peaker Keys'!$B$10,C6840/'Peaker Keys'!$B$30))</f>
        <v>1.5103462487623203E-3</v>
      </c>
      <c r="J6840">
        <f>IF('Peaker Keys'!$B$31=1,H6840,I6840)</f>
        <v>0</v>
      </c>
    </row>
    <row r="6841" spans="1:10" x14ac:dyDescent="0.25">
      <c r="A6841">
        <v>6835</v>
      </c>
      <c r="B6841">
        <v>0</v>
      </c>
      <c r="C6841">
        <v>2677.1</v>
      </c>
      <c r="D6841">
        <f>MOD(A6841-1+'Peaker Keys'!$B$7,'Peaker Keys'!$B$5)</f>
        <v>6858</v>
      </c>
      <c r="E6841">
        <f>INT(D6841/'Peaker Keys'!$B$6)+1</f>
        <v>286</v>
      </c>
      <c r="F6841">
        <f>MOD(D6841,'Peaker Keys'!$B$6)</f>
        <v>18</v>
      </c>
      <c r="G6841" t="str">
        <f>VLOOKUP(E6841,Clustering!$A$6:$B$370,2,FALSE)</f>
        <v>Summer</v>
      </c>
      <c r="H6841">
        <f>IF('Peaker Keys'!$B$29&gt;0,MAX(0,MIN('Peaker Keys'!$B$10,B6841/'Peaker Keys'!$B$29)),0)</f>
        <v>0</v>
      </c>
      <c r="I6841">
        <f>MAX(0,MIN('Peaker Keys'!$B$10,C6841/'Peaker Keys'!$B$30))</f>
        <v>2.2425668011988947E-2</v>
      </c>
      <c r="J6841">
        <f>IF('Peaker Keys'!$B$31=1,H6841,I6841)</f>
        <v>0</v>
      </c>
    </row>
    <row r="6842" spans="1:10" x14ac:dyDescent="0.25">
      <c r="A6842">
        <v>6836</v>
      </c>
      <c r="B6842">
        <v>0</v>
      </c>
      <c r="C6842">
        <v>1676.7</v>
      </c>
      <c r="D6842">
        <f>MOD(A6842-1+'Peaker Keys'!$B$7,'Peaker Keys'!$B$5)</f>
        <v>6859</v>
      </c>
      <c r="E6842">
        <f>INT(D6842/'Peaker Keys'!$B$6)+1</f>
        <v>286</v>
      </c>
      <c r="F6842">
        <f>MOD(D6842,'Peaker Keys'!$B$6)</f>
        <v>19</v>
      </c>
      <c r="G6842" t="str">
        <f>VLOOKUP(E6842,Clustering!$A$6:$B$370,2,FALSE)</f>
        <v>Summer</v>
      </c>
      <c r="H6842">
        <f>IF('Peaker Keys'!$B$29&gt;0,MAX(0,MIN('Peaker Keys'!$B$10,B6842/'Peaker Keys'!$B$29)),0)</f>
        <v>0</v>
      </c>
      <c r="I6842">
        <f>MAX(0,MIN('Peaker Keys'!$B$10,C6842/'Peaker Keys'!$B$30))</f>
        <v>1.4045466196892857E-2</v>
      </c>
      <c r="J6842">
        <f>IF('Peaker Keys'!$B$31=1,H6842,I6842)</f>
        <v>0</v>
      </c>
    </row>
    <row r="6843" spans="1:10" x14ac:dyDescent="0.25">
      <c r="A6843">
        <v>6837</v>
      </c>
      <c r="B6843">
        <v>0</v>
      </c>
      <c r="C6843">
        <v>159.1</v>
      </c>
      <c r="D6843">
        <f>MOD(A6843-1+'Peaker Keys'!$B$7,'Peaker Keys'!$B$5)</f>
        <v>6860</v>
      </c>
      <c r="E6843">
        <f>INT(D6843/'Peaker Keys'!$B$6)+1</f>
        <v>286</v>
      </c>
      <c r="F6843">
        <f>MOD(D6843,'Peaker Keys'!$B$6)</f>
        <v>20</v>
      </c>
      <c r="G6843" t="str">
        <f>VLOOKUP(E6843,Clustering!$A$6:$B$370,2,FALSE)</f>
        <v>Summer</v>
      </c>
      <c r="H6843">
        <f>IF('Peaker Keys'!$B$29&gt;0,MAX(0,MIN('Peaker Keys'!$B$10,B6843/'Peaker Keys'!$B$29)),0)</f>
        <v>0</v>
      </c>
      <c r="I6843">
        <f>MAX(0,MIN('Peaker Keys'!$B$10,C6843/'Peaker Keys'!$B$30))</f>
        <v>1.3327570059793962E-3</v>
      </c>
      <c r="J6843">
        <f>IF('Peaker Keys'!$B$31=1,H6843,I6843)</f>
        <v>0</v>
      </c>
    </row>
    <row r="6844" spans="1:10" x14ac:dyDescent="0.25">
      <c r="A6844">
        <v>6838</v>
      </c>
      <c r="B6844">
        <v>0</v>
      </c>
      <c r="C6844">
        <v>159.1</v>
      </c>
      <c r="D6844">
        <f>MOD(A6844-1+'Peaker Keys'!$B$7,'Peaker Keys'!$B$5)</f>
        <v>6861</v>
      </c>
      <c r="E6844">
        <f>INT(D6844/'Peaker Keys'!$B$6)+1</f>
        <v>286</v>
      </c>
      <c r="F6844">
        <f>MOD(D6844,'Peaker Keys'!$B$6)</f>
        <v>21</v>
      </c>
      <c r="G6844" t="str">
        <f>VLOOKUP(E6844,Clustering!$A$6:$B$370,2,FALSE)</f>
        <v>Summer</v>
      </c>
      <c r="H6844">
        <f>IF('Peaker Keys'!$B$29&gt;0,MAX(0,MIN('Peaker Keys'!$B$10,B6844/'Peaker Keys'!$B$29)),0)</f>
        <v>0</v>
      </c>
      <c r="I6844">
        <f>MAX(0,MIN('Peaker Keys'!$B$10,C6844/'Peaker Keys'!$B$30))</f>
        <v>1.3327570059793962E-3</v>
      </c>
      <c r="J6844">
        <f>IF('Peaker Keys'!$B$31=1,H6844,I6844)</f>
        <v>0</v>
      </c>
    </row>
    <row r="6845" spans="1:10" x14ac:dyDescent="0.25">
      <c r="A6845">
        <v>6839</v>
      </c>
      <c r="B6845">
        <v>0</v>
      </c>
      <c r="C6845">
        <v>159.1</v>
      </c>
      <c r="D6845">
        <f>MOD(A6845-1+'Peaker Keys'!$B$7,'Peaker Keys'!$B$5)</f>
        <v>6862</v>
      </c>
      <c r="E6845">
        <f>INT(D6845/'Peaker Keys'!$B$6)+1</f>
        <v>286</v>
      </c>
      <c r="F6845">
        <f>MOD(D6845,'Peaker Keys'!$B$6)</f>
        <v>22</v>
      </c>
      <c r="G6845" t="str">
        <f>VLOOKUP(E6845,Clustering!$A$6:$B$370,2,FALSE)</f>
        <v>Summer</v>
      </c>
      <c r="H6845">
        <f>IF('Peaker Keys'!$B$29&gt;0,MAX(0,MIN('Peaker Keys'!$B$10,B6845/'Peaker Keys'!$B$29)),0)</f>
        <v>0</v>
      </c>
      <c r="I6845">
        <f>MAX(0,MIN('Peaker Keys'!$B$10,C6845/'Peaker Keys'!$B$30))</f>
        <v>1.3327570059793962E-3</v>
      </c>
      <c r="J6845">
        <f>IF('Peaker Keys'!$B$31=1,H6845,I6845)</f>
        <v>0</v>
      </c>
    </row>
    <row r="6846" spans="1:10" x14ac:dyDescent="0.25">
      <c r="A6846">
        <v>6840</v>
      </c>
      <c r="B6846">
        <v>0</v>
      </c>
      <c r="C6846">
        <v>159.1</v>
      </c>
      <c r="D6846">
        <f>MOD(A6846-1+'Peaker Keys'!$B$7,'Peaker Keys'!$B$5)</f>
        <v>6863</v>
      </c>
      <c r="E6846">
        <f>INT(D6846/'Peaker Keys'!$B$6)+1</f>
        <v>286</v>
      </c>
      <c r="F6846">
        <f>MOD(D6846,'Peaker Keys'!$B$6)</f>
        <v>23</v>
      </c>
      <c r="G6846" t="str">
        <f>VLOOKUP(E6846,Clustering!$A$6:$B$370,2,FALSE)</f>
        <v>Summer</v>
      </c>
      <c r="H6846">
        <f>IF('Peaker Keys'!$B$29&gt;0,MAX(0,MIN('Peaker Keys'!$B$10,B6846/'Peaker Keys'!$B$29)),0)</f>
        <v>0</v>
      </c>
      <c r="I6846">
        <f>MAX(0,MIN('Peaker Keys'!$B$10,C6846/'Peaker Keys'!$B$30))</f>
        <v>1.3327570059793962E-3</v>
      </c>
      <c r="J6846">
        <f>IF('Peaker Keys'!$B$31=1,H6846,I6846)</f>
        <v>0</v>
      </c>
    </row>
    <row r="6847" spans="1:10" x14ac:dyDescent="0.25">
      <c r="A6847">
        <v>6841</v>
      </c>
      <c r="B6847">
        <v>0</v>
      </c>
      <c r="C6847">
        <v>131.4</v>
      </c>
      <c r="D6847">
        <f>MOD(A6847-1+'Peaker Keys'!$B$7,'Peaker Keys'!$B$5)</f>
        <v>6864</v>
      </c>
      <c r="E6847">
        <f>INT(D6847/'Peaker Keys'!$B$6)+1</f>
        <v>287</v>
      </c>
      <c r="F6847">
        <f>MOD(D6847,'Peaker Keys'!$B$6)</f>
        <v>0</v>
      </c>
      <c r="G6847" t="str">
        <f>VLOOKUP(E6847,Clustering!$A$6:$B$370,2,FALSE)</f>
        <v>Winter</v>
      </c>
      <c r="H6847">
        <f>IF('Peaker Keys'!$B$29&gt;0,MAX(0,MIN('Peaker Keys'!$B$10,B6847/'Peaker Keys'!$B$29)),0)</f>
        <v>0</v>
      </c>
      <c r="I6847">
        <f>MAX(0,MIN('Peaker Keys'!$B$10,C6847/'Peaker Keys'!$B$30))</f>
        <v>1.1007182312111419E-3</v>
      </c>
      <c r="J6847">
        <f>IF('Peaker Keys'!$B$31=1,H6847,I6847)</f>
        <v>0</v>
      </c>
    </row>
    <row r="6848" spans="1:10" x14ac:dyDescent="0.25">
      <c r="A6848">
        <v>6842</v>
      </c>
      <c r="B6848">
        <v>0</v>
      </c>
      <c r="C6848">
        <v>95.5</v>
      </c>
      <c r="D6848">
        <f>MOD(A6848-1+'Peaker Keys'!$B$7,'Peaker Keys'!$B$5)</f>
        <v>6865</v>
      </c>
      <c r="E6848">
        <f>INT(D6848/'Peaker Keys'!$B$6)+1</f>
        <v>287</v>
      </c>
      <c r="F6848">
        <f>MOD(D6848,'Peaker Keys'!$B$6)</f>
        <v>1</v>
      </c>
      <c r="G6848" t="str">
        <f>VLOOKUP(E6848,Clustering!$A$6:$B$370,2,FALSE)</f>
        <v>Winter</v>
      </c>
      <c r="H6848">
        <f>IF('Peaker Keys'!$B$29&gt;0,MAX(0,MIN('Peaker Keys'!$B$10,B6848/'Peaker Keys'!$B$29)),0)</f>
        <v>0</v>
      </c>
      <c r="I6848">
        <f>MAX(0,MIN('Peaker Keys'!$B$10,C6848/'Peaker Keys'!$B$30))</f>
        <v>7.9998927763062441E-4</v>
      </c>
      <c r="J6848">
        <f>IF('Peaker Keys'!$B$31=1,H6848,I6848)</f>
        <v>0</v>
      </c>
    </row>
    <row r="6849" spans="1:10" x14ac:dyDescent="0.25">
      <c r="A6849">
        <v>6843</v>
      </c>
      <c r="B6849">
        <v>0</v>
      </c>
      <c r="C6849">
        <v>95.5</v>
      </c>
      <c r="D6849">
        <f>MOD(A6849-1+'Peaker Keys'!$B$7,'Peaker Keys'!$B$5)</f>
        <v>6866</v>
      </c>
      <c r="E6849">
        <f>INT(D6849/'Peaker Keys'!$B$6)+1</f>
        <v>287</v>
      </c>
      <c r="F6849">
        <f>MOD(D6849,'Peaker Keys'!$B$6)</f>
        <v>2</v>
      </c>
      <c r="G6849" t="str">
        <f>VLOOKUP(E6849,Clustering!$A$6:$B$370,2,FALSE)</f>
        <v>Winter</v>
      </c>
      <c r="H6849">
        <f>IF('Peaker Keys'!$B$29&gt;0,MAX(0,MIN('Peaker Keys'!$B$10,B6849/'Peaker Keys'!$B$29)),0)</f>
        <v>0</v>
      </c>
      <c r="I6849">
        <f>MAX(0,MIN('Peaker Keys'!$B$10,C6849/'Peaker Keys'!$B$30))</f>
        <v>7.9998927763062441E-4</v>
      </c>
      <c r="J6849">
        <f>IF('Peaker Keys'!$B$31=1,H6849,I6849)</f>
        <v>0</v>
      </c>
    </row>
    <row r="6850" spans="1:10" x14ac:dyDescent="0.25">
      <c r="A6850">
        <v>6844</v>
      </c>
      <c r="B6850">
        <v>0</v>
      </c>
      <c r="C6850">
        <v>95.5</v>
      </c>
      <c r="D6850">
        <f>MOD(A6850-1+'Peaker Keys'!$B$7,'Peaker Keys'!$B$5)</f>
        <v>6867</v>
      </c>
      <c r="E6850">
        <f>INT(D6850/'Peaker Keys'!$B$6)+1</f>
        <v>287</v>
      </c>
      <c r="F6850">
        <f>MOD(D6850,'Peaker Keys'!$B$6)</f>
        <v>3</v>
      </c>
      <c r="G6850" t="str">
        <f>VLOOKUP(E6850,Clustering!$A$6:$B$370,2,FALSE)</f>
        <v>Winter</v>
      </c>
      <c r="H6850">
        <f>IF('Peaker Keys'!$B$29&gt;0,MAX(0,MIN('Peaker Keys'!$B$10,B6850/'Peaker Keys'!$B$29)),0)</f>
        <v>0</v>
      </c>
      <c r="I6850">
        <f>MAX(0,MIN('Peaker Keys'!$B$10,C6850/'Peaker Keys'!$B$30))</f>
        <v>7.9998927763062441E-4</v>
      </c>
      <c r="J6850">
        <f>IF('Peaker Keys'!$B$31=1,H6850,I6850)</f>
        <v>0</v>
      </c>
    </row>
    <row r="6851" spans="1:10" x14ac:dyDescent="0.25">
      <c r="A6851">
        <v>6845</v>
      </c>
      <c r="B6851">
        <v>0</v>
      </c>
      <c r="C6851">
        <v>95.5</v>
      </c>
      <c r="D6851">
        <f>MOD(A6851-1+'Peaker Keys'!$B$7,'Peaker Keys'!$B$5)</f>
        <v>6868</v>
      </c>
      <c r="E6851">
        <f>INT(D6851/'Peaker Keys'!$B$6)+1</f>
        <v>287</v>
      </c>
      <c r="F6851">
        <f>MOD(D6851,'Peaker Keys'!$B$6)</f>
        <v>4</v>
      </c>
      <c r="G6851" t="str">
        <f>VLOOKUP(E6851,Clustering!$A$6:$B$370,2,FALSE)</f>
        <v>Winter</v>
      </c>
      <c r="H6851">
        <f>IF('Peaker Keys'!$B$29&gt;0,MAX(0,MIN('Peaker Keys'!$B$10,B6851/'Peaker Keys'!$B$29)),0)</f>
        <v>0</v>
      </c>
      <c r="I6851">
        <f>MAX(0,MIN('Peaker Keys'!$B$10,C6851/'Peaker Keys'!$B$30))</f>
        <v>7.9998927763062441E-4</v>
      </c>
      <c r="J6851">
        <f>IF('Peaker Keys'!$B$31=1,H6851,I6851)</f>
        <v>0</v>
      </c>
    </row>
    <row r="6852" spans="1:10" x14ac:dyDescent="0.25">
      <c r="A6852">
        <v>6846</v>
      </c>
      <c r="B6852">
        <v>0</v>
      </c>
      <c r="C6852">
        <v>95.5</v>
      </c>
      <c r="D6852">
        <f>MOD(A6852-1+'Peaker Keys'!$B$7,'Peaker Keys'!$B$5)</f>
        <v>6869</v>
      </c>
      <c r="E6852">
        <f>INT(D6852/'Peaker Keys'!$B$6)+1</f>
        <v>287</v>
      </c>
      <c r="F6852">
        <f>MOD(D6852,'Peaker Keys'!$B$6)</f>
        <v>5</v>
      </c>
      <c r="G6852" t="str">
        <f>VLOOKUP(E6852,Clustering!$A$6:$B$370,2,FALSE)</f>
        <v>Winter</v>
      </c>
      <c r="H6852">
        <f>IF('Peaker Keys'!$B$29&gt;0,MAX(0,MIN('Peaker Keys'!$B$10,B6852/'Peaker Keys'!$B$29)),0)</f>
        <v>0</v>
      </c>
      <c r="I6852">
        <f>MAX(0,MIN('Peaker Keys'!$B$10,C6852/'Peaker Keys'!$B$30))</f>
        <v>7.9998927763062441E-4</v>
      </c>
      <c r="J6852">
        <f>IF('Peaker Keys'!$B$31=1,H6852,I6852)</f>
        <v>0</v>
      </c>
    </row>
    <row r="6853" spans="1:10" x14ac:dyDescent="0.25">
      <c r="A6853">
        <v>6847</v>
      </c>
      <c r="B6853">
        <v>0</v>
      </c>
      <c r="C6853">
        <v>95.5</v>
      </c>
      <c r="D6853">
        <f>MOD(A6853-1+'Peaker Keys'!$B$7,'Peaker Keys'!$B$5)</f>
        <v>6870</v>
      </c>
      <c r="E6853">
        <f>INT(D6853/'Peaker Keys'!$B$6)+1</f>
        <v>287</v>
      </c>
      <c r="F6853">
        <f>MOD(D6853,'Peaker Keys'!$B$6)</f>
        <v>6</v>
      </c>
      <c r="G6853" t="str">
        <f>VLOOKUP(E6853,Clustering!$A$6:$B$370,2,FALSE)</f>
        <v>Winter</v>
      </c>
      <c r="H6853">
        <f>IF('Peaker Keys'!$B$29&gt;0,MAX(0,MIN('Peaker Keys'!$B$10,B6853/'Peaker Keys'!$B$29)),0)</f>
        <v>0</v>
      </c>
      <c r="I6853">
        <f>MAX(0,MIN('Peaker Keys'!$B$10,C6853/'Peaker Keys'!$B$30))</f>
        <v>7.9998927763062441E-4</v>
      </c>
      <c r="J6853">
        <f>IF('Peaker Keys'!$B$31=1,H6853,I6853)</f>
        <v>0</v>
      </c>
    </row>
    <row r="6854" spans="1:10" x14ac:dyDescent="0.25">
      <c r="A6854">
        <v>6848</v>
      </c>
      <c r="B6854">
        <v>0</v>
      </c>
      <c r="C6854">
        <v>95.5</v>
      </c>
      <c r="D6854">
        <f>MOD(A6854-1+'Peaker Keys'!$B$7,'Peaker Keys'!$B$5)</f>
        <v>6871</v>
      </c>
      <c r="E6854">
        <f>INT(D6854/'Peaker Keys'!$B$6)+1</f>
        <v>287</v>
      </c>
      <c r="F6854">
        <f>MOD(D6854,'Peaker Keys'!$B$6)</f>
        <v>7</v>
      </c>
      <c r="G6854" t="str">
        <f>VLOOKUP(E6854,Clustering!$A$6:$B$370,2,FALSE)</f>
        <v>Winter</v>
      </c>
      <c r="H6854">
        <f>IF('Peaker Keys'!$B$29&gt;0,MAX(0,MIN('Peaker Keys'!$B$10,B6854/'Peaker Keys'!$B$29)),0)</f>
        <v>0</v>
      </c>
      <c r="I6854">
        <f>MAX(0,MIN('Peaker Keys'!$B$10,C6854/'Peaker Keys'!$B$30))</f>
        <v>7.9998927763062441E-4</v>
      </c>
      <c r="J6854">
        <f>IF('Peaker Keys'!$B$31=1,H6854,I6854)</f>
        <v>0</v>
      </c>
    </row>
    <row r="6855" spans="1:10" x14ac:dyDescent="0.25">
      <c r="A6855">
        <v>6849</v>
      </c>
      <c r="B6855">
        <v>0</v>
      </c>
      <c r="C6855">
        <v>95.5</v>
      </c>
      <c r="D6855">
        <f>MOD(A6855-1+'Peaker Keys'!$B$7,'Peaker Keys'!$B$5)</f>
        <v>6872</v>
      </c>
      <c r="E6855">
        <f>INT(D6855/'Peaker Keys'!$B$6)+1</f>
        <v>287</v>
      </c>
      <c r="F6855">
        <f>MOD(D6855,'Peaker Keys'!$B$6)</f>
        <v>8</v>
      </c>
      <c r="G6855" t="str">
        <f>VLOOKUP(E6855,Clustering!$A$6:$B$370,2,FALSE)</f>
        <v>Winter</v>
      </c>
      <c r="H6855">
        <f>IF('Peaker Keys'!$B$29&gt;0,MAX(0,MIN('Peaker Keys'!$B$10,B6855/'Peaker Keys'!$B$29)),0)</f>
        <v>0</v>
      </c>
      <c r="I6855">
        <f>MAX(0,MIN('Peaker Keys'!$B$10,C6855/'Peaker Keys'!$B$30))</f>
        <v>7.9998927763062441E-4</v>
      </c>
      <c r="J6855">
        <f>IF('Peaker Keys'!$B$31=1,H6855,I6855)</f>
        <v>0</v>
      </c>
    </row>
    <row r="6856" spans="1:10" x14ac:dyDescent="0.25">
      <c r="A6856">
        <v>6850</v>
      </c>
      <c r="B6856">
        <v>0</v>
      </c>
      <c r="C6856">
        <v>159.1</v>
      </c>
      <c r="D6856">
        <f>MOD(A6856-1+'Peaker Keys'!$B$7,'Peaker Keys'!$B$5)</f>
        <v>6873</v>
      </c>
      <c r="E6856">
        <f>INT(D6856/'Peaker Keys'!$B$6)+1</f>
        <v>287</v>
      </c>
      <c r="F6856">
        <f>MOD(D6856,'Peaker Keys'!$B$6)</f>
        <v>9</v>
      </c>
      <c r="G6856" t="str">
        <f>VLOOKUP(E6856,Clustering!$A$6:$B$370,2,FALSE)</f>
        <v>Winter</v>
      </c>
      <c r="H6856">
        <f>IF('Peaker Keys'!$B$29&gt;0,MAX(0,MIN('Peaker Keys'!$B$10,B6856/'Peaker Keys'!$B$29)),0)</f>
        <v>0</v>
      </c>
      <c r="I6856">
        <f>MAX(0,MIN('Peaker Keys'!$B$10,C6856/'Peaker Keys'!$B$30))</f>
        <v>1.3327570059793962E-3</v>
      </c>
      <c r="J6856">
        <f>IF('Peaker Keys'!$B$31=1,H6856,I6856)</f>
        <v>0</v>
      </c>
    </row>
    <row r="6857" spans="1:10" x14ac:dyDescent="0.25">
      <c r="A6857">
        <v>6851</v>
      </c>
      <c r="B6857">
        <v>0</v>
      </c>
      <c r="C6857">
        <v>159.1</v>
      </c>
      <c r="D6857">
        <f>MOD(A6857-1+'Peaker Keys'!$B$7,'Peaker Keys'!$B$5)</f>
        <v>6874</v>
      </c>
      <c r="E6857">
        <f>INT(D6857/'Peaker Keys'!$B$6)+1</f>
        <v>287</v>
      </c>
      <c r="F6857">
        <f>MOD(D6857,'Peaker Keys'!$B$6)</f>
        <v>10</v>
      </c>
      <c r="G6857" t="str">
        <f>VLOOKUP(E6857,Clustering!$A$6:$B$370,2,FALSE)</f>
        <v>Winter</v>
      </c>
      <c r="H6857">
        <f>IF('Peaker Keys'!$B$29&gt;0,MAX(0,MIN('Peaker Keys'!$B$10,B6857/'Peaker Keys'!$B$29)),0)</f>
        <v>0</v>
      </c>
      <c r="I6857">
        <f>MAX(0,MIN('Peaker Keys'!$B$10,C6857/'Peaker Keys'!$B$30))</f>
        <v>1.3327570059793962E-3</v>
      </c>
      <c r="J6857">
        <f>IF('Peaker Keys'!$B$31=1,H6857,I6857)</f>
        <v>0</v>
      </c>
    </row>
    <row r="6858" spans="1:10" x14ac:dyDescent="0.25">
      <c r="A6858">
        <v>6852</v>
      </c>
      <c r="B6858">
        <v>0</v>
      </c>
      <c r="C6858">
        <v>159.1</v>
      </c>
      <c r="D6858">
        <f>MOD(A6858-1+'Peaker Keys'!$B$7,'Peaker Keys'!$B$5)</f>
        <v>6875</v>
      </c>
      <c r="E6858">
        <f>INT(D6858/'Peaker Keys'!$B$6)+1</f>
        <v>287</v>
      </c>
      <c r="F6858">
        <f>MOD(D6858,'Peaker Keys'!$B$6)</f>
        <v>11</v>
      </c>
      <c r="G6858" t="str">
        <f>VLOOKUP(E6858,Clustering!$A$6:$B$370,2,FALSE)</f>
        <v>Winter</v>
      </c>
      <c r="H6858">
        <f>IF('Peaker Keys'!$B$29&gt;0,MAX(0,MIN('Peaker Keys'!$B$10,B6858/'Peaker Keys'!$B$29)),0)</f>
        <v>0</v>
      </c>
      <c r="I6858">
        <f>MAX(0,MIN('Peaker Keys'!$B$10,C6858/'Peaker Keys'!$B$30))</f>
        <v>1.3327570059793962E-3</v>
      </c>
      <c r="J6858">
        <f>IF('Peaker Keys'!$B$31=1,H6858,I6858)</f>
        <v>0</v>
      </c>
    </row>
    <row r="6859" spans="1:10" x14ac:dyDescent="0.25">
      <c r="A6859">
        <v>6853</v>
      </c>
      <c r="B6859">
        <v>0</v>
      </c>
      <c r="C6859">
        <v>95.5</v>
      </c>
      <c r="D6859">
        <f>MOD(A6859-1+'Peaker Keys'!$B$7,'Peaker Keys'!$B$5)</f>
        <v>6876</v>
      </c>
      <c r="E6859">
        <f>INT(D6859/'Peaker Keys'!$B$6)+1</f>
        <v>287</v>
      </c>
      <c r="F6859">
        <f>MOD(D6859,'Peaker Keys'!$B$6)</f>
        <v>12</v>
      </c>
      <c r="G6859" t="str">
        <f>VLOOKUP(E6859,Clustering!$A$6:$B$370,2,FALSE)</f>
        <v>Winter</v>
      </c>
      <c r="H6859">
        <f>IF('Peaker Keys'!$B$29&gt;0,MAX(0,MIN('Peaker Keys'!$B$10,B6859/'Peaker Keys'!$B$29)),0)</f>
        <v>0</v>
      </c>
      <c r="I6859">
        <f>MAX(0,MIN('Peaker Keys'!$B$10,C6859/'Peaker Keys'!$B$30))</f>
        <v>7.9998927763062441E-4</v>
      </c>
      <c r="J6859">
        <f>IF('Peaker Keys'!$B$31=1,H6859,I6859)</f>
        <v>0</v>
      </c>
    </row>
    <row r="6860" spans="1:10" x14ac:dyDescent="0.25">
      <c r="A6860">
        <v>6854</v>
      </c>
      <c r="B6860">
        <v>0</v>
      </c>
      <c r="C6860">
        <v>95.5</v>
      </c>
      <c r="D6860">
        <f>MOD(A6860-1+'Peaker Keys'!$B$7,'Peaker Keys'!$B$5)</f>
        <v>6877</v>
      </c>
      <c r="E6860">
        <f>INT(D6860/'Peaker Keys'!$B$6)+1</f>
        <v>287</v>
      </c>
      <c r="F6860">
        <f>MOD(D6860,'Peaker Keys'!$B$6)</f>
        <v>13</v>
      </c>
      <c r="G6860" t="str">
        <f>VLOOKUP(E6860,Clustering!$A$6:$B$370,2,FALSE)</f>
        <v>Winter</v>
      </c>
      <c r="H6860">
        <f>IF('Peaker Keys'!$B$29&gt;0,MAX(0,MIN('Peaker Keys'!$B$10,B6860/'Peaker Keys'!$B$29)),0)</f>
        <v>0</v>
      </c>
      <c r="I6860">
        <f>MAX(0,MIN('Peaker Keys'!$B$10,C6860/'Peaker Keys'!$B$30))</f>
        <v>7.9998927763062441E-4</v>
      </c>
      <c r="J6860">
        <f>IF('Peaker Keys'!$B$31=1,H6860,I6860)</f>
        <v>0</v>
      </c>
    </row>
    <row r="6861" spans="1:10" x14ac:dyDescent="0.25">
      <c r="A6861">
        <v>6855</v>
      </c>
      <c r="B6861">
        <v>0</v>
      </c>
      <c r="C6861">
        <v>95.5</v>
      </c>
      <c r="D6861">
        <f>MOD(A6861-1+'Peaker Keys'!$B$7,'Peaker Keys'!$B$5)</f>
        <v>6878</v>
      </c>
      <c r="E6861">
        <f>INT(D6861/'Peaker Keys'!$B$6)+1</f>
        <v>287</v>
      </c>
      <c r="F6861">
        <f>MOD(D6861,'Peaker Keys'!$B$6)</f>
        <v>14</v>
      </c>
      <c r="G6861" t="str">
        <f>VLOOKUP(E6861,Clustering!$A$6:$B$370,2,FALSE)</f>
        <v>Winter</v>
      </c>
      <c r="H6861">
        <f>IF('Peaker Keys'!$B$29&gt;0,MAX(0,MIN('Peaker Keys'!$B$10,B6861/'Peaker Keys'!$B$29)),0)</f>
        <v>0</v>
      </c>
      <c r="I6861">
        <f>MAX(0,MIN('Peaker Keys'!$B$10,C6861/'Peaker Keys'!$B$30))</f>
        <v>7.9998927763062441E-4</v>
      </c>
      <c r="J6861">
        <f>IF('Peaker Keys'!$B$31=1,H6861,I6861)</f>
        <v>0</v>
      </c>
    </row>
    <row r="6862" spans="1:10" x14ac:dyDescent="0.25">
      <c r="A6862">
        <v>6856</v>
      </c>
      <c r="B6862">
        <v>0</v>
      </c>
      <c r="C6862">
        <v>98.5</v>
      </c>
      <c r="D6862">
        <f>MOD(A6862-1+'Peaker Keys'!$B$7,'Peaker Keys'!$B$5)</f>
        <v>6879</v>
      </c>
      <c r="E6862">
        <f>INT(D6862/'Peaker Keys'!$B$6)+1</f>
        <v>287</v>
      </c>
      <c r="F6862">
        <f>MOD(D6862,'Peaker Keys'!$B$6)</f>
        <v>15</v>
      </c>
      <c r="G6862" t="str">
        <f>VLOOKUP(E6862,Clustering!$A$6:$B$370,2,FALSE)</f>
        <v>Winter</v>
      </c>
      <c r="H6862">
        <f>IF('Peaker Keys'!$B$29&gt;0,MAX(0,MIN('Peaker Keys'!$B$10,B6862/'Peaker Keys'!$B$29)),0)</f>
        <v>0</v>
      </c>
      <c r="I6862">
        <f>MAX(0,MIN('Peaker Keys'!$B$10,C6862/'Peaker Keys'!$B$30))</f>
        <v>8.2511983085462308E-4</v>
      </c>
      <c r="J6862">
        <f>IF('Peaker Keys'!$B$31=1,H6862,I6862)</f>
        <v>0</v>
      </c>
    </row>
    <row r="6863" spans="1:10" x14ac:dyDescent="0.25">
      <c r="A6863">
        <v>6857</v>
      </c>
      <c r="B6863">
        <v>0</v>
      </c>
      <c r="C6863">
        <v>188.3</v>
      </c>
      <c r="D6863">
        <f>MOD(A6863-1+'Peaker Keys'!$B$7,'Peaker Keys'!$B$5)</f>
        <v>6880</v>
      </c>
      <c r="E6863">
        <f>INT(D6863/'Peaker Keys'!$B$6)+1</f>
        <v>287</v>
      </c>
      <c r="F6863">
        <f>MOD(D6863,'Peaker Keys'!$B$6)</f>
        <v>16</v>
      </c>
      <c r="G6863" t="str">
        <f>VLOOKUP(E6863,Clustering!$A$6:$B$370,2,FALSE)</f>
        <v>Winter</v>
      </c>
      <c r="H6863">
        <f>IF('Peaker Keys'!$B$29&gt;0,MAX(0,MIN('Peaker Keys'!$B$10,B6863/'Peaker Keys'!$B$29)),0)</f>
        <v>0</v>
      </c>
      <c r="I6863">
        <f>MAX(0,MIN('Peaker Keys'!$B$10,C6863/'Peaker Keys'!$B$30))</f>
        <v>1.57736105735965E-3</v>
      </c>
      <c r="J6863">
        <f>IF('Peaker Keys'!$B$31=1,H6863,I6863)</f>
        <v>0</v>
      </c>
    </row>
    <row r="6864" spans="1:10" x14ac:dyDescent="0.25">
      <c r="A6864">
        <v>6858</v>
      </c>
      <c r="B6864">
        <v>0</v>
      </c>
      <c r="C6864">
        <v>736.7</v>
      </c>
      <c r="D6864">
        <f>MOD(A6864-1+'Peaker Keys'!$B$7,'Peaker Keys'!$B$5)</f>
        <v>6881</v>
      </c>
      <c r="E6864">
        <f>INT(D6864/'Peaker Keys'!$B$6)+1</f>
        <v>287</v>
      </c>
      <c r="F6864">
        <f>MOD(D6864,'Peaker Keys'!$B$6)</f>
        <v>17</v>
      </c>
      <c r="G6864" t="str">
        <f>VLOOKUP(E6864,Clustering!$A$6:$B$370,2,FALSE)</f>
        <v>Winter</v>
      </c>
      <c r="H6864">
        <f>IF('Peaker Keys'!$B$29&gt;0,MAX(0,MIN('Peaker Keys'!$B$10,B6864/'Peaker Keys'!$B$29)),0)</f>
        <v>0</v>
      </c>
      <c r="I6864">
        <f>MAX(0,MIN('Peaker Keys'!$B$10,C6864/'Peaker Keys'!$B$30))</f>
        <v>6.1712261867066078E-3</v>
      </c>
      <c r="J6864">
        <f>IF('Peaker Keys'!$B$31=1,H6864,I6864)</f>
        <v>0</v>
      </c>
    </row>
    <row r="6865" spans="1:10" x14ac:dyDescent="0.25">
      <c r="A6865">
        <v>6859</v>
      </c>
      <c r="B6865">
        <v>0</v>
      </c>
      <c r="C6865">
        <v>1721.8</v>
      </c>
      <c r="D6865">
        <f>MOD(A6865-1+'Peaker Keys'!$B$7,'Peaker Keys'!$B$5)</f>
        <v>6882</v>
      </c>
      <c r="E6865">
        <f>INT(D6865/'Peaker Keys'!$B$6)+1</f>
        <v>287</v>
      </c>
      <c r="F6865">
        <f>MOD(D6865,'Peaker Keys'!$B$6)</f>
        <v>18</v>
      </c>
      <c r="G6865" t="str">
        <f>VLOOKUP(E6865,Clustering!$A$6:$B$370,2,FALSE)</f>
        <v>Winter</v>
      </c>
      <c r="H6865">
        <f>IF('Peaker Keys'!$B$29&gt;0,MAX(0,MIN('Peaker Keys'!$B$10,B6865/'Peaker Keys'!$B$29)),0)</f>
        <v>0</v>
      </c>
      <c r="I6865">
        <f>MAX(0,MIN('Peaker Keys'!$B$10,C6865/'Peaker Keys'!$B$30))</f>
        <v>1.4423262180360304E-2</v>
      </c>
      <c r="J6865">
        <f>IF('Peaker Keys'!$B$31=1,H6865,I6865)</f>
        <v>0</v>
      </c>
    </row>
    <row r="6866" spans="1:10" x14ac:dyDescent="0.25">
      <c r="A6866">
        <v>6860</v>
      </c>
      <c r="B6866">
        <v>0</v>
      </c>
      <c r="C6866">
        <v>1145.5999999999999</v>
      </c>
      <c r="D6866">
        <f>MOD(A6866-1+'Peaker Keys'!$B$7,'Peaker Keys'!$B$5)</f>
        <v>6883</v>
      </c>
      <c r="E6866">
        <f>INT(D6866/'Peaker Keys'!$B$6)+1</f>
        <v>287</v>
      </c>
      <c r="F6866">
        <f>MOD(D6866,'Peaker Keys'!$B$6)</f>
        <v>19</v>
      </c>
      <c r="G6866" t="str">
        <f>VLOOKUP(E6866,Clustering!$A$6:$B$370,2,FALSE)</f>
        <v>Winter</v>
      </c>
      <c r="H6866">
        <f>IF('Peaker Keys'!$B$29&gt;0,MAX(0,MIN('Peaker Keys'!$B$10,B6866/'Peaker Keys'!$B$29)),0)</f>
        <v>0</v>
      </c>
      <c r="I6866">
        <f>MAX(0,MIN('Peaker Keys'!$B$10,C6866/'Peaker Keys'!$B$30))</f>
        <v>9.5965205911376257E-3</v>
      </c>
      <c r="J6866">
        <f>IF('Peaker Keys'!$B$31=1,H6866,I6866)</f>
        <v>0</v>
      </c>
    </row>
    <row r="6867" spans="1:10" x14ac:dyDescent="0.25">
      <c r="A6867">
        <v>6861</v>
      </c>
      <c r="B6867">
        <v>0</v>
      </c>
      <c r="C6867">
        <v>159.1</v>
      </c>
      <c r="D6867">
        <f>MOD(A6867-1+'Peaker Keys'!$B$7,'Peaker Keys'!$B$5)</f>
        <v>6884</v>
      </c>
      <c r="E6867">
        <f>INT(D6867/'Peaker Keys'!$B$6)+1</f>
        <v>287</v>
      </c>
      <c r="F6867">
        <f>MOD(D6867,'Peaker Keys'!$B$6)</f>
        <v>20</v>
      </c>
      <c r="G6867" t="str">
        <f>VLOOKUP(E6867,Clustering!$A$6:$B$370,2,FALSE)</f>
        <v>Winter</v>
      </c>
      <c r="H6867">
        <f>IF('Peaker Keys'!$B$29&gt;0,MAX(0,MIN('Peaker Keys'!$B$10,B6867/'Peaker Keys'!$B$29)),0)</f>
        <v>0</v>
      </c>
      <c r="I6867">
        <f>MAX(0,MIN('Peaker Keys'!$B$10,C6867/'Peaker Keys'!$B$30))</f>
        <v>1.3327570059793962E-3</v>
      </c>
      <c r="J6867">
        <f>IF('Peaker Keys'!$B$31=1,H6867,I6867)</f>
        <v>0</v>
      </c>
    </row>
    <row r="6868" spans="1:10" x14ac:dyDescent="0.25">
      <c r="A6868">
        <v>6862</v>
      </c>
      <c r="B6868">
        <v>0</v>
      </c>
      <c r="C6868">
        <v>159.1</v>
      </c>
      <c r="D6868">
        <f>MOD(A6868-1+'Peaker Keys'!$B$7,'Peaker Keys'!$B$5)</f>
        <v>6885</v>
      </c>
      <c r="E6868">
        <f>INT(D6868/'Peaker Keys'!$B$6)+1</f>
        <v>287</v>
      </c>
      <c r="F6868">
        <f>MOD(D6868,'Peaker Keys'!$B$6)</f>
        <v>21</v>
      </c>
      <c r="G6868" t="str">
        <f>VLOOKUP(E6868,Clustering!$A$6:$B$370,2,FALSE)</f>
        <v>Winter</v>
      </c>
      <c r="H6868">
        <f>IF('Peaker Keys'!$B$29&gt;0,MAX(0,MIN('Peaker Keys'!$B$10,B6868/'Peaker Keys'!$B$29)),0)</f>
        <v>0</v>
      </c>
      <c r="I6868">
        <f>MAX(0,MIN('Peaker Keys'!$B$10,C6868/'Peaker Keys'!$B$30))</f>
        <v>1.3327570059793962E-3</v>
      </c>
      <c r="J6868">
        <f>IF('Peaker Keys'!$B$31=1,H6868,I6868)</f>
        <v>0</v>
      </c>
    </row>
    <row r="6869" spans="1:10" x14ac:dyDescent="0.25">
      <c r="A6869">
        <v>6863</v>
      </c>
      <c r="B6869">
        <v>0</v>
      </c>
      <c r="C6869">
        <v>159.1</v>
      </c>
      <c r="D6869">
        <f>MOD(A6869-1+'Peaker Keys'!$B$7,'Peaker Keys'!$B$5)</f>
        <v>6886</v>
      </c>
      <c r="E6869">
        <f>INT(D6869/'Peaker Keys'!$B$6)+1</f>
        <v>287</v>
      </c>
      <c r="F6869">
        <f>MOD(D6869,'Peaker Keys'!$B$6)</f>
        <v>22</v>
      </c>
      <c r="G6869" t="str">
        <f>VLOOKUP(E6869,Clustering!$A$6:$B$370,2,FALSE)</f>
        <v>Winter</v>
      </c>
      <c r="H6869">
        <f>IF('Peaker Keys'!$B$29&gt;0,MAX(0,MIN('Peaker Keys'!$B$10,B6869/'Peaker Keys'!$B$29)),0)</f>
        <v>0</v>
      </c>
      <c r="I6869">
        <f>MAX(0,MIN('Peaker Keys'!$B$10,C6869/'Peaker Keys'!$B$30))</f>
        <v>1.3327570059793962E-3</v>
      </c>
      <c r="J6869">
        <f>IF('Peaker Keys'!$B$31=1,H6869,I6869)</f>
        <v>0</v>
      </c>
    </row>
    <row r="6870" spans="1:10" x14ac:dyDescent="0.25">
      <c r="A6870">
        <v>6864</v>
      </c>
      <c r="B6870">
        <v>0</v>
      </c>
      <c r="C6870">
        <v>159.1</v>
      </c>
      <c r="D6870">
        <f>MOD(A6870-1+'Peaker Keys'!$B$7,'Peaker Keys'!$B$5)</f>
        <v>6887</v>
      </c>
      <c r="E6870">
        <f>INT(D6870/'Peaker Keys'!$B$6)+1</f>
        <v>287</v>
      </c>
      <c r="F6870">
        <f>MOD(D6870,'Peaker Keys'!$B$6)</f>
        <v>23</v>
      </c>
      <c r="G6870" t="str">
        <f>VLOOKUP(E6870,Clustering!$A$6:$B$370,2,FALSE)</f>
        <v>Winter</v>
      </c>
      <c r="H6870">
        <f>IF('Peaker Keys'!$B$29&gt;0,MAX(0,MIN('Peaker Keys'!$B$10,B6870/'Peaker Keys'!$B$29)),0)</f>
        <v>0</v>
      </c>
      <c r="I6870">
        <f>MAX(0,MIN('Peaker Keys'!$B$10,C6870/'Peaker Keys'!$B$30))</f>
        <v>1.3327570059793962E-3</v>
      </c>
      <c r="J6870">
        <f>IF('Peaker Keys'!$B$31=1,H6870,I6870)</f>
        <v>0</v>
      </c>
    </row>
    <row r="6871" spans="1:10" x14ac:dyDescent="0.25">
      <c r="A6871">
        <v>6865</v>
      </c>
      <c r="B6871">
        <v>0</v>
      </c>
      <c r="C6871">
        <v>159.1</v>
      </c>
      <c r="D6871">
        <f>MOD(A6871-1+'Peaker Keys'!$B$7,'Peaker Keys'!$B$5)</f>
        <v>6888</v>
      </c>
      <c r="E6871">
        <f>INT(D6871/'Peaker Keys'!$B$6)+1</f>
        <v>288</v>
      </c>
      <c r="F6871">
        <f>MOD(D6871,'Peaker Keys'!$B$6)</f>
        <v>0</v>
      </c>
      <c r="G6871" t="str">
        <f>VLOOKUP(E6871,Clustering!$A$6:$B$370,2,FALSE)</f>
        <v>Summer</v>
      </c>
      <c r="H6871">
        <f>IF('Peaker Keys'!$B$29&gt;0,MAX(0,MIN('Peaker Keys'!$B$10,B6871/'Peaker Keys'!$B$29)),0)</f>
        <v>0</v>
      </c>
      <c r="I6871">
        <f>MAX(0,MIN('Peaker Keys'!$B$10,C6871/'Peaker Keys'!$B$30))</f>
        <v>1.3327570059793962E-3</v>
      </c>
      <c r="J6871">
        <f>IF('Peaker Keys'!$B$31=1,H6871,I6871)</f>
        <v>0</v>
      </c>
    </row>
    <row r="6872" spans="1:10" x14ac:dyDescent="0.25">
      <c r="A6872">
        <v>6866</v>
      </c>
      <c r="B6872">
        <v>0</v>
      </c>
      <c r="C6872">
        <v>159.1</v>
      </c>
      <c r="D6872">
        <f>MOD(A6872-1+'Peaker Keys'!$B$7,'Peaker Keys'!$B$5)</f>
        <v>6889</v>
      </c>
      <c r="E6872">
        <f>INT(D6872/'Peaker Keys'!$B$6)+1</f>
        <v>288</v>
      </c>
      <c r="F6872">
        <f>MOD(D6872,'Peaker Keys'!$B$6)</f>
        <v>1</v>
      </c>
      <c r="G6872" t="str">
        <f>VLOOKUP(E6872,Clustering!$A$6:$B$370,2,FALSE)</f>
        <v>Summer</v>
      </c>
      <c r="H6872">
        <f>IF('Peaker Keys'!$B$29&gt;0,MAX(0,MIN('Peaker Keys'!$B$10,B6872/'Peaker Keys'!$B$29)),0)</f>
        <v>0</v>
      </c>
      <c r="I6872">
        <f>MAX(0,MIN('Peaker Keys'!$B$10,C6872/'Peaker Keys'!$B$30))</f>
        <v>1.3327570059793962E-3</v>
      </c>
      <c r="J6872">
        <f>IF('Peaker Keys'!$B$31=1,H6872,I6872)</f>
        <v>0</v>
      </c>
    </row>
    <row r="6873" spans="1:10" x14ac:dyDescent="0.25">
      <c r="A6873">
        <v>6867</v>
      </c>
      <c r="B6873">
        <v>0</v>
      </c>
      <c r="C6873">
        <v>141.30000000000001</v>
      </c>
      <c r="D6873">
        <f>MOD(A6873-1+'Peaker Keys'!$B$7,'Peaker Keys'!$B$5)</f>
        <v>6890</v>
      </c>
      <c r="E6873">
        <f>INT(D6873/'Peaker Keys'!$B$6)+1</f>
        <v>288</v>
      </c>
      <c r="F6873">
        <f>MOD(D6873,'Peaker Keys'!$B$6)</f>
        <v>2</v>
      </c>
      <c r="G6873" t="str">
        <f>VLOOKUP(E6873,Clustering!$A$6:$B$370,2,FALSE)</f>
        <v>Summer</v>
      </c>
      <c r="H6873">
        <f>IF('Peaker Keys'!$B$29&gt;0,MAX(0,MIN('Peaker Keys'!$B$10,B6873/'Peaker Keys'!$B$29)),0)</f>
        <v>0</v>
      </c>
      <c r="I6873">
        <f>MAX(0,MIN('Peaker Keys'!$B$10,C6873/'Peaker Keys'!$B$30))</f>
        <v>1.1836490568503375E-3</v>
      </c>
      <c r="J6873">
        <f>IF('Peaker Keys'!$B$31=1,H6873,I6873)</f>
        <v>0</v>
      </c>
    </row>
    <row r="6874" spans="1:10" x14ac:dyDescent="0.25">
      <c r="A6874">
        <v>6868</v>
      </c>
      <c r="B6874">
        <v>0</v>
      </c>
      <c r="C6874">
        <v>130.6</v>
      </c>
      <c r="D6874">
        <f>MOD(A6874-1+'Peaker Keys'!$B$7,'Peaker Keys'!$B$5)</f>
        <v>6891</v>
      </c>
      <c r="E6874">
        <f>INT(D6874/'Peaker Keys'!$B$6)+1</f>
        <v>288</v>
      </c>
      <c r="F6874">
        <f>MOD(D6874,'Peaker Keys'!$B$6)</f>
        <v>3</v>
      </c>
      <c r="G6874" t="str">
        <f>VLOOKUP(E6874,Clustering!$A$6:$B$370,2,FALSE)</f>
        <v>Summer</v>
      </c>
      <c r="H6874">
        <f>IF('Peaker Keys'!$B$29&gt;0,MAX(0,MIN('Peaker Keys'!$B$10,B6874/'Peaker Keys'!$B$29)),0)</f>
        <v>0</v>
      </c>
      <c r="I6874">
        <f>MAX(0,MIN('Peaker Keys'!$B$10,C6874/'Peaker Keys'!$B$30))</f>
        <v>1.0940167503514088E-3</v>
      </c>
      <c r="J6874">
        <f>IF('Peaker Keys'!$B$31=1,H6874,I6874)</f>
        <v>0</v>
      </c>
    </row>
    <row r="6875" spans="1:10" x14ac:dyDescent="0.25">
      <c r="A6875">
        <v>6869</v>
      </c>
      <c r="B6875">
        <v>0</v>
      </c>
      <c r="C6875">
        <v>149.19999999999999</v>
      </c>
      <c r="D6875">
        <f>MOD(A6875-1+'Peaker Keys'!$B$7,'Peaker Keys'!$B$5)</f>
        <v>6892</v>
      </c>
      <c r="E6875">
        <f>INT(D6875/'Peaker Keys'!$B$6)+1</f>
        <v>288</v>
      </c>
      <c r="F6875">
        <f>MOD(D6875,'Peaker Keys'!$B$6)</f>
        <v>4</v>
      </c>
      <c r="G6875" t="str">
        <f>VLOOKUP(E6875,Clustering!$A$6:$B$370,2,FALSE)</f>
        <v>Summer</v>
      </c>
      <c r="H6875">
        <f>IF('Peaker Keys'!$B$29&gt;0,MAX(0,MIN('Peaker Keys'!$B$10,B6875/'Peaker Keys'!$B$29)),0)</f>
        <v>0</v>
      </c>
      <c r="I6875">
        <f>MAX(0,MIN('Peaker Keys'!$B$10,C6875/'Peaker Keys'!$B$30))</f>
        <v>1.2498261803402006E-3</v>
      </c>
      <c r="J6875">
        <f>IF('Peaker Keys'!$B$31=1,H6875,I6875)</f>
        <v>0</v>
      </c>
    </row>
    <row r="6876" spans="1:10" x14ac:dyDescent="0.25">
      <c r="A6876">
        <v>6870</v>
      </c>
      <c r="B6876">
        <v>0</v>
      </c>
      <c r="C6876">
        <v>159.1</v>
      </c>
      <c r="D6876">
        <f>MOD(A6876-1+'Peaker Keys'!$B$7,'Peaker Keys'!$B$5)</f>
        <v>6893</v>
      </c>
      <c r="E6876">
        <f>INT(D6876/'Peaker Keys'!$B$6)+1</f>
        <v>288</v>
      </c>
      <c r="F6876">
        <f>MOD(D6876,'Peaker Keys'!$B$6)</f>
        <v>5</v>
      </c>
      <c r="G6876" t="str">
        <f>VLOOKUP(E6876,Clustering!$A$6:$B$370,2,FALSE)</f>
        <v>Summer</v>
      </c>
      <c r="H6876">
        <f>IF('Peaker Keys'!$B$29&gt;0,MAX(0,MIN('Peaker Keys'!$B$10,B6876/'Peaker Keys'!$B$29)),0)</f>
        <v>0</v>
      </c>
      <c r="I6876">
        <f>MAX(0,MIN('Peaker Keys'!$B$10,C6876/'Peaker Keys'!$B$30))</f>
        <v>1.3327570059793962E-3</v>
      </c>
      <c r="J6876">
        <f>IF('Peaker Keys'!$B$31=1,H6876,I6876)</f>
        <v>0</v>
      </c>
    </row>
    <row r="6877" spans="1:10" x14ac:dyDescent="0.25">
      <c r="A6877">
        <v>6871</v>
      </c>
      <c r="B6877">
        <v>0</v>
      </c>
      <c r="C6877">
        <v>7.2</v>
      </c>
      <c r="D6877">
        <f>MOD(A6877-1+'Peaker Keys'!$B$7,'Peaker Keys'!$B$5)</f>
        <v>6894</v>
      </c>
      <c r="E6877">
        <f>INT(D6877/'Peaker Keys'!$B$6)+1</f>
        <v>288</v>
      </c>
      <c r="F6877">
        <f>MOD(D6877,'Peaker Keys'!$B$6)</f>
        <v>6</v>
      </c>
      <c r="G6877" t="str">
        <f>VLOOKUP(E6877,Clustering!$A$6:$B$370,2,FALSE)</f>
        <v>Summer</v>
      </c>
      <c r="H6877">
        <f>IF('Peaker Keys'!$B$29&gt;0,MAX(0,MIN('Peaker Keys'!$B$10,B6877/'Peaker Keys'!$B$29)),0)</f>
        <v>0</v>
      </c>
      <c r="I6877">
        <f>MAX(0,MIN('Peaker Keys'!$B$10,C6877/'Peaker Keys'!$B$30))</f>
        <v>6.0313327737596817E-5</v>
      </c>
      <c r="J6877">
        <f>IF('Peaker Keys'!$B$31=1,H6877,I6877)</f>
        <v>0</v>
      </c>
    </row>
    <row r="6878" spans="1:10" x14ac:dyDescent="0.25">
      <c r="A6878">
        <v>6872</v>
      </c>
      <c r="B6878">
        <v>0</v>
      </c>
      <c r="C6878">
        <v>7.2</v>
      </c>
      <c r="D6878">
        <f>MOD(A6878-1+'Peaker Keys'!$B$7,'Peaker Keys'!$B$5)</f>
        <v>6895</v>
      </c>
      <c r="E6878">
        <f>INT(D6878/'Peaker Keys'!$B$6)+1</f>
        <v>288</v>
      </c>
      <c r="F6878">
        <f>MOD(D6878,'Peaker Keys'!$B$6)</f>
        <v>7</v>
      </c>
      <c r="G6878" t="str">
        <f>VLOOKUP(E6878,Clustering!$A$6:$B$370,2,FALSE)</f>
        <v>Summer</v>
      </c>
      <c r="H6878">
        <f>IF('Peaker Keys'!$B$29&gt;0,MAX(0,MIN('Peaker Keys'!$B$10,B6878/'Peaker Keys'!$B$29)),0)</f>
        <v>0</v>
      </c>
      <c r="I6878">
        <f>MAX(0,MIN('Peaker Keys'!$B$10,C6878/'Peaker Keys'!$B$30))</f>
        <v>6.0313327737596817E-5</v>
      </c>
      <c r="J6878">
        <f>IF('Peaker Keys'!$B$31=1,H6878,I6878)</f>
        <v>0</v>
      </c>
    </row>
    <row r="6879" spans="1:10" x14ac:dyDescent="0.25">
      <c r="A6879">
        <v>6873</v>
      </c>
      <c r="B6879">
        <v>0</v>
      </c>
      <c r="C6879">
        <v>7.2</v>
      </c>
      <c r="D6879">
        <f>MOD(A6879-1+'Peaker Keys'!$B$7,'Peaker Keys'!$B$5)</f>
        <v>6896</v>
      </c>
      <c r="E6879">
        <f>INT(D6879/'Peaker Keys'!$B$6)+1</f>
        <v>288</v>
      </c>
      <c r="F6879">
        <f>MOD(D6879,'Peaker Keys'!$B$6)</f>
        <v>8</v>
      </c>
      <c r="G6879" t="str">
        <f>VLOOKUP(E6879,Clustering!$A$6:$B$370,2,FALSE)</f>
        <v>Summer</v>
      </c>
      <c r="H6879">
        <f>IF('Peaker Keys'!$B$29&gt;0,MAX(0,MIN('Peaker Keys'!$B$10,B6879/'Peaker Keys'!$B$29)),0)</f>
        <v>0</v>
      </c>
      <c r="I6879">
        <f>MAX(0,MIN('Peaker Keys'!$B$10,C6879/'Peaker Keys'!$B$30))</f>
        <v>6.0313327737596817E-5</v>
      </c>
      <c r="J6879">
        <f>IF('Peaker Keys'!$B$31=1,H6879,I6879)</f>
        <v>0</v>
      </c>
    </row>
    <row r="6880" spans="1:10" x14ac:dyDescent="0.25">
      <c r="A6880">
        <v>6874</v>
      </c>
      <c r="B6880">
        <v>0</v>
      </c>
      <c r="C6880">
        <v>7.2</v>
      </c>
      <c r="D6880">
        <f>MOD(A6880-1+'Peaker Keys'!$B$7,'Peaker Keys'!$B$5)</f>
        <v>6897</v>
      </c>
      <c r="E6880">
        <f>INT(D6880/'Peaker Keys'!$B$6)+1</f>
        <v>288</v>
      </c>
      <c r="F6880">
        <f>MOD(D6880,'Peaker Keys'!$B$6)</f>
        <v>9</v>
      </c>
      <c r="G6880" t="str">
        <f>VLOOKUP(E6880,Clustering!$A$6:$B$370,2,FALSE)</f>
        <v>Summer</v>
      </c>
      <c r="H6880">
        <f>IF('Peaker Keys'!$B$29&gt;0,MAX(0,MIN('Peaker Keys'!$B$10,B6880/'Peaker Keys'!$B$29)),0)</f>
        <v>0</v>
      </c>
      <c r="I6880">
        <f>MAX(0,MIN('Peaker Keys'!$B$10,C6880/'Peaker Keys'!$B$30))</f>
        <v>6.0313327737596817E-5</v>
      </c>
      <c r="J6880">
        <f>IF('Peaker Keys'!$B$31=1,H6880,I6880)</f>
        <v>0</v>
      </c>
    </row>
    <row r="6881" spans="1:10" x14ac:dyDescent="0.25">
      <c r="A6881">
        <v>6875</v>
      </c>
      <c r="B6881">
        <v>0</v>
      </c>
      <c r="C6881">
        <v>7.2</v>
      </c>
      <c r="D6881">
        <f>MOD(A6881-1+'Peaker Keys'!$B$7,'Peaker Keys'!$B$5)</f>
        <v>6898</v>
      </c>
      <c r="E6881">
        <f>INT(D6881/'Peaker Keys'!$B$6)+1</f>
        <v>288</v>
      </c>
      <c r="F6881">
        <f>MOD(D6881,'Peaker Keys'!$B$6)</f>
        <v>10</v>
      </c>
      <c r="G6881" t="str">
        <f>VLOOKUP(E6881,Clustering!$A$6:$B$370,2,FALSE)</f>
        <v>Summer</v>
      </c>
      <c r="H6881">
        <f>IF('Peaker Keys'!$B$29&gt;0,MAX(0,MIN('Peaker Keys'!$B$10,B6881/'Peaker Keys'!$B$29)),0)</f>
        <v>0</v>
      </c>
      <c r="I6881">
        <f>MAX(0,MIN('Peaker Keys'!$B$10,C6881/'Peaker Keys'!$B$30))</f>
        <v>6.0313327737596817E-5</v>
      </c>
      <c r="J6881">
        <f>IF('Peaker Keys'!$B$31=1,H6881,I6881)</f>
        <v>0</v>
      </c>
    </row>
    <row r="6882" spans="1:10" x14ac:dyDescent="0.25">
      <c r="A6882">
        <v>6876</v>
      </c>
      <c r="B6882">
        <v>0</v>
      </c>
      <c r="C6882">
        <v>7.2</v>
      </c>
      <c r="D6882">
        <f>MOD(A6882-1+'Peaker Keys'!$B$7,'Peaker Keys'!$B$5)</f>
        <v>6899</v>
      </c>
      <c r="E6882">
        <f>INT(D6882/'Peaker Keys'!$B$6)+1</f>
        <v>288</v>
      </c>
      <c r="F6882">
        <f>MOD(D6882,'Peaker Keys'!$B$6)</f>
        <v>11</v>
      </c>
      <c r="G6882" t="str">
        <f>VLOOKUP(E6882,Clustering!$A$6:$B$370,2,FALSE)</f>
        <v>Summer</v>
      </c>
      <c r="H6882">
        <f>IF('Peaker Keys'!$B$29&gt;0,MAX(0,MIN('Peaker Keys'!$B$10,B6882/'Peaker Keys'!$B$29)),0)</f>
        <v>0</v>
      </c>
      <c r="I6882">
        <f>MAX(0,MIN('Peaker Keys'!$B$10,C6882/'Peaker Keys'!$B$30))</f>
        <v>6.0313327737596817E-5</v>
      </c>
      <c r="J6882">
        <f>IF('Peaker Keys'!$B$31=1,H6882,I6882)</f>
        <v>0</v>
      </c>
    </row>
    <row r="6883" spans="1:10" x14ac:dyDescent="0.25">
      <c r="A6883">
        <v>6877</v>
      </c>
      <c r="B6883">
        <v>0</v>
      </c>
      <c r="C6883">
        <v>7.2</v>
      </c>
      <c r="D6883">
        <f>MOD(A6883-1+'Peaker Keys'!$B$7,'Peaker Keys'!$B$5)</f>
        <v>6900</v>
      </c>
      <c r="E6883">
        <f>INT(D6883/'Peaker Keys'!$B$6)+1</f>
        <v>288</v>
      </c>
      <c r="F6883">
        <f>MOD(D6883,'Peaker Keys'!$B$6)</f>
        <v>12</v>
      </c>
      <c r="G6883" t="str">
        <f>VLOOKUP(E6883,Clustering!$A$6:$B$370,2,FALSE)</f>
        <v>Summer</v>
      </c>
      <c r="H6883">
        <f>IF('Peaker Keys'!$B$29&gt;0,MAX(0,MIN('Peaker Keys'!$B$10,B6883/'Peaker Keys'!$B$29)),0)</f>
        <v>0</v>
      </c>
      <c r="I6883">
        <f>MAX(0,MIN('Peaker Keys'!$B$10,C6883/'Peaker Keys'!$B$30))</f>
        <v>6.0313327737596817E-5</v>
      </c>
      <c r="J6883">
        <f>IF('Peaker Keys'!$B$31=1,H6883,I6883)</f>
        <v>0</v>
      </c>
    </row>
    <row r="6884" spans="1:10" x14ac:dyDescent="0.25">
      <c r="A6884">
        <v>6878</v>
      </c>
      <c r="B6884">
        <v>0</v>
      </c>
      <c r="C6884">
        <v>7.2</v>
      </c>
      <c r="D6884">
        <f>MOD(A6884-1+'Peaker Keys'!$B$7,'Peaker Keys'!$B$5)</f>
        <v>6901</v>
      </c>
      <c r="E6884">
        <f>INT(D6884/'Peaker Keys'!$B$6)+1</f>
        <v>288</v>
      </c>
      <c r="F6884">
        <f>MOD(D6884,'Peaker Keys'!$B$6)</f>
        <v>13</v>
      </c>
      <c r="G6884" t="str">
        <f>VLOOKUP(E6884,Clustering!$A$6:$B$370,2,FALSE)</f>
        <v>Summer</v>
      </c>
      <c r="H6884">
        <f>IF('Peaker Keys'!$B$29&gt;0,MAX(0,MIN('Peaker Keys'!$B$10,B6884/'Peaker Keys'!$B$29)),0)</f>
        <v>0</v>
      </c>
      <c r="I6884">
        <f>MAX(0,MIN('Peaker Keys'!$B$10,C6884/'Peaker Keys'!$B$30))</f>
        <v>6.0313327737596817E-5</v>
      </c>
      <c r="J6884">
        <f>IF('Peaker Keys'!$B$31=1,H6884,I6884)</f>
        <v>0</v>
      </c>
    </row>
    <row r="6885" spans="1:10" x14ac:dyDescent="0.25">
      <c r="A6885">
        <v>6879</v>
      </c>
      <c r="B6885">
        <v>0</v>
      </c>
      <c r="C6885">
        <v>7.2</v>
      </c>
      <c r="D6885">
        <f>MOD(A6885-1+'Peaker Keys'!$B$7,'Peaker Keys'!$B$5)</f>
        <v>6902</v>
      </c>
      <c r="E6885">
        <f>INT(D6885/'Peaker Keys'!$B$6)+1</f>
        <v>288</v>
      </c>
      <c r="F6885">
        <f>MOD(D6885,'Peaker Keys'!$B$6)</f>
        <v>14</v>
      </c>
      <c r="G6885" t="str">
        <f>VLOOKUP(E6885,Clustering!$A$6:$B$370,2,FALSE)</f>
        <v>Summer</v>
      </c>
      <c r="H6885">
        <f>IF('Peaker Keys'!$B$29&gt;0,MAX(0,MIN('Peaker Keys'!$B$10,B6885/'Peaker Keys'!$B$29)),0)</f>
        <v>0</v>
      </c>
      <c r="I6885">
        <f>MAX(0,MIN('Peaker Keys'!$B$10,C6885/'Peaker Keys'!$B$30))</f>
        <v>6.0313327737596817E-5</v>
      </c>
      <c r="J6885">
        <f>IF('Peaker Keys'!$B$31=1,H6885,I6885)</f>
        <v>0</v>
      </c>
    </row>
    <row r="6886" spans="1:10" x14ac:dyDescent="0.25">
      <c r="A6886">
        <v>6880</v>
      </c>
      <c r="B6886">
        <v>0</v>
      </c>
      <c r="C6886">
        <v>41.8</v>
      </c>
      <c r="D6886">
        <f>MOD(A6886-1+'Peaker Keys'!$B$7,'Peaker Keys'!$B$5)</f>
        <v>6903</v>
      </c>
      <c r="E6886">
        <f>INT(D6886/'Peaker Keys'!$B$6)+1</f>
        <v>288</v>
      </c>
      <c r="F6886">
        <f>MOD(D6886,'Peaker Keys'!$B$6)</f>
        <v>15</v>
      </c>
      <c r="G6886" t="str">
        <f>VLOOKUP(E6886,Clustering!$A$6:$B$370,2,FALSE)</f>
        <v>Summer</v>
      </c>
      <c r="H6886">
        <f>IF('Peaker Keys'!$B$29&gt;0,MAX(0,MIN('Peaker Keys'!$B$10,B6886/'Peaker Keys'!$B$29)),0)</f>
        <v>0</v>
      </c>
      <c r="I6886">
        <f>MAX(0,MIN('Peaker Keys'!$B$10,C6886/'Peaker Keys'!$B$30))</f>
        <v>3.5015237492104815E-4</v>
      </c>
      <c r="J6886">
        <f>IF('Peaker Keys'!$B$31=1,H6886,I6886)</f>
        <v>0</v>
      </c>
    </row>
    <row r="6887" spans="1:10" x14ac:dyDescent="0.25">
      <c r="A6887">
        <v>6881</v>
      </c>
      <c r="B6887">
        <v>0</v>
      </c>
      <c r="C6887">
        <v>159.1</v>
      </c>
      <c r="D6887">
        <f>MOD(A6887-1+'Peaker Keys'!$B$7,'Peaker Keys'!$B$5)</f>
        <v>6904</v>
      </c>
      <c r="E6887">
        <f>INT(D6887/'Peaker Keys'!$B$6)+1</f>
        <v>288</v>
      </c>
      <c r="F6887">
        <f>MOD(D6887,'Peaker Keys'!$B$6)</f>
        <v>16</v>
      </c>
      <c r="G6887" t="str">
        <f>VLOOKUP(E6887,Clustering!$A$6:$B$370,2,FALSE)</f>
        <v>Summer</v>
      </c>
      <c r="H6887">
        <f>IF('Peaker Keys'!$B$29&gt;0,MAX(0,MIN('Peaker Keys'!$B$10,B6887/'Peaker Keys'!$B$29)),0)</f>
        <v>0</v>
      </c>
      <c r="I6887">
        <f>MAX(0,MIN('Peaker Keys'!$B$10,C6887/'Peaker Keys'!$B$30))</f>
        <v>1.3327570059793962E-3</v>
      </c>
      <c r="J6887">
        <f>IF('Peaker Keys'!$B$31=1,H6887,I6887)</f>
        <v>0</v>
      </c>
    </row>
    <row r="6888" spans="1:10" x14ac:dyDescent="0.25">
      <c r="A6888">
        <v>6882</v>
      </c>
      <c r="B6888">
        <v>0</v>
      </c>
      <c r="C6888">
        <v>159.1</v>
      </c>
      <c r="D6888">
        <f>MOD(A6888-1+'Peaker Keys'!$B$7,'Peaker Keys'!$B$5)</f>
        <v>6905</v>
      </c>
      <c r="E6888">
        <f>INT(D6888/'Peaker Keys'!$B$6)+1</f>
        <v>288</v>
      </c>
      <c r="F6888">
        <f>MOD(D6888,'Peaker Keys'!$B$6)</f>
        <v>17</v>
      </c>
      <c r="G6888" t="str">
        <f>VLOOKUP(E6888,Clustering!$A$6:$B$370,2,FALSE)</f>
        <v>Summer</v>
      </c>
      <c r="H6888">
        <f>IF('Peaker Keys'!$B$29&gt;0,MAX(0,MIN('Peaker Keys'!$B$10,B6888/'Peaker Keys'!$B$29)),0)</f>
        <v>0</v>
      </c>
      <c r="I6888">
        <f>MAX(0,MIN('Peaker Keys'!$B$10,C6888/'Peaker Keys'!$B$30))</f>
        <v>1.3327570059793962E-3</v>
      </c>
      <c r="J6888">
        <f>IF('Peaker Keys'!$B$31=1,H6888,I6888)</f>
        <v>0</v>
      </c>
    </row>
    <row r="6889" spans="1:10" x14ac:dyDescent="0.25">
      <c r="A6889">
        <v>6883</v>
      </c>
      <c r="B6889">
        <v>0</v>
      </c>
      <c r="C6889">
        <v>334.4</v>
      </c>
      <c r="D6889">
        <f>MOD(A6889-1+'Peaker Keys'!$B$7,'Peaker Keys'!$B$5)</f>
        <v>6906</v>
      </c>
      <c r="E6889">
        <f>INT(D6889/'Peaker Keys'!$B$6)+1</f>
        <v>288</v>
      </c>
      <c r="F6889">
        <f>MOD(D6889,'Peaker Keys'!$B$6)</f>
        <v>18</v>
      </c>
      <c r="G6889" t="str">
        <f>VLOOKUP(E6889,Clustering!$A$6:$B$370,2,FALSE)</f>
        <v>Summer</v>
      </c>
      <c r="H6889">
        <f>IF('Peaker Keys'!$B$29&gt;0,MAX(0,MIN('Peaker Keys'!$B$10,B6889/'Peaker Keys'!$B$29)),0)</f>
        <v>0</v>
      </c>
      <c r="I6889">
        <f>MAX(0,MIN('Peaker Keys'!$B$10,C6889/'Peaker Keys'!$B$30))</f>
        <v>2.8012189993683852E-3</v>
      </c>
      <c r="J6889">
        <f>IF('Peaker Keys'!$B$31=1,H6889,I6889)</f>
        <v>0</v>
      </c>
    </row>
    <row r="6890" spans="1:10" x14ac:dyDescent="0.25">
      <c r="A6890">
        <v>6884</v>
      </c>
      <c r="B6890">
        <v>0</v>
      </c>
      <c r="C6890">
        <v>334.4</v>
      </c>
      <c r="D6890">
        <f>MOD(A6890-1+'Peaker Keys'!$B$7,'Peaker Keys'!$B$5)</f>
        <v>6907</v>
      </c>
      <c r="E6890">
        <f>INT(D6890/'Peaker Keys'!$B$6)+1</f>
        <v>288</v>
      </c>
      <c r="F6890">
        <f>MOD(D6890,'Peaker Keys'!$B$6)</f>
        <v>19</v>
      </c>
      <c r="G6890" t="str">
        <f>VLOOKUP(E6890,Clustering!$A$6:$B$370,2,FALSE)</f>
        <v>Summer</v>
      </c>
      <c r="H6890">
        <f>IF('Peaker Keys'!$B$29&gt;0,MAX(0,MIN('Peaker Keys'!$B$10,B6890/'Peaker Keys'!$B$29)),0)</f>
        <v>0</v>
      </c>
      <c r="I6890">
        <f>MAX(0,MIN('Peaker Keys'!$B$10,C6890/'Peaker Keys'!$B$30))</f>
        <v>2.8012189993683852E-3</v>
      </c>
      <c r="J6890">
        <f>IF('Peaker Keys'!$B$31=1,H6890,I6890)</f>
        <v>0</v>
      </c>
    </row>
    <row r="6891" spans="1:10" x14ac:dyDescent="0.25">
      <c r="A6891">
        <v>6885</v>
      </c>
      <c r="B6891">
        <v>0</v>
      </c>
      <c r="C6891">
        <v>334.4</v>
      </c>
      <c r="D6891">
        <f>MOD(A6891-1+'Peaker Keys'!$B$7,'Peaker Keys'!$B$5)</f>
        <v>6908</v>
      </c>
      <c r="E6891">
        <f>INT(D6891/'Peaker Keys'!$B$6)+1</f>
        <v>288</v>
      </c>
      <c r="F6891">
        <f>MOD(D6891,'Peaker Keys'!$B$6)</f>
        <v>20</v>
      </c>
      <c r="G6891" t="str">
        <f>VLOOKUP(E6891,Clustering!$A$6:$B$370,2,FALSE)</f>
        <v>Summer</v>
      </c>
      <c r="H6891">
        <f>IF('Peaker Keys'!$B$29&gt;0,MAX(0,MIN('Peaker Keys'!$B$10,B6891/'Peaker Keys'!$B$29)),0)</f>
        <v>0</v>
      </c>
      <c r="I6891">
        <f>MAX(0,MIN('Peaker Keys'!$B$10,C6891/'Peaker Keys'!$B$30))</f>
        <v>2.8012189993683852E-3</v>
      </c>
      <c r="J6891">
        <f>IF('Peaker Keys'!$B$31=1,H6891,I6891)</f>
        <v>0</v>
      </c>
    </row>
    <row r="6892" spans="1:10" x14ac:dyDescent="0.25">
      <c r="A6892">
        <v>6886</v>
      </c>
      <c r="B6892">
        <v>0</v>
      </c>
      <c r="C6892">
        <v>246.7</v>
      </c>
      <c r="D6892">
        <f>MOD(A6892-1+'Peaker Keys'!$B$7,'Peaker Keys'!$B$5)</f>
        <v>6909</v>
      </c>
      <c r="E6892">
        <f>INT(D6892/'Peaker Keys'!$B$6)+1</f>
        <v>288</v>
      </c>
      <c r="F6892">
        <f>MOD(D6892,'Peaker Keys'!$B$6)</f>
        <v>21</v>
      </c>
      <c r="G6892" t="str">
        <f>VLOOKUP(E6892,Clustering!$A$6:$B$370,2,FALSE)</f>
        <v>Summer</v>
      </c>
      <c r="H6892">
        <f>IF('Peaker Keys'!$B$29&gt;0,MAX(0,MIN('Peaker Keys'!$B$10,B6892/'Peaker Keys'!$B$29)),0)</f>
        <v>0</v>
      </c>
      <c r="I6892">
        <f>MAX(0,MIN('Peaker Keys'!$B$10,C6892/'Peaker Keys'!$B$30))</f>
        <v>2.0665691601201575E-3</v>
      </c>
      <c r="J6892">
        <f>IF('Peaker Keys'!$B$31=1,H6892,I6892)</f>
        <v>0</v>
      </c>
    </row>
    <row r="6893" spans="1:10" x14ac:dyDescent="0.25">
      <c r="A6893">
        <v>6887</v>
      </c>
      <c r="B6893">
        <v>0</v>
      </c>
      <c r="C6893">
        <v>159.1</v>
      </c>
      <c r="D6893">
        <f>MOD(A6893-1+'Peaker Keys'!$B$7,'Peaker Keys'!$B$5)</f>
        <v>6910</v>
      </c>
      <c r="E6893">
        <f>INT(D6893/'Peaker Keys'!$B$6)+1</f>
        <v>288</v>
      </c>
      <c r="F6893">
        <f>MOD(D6893,'Peaker Keys'!$B$6)</f>
        <v>22</v>
      </c>
      <c r="G6893" t="str">
        <f>VLOOKUP(E6893,Clustering!$A$6:$B$370,2,FALSE)</f>
        <v>Summer</v>
      </c>
      <c r="H6893">
        <f>IF('Peaker Keys'!$B$29&gt;0,MAX(0,MIN('Peaker Keys'!$B$10,B6893/'Peaker Keys'!$B$29)),0)</f>
        <v>0</v>
      </c>
      <c r="I6893">
        <f>MAX(0,MIN('Peaker Keys'!$B$10,C6893/'Peaker Keys'!$B$30))</f>
        <v>1.3327570059793962E-3</v>
      </c>
      <c r="J6893">
        <f>IF('Peaker Keys'!$B$31=1,H6893,I6893)</f>
        <v>0</v>
      </c>
    </row>
    <row r="6894" spans="1:10" x14ac:dyDescent="0.25">
      <c r="A6894">
        <v>6888</v>
      </c>
      <c r="B6894">
        <v>0</v>
      </c>
      <c r="C6894">
        <v>159.1</v>
      </c>
      <c r="D6894">
        <f>MOD(A6894-1+'Peaker Keys'!$B$7,'Peaker Keys'!$B$5)</f>
        <v>6911</v>
      </c>
      <c r="E6894">
        <f>INT(D6894/'Peaker Keys'!$B$6)+1</f>
        <v>288</v>
      </c>
      <c r="F6894">
        <f>MOD(D6894,'Peaker Keys'!$B$6)</f>
        <v>23</v>
      </c>
      <c r="G6894" t="str">
        <f>VLOOKUP(E6894,Clustering!$A$6:$B$370,2,FALSE)</f>
        <v>Summer</v>
      </c>
      <c r="H6894">
        <f>IF('Peaker Keys'!$B$29&gt;0,MAX(0,MIN('Peaker Keys'!$B$10,B6894/'Peaker Keys'!$B$29)),0)</f>
        <v>0</v>
      </c>
      <c r="I6894">
        <f>MAX(0,MIN('Peaker Keys'!$B$10,C6894/'Peaker Keys'!$B$30))</f>
        <v>1.3327570059793962E-3</v>
      </c>
      <c r="J6894">
        <f>IF('Peaker Keys'!$B$31=1,H6894,I6894)</f>
        <v>0</v>
      </c>
    </row>
    <row r="6895" spans="1:10" x14ac:dyDescent="0.25">
      <c r="A6895">
        <v>6889</v>
      </c>
      <c r="B6895">
        <v>0</v>
      </c>
      <c r="C6895">
        <v>159.1</v>
      </c>
      <c r="D6895">
        <f>MOD(A6895-1+'Peaker Keys'!$B$7,'Peaker Keys'!$B$5)</f>
        <v>6912</v>
      </c>
      <c r="E6895">
        <f>INT(D6895/'Peaker Keys'!$B$6)+1</f>
        <v>289</v>
      </c>
      <c r="F6895">
        <f>MOD(D6895,'Peaker Keys'!$B$6)</f>
        <v>0</v>
      </c>
      <c r="G6895" t="str">
        <f>VLOOKUP(E6895,Clustering!$A$6:$B$370,2,FALSE)</f>
        <v>Fall</v>
      </c>
      <c r="H6895">
        <f>IF('Peaker Keys'!$B$29&gt;0,MAX(0,MIN('Peaker Keys'!$B$10,B6895/'Peaker Keys'!$B$29)),0)</f>
        <v>0</v>
      </c>
      <c r="I6895">
        <f>MAX(0,MIN('Peaker Keys'!$B$10,C6895/'Peaker Keys'!$B$30))</f>
        <v>1.3327570059793962E-3</v>
      </c>
      <c r="J6895">
        <f>IF('Peaker Keys'!$B$31=1,H6895,I6895)</f>
        <v>0</v>
      </c>
    </row>
    <row r="6896" spans="1:10" x14ac:dyDescent="0.25">
      <c r="A6896">
        <v>6890</v>
      </c>
      <c r="B6896">
        <v>0</v>
      </c>
      <c r="C6896">
        <v>159.1</v>
      </c>
      <c r="D6896">
        <f>MOD(A6896-1+'Peaker Keys'!$B$7,'Peaker Keys'!$B$5)</f>
        <v>6913</v>
      </c>
      <c r="E6896">
        <f>INT(D6896/'Peaker Keys'!$B$6)+1</f>
        <v>289</v>
      </c>
      <c r="F6896">
        <f>MOD(D6896,'Peaker Keys'!$B$6)</f>
        <v>1</v>
      </c>
      <c r="G6896" t="str">
        <f>VLOOKUP(E6896,Clustering!$A$6:$B$370,2,FALSE)</f>
        <v>Fall</v>
      </c>
      <c r="H6896">
        <f>IF('Peaker Keys'!$B$29&gt;0,MAX(0,MIN('Peaker Keys'!$B$10,B6896/'Peaker Keys'!$B$29)),0)</f>
        <v>0</v>
      </c>
      <c r="I6896">
        <f>MAX(0,MIN('Peaker Keys'!$B$10,C6896/'Peaker Keys'!$B$30))</f>
        <v>1.3327570059793962E-3</v>
      </c>
      <c r="J6896">
        <f>IF('Peaker Keys'!$B$31=1,H6896,I6896)</f>
        <v>0</v>
      </c>
    </row>
    <row r="6897" spans="1:10" x14ac:dyDescent="0.25">
      <c r="A6897">
        <v>6891</v>
      </c>
      <c r="B6897">
        <v>0</v>
      </c>
      <c r="C6897">
        <v>159.1</v>
      </c>
      <c r="D6897">
        <f>MOD(A6897-1+'Peaker Keys'!$B$7,'Peaker Keys'!$B$5)</f>
        <v>6914</v>
      </c>
      <c r="E6897">
        <f>INT(D6897/'Peaker Keys'!$B$6)+1</f>
        <v>289</v>
      </c>
      <c r="F6897">
        <f>MOD(D6897,'Peaker Keys'!$B$6)</f>
        <v>2</v>
      </c>
      <c r="G6897" t="str">
        <f>VLOOKUP(E6897,Clustering!$A$6:$B$370,2,FALSE)</f>
        <v>Fall</v>
      </c>
      <c r="H6897">
        <f>IF('Peaker Keys'!$B$29&gt;0,MAX(0,MIN('Peaker Keys'!$B$10,B6897/'Peaker Keys'!$B$29)),0)</f>
        <v>0</v>
      </c>
      <c r="I6897">
        <f>MAX(0,MIN('Peaker Keys'!$B$10,C6897/'Peaker Keys'!$B$30))</f>
        <v>1.3327570059793962E-3</v>
      </c>
      <c r="J6897">
        <f>IF('Peaker Keys'!$B$31=1,H6897,I6897)</f>
        <v>0</v>
      </c>
    </row>
    <row r="6898" spans="1:10" x14ac:dyDescent="0.25">
      <c r="A6898">
        <v>6892</v>
      </c>
      <c r="B6898">
        <v>0</v>
      </c>
      <c r="C6898">
        <v>150.80000000000001</v>
      </c>
      <c r="D6898">
        <f>MOD(A6898-1+'Peaker Keys'!$B$7,'Peaker Keys'!$B$5)</f>
        <v>6915</v>
      </c>
      <c r="E6898">
        <f>INT(D6898/'Peaker Keys'!$B$6)+1</f>
        <v>289</v>
      </c>
      <c r="F6898">
        <f>MOD(D6898,'Peaker Keys'!$B$6)</f>
        <v>3</v>
      </c>
      <c r="G6898" t="str">
        <f>VLOOKUP(E6898,Clustering!$A$6:$B$370,2,FALSE)</f>
        <v>Fall</v>
      </c>
      <c r="H6898">
        <f>IF('Peaker Keys'!$B$29&gt;0,MAX(0,MIN('Peaker Keys'!$B$10,B6898/'Peaker Keys'!$B$29)),0)</f>
        <v>0</v>
      </c>
      <c r="I6898">
        <f>MAX(0,MIN('Peaker Keys'!$B$10,C6898/'Peaker Keys'!$B$30))</f>
        <v>1.2632291420596666E-3</v>
      </c>
      <c r="J6898">
        <f>IF('Peaker Keys'!$B$31=1,H6898,I6898)</f>
        <v>0</v>
      </c>
    </row>
    <row r="6899" spans="1:10" x14ac:dyDescent="0.25">
      <c r="A6899">
        <v>6893</v>
      </c>
      <c r="B6899">
        <v>0</v>
      </c>
      <c r="C6899">
        <v>139.5</v>
      </c>
      <c r="D6899">
        <f>MOD(A6899-1+'Peaker Keys'!$B$7,'Peaker Keys'!$B$5)</f>
        <v>6916</v>
      </c>
      <c r="E6899">
        <f>INT(D6899/'Peaker Keys'!$B$6)+1</f>
        <v>289</v>
      </c>
      <c r="F6899">
        <f>MOD(D6899,'Peaker Keys'!$B$6)</f>
        <v>4</v>
      </c>
      <c r="G6899" t="str">
        <f>VLOOKUP(E6899,Clustering!$A$6:$B$370,2,FALSE)</f>
        <v>Fall</v>
      </c>
      <c r="H6899">
        <f>IF('Peaker Keys'!$B$29&gt;0,MAX(0,MIN('Peaker Keys'!$B$10,B6899/'Peaker Keys'!$B$29)),0)</f>
        <v>0</v>
      </c>
      <c r="I6899">
        <f>MAX(0,MIN('Peaker Keys'!$B$10,C6899/'Peaker Keys'!$B$30))</f>
        <v>1.1685707249159383E-3</v>
      </c>
      <c r="J6899">
        <f>IF('Peaker Keys'!$B$31=1,H6899,I6899)</f>
        <v>0</v>
      </c>
    </row>
    <row r="6900" spans="1:10" x14ac:dyDescent="0.25">
      <c r="A6900">
        <v>6894</v>
      </c>
      <c r="B6900">
        <v>0</v>
      </c>
      <c r="C6900">
        <v>146</v>
      </c>
      <c r="D6900">
        <f>MOD(A6900-1+'Peaker Keys'!$B$7,'Peaker Keys'!$B$5)</f>
        <v>6917</v>
      </c>
      <c r="E6900">
        <f>INT(D6900/'Peaker Keys'!$B$6)+1</f>
        <v>289</v>
      </c>
      <c r="F6900">
        <f>MOD(D6900,'Peaker Keys'!$B$6)</f>
        <v>5</v>
      </c>
      <c r="G6900" t="str">
        <f>VLOOKUP(E6900,Clustering!$A$6:$B$370,2,FALSE)</f>
        <v>Fall</v>
      </c>
      <c r="H6900">
        <f>IF('Peaker Keys'!$B$29&gt;0,MAX(0,MIN('Peaker Keys'!$B$10,B6900/'Peaker Keys'!$B$29)),0)</f>
        <v>0</v>
      </c>
      <c r="I6900">
        <f>MAX(0,MIN('Peaker Keys'!$B$10,C6900/'Peaker Keys'!$B$30))</f>
        <v>1.2230202569012687E-3</v>
      </c>
      <c r="J6900">
        <f>IF('Peaker Keys'!$B$31=1,H6900,I6900)</f>
        <v>0</v>
      </c>
    </row>
    <row r="6901" spans="1:10" x14ac:dyDescent="0.25">
      <c r="A6901">
        <v>6895</v>
      </c>
      <c r="B6901">
        <v>0</v>
      </c>
      <c r="C6901">
        <v>154.5</v>
      </c>
      <c r="D6901">
        <f>MOD(A6901-1+'Peaker Keys'!$B$7,'Peaker Keys'!$B$5)</f>
        <v>6918</v>
      </c>
      <c r="E6901">
        <f>INT(D6901/'Peaker Keys'!$B$6)+1</f>
        <v>289</v>
      </c>
      <c r="F6901">
        <f>MOD(D6901,'Peaker Keys'!$B$6)</f>
        <v>6</v>
      </c>
      <c r="G6901" t="str">
        <f>VLOOKUP(E6901,Clustering!$A$6:$B$370,2,FALSE)</f>
        <v>Fall</v>
      </c>
      <c r="H6901">
        <f>IF('Peaker Keys'!$B$29&gt;0,MAX(0,MIN('Peaker Keys'!$B$10,B6901/'Peaker Keys'!$B$29)),0)</f>
        <v>0</v>
      </c>
      <c r="I6901">
        <f>MAX(0,MIN('Peaker Keys'!$B$10,C6901/'Peaker Keys'!$B$30))</f>
        <v>1.2942234910359317E-3</v>
      </c>
      <c r="J6901">
        <f>IF('Peaker Keys'!$B$31=1,H6901,I6901)</f>
        <v>0</v>
      </c>
    </row>
    <row r="6902" spans="1:10" x14ac:dyDescent="0.25">
      <c r="A6902">
        <v>6896</v>
      </c>
      <c r="B6902">
        <v>0</v>
      </c>
      <c r="C6902">
        <v>95.5</v>
      </c>
      <c r="D6902">
        <f>MOD(A6902-1+'Peaker Keys'!$B$7,'Peaker Keys'!$B$5)</f>
        <v>6919</v>
      </c>
      <c r="E6902">
        <f>INT(D6902/'Peaker Keys'!$B$6)+1</f>
        <v>289</v>
      </c>
      <c r="F6902">
        <f>MOD(D6902,'Peaker Keys'!$B$6)</f>
        <v>7</v>
      </c>
      <c r="G6902" t="str">
        <f>VLOOKUP(E6902,Clustering!$A$6:$B$370,2,FALSE)</f>
        <v>Fall</v>
      </c>
      <c r="H6902">
        <f>IF('Peaker Keys'!$B$29&gt;0,MAX(0,MIN('Peaker Keys'!$B$10,B6902/'Peaker Keys'!$B$29)),0)</f>
        <v>0</v>
      </c>
      <c r="I6902">
        <f>MAX(0,MIN('Peaker Keys'!$B$10,C6902/'Peaker Keys'!$B$30))</f>
        <v>7.9998927763062441E-4</v>
      </c>
      <c r="J6902">
        <f>IF('Peaker Keys'!$B$31=1,H6902,I6902)</f>
        <v>0</v>
      </c>
    </row>
    <row r="6903" spans="1:10" x14ac:dyDescent="0.25">
      <c r="A6903">
        <v>6897</v>
      </c>
      <c r="B6903">
        <v>0</v>
      </c>
      <c r="C6903">
        <v>95.5</v>
      </c>
      <c r="D6903">
        <f>MOD(A6903-1+'Peaker Keys'!$B$7,'Peaker Keys'!$B$5)</f>
        <v>6920</v>
      </c>
      <c r="E6903">
        <f>INT(D6903/'Peaker Keys'!$B$6)+1</f>
        <v>289</v>
      </c>
      <c r="F6903">
        <f>MOD(D6903,'Peaker Keys'!$B$6)</f>
        <v>8</v>
      </c>
      <c r="G6903" t="str">
        <f>VLOOKUP(E6903,Clustering!$A$6:$B$370,2,FALSE)</f>
        <v>Fall</v>
      </c>
      <c r="H6903">
        <f>IF('Peaker Keys'!$B$29&gt;0,MAX(0,MIN('Peaker Keys'!$B$10,B6903/'Peaker Keys'!$B$29)),0)</f>
        <v>0</v>
      </c>
      <c r="I6903">
        <f>MAX(0,MIN('Peaker Keys'!$B$10,C6903/'Peaker Keys'!$B$30))</f>
        <v>7.9998927763062441E-4</v>
      </c>
      <c r="J6903">
        <f>IF('Peaker Keys'!$B$31=1,H6903,I6903)</f>
        <v>0</v>
      </c>
    </row>
    <row r="6904" spans="1:10" x14ac:dyDescent="0.25">
      <c r="A6904">
        <v>6898</v>
      </c>
      <c r="B6904">
        <v>0</v>
      </c>
      <c r="C6904">
        <v>95.5</v>
      </c>
      <c r="D6904">
        <f>MOD(A6904-1+'Peaker Keys'!$B$7,'Peaker Keys'!$B$5)</f>
        <v>6921</v>
      </c>
      <c r="E6904">
        <f>INT(D6904/'Peaker Keys'!$B$6)+1</f>
        <v>289</v>
      </c>
      <c r="F6904">
        <f>MOD(D6904,'Peaker Keys'!$B$6)</f>
        <v>9</v>
      </c>
      <c r="G6904" t="str">
        <f>VLOOKUP(E6904,Clustering!$A$6:$B$370,2,FALSE)</f>
        <v>Fall</v>
      </c>
      <c r="H6904">
        <f>IF('Peaker Keys'!$B$29&gt;0,MAX(0,MIN('Peaker Keys'!$B$10,B6904/'Peaker Keys'!$B$29)),0)</f>
        <v>0</v>
      </c>
      <c r="I6904">
        <f>MAX(0,MIN('Peaker Keys'!$B$10,C6904/'Peaker Keys'!$B$30))</f>
        <v>7.9998927763062441E-4</v>
      </c>
      <c r="J6904">
        <f>IF('Peaker Keys'!$B$31=1,H6904,I6904)</f>
        <v>0</v>
      </c>
    </row>
    <row r="6905" spans="1:10" x14ac:dyDescent="0.25">
      <c r="A6905">
        <v>6899</v>
      </c>
      <c r="B6905">
        <v>0</v>
      </c>
      <c r="C6905">
        <v>95.5</v>
      </c>
      <c r="D6905">
        <f>MOD(A6905-1+'Peaker Keys'!$B$7,'Peaker Keys'!$B$5)</f>
        <v>6922</v>
      </c>
      <c r="E6905">
        <f>INT(D6905/'Peaker Keys'!$B$6)+1</f>
        <v>289</v>
      </c>
      <c r="F6905">
        <f>MOD(D6905,'Peaker Keys'!$B$6)</f>
        <v>10</v>
      </c>
      <c r="G6905" t="str">
        <f>VLOOKUP(E6905,Clustering!$A$6:$B$370,2,FALSE)</f>
        <v>Fall</v>
      </c>
      <c r="H6905">
        <f>IF('Peaker Keys'!$B$29&gt;0,MAX(0,MIN('Peaker Keys'!$B$10,B6905/'Peaker Keys'!$B$29)),0)</f>
        <v>0</v>
      </c>
      <c r="I6905">
        <f>MAX(0,MIN('Peaker Keys'!$B$10,C6905/'Peaker Keys'!$B$30))</f>
        <v>7.9998927763062441E-4</v>
      </c>
      <c r="J6905">
        <f>IF('Peaker Keys'!$B$31=1,H6905,I6905)</f>
        <v>0</v>
      </c>
    </row>
    <row r="6906" spans="1:10" x14ac:dyDescent="0.25">
      <c r="A6906">
        <v>6900</v>
      </c>
      <c r="B6906">
        <v>0</v>
      </c>
      <c r="C6906">
        <v>95.5</v>
      </c>
      <c r="D6906">
        <f>MOD(A6906-1+'Peaker Keys'!$B$7,'Peaker Keys'!$B$5)</f>
        <v>6923</v>
      </c>
      <c r="E6906">
        <f>INT(D6906/'Peaker Keys'!$B$6)+1</f>
        <v>289</v>
      </c>
      <c r="F6906">
        <f>MOD(D6906,'Peaker Keys'!$B$6)</f>
        <v>11</v>
      </c>
      <c r="G6906" t="str">
        <f>VLOOKUP(E6906,Clustering!$A$6:$B$370,2,FALSE)</f>
        <v>Fall</v>
      </c>
      <c r="H6906">
        <f>IF('Peaker Keys'!$B$29&gt;0,MAX(0,MIN('Peaker Keys'!$B$10,B6906/'Peaker Keys'!$B$29)),0)</f>
        <v>0</v>
      </c>
      <c r="I6906">
        <f>MAX(0,MIN('Peaker Keys'!$B$10,C6906/'Peaker Keys'!$B$30))</f>
        <v>7.9998927763062441E-4</v>
      </c>
      <c r="J6906">
        <f>IF('Peaker Keys'!$B$31=1,H6906,I6906)</f>
        <v>0</v>
      </c>
    </row>
    <row r="6907" spans="1:10" x14ac:dyDescent="0.25">
      <c r="A6907">
        <v>6901</v>
      </c>
      <c r="B6907">
        <v>0</v>
      </c>
      <c r="C6907">
        <v>95.5</v>
      </c>
      <c r="D6907">
        <f>MOD(A6907-1+'Peaker Keys'!$B$7,'Peaker Keys'!$B$5)</f>
        <v>6924</v>
      </c>
      <c r="E6907">
        <f>INT(D6907/'Peaker Keys'!$B$6)+1</f>
        <v>289</v>
      </c>
      <c r="F6907">
        <f>MOD(D6907,'Peaker Keys'!$B$6)</f>
        <v>12</v>
      </c>
      <c r="G6907" t="str">
        <f>VLOOKUP(E6907,Clustering!$A$6:$B$370,2,FALSE)</f>
        <v>Fall</v>
      </c>
      <c r="H6907">
        <f>IF('Peaker Keys'!$B$29&gt;0,MAX(0,MIN('Peaker Keys'!$B$10,B6907/'Peaker Keys'!$B$29)),0)</f>
        <v>0</v>
      </c>
      <c r="I6907">
        <f>MAX(0,MIN('Peaker Keys'!$B$10,C6907/'Peaker Keys'!$B$30))</f>
        <v>7.9998927763062441E-4</v>
      </c>
      <c r="J6907">
        <f>IF('Peaker Keys'!$B$31=1,H6907,I6907)</f>
        <v>0</v>
      </c>
    </row>
    <row r="6908" spans="1:10" x14ac:dyDescent="0.25">
      <c r="A6908">
        <v>6902</v>
      </c>
      <c r="B6908">
        <v>0</v>
      </c>
      <c r="C6908">
        <v>95.5</v>
      </c>
      <c r="D6908">
        <f>MOD(A6908-1+'Peaker Keys'!$B$7,'Peaker Keys'!$B$5)</f>
        <v>6925</v>
      </c>
      <c r="E6908">
        <f>INT(D6908/'Peaker Keys'!$B$6)+1</f>
        <v>289</v>
      </c>
      <c r="F6908">
        <f>MOD(D6908,'Peaker Keys'!$B$6)</f>
        <v>13</v>
      </c>
      <c r="G6908" t="str">
        <f>VLOOKUP(E6908,Clustering!$A$6:$B$370,2,FALSE)</f>
        <v>Fall</v>
      </c>
      <c r="H6908">
        <f>IF('Peaker Keys'!$B$29&gt;0,MAX(0,MIN('Peaker Keys'!$B$10,B6908/'Peaker Keys'!$B$29)),0)</f>
        <v>0</v>
      </c>
      <c r="I6908">
        <f>MAX(0,MIN('Peaker Keys'!$B$10,C6908/'Peaker Keys'!$B$30))</f>
        <v>7.9998927763062441E-4</v>
      </c>
      <c r="J6908">
        <f>IF('Peaker Keys'!$B$31=1,H6908,I6908)</f>
        <v>0</v>
      </c>
    </row>
    <row r="6909" spans="1:10" x14ac:dyDescent="0.25">
      <c r="A6909">
        <v>6903</v>
      </c>
      <c r="B6909">
        <v>0</v>
      </c>
      <c r="C6909">
        <v>95.5</v>
      </c>
      <c r="D6909">
        <f>MOD(A6909-1+'Peaker Keys'!$B$7,'Peaker Keys'!$B$5)</f>
        <v>6926</v>
      </c>
      <c r="E6909">
        <f>INT(D6909/'Peaker Keys'!$B$6)+1</f>
        <v>289</v>
      </c>
      <c r="F6909">
        <f>MOD(D6909,'Peaker Keys'!$B$6)</f>
        <v>14</v>
      </c>
      <c r="G6909" t="str">
        <f>VLOOKUP(E6909,Clustering!$A$6:$B$370,2,FALSE)</f>
        <v>Fall</v>
      </c>
      <c r="H6909">
        <f>IF('Peaker Keys'!$B$29&gt;0,MAX(0,MIN('Peaker Keys'!$B$10,B6909/'Peaker Keys'!$B$29)),0)</f>
        <v>0</v>
      </c>
      <c r="I6909">
        <f>MAX(0,MIN('Peaker Keys'!$B$10,C6909/'Peaker Keys'!$B$30))</f>
        <v>7.9998927763062441E-4</v>
      </c>
      <c r="J6909">
        <f>IF('Peaker Keys'!$B$31=1,H6909,I6909)</f>
        <v>0</v>
      </c>
    </row>
    <row r="6910" spans="1:10" x14ac:dyDescent="0.25">
      <c r="A6910">
        <v>6904</v>
      </c>
      <c r="B6910">
        <v>0</v>
      </c>
      <c r="C6910">
        <v>95.5</v>
      </c>
      <c r="D6910">
        <f>MOD(A6910-1+'Peaker Keys'!$B$7,'Peaker Keys'!$B$5)</f>
        <v>6927</v>
      </c>
      <c r="E6910">
        <f>INT(D6910/'Peaker Keys'!$B$6)+1</f>
        <v>289</v>
      </c>
      <c r="F6910">
        <f>MOD(D6910,'Peaker Keys'!$B$6)</f>
        <v>15</v>
      </c>
      <c r="G6910" t="str">
        <f>VLOOKUP(E6910,Clustering!$A$6:$B$370,2,FALSE)</f>
        <v>Fall</v>
      </c>
      <c r="H6910">
        <f>IF('Peaker Keys'!$B$29&gt;0,MAX(0,MIN('Peaker Keys'!$B$10,B6910/'Peaker Keys'!$B$29)),0)</f>
        <v>0</v>
      </c>
      <c r="I6910">
        <f>MAX(0,MIN('Peaker Keys'!$B$10,C6910/'Peaker Keys'!$B$30))</f>
        <v>7.9998927763062441E-4</v>
      </c>
      <c r="J6910">
        <f>IF('Peaker Keys'!$B$31=1,H6910,I6910)</f>
        <v>0</v>
      </c>
    </row>
    <row r="6911" spans="1:10" x14ac:dyDescent="0.25">
      <c r="A6911">
        <v>6905</v>
      </c>
      <c r="B6911">
        <v>0</v>
      </c>
      <c r="C6911">
        <v>159.1</v>
      </c>
      <c r="D6911">
        <f>MOD(A6911-1+'Peaker Keys'!$B$7,'Peaker Keys'!$B$5)</f>
        <v>6928</v>
      </c>
      <c r="E6911">
        <f>INT(D6911/'Peaker Keys'!$B$6)+1</f>
        <v>289</v>
      </c>
      <c r="F6911">
        <f>MOD(D6911,'Peaker Keys'!$B$6)</f>
        <v>16</v>
      </c>
      <c r="G6911" t="str">
        <f>VLOOKUP(E6911,Clustering!$A$6:$B$370,2,FALSE)</f>
        <v>Fall</v>
      </c>
      <c r="H6911">
        <f>IF('Peaker Keys'!$B$29&gt;0,MAX(0,MIN('Peaker Keys'!$B$10,B6911/'Peaker Keys'!$B$29)),0)</f>
        <v>0</v>
      </c>
      <c r="I6911">
        <f>MAX(0,MIN('Peaker Keys'!$B$10,C6911/'Peaker Keys'!$B$30))</f>
        <v>1.3327570059793962E-3</v>
      </c>
      <c r="J6911">
        <f>IF('Peaker Keys'!$B$31=1,H6911,I6911)</f>
        <v>0</v>
      </c>
    </row>
    <row r="6912" spans="1:10" x14ac:dyDescent="0.25">
      <c r="A6912">
        <v>6906</v>
      </c>
      <c r="B6912">
        <v>0</v>
      </c>
      <c r="C6912">
        <v>159.1</v>
      </c>
      <c r="D6912">
        <f>MOD(A6912-1+'Peaker Keys'!$B$7,'Peaker Keys'!$B$5)</f>
        <v>6929</v>
      </c>
      <c r="E6912">
        <f>INT(D6912/'Peaker Keys'!$B$6)+1</f>
        <v>289</v>
      </c>
      <c r="F6912">
        <f>MOD(D6912,'Peaker Keys'!$B$6)</f>
        <v>17</v>
      </c>
      <c r="G6912" t="str">
        <f>VLOOKUP(E6912,Clustering!$A$6:$B$370,2,FALSE)</f>
        <v>Fall</v>
      </c>
      <c r="H6912">
        <f>IF('Peaker Keys'!$B$29&gt;0,MAX(0,MIN('Peaker Keys'!$B$10,B6912/'Peaker Keys'!$B$29)),0)</f>
        <v>0</v>
      </c>
      <c r="I6912">
        <f>MAX(0,MIN('Peaker Keys'!$B$10,C6912/'Peaker Keys'!$B$30))</f>
        <v>1.3327570059793962E-3</v>
      </c>
      <c r="J6912">
        <f>IF('Peaker Keys'!$B$31=1,H6912,I6912)</f>
        <v>0</v>
      </c>
    </row>
    <row r="6913" spans="1:10" x14ac:dyDescent="0.25">
      <c r="A6913">
        <v>6907</v>
      </c>
      <c r="B6913">
        <v>0</v>
      </c>
      <c r="C6913">
        <v>1580.5</v>
      </c>
      <c r="D6913">
        <f>MOD(A6913-1+'Peaker Keys'!$B$7,'Peaker Keys'!$B$5)</f>
        <v>6930</v>
      </c>
      <c r="E6913">
        <f>INT(D6913/'Peaker Keys'!$B$6)+1</f>
        <v>289</v>
      </c>
      <c r="F6913">
        <f>MOD(D6913,'Peaker Keys'!$B$6)</f>
        <v>18</v>
      </c>
      <c r="G6913" t="str">
        <f>VLOOKUP(E6913,Clustering!$A$6:$B$370,2,FALSE)</f>
        <v>Fall</v>
      </c>
      <c r="H6913">
        <f>IF('Peaker Keys'!$B$29&gt;0,MAX(0,MIN('Peaker Keys'!$B$10,B6913/'Peaker Keys'!$B$29)),0)</f>
        <v>0</v>
      </c>
      <c r="I6913">
        <f>MAX(0,MIN('Peaker Keys'!$B$10,C6913/'Peaker Keys'!$B$30))</f>
        <v>1.3239613123509967E-2</v>
      </c>
      <c r="J6913">
        <f>IF('Peaker Keys'!$B$31=1,H6913,I6913)</f>
        <v>0</v>
      </c>
    </row>
    <row r="6914" spans="1:10" x14ac:dyDescent="0.25">
      <c r="A6914">
        <v>6908</v>
      </c>
      <c r="B6914">
        <v>0</v>
      </c>
      <c r="C6914">
        <v>1580.5</v>
      </c>
      <c r="D6914">
        <f>MOD(A6914-1+'Peaker Keys'!$B$7,'Peaker Keys'!$B$5)</f>
        <v>6931</v>
      </c>
      <c r="E6914">
        <f>INT(D6914/'Peaker Keys'!$B$6)+1</f>
        <v>289</v>
      </c>
      <c r="F6914">
        <f>MOD(D6914,'Peaker Keys'!$B$6)</f>
        <v>19</v>
      </c>
      <c r="G6914" t="str">
        <f>VLOOKUP(E6914,Clustering!$A$6:$B$370,2,FALSE)</f>
        <v>Fall</v>
      </c>
      <c r="H6914">
        <f>IF('Peaker Keys'!$B$29&gt;0,MAX(0,MIN('Peaker Keys'!$B$10,B6914/'Peaker Keys'!$B$29)),0)</f>
        <v>0</v>
      </c>
      <c r="I6914">
        <f>MAX(0,MIN('Peaker Keys'!$B$10,C6914/'Peaker Keys'!$B$30))</f>
        <v>1.3239613123509967E-2</v>
      </c>
      <c r="J6914">
        <f>IF('Peaker Keys'!$B$31=1,H6914,I6914)</f>
        <v>0</v>
      </c>
    </row>
    <row r="6915" spans="1:10" x14ac:dyDescent="0.25">
      <c r="A6915">
        <v>6909</v>
      </c>
      <c r="B6915">
        <v>0</v>
      </c>
      <c r="C6915">
        <v>1147.7</v>
      </c>
      <c r="D6915">
        <f>MOD(A6915-1+'Peaker Keys'!$B$7,'Peaker Keys'!$B$5)</f>
        <v>6932</v>
      </c>
      <c r="E6915">
        <f>INT(D6915/'Peaker Keys'!$B$6)+1</f>
        <v>289</v>
      </c>
      <c r="F6915">
        <f>MOD(D6915,'Peaker Keys'!$B$6)</f>
        <v>20</v>
      </c>
      <c r="G6915" t="str">
        <f>VLOOKUP(E6915,Clustering!$A$6:$B$370,2,FALSE)</f>
        <v>Fall</v>
      </c>
      <c r="H6915">
        <f>IF('Peaker Keys'!$B$29&gt;0,MAX(0,MIN('Peaker Keys'!$B$10,B6915/'Peaker Keys'!$B$29)),0)</f>
        <v>0</v>
      </c>
      <c r="I6915">
        <f>MAX(0,MIN('Peaker Keys'!$B$10,C6915/'Peaker Keys'!$B$30))</f>
        <v>9.6141119783944261E-3</v>
      </c>
      <c r="J6915">
        <f>IF('Peaker Keys'!$B$31=1,H6915,I6915)</f>
        <v>0</v>
      </c>
    </row>
    <row r="6916" spans="1:10" x14ac:dyDescent="0.25">
      <c r="A6916">
        <v>6910</v>
      </c>
      <c r="B6916">
        <v>0</v>
      </c>
      <c r="C6916">
        <v>159.1</v>
      </c>
      <c r="D6916">
        <f>MOD(A6916-1+'Peaker Keys'!$B$7,'Peaker Keys'!$B$5)</f>
        <v>6933</v>
      </c>
      <c r="E6916">
        <f>INT(D6916/'Peaker Keys'!$B$6)+1</f>
        <v>289</v>
      </c>
      <c r="F6916">
        <f>MOD(D6916,'Peaker Keys'!$B$6)</f>
        <v>21</v>
      </c>
      <c r="G6916" t="str">
        <f>VLOOKUP(E6916,Clustering!$A$6:$B$370,2,FALSE)</f>
        <v>Fall</v>
      </c>
      <c r="H6916">
        <f>IF('Peaker Keys'!$B$29&gt;0,MAX(0,MIN('Peaker Keys'!$B$10,B6916/'Peaker Keys'!$B$29)),0)</f>
        <v>0</v>
      </c>
      <c r="I6916">
        <f>MAX(0,MIN('Peaker Keys'!$B$10,C6916/'Peaker Keys'!$B$30))</f>
        <v>1.3327570059793962E-3</v>
      </c>
      <c r="J6916">
        <f>IF('Peaker Keys'!$B$31=1,H6916,I6916)</f>
        <v>0</v>
      </c>
    </row>
    <row r="6917" spans="1:10" x14ac:dyDescent="0.25">
      <c r="A6917">
        <v>6911</v>
      </c>
      <c r="B6917">
        <v>0</v>
      </c>
      <c r="C6917">
        <v>159.1</v>
      </c>
      <c r="D6917">
        <f>MOD(A6917-1+'Peaker Keys'!$B$7,'Peaker Keys'!$B$5)</f>
        <v>6934</v>
      </c>
      <c r="E6917">
        <f>INT(D6917/'Peaker Keys'!$B$6)+1</f>
        <v>289</v>
      </c>
      <c r="F6917">
        <f>MOD(D6917,'Peaker Keys'!$B$6)</f>
        <v>22</v>
      </c>
      <c r="G6917" t="str">
        <f>VLOOKUP(E6917,Clustering!$A$6:$B$370,2,FALSE)</f>
        <v>Fall</v>
      </c>
      <c r="H6917">
        <f>IF('Peaker Keys'!$B$29&gt;0,MAX(0,MIN('Peaker Keys'!$B$10,B6917/'Peaker Keys'!$B$29)),0)</f>
        <v>0</v>
      </c>
      <c r="I6917">
        <f>MAX(0,MIN('Peaker Keys'!$B$10,C6917/'Peaker Keys'!$B$30))</f>
        <v>1.3327570059793962E-3</v>
      </c>
      <c r="J6917">
        <f>IF('Peaker Keys'!$B$31=1,H6917,I6917)</f>
        <v>0</v>
      </c>
    </row>
    <row r="6918" spans="1:10" x14ac:dyDescent="0.25">
      <c r="A6918">
        <v>6912</v>
      </c>
      <c r="B6918">
        <v>0</v>
      </c>
      <c r="C6918">
        <v>100.2</v>
      </c>
      <c r="D6918">
        <f>MOD(A6918-1+'Peaker Keys'!$B$7,'Peaker Keys'!$B$5)</f>
        <v>6935</v>
      </c>
      <c r="E6918">
        <f>INT(D6918/'Peaker Keys'!$B$6)+1</f>
        <v>289</v>
      </c>
      <c r="F6918">
        <f>MOD(D6918,'Peaker Keys'!$B$6)</f>
        <v>23</v>
      </c>
      <c r="G6918" t="str">
        <f>VLOOKUP(E6918,Clustering!$A$6:$B$370,2,FALSE)</f>
        <v>Fall</v>
      </c>
      <c r="H6918">
        <f>IF('Peaker Keys'!$B$29&gt;0,MAX(0,MIN('Peaker Keys'!$B$10,B6918/'Peaker Keys'!$B$29)),0)</f>
        <v>0</v>
      </c>
      <c r="I6918">
        <f>MAX(0,MIN('Peaker Keys'!$B$10,C6918/'Peaker Keys'!$B$30))</f>
        <v>8.393604776815557E-4</v>
      </c>
      <c r="J6918">
        <f>IF('Peaker Keys'!$B$31=1,H6918,I6918)</f>
        <v>0</v>
      </c>
    </row>
    <row r="6919" spans="1:10" x14ac:dyDescent="0.25">
      <c r="A6919">
        <v>6913</v>
      </c>
      <c r="B6919">
        <v>0</v>
      </c>
      <c r="C6919">
        <v>95.5</v>
      </c>
      <c r="D6919">
        <f>MOD(A6919-1+'Peaker Keys'!$B$7,'Peaker Keys'!$B$5)</f>
        <v>6936</v>
      </c>
      <c r="E6919">
        <f>INT(D6919/'Peaker Keys'!$B$6)+1</f>
        <v>290</v>
      </c>
      <c r="F6919">
        <f>MOD(D6919,'Peaker Keys'!$B$6)</f>
        <v>0</v>
      </c>
      <c r="G6919" t="str">
        <f>VLOOKUP(E6919,Clustering!$A$6:$B$370,2,FALSE)</f>
        <v>Winter</v>
      </c>
      <c r="H6919">
        <f>IF('Peaker Keys'!$B$29&gt;0,MAX(0,MIN('Peaker Keys'!$B$10,B6919/'Peaker Keys'!$B$29)),0)</f>
        <v>0</v>
      </c>
      <c r="I6919">
        <f>MAX(0,MIN('Peaker Keys'!$B$10,C6919/'Peaker Keys'!$B$30))</f>
        <v>7.9998927763062441E-4</v>
      </c>
      <c r="J6919">
        <f>IF('Peaker Keys'!$B$31=1,H6919,I6919)</f>
        <v>0</v>
      </c>
    </row>
    <row r="6920" spans="1:10" x14ac:dyDescent="0.25">
      <c r="A6920">
        <v>6914</v>
      </c>
      <c r="B6920">
        <v>0</v>
      </c>
      <c r="C6920">
        <v>95.5</v>
      </c>
      <c r="D6920">
        <f>MOD(A6920-1+'Peaker Keys'!$B$7,'Peaker Keys'!$B$5)</f>
        <v>6937</v>
      </c>
      <c r="E6920">
        <f>INT(D6920/'Peaker Keys'!$B$6)+1</f>
        <v>290</v>
      </c>
      <c r="F6920">
        <f>MOD(D6920,'Peaker Keys'!$B$6)</f>
        <v>1</v>
      </c>
      <c r="G6920" t="str">
        <f>VLOOKUP(E6920,Clustering!$A$6:$B$370,2,FALSE)</f>
        <v>Winter</v>
      </c>
      <c r="H6920">
        <f>IF('Peaker Keys'!$B$29&gt;0,MAX(0,MIN('Peaker Keys'!$B$10,B6920/'Peaker Keys'!$B$29)),0)</f>
        <v>0</v>
      </c>
      <c r="I6920">
        <f>MAX(0,MIN('Peaker Keys'!$B$10,C6920/'Peaker Keys'!$B$30))</f>
        <v>7.9998927763062441E-4</v>
      </c>
      <c r="J6920">
        <f>IF('Peaker Keys'!$B$31=1,H6920,I6920)</f>
        <v>0</v>
      </c>
    </row>
    <row r="6921" spans="1:10" x14ac:dyDescent="0.25">
      <c r="A6921">
        <v>6915</v>
      </c>
      <c r="B6921">
        <v>0</v>
      </c>
      <c r="C6921">
        <v>95.5</v>
      </c>
      <c r="D6921">
        <f>MOD(A6921-1+'Peaker Keys'!$B$7,'Peaker Keys'!$B$5)</f>
        <v>6938</v>
      </c>
      <c r="E6921">
        <f>INT(D6921/'Peaker Keys'!$B$6)+1</f>
        <v>290</v>
      </c>
      <c r="F6921">
        <f>MOD(D6921,'Peaker Keys'!$B$6)</f>
        <v>2</v>
      </c>
      <c r="G6921" t="str">
        <f>VLOOKUP(E6921,Clustering!$A$6:$B$370,2,FALSE)</f>
        <v>Winter</v>
      </c>
      <c r="H6921">
        <f>IF('Peaker Keys'!$B$29&gt;0,MAX(0,MIN('Peaker Keys'!$B$10,B6921/'Peaker Keys'!$B$29)),0)</f>
        <v>0</v>
      </c>
      <c r="I6921">
        <f>MAX(0,MIN('Peaker Keys'!$B$10,C6921/'Peaker Keys'!$B$30))</f>
        <v>7.9998927763062441E-4</v>
      </c>
      <c r="J6921">
        <f>IF('Peaker Keys'!$B$31=1,H6921,I6921)</f>
        <v>0</v>
      </c>
    </row>
    <row r="6922" spans="1:10" x14ac:dyDescent="0.25">
      <c r="A6922">
        <v>6916</v>
      </c>
      <c r="B6922">
        <v>0</v>
      </c>
      <c r="C6922">
        <v>95.5</v>
      </c>
      <c r="D6922">
        <f>MOD(A6922-1+'Peaker Keys'!$B$7,'Peaker Keys'!$B$5)</f>
        <v>6939</v>
      </c>
      <c r="E6922">
        <f>INT(D6922/'Peaker Keys'!$B$6)+1</f>
        <v>290</v>
      </c>
      <c r="F6922">
        <f>MOD(D6922,'Peaker Keys'!$B$6)</f>
        <v>3</v>
      </c>
      <c r="G6922" t="str">
        <f>VLOOKUP(E6922,Clustering!$A$6:$B$370,2,FALSE)</f>
        <v>Winter</v>
      </c>
      <c r="H6922">
        <f>IF('Peaker Keys'!$B$29&gt;0,MAX(0,MIN('Peaker Keys'!$B$10,B6922/'Peaker Keys'!$B$29)),0)</f>
        <v>0</v>
      </c>
      <c r="I6922">
        <f>MAX(0,MIN('Peaker Keys'!$B$10,C6922/'Peaker Keys'!$B$30))</f>
        <v>7.9998927763062441E-4</v>
      </c>
      <c r="J6922">
        <f>IF('Peaker Keys'!$B$31=1,H6922,I6922)</f>
        <v>0</v>
      </c>
    </row>
    <row r="6923" spans="1:10" x14ac:dyDescent="0.25">
      <c r="A6923">
        <v>6917</v>
      </c>
      <c r="B6923">
        <v>0</v>
      </c>
      <c r="C6923">
        <v>95.5</v>
      </c>
      <c r="D6923">
        <f>MOD(A6923-1+'Peaker Keys'!$B$7,'Peaker Keys'!$B$5)</f>
        <v>6940</v>
      </c>
      <c r="E6923">
        <f>INT(D6923/'Peaker Keys'!$B$6)+1</f>
        <v>290</v>
      </c>
      <c r="F6923">
        <f>MOD(D6923,'Peaker Keys'!$B$6)</f>
        <v>4</v>
      </c>
      <c r="G6923" t="str">
        <f>VLOOKUP(E6923,Clustering!$A$6:$B$370,2,FALSE)</f>
        <v>Winter</v>
      </c>
      <c r="H6923">
        <f>IF('Peaker Keys'!$B$29&gt;0,MAX(0,MIN('Peaker Keys'!$B$10,B6923/'Peaker Keys'!$B$29)),0)</f>
        <v>0</v>
      </c>
      <c r="I6923">
        <f>MAX(0,MIN('Peaker Keys'!$B$10,C6923/'Peaker Keys'!$B$30))</f>
        <v>7.9998927763062441E-4</v>
      </c>
      <c r="J6923">
        <f>IF('Peaker Keys'!$B$31=1,H6923,I6923)</f>
        <v>0</v>
      </c>
    </row>
    <row r="6924" spans="1:10" x14ac:dyDescent="0.25">
      <c r="A6924">
        <v>6918</v>
      </c>
      <c r="B6924">
        <v>0</v>
      </c>
      <c r="C6924">
        <v>95.5</v>
      </c>
      <c r="D6924">
        <f>MOD(A6924-1+'Peaker Keys'!$B$7,'Peaker Keys'!$B$5)</f>
        <v>6941</v>
      </c>
      <c r="E6924">
        <f>INT(D6924/'Peaker Keys'!$B$6)+1</f>
        <v>290</v>
      </c>
      <c r="F6924">
        <f>MOD(D6924,'Peaker Keys'!$B$6)</f>
        <v>5</v>
      </c>
      <c r="G6924" t="str">
        <f>VLOOKUP(E6924,Clustering!$A$6:$B$370,2,FALSE)</f>
        <v>Winter</v>
      </c>
      <c r="H6924">
        <f>IF('Peaker Keys'!$B$29&gt;0,MAX(0,MIN('Peaker Keys'!$B$10,B6924/'Peaker Keys'!$B$29)),0)</f>
        <v>0</v>
      </c>
      <c r="I6924">
        <f>MAX(0,MIN('Peaker Keys'!$B$10,C6924/'Peaker Keys'!$B$30))</f>
        <v>7.9998927763062441E-4</v>
      </c>
      <c r="J6924">
        <f>IF('Peaker Keys'!$B$31=1,H6924,I6924)</f>
        <v>0</v>
      </c>
    </row>
    <row r="6925" spans="1:10" x14ac:dyDescent="0.25">
      <c r="A6925">
        <v>6919</v>
      </c>
      <c r="B6925">
        <v>0</v>
      </c>
      <c r="C6925">
        <v>100.2</v>
      </c>
      <c r="D6925">
        <f>MOD(A6925-1+'Peaker Keys'!$B$7,'Peaker Keys'!$B$5)</f>
        <v>6942</v>
      </c>
      <c r="E6925">
        <f>INT(D6925/'Peaker Keys'!$B$6)+1</f>
        <v>290</v>
      </c>
      <c r="F6925">
        <f>MOD(D6925,'Peaker Keys'!$B$6)</f>
        <v>6</v>
      </c>
      <c r="G6925" t="str">
        <f>VLOOKUP(E6925,Clustering!$A$6:$B$370,2,FALSE)</f>
        <v>Winter</v>
      </c>
      <c r="H6925">
        <f>IF('Peaker Keys'!$B$29&gt;0,MAX(0,MIN('Peaker Keys'!$B$10,B6925/'Peaker Keys'!$B$29)),0)</f>
        <v>0</v>
      </c>
      <c r="I6925">
        <f>MAX(0,MIN('Peaker Keys'!$B$10,C6925/'Peaker Keys'!$B$30))</f>
        <v>8.393604776815557E-4</v>
      </c>
      <c r="J6925">
        <f>IF('Peaker Keys'!$B$31=1,H6925,I6925)</f>
        <v>0</v>
      </c>
    </row>
    <row r="6926" spans="1:10" x14ac:dyDescent="0.25">
      <c r="A6926">
        <v>6920</v>
      </c>
      <c r="B6926">
        <v>0</v>
      </c>
      <c r="C6926">
        <v>95.5</v>
      </c>
      <c r="D6926">
        <f>MOD(A6926-1+'Peaker Keys'!$B$7,'Peaker Keys'!$B$5)</f>
        <v>6943</v>
      </c>
      <c r="E6926">
        <f>INT(D6926/'Peaker Keys'!$B$6)+1</f>
        <v>290</v>
      </c>
      <c r="F6926">
        <f>MOD(D6926,'Peaker Keys'!$B$6)</f>
        <v>7</v>
      </c>
      <c r="G6926" t="str">
        <f>VLOOKUP(E6926,Clustering!$A$6:$B$370,2,FALSE)</f>
        <v>Winter</v>
      </c>
      <c r="H6926">
        <f>IF('Peaker Keys'!$B$29&gt;0,MAX(0,MIN('Peaker Keys'!$B$10,B6926/'Peaker Keys'!$B$29)),0)</f>
        <v>0</v>
      </c>
      <c r="I6926">
        <f>MAX(0,MIN('Peaker Keys'!$B$10,C6926/'Peaker Keys'!$B$30))</f>
        <v>7.9998927763062441E-4</v>
      </c>
      <c r="J6926">
        <f>IF('Peaker Keys'!$B$31=1,H6926,I6926)</f>
        <v>0</v>
      </c>
    </row>
    <row r="6927" spans="1:10" x14ac:dyDescent="0.25">
      <c r="A6927">
        <v>6921</v>
      </c>
      <c r="B6927">
        <v>0</v>
      </c>
      <c r="C6927">
        <v>100.2</v>
      </c>
      <c r="D6927">
        <f>MOD(A6927-1+'Peaker Keys'!$B$7,'Peaker Keys'!$B$5)</f>
        <v>6944</v>
      </c>
      <c r="E6927">
        <f>INT(D6927/'Peaker Keys'!$B$6)+1</f>
        <v>290</v>
      </c>
      <c r="F6927">
        <f>MOD(D6927,'Peaker Keys'!$B$6)</f>
        <v>8</v>
      </c>
      <c r="G6927" t="str">
        <f>VLOOKUP(E6927,Clustering!$A$6:$B$370,2,FALSE)</f>
        <v>Winter</v>
      </c>
      <c r="H6927">
        <f>IF('Peaker Keys'!$B$29&gt;0,MAX(0,MIN('Peaker Keys'!$B$10,B6927/'Peaker Keys'!$B$29)),0)</f>
        <v>0</v>
      </c>
      <c r="I6927">
        <f>MAX(0,MIN('Peaker Keys'!$B$10,C6927/'Peaker Keys'!$B$30))</f>
        <v>8.393604776815557E-4</v>
      </c>
      <c r="J6927">
        <f>IF('Peaker Keys'!$B$31=1,H6927,I6927)</f>
        <v>0</v>
      </c>
    </row>
    <row r="6928" spans="1:10" x14ac:dyDescent="0.25">
      <c r="A6928">
        <v>6922</v>
      </c>
      <c r="B6928">
        <v>0</v>
      </c>
      <c r="C6928">
        <v>100.2</v>
      </c>
      <c r="D6928">
        <f>MOD(A6928-1+'Peaker Keys'!$B$7,'Peaker Keys'!$B$5)</f>
        <v>6945</v>
      </c>
      <c r="E6928">
        <f>INT(D6928/'Peaker Keys'!$B$6)+1</f>
        <v>290</v>
      </c>
      <c r="F6928">
        <f>MOD(D6928,'Peaker Keys'!$B$6)</f>
        <v>9</v>
      </c>
      <c r="G6928" t="str">
        <f>VLOOKUP(E6928,Clustering!$A$6:$B$370,2,FALSE)</f>
        <v>Winter</v>
      </c>
      <c r="H6928">
        <f>IF('Peaker Keys'!$B$29&gt;0,MAX(0,MIN('Peaker Keys'!$B$10,B6928/'Peaker Keys'!$B$29)),0)</f>
        <v>0</v>
      </c>
      <c r="I6928">
        <f>MAX(0,MIN('Peaker Keys'!$B$10,C6928/'Peaker Keys'!$B$30))</f>
        <v>8.393604776815557E-4</v>
      </c>
      <c r="J6928">
        <f>IF('Peaker Keys'!$B$31=1,H6928,I6928)</f>
        <v>0</v>
      </c>
    </row>
    <row r="6929" spans="1:10" x14ac:dyDescent="0.25">
      <c r="A6929">
        <v>6923</v>
      </c>
      <c r="B6929">
        <v>0</v>
      </c>
      <c r="C6929">
        <v>95.5</v>
      </c>
      <c r="D6929">
        <f>MOD(A6929-1+'Peaker Keys'!$B$7,'Peaker Keys'!$B$5)</f>
        <v>6946</v>
      </c>
      <c r="E6929">
        <f>INT(D6929/'Peaker Keys'!$B$6)+1</f>
        <v>290</v>
      </c>
      <c r="F6929">
        <f>MOD(D6929,'Peaker Keys'!$B$6)</f>
        <v>10</v>
      </c>
      <c r="G6929" t="str">
        <f>VLOOKUP(E6929,Clustering!$A$6:$B$370,2,FALSE)</f>
        <v>Winter</v>
      </c>
      <c r="H6929">
        <f>IF('Peaker Keys'!$B$29&gt;0,MAX(0,MIN('Peaker Keys'!$B$10,B6929/'Peaker Keys'!$B$29)),0)</f>
        <v>0</v>
      </c>
      <c r="I6929">
        <f>MAX(0,MIN('Peaker Keys'!$B$10,C6929/'Peaker Keys'!$B$30))</f>
        <v>7.9998927763062441E-4</v>
      </c>
      <c r="J6929">
        <f>IF('Peaker Keys'!$B$31=1,H6929,I6929)</f>
        <v>0</v>
      </c>
    </row>
    <row r="6930" spans="1:10" x14ac:dyDescent="0.25">
      <c r="A6930">
        <v>6924</v>
      </c>
      <c r="B6930">
        <v>0</v>
      </c>
      <c r="C6930">
        <v>95.5</v>
      </c>
      <c r="D6930">
        <f>MOD(A6930-1+'Peaker Keys'!$B$7,'Peaker Keys'!$B$5)</f>
        <v>6947</v>
      </c>
      <c r="E6930">
        <f>INT(D6930/'Peaker Keys'!$B$6)+1</f>
        <v>290</v>
      </c>
      <c r="F6930">
        <f>MOD(D6930,'Peaker Keys'!$B$6)</f>
        <v>11</v>
      </c>
      <c r="G6930" t="str">
        <f>VLOOKUP(E6930,Clustering!$A$6:$B$370,2,FALSE)</f>
        <v>Winter</v>
      </c>
      <c r="H6930">
        <f>IF('Peaker Keys'!$B$29&gt;0,MAX(0,MIN('Peaker Keys'!$B$10,B6930/'Peaker Keys'!$B$29)),0)</f>
        <v>0</v>
      </c>
      <c r="I6930">
        <f>MAX(0,MIN('Peaker Keys'!$B$10,C6930/'Peaker Keys'!$B$30))</f>
        <v>7.9998927763062441E-4</v>
      </c>
      <c r="J6930">
        <f>IF('Peaker Keys'!$B$31=1,H6930,I6930)</f>
        <v>0</v>
      </c>
    </row>
    <row r="6931" spans="1:10" x14ac:dyDescent="0.25">
      <c r="A6931">
        <v>6925</v>
      </c>
      <c r="B6931">
        <v>0</v>
      </c>
      <c r="C6931">
        <v>95.5</v>
      </c>
      <c r="D6931">
        <f>MOD(A6931-1+'Peaker Keys'!$B$7,'Peaker Keys'!$B$5)</f>
        <v>6948</v>
      </c>
      <c r="E6931">
        <f>INT(D6931/'Peaker Keys'!$B$6)+1</f>
        <v>290</v>
      </c>
      <c r="F6931">
        <f>MOD(D6931,'Peaker Keys'!$B$6)</f>
        <v>12</v>
      </c>
      <c r="G6931" t="str">
        <f>VLOOKUP(E6931,Clustering!$A$6:$B$370,2,FALSE)</f>
        <v>Winter</v>
      </c>
      <c r="H6931">
        <f>IF('Peaker Keys'!$B$29&gt;0,MAX(0,MIN('Peaker Keys'!$B$10,B6931/'Peaker Keys'!$B$29)),0)</f>
        <v>0</v>
      </c>
      <c r="I6931">
        <f>MAX(0,MIN('Peaker Keys'!$B$10,C6931/'Peaker Keys'!$B$30))</f>
        <v>7.9998927763062441E-4</v>
      </c>
      <c r="J6931">
        <f>IF('Peaker Keys'!$B$31=1,H6931,I6931)</f>
        <v>0</v>
      </c>
    </row>
    <row r="6932" spans="1:10" x14ac:dyDescent="0.25">
      <c r="A6932">
        <v>6926</v>
      </c>
      <c r="B6932">
        <v>0</v>
      </c>
      <c r="C6932">
        <v>95.5</v>
      </c>
      <c r="D6932">
        <f>MOD(A6932-1+'Peaker Keys'!$B$7,'Peaker Keys'!$B$5)</f>
        <v>6949</v>
      </c>
      <c r="E6932">
        <f>INT(D6932/'Peaker Keys'!$B$6)+1</f>
        <v>290</v>
      </c>
      <c r="F6932">
        <f>MOD(D6932,'Peaker Keys'!$B$6)</f>
        <v>13</v>
      </c>
      <c r="G6932" t="str">
        <f>VLOOKUP(E6932,Clustering!$A$6:$B$370,2,FALSE)</f>
        <v>Winter</v>
      </c>
      <c r="H6932">
        <f>IF('Peaker Keys'!$B$29&gt;0,MAX(0,MIN('Peaker Keys'!$B$10,B6932/'Peaker Keys'!$B$29)),0)</f>
        <v>0</v>
      </c>
      <c r="I6932">
        <f>MAX(0,MIN('Peaker Keys'!$B$10,C6932/'Peaker Keys'!$B$30))</f>
        <v>7.9998927763062441E-4</v>
      </c>
      <c r="J6932">
        <f>IF('Peaker Keys'!$B$31=1,H6932,I6932)</f>
        <v>0</v>
      </c>
    </row>
    <row r="6933" spans="1:10" x14ac:dyDescent="0.25">
      <c r="A6933">
        <v>6927</v>
      </c>
      <c r="B6933">
        <v>0</v>
      </c>
      <c r="C6933">
        <v>95.5</v>
      </c>
      <c r="D6933">
        <f>MOD(A6933-1+'Peaker Keys'!$B$7,'Peaker Keys'!$B$5)</f>
        <v>6950</v>
      </c>
      <c r="E6933">
        <f>INT(D6933/'Peaker Keys'!$B$6)+1</f>
        <v>290</v>
      </c>
      <c r="F6933">
        <f>MOD(D6933,'Peaker Keys'!$B$6)</f>
        <v>14</v>
      </c>
      <c r="G6933" t="str">
        <f>VLOOKUP(E6933,Clustering!$A$6:$B$370,2,FALSE)</f>
        <v>Winter</v>
      </c>
      <c r="H6933">
        <f>IF('Peaker Keys'!$B$29&gt;0,MAX(0,MIN('Peaker Keys'!$B$10,B6933/'Peaker Keys'!$B$29)),0)</f>
        <v>0</v>
      </c>
      <c r="I6933">
        <f>MAX(0,MIN('Peaker Keys'!$B$10,C6933/'Peaker Keys'!$B$30))</f>
        <v>7.9998927763062441E-4</v>
      </c>
      <c r="J6933">
        <f>IF('Peaker Keys'!$B$31=1,H6933,I6933)</f>
        <v>0</v>
      </c>
    </row>
    <row r="6934" spans="1:10" x14ac:dyDescent="0.25">
      <c r="A6934">
        <v>6928</v>
      </c>
      <c r="B6934">
        <v>0</v>
      </c>
      <c r="C6934">
        <v>159.1</v>
      </c>
      <c r="D6934">
        <f>MOD(A6934-1+'Peaker Keys'!$B$7,'Peaker Keys'!$B$5)</f>
        <v>6951</v>
      </c>
      <c r="E6934">
        <f>INT(D6934/'Peaker Keys'!$B$6)+1</f>
        <v>290</v>
      </c>
      <c r="F6934">
        <f>MOD(D6934,'Peaker Keys'!$B$6)</f>
        <v>15</v>
      </c>
      <c r="G6934" t="str">
        <f>VLOOKUP(E6934,Clustering!$A$6:$B$370,2,FALSE)</f>
        <v>Winter</v>
      </c>
      <c r="H6934">
        <f>IF('Peaker Keys'!$B$29&gt;0,MAX(0,MIN('Peaker Keys'!$B$10,B6934/'Peaker Keys'!$B$29)),0)</f>
        <v>0</v>
      </c>
      <c r="I6934">
        <f>MAX(0,MIN('Peaker Keys'!$B$10,C6934/'Peaker Keys'!$B$30))</f>
        <v>1.3327570059793962E-3</v>
      </c>
      <c r="J6934">
        <f>IF('Peaker Keys'!$B$31=1,H6934,I6934)</f>
        <v>0</v>
      </c>
    </row>
    <row r="6935" spans="1:10" x14ac:dyDescent="0.25">
      <c r="A6935">
        <v>6929</v>
      </c>
      <c r="B6935">
        <v>0</v>
      </c>
      <c r="C6935">
        <v>159.1</v>
      </c>
      <c r="D6935">
        <f>MOD(A6935-1+'Peaker Keys'!$B$7,'Peaker Keys'!$B$5)</f>
        <v>6952</v>
      </c>
      <c r="E6935">
        <f>INT(D6935/'Peaker Keys'!$B$6)+1</f>
        <v>290</v>
      </c>
      <c r="F6935">
        <f>MOD(D6935,'Peaker Keys'!$B$6)</f>
        <v>16</v>
      </c>
      <c r="G6935" t="str">
        <f>VLOOKUP(E6935,Clustering!$A$6:$B$370,2,FALSE)</f>
        <v>Winter</v>
      </c>
      <c r="H6935">
        <f>IF('Peaker Keys'!$B$29&gt;0,MAX(0,MIN('Peaker Keys'!$B$10,B6935/'Peaker Keys'!$B$29)),0)</f>
        <v>0</v>
      </c>
      <c r="I6935">
        <f>MAX(0,MIN('Peaker Keys'!$B$10,C6935/'Peaker Keys'!$B$30))</f>
        <v>1.3327570059793962E-3</v>
      </c>
      <c r="J6935">
        <f>IF('Peaker Keys'!$B$31=1,H6935,I6935)</f>
        <v>0</v>
      </c>
    </row>
    <row r="6936" spans="1:10" x14ac:dyDescent="0.25">
      <c r="A6936">
        <v>6930</v>
      </c>
      <c r="B6936">
        <v>0</v>
      </c>
      <c r="C6936">
        <v>3441.9</v>
      </c>
      <c r="D6936">
        <f>MOD(A6936-1+'Peaker Keys'!$B$7,'Peaker Keys'!$B$5)</f>
        <v>6953</v>
      </c>
      <c r="E6936">
        <f>INT(D6936/'Peaker Keys'!$B$6)+1</f>
        <v>290</v>
      </c>
      <c r="F6936">
        <f>MOD(D6936,'Peaker Keys'!$B$6)</f>
        <v>17</v>
      </c>
      <c r="G6936" t="str">
        <f>VLOOKUP(E6936,Clustering!$A$6:$B$370,2,FALSE)</f>
        <v>Winter</v>
      </c>
      <c r="H6936">
        <f>IF('Peaker Keys'!$B$29&gt;0,MAX(0,MIN('Peaker Keys'!$B$10,B6936/'Peaker Keys'!$B$29)),0)</f>
        <v>0</v>
      </c>
      <c r="I6936">
        <f>MAX(0,MIN('Peaker Keys'!$B$10,C6936/'Peaker Keys'!$B$30))</f>
        <v>2.8832283713893677E-2</v>
      </c>
      <c r="J6936">
        <f>IF('Peaker Keys'!$B$31=1,H6936,I6936)</f>
        <v>0</v>
      </c>
    </row>
    <row r="6937" spans="1:10" x14ac:dyDescent="0.25">
      <c r="A6937">
        <v>6931</v>
      </c>
      <c r="B6937">
        <v>0</v>
      </c>
      <c r="C6937">
        <v>3441.9</v>
      </c>
      <c r="D6937">
        <f>MOD(A6937-1+'Peaker Keys'!$B$7,'Peaker Keys'!$B$5)</f>
        <v>6954</v>
      </c>
      <c r="E6937">
        <f>INT(D6937/'Peaker Keys'!$B$6)+1</f>
        <v>290</v>
      </c>
      <c r="F6937">
        <f>MOD(D6937,'Peaker Keys'!$B$6)</f>
        <v>18</v>
      </c>
      <c r="G6937" t="str">
        <f>VLOOKUP(E6937,Clustering!$A$6:$B$370,2,FALSE)</f>
        <v>Winter</v>
      </c>
      <c r="H6937">
        <f>IF('Peaker Keys'!$B$29&gt;0,MAX(0,MIN('Peaker Keys'!$B$10,B6937/'Peaker Keys'!$B$29)),0)</f>
        <v>0</v>
      </c>
      <c r="I6937">
        <f>MAX(0,MIN('Peaker Keys'!$B$10,C6937/'Peaker Keys'!$B$30))</f>
        <v>2.8832283713893677E-2</v>
      </c>
      <c r="J6937">
        <f>IF('Peaker Keys'!$B$31=1,H6937,I6937)</f>
        <v>0</v>
      </c>
    </row>
    <row r="6938" spans="1:10" x14ac:dyDescent="0.25">
      <c r="A6938">
        <v>6932</v>
      </c>
      <c r="B6938">
        <v>0</v>
      </c>
      <c r="C6938">
        <v>771</v>
      </c>
      <c r="D6938">
        <f>MOD(A6938-1+'Peaker Keys'!$B$7,'Peaker Keys'!$B$5)</f>
        <v>6955</v>
      </c>
      <c r="E6938">
        <f>INT(D6938/'Peaker Keys'!$B$6)+1</f>
        <v>290</v>
      </c>
      <c r="F6938">
        <f>MOD(D6938,'Peaker Keys'!$B$6)</f>
        <v>19</v>
      </c>
      <c r="G6938" t="str">
        <f>VLOOKUP(E6938,Clustering!$A$6:$B$370,2,FALSE)</f>
        <v>Winter</v>
      </c>
      <c r="H6938">
        <f>IF('Peaker Keys'!$B$29&gt;0,MAX(0,MIN('Peaker Keys'!$B$10,B6938/'Peaker Keys'!$B$29)),0)</f>
        <v>0</v>
      </c>
      <c r="I6938">
        <f>MAX(0,MIN('Peaker Keys'!$B$10,C6938/'Peaker Keys'!$B$30))</f>
        <v>6.4585521785676583E-3</v>
      </c>
      <c r="J6938">
        <f>IF('Peaker Keys'!$B$31=1,H6938,I6938)</f>
        <v>0</v>
      </c>
    </row>
    <row r="6939" spans="1:10" x14ac:dyDescent="0.25">
      <c r="A6939">
        <v>6933</v>
      </c>
      <c r="B6939">
        <v>0</v>
      </c>
      <c r="C6939">
        <v>159.1</v>
      </c>
      <c r="D6939">
        <f>MOD(A6939-1+'Peaker Keys'!$B$7,'Peaker Keys'!$B$5)</f>
        <v>6956</v>
      </c>
      <c r="E6939">
        <f>INT(D6939/'Peaker Keys'!$B$6)+1</f>
        <v>290</v>
      </c>
      <c r="F6939">
        <f>MOD(D6939,'Peaker Keys'!$B$6)</f>
        <v>20</v>
      </c>
      <c r="G6939" t="str">
        <f>VLOOKUP(E6939,Clustering!$A$6:$B$370,2,FALSE)</f>
        <v>Winter</v>
      </c>
      <c r="H6939">
        <f>IF('Peaker Keys'!$B$29&gt;0,MAX(0,MIN('Peaker Keys'!$B$10,B6939/'Peaker Keys'!$B$29)),0)</f>
        <v>0</v>
      </c>
      <c r="I6939">
        <f>MAX(0,MIN('Peaker Keys'!$B$10,C6939/'Peaker Keys'!$B$30))</f>
        <v>1.3327570059793962E-3</v>
      </c>
      <c r="J6939">
        <f>IF('Peaker Keys'!$B$31=1,H6939,I6939)</f>
        <v>0</v>
      </c>
    </row>
    <row r="6940" spans="1:10" x14ac:dyDescent="0.25">
      <c r="A6940">
        <v>6934</v>
      </c>
      <c r="B6940">
        <v>0</v>
      </c>
      <c r="C6940">
        <v>159.1</v>
      </c>
      <c r="D6940">
        <f>MOD(A6940-1+'Peaker Keys'!$B$7,'Peaker Keys'!$B$5)</f>
        <v>6957</v>
      </c>
      <c r="E6940">
        <f>INT(D6940/'Peaker Keys'!$B$6)+1</f>
        <v>290</v>
      </c>
      <c r="F6940">
        <f>MOD(D6940,'Peaker Keys'!$B$6)</f>
        <v>21</v>
      </c>
      <c r="G6940" t="str">
        <f>VLOOKUP(E6940,Clustering!$A$6:$B$370,2,FALSE)</f>
        <v>Winter</v>
      </c>
      <c r="H6940">
        <f>IF('Peaker Keys'!$B$29&gt;0,MAX(0,MIN('Peaker Keys'!$B$10,B6940/'Peaker Keys'!$B$29)),0)</f>
        <v>0</v>
      </c>
      <c r="I6940">
        <f>MAX(0,MIN('Peaker Keys'!$B$10,C6940/'Peaker Keys'!$B$30))</f>
        <v>1.3327570059793962E-3</v>
      </c>
      <c r="J6940">
        <f>IF('Peaker Keys'!$B$31=1,H6940,I6940)</f>
        <v>0</v>
      </c>
    </row>
    <row r="6941" spans="1:10" x14ac:dyDescent="0.25">
      <c r="A6941">
        <v>6935</v>
      </c>
      <c r="B6941">
        <v>0</v>
      </c>
      <c r="C6941">
        <v>159.1</v>
      </c>
      <c r="D6941">
        <f>MOD(A6941-1+'Peaker Keys'!$B$7,'Peaker Keys'!$B$5)</f>
        <v>6958</v>
      </c>
      <c r="E6941">
        <f>INT(D6941/'Peaker Keys'!$B$6)+1</f>
        <v>290</v>
      </c>
      <c r="F6941">
        <f>MOD(D6941,'Peaker Keys'!$B$6)</f>
        <v>22</v>
      </c>
      <c r="G6941" t="str">
        <f>VLOOKUP(E6941,Clustering!$A$6:$B$370,2,FALSE)</f>
        <v>Winter</v>
      </c>
      <c r="H6941">
        <f>IF('Peaker Keys'!$B$29&gt;0,MAX(0,MIN('Peaker Keys'!$B$10,B6941/'Peaker Keys'!$B$29)),0)</f>
        <v>0</v>
      </c>
      <c r="I6941">
        <f>MAX(0,MIN('Peaker Keys'!$B$10,C6941/'Peaker Keys'!$B$30))</f>
        <v>1.3327570059793962E-3</v>
      </c>
      <c r="J6941">
        <f>IF('Peaker Keys'!$B$31=1,H6941,I6941)</f>
        <v>0</v>
      </c>
    </row>
    <row r="6942" spans="1:10" x14ac:dyDescent="0.25">
      <c r="A6942">
        <v>6936</v>
      </c>
      <c r="B6942">
        <v>0</v>
      </c>
      <c r="C6942">
        <v>159.1</v>
      </c>
      <c r="D6942">
        <f>MOD(A6942-1+'Peaker Keys'!$B$7,'Peaker Keys'!$B$5)</f>
        <v>6959</v>
      </c>
      <c r="E6942">
        <f>INT(D6942/'Peaker Keys'!$B$6)+1</f>
        <v>290</v>
      </c>
      <c r="F6942">
        <f>MOD(D6942,'Peaker Keys'!$B$6)</f>
        <v>23</v>
      </c>
      <c r="G6942" t="str">
        <f>VLOOKUP(E6942,Clustering!$A$6:$B$370,2,FALSE)</f>
        <v>Winter</v>
      </c>
      <c r="H6942">
        <f>IF('Peaker Keys'!$B$29&gt;0,MAX(0,MIN('Peaker Keys'!$B$10,B6942/'Peaker Keys'!$B$29)),0)</f>
        <v>0</v>
      </c>
      <c r="I6942">
        <f>MAX(0,MIN('Peaker Keys'!$B$10,C6942/'Peaker Keys'!$B$30))</f>
        <v>1.3327570059793962E-3</v>
      </c>
      <c r="J6942">
        <f>IF('Peaker Keys'!$B$31=1,H6942,I6942)</f>
        <v>0</v>
      </c>
    </row>
    <row r="6943" spans="1:10" x14ac:dyDescent="0.25">
      <c r="A6943">
        <v>6937</v>
      </c>
      <c r="B6943">
        <v>0</v>
      </c>
      <c r="C6943">
        <v>159.1</v>
      </c>
      <c r="D6943">
        <f>MOD(A6943-1+'Peaker Keys'!$B$7,'Peaker Keys'!$B$5)</f>
        <v>6960</v>
      </c>
      <c r="E6943">
        <f>INT(D6943/'Peaker Keys'!$B$6)+1</f>
        <v>291</v>
      </c>
      <c r="F6943">
        <f>MOD(D6943,'Peaker Keys'!$B$6)</f>
        <v>0</v>
      </c>
      <c r="G6943" t="str">
        <f>VLOOKUP(E6943,Clustering!$A$6:$B$370,2,FALSE)</f>
        <v>Summer</v>
      </c>
      <c r="H6943">
        <f>IF('Peaker Keys'!$B$29&gt;0,MAX(0,MIN('Peaker Keys'!$B$10,B6943/'Peaker Keys'!$B$29)),0)</f>
        <v>0</v>
      </c>
      <c r="I6943">
        <f>MAX(0,MIN('Peaker Keys'!$B$10,C6943/'Peaker Keys'!$B$30))</f>
        <v>1.3327570059793962E-3</v>
      </c>
      <c r="J6943">
        <f>IF('Peaker Keys'!$B$31=1,H6943,I6943)</f>
        <v>0</v>
      </c>
    </row>
    <row r="6944" spans="1:10" x14ac:dyDescent="0.25">
      <c r="A6944">
        <v>6938</v>
      </c>
      <c r="B6944">
        <v>0</v>
      </c>
      <c r="C6944">
        <v>159.1</v>
      </c>
      <c r="D6944">
        <f>MOD(A6944-1+'Peaker Keys'!$B$7,'Peaker Keys'!$B$5)</f>
        <v>6961</v>
      </c>
      <c r="E6944">
        <f>INT(D6944/'Peaker Keys'!$B$6)+1</f>
        <v>291</v>
      </c>
      <c r="F6944">
        <f>MOD(D6944,'Peaker Keys'!$B$6)</f>
        <v>1</v>
      </c>
      <c r="G6944" t="str">
        <f>VLOOKUP(E6944,Clustering!$A$6:$B$370,2,FALSE)</f>
        <v>Summer</v>
      </c>
      <c r="H6944">
        <f>IF('Peaker Keys'!$B$29&gt;0,MAX(0,MIN('Peaker Keys'!$B$10,B6944/'Peaker Keys'!$B$29)),0)</f>
        <v>0</v>
      </c>
      <c r="I6944">
        <f>MAX(0,MIN('Peaker Keys'!$B$10,C6944/'Peaker Keys'!$B$30))</f>
        <v>1.3327570059793962E-3</v>
      </c>
      <c r="J6944">
        <f>IF('Peaker Keys'!$B$31=1,H6944,I6944)</f>
        <v>0</v>
      </c>
    </row>
    <row r="6945" spans="1:10" x14ac:dyDescent="0.25">
      <c r="A6945">
        <v>6939</v>
      </c>
      <c r="B6945">
        <v>0</v>
      </c>
      <c r="C6945">
        <v>141.80000000000001</v>
      </c>
      <c r="D6945">
        <f>MOD(A6945-1+'Peaker Keys'!$B$7,'Peaker Keys'!$B$5)</f>
        <v>6962</v>
      </c>
      <c r="E6945">
        <f>INT(D6945/'Peaker Keys'!$B$6)+1</f>
        <v>291</v>
      </c>
      <c r="F6945">
        <f>MOD(D6945,'Peaker Keys'!$B$6)</f>
        <v>2</v>
      </c>
      <c r="G6945" t="str">
        <f>VLOOKUP(E6945,Clustering!$A$6:$B$370,2,FALSE)</f>
        <v>Summer</v>
      </c>
      <c r="H6945">
        <f>IF('Peaker Keys'!$B$29&gt;0,MAX(0,MIN('Peaker Keys'!$B$10,B6945/'Peaker Keys'!$B$29)),0)</f>
        <v>0</v>
      </c>
      <c r="I6945">
        <f>MAX(0,MIN('Peaker Keys'!$B$10,C6945/'Peaker Keys'!$B$30))</f>
        <v>1.1878374823876706E-3</v>
      </c>
      <c r="J6945">
        <f>IF('Peaker Keys'!$B$31=1,H6945,I6945)</f>
        <v>0</v>
      </c>
    </row>
    <row r="6946" spans="1:10" x14ac:dyDescent="0.25">
      <c r="A6946">
        <v>6940</v>
      </c>
      <c r="B6946">
        <v>0</v>
      </c>
      <c r="C6946">
        <v>129.9</v>
      </c>
      <c r="D6946">
        <f>MOD(A6946-1+'Peaker Keys'!$B$7,'Peaker Keys'!$B$5)</f>
        <v>6963</v>
      </c>
      <c r="E6946">
        <f>INT(D6946/'Peaker Keys'!$B$6)+1</f>
        <v>291</v>
      </c>
      <c r="F6946">
        <f>MOD(D6946,'Peaker Keys'!$B$6)</f>
        <v>3</v>
      </c>
      <c r="G6946" t="str">
        <f>VLOOKUP(E6946,Clustering!$A$6:$B$370,2,FALSE)</f>
        <v>Summer</v>
      </c>
      <c r="H6946">
        <f>IF('Peaker Keys'!$B$29&gt;0,MAX(0,MIN('Peaker Keys'!$B$10,B6946/'Peaker Keys'!$B$29)),0)</f>
        <v>0</v>
      </c>
      <c r="I6946">
        <f>MAX(0,MIN('Peaker Keys'!$B$10,C6946/'Peaker Keys'!$B$30))</f>
        <v>1.0881529545991426E-3</v>
      </c>
      <c r="J6946">
        <f>IF('Peaker Keys'!$B$31=1,H6946,I6946)</f>
        <v>0</v>
      </c>
    </row>
    <row r="6947" spans="1:10" x14ac:dyDescent="0.25">
      <c r="A6947">
        <v>6941</v>
      </c>
      <c r="B6947">
        <v>0</v>
      </c>
      <c r="C6947">
        <v>124.4</v>
      </c>
      <c r="D6947">
        <f>MOD(A6947-1+'Peaker Keys'!$B$7,'Peaker Keys'!$B$5)</f>
        <v>6964</v>
      </c>
      <c r="E6947">
        <f>INT(D6947/'Peaker Keys'!$B$6)+1</f>
        <v>291</v>
      </c>
      <c r="F6947">
        <f>MOD(D6947,'Peaker Keys'!$B$6)</f>
        <v>4</v>
      </c>
      <c r="G6947" t="str">
        <f>VLOOKUP(E6947,Clustering!$A$6:$B$370,2,FALSE)</f>
        <v>Summer</v>
      </c>
      <c r="H6947">
        <f>IF('Peaker Keys'!$B$29&gt;0,MAX(0,MIN('Peaker Keys'!$B$10,B6947/'Peaker Keys'!$B$29)),0)</f>
        <v>0</v>
      </c>
      <c r="I6947">
        <f>MAX(0,MIN('Peaker Keys'!$B$10,C6947/'Peaker Keys'!$B$30))</f>
        <v>1.0420802736884783E-3</v>
      </c>
      <c r="J6947">
        <f>IF('Peaker Keys'!$B$31=1,H6947,I6947)</f>
        <v>0</v>
      </c>
    </row>
    <row r="6948" spans="1:10" x14ac:dyDescent="0.25">
      <c r="A6948">
        <v>6942</v>
      </c>
      <c r="B6948">
        <v>0</v>
      </c>
      <c r="C6948">
        <v>159.1</v>
      </c>
      <c r="D6948">
        <f>MOD(A6948-1+'Peaker Keys'!$B$7,'Peaker Keys'!$B$5)</f>
        <v>6965</v>
      </c>
      <c r="E6948">
        <f>INT(D6948/'Peaker Keys'!$B$6)+1</f>
        <v>291</v>
      </c>
      <c r="F6948">
        <f>MOD(D6948,'Peaker Keys'!$B$6)</f>
        <v>5</v>
      </c>
      <c r="G6948" t="str">
        <f>VLOOKUP(E6948,Clustering!$A$6:$B$370,2,FALSE)</f>
        <v>Summer</v>
      </c>
      <c r="H6948">
        <f>IF('Peaker Keys'!$B$29&gt;0,MAX(0,MIN('Peaker Keys'!$B$10,B6948/'Peaker Keys'!$B$29)),0)</f>
        <v>0</v>
      </c>
      <c r="I6948">
        <f>MAX(0,MIN('Peaker Keys'!$B$10,C6948/'Peaker Keys'!$B$30))</f>
        <v>1.3327570059793962E-3</v>
      </c>
      <c r="J6948">
        <f>IF('Peaker Keys'!$B$31=1,H6948,I6948)</f>
        <v>0</v>
      </c>
    </row>
    <row r="6949" spans="1:10" x14ac:dyDescent="0.25">
      <c r="A6949">
        <v>6943</v>
      </c>
      <c r="B6949">
        <v>0</v>
      </c>
      <c r="C6949">
        <v>51.6</v>
      </c>
      <c r="D6949">
        <f>MOD(A6949-1+'Peaker Keys'!$B$7,'Peaker Keys'!$B$5)</f>
        <v>6966</v>
      </c>
      <c r="E6949">
        <f>INT(D6949/'Peaker Keys'!$B$6)+1</f>
        <v>291</v>
      </c>
      <c r="F6949">
        <f>MOD(D6949,'Peaker Keys'!$B$6)</f>
        <v>6</v>
      </c>
      <c r="G6949" t="str">
        <f>VLOOKUP(E6949,Clustering!$A$6:$B$370,2,FALSE)</f>
        <v>Summer</v>
      </c>
      <c r="H6949">
        <f>IF('Peaker Keys'!$B$29&gt;0,MAX(0,MIN('Peaker Keys'!$B$10,B6949/'Peaker Keys'!$B$29)),0)</f>
        <v>0</v>
      </c>
      <c r="I6949">
        <f>MAX(0,MIN('Peaker Keys'!$B$10,C6949/'Peaker Keys'!$B$30))</f>
        <v>4.3224551545277719E-4</v>
      </c>
      <c r="J6949">
        <f>IF('Peaker Keys'!$B$31=1,H6949,I6949)</f>
        <v>0</v>
      </c>
    </row>
    <row r="6950" spans="1:10" x14ac:dyDescent="0.25">
      <c r="A6950">
        <v>6944</v>
      </c>
      <c r="B6950">
        <v>0</v>
      </c>
      <c r="C6950">
        <v>51.6</v>
      </c>
      <c r="D6950">
        <f>MOD(A6950-1+'Peaker Keys'!$B$7,'Peaker Keys'!$B$5)</f>
        <v>6967</v>
      </c>
      <c r="E6950">
        <f>INT(D6950/'Peaker Keys'!$B$6)+1</f>
        <v>291</v>
      </c>
      <c r="F6950">
        <f>MOD(D6950,'Peaker Keys'!$B$6)</f>
        <v>7</v>
      </c>
      <c r="G6950" t="str">
        <f>VLOOKUP(E6950,Clustering!$A$6:$B$370,2,FALSE)</f>
        <v>Summer</v>
      </c>
      <c r="H6950">
        <f>IF('Peaker Keys'!$B$29&gt;0,MAX(0,MIN('Peaker Keys'!$B$10,B6950/'Peaker Keys'!$B$29)),0)</f>
        <v>0</v>
      </c>
      <c r="I6950">
        <f>MAX(0,MIN('Peaker Keys'!$B$10,C6950/'Peaker Keys'!$B$30))</f>
        <v>4.3224551545277719E-4</v>
      </c>
      <c r="J6950">
        <f>IF('Peaker Keys'!$B$31=1,H6950,I6950)</f>
        <v>0</v>
      </c>
    </row>
    <row r="6951" spans="1:10" x14ac:dyDescent="0.25">
      <c r="A6951">
        <v>6945</v>
      </c>
      <c r="B6951">
        <v>0</v>
      </c>
      <c r="C6951">
        <v>51.6</v>
      </c>
      <c r="D6951">
        <f>MOD(A6951-1+'Peaker Keys'!$B$7,'Peaker Keys'!$B$5)</f>
        <v>6968</v>
      </c>
      <c r="E6951">
        <f>INT(D6951/'Peaker Keys'!$B$6)+1</f>
        <v>291</v>
      </c>
      <c r="F6951">
        <f>MOD(D6951,'Peaker Keys'!$B$6)</f>
        <v>8</v>
      </c>
      <c r="G6951" t="str">
        <f>VLOOKUP(E6951,Clustering!$A$6:$B$370,2,FALSE)</f>
        <v>Summer</v>
      </c>
      <c r="H6951">
        <f>IF('Peaker Keys'!$B$29&gt;0,MAX(0,MIN('Peaker Keys'!$B$10,B6951/'Peaker Keys'!$B$29)),0)</f>
        <v>0</v>
      </c>
      <c r="I6951">
        <f>MAX(0,MIN('Peaker Keys'!$B$10,C6951/'Peaker Keys'!$B$30))</f>
        <v>4.3224551545277719E-4</v>
      </c>
      <c r="J6951">
        <f>IF('Peaker Keys'!$B$31=1,H6951,I6951)</f>
        <v>0</v>
      </c>
    </row>
    <row r="6952" spans="1:10" x14ac:dyDescent="0.25">
      <c r="A6952">
        <v>6946</v>
      </c>
      <c r="B6952">
        <v>0</v>
      </c>
      <c r="C6952">
        <v>51.6</v>
      </c>
      <c r="D6952">
        <f>MOD(A6952-1+'Peaker Keys'!$B$7,'Peaker Keys'!$B$5)</f>
        <v>6969</v>
      </c>
      <c r="E6952">
        <f>INT(D6952/'Peaker Keys'!$B$6)+1</f>
        <v>291</v>
      </c>
      <c r="F6952">
        <f>MOD(D6952,'Peaker Keys'!$B$6)</f>
        <v>9</v>
      </c>
      <c r="G6952" t="str">
        <f>VLOOKUP(E6952,Clustering!$A$6:$B$370,2,FALSE)</f>
        <v>Summer</v>
      </c>
      <c r="H6952">
        <f>IF('Peaker Keys'!$B$29&gt;0,MAX(0,MIN('Peaker Keys'!$B$10,B6952/'Peaker Keys'!$B$29)),0)</f>
        <v>0</v>
      </c>
      <c r="I6952">
        <f>MAX(0,MIN('Peaker Keys'!$B$10,C6952/'Peaker Keys'!$B$30))</f>
        <v>4.3224551545277719E-4</v>
      </c>
      <c r="J6952">
        <f>IF('Peaker Keys'!$B$31=1,H6952,I6952)</f>
        <v>0</v>
      </c>
    </row>
    <row r="6953" spans="1:10" x14ac:dyDescent="0.25">
      <c r="A6953">
        <v>6947</v>
      </c>
      <c r="B6953">
        <v>0</v>
      </c>
      <c r="C6953">
        <v>51.6</v>
      </c>
      <c r="D6953">
        <f>MOD(A6953-1+'Peaker Keys'!$B$7,'Peaker Keys'!$B$5)</f>
        <v>6970</v>
      </c>
      <c r="E6953">
        <f>INT(D6953/'Peaker Keys'!$B$6)+1</f>
        <v>291</v>
      </c>
      <c r="F6953">
        <f>MOD(D6953,'Peaker Keys'!$B$6)</f>
        <v>10</v>
      </c>
      <c r="G6953" t="str">
        <f>VLOOKUP(E6953,Clustering!$A$6:$B$370,2,FALSE)</f>
        <v>Summer</v>
      </c>
      <c r="H6953">
        <f>IF('Peaker Keys'!$B$29&gt;0,MAX(0,MIN('Peaker Keys'!$B$10,B6953/'Peaker Keys'!$B$29)),0)</f>
        <v>0</v>
      </c>
      <c r="I6953">
        <f>MAX(0,MIN('Peaker Keys'!$B$10,C6953/'Peaker Keys'!$B$30))</f>
        <v>4.3224551545277719E-4</v>
      </c>
      <c r="J6953">
        <f>IF('Peaker Keys'!$B$31=1,H6953,I6953)</f>
        <v>0</v>
      </c>
    </row>
    <row r="6954" spans="1:10" x14ac:dyDescent="0.25">
      <c r="A6954">
        <v>6948</v>
      </c>
      <c r="B6954">
        <v>0</v>
      </c>
      <c r="C6954">
        <v>51.6</v>
      </c>
      <c r="D6954">
        <f>MOD(A6954-1+'Peaker Keys'!$B$7,'Peaker Keys'!$B$5)</f>
        <v>6971</v>
      </c>
      <c r="E6954">
        <f>INT(D6954/'Peaker Keys'!$B$6)+1</f>
        <v>291</v>
      </c>
      <c r="F6954">
        <f>MOD(D6954,'Peaker Keys'!$B$6)</f>
        <v>11</v>
      </c>
      <c r="G6954" t="str">
        <f>VLOOKUP(E6954,Clustering!$A$6:$B$370,2,FALSE)</f>
        <v>Summer</v>
      </c>
      <c r="H6954">
        <f>IF('Peaker Keys'!$B$29&gt;0,MAX(0,MIN('Peaker Keys'!$B$10,B6954/'Peaker Keys'!$B$29)),0)</f>
        <v>0</v>
      </c>
      <c r="I6954">
        <f>MAX(0,MIN('Peaker Keys'!$B$10,C6954/'Peaker Keys'!$B$30))</f>
        <v>4.3224551545277719E-4</v>
      </c>
      <c r="J6954">
        <f>IF('Peaker Keys'!$B$31=1,H6954,I6954)</f>
        <v>0</v>
      </c>
    </row>
    <row r="6955" spans="1:10" x14ac:dyDescent="0.25">
      <c r="A6955">
        <v>6949</v>
      </c>
      <c r="B6955">
        <v>0</v>
      </c>
      <c r="C6955">
        <v>51.6</v>
      </c>
      <c r="D6955">
        <f>MOD(A6955-1+'Peaker Keys'!$B$7,'Peaker Keys'!$B$5)</f>
        <v>6972</v>
      </c>
      <c r="E6955">
        <f>INT(D6955/'Peaker Keys'!$B$6)+1</f>
        <v>291</v>
      </c>
      <c r="F6955">
        <f>MOD(D6955,'Peaker Keys'!$B$6)</f>
        <v>12</v>
      </c>
      <c r="G6955" t="str">
        <f>VLOOKUP(E6955,Clustering!$A$6:$B$370,2,FALSE)</f>
        <v>Summer</v>
      </c>
      <c r="H6955">
        <f>IF('Peaker Keys'!$B$29&gt;0,MAX(0,MIN('Peaker Keys'!$B$10,B6955/'Peaker Keys'!$B$29)),0)</f>
        <v>0</v>
      </c>
      <c r="I6955">
        <f>MAX(0,MIN('Peaker Keys'!$B$10,C6955/'Peaker Keys'!$B$30))</f>
        <v>4.3224551545277719E-4</v>
      </c>
      <c r="J6955">
        <f>IF('Peaker Keys'!$B$31=1,H6955,I6955)</f>
        <v>0</v>
      </c>
    </row>
    <row r="6956" spans="1:10" x14ac:dyDescent="0.25">
      <c r="A6956">
        <v>6950</v>
      </c>
      <c r="B6956">
        <v>0</v>
      </c>
      <c r="C6956">
        <v>51.6</v>
      </c>
      <c r="D6956">
        <f>MOD(A6956-1+'Peaker Keys'!$B$7,'Peaker Keys'!$B$5)</f>
        <v>6973</v>
      </c>
      <c r="E6956">
        <f>INT(D6956/'Peaker Keys'!$B$6)+1</f>
        <v>291</v>
      </c>
      <c r="F6956">
        <f>MOD(D6956,'Peaker Keys'!$B$6)</f>
        <v>13</v>
      </c>
      <c r="G6956" t="str">
        <f>VLOOKUP(E6956,Clustering!$A$6:$B$370,2,FALSE)</f>
        <v>Summer</v>
      </c>
      <c r="H6956">
        <f>IF('Peaker Keys'!$B$29&gt;0,MAX(0,MIN('Peaker Keys'!$B$10,B6956/'Peaker Keys'!$B$29)),0)</f>
        <v>0</v>
      </c>
      <c r="I6956">
        <f>MAX(0,MIN('Peaker Keys'!$B$10,C6956/'Peaker Keys'!$B$30))</f>
        <v>4.3224551545277719E-4</v>
      </c>
      <c r="J6956">
        <f>IF('Peaker Keys'!$B$31=1,H6956,I6956)</f>
        <v>0</v>
      </c>
    </row>
    <row r="6957" spans="1:10" x14ac:dyDescent="0.25">
      <c r="A6957">
        <v>6951</v>
      </c>
      <c r="B6957">
        <v>0</v>
      </c>
      <c r="C6957">
        <v>51.6</v>
      </c>
      <c r="D6957">
        <f>MOD(A6957-1+'Peaker Keys'!$B$7,'Peaker Keys'!$B$5)</f>
        <v>6974</v>
      </c>
      <c r="E6957">
        <f>INT(D6957/'Peaker Keys'!$B$6)+1</f>
        <v>291</v>
      </c>
      <c r="F6957">
        <f>MOD(D6957,'Peaker Keys'!$B$6)</f>
        <v>14</v>
      </c>
      <c r="G6957" t="str">
        <f>VLOOKUP(E6957,Clustering!$A$6:$B$370,2,FALSE)</f>
        <v>Summer</v>
      </c>
      <c r="H6957">
        <f>IF('Peaker Keys'!$B$29&gt;0,MAX(0,MIN('Peaker Keys'!$B$10,B6957/'Peaker Keys'!$B$29)),0)</f>
        <v>0</v>
      </c>
      <c r="I6957">
        <f>MAX(0,MIN('Peaker Keys'!$B$10,C6957/'Peaker Keys'!$B$30))</f>
        <v>4.3224551545277719E-4</v>
      </c>
      <c r="J6957">
        <f>IF('Peaker Keys'!$B$31=1,H6957,I6957)</f>
        <v>0</v>
      </c>
    </row>
    <row r="6958" spans="1:10" x14ac:dyDescent="0.25">
      <c r="A6958">
        <v>6952</v>
      </c>
      <c r="B6958">
        <v>0</v>
      </c>
      <c r="C6958">
        <v>112.2</v>
      </c>
      <c r="D6958">
        <f>MOD(A6958-1+'Peaker Keys'!$B$7,'Peaker Keys'!$B$5)</f>
        <v>6975</v>
      </c>
      <c r="E6958">
        <f>INT(D6958/'Peaker Keys'!$B$6)+1</f>
        <v>291</v>
      </c>
      <c r="F6958">
        <f>MOD(D6958,'Peaker Keys'!$B$6)</f>
        <v>15</v>
      </c>
      <c r="G6958" t="str">
        <f>VLOOKUP(E6958,Clustering!$A$6:$B$370,2,FALSE)</f>
        <v>Summer</v>
      </c>
      <c r="H6958">
        <f>IF('Peaker Keys'!$B$29&gt;0,MAX(0,MIN('Peaker Keys'!$B$10,B6958/'Peaker Keys'!$B$29)),0)</f>
        <v>0</v>
      </c>
      <c r="I6958">
        <f>MAX(0,MIN('Peaker Keys'!$B$10,C6958/'Peaker Keys'!$B$30))</f>
        <v>9.398826905775504E-4</v>
      </c>
      <c r="J6958">
        <f>IF('Peaker Keys'!$B$31=1,H6958,I6958)</f>
        <v>0</v>
      </c>
    </row>
    <row r="6959" spans="1:10" x14ac:dyDescent="0.25">
      <c r="A6959">
        <v>6953</v>
      </c>
      <c r="B6959">
        <v>0</v>
      </c>
      <c r="C6959">
        <v>159.1</v>
      </c>
      <c r="D6959">
        <f>MOD(A6959-1+'Peaker Keys'!$B$7,'Peaker Keys'!$B$5)</f>
        <v>6976</v>
      </c>
      <c r="E6959">
        <f>INT(D6959/'Peaker Keys'!$B$6)+1</f>
        <v>291</v>
      </c>
      <c r="F6959">
        <f>MOD(D6959,'Peaker Keys'!$B$6)</f>
        <v>16</v>
      </c>
      <c r="G6959" t="str">
        <f>VLOOKUP(E6959,Clustering!$A$6:$B$370,2,FALSE)</f>
        <v>Summer</v>
      </c>
      <c r="H6959">
        <f>IF('Peaker Keys'!$B$29&gt;0,MAX(0,MIN('Peaker Keys'!$B$10,B6959/'Peaker Keys'!$B$29)),0)</f>
        <v>0</v>
      </c>
      <c r="I6959">
        <f>MAX(0,MIN('Peaker Keys'!$B$10,C6959/'Peaker Keys'!$B$30))</f>
        <v>1.3327570059793962E-3</v>
      </c>
      <c r="J6959">
        <f>IF('Peaker Keys'!$B$31=1,H6959,I6959)</f>
        <v>0</v>
      </c>
    </row>
    <row r="6960" spans="1:10" x14ac:dyDescent="0.25">
      <c r="A6960">
        <v>6954</v>
      </c>
      <c r="B6960">
        <v>0</v>
      </c>
      <c r="C6960">
        <v>190.9</v>
      </c>
      <c r="D6960">
        <f>MOD(A6960-1+'Peaker Keys'!$B$7,'Peaker Keys'!$B$5)</f>
        <v>6977</v>
      </c>
      <c r="E6960">
        <f>INT(D6960/'Peaker Keys'!$B$6)+1</f>
        <v>291</v>
      </c>
      <c r="F6960">
        <f>MOD(D6960,'Peaker Keys'!$B$6)</f>
        <v>17</v>
      </c>
      <c r="G6960" t="str">
        <f>VLOOKUP(E6960,Clustering!$A$6:$B$370,2,FALSE)</f>
        <v>Summer</v>
      </c>
      <c r="H6960">
        <f>IF('Peaker Keys'!$B$29&gt;0,MAX(0,MIN('Peaker Keys'!$B$10,B6960/'Peaker Keys'!$B$29)),0)</f>
        <v>0</v>
      </c>
      <c r="I6960">
        <f>MAX(0,MIN('Peaker Keys'!$B$10,C6960/'Peaker Keys'!$B$30))</f>
        <v>1.5991408701537821E-3</v>
      </c>
      <c r="J6960">
        <f>IF('Peaker Keys'!$B$31=1,H6960,I6960)</f>
        <v>0</v>
      </c>
    </row>
    <row r="6961" spans="1:10" x14ac:dyDescent="0.25">
      <c r="A6961">
        <v>6955</v>
      </c>
      <c r="B6961">
        <v>0</v>
      </c>
      <c r="C6961">
        <v>3016.4</v>
      </c>
      <c r="D6961">
        <f>MOD(A6961-1+'Peaker Keys'!$B$7,'Peaker Keys'!$B$5)</f>
        <v>6978</v>
      </c>
      <c r="E6961">
        <f>INT(D6961/'Peaker Keys'!$B$6)+1</f>
        <v>291</v>
      </c>
      <c r="F6961">
        <f>MOD(D6961,'Peaker Keys'!$B$6)</f>
        <v>18</v>
      </c>
      <c r="G6961" t="str">
        <f>VLOOKUP(E6961,Clustering!$A$6:$B$370,2,FALSE)</f>
        <v>Summer</v>
      </c>
      <c r="H6961">
        <f>IF('Peaker Keys'!$B$29&gt;0,MAX(0,MIN('Peaker Keys'!$B$10,B6961/'Peaker Keys'!$B$29)),0)</f>
        <v>0</v>
      </c>
      <c r="I6961">
        <f>MAX(0,MIN('Peaker Keys'!$B$10,C6961/'Peaker Keys'!$B$30))</f>
        <v>2.52679335816232E-2</v>
      </c>
      <c r="J6961">
        <f>IF('Peaker Keys'!$B$31=1,H6961,I6961)</f>
        <v>0</v>
      </c>
    </row>
    <row r="6962" spans="1:10" x14ac:dyDescent="0.25">
      <c r="A6962">
        <v>6956</v>
      </c>
      <c r="B6962">
        <v>0</v>
      </c>
      <c r="C6962">
        <v>2106.6999999999998</v>
      </c>
      <c r="D6962">
        <f>MOD(A6962-1+'Peaker Keys'!$B$7,'Peaker Keys'!$B$5)</f>
        <v>6979</v>
      </c>
      <c r="E6962">
        <f>INT(D6962/'Peaker Keys'!$B$6)+1</f>
        <v>291</v>
      </c>
      <c r="F6962">
        <f>MOD(D6962,'Peaker Keys'!$B$6)</f>
        <v>19</v>
      </c>
      <c r="G6962" t="str">
        <f>VLOOKUP(E6962,Clustering!$A$6:$B$370,2,FALSE)</f>
        <v>Summer</v>
      </c>
      <c r="H6962">
        <f>IF('Peaker Keys'!$B$29&gt;0,MAX(0,MIN('Peaker Keys'!$B$10,B6962/'Peaker Keys'!$B$29)),0)</f>
        <v>0</v>
      </c>
      <c r="I6962">
        <f>MAX(0,MIN('Peaker Keys'!$B$10,C6962/'Peaker Keys'!$B$30))</f>
        <v>1.7647512158999332E-2</v>
      </c>
      <c r="J6962">
        <f>IF('Peaker Keys'!$B$31=1,H6962,I6962)</f>
        <v>0</v>
      </c>
    </row>
    <row r="6963" spans="1:10" x14ac:dyDescent="0.25">
      <c r="A6963">
        <v>6957</v>
      </c>
      <c r="B6963">
        <v>0</v>
      </c>
      <c r="C6963">
        <v>188.3</v>
      </c>
      <c r="D6963">
        <f>MOD(A6963-1+'Peaker Keys'!$B$7,'Peaker Keys'!$B$5)</f>
        <v>6980</v>
      </c>
      <c r="E6963">
        <f>INT(D6963/'Peaker Keys'!$B$6)+1</f>
        <v>291</v>
      </c>
      <c r="F6963">
        <f>MOD(D6963,'Peaker Keys'!$B$6)</f>
        <v>20</v>
      </c>
      <c r="G6963" t="str">
        <f>VLOOKUP(E6963,Clustering!$A$6:$B$370,2,FALSE)</f>
        <v>Summer</v>
      </c>
      <c r="H6963">
        <f>IF('Peaker Keys'!$B$29&gt;0,MAX(0,MIN('Peaker Keys'!$B$10,B6963/'Peaker Keys'!$B$29)),0)</f>
        <v>0</v>
      </c>
      <c r="I6963">
        <f>MAX(0,MIN('Peaker Keys'!$B$10,C6963/'Peaker Keys'!$B$30))</f>
        <v>1.57736105735965E-3</v>
      </c>
      <c r="J6963">
        <f>IF('Peaker Keys'!$B$31=1,H6963,I6963)</f>
        <v>0</v>
      </c>
    </row>
    <row r="6964" spans="1:10" x14ac:dyDescent="0.25">
      <c r="A6964">
        <v>6958</v>
      </c>
      <c r="B6964">
        <v>0</v>
      </c>
      <c r="C6964">
        <v>159.1</v>
      </c>
      <c r="D6964">
        <f>MOD(A6964-1+'Peaker Keys'!$B$7,'Peaker Keys'!$B$5)</f>
        <v>6981</v>
      </c>
      <c r="E6964">
        <f>INT(D6964/'Peaker Keys'!$B$6)+1</f>
        <v>291</v>
      </c>
      <c r="F6964">
        <f>MOD(D6964,'Peaker Keys'!$B$6)</f>
        <v>21</v>
      </c>
      <c r="G6964" t="str">
        <f>VLOOKUP(E6964,Clustering!$A$6:$B$370,2,FALSE)</f>
        <v>Summer</v>
      </c>
      <c r="H6964">
        <f>IF('Peaker Keys'!$B$29&gt;0,MAX(0,MIN('Peaker Keys'!$B$10,B6964/'Peaker Keys'!$B$29)),0)</f>
        <v>0</v>
      </c>
      <c r="I6964">
        <f>MAX(0,MIN('Peaker Keys'!$B$10,C6964/'Peaker Keys'!$B$30))</f>
        <v>1.3327570059793962E-3</v>
      </c>
      <c r="J6964">
        <f>IF('Peaker Keys'!$B$31=1,H6964,I6964)</f>
        <v>0</v>
      </c>
    </row>
    <row r="6965" spans="1:10" x14ac:dyDescent="0.25">
      <c r="A6965">
        <v>6959</v>
      </c>
      <c r="B6965">
        <v>0</v>
      </c>
      <c r="C6965">
        <v>159.1</v>
      </c>
      <c r="D6965">
        <f>MOD(A6965-1+'Peaker Keys'!$B$7,'Peaker Keys'!$B$5)</f>
        <v>6982</v>
      </c>
      <c r="E6965">
        <f>INT(D6965/'Peaker Keys'!$B$6)+1</f>
        <v>291</v>
      </c>
      <c r="F6965">
        <f>MOD(D6965,'Peaker Keys'!$B$6)</f>
        <v>22</v>
      </c>
      <c r="G6965" t="str">
        <f>VLOOKUP(E6965,Clustering!$A$6:$B$370,2,FALSE)</f>
        <v>Summer</v>
      </c>
      <c r="H6965">
        <f>IF('Peaker Keys'!$B$29&gt;0,MAX(0,MIN('Peaker Keys'!$B$10,B6965/'Peaker Keys'!$B$29)),0)</f>
        <v>0</v>
      </c>
      <c r="I6965">
        <f>MAX(0,MIN('Peaker Keys'!$B$10,C6965/'Peaker Keys'!$B$30))</f>
        <v>1.3327570059793962E-3</v>
      </c>
      <c r="J6965">
        <f>IF('Peaker Keys'!$B$31=1,H6965,I6965)</f>
        <v>0</v>
      </c>
    </row>
    <row r="6966" spans="1:10" x14ac:dyDescent="0.25">
      <c r="A6966">
        <v>6960</v>
      </c>
      <c r="B6966">
        <v>0</v>
      </c>
      <c r="C6966">
        <v>159.1</v>
      </c>
      <c r="D6966">
        <f>MOD(A6966-1+'Peaker Keys'!$B$7,'Peaker Keys'!$B$5)</f>
        <v>6983</v>
      </c>
      <c r="E6966">
        <f>INT(D6966/'Peaker Keys'!$B$6)+1</f>
        <v>291</v>
      </c>
      <c r="F6966">
        <f>MOD(D6966,'Peaker Keys'!$B$6)</f>
        <v>23</v>
      </c>
      <c r="G6966" t="str">
        <f>VLOOKUP(E6966,Clustering!$A$6:$B$370,2,FALSE)</f>
        <v>Summer</v>
      </c>
      <c r="H6966">
        <f>IF('Peaker Keys'!$B$29&gt;0,MAX(0,MIN('Peaker Keys'!$B$10,B6966/'Peaker Keys'!$B$29)),0)</f>
        <v>0</v>
      </c>
      <c r="I6966">
        <f>MAX(0,MIN('Peaker Keys'!$B$10,C6966/'Peaker Keys'!$B$30))</f>
        <v>1.3327570059793962E-3</v>
      </c>
      <c r="J6966">
        <f>IF('Peaker Keys'!$B$31=1,H6966,I6966)</f>
        <v>0</v>
      </c>
    </row>
    <row r="6967" spans="1:10" x14ac:dyDescent="0.25">
      <c r="A6967">
        <v>6961</v>
      </c>
      <c r="B6967">
        <v>0</v>
      </c>
      <c r="C6967">
        <v>159.1</v>
      </c>
      <c r="D6967">
        <f>MOD(A6967-1+'Peaker Keys'!$B$7,'Peaker Keys'!$B$5)</f>
        <v>6984</v>
      </c>
      <c r="E6967">
        <f>INT(D6967/'Peaker Keys'!$B$6)+1</f>
        <v>292</v>
      </c>
      <c r="F6967">
        <f>MOD(D6967,'Peaker Keys'!$B$6)</f>
        <v>0</v>
      </c>
      <c r="G6967" t="str">
        <f>VLOOKUP(E6967,Clustering!$A$6:$B$370,2,FALSE)</f>
        <v>Winter</v>
      </c>
      <c r="H6967">
        <f>IF('Peaker Keys'!$B$29&gt;0,MAX(0,MIN('Peaker Keys'!$B$10,B6967/'Peaker Keys'!$B$29)),0)</f>
        <v>0</v>
      </c>
      <c r="I6967">
        <f>MAX(0,MIN('Peaker Keys'!$B$10,C6967/'Peaker Keys'!$B$30))</f>
        <v>1.3327570059793962E-3</v>
      </c>
      <c r="J6967">
        <f>IF('Peaker Keys'!$B$31=1,H6967,I6967)</f>
        <v>0</v>
      </c>
    </row>
    <row r="6968" spans="1:10" x14ac:dyDescent="0.25">
      <c r="A6968">
        <v>6962</v>
      </c>
      <c r="B6968">
        <v>0</v>
      </c>
      <c r="C6968">
        <v>159.1</v>
      </c>
      <c r="D6968">
        <f>MOD(A6968-1+'Peaker Keys'!$B$7,'Peaker Keys'!$B$5)</f>
        <v>6985</v>
      </c>
      <c r="E6968">
        <f>INT(D6968/'Peaker Keys'!$B$6)+1</f>
        <v>292</v>
      </c>
      <c r="F6968">
        <f>MOD(D6968,'Peaker Keys'!$B$6)</f>
        <v>1</v>
      </c>
      <c r="G6968" t="str">
        <f>VLOOKUP(E6968,Clustering!$A$6:$B$370,2,FALSE)</f>
        <v>Winter</v>
      </c>
      <c r="H6968">
        <f>IF('Peaker Keys'!$B$29&gt;0,MAX(0,MIN('Peaker Keys'!$B$10,B6968/'Peaker Keys'!$B$29)),0)</f>
        <v>0</v>
      </c>
      <c r="I6968">
        <f>MAX(0,MIN('Peaker Keys'!$B$10,C6968/'Peaker Keys'!$B$30))</f>
        <v>1.3327570059793962E-3</v>
      </c>
      <c r="J6968">
        <f>IF('Peaker Keys'!$B$31=1,H6968,I6968)</f>
        <v>0</v>
      </c>
    </row>
    <row r="6969" spans="1:10" x14ac:dyDescent="0.25">
      <c r="A6969">
        <v>6963</v>
      </c>
      <c r="B6969">
        <v>0</v>
      </c>
      <c r="C6969">
        <v>134</v>
      </c>
      <c r="D6969">
        <f>MOD(A6969-1+'Peaker Keys'!$B$7,'Peaker Keys'!$B$5)</f>
        <v>6986</v>
      </c>
      <c r="E6969">
        <f>INT(D6969/'Peaker Keys'!$B$6)+1</f>
        <v>292</v>
      </c>
      <c r="F6969">
        <f>MOD(D6969,'Peaker Keys'!$B$6)</f>
        <v>2</v>
      </c>
      <c r="G6969" t="str">
        <f>VLOOKUP(E6969,Clustering!$A$6:$B$370,2,FALSE)</f>
        <v>Winter</v>
      </c>
      <c r="H6969">
        <f>IF('Peaker Keys'!$B$29&gt;0,MAX(0,MIN('Peaker Keys'!$B$10,B6969/'Peaker Keys'!$B$29)),0)</f>
        <v>0</v>
      </c>
      <c r="I6969">
        <f>MAX(0,MIN('Peaker Keys'!$B$10,C6969/'Peaker Keys'!$B$30))</f>
        <v>1.122498044005274E-3</v>
      </c>
      <c r="J6969">
        <f>IF('Peaker Keys'!$B$31=1,H6969,I6969)</f>
        <v>0</v>
      </c>
    </row>
    <row r="6970" spans="1:10" x14ac:dyDescent="0.25">
      <c r="A6970">
        <v>6964</v>
      </c>
      <c r="B6970">
        <v>0</v>
      </c>
      <c r="C6970">
        <v>116.7</v>
      </c>
      <c r="D6970">
        <f>MOD(A6970-1+'Peaker Keys'!$B$7,'Peaker Keys'!$B$5)</f>
        <v>6987</v>
      </c>
      <c r="E6970">
        <f>INT(D6970/'Peaker Keys'!$B$6)+1</f>
        <v>292</v>
      </c>
      <c r="F6970">
        <f>MOD(D6970,'Peaker Keys'!$B$6)</f>
        <v>3</v>
      </c>
      <c r="G6970" t="str">
        <f>VLOOKUP(E6970,Clustering!$A$6:$B$370,2,FALSE)</f>
        <v>Winter</v>
      </c>
      <c r="H6970">
        <f>IF('Peaker Keys'!$B$29&gt;0,MAX(0,MIN('Peaker Keys'!$B$10,B6970/'Peaker Keys'!$B$29)),0)</f>
        <v>0</v>
      </c>
      <c r="I6970">
        <f>MAX(0,MIN('Peaker Keys'!$B$10,C6970/'Peaker Keys'!$B$30))</f>
        <v>9.7757852041354841E-4</v>
      </c>
      <c r="J6970">
        <f>IF('Peaker Keys'!$B$31=1,H6970,I6970)</f>
        <v>0</v>
      </c>
    </row>
    <row r="6971" spans="1:10" x14ac:dyDescent="0.25">
      <c r="A6971">
        <v>6965</v>
      </c>
      <c r="B6971">
        <v>0</v>
      </c>
      <c r="C6971">
        <v>138.4</v>
      </c>
      <c r="D6971">
        <f>MOD(A6971-1+'Peaker Keys'!$B$7,'Peaker Keys'!$B$5)</f>
        <v>6988</v>
      </c>
      <c r="E6971">
        <f>INT(D6971/'Peaker Keys'!$B$6)+1</f>
        <v>292</v>
      </c>
      <c r="F6971">
        <f>MOD(D6971,'Peaker Keys'!$B$6)</f>
        <v>4</v>
      </c>
      <c r="G6971" t="str">
        <f>VLOOKUP(E6971,Clustering!$A$6:$B$370,2,FALSE)</f>
        <v>Winter</v>
      </c>
      <c r="H6971">
        <f>IF('Peaker Keys'!$B$29&gt;0,MAX(0,MIN('Peaker Keys'!$B$10,B6971/'Peaker Keys'!$B$29)),0)</f>
        <v>0</v>
      </c>
      <c r="I6971">
        <f>MAX(0,MIN('Peaker Keys'!$B$10,C6971/'Peaker Keys'!$B$30))</f>
        <v>1.1593561887338056E-3</v>
      </c>
      <c r="J6971">
        <f>IF('Peaker Keys'!$B$31=1,H6971,I6971)</f>
        <v>0</v>
      </c>
    </row>
    <row r="6972" spans="1:10" x14ac:dyDescent="0.25">
      <c r="A6972">
        <v>6966</v>
      </c>
      <c r="B6972">
        <v>0</v>
      </c>
      <c r="C6972">
        <v>159.1</v>
      </c>
      <c r="D6972">
        <f>MOD(A6972-1+'Peaker Keys'!$B$7,'Peaker Keys'!$B$5)</f>
        <v>6989</v>
      </c>
      <c r="E6972">
        <f>INT(D6972/'Peaker Keys'!$B$6)+1</f>
        <v>292</v>
      </c>
      <c r="F6972">
        <f>MOD(D6972,'Peaker Keys'!$B$6)</f>
        <v>5</v>
      </c>
      <c r="G6972" t="str">
        <f>VLOOKUP(E6972,Clustering!$A$6:$B$370,2,FALSE)</f>
        <v>Winter</v>
      </c>
      <c r="H6972">
        <f>IF('Peaker Keys'!$B$29&gt;0,MAX(0,MIN('Peaker Keys'!$B$10,B6972/'Peaker Keys'!$B$29)),0)</f>
        <v>0</v>
      </c>
      <c r="I6972">
        <f>MAX(0,MIN('Peaker Keys'!$B$10,C6972/'Peaker Keys'!$B$30))</f>
        <v>1.3327570059793962E-3</v>
      </c>
      <c r="J6972">
        <f>IF('Peaker Keys'!$B$31=1,H6972,I6972)</f>
        <v>0</v>
      </c>
    </row>
    <row r="6973" spans="1:10" x14ac:dyDescent="0.25">
      <c r="A6973">
        <v>6967</v>
      </c>
      <c r="B6973">
        <v>0</v>
      </c>
      <c r="C6973">
        <v>95.5</v>
      </c>
      <c r="D6973">
        <f>MOD(A6973-1+'Peaker Keys'!$B$7,'Peaker Keys'!$B$5)</f>
        <v>6990</v>
      </c>
      <c r="E6973">
        <f>INT(D6973/'Peaker Keys'!$B$6)+1</f>
        <v>292</v>
      </c>
      <c r="F6973">
        <f>MOD(D6973,'Peaker Keys'!$B$6)</f>
        <v>6</v>
      </c>
      <c r="G6973" t="str">
        <f>VLOOKUP(E6973,Clustering!$A$6:$B$370,2,FALSE)</f>
        <v>Winter</v>
      </c>
      <c r="H6973">
        <f>IF('Peaker Keys'!$B$29&gt;0,MAX(0,MIN('Peaker Keys'!$B$10,B6973/'Peaker Keys'!$B$29)),0)</f>
        <v>0</v>
      </c>
      <c r="I6973">
        <f>MAX(0,MIN('Peaker Keys'!$B$10,C6973/'Peaker Keys'!$B$30))</f>
        <v>7.9998927763062441E-4</v>
      </c>
      <c r="J6973">
        <f>IF('Peaker Keys'!$B$31=1,H6973,I6973)</f>
        <v>0</v>
      </c>
    </row>
    <row r="6974" spans="1:10" x14ac:dyDescent="0.25">
      <c r="A6974">
        <v>6968</v>
      </c>
      <c r="B6974">
        <v>0</v>
      </c>
      <c r="C6974">
        <v>95.5</v>
      </c>
      <c r="D6974">
        <f>MOD(A6974-1+'Peaker Keys'!$B$7,'Peaker Keys'!$B$5)</f>
        <v>6991</v>
      </c>
      <c r="E6974">
        <f>INT(D6974/'Peaker Keys'!$B$6)+1</f>
        <v>292</v>
      </c>
      <c r="F6974">
        <f>MOD(D6974,'Peaker Keys'!$B$6)</f>
        <v>7</v>
      </c>
      <c r="G6974" t="str">
        <f>VLOOKUP(E6974,Clustering!$A$6:$B$370,2,FALSE)</f>
        <v>Winter</v>
      </c>
      <c r="H6974">
        <f>IF('Peaker Keys'!$B$29&gt;0,MAX(0,MIN('Peaker Keys'!$B$10,B6974/'Peaker Keys'!$B$29)),0)</f>
        <v>0</v>
      </c>
      <c r="I6974">
        <f>MAX(0,MIN('Peaker Keys'!$B$10,C6974/'Peaker Keys'!$B$30))</f>
        <v>7.9998927763062441E-4</v>
      </c>
      <c r="J6974">
        <f>IF('Peaker Keys'!$B$31=1,H6974,I6974)</f>
        <v>0</v>
      </c>
    </row>
    <row r="6975" spans="1:10" x14ac:dyDescent="0.25">
      <c r="A6975">
        <v>6969</v>
      </c>
      <c r="B6975">
        <v>0</v>
      </c>
      <c r="C6975">
        <v>95.5</v>
      </c>
      <c r="D6975">
        <f>MOD(A6975-1+'Peaker Keys'!$B$7,'Peaker Keys'!$B$5)</f>
        <v>6992</v>
      </c>
      <c r="E6975">
        <f>INT(D6975/'Peaker Keys'!$B$6)+1</f>
        <v>292</v>
      </c>
      <c r="F6975">
        <f>MOD(D6975,'Peaker Keys'!$B$6)</f>
        <v>8</v>
      </c>
      <c r="G6975" t="str">
        <f>VLOOKUP(E6975,Clustering!$A$6:$B$370,2,FALSE)</f>
        <v>Winter</v>
      </c>
      <c r="H6975">
        <f>IF('Peaker Keys'!$B$29&gt;0,MAX(0,MIN('Peaker Keys'!$B$10,B6975/'Peaker Keys'!$B$29)),0)</f>
        <v>0</v>
      </c>
      <c r="I6975">
        <f>MAX(0,MIN('Peaker Keys'!$B$10,C6975/'Peaker Keys'!$B$30))</f>
        <v>7.9998927763062441E-4</v>
      </c>
      <c r="J6975">
        <f>IF('Peaker Keys'!$B$31=1,H6975,I6975)</f>
        <v>0</v>
      </c>
    </row>
    <row r="6976" spans="1:10" x14ac:dyDescent="0.25">
      <c r="A6976">
        <v>6970</v>
      </c>
      <c r="B6976">
        <v>0</v>
      </c>
      <c r="C6976">
        <v>95.5</v>
      </c>
      <c r="D6976">
        <f>MOD(A6976-1+'Peaker Keys'!$B$7,'Peaker Keys'!$B$5)</f>
        <v>6993</v>
      </c>
      <c r="E6976">
        <f>INT(D6976/'Peaker Keys'!$B$6)+1</f>
        <v>292</v>
      </c>
      <c r="F6976">
        <f>MOD(D6976,'Peaker Keys'!$B$6)</f>
        <v>9</v>
      </c>
      <c r="G6976" t="str">
        <f>VLOOKUP(E6976,Clustering!$A$6:$B$370,2,FALSE)</f>
        <v>Winter</v>
      </c>
      <c r="H6976">
        <f>IF('Peaker Keys'!$B$29&gt;0,MAX(0,MIN('Peaker Keys'!$B$10,B6976/'Peaker Keys'!$B$29)),0)</f>
        <v>0</v>
      </c>
      <c r="I6976">
        <f>MAX(0,MIN('Peaker Keys'!$B$10,C6976/'Peaker Keys'!$B$30))</f>
        <v>7.9998927763062441E-4</v>
      </c>
      <c r="J6976">
        <f>IF('Peaker Keys'!$B$31=1,H6976,I6976)</f>
        <v>0</v>
      </c>
    </row>
    <row r="6977" spans="1:10" x14ac:dyDescent="0.25">
      <c r="A6977">
        <v>6971</v>
      </c>
      <c r="B6977">
        <v>0</v>
      </c>
      <c r="C6977">
        <v>95.5</v>
      </c>
      <c r="D6977">
        <f>MOD(A6977-1+'Peaker Keys'!$B$7,'Peaker Keys'!$B$5)</f>
        <v>6994</v>
      </c>
      <c r="E6977">
        <f>INT(D6977/'Peaker Keys'!$B$6)+1</f>
        <v>292</v>
      </c>
      <c r="F6977">
        <f>MOD(D6977,'Peaker Keys'!$B$6)</f>
        <v>10</v>
      </c>
      <c r="G6977" t="str">
        <f>VLOOKUP(E6977,Clustering!$A$6:$B$370,2,FALSE)</f>
        <v>Winter</v>
      </c>
      <c r="H6977">
        <f>IF('Peaker Keys'!$B$29&gt;0,MAX(0,MIN('Peaker Keys'!$B$10,B6977/'Peaker Keys'!$B$29)),0)</f>
        <v>0</v>
      </c>
      <c r="I6977">
        <f>MAX(0,MIN('Peaker Keys'!$B$10,C6977/'Peaker Keys'!$B$30))</f>
        <v>7.9998927763062441E-4</v>
      </c>
      <c r="J6977">
        <f>IF('Peaker Keys'!$B$31=1,H6977,I6977)</f>
        <v>0</v>
      </c>
    </row>
    <row r="6978" spans="1:10" x14ac:dyDescent="0.25">
      <c r="A6978">
        <v>6972</v>
      </c>
      <c r="B6978">
        <v>0</v>
      </c>
      <c r="C6978">
        <v>95.5</v>
      </c>
      <c r="D6978">
        <f>MOD(A6978-1+'Peaker Keys'!$B$7,'Peaker Keys'!$B$5)</f>
        <v>6995</v>
      </c>
      <c r="E6978">
        <f>INT(D6978/'Peaker Keys'!$B$6)+1</f>
        <v>292</v>
      </c>
      <c r="F6978">
        <f>MOD(D6978,'Peaker Keys'!$B$6)</f>
        <v>11</v>
      </c>
      <c r="G6978" t="str">
        <f>VLOOKUP(E6978,Clustering!$A$6:$B$370,2,FALSE)</f>
        <v>Winter</v>
      </c>
      <c r="H6978">
        <f>IF('Peaker Keys'!$B$29&gt;0,MAX(0,MIN('Peaker Keys'!$B$10,B6978/'Peaker Keys'!$B$29)),0)</f>
        <v>0</v>
      </c>
      <c r="I6978">
        <f>MAX(0,MIN('Peaker Keys'!$B$10,C6978/'Peaker Keys'!$B$30))</f>
        <v>7.9998927763062441E-4</v>
      </c>
      <c r="J6978">
        <f>IF('Peaker Keys'!$B$31=1,H6978,I6978)</f>
        <v>0</v>
      </c>
    </row>
    <row r="6979" spans="1:10" x14ac:dyDescent="0.25">
      <c r="A6979">
        <v>6973</v>
      </c>
      <c r="B6979">
        <v>0</v>
      </c>
      <c r="C6979">
        <v>95.5</v>
      </c>
      <c r="D6979">
        <f>MOD(A6979-1+'Peaker Keys'!$B$7,'Peaker Keys'!$B$5)</f>
        <v>6996</v>
      </c>
      <c r="E6979">
        <f>INT(D6979/'Peaker Keys'!$B$6)+1</f>
        <v>292</v>
      </c>
      <c r="F6979">
        <f>MOD(D6979,'Peaker Keys'!$B$6)</f>
        <v>12</v>
      </c>
      <c r="G6979" t="str">
        <f>VLOOKUP(E6979,Clustering!$A$6:$B$370,2,FALSE)</f>
        <v>Winter</v>
      </c>
      <c r="H6979">
        <f>IF('Peaker Keys'!$B$29&gt;0,MAX(0,MIN('Peaker Keys'!$B$10,B6979/'Peaker Keys'!$B$29)),0)</f>
        <v>0</v>
      </c>
      <c r="I6979">
        <f>MAX(0,MIN('Peaker Keys'!$B$10,C6979/'Peaker Keys'!$B$30))</f>
        <v>7.9998927763062441E-4</v>
      </c>
      <c r="J6979">
        <f>IF('Peaker Keys'!$B$31=1,H6979,I6979)</f>
        <v>0</v>
      </c>
    </row>
    <row r="6980" spans="1:10" x14ac:dyDescent="0.25">
      <c r="A6980">
        <v>6974</v>
      </c>
      <c r="B6980">
        <v>0</v>
      </c>
      <c r="C6980">
        <v>95.5</v>
      </c>
      <c r="D6980">
        <f>MOD(A6980-1+'Peaker Keys'!$B$7,'Peaker Keys'!$B$5)</f>
        <v>6997</v>
      </c>
      <c r="E6980">
        <f>INT(D6980/'Peaker Keys'!$B$6)+1</f>
        <v>292</v>
      </c>
      <c r="F6980">
        <f>MOD(D6980,'Peaker Keys'!$B$6)</f>
        <v>13</v>
      </c>
      <c r="G6980" t="str">
        <f>VLOOKUP(E6980,Clustering!$A$6:$B$370,2,FALSE)</f>
        <v>Winter</v>
      </c>
      <c r="H6980">
        <f>IF('Peaker Keys'!$B$29&gt;0,MAX(0,MIN('Peaker Keys'!$B$10,B6980/'Peaker Keys'!$B$29)),0)</f>
        <v>0</v>
      </c>
      <c r="I6980">
        <f>MAX(0,MIN('Peaker Keys'!$B$10,C6980/'Peaker Keys'!$B$30))</f>
        <v>7.9998927763062441E-4</v>
      </c>
      <c r="J6980">
        <f>IF('Peaker Keys'!$B$31=1,H6980,I6980)</f>
        <v>0</v>
      </c>
    </row>
    <row r="6981" spans="1:10" x14ac:dyDescent="0.25">
      <c r="A6981">
        <v>6975</v>
      </c>
      <c r="B6981">
        <v>0</v>
      </c>
      <c r="C6981">
        <v>95.5</v>
      </c>
      <c r="D6981">
        <f>MOD(A6981-1+'Peaker Keys'!$B$7,'Peaker Keys'!$B$5)</f>
        <v>6998</v>
      </c>
      <c r="E6981">
        <f>INT(D6981/'Peaker Keys'!$B$6)+1</f>
        <v>292</v>
      </c>
      <c r="F6981">
        <f>MOD(D6981,'Peaker Keys'!$B$6)</f>
        <v>14</v>
      </c>
      <c r="G6981" t="str">
        <f>VLOOKUP(E6981,Clustering!$A$6:$B$370,2,FALSE)</f>
        <v>Winter</v>
      </c>
      <c r="H6981">
        <f>IF('Peaker Keys'!$B$29&gt;0,MAX(0,MIN('Peaker Keys'!$B$10,B6981/'Peaker Keys'!$B$29)),0)</f>
        <v>0</v>
      </c>
      <c r="I6981">
        <f>MAX(0,MIN('Peaker Keys'!$B$10,C6981/'Peaker Keys'!$B$30))</f>
        <v>7.9998927763062441E-4</v>
      </c>
      <c r="J6981">
        <f>IF('Peaker Keys'!$B$31=1,H6981,I6981)</f>
        <v>0</v>
      </c>
    </row>
    <row r="6982" spans="1:10" x14ac:dyDescent="0.25">
      <c r="A6982">
        <v>6976</v>
      </c>
      <c r="B6982">
        <v>0</v>
      </c>
      <c r="C6982">
        <v>159.1</v>
      </c>
      <c r="D6982">
        <f>MOD(A6982-1+'Peaker Keys'!$B$7,'Peaker Keys'!$B$5)</f>
        <v>6999</v>
      </c>
      <c r="E6982">
        <f>INT(D6982/'Peaker Keys'!$B$6)+1</f>
        <v>292</v>
      </c>
      <c r="F6982">
        <f>MOD(D6982,'Peaker Keys'!$B$6)</f>
        <v>15</v>
      </c>
      <c r="G6982" t="str">
        <f>VLOOKUP(E6982,Clustering!$A$6:$B$370,2,FALSE)</f>
        <v>Winter</v>
      </c>
      <c r="H6982">
        <f>IF('Peaker Keys'!$B$29&gt;0,MAX(0,MIN('Peaker Keys'!$B$10,B6982/'Peaker Keys'!$B$29)),0)</f>
        <v>0</v>
      </c>
      <c r="I6982">
        <f>MAX(0,MIN('Peaker Keys'!$B$10,C6982/'Peaker Keys'!$B$30))</f>
        <v>1.3327570059793962E-3</v>
      </c>
      <c r="J6982">
        <f>IF('Peaker Keys'!$B$31=1,H6982,I6982)</f>
        <v>0</v>
      </c>
    </row>
    <row r="6983" spans="1:10" x14ac:dyDescent="0.25">
      <c r="A6983">
        <v>6977</v>
      </c>
      <c r="B6983">
        <v>0</v>
      </c>
      <c r="C6983">
        <v>159.1</v>
      </c>
      <c r="D6983">
        <f>MOD(A6983-1+'Peaker Keys'!$B$7,'Peaker Keys'!$B$5)</f>
        <v>7000</v>
      </c>
      <c r="E6983">
        <f>INT(D6983/'Peaker Keys'!$B$6)+1</f>
        <v>292</v>
      </c>
      <c r="F6983">
        <f>MOD(D6983,'Peaker Keys'!$B$6)</f>
        <v>16</v>
      </c>
      <c r="G6983" t="str">
        <f>VLOOKUP(E6983,Clustering!$A$6:$B$370,2,FALSE)</f>
        <v>Winter</v>
      </c>
      <c r="H6983">
        <f>IF('Peaker Keys'!$B$29&gt;0,MAX(0,MIN('Peaker Keys'!$B$10,B6983/'Peaker Keys'!$B$29)),0)</f>
        <v>0</v>
      </c>
      <c r="I6983">
        <f>MAX(0,MIN('Peaker Keys'!$B$10,C6983/'Peaker Keys'!$B$30))</f>
        <v>1.3327570059793962E-3</v>
      </c>
      <c r="J6983">
        <f>IF('Peaker Keys'!$B$31=1,H6983,I6983)</f>
        <v>0</v>
      </c>
    </row>
    <row r="6984" spans="1:10" x14ac:dyDescent="0.25">
      <c r="A6984">
        <v>6978</v>
      </c>
      <c r="B6984">
        <v>0</v>
      </c>
      <c r="C6984">
        <v>597.4</v>
      </c>
      <c r="D6984">
        <f>MOD(A6984-1+'Peaker Keys'!$B$7,'Peaker Keys'!$B$5)</f>
        <v>7001</v>
      </c>
      <c r="E6984">
        <f>INT(D6984/'Peaker Keys'!$B$6)+1</f>
        <v>292</v>
      </c>
      <c r="F6984">
        <f>MOD(D6984,'Peaker Keys'!$B$6)</f>
        <v>17</v>
      </c>
      <c r="G6984" t="str">
        <f>VLOOKUP(E6984,Clustering!$A$6:$B$370,2,FALSE)</f>
        <v>Winter</v>
      </c>
      <c r="H6984">
        <f>IF('Peaker Keys'!$B$29&gt;0,MAX(0,MIN('Peaker Keys'!$B$10,B6984/'Peaker Keys'!$B$29)),0)</f>
        <v>0</v>
      </c>
      <c r="I6984">
        <f>MAX(0,MIN('Peaker Keys'!$B$10,C6984/'Peaker Keys'!$B$30))</f>
        <v>5.004330832005602E-3</v>
      </c>
      <c r="J6984">
        <f>IF('Peaker Keys'!$B$31=1,H6984,I6984)</f>
        <v>0</v>
      </c>
    </row>
    <row r="6985" spans="1:10" x14ac:dyDescent="0.25">
      <c r="A6985">
        <v>6979</v>
      </c>
      <c r="B6985">
        <v>0</v>
      </c>
      <c r="C6985">
        <v>2548.8000000000002</v>
      </c>
      <c r="D6985">
        <f>MOD(A6985-1+'Peaker Keys'!$B$7,'Peaker Keys'!$B$5)</f>
        <v>7002</v>
      </c>
      <c r="E6985">
        <f>INT(D6985/'Peaker Keys'!$B$6)+1</f>
        <v>292</v>
      </c>
      <c r="F6985">
        <f>MOD(D6985,'Peaker Keys'!$B$6)</f>
        <v>18</v>
      </c>
      <c r="G6985" t="str">
        <f>VLOOKUP(E6985,Clustering!$A$6:$B$370,2,FALSE)</f>
        <v>Winter</v>
      </c>
      <c r="H6985">
        <f>IF('Peaker Keys'!$B$29&gt;0,MAX(0,MIN('Peaker Keys'!$B$10,B6985/'Peaker Keys'!$B$29)),0)</f>
        <v>0</v>
      </c>
      <c r="I6985">
        <f>MAX(0,MIN('Peaker Keys'!$B$10,C6985/'Peaker Keys'!$B$30))</f>
        <v>2.1350918019109273E-2</v>
      </c>
      <c r="J6985">
        <f>IF('Peaker Keys'!$B$31=1,H6985,I6985)</f>
        <v>0</v>
      </c>
    </row>
    <row r="6986" spans="1:10" x14ac:dyDescent="0.25">
      <c r="A6986">
        <v>6980</v>
      </c>
      <c r="B6986">
        <v>0</v>
      </c>
      <c r="C6986">
        <v>2270.3000000000002</v>
      </c>
      <c r="D6986">
        <f>MOD(A6986-1+'Peaker Keys'!$B$7,'Peaker Keys'!$B$5)</f>
        <v>7003</v>
      </c>
      <c r="E6986">
        <f>INT(D6986/'Peaker Keys'!$B$6)+1</f>
        <v>292</v>
      </c>
      <c r="F6986">
        <f>MOD(D6986,'Peaker Keys'!$B$6)</f>
        <v>19</v>
      </c>
      <c r="G6986" t="str">
        <f>VLOOKUP(E6986,Clustering!$A$6:$B$370,2,FALSE)</f>
        <v>Winter</v>
      </c>
      <c r="H6986">
        <f>IF('Peaker Keys'!$B$29&gt;0,MAX(0,MIN('Peaker Keys'!$B$10,B6986/'Peaker Keys'!$B$29)),0)</f>
        <v>0</v>
      </c>
      <c r="I6986">
        <f>MAX(0,MIN('Peaker Keys'!$B$10,C6986/'Peaker Keys'!$B$30))</f>
        <v>1.9017964994814729E-2</v>
      </c>
      <c r="J6986">
        <f>IF('Peaker Keys'!$B$31=1,H6986,I6986)</f>
        <v>0</v>
      </c>
    </row>
    <row r="6987" spans="1:10" x14ac:dyDescent="0.25">
      <c r="A6987">
        <v>6981</v>
      </c>
      <c r="B6987">
        <v>0</v>
      </c>
      <c r="C6987">
        <v>159.1</v>
      </c>
      <c r="D6987">
        <f>MOD(A6987-1+'Peaker Keys'!$B$7,'Peaker Keys'!$B$5)</f>
        <v>7004</v>
      </c>
      <c r="E6987">
        <f>INT(D6987/'Peaker Keys'!$B$6)+1</f>
        <v>292</v>
      </c>
      <c r="F6987">
        <f>MOD(D6987,'Peaker Keys'!$B$6)</f>
        <v>20</v>
      </c>
      <c r="G6987" t="str">
        <f>VLOOKUP(E6987,Clustering!$A$6:$B$370,2,FALSE)</f>
        <v>Winter</v>
      </c>
      <c r="H6987">
        <f>IF('Peaker Keys'!$B$29&gt;0,MAX(0,MIN('Peaker Keys'!$B$10,B6987/'Peaker Keys'!$B$29)),0)</f>
        <v>0</v>
      </c>
      <c r="I6987">
        <f>MAX(0,MIN('Peaker Keys'!$B$10,C6987/'Peaker Keys'!$B$30))</f>
        <v>1.3327570059793962E-3</v>
      </c>
      <c r="J6987">
        <f>IF('Peaker Keys'!$B$31=1,H6987,I6987)</f>
        <v>0</v>
      </c>
    </row>
    <row r="6988" spans="1:10" x14ac:dyDescent="0.25">
      <c r="A6988">
        <v>6982</v>
      </c>
      <c r="B6988">
        <v>0</v>
      </c>
      <c r="C6988">
        <v>159.1</v>
      </c>
      <c r="D6988">
        <f>MOD(A6988-1+'Peaker Keys'!$B$7,'Peaker Keys'!$B$5)</f>
        <v>7005</v>
      </c>
      <c r="E6988">
        <f>INT(D6988/'Peaker Keys'!$B$6)+1</f>
        <v>292</v>
      </c>
      <c r="F6988">
        <f>MOD(D6988,'Peaker Keys'!$B$6)</f>
        <v>21</v>
      </c>
      <c r="G6988" t="str">
        <f>VLOOKUP(E6988,Clustering!$A$6:$B$370,2,FALSE)</f>
        <v>Winter</v>
      </c>
      <c r="H6988">
        <f>IF('Peaker Keys'!$B$29&gt;0,MAX(0,MIN('Peaker Keys'!$B$10,B6988/'Peaker Keys'!$B$29)),0)</f>
        <v>0</v>
      </c>
      <c r="I6988">
        <f>MAX(0,MIN('Peaker Keys'!$B$10,C6988/'Peaker Keys'!$B$30))</f>
        <v>1.3327570059793962E-3</v>
      </c>
      <c r="J6988">
        <f>IF('Peaker Keys'!$B$31=1,H6988,I6988)</f>
        <v>0</v>
      </c>
    </row>
    <row r="6989" spans="1:10" x14ac:dyDescent="0.25">
      <c r="A6989">
        <v>6983</v>
      </c>
      <c r="B6989">
        <v>0</v>
      </c>
      <c r="C6989">
        <v>159.1</v>
      </c>
      <c r="D6989">
        <f>MOD(A6989-1+'Peaker Keys'!$B$7,'Peaker Keys'!$B$5)</f>
        <v>7006</v>
      </c>
      <c r="E6989">
        <f>INT(D6989/'Peaker Keys'!$B$6)+1</f>
        <v>292</v>
      </c>
      <c r="F6989">
        <f>MOD(D6989,'Peaker Keys'!$B$6)</f>
        <v>22</v>
      </c>
      <c r="G6989" t="str">
        <f>VLOOKUP(E6989,Clustering!$A$6:$B$370,2,FALSE)</f>
        <v>Winter</v>
      </c>
      <c r="H6989">
        <f>IF('Peaker Keys'!$B$29&gt;0,MAX(0,MIN('Peaker Keys'!$B$10,B6989/'Peaker Keys'!$B$29)),0)</f>
        <v>0</v>
      </c>
      <c r="I6989">
        <f>MAX(0,MIN('Peaker Keys'!$B$10,C6989/'Peaker Keys'!$B$30))</f>
        <v>1.3327570059793962E-3</v>
      </c>
      <c r="J6989">
        <f>IF('Peaker Keys'!$B$31=1,H6989,I6989)</f>
        <v>0</v>
      </c>
    </row>
    <row r="6990" spans="1:10" x14ac:dyDescent="0.25">
      <c r="A6990">
        <v>6984</v>
      </c>
      <c r="B6990">
        <v>0</v>
      </c>
      <c r="C6990">
        <v>159.1</v>
      </c>
      <c r="D6990">
        <f>MOD(A6990-1+'Peaker Keys'!$B$7,'Peaker Keys'!$B$5)</f>
        <v>7007</v>
      </c>
      <c r="E6990">
        <f>INT(D6990/'Peaker Keys'!$B$6)+1</f>
        <v>292</v>
      </c>
      <c r="F6990">
        <f>MOD(D6990,'Peaker Keys'!$B$6)</f>
        <v>23</v>
      </c>
      <c r="G6990" t="str">
        <f>VLOOKUP(E6990,Clustering!$A$6:$B$370,2,FALSE)</f>
        <v>Winter</v>
      </c>
      <c r="H6990">
        <f>IF('Peaker Keys'!$B$29&gt;0,MAX(0,MIN('Peaker Keys'!$B$10,B6990/'Peaker Keys'!$B$29)),0)</f>
        <v>0</v>
      </c>
      <c r="I6990">
        <f>MAX(0,MIN('Peaker Keys'!$B$10,C6990/'Peaker Keys'!$B$30))</f>
        <v>1.3327570059793962E-3</v>
      </c>
      <c r="J6990">
        <f>IF('Peaker Keys'!$B$31=1,H6990,I6990)</f>
        <v>0</v>
      </c>
    </row>
    <row r="6991" spans="1:10" x14ac:dyDescent="0.25">
      <c r="A6991">
        <v>6985</v>
      </c>
      <c r="B6991">
        <v>0</v>
      </c>
      <c r="C6991">
        <v>159.1</v>
      </c>
      <c r="D6991">
        <f>MOD(A6991-1+'Peaker Keys'!$B$7,'Peaker Keys'!$B$5)</f>
        <v>7008</v>
      </c>
      <c r="E6991">
        <f>INT(D6991/'Peaker Keys'!$B$6)+1</f>
        <v>293</v>
      </c>
      <c r="F6991">
        <f>MOD(D6991,'Peaker Keys'!$B$6)</f>
        <v>0</v>
      </c>
      <c r="G6991" t="str">
        <f>VLOOKUP(E6991,Clustering!$A$6:$B$370,2,FALSE)</f>
        <v>Winter</v>
      </c>
      <c r="H6991">
        <f>IF('Peaker Keys'!$B$29&gt;0,MAX(0,MIN('Peaker Keys'!$B$10,B6991/'Peaker Keys'!$B$29)),0)</f>
        <v>0</v>
      </c>
      <c r="I6991">
        <f>MAX(0,MIN('Peaker Keys'!$B$10,C6991/'Peaker Keys'!$B$30))</f>
        <v>1.3327570059793962E-3</v>
      </c>
      <c r="J6991">
        <f>IF('Peaker Keys'!$B$31=1,H6991,I6991)</f>
        <v>0</v>
      </c>
    </row>
    <row r="6992" spans="1:10" x14ac:dyDescent="0.25">
      <c r="A6992">
        <v>6986</v>
      </c>
      <c r="B6992">
        <v>0</v>
      </c>
      <c r="C6992">
        <v>159.1</v>
      </c>
      <c r="D6992">
        <f>MOD(A6992-1+'Peaker Keys'!$B$7,'Peaker Keys'!$B$5)</f>
        <v>7009</v>
      </c>
      <c r="E6992">
        <f>INT(D6992/'Peaker Keys'!$B$6)+1</f>
        <v>293</v>
      </c>
      <c r="F6992">
        <f>MOD(D6992,'Peaker Keys'!$B$6)</f>
        <v>1</v>
      </c>
      <c r="G6992" t="str">
        <f>VLOOKUP(E6992,Clustering!$A$6:$B$370,2,FALSE)</f>
        <v>Winter</v>
      </c>
      <c r="H6992">
        <f>IF('Peaker Keys'!$B$29&gt;0,MAX(0,MIN('Peaker Keys'!$B$10,B6992/'Peaker Keys'!$B$29)),0)</f>
        <v>0</v>
      </c>
      <c r="I6992">
        <f>MAX(0,MIN('Peaker Keys'!$B$10,C6992/'Peaker Keys'!$B$30))</f>
        <v>1.3327570059793962E-3</v>
      </c>
      <c r="J6992">
        <f>IF('Peaker Keys'!$B$31=1,H6992,I6992)</f>
        <v>0</v>
      </c>
    </row>
    <row r="6993" spans="1:10" x14ac:dyDescent="0.25">
      <c r="A6993">
        <v>6987</v>
      </c>
      <c r="B6993">
        <v>0</v>
      </c>
      <c r="C6993">
        <v>138.6</v>
      </c>
      <c r="D6993">
        <f>MOD(A6993-1+'Peaker Keys'!$B$7,'Peaker Keys'!$B$5)</f>
        <v>7010</v>
      </c>
      <c r="E6993">
        <f>INT(D6993/'Peaker Keys'!$B$6)+1</f>
        <v>293</v>
      </c>
      <c r="F6993">
        <f>MOD(D6993,'Peaker Keys'!$B$6)</f>
        <v>2</v>
      </c>
      <c r="G6993" t="str">
        <f>VLOOKUP(E6993,Clustering!$A$6:$B$370,2,FALSE)</f>
        <v>Winter</v>
      </c>
      <c r="H6993">
        <f>IF('Peaker Keys'!$B$29&gt;0,MAX(0,MIN('Peaker Keys'!$B$10,B6993/'Peaker Keys'!$B$29)),0)</f>
        <v>0</v>
      </c>
      <c r="I6993">
        <f>MAX(0,MIN('Peaker Keys'!$B$10,C6993/'Peaker Keys'!$B$30))</f>
        <v>1.1610315589487385E-3</v>
      </c>
      <c r="J6993">
        <f>IF('Peaker Keys'!$B$31=1,H6993,I6993)</f>
        <v>0</v>
      </c>
    </row>
    <row r="6994" spans="1:10" x14ac:dyDescent="0.25">
      <c r="A6994">
        <v>6988</v>
      </c>
      <c r="B6994">
        <v>0</v>
      </c>
      <c r="C6994">
        <v>118.6</v>
      </c>
      <c r="D6994">
        <f>MOD(A6994-1+'Peaker Keys'!$B$7,'Peaker Keys'!$B$5)</f>
        <v>7011</v>
      </c>
      <c r="E6994">
        <f>INT(D6994/'Peaker Keys'!$B$6)+1</f>
        <v>293</v>
      </c>
      <c r="F6994">
        <f>MOD(D6994,'Peaker Keys'!$B$6)</f>
        <v>3</v>
      </c>
      <c r="G6994" t="str">
        <f>VLOOKUP(E6994,Clustering!$A$6:$B$370,2,FALSE)</f>
        <v>Winter</v>
      </c>
      <c r="H6994">
        <f>IF('Peaker Keys'!$B$29&gt;0,MAX(0,MIN('Peaker Keys'!$B$10,B6994/'Peaker Keys'!$B$29)),0)</f>
        <v>0</v>
      </c>
      <c r="I6994">
        <f>MAX(0,MIN('Peaker Keys'!$B$10,C6994/'Peaker Keys'!$B$30))</f>
        <v>9.9349453745541409E-4</v>
      </c>
      <c r="J6994">
        <f>IF('Peaker Keys'!$B$31=1,H6994,I6994)</f>
        <v>0</v>
      </c>
    </row>
    <row r="6995" spans="1:10" x14ac:dyDescent="0.25">
      <c r="A6995">
        <v>6989</v>
      </c>
      <c r="B6995">
        <v>0</v>
      </c>
      <c r="C6995">
        <v>139.80000000000001</v>
      </c>
      <c r="D6995">
        <f>MOD(A6995-1+'Peaker Keys'!$B$7,'Peaker Keys'!$B$5)</f>
        <v>7012</v>
      </c>
      <c r="E6995">
        <f>INT(D6995/'Peaker Keys'!$B$6)+1</f>
        <v>293</v>
      </c>
      <c r="F6995">
        <f>MOD(D6995,'Peaker Keys'!$B$6)</f>
        <v>4</v>
      </c>
      <c r="G6995" t="str">
        <f>VLOOKUP(E6995,Clustering!$A$6:$B$370,2,FALSE)</f>
        <v>Winter</v>
      </c>
      <c r="H6995">
        <f>IF('Peaker Keys'!$B$29&gt;0,MAX(0,MIN('Peaker Keys'!$B$10,B6995/'Peaker Keys'!$B$29)),0)</f>
        <v>0</v>
      </c>
      <c r="I6995">
        <f>MAX(0,MIN('Peaker Keys'!$B$10,C6995/'Peaker Keys'!$B$30))</f>
        <v>1.1710837802383382E-3</v>
      </c>
      <c r="J6995">
        <f>IF('Peaker Keys'!$B$31=1,H6995,I6995)</f>
        <v>0</v>
      </c>
    </row>
    <row r="6996" spans="1:10" x14ac:dyDescent="0.25">
      <c r="A6996">
        <v>6990</v>
      </c>
      <c r="B6996">
        <v>0</v>
      </c>
      <c r="C6996">
        <v>159.1</v>
      </c>
      <c r="D6996">
        <f>MOD(A6996-1+'Peaker Keys'!$B$7,'Peaker Keys'!$B$5)</f>
        <v>7013</v>
      </c>
      <c r="E6996">
        <f>INT(D6996/'Peaker Keys'!$B$6)+1</f>
        <v>293</v>
      </c>
      <c r="F6996">
        <f>MOD(D6996,'Peaker Keys'!$B$6)</f>
        <v>5</v>
      </c>
      <c r="G6996" t="str">
        <f>VLOOKUP(E6996,Clustering!$A$6:$B$370,2,FALSE)</f>
        <v>Winter</v>
      </c>
      <c r="H6996">
        <f>IF('Peaker Keys'!$B$29&gt;0,MAX(0,MIN('Peaker Keys'!$B$10,B6996/'Peaker Keys'!$B$29)),0)</f>
        <v>0</v>
      </c>
      <c r="I6996">
        <f>MAX(0,MIN('Peaker Keys'!$B$10,C6996/'Peaker Keys'!$B$30))</f>
        <v>1.3327570059793962E-3</v>
      </c>
      <c r="J6996">
        <f>IF('Peaker Keys'!$B$31=1,H6996,I6996)</f>
        <v>0</v>
      </c>
    </row>
    <row r="6997" spans="1:10" x14ac:dyDescent="0.25">
      <c r="A6997">
        <v>6991</v>
      </c>
      <c r="B6997">
        <v>0</v>
      </c>
      <c r="C6997">
        <v>51.6</v>
      </c>
      <c r="D6997">
        <f>MOD(A6997-1+'Peaker Keys'!$B$7,'Peaker Keys'!$B$5)</f>
        <v>7014</v>
      </c>
      <c r="E6997">
        <f>INT(D6997/'Peaker Keys'!$B$6)+1</f>
        <v>293</v>
      </c>
      <c r="F6997">
        <f>MOD(D6997,'Peaker Keys'!$B$6)</f>
        <v>6</v>
      </c>
      <c r="G6997" t="str">
        <f>VLOOKUP(E6997,Clustering!$A$6:$B$370,2,FALSE)</f>
        <v>Winter</v>
      </c>
      <c r="H6997">
        <f>IF('Peaker Keys'!$B$29&gt;0,MAX(0,MIN('Peaker Keys'!$B$10,B6997/'Peaker Keys'!$B$29)),0)</f>
        <v>0</v>
      </c>
      <c r="I6997">
        <f>MAX(0,MIN('Peaker Keys'!$B$10,C6997/'Peaker Keys'!$B$30))</f>
        <v>4.3224551545277719E-4</v>
      </c>
      <c r="J6997">
        <f>IF('Peaker Keys'!$B$31=1,H6997,I6997)</f>
        <v>0</v>
      </c>
    </row>
    <row r="6998" spans="1:10" x14ac:dyDescent="0.25">
      <c r="A6998">
        <v>6992</v>
      </c>
      <c r="B6998">
        <v>0</v>
      </c>
      <c r="C6998">
        <v>51.6</v>
      </c>
      <c r="D6998">
        <f>MOD(A6998-1+'Peaker Keys'!$B$7,'Peaker Keys'!$B$5)</f>
        <v>7015</v>
      </c>
      <c r="E6998">
        <f>INT(D6998/'Peaker Keys'!$B$6)+1</f>
        <v>293</v>
      </c>
      <c r="F6998">
        <f>MOD(D6998,'Peaker Keys'!$B$6)</f>
        <v>7</v>
      </c>
      <c r="G6998" t="str">
        <f>VLOOKUP(E6998,Clustering!$A$6:$B$370,2,FALSE)</f>
        <v>Winter</v>
      </c>
      <c r="H6998">
        <f>IF('Peaker Keys'!$B$29&gt;0,MAX(0,MIN('Peaker Keys'!$B$10,B6998/'Peaker Keys'!$B$29)),0)</f>
        <v>0</v>
      </c>
      <c r="I6998">
        <f>MAX(0,MIN('Peaker Keys'!$B$10,C6998/'Peaker Keys'!$B$30))</f>
        <v>4.3224551545277719E-4</v>
      </c>
      <c r="J6998">
        <f>IF('Peaker Keys'!$B$31=1,H6998,I6998)</f>
        <v>0</v>
      </c>
    </row>
    <row r="6999" spans="1:10" x14ac:dyDescent="0.25">
      <c r="A6999">
        <v>6993</v>
      </c>
      <c r="B6999">
        <v>0</v>
      </c>
      <c r="C6999">
        <v>51.6</v>
      </c>
      <c r="D6999">
        <f>MOD(A6999-1+'Peaker Keys'!$B$7,'Peaker Keys'!$B$5)</f>
        <v>7016</v>
      </c>
      <c r="E6999">
        <f>INT(D6999/'Peaker Keys'!$B$6)+1</f>
        <v>293</v>
      </c>
      <c r="F6999">
        <f>MOD(D6999,'Peaker Keys'!$B$6)</f>
        <v>8</v>
      </c>
      <c r="G6999" t="str">
        <f>VLOOKUP(E6999,Clustering!$A$6:$B$370,2,FALSE)</f>
        <v>Winter</v>
      </c>
      <c r="H6999">
        <f>IF('Peaker Keys'!$B$29&gt;0,MAX(0,MIN('Peaker Keys'!$B$10,B6999/'Peaker Keys'!$B$29)),0)</f>
        <v>0</v>
      </c>
      <c r="I6999">
        <f>MAX(0,MIN('Peaker Keys'!$B$10,C6999/'Peaker Keys'!$B$30))</f>
        <v>4.3224551545277719E-4</v>
      </c>
      <c r="J6999">
        <f>IF('Peaker Keys'!$B$31=1,H6999,I6999)</f>
        <v>0</v>
      </c>
    </row>
    <row r="7000" spans="1:10" x14ac:dyDescent="0.25">
      <c r="A7000">
        <v>6994</v>
      </c>
      <c r="B7000">
        <v>0</v>
      </c>
      <c r="C7000">
        <v>51.6</v>
      </c>
      <c r="D7000">
        <f>MOD(A7000-1+'Peaker Keys'!$B$7,'Peaker Keys'!$B$5)</f>
        <v>7017</v>
      </c>
      <c r="E7000">
        <f>INT(D7000/'Peaker Keys'!$B$6)+1</f>
        <v>293</v>
      </c>
      <c r="F7000">
        <f>MOD(D7000,'Peaker Keys'!$B$6)</f>
        <v>9</v>
      </c>
      <c r="G7000" t="str">
        <f>VLOOKUP(E7000,Clustering!$A$6:$B$370,2,FALSE)</f>
        <v>Winter</v>
      </c>
      <c r="H7000">
        <f>IF('Peaker Keys'!$B$29&gt;0,MAX(0,MIN('Peaker Keys'!$B$10,B7000/'Peaker Keys'!$B$29)),0)</f>
        <v>0</v>
      </c>
      <c r="I7000">
        <f>MAX(0,MIN('Peaker Keys'!$B$10,C7000/'Peaker Keys'!$B$30))</f>
        <v>4.3224551545277719E-4</v>
      </c>
      <c r="J7000">
        <f>IF('Peaker Keys'!$B$31=1,H7000,I7000)</f>
        <v>0</v>
      </c>
    </row>
    <row r="7001" spans="1:10" x14ac:dyDescent="0.25">
      <c r="A7001">
        <v>6995</v>
      </c>
      <c r="B7001">
        <v>0</v>
      </c>
      <c r="C7001">
        <v>51.6</v>
      </c>
      <c r="D7001">
        <f>MOD(A7001-1+'Peaker Keys'!$B$7,'Peaker Keys'!$B$5)</f>
        <v>7018</v>
      </c>
      <c r="E7001">
        <f>INT(D7001/'Peaker Keys'!$B$6)+1</f>
        <v>293</v>
      </c>
      <c r="F7001">
        <f>MOD(D7001,'Peaker Keys'!$B$6)</f>
        <v>10</v>
      </c>
      <c r="G7001" t="str">
        <f>VLOOKUP(E7001,Clustering!$A$6:$B$370,2,FALSE)</f>
        <v>Winter</v>
      </c>
      <c r="H7001">
        <f>IF('Peaker Keys'!$B$29&gt;0,MAX(0,MIN('Peaker Keys'!$B$10,B7001/'Peaker Keys'!$B$29)),0)</f>
        <v>0</v>
      </c>
      <c r="I7001">
        <f>MAX(0,MIN('Peaker Keys'!$B$10,C7001/'Peaker Keys'!$B$30))</f>
        <v>4.3224551545277719E-4</v>
      </c>
      <c r="J7001">
        <f>IF('Peaker Keys'!$B$31=1,H7001,I7001)</f>
        <v>0</v>
      </c>
    </row>
    <row r="7002" spans="1:10" x14ac:dyDescent="0.25">
      <c r="A7002">
        <v>6996</v>
      </c>
      <c r="B7002">
        <v>0</v>
      </c>
      <c r="C7002">
        <v>51.6</v>
      </c>
      <c r="D7002">
        <f>MOD(A7002-1+'Peaker Keys'!$B$7,'Peaker Keys'!$B$5)</f>
        <v>7019</v>
      </c>
      <c r="E7002">
        <f>INT(D7002/'Peaker Keys'!$B$6)+1</f>
        <v>293</v>
      </c>
      <c r="F7002">
        <f>MOD(D7002,'Peaker Keys'!$B$6)</f>
        <v>11</v>
      </c>
      <c r="G7002" t="str">
        <f>VLOOKUP(E7002,Clustering!$A$6:$B$370,2,FALSE)</f>
        <v>Winter</v>
      </c>
      <c r="H7002">
        <f>IF('Peaker Keys'!$B$29&gt;0,MAX(0,MIN('Peaker Keys'!$B$10,B7002/'Peaker Keys'!$B$29)),0)</f>
        <v>0</v>
      </c>
      <c r="I7002">
        <f>MAX(0,MIN('Peaker Keys'!$B$10,C7002/'Peaker Keys'!$B$30))</f>
        <v>4.3224551545277719E-4</v>
      </c>
      <c r="J7002">
        <f>IF('Peaker Keys'!$B$31=1,H7002,I7002)</f>
        <v>0</v>
      </c>
    </row>
    <row r="7003" spans="1:10" x14ac:dyDescent="0.25">
      <c r="A7003">
        <v>6997</v>
      </c>
      <c r="B7003">
        <v>0</v>
      </c>
      <c r="C7003">
        <v>51.6</v>
      </c>
      <c r="D7003">
        <f>MOD(A7003-1+'Peaker Keys'!$B$7,'Peaker Keys'!$B$5)</f>
        <v>7020</v>
      </c>
      <c r="E7003">
        <f>INT(D7003/'Peaker Keys'!$B$6)+1</f>
        <v>293</v>
      </c>
      <c r="F7003">
        <f>MOD(D7003,'Peaker Keys'!$B$6)</f>
        <v>12</v>
      </c>
      <c r="G7003" t="str">
        <f>VLOOKUP(E7003,Clustering!$A$6:$B$370,2,FALSE)</f>
        <v>Winter</v>
      </c>
      <c r="H7003">
        <f>IF('Peaker Keys'!$B$29&gt;0,MAX(0,MIN('Peaker Keys'!$B$10,B7003/'Peaker Keys'!$B$29)),0)</f>
        <v>0</v>
      </c>
      <c r="I7003">
        <f>MAX(0,MIN('Peaker Keys'!$B$10,C7003/'Peaker Keys'!$B$30))</f>
        <v>4.3224551545277719E-4</v>
      </c>
      <c r="J7003">
        <f>IF('Peaker Keys'!$B$31=1,H7003,I7003)</f>
        <v>0</v>
      </c>
    </row>
    <row r="7004" spans="1:10" x14ac:dyDescent="0.25">
      <c r="A7004">
        <v>6998</v>
      </c>
      <c r="B7004">
        <v>0</v>
      </c>
      <c r="C7004">
        <v>51.6</v>
      </c>
      <c r="D7004">
        <f>MOD(A7004-1+'Peaker Keys'!$B$7,'Peaker Keys'!$B$5)</f>
        <v>7021</v>
      </c>
      <c r="E7004">
        <f>INT(D7004/'Peaker Keys'!$B$6)+1</f>
        <v>293</v>
      </c>
      <c r="F7004">
        <f>MOD(D7004,'Peaker Keys'!$B$6)</f>
        <v>13</v>
      </c>
      <c r="G7004" t="str">
        <f>VLOOKUP(E7004,Clustering!$A$6:$B$370,2,FALSE)</f>
        <v>Winter</v>
      </c>
      <c r="H7004">
        <f>IF('Peaker Keys'!$B$29&gt;0,MAX(0,MIN('Peaker Keys'!$B$10,B7004/'Peaker Keys'!$B$29)),0)</f>
        <v>0</v>
      </c>
      <c r="I7004">
        <f>MAX(0,MIN('Peaker Keys'!$B$10,C7004/'Peaker Keys'!$B$30))</f>
        <v>4.3224551545277719E-4</v>
      </c>
      <c r="J7004">
        <f>IF('Peaker Keys'!$B$31=1,H7004,I7004)</f>
        <v>0</v>
      </c>
    </row>
    <row r="7005" spans="1:10" x14ac:dyDescent="0.25">
      <c r="A7005">
        <v>6999</v>
      </c>
      <c r="B7005">
        <v>0</v>
      </c>
      <c r="C7005">
        <v>51.6</v>
      </c>
      <c r="D7005">
        <f>MOD(A7005-1+'Peaker Keys'!$B$7,'Peaker Keys'!$B$5)</f>
        <v>7022</v>
      </c>
      <c r="E7005">
        <f>INT(D7005/'Peaker Keys'!$B$6)+1</f>
        <v>293</v>
      </c>
      <c r="F7005">
        <f>MOD(D7005,'Peaker Keys'!$B$6)</f>
        <v>14</v>
      </c>
      <c r="G7005" t="str">
        <f>VLOOKUP(E7005,Clustering!$A$6:$B$370,2,FALSE)</f>
        <v>Winter</v>
      </c>
      <c r="H7005">
        <f>IF('Peaker Keys'!$B$29&gt;0,MAX(0,MIN('Peaker Keys'!$B$10,B7005/'Peaker Keys'!$B$29)),0)</f>
        <v>0</v>
      </c>
      <c r="I7005">
        <f>MAX(0,MIN('Peaker Keys'!$B$10,C7005/'Peaker Keys'!$B$30))</f>
        <v>4.3224551545277719E-4</v>
      </c>
      <c r="J7005">
        <f>IF('Peaker Keys'!$B$31=1,H7005,I7005)</f>
        <v>0</v>
      </c>
    </row>
    <row r="7006" spans="1:10" x14ac:dyDescent="0.25">
      <c r="A7006">
        <v>7000</v>
      </c>
      <c r="B7006">
        <v>0</v>
      </c>
      <c r="C7006">
        <v>159.1</v>
      </c>
      <c r="D7006">
        <f>MOD(A7006-1+'Peaker Keys'!$B$7,'Peaker Keys'!$B$5)</f>
        <v>7023</v>
      </c>
      <c r="E7006">
        <f>INT(D7006/'Peaker Keys'!$B$6)+1</f>
        <v>293</v>
      </c>
      <c r="F7006">
        <f>MOD(D7006,'Peaker Keys'!$B$6)</f>
        <v>15</v>
      </c>
      <c r="G7006" t="str">
        <f>VLOOKUP(E7006,Clustering!$A$6:$B$370,2,FALSE)</f>
        <v>Winter</v>
      </c>
      <c r="H7006">
        <f>IF('Peaker Keys'!$B$29&gt;0,MAX(0,MIN('Peaker Keys'!$B$10,B7006/'Peaker Keys'!$B$29)),0)</f>
        <v>0</v>
      </c>
      <c r="I7006">
        <f>MAX(0,MIN('Peaker Keys'!$B$10,C7006/'Peaker Keys'!$B$30))</f>
        <v>1.3327570059793962E-3</v>
      </c>
      <c r="J7006">
        <f>IF('Peaker Keys'!$B$31=1,H7006,I7006)</f>
        <v>0</v>
      </c>
    </row>
    <row r="7007" spans="1:10" x14ac:dyDescent="0.25">
      <c r="A7007">
        <v>7001</v>
      </c>
      <c r="B7007">
        <v>0</v>
      </c>
      <c r="C7007">
        <v>159.1</v>
      </c>
      <c r="D7007">
        <f>MOD(A7007-1+'Peaker Keys'!$B$7,'Peaker Keys'!$B$5)</f>
        <v>7024</v>
      </c>
      <c r="E7007">
        <f>INT(D7007/'Peaker Keys'!$B$6)+1</f>
        <v>293</v>
      </c>
      <c r="F7007">
        <f>MOD(D7007,'Peaker Keys'!$B$6)</f>
        <v>16</v>
      </c>
      <c r="G7007" t="str">
        <f>VLOOKUP(E7007,Clustering!$A$6:$B$370,2,FALSE)</f>
        <v>Winter</v>
      </c>
      <c r="H7007">
        <f>IF('Peaker Keys'!$B$29&gt;0,MAX(0,MIN('Peaker Keys'!$B$10,B7007/'Peaker Keys'!$B$29)),0)</f>
        <v>0</v>
      </c>
      <c r="I7007">
        <f>MAX(0,MIN('Peaker Keys'!$B$10,C7007/'Peaker Keys'!$B$30))</f>
        <v>1.3327570059793962E-3</v>
      </c>
      <c r="J7007">
        <f>IF('Peaker Keys'!$B$31=1,H7007,I7007)</f>
        <v>0</v>
      </c>
    </row>
    <row r="7008" spans="1:10" x14ac:dyDescent="0.25">
      <c r="A7008">
        <v>7002</v>
      </c>
      <c r="B7008">
        <v>0</v>
      </c>
      <c r="C7008">
        <v>159.1</v>
      </c>
      <c r="D7008">
        <f>MOD(A7008-1+'Peaker Keys'!$B$7,'Peaker Keys'!$B$5)</f>
        <v>7025</v>
      </c>
      <c r="E7008">
        <f>INT(D7008/'Peaker Keys'!$B$6)+1</f>
        <v>293</v>
      </c>
      <c r="F7008">
        <f>MOD(D7008,'Peaker Keys'!$B$6)</f>
        <v>17</v>
      </c>
      <c r="G7008" t="str">
        <f>VLOOKUP(E7008,Clustering!$A$6:$B$370,2,FALSE)</f>
        <v>Winter</v>
      </c>
      <c r="H7008">
        <f>IF('Peaker Keys'!$B$29&gt;0,MAX(0,MIN('Peaker Keys'!$B$10,B7008/'Peaker Keys'!$B$29)),0)</f>
        <v>0</v>
      </c>
      <c r="I7008">
        <f>MAX(0,MIN('Peaker Keys'!$B$10,C7008/'Peaker Keys'!$B$30))</f>
        <v>1.3327570059793962E-3</v>
      </c>
      <c r="J7008">
        <f>IF('Peaker Keys'!$B$31=1,H7008,I7008)</f>
        <v>0</v>
      </c>
    </row>
    <row r="7009" spans="1:10" x14ac:dyDescent="0.25">
      <c r="A7009">
        <v>7003</v>
      </c>
      <c r="B7009">
        <v>0</v>
      </c>
      <c r="C7009">
        <v>1872.2</v>
      </c>
      <c r="D7009">
        <f>MOD(A7009-1+'Peaker Keys'!$B$7,'Peaker Keys'!$B$5)</f>
        <v>7026</v>
      </c>
      <c r="E7009">
        <f>INT(D7009/'Peaker Keys'!$B$6)+1</f>
        <v>293</v>
      </c>
      <c r="F7009">
        <f>MOD(D7009,'Peaker Keys'!$B$6)</f>
        <v>18</v>
      </c>
      <c r="G7009" t="str">
        <f>VLOOKUP(E7009,Clustering!$A$6:$B$370,2,FALSE)</f>
        <v>Winter</v>
      </c>
      <c r="H7009">
        <f>IF('Peaker Keys'!$B$29&gt;0,MAX(0,MIN('Peaker Keys'!$B$10,B7009/'Peaker Keys'!$B$29)),0)</f>
        <v>0</v>
      </c>
      <c r="I7009">
        <f>MAX(0,MIN('Peaker Keys'!$B$10,C7009/'Peaker Keys'!$B$30))</f>
        <v>1.5683140581990104E-2</v>
      </c>
      <c r="J7009">
        <f>IF('Peaker Keys'!$B$31=1,H7009,I7009)</f>
        <v>0</v>
      </c>
    </row>
    <row r="7010" spans="1:10" x14ac:dyDescent="0.25">
      <c r="A7010">
        <v>7004</v>
      </c>
      <c r="B7010">
        <v>0</v>
      </c>
      <c r="C7010">
        <v>1872.2</v>
      </c>
      <c r="D7010">
        <f>MOD(A7010-1+'Peaker Keys'!$B$7,'Peaker Keys'!$B$5)</f>
        <v>7027</v>
      </c>
      <c r="E7010">
        <f>INT(D7010/'Peaker Keys'!$B$6)+1</f>
        <v>293</v>
      </c>
      <c r="F7010">
        <f>MOD(D7010,'Peaker Keys'!$B$6)</f>
        <v>19</v>
      </c>
      <c r="G7010" t="str">
        <f>VLOOKUP(E7010,Clustering!$A$6:$B$370,2,FALSE)</f>
        <v>Winter</v>
      </c>
      <c r="H7010">
        <f>IF('Peaker Keys'!$B$29&gt;0,MAX(0,MIN('Peaker Keys'!$B$10,B7010/'Peaker Keys'!$B$29)),0)</f>
        <v>0</v>
      </c>
      <c r="I7010">
        <f>MAX(0,MIN('Peaker Keys'!$B$10,C7010/'Peaker Keys'!$B$30))</f>
        <v>1.5683140581990104E-2</v>
      </c>
      <c r="J7010">
        <f>IF('Peaker Keys'!$B$31=1,H7010,I7010)</f>
        <v>0</v>
      </c>
    </row>
    <row r="7011" spans="1:10" x14ac:dyDescent="0.25">
      <c r="A7011">
        <v>7005</v>
      </c>
      <c r="B7011">
        <v>0</v>
      </c>
      <c r="C7011">
        <v>1703.8</v>
      </c>
      <c r="D7011">
        <f>MOD(A7011-1+'Peaker Keys'!$B$7,'Peaker Keys'!$B$5)</f>
        <v>7028</v>
      </c>
      <c r="E7011">
        <f>INT(D7011/'Peaker Keys'!$B$6)+1</f>
        <v>293</v>
      </c>
      <c r="F7011">
        <f>MOD(D7011,'Peaker Keys'!$B$6)</f>
        <v>20</v>
      </c>
      <c r="G7011" t="str">
        <f>VLOOKUP(E7011,Clustering!$A$6:$B$370,2,FALSE)</f>
        <v>Winter</v>
      </c>
      <c r="H7011">
        <f>IF('Peaker Keys'!$B$29&gt;0,MAX(0,MIN('Peaker Keys'!$B$10,B7011/'Peaker Keys'!$B$29)),0)</f>
        <v>0</v>
      </c>
      <c r="I7011">
        <f>MAX(0,MIN('Peaker Keys'!$B$10,C7011/'Peaker Keys'!$B$30))</f>
        <v>1.4272478861016312E-2</v>
      </c>
      <c r="J7011">
        <f>IF('Peaker Keys'!$B$31=1,H7011,I7011)</f>
        <v>0</v>
      </c>
    </row>
    <row r="7012" spans="1:10" x14ac:dyDescent="0.25">
      <c r="A7012">
        <v>7006</v>
      </c>
      <c r="B7012">
        <v>0</v>
      </c>
      <c r="C7012">
        <v>217.5</v>
      </c>
      <c r="D7012">
        <f>MOD(A7012-1+'Peaker Keys'!$B$7,'Peaker Keys'!$B$5)</f>
        <v>7029</v>
      </c>
      <c r="E7012">
        <f>INT(D7012/'Peaker Keys'!$B$6)+1</f>
        <v>293</v>
      </c>
      <c r="F7012">
        <f>MOD(D7012,'Peaker Keys'!$B$6)</f>
        <v>21</v>
      </c>
      <c r="G7012" t="str">
        <f>VLOOKUP(E7012,Clustering!$A$6:$B$370,2,FALSE)</f>
        <v>Winter</v>
      </c>
      <c r="H7012">
        <f>IF('Peaker Keys'!$B$29&gt;0,MAX(0,MIN('Peaker Keys'!$B$10,B7012/'Peaker Keys'!$B$29)),0)</f>
        <v>0</v>
      </c>
      <c r="I7012">
        <f>MAX(0,MIN('Peaker Keys'!$B$10,C7012/'Peaker Keys'!$B$30))</f>
        <v>1.8219651087399036E-3</v>
      </c>
      <c r="J7012">
        <f>IF('Peaker Keys'!$B$31=1,H7012,I7012)</f>
        <v>0</v>
      </c>
    </row>
    <row r="7013" spans="1:10" x14ac:dyDescent="0.25">
      <c r="A7013">
        <v>7007</v>
      </c>
      <c r="B7013">
        <v>0</v>
      </c>
      <c r="C7013">
        <v>159.1</v>
      </c>
      <c r="D7013">
        <f>MOD(A7013-1+'Peaker Keys'!$B$7,'Peaker Keys'!$B$5)</f>
        <v>7030</v>
      </c>
      <c r="E7013">
        <f>INT(D7013/'Peaker Keys'!$B$6)+1</f>
        <v>293</v>
      </c>
      <c r="F7013">
        <f>MOD(D7013,'Peaker Keys'!$B$6)</f>
        <v>22</v>
      </c>
      <c r="G7013" t="str">
        <f>VLOOKUP(E7013,Clustering!$A$6:$B$370,2,FALSE)</f>
        <v>Winter</v>
      </c>
      <c r="H7013">
        <f>IF('Peaker Keys'!$B$29&gt;0,MAX(0,MIN('Peaker Keys'!$B$10,B7013/'Peaker Keys'!$B$29)),0)</f>
        <v>0</v>
      </c>
      <c r="I7013">
        <f>MAX(0,MIN('Peaker Keys'!$B$10,C7013/'Peaker Keys'!$B$30))</f>
        <v>1.3327570059793962E-3</v>
      </c>
      <c r="J7013">
        <f>IF('Peaker Keys'!$B$31=1,H7013,I7013)</f>
        <v>0</v>
      </c>
    </row>
    <row r="7014" spans="1:10" x14ac:dyDescent="0.25">
      <c r="A7014">
        <v>7008</v>
      </c>
      <c r="B7014">
        <v>0</v>
      </c>
      <c r="C7014">
        <v>95.5</v>
      </c>
      <c r="D7014">
        <f>MOD(A7014-1+'Peaker Keys'!$B$7,'Peaker Keys'!$B$5)</f>
        <v>7031</v>
      </c>
      <c r="E7014">
        <f>INT(D7014/'Peaker Keys'!$B$6)+1</f>
        <v>293</v>
      </c>
      <c r="F7014">
        <f>MOD(D7014,'Peaker Keys'!$B$6)</f>
        <v>23</v>
      </c>
      <c r="G7014" t="str">
        <f>VLOOKUP(E7014,Clustering!$A$6:$B$370,2,FALSE)</f>
        <v>Winter</v>
      </c>
      <c r="H7014">
        <f>IF('Peaker Keys'!$B$29&gt;0,MAX(0,MIN('Peaker Keys'!$B$10,B7014/'Peaker Keys'!$B$29)),0)</f>
        <v>0</v>
      </c>
      <c r="I7014">
        <f>MAX(0,MIN('Peaker Keys'!$B$10,C7014/'Peaker Keys'!$B$30))</f>
        <v>7.9998927763062441E-4</v>
      </c>
      <c r="J7014">
        <f>IF('Peaker Keys'!$B$31=1,H7014,I7014)</f>
        <v>0</v>
      </c>
    </row>
    <row r="7015" spans="1:10" x14ac:dyDescent="0.25">
      <c r="A7015">
        <v>7009</v>
      </c>
      <c r="B7015">
        <v>0</v>
      </c>
      <c r="C7015">
        <v>95.5</v>
      </c>
      <c r="D7015">
        <f>MOD(A7015-1+'Peaker Keys'!$B$7,'Peaker Keys'!$B$5)</f>
        <v>7032</v>
      </c>
      <c r="E7015">
        <f>INT(D7015/'Peaker Keys'!$B$6)+1</f>
        <v>294</v>
      </c>
      <c r="F7015">
        <f>MOD(D7015,'Peaker Keys'!$B$6)</f>
        <v>0</v>
      </c>
      <c r="G7015" t="str">
        <f>VLOOKUP(E7015,Clustering!$A$6:$B$370,2,FALSE)</f>
        <v>Summer</v>
      </c>
      <c r="H7015">
        <f>IF('Peaker Keys'!$B$29&gt;0,MAX(0,MIN('Peaker Keys'!$B$10,B7015/'Peaker Keys'!$B$29)),0)</f>
        <v>0</v>
      </c>
      <c r="I7015">
        <f>MAX(0,MIN('Peaker Keys'!$B$10,C7015/'Peaker Keys'!$B$30))</f>
        <v>7.9998927763062441E-4</v>
      </c>
      <c r="J7015">
        <f>IF('Peaker Keys'!$B$31=1,H7015,I7015)</f>
        <v>0</v>
      </c>
    </row>
    <row r="7016" spans="1:10" x14ac:dyDescent="0.25">
      <c r="A7016">
        <v>7010</v>
      </c>
      <c r="B7016">
        <v>0</v>
      </c>
      <c r="C7016">
        <v>95.5</v>
      </c>
      <c r="D7016">
        <f>MOD(A7016-1+'Peaker Keys'!$B$7,'Peaker Keys'!$B$5)</f>
        <v>7033</v>
      </c>
      <c r="E7016">
        <f>INT(D7016/'Peaker Keys'!$B$6)+1</f>
        <v>294</v>
      </c>
      <c r="F7016">
        <f>MOD(D7016,'Peaker Keys'!$B$6)</f>
        <v>1</v>
      </c>
      <c r="G7016" t="str">
        <f>VLOOKUP(E7016,Clustering!$A$6:$B$370,2,FALSE)</f>
        <v>Summer</v>
      </c>
      <c r="H7016">
        <f>IF('Peaker Keys'!$B$29&gt;0,MAX(0,MIN('Peaker Keys'!$B$10,B7016/'Peaker Keys'!$B$29)),0)</f>
        <v>0</v>
      </c>
      <c r="I7016">
        <f>MAX(0,MIN('Peaker Keys'!$B$10,C7016/'Peaker Keys'!$B$30))</f>
        <v>7.9998927763062441E-4</v>
      </c>
      <c r="J7016">
        <f>IF('Peaker Keys'!$B$31=1,H7016,I7016)</f>
        <v>0</v>
      </c>
    </row>
    <row r="7017" spans="1:10" x14ac:dyDescent="0.25">
      <c r="A7017">
        <v>7011</v>
      </c>
      <c r="B7017">
        <v>0</v>
      </c>
      <c r="C7017">
        <v>95.5</v>
      </c>
      <c r="D7017">
        <f>MOD(A7017-1+'Peaker Keys'!$B$7,'Peaker Keys'!$B$5)</f>
        <v>7034</v>
      </c>
      <c r="E7017">
        <f>INT(D7017/'Peaker Keys'!$B$6)+1</f>
        <v>294</v>
      </c>
      <c r="F7017">
        <f>MOD(D7017,'Peaker Keys'!$B$6)</f>
        <v>2</v>
      </c>
      <c r="G7017" t="str">
        <f>VLOOKUP(E7017,Clustering!$A$6:$B$370,2,FALSE)</f>
        <v>Summer</v>
      </c>
      <c r="H7017">
        <f>IF('Peaker Keys'!$B$29&gt;0,MAX(0,MIN('Peaker Keys'!$B$10,B7017/'Peaker Keys'!$B$29)),0)</f>
        <v>0</v>
      </c>
      <c r="I7017">
        <f>MAX(0,MIN('Peaker Keys'!$B$10,C7017/'Peaker Keys'!$B$30))</f>
        <v>7.9998927763062441E-4</v>
      </c>
      <c r="J7017">
        <f>IF('Peaker Keys'!$B$31=1,H7017,I7017)</f>
        <v>0</v>
      </c>
    </row>
    <row r="7018" spans="1:10" x14ac:dyDescent="0.25">
      <c r="A7018">
        <v>7012</v>
      </c>
      <c r="B7018">
        <v>0</v>
      </c>
      <c r="C7018">
        <v>95.5</v>
      </c>
      <c r="D7018">
        <f>MOD(A7018-1+'Peaker Keys'!$B$7,'Peaker Keys'!$B$5)</f>
        <v>7035</v>
      </c>
      <c r="E7018">
        <f>INT(D7018/'Peaker Keys'!$B$6)+1</f>
        <v>294</v>
      </c>
      <c r="F7018">
        <f>MOD(D7018,'Peaker Keys'!$B$6)</f>
        <v>3</v>
      </c>
      <c r="G7018" t="str">
        <f>VLOOKUP(E7018,Clustering!$A$6:$B$370,2,FALSE)</f>
        <v>Summer</v>
      </c>
      <c r="H7018">
        <f>IF('Peaker Keys'!$B$29&gt;0,MAX(0,MIN('Peaker Keys'!$B$10,B7018/'Peaker Keys'!$B$29)),0)</f>
        <v>0</v>
      </c>
      <c r="I7018">
        <f>MAX(0,MIN('Peaker Keys'!$B$10,C7018/'Peaker Keys'!$B$30))</f>
        <v>7.9998927763062441E-4</v>
      </c>
      <c r="J7018">
        <f>IF('Peaker Keys'!$B$31=1,H7018,I7018)</f>
        <v>0</v>
      </c>
    </row>
    <row r="7019" spans="1:10" x14ac:dyDescent="0.25">
      <c r="A7019">
        <v>7013</v>
      </c>
      <c r="B7019">
        <v>0</v>
      </c>
      <c r="C7019">
        <v>95.5</v>
      </c>
      <c r="D7019">
        <f>MOD(A7019-1+'Peaker Keys'!$B$7,'Peaker Keys'!$B$5)</f>
        <v>7036</v>
      </c>
      <c r="E7019">
        <f>INT(D7019/'Peaker Keys'!$B$6)+1</f>
        <v>294</v>
      </c>
      <c r="F7019">
        <f>MOD(D7019,'Peaker Keys'!$B$6)</f>
        <v>4</v>
      </c>
      <c r="G7019" t="str">
        <f>VLOOKUP(E7019,Clustering!$A$6:$B$370,2,FALSE)</f>
        <v>Summer</v>
      </c>
      <c r="H7019">
        <f>IF('Peaker Keys'!$B$29&gt;0,MAX(0,MIN('Peaker Keys'!$B$10,B7019/'Peaker Keys'!$B$29)),0)</f>
        <v>0</v>
      </c>
      <c r="I7019">
        <f>MAX(0,MIN('Peaker Keys'!$B$10,C7019/'Peaker Keys'!$B$30))</f>
        <v>7.9998927763062441E-4</v>
      </c>
      <c r="J7019">
        <f>IF('Peaker Keys'!$B$31=1,H7019,I7019)</f>
        <v>0</v>
      </c>
    </row>
    <row r="7020" spans="1:10" x14ac:dyDescent="0.25">
      <c r="A7020">
        <v>7014</v>
      </c>
      <c r="B7020">
        <v>0</v>
      </c>
      <c r="C7020">
        <v>95.5</v>
      </c>
      <c r="D7020">
        <f>MOD(A7020-1+'Peaker Keys'!$B$7,'Peaker Keys'!$B$5)</f>
        <v>7037</v>
      </c>
      <c r="E7020">
        <f>INT(D7020/'Peaker Keys'!$B$6)+1</f>
        <v>294</v>
      </c>
      <c r="F7020">
        <f>MOD(D7020,'Peaker Keys'!$B$6)</f>
        <v>5</v>
      </c>
      <c r="G7020" t="str">
        <f>VLOOKUP(E7020,Clustering!$A$6:$B$370,2,FALSE)</f>
        <v>Summer</v>
      </c>
      <c r="H7020">
        <f>IF('Peaker Keys'!$B$29&gt;0,MAX(0,MIN('Peaker Keys'!$B$10,B7020/'Peaker Keys'!$B$29)),0)</f>
        <v>0</v>
      </c>
      <c r="I7020">
        <f>MAX(0,MIN('Peaker Keys'!$B$10,C7020/'Peaker Keys'!$B$30))</f>
        <v>7.9998927763062441E-4</v>
      </c>
      <c r="J7020">
        <f>IF('Peaker Keys'!$B$31=1,H7020,I7020)</f>
        <v>0</v>
      </c>
    </row>
    <row r="7021" spans="1:10" x14ac:dyDescent="0.25">
      <c r="A7021">
        <v>7015</v>
      </c>
      <c r="B7021">
        <v>0</v>
      </c>
      <c r="C7021">
        <v>95.5</v>
      </c>
      <c r="D7021">
        <f>MOD(A7021-1+'Peaker Keys'!$B$7,'Peaker Keys'!$B$5)</f>
        <v>7038</v>
      </c>
      <c r="E7021">
        <f>INT(D7021/'Peaker Keys'!$B$6)+1</f>
        <v>294</v>
      </c>
      <c r="F7021">
        <f>MOD(D7021,'Peaker Keys'!$B$6)</f>
        <v>6</v>
      </c>
      <c r="G7021" t="str">
        <f>VLOOKUP(E7021,Clustering!$A$6:$B$370,2,FALSE)</f>
        <v>Summer</v>
      </c>
      <c r="H7021">
        <f>IF('Peaker Keys'!$B$29&gt;0,MAX(0,MIN('Peaker Keys'!$B$10,B7021/'Peaker Keys'!$B$29)),0)</f>
        <v>0</v>
      </c>
      <c r="I7021">
        <f>MAX(0,MIN('Peaker Keys'!$B$10,C7021/'Peaker Keys'!$B$30))</f>
        <v>7.9998927763062441E-4</v>
      </c>
      <c r="J7021">
        <f>IF('Peaker Keys'!$B$31=1,H7021,I7021)</f>
        <v>0</v>
      </c>
    </row>
    <row r="7022" spans="1:10" x14ac:dyDescent="0.25">
      <c r="A7022">
        <v>7016</v>
      </c>
      <c r="B7022">
        <v>0</v>
      </c>
      <c r="C7022">
        <v>100.9</v>
      </c>
      <c r="D7022">
        <f>MOD(A7022-1+'Peaker Keys'!$B$7,'Peaker Keys'!$B$5)</f>
        <v>7039</v>
      </c>
      <c r="E7022">
        <f>INT(D7022/'Peaker Keys'!$B$6)+1</f>
        <v>294</v>
      </c>
      <c r="F7022">
        <f>MOD(D7022,'Peaker Keys'!$B$6)</f>
        <v>7</v>
      </c>
      <c r="G7022" t="str">
        <f>VLOOKUP(E7022,Clustering!$A$6:$B$370,2,FALSE)</f>
        <v>Summer</v>
      </c>
      <c r="H7022">
        <f>IF('Peaker Keys'!$B$29&gt;0,MAX(0,MIN('Peaker Keys'!$B$10,B7022/'Peaker Keys'!$B$29)),0)</f>
        <v>0</v>
      </c>
      <c r="I7022">
        <f>MAX(0,MIN('Peaker Keys'!$B$10,C7022/'Peaker Keys'!$B$30))</f>
        <v>8.4522427343382202E-4</v>
      </c>
      <c r="J7022">
        <f>IF('Peaker Keys'!$B$31=1,H7022,I7022)</f>
        <v>0</v>
      </c>
    </row>
    <row r="7023" spans="1:10" x14ac:dyDescent="0.25">
      <c r="A7023">
        <v>7017</v>
      </c>
      <c r="B7023">
        <v>0</v>
      </c>
      <c r="C7023">
        <v>97.3</v>
      </c>
      <c r="D7023">
        <f>MOD(A7023-1+'Peaker Keys'!$B$7,'Peaker Keys'!$B$5)</f>
        <v>7040</v>
      </c>
      <c r="E7023">
        <f>INT(D7023/'Peaker Keys'!$B$6)+1</f>
        <v>294</v>
      </c>
      <c r="F7023">
        <f>MOD(D7023,'Peaker Keys'!$B$6)</f>
        <v>8</v>
      </c>
      <c r="G7023" t="str">
        <f>VLOOKUP(E7023,Clustering!$A$6:$B$370,2,FALSE)</f>
        <v>Summer</v>
      </c>
      <c r="H7023">
        <f>IF('Peaker Keys'!$B$29&gt;0,MAX(0,MIN('Peaker Keys'!$B$10,B7023/'Peaker Keys'!$B$29)),0)</f>
        <v>0</v>
      </c>
      <c r="I7023">
        <f>MAX(0,MIN('Peaker Keys'!$B$10,C7023/'Peaker Keys'!$B$30))</f>
        <v>8.1506760956502361E-4</v>
      </c>
      <c r="J7023">
        <f>IF('Peaker Keys'!$B$31=1,H7023,I7023)</f>
        <v>0</v>
      </c>
    </row>
    <row r="7024" spans="1:10" x14ac:dyDescent="0.25">
      <c r="A7024">
        <v>7018</v>
      </c>
      <c r="B7024">
        <v>0</v>
      </c>
      <c r="C7024">
        <v>159.1</v>
      </c>
      <c r="D7024">
        <f>MOD(A7024-1+'Peaker Keys'!$B$7,'Peaker Keys'!$B$5)</f>
        <v>7041</v>
      </c>
      <c r="E7024">
        <f>INT(D7024/'Peaker Keys'!$B$6)+1</f>
        <v>294</v>
      </c>
      <c r="F7024">
        <f>MOD(D7024,'Peaker Keys'!$B$6)</f>
        <v>9</v>
      </c>
      <c r="G7024" t="str">
        <f>VLOOKUP(E7024,Clustering!$A$6:$B$370,2,FALSE)</f>
        <v>Summer</v>
      </c>
      <c r="H7024">
        <f>IF('Peaker Keys'!$B$29&gt;0,MAX(0,MIN('Peaker Keys'!$B$10,B7024/'Peaker Keys'!$B$29)),0)</f>
        <v>0</v>
      </c>
      <c r="I7024">
        <f>MAX(0,MIN('Peaker Keys'!$B$10,C7024/'Peaker Keys'!$B$30))</f>
        <v>1.3327570059793962E-3</v>
      </c>
      <c r="J7024">
        <f>IF('Peaker Keys'!$B$31=1,H7024,I7024)</f>
        <v>0</v>
      </c>
    </row>
    <row r="7025" spans="1:10" x14ac:dyDescent="0.25">
      <c r="A7025">
        <v>7019</v>
      </c>
      <c r="B7025">
        <v>0</v>
      </c>
      <c r="C7025">
        <v>159.1</v>
      </c>
      <c r="D7025">
        <f>MOD(A7025-1+'Peaker Keys'!$B$7,'Peaker Keys'!$B$5)</f>
        <v>7042</v>
      </c>
      <c r="E7025">
        <f>INT(D7025/'Peaker Keys'!$B$6)+1</f>
        <v>294</v>
      </c>
      <c r="F7025">
        <f>MOD(D7025,'Peaker Keys'!$B$6)</f>
        <v>10</v>
      </c>
      <c r="G7025" t="str">
        <f>VLOOKUP(E7025,Clustering!$A$6:$B$370,2,FALSE)</f>
        <v>Summer</v>
      </c>
      <c r="H7025">
        <f>IF('Peaker Keys'!$B$29&gt;0,MAX(0,MIN('Peaker Keys'!$B$10,B7025/'Peaker Keys'!$B$29)),0)</f>
        <v>0</v>
      </c>
      <c r="I7025">
        <f>MAX(0,MIN('Peaker Keys'!$B$10,C7025/'Peaker Keys'!$B$30))</f>
        <v>1.3327570059793962E-3</v>
      </c>
      <c r="J7025">
        <f>IF('Peaker Keys'!$B$31=1,H7025,I7025)</f>
        <v>0</v>
      </c>
    </row>
    <row r="7026" spans="1:10" x14ac:dyDescent="0.25">
      <c r="A7026">
        <v>7020</v>
      </c>
      <c r="B7026">
        <v>0</v>
      </c>
      <c r="C7026">
        <v>159.1</v>
      </c>
      <c r="D7026">
        <f>MOD(A7026-1+'Peaker Keys'!$B$7,'Peaker Keys'!$B$5)</f>
        <v>7043</v>
      </c>
      <c r="E7026">
        <f>INT(D7026/'Peaker Keys'!$B$6)+1</f>
        <v>294</v>
      </c>
      <c r="F7026">
        <f>MOD(D7026,'Peaker Keys'!$B$6)</f>
        <v>11</v>
      </c>
      <c r="G7026" t="str">
        <f>VLOOKUP(E7026,Clustering!$A$6:$B$370,2,FALSE)</f>
        <v>Summer</v>
      </c>
      <c r="H7026">
        <f>IF('Peaker Keys'!$B$29&gt;0,MAX(0,MIN('Peaker Keys'!$B$10,B7026/'Peaker Keys'!$B$29)),0)</f>
        <v>0</v>
      </c>
      <c r="I7026">
        <f>MAX(0,MIN('Peaker Keys'!$B$10,C7026/'Peaker Keys'!$B$30))</f>
        <v>1.3327570059793962E-3</v>
      </c>
      <c r="J7026">
        <f>IF('Peaker Keys'!$B$31=1,H7026,I7026)</f>
        <v>0</v>
      </c>
    </row>
    <row r="7027" spans="1:10" x14ac:dyDescent="0.25">
      <c r="A7027">
        <v>7021</v>
      </c>
      <c r="B7027">
        <v>0</v>
      </c>
      <c r="C7027">
        <v>159.1</v>
      </c>
      <c r="D7027">
        <f>MOD(A7027-1+'Peaker Keys'!$B$7,'Peaker Keys'!$B$5)</f>
        <v>7044</v>
      </c>
      <c r="E7027">
        <f>INT(D7027/'Peaker Keys'!$B$6)+1</f>
        <v>294</v>
      </c>
      <c r="F7027">
        <f>MOD(D7027,'Peaker Keys'!$B$6)</f>
        <v>12</v>
      </c>
      <c r="G7027" t="str">
        <f>VLOOKUP(E7027,Clustering!$A$6:$B$370,2,FALSE)</f>
        <v>Summer</v>
      </c>
      <c r="H7027">
        <f>IF('Peaker Keys'!$B$29&gt;0,MAX(0,MIN('Peaker Keys'!$B$10,B7027/'Peaker Keys'!$B$29)),0)</f>
        <v>0</v>
      </c>
      <c r="I7027">
        <f>MAX(0,MIN('Peaker Keys'!$B$10,C7027/'Peaker Keys'!$B$30))</f>
        <v>1.3327570059793962E-3</v>
      </c>
      <c r="J7027">
        <f>IF('Peaker Keys'!$B$31=1,H7027,I7027)</f>
        <v>0</v>
      </c>
    </row>
    <row r="7028" spans="1:10" x14ac:dyDescent="0.25">
      <c r="A7028">
        <v>7022</v>
      </c>
      <c r="B7028">
        <v>0</v>
      </c>
      <c r="C7028">
        <v>159.1</v>
      </c>
      <c r="D7028">
        <f>MOD(A7028-1+'Peaker Keys'!$B$7,'Peaker Keys'!$B$5)</f>
        <v>7045</v>
      </c>
      <c r="E7028">
        <f>INT(D7028/'Peaker Keys'!$B$6)+1</f>
        <v>294</v>
      </c>
      <c r="F7028">
        <f>MOD(D7028,'Peaker Keys'!$B$6)</f>
        <v>13</v>
      </c>
      <c r="G7028" t="str">
        <f>VLOOKUP(E7028,Clustering!$A$6:$B$370,2,FALSE)</f>
        <v>Summer</v>
      </c>
      <c r="H7028">
        <f>IF('Peaker Keys'!$B$29&gt;0,MAX(0,MIN('Peaker Keys'!$B$10,B7028/'Peaker Keys'!$B$29)),0)</f>
        <v>0</v>
      </c>
      <c r="I7028">
        <f>MAX(0,MIN('Peaker Keys'!$B$10,C7028/'Peaker Keys'!$B$30))</f>
        <v>1.3327570059793962E-3</v>
      </c>
      <c r="J7028">
        <f>IF('Peaker Keys'!$B$31=1,H7028,I7028)</f>
        <v>0</v>
      </c>
    </row>
    <row r="7029" spans="1:10" x14ac:dyDescent="0.25">
      <c r="A7029">
        <v>7023</v>
      </c>
      <c r="B7029">
        <v>0</v>
      </c>
      <c r="C7029">
        <v>159.1</v>
      </c>
      <c r="D7029">
        <f>MOD(A7029-1+'Peaker Keys'!$B$7,'Peaker Keys'!$B$5)</f>
        <v>7046</v>
      </c>
      <c r="E7029">
        <f>INT(D7029/'Peaker Keys'!$B$6)+1</f>
        <v>294</v>
      </c>
      <c r="F7029">
        <f>MOD(D7029,'Peaker Keys'!$B$6)</f>
        <v>14</v>
      </c>
      <c r="G7029" t="str">
        <f>VLOOKUP(E7029,Clustering!$A$6:$B$370,2,FALSE)</f>
        <v>Summer</v>
      </c>
      <c r="H7029">
        <f>IF('Peaker Keys'!$B$29&gt;0,MAX(0,MIN('Peaker Keys'!$B$10,B7029/'Peaker Keys'!$B$29)),0)</f>
        <v>0</v>
      </c>
      <c r="I7029">
        <f>MAX(0,MIN('Peaker Keys'!$B$10,C7029/'Peaker Keys'!$B$30))</f>
        <v>1.3327570059793962E-3</v>
      </c>
      <c r="J7029">
        <f>IF('Peaker Keys'!$B$31=1,H7029,I7029)</f>
        <v>0</v>
      </c>
    </row>
    <row r="7030" spans="1:10" x14ac:dyDescent="0.25">
      <c r="A7030">
        <v>7024</v>
      </c>
      <c r="B7030">
        <v>0</v>
      </c>
      <c r="C7030">
        <v>159.1</v>
      </c>
      <c r="D7030">
        <f>MOD(A7030-1+'Peaker Keys'!$B$7,'Peaker Keys'!$B$5)</f>
        <v>7047</v>
      </c>
      <c r="E7030">
        <f>INT(D7030/'Peaker Keys'!$B$6)+1</f>
        <v>294</v>
      </c>
      <c r="F7030">
        <f>MOD(D7030,'Peaker Keys'!$B$6)</f>
        <v>15</v>
      </c>
      <c r="G7030" t="str">
        <f>VLOOKUP(E7030,Clustering!$A$6:$B$370,2,FALSE)</f>
        <v>Summer</v>
      </c>
      <c r="H7030">
        <f>IF('Peaker Keys'!$B$29&gt;0,MAX(0,MIN('Peaker Keys'!$B$10,B7030/'Peaker Keys'!$B$29)),0)</f>
        <v>0</v>
      </c>
      <c r="I7030">
        <f>MAX(0,MIN('Peaker Keys'!$B$10,C7030/'Peaker Keys'!$B$30))</f>
        <v>1.3327570059793962E-3</v>
      </c>
      <c r="J7030">
        <f>IF('Peaker Keys'!$B$31=1,H7030,I7030)</f>
        <v>0</v>
      </c>
    </row>
    <row r="7031" spans="1:10" x14ac:dyDescent="0.25">
      <c r="A7031">
        <v>7025</v>
      </c>
      <c r="B7031">
        <v>0</v>
      </c>
      <c r="C7031">
        <v>159.1</v>
      </c>
      <c r="D7031">
        <f>MOD(A7031-1+'Peaker Keys'!$B$7,'Peaker Keys'!$B$5)</f>
        <v>7048</v>
      </c>
      <c r="E7031">
        <f>INT(D7031/'Peaker Keys'!$B$6)+1</f>
        <v>294</v>
      </c>
      <c r="F7031">
        <f>MOD(D7031,'Peaker Keys'!$B$6)</f>
        <v>16</v>
      </c>
      <c r="G7031" t="str">
        <f>VLOOKUP(E7031,Clustering!$A$6:$B$370,2,FALSE)</f>
        <v>Summer</v>
      </c>
      <c r="H7031">
        <f>IF('Peaker Keys'!$B$29&gt;0,MAX(0,MIN('Peaker Keys'!$B$10,B7031/'Peaker Keys'!$B$29)),0)</f>
        <v>0</v>
      </c>
      <c r="I7031">
        <f>MAX(0,MIN('Peaker Keys'!$B$10,C7031/'Peaker Keys'!$B$30))</f>
        <v>1.3327570059793962E-3</v>
      </c>
      <c r="J7031">
        <f>IF('Peaker Keys'!$B$31=1,H7031,I7031)</f>
        <v>0</v>
      </c>
    </row>
    <row r="7032" spans="1:10" x14ac:dyDescent="0.25">
      <c r="A7032">
        <v>7026</v>
      </c>
      <c r="B7032">
        <v>0</v>
      </c>
      <c r="C7032">
        <v>211.4</v>
      </c>
      <c r="D7032">
        <f>MOD(A7032-1+'Peaker Keys'!$B$7,'Peaker Keys'!$B$5)</f>
        <v>7049</v>
      </c>
      <c r="E7032">
        <f>INT(D7032/'Peaker Keys'!$B$6)+1</f>
        <v>294</v>
      </c>
      <c r="F7032">
        <f>MOD(D7032,'Peaker Keys'!$B$6)</f>
        <v>17</v>
      </c>
      <c r="G7032" t="str">
        <f>VLOOKUP(E7032,Clustering!$A$6:$B$370,2,FALSE)</f>
        <v>Summer</v>
      </c>
      <c r="H7032">
        <f>IF('Peaker Keys'!$B$29&gt;0,MAX(0,MIN('Peaker Keys'!$B$10,B7032/'Peaker Keys'!$B$29)),0)</f>
        <v>0</v>
      </c>
      <c r="I7032">
        <f>MAX(0,MIN('Peaker Keys'!$B$10,C7032/'Peaker Keys'!$B$30))</f>
        <v>1.7708663171844398E-3</v>
      </c>
      <c r="J7032">
        <f>IF('Peaker Keys'!$B$31=1,H7032,I7032)</f>
        <v>0</v>
      </c>
    </row>
    <row r="7033" spans="1:10" x14ac:dyDescent="0.25">
      <c r="A7033">
        <v>7027</v>
      </c>
      <c r="B7033">
        <v>0</v>
      </c>
      <c r="C7033">
        <v>4448.8999999999996</v>
      </c>
      <c r="D7033">
        <f>MOD(A7033-1+'Peaker Keys'!$B$7,'Peaker Keys'!$B$5)</f>
        <v>7050</v>
      </c>
      <c r="E7033">
        <f>INT(D7033/'Peaker Keys'!$B$6)+1</f>
        <v>294</v>
      </c>
      <c r="F7033">
        <f>MOD(D7033,'Peaker Keys'!$B$6)</f>
        <v>18</v>
      </c>
      <c r="G7033" t="str">
        <f>VLOOKUP(E7033,Clustering!$A$6:$B$370,2,FALSE)</f>
        <v>Summer</v>
      </c>
      <c r="H7033">
        <f>IF('Peaker Keys'!$B$29&gt;0,MAX(0,MIN('Peaker Keys'!$B$10,B7033/'Peaker Keys'!$B$29)),0)</f>
        <v>0</v>
      </c>
      <c r="I7033">
        <f>MAX(0,MIN('Peaker Keys'!$B$10,C7033/'Peaker Keys'!$B$30))</f>
        <v>3.7267772746082561E-2</v>
      </c>
      <c r="J7033">
        <f>IF('Peaker Keys'!$B$31=1,H7033,I7033)</f>
        <v>0</v>
      </c>
    </row>
    <row r="7034" spans="1:10" x14ac:dyDescent="0.25">
      <c r="A7034">
        <v>7028</v>
      </c>
      <c r="B7034">
        <v>0</v>
      </c>
      <c r="C7034">
        <v>2429.3000000000002</v>
      </c>
      <c r="D7034">
        <f>MOD(A7034-1+'Peaker Keys'!$B$7,'Peaker Keys'!$B$5)</f>
        <v>7051</v>
      </c>
      <c r="E7034">
        <f>INT(D7034/'Peaker Keys'!$B$6)+1</f>
        <v>294</v>
      </c>
      <c r="F7034">
        <f>MOD(D7034,'Peaker Keys'!$B$6)</f>
        <v>19</v>
      </c>
      <c r="G7034" t="str">
        <f>VLOOKUP(E7034,Clustering!$A$6:$B$370,2,FALSE)</f>
        <v>Summer</v>
      </c>
      <c r="H7034">
        <f>IF('Peaker Keys'!$B$29&gt;0,MAX(0,MIN('Peaker Keys'!$B$10,B7034/'Peaker Keys'!$B$29)),0)</f>
        <v>0</v>
      </c>
      <c r="I7034">
        <f>MAX(0,MIN('Peaker Keys'!$B$10,C7034/'Peaker Keys'!$B$30))</f>
        <v>2.0349884315686659E-2</v>
      </c>
      <c r="J7034">
        <f>IF('Peaker Keys'!$B$31=1,H7034,I7034)</f>
        <v>0</v>
      </c>
    </row>
    <row r="7035" spans="1:10" x14ac:dyDescent="0.25">
      <c r="A7035">
        <v>7029</v>
      </c>
      <c r="B7035">
        <v>0</v>
      </c>
      <c r="C7035">
        <v>190.9</v>
      </c>
      <c r="D7035">
        <f>MOD(A7035-1+'Peaker Keys'!$B$7,'Peaker Keys'!$B$5)</f>
        <v>7052</v>
      </c>
      <c r="E7035">
        <f>INT(D7035/'Peaker Keys'!$B$6)+1</f>
        <v>294</v>
      </c>
      <c r="F7035">
        <f>MOD(D7035,'Peaker Keys'!$B$6)</f>
        <v>20</v>
      </c>
      <c r="G7035" t="str">
        <f>VLOOKUP(E7035,Clustering!$A$6:$B$370,2,FALSE)</f>
        <v>Summer</v>
      </c>
      <c r="H7035">
        <f>IF('Peaker Keys'!$B$29&gt;0,MAX(0,MIN('Peaker Keys'!$B$10,B7035/'Peaker Keys'!$B$29)),0)</f>
        <v>0</v>
      </c>
      <c r="I7035">
        <f>MAX(0,MIN('Peaker Keys'!$B$10,C7035/'Peaker Keys'!$B$30))</f>
        <v>1.5991408701537821E-3</v>
      </c>
      <c r="J7035">
        <f>IF('Peaker Keys'!$B$31=1,H7035,I7035)</f>
        <v>0</v>
      </c>
    </row>
    <row r="7036" spans="1:10" x14ac:dyDescent="0.25">
      <c r="A7036">
        <v>7030</v>
      </c>
      <c r="B7036">
        <v>0</v>
      </c>
      <c r="C7036">
        <v>159.1</v>
      </c>
      <c r="D7036">
        <f>MOD(A7036-1+'Peaker Keys'!$B$7,'Peaker Keys'!$B$5)</f>
        <v>7053</v>
      </c>
      <c r="E7036">
        <f>INT(D7036/'Peaker Keys'!$B$6)+1</f>
        <v>294</v>
      </c>
      <c r="F7036">
        <f>MOD(D7036,'Peaker Keys'!$B$6)</f>
        <v>21</v>
      </c>
      <c r="G7036" t="str">
        <f>VLOOKUP(E7036,Clustering!$A$6:$B$370,2,FALSE)</f>
        <v>Summer</v>
      </c>
      <c r="H7036">
        <f>IF('Peaker Keys'!$B$29&gt;0,MAX(0,MIN('Peaker Keys'!$B$10,B7036/'Peaker Keys'!$B$29)),0)</f>
        <v>0</v>
      </c>
      <c r="I7036">
        <f>MAX(0,MIN('Peaker Keys'!$B$10,C7036/'Peaker Keys'!$B$30))</f>
        <v>1.3327570059793962E-3</v>
      </c>
      <c r="J7036">
        <f>IF('Peaker Keys'!$B$31=1,H7036,I7036)</f>
        <v>0</v>
      </c>
    </row>
    <row r="7037" spans="1:10" x14ac:dyDescent="0.25">
      <c r="A7037">
        <v>7031</v>
      </c>
      <c r="B7037">
        <v>0</v>
      </c>
      <c r="C7037">
        <v>159.1</v>
      </c>
      <c r="D7037">
        <f>MOD(A7037-1+'Peaker Keys'!$B$7,'Peaker Keys'!$B$5)</f>
        <v>7054</v>
      </c>
      <c r="E7037">
        <f>INT(D7037/'Peaker Keys'!$B$6)+1</f>
        <v>294</v>
      </c>
      <c r="F7037">
        <f>MOD(D7037,'Peaker Keys'!$B$6)</f>
        <v>22</v>
      </c>
      <c r="G7037" t="str">
        <f>VLOOKUP(E7037,Clustering!$A$6:$B$370,2,FALSE)</f>
        <v>Summer</v>
      </c>
      <c r="H7037">
        <f>IF('Peaker Keys'!$B$29&gt;0,MAX(0,MIN('Peaker Keys'!$B$10,B7037/'Peaker Keys'!$B$29)),0)</f>
        <v>0</v>
      </c>
      <c r="I7037">
        <f>MAX(0,MIN('Peaker Keys'!$B$10,C7037/'Peaker Keys'!$B$30))</f>
        <v>1.3327570059793962E-3</v>
      </c>
      <c r="J7037">
        <f>IF('Peaker Keys'!$B$31=1,H7037,I7037)</f>
        <v>0</v>
      </c>
    </row>
    <row r="7038" spans="1:10" x14ac:dyDescent="0.25">
      <c r="A7038">
        <v>7032</v>
      </c>
      <c r="B7038">
        <v>0</v>
      </c>
      <c r="C7038">
        <v>159.1</v>
      </c>
      <c r="D7038">
        <f>MOD(A7038-1+'Peaker Keys'!$B$7,'Peaker Keys'!$B$5)</f>
        <v>7055</v>
      </c>
      <c r="E7038">
        <f>INT(D7038/'Peaker Keys'!$B$6)+1</f>
        <v>294</v>
      </c>
      <c r="F7038">
        <f>MOD(D7038,'Peaker Keys'!$B$6)</f>
        <v>23</v>
      </c>
      <c r="G7038" t="str">
        <f>VLOOKUP(E7038,Clustering!$A$6:$B$370,2,FALSE)</f>
        <v>Summer</v>
      </c>
      <c r="H7038">
        <f>IF('Peaker Keys'!$B$29&gt;0,MAX(0,MIN('Peaker Keys'!$B$10,B7038/'Peaker Keys'!$B$29)),0)</f>
        <v>0</v>
      </c>
      <c r="I7038">
        <f>MAX(0,MIN('Peaker Keys'!$B$10,C7038/'Peaker Keys'!$B$30))</f>
        <v>1.3327570059793962E-3</v>
      </c>
      <c r="J7038">
        <f>IF('Peaker Keys'!$B$31=1,H7038,I7038)</f>
        <v>0</v>
      </c>
    </row>
    <row r="7039" spans="1:10" x14ac:dyDescent="0.25">
      <c r="A7039">
        <v>7033</v>
      </c>
      <c r="B7039">
        <v>0</v>
      </c>
      <c r="C7039">
        <v>159.1</v>
      </c>
      <c r="D7039">
        <f>MOD(A7039-1+'Peaker Keys'!$B$7,'Peaker Keys'!$B$5)</f>
        <v>7056</v>
      </c>
      <c r="E7039">
        <f>INT(D7039/'Peaker Keys'!$B$6)+1</f>
        <v>295</v>
      </c>
      <c r="F7039">
        <f>MOD(D7039,'Peaker Keys'!$B$6)</f>
        <v>0</v>
      </c>
      <c r="G7039" t="str">
        <f>VLOOKUP(E7039,Clustering!$A$6:$B$370,2,FALSE)</f>
        <v>Summer</v>
      </c>
      <c r="H7039">
        <f>IF('Peaker Keys'!$B$29&gt;0,MAX(0,MIN('Peaker Keys'!$B$10,B7039/'Peaker Keys'!$B$29)),0)</f>
        <v>0</v>
      </c>
      <c r="I7039">
        <f>MAX(0,MIN('Peaker Keys'!$B$10,C7039/'Peaker Keys'!$B$30))</f>
        <v>1.3327570059793962E-3</v>
      </c>
      <c r="J7039">
        <f>IF('Peaker Keys'!$B$31=1,H7039,I7039)</f>
        <v>0</v>
      </c>
    </row>
    <row r="7040" spans="1:10" x14ac:dyDescent="0.25">
      <c r="A7040">
        <v>7034</v>
      </c>
      <c r="B7040">
        <v>0</v>
      </c>
      <c r="C7040">
        <v>159.1</v>
      </c>
      <c r="D7040">
        <f>MOD(A7040-1+'Peaker Keys'!$B$7,'Peaker Keys'!$B$5)</f>
        <v>7057</v>
      </c>
      <c r="E7040">
        <f>INT(D7040/'Peaker Keys'!$B$6)+1</f>
        <v>295</v>
      </c>
      <c r="F7040">
        <f>MOD(D7040,'Peaker Keys'!$B$6)</f>
        <v>1</v>
      </c>
      <c r="G7040" t="str">
        <f>VLOOKUP(E7040,Clustering!$A$6:$B$370,2,FALSE)</f>
        <v>Summer</v>
      </c>
      <c r="H7040">
        <f>IF('Peaker Keys'!$B$29&gt;0,MAX(0,MIN('Peaker Keys'!$B$10,B7040/'Peaker Keys'!$B$29)),0)</f>
        <v>0</v>
      </c>
      <c r="I7040">
        <f>MAX(0,MIN('Peaker Keys'!$B$10,C7040/'Peaker Keys'!$B$30))</f>
        <v>1.3327570059793962E-3</v>
      </c>
      <c r="J7040">
        <f>IF('Peaker Keys'!$B$31=1,H7040,I7040)</f>
        <v>0</v>
      </c>
    </row>
    <row r="7041" spans="1:10" x14ac:dyDescent="0.25">
      <c r="A7041">
        <v>7035</v>
      </c>
      <c r="B7041">
        <v>0</v>
      </c>
      <c r="C7041">
        <v>159.1</v>
      </c>
      <c r="D7041">
        <f>MOD(A7041-1+'Peaker Keys'!$B$7,'Peaker Keys'!$B$5)</f>
        <v>7058</v>
      </c>
      <c r="E7041">
        <f>INT(D7041/'Peaker Keys'!$B$6)+1</f>
        <v>295</v>
      </c>
      <c r="F7041">
        <f>MOD(D7041,'Peaker Keys'!$B$6)</f>
        <v>2</v>
      </c>
      <c r="G7041" t="str">
        <f>VLOOKUP(E7041,Clustering!$A$6:$B$370,2,FALSE)</f>
        <v>Summer</v>
      </c>
      <c r="H7041">
        <f>IF('Peaker Keys'!$B$29&gt;0,MAX(0,MIN('Peaker Keys'!$B$10,B7041/'Peaker Keys'!$B$29)),0)</f>
        <v>0</v>
      </c>
      <c r="I7041">
        <f>MAX(0,MIN('Peaker Keys'!$B$10,C7041/'Peaker Keys'!$B$30))</f>
        <v>1.3327570059793962E-3</v>
      </c>
      <c r="J7041">
        <f>IF('Peaker Keys'!$B$31=1,H7041,I7041)</f>
        <v>0</v>
      </c>
    </row>
    <row r="7042" spans="1:10" x14ac:dyDescent="0.25">
      <c r="A7042">
        <v>7036</v>
      </c>
      <c r="B7042">
        <v>0</v>
      </c>
      <c r="C7042">
        <v>154.4</v>
      </c>
      <c r="D7042">
        <f>MOD(A7042-1+'Peaker Keys'!$B$7,'Peaker Keys'!$B$5)</f>
        <v>7059</v>
      </c>
      <c r="E7042">
        <f>INT(D7042/'Peaker Keys'!$B$6)+1</f>
        <v>295</v>
      </c>
      <c r="F7042">
        <f>MOD(D7042,'Peaker Keys'!$B$6)</f>
        <v>3</v>
      </c>
      <c r="G7042" t="str">
        <f>VLOOKUP(E7042,Clustering!$A$6:$B$370,2,FALSE)</f>
        <v>Summer</v>
      </c>
      <c r="H7042">
        <f>IF('Peaker Keys'!$B$29&gt;0,MAX(0,MIN('Peaker Keys'!$B$10,B7042/'Peaker Keys'!$B$29)),0)</f>
        <v>0</v>
      </c>
      <c r="I7042">
        <f>MAX(0,MIN('Peaker Keys'!$B$10,C7042/'Peaker Keys'!$B$30))</f>
        <v>1.293385805928465E-3</v>
      </c>
      <c r="J7042">
        <f>IF('Peaker Keys'!$B$31=1,H7042,I7042)</f>
        <v>0</v>
      </c>
    </row>
    <row r="7043" spans="1:10" x14ac:dyDescent="0.25">
      <c r="A7043">
        <v>7037</v>
      </c>
      <c r="B7043">
        <v>0</v>
      </c>
      <c r="C7043">
        <v>158.1</v>
      </c>
      <c r="D7043">
        <f>MOD(A7043-1+'Peaker Keys'!$B$7,'Peaker Keys'!$B$5)</f>
        <v>7060</v>
      </c>
      <c r="E7043">
        <f>INT(D7043/'Peaker Keys'!$B$6)+1</f>
        <v>295</v>
      </c>
      <c r="F7043">
        <f>MOD(D7043,'Peaker Keys'!$B$6)</f>
        <v>4</v>
      </c>
      <c r="G7043" t="str">
        <f>VLOOKUP(E7043,Clustering!$A$6:$B$370,2,FALSE)</f>
        <v>Summer</v>
      </c>
      <c r="H7043">
        <f>IF('Peaker Keys'!$B$29&gt;0,MAX(0,MIN('Peaker Keys'!$B$10,B7043/'Peaker Keys'!$B$29)),0)</f>
        <v>0</v>
      </c>
      <c r="I7043">
        <f>MAX(0,MIN('Peaker Keys'!$B$10,C7043/'Peaker Keys'!$B$30))</f>
        <v>1.3243801549047299E-3</v>
      </c>
      <c r="J7043">
        <f>IF('Peaker Keys'!$B$31=1,H7043,I7043)</f>
        <v>0</v>
      </c>
    </row>
    <row r="7044" spans="1:10" x14ac:dyDescent="0.25">
      <c r="A7044">
        <v>7038</v>
      </c>
      <c r="B7044">
        <v>0</v>
      </c>
      <c r="C7044">
        <v>159.1</v>
      </c>
      <c r="D7044">
        <f>MOD(A7044-1+'Peaker Keys'!$B$7,'Peaker Keys'!$B$5)</f>
        <v>7061</v>
      </c>
      <c r="E7044">
        <f>INT(D7044/'Peaker Keys'!$B$6)+1</f>
        <v>295</v>
      </c>
      <c r="F7044">
        <f>MOD(D7044,'Peaker Keys'!$B$6)</f>
        <v>5</v>
      </c>
      <c r="G7044" t="str">
        <f>VLOOKUP(E7044,Clustering!$A$6:$B$370,2,FALSE)</f>
        <v>Summer</v>
      </c>
      <c r="H7044">
        <f>IF('Peaker Keys'!$B$29&gt;0,MAX(0,MIN('Peaker Keys'!$B$10,B7044/'Peaker Keys'!$B$29)),0)</f>
        <v>0</v>
      </c>
      <c r="I7044">
        <f>MAX(0,MIN('Peaker Keys'!$B$10,C7044/'Peaker Keys'!$B$30))</f>
        <v>1.3327570059793962E-3</v>
      </c>
      <c r="J7044">
        <f>IF('Peaker Keys'!$B$31=1,H7044,I7044)</f>
        <v>0</v>
      </c>
    </row>
    <row r="7045" spans="1:10" x14ac:dyDescent="0.25">
      <c r="A7045">
        <v>7039</v>
      </c>
      <c r="B7045">
        <v>0</v>
      </c>
      <c r="C7045">
        <v>51.6</v>
      </c>
      <c r="D7045">
        <f>MOD(A7045-1+'Peaker Keys'!$B$7,'Peaker Keys'!$B$5)</f>
        <v>7062</v>
      </c>
      <c r="E7045">
        <f>INT(D7045/'Peaker Keys'!$B$6)+1</f>
        <v>295</v>
      </c>
      <c r="F7045">
        <f>MOD(D7045,'Peaker Keys'!$B$6)</f>
        <v>6</v>
      </c>
      <c r="G7045" t="str">
        <f>VLOOKUP(E7045,Clustering!$A$6:$B$370,2,FALSE)</f>
        <v>Summer</v>
      </c>
      <c r="H7045">
        <f>IF('Peaker Keys'!$B$29&gt;0,MAX(0,MIN('Peaker Keys'!$B$10,B7045/'Peaker Keys'!$B$29)),0)</f>
        <v>0</v>
      </c>
      <c r="I7045">
        <f>MAX(0,MIN('Peaker Keys'!$B$10,C7045/'Peaker Keys'!$B$30))</f>
        <v>4.3224551545277719E-4</v>
      </c>
      <c r="J7045">
        <f>IF('Peaker Keys'!$B$31=1,H7045,I7045)</f>
        <v>0</v>
      </c>
    </row>
    <row r="7046" spans="1:10" x14ac:dyDescent="0.25">
      <c r="A7046">
        <v>7040</v>
      </c>
      <c r="B7046">
        <v>0</v>
      </c>
      <c r="C7046">
        <v>51.6</v>
      </c>
      <c r="D7046">
        <f>MOD(A7046-1+'Peaker Keys'!$B$7,'Peaker Keys'!$B$5)</f>
        <v>7063</v>
      </c>
      <c r="E7046">
        <f>INT(D7046/'Peaker Keys'!$B$6)+1</f>
        <v>295</v>
      </c>
      <c r="F7046">
        <f>MOD(D7046,'Peaker Keys'!$B$6)</f>
        <v>7</v>
      </c>
      <c r="G7046" t="str">
        <f>VLOOKUP(E7046,Clustering!$A$6:$B$370,2,FALSE)</f>
        <v>Summer</v>
      </c>
      <c r="H7046">
        <f>IF('Peaker Keys'!$B$29&gt;0,MAX(0,MIN('Peaker Keys'!$B$10,B7046/'Peaker Keys'!$B$29)),0)</f>
        <v>0</v>
      </c>
      <c r="I7046">
        <f>MAX(0,MIN('Peaker Keys'!$B$10,C7046/'Peaker Keys'!$B$30))</f>
        <v>4.3224551545277719E-4</v>
      </c>
      <c r="J7046">
        <f>IF('Peaker Keys'!$B$31=1,H7046,I7046)</f>
        <v>0</v>
      </c>
    </row>
    <row r="7047" spans="1:10" x14ac:dyDescent="0.25">
      <c r="A7047">
        <v>7041</v>
      </c>
      <c r="B7047">
        <v>0</v>
      </c>
      <c r="C7047">
        <v>51.6</v>
      </c>
      <c r="D7047">
        <f>MOD(A7047-1+'Peaker Keys'!$B$7,'Peaker Keys'!$B$5)</f>
        <v>7064</v>
      </c>
      <c r="E7047">
        <f>INT(D7047/'Peaker Keys'!$B$6)+1</f>
        <v>295</v>
      </c>
      <c r="F7047">
        <f>MOD(D7047,'Peaker Keys'!$B$6)</f>
        <v>8</v>
      </c>
      <c r="G7047" t="str">
        <f>VLOOKUP(E7047,Clustering!$A$6:$B$370,2,FALSE)</f>
        <v>Summer</v>
      </c>
      <c r="H7047">
        <f>IF('Peaker Keys'!$B$29&gt;0,MAX(0,MIN('Peaker Keys'!$B$10,B7047/'Peaker Keys'!$B$29)),0)</f>
        <v>0</v>
      </c>
      <c r="I7047">
        <f>MAX(0,MIN('Peaker Keys'!$B$10,C7047/'Peaker Keys'!$B$30))</f>
        <v>4.3224551545277719E-4</v>
      </c>
      <c r="J7047">
        <f>IF('Peaker Keys'!$B$31=1,H7047,I7047)</f>
        <v>0</v>
      </c>
    </row>
    <row r="7048" spans="1:10" x14ac:dyDescent="0.25">
      <c r="A7048">
        <v>7042</v>
      </c>
      <c r="B7048">
        <v>0</v>
      </c>
      <c r="C7048">
        <v>51.6</v>
      </c>
      <c r="D7048">
        <f>MOD(A7048-1+'Peaker Keys'!$B$7,'Peaker Keys'!$B$5)</f>
        <v>7065</v>
      </c>
      <c r="E7048">
        <f>INT(D7048/'Peaker Keys'!$B$6)+1</f>
        <v>295</v>
      </c>
      <c r="F7048">
        <f>MOD(D7048,'Peaker Keys'!$B$6)</f>
        <v>9</v>
      </c>
      <c r="G7048" t="str">
        <f>VLOOKUP(E7048,Clustering!$A$6:$B$370,2,FALSE)</f>
        <v>Summer</v>
      </c>
      <c r="H7048">
        <f>IF('Peaker Keys'!$B$29&gt;0,MAX(0,MIN('Peaker Keys'!$B$10,B7048/'Peaker Keys'!$B$29)),0)</f>
        <v>0</v>
      </c>
      <c r="I7048">
        <f>MAX(0,MIN('Peaker Keys'!$B$10,C7048/'Peaker Keys'!$B$30))</f>
        <v>4.3224551545277719E-4</v>
      </c>
      <c r="J7048">
        <f>IF('Peaker Keys'!$B$31=1,H7048,I7048)</f>
        <v>0</v>
      </c>
    </row>
    <row r="7049" spans="1:10" x14ac:dyDescent="0.25">
      <c r="A7049">
        <v>7043</v>
      </c>
      <c r="B7049">
        <v>0</v>
      </c>
      <c r="C7049">
        <v>51.6</v>
      </c>
      <c r="D7049">
        <f>MOD(A7049-1+'Peaker Keys'!$B$7,'Peaker Keys'!$B$5)</f>
        <v>7066</v>
      </c>
      <c r="E7049">
        <f>INT(D7049/'Peaker Keys'!$B$6)+1</f>
        <v>295</v>
      </c>
      <c r="F7049">
        <f>MOD(D7049,'Peaker Keys'!$B$6)</f>
        <v>10</v>
      </c>
      <c r="G7049" t="str">
        <f>VLOOKUP(E7049,Clustering!$A$6:$B$370,2,FALSE)</f>
        <v>Summer</v>
      </c>
      <c r="H7049">
        <f>IF('Peaker Keys'!$B$29&gt;0,MAX(0,MIN('Peaker Keys'!$B$10,B7049/'Peaker Keys'!$B$29)),0)</f>
        <v>0</v>
      </c>
      <c r="I7049">
        <f>MAX(0,MIN('Peaker Keys'!$B$10,C7049/'Peaker Keys'!$B$30))</f>
        <v>4.3224551545277719E-4</v>
      </c>
      <c r="J7049">
        <f>IF('Peaker Keys'!$B$31=1,H7049,I7049)</f>
        <v>0</v>
      </c>
    </row>
    <row r="7050" spans="1:10" x14ac:dyDescent="0.25">
      <c r="A7050">
        <v>7044</v>
      </c>
      <c r="B7050">
        <v>0</v>
      </c>
      <c r="C7050">
        <v>51.6</v>
      </c>
      <c r="D7050">
        <f>MOD(A7050-1+'Peaker Keys'!$B$7,'Peaker Keys'!$B$5)</f>
        <v>7067</v>
      </c>
      <c r="E7050">
        <f>INT(D7050/'Peaker Keys'!$B$6)+1</f>
        <v>295</v>
      </c>
      <c r="F7050">
        <f>MOD(D7050,'Peaker Keys'!$B$6)</f>
        <v>11</v>
      </c>
      <c r="G7050" t="str">
        <f>VLOOKUP(E7050,Clustering!$A$6:$B$370,2,FALSE)</f>
        <v>Summer</v>
      </c>
      <c r="H7050">
        <f>IF('Peaker Keys'!$B$29&gt;0,MAX(0,MIN('Peaker Keys'!$B$10,B7050/'Peaker Keys'!$B$29)),0)</f>
        <v>0</v>
      </c>
      <c r="I7050">
        <f>MAX(0,MIN('Peaker Keys'!$B$10,C7050/'Peaker Keys'!$B$30))</f>
        <v>4.3224551545277719E-4</v>
      </c>
      <c r="J7050">
        <f>IF('Peaker Keys'!$B$31=1,H7050,I7050)</f>
        <v>0</v>
      </c>
    </row>
    <row r="7051" spans="1:10" x14ac:dyDescent="0.25">
      <c r="A7051">
        <v>7045</v>
      </c>
      <c r="B7051">
        <v>0</v>
      </c>
      <c r="C7051">
        <v>51.6</v>
      </c>
      <c r="D7051">
        <f>MOD(A7051-1+'Peaker Keys'!$B$7,'Peaker Keys'!$B$5)</f>
        <v>7068</v>
      </c>
      <c r="E7051">
        <f>INT(D7051/'Peaker Keys'!$B$6)+1</f>
        <v>295</v>
      </c>
      <c r="F7051">
        <f>MOD(D7051,'Peaker Keys'!$B$6)</f>
        <v>12</v>
      </c>
      <c r="G7051" t="str">
        <f>VLOOKUP(E7051,Clustering!$A$6:$B$370,2,FALSE)</f>
        <v>Summer</v>
      </c>
      <c r="H7051">
        <f>IF('Peaker Keys'!$B$29&gt;0,MAX(0,MIN('Peaker Keys'!$B$10,B7051/'Peaker Keys'!$B$29)),0)</f>
        <v>0</v>
      </c>
      <c r="I7051">
        <f>MAX(0,MIN('Peaker Keys'!$B$10,C7051/'Peaker Keys'!$B$30))</f>
        <v>4.3224551545277719E-4</v>
      </c>
      <c r="J7051">
        <f>IF('Peaker Keys'!$B$31=1,H7051,I7051)</f>
        <v>0</v>
      </c>
    </row>
    <row r="7052" spans="1:10" x14ac:dyDescent="0.25">
      <c r="A7052">
        <v>7046</v>
      </c>
      <c r="B7052">
        <v>0</v>
      </c>
      <c r="C7052">
        <v>51.6</v>
      </c>
      <c r="D7052">
        <f>MOD(A7052-1+'Peaker Keys'!$B$7,'Peaker Keys'!$B$5)</f>
        <v>7069</v>
      </c>
      <c r="E7052">
        <f>INT(D7052/'Peaker Keys'!$B$6)+1</f>
        <v>295</v>
      </c>
      <c r="F7052">
        <f>MOD(D7052,'Peaker Keys'!$B$6)</f>
        <v>13</v>
      </c>
      <c r="G7052" t="str">
        <f>VLOOKUP(E7052,Clustering!$A$6:$B$370,2,FALSE)</f>
        <v>Summer</v>
      </c>
      <c r="H7052">
        <f>IF('Peaker Keys'!$B$29&gt;0,MAX(0,MIN('Peaker Keys'!$B$10,B7052/'Peaker Keys'!$B$29)),0)</f>
        <v>0</v>
      </c>
      <c r="I7052">
        <f>MAX(0,MIN('Peaker Keys'!$B$10,C7052/'Peaker Keys'!$B$30))</f>
        <v>4.3224551545277719E-4</v>
      </c>
      <c r="J7052">
        <f>IF('Peaker Keys'!$B$31=1,H7052,I7052)</f>
        <v>0</v>
      </c>
    </row>
    <row r="7053" spans="1:10" x14ac:dyDescent="0.25">
      <c r="A7053">
        <v>7047</v>
      </c>
      <c r="B7053">
        <v>0</v>
      </c>
      <c r="C7053">
        <v>51.6</v>
      </c>
      <c r="D7053">
        <f>MOD(A7053-1+'Peaker Keys'!$B$7,'Peaker Keys'!$B$5)</f>
        <v>7070</v>
      </c>
      <c r="E7053">
        <f>INT(D7053/'Peaker Keys'!$B$6)+1</f>
        <v>295</v>
      </c>
      <c r="F7053">
        <f>MOD(D7053,'Peaker Keys'!$B$6)</f>
        <v>14</v>
      </c>
      <c r="G7053" t="str">
        <f>VLOOKUP(E7053,Clustering!$A$6:$B$370,2,FALSE)</f>
        <v>Summer</v>
      </c>
      <c r="H7053">
        <f>IF('Peaker Keys'!$B$29&gt;0,MAX(0,MIN('Peaker Keys'!$B$10,B7053/'Peaker Keys'!$B$29)),0)</f>
        <v>0</v>
      </c>
      <c r="I7053">
        <f>MAX(0,MIN('Peaker Keys'!$B$10,C7053/'Peaker Keys'!$B$30))</f>
        <v>4.3224551545277719E-4</v>
      </c>
      <c r="J7053">
        <f>IF('Peaker Keys'!$B$31=1,H7053,I7053)</f>
        <v>0</v>
      </c>
    </row>
    <row r="7054" spans="1:10" x14ac:dyDescent="0.25">
      <c r="A7054">
        <v>7048</v>
      </c>
      <c r="B7054">
        <v>0</v>
      </c>
      <c r="C7054">
        <v>159.1</v>
      </c>
      <c r="D7054">
        <f>MOD(A7054-1+'Peaker Keys'!$B$7,'Peaker Keys'!$B$5)</f>
        <v>7071</v>
      </c>
      <c r="E7054">
        <f>INT(D7054/'Peaker Keys'!$B$6)+1</f>
        <v>295</v>
      </c>
      <c r="F7054">
        <f>MOD(D7054,'Peaker Keys'!$B$6)</f>
        <v>15</v>
      </c>
      <c r="G7054" t="str">
        <f>VLOOKUP(E7054,Clustering!$A$6:$B$370,2,FALSE)</f>
        <v>Summer</v>
      </c>
      <c r="H7054">
        <f>IF('Peaker Keys'!$B$29&gt;0,MAX(0,MIN('Peaker Keys'!$B$10,B7054/'Peaker Keys'!$B$29)),0)</f>
        <v>0</v>
      </c>
      <c r="I7054">
        <f>MAX(0,MIN('Peaker Keys'!$B$10,C7054/'Peaker Keys'!$B$30))</f>
        <v>1.3327570059793962E-3</v>
      </c>
      <c r="J7054">
        <f>IF('Peaker Keys'!$B$31=1,H7054,I7054)</f>
        <v>0</v>
      </c>
    </row>
    <row r="7055" spans="1:10" x14ac:dyDescent="0.25">
      <c r="A7055">
        <v>7049</v>
      </c>
      <c r="B7055">
        <v>0</v>
      </c>
      <c r="C7055">
        <v>159.1</v>
      </c>
      <c r="D7055">
        <f>MOD(A7055-1+'Peaker Keys'!$B$7,'Peaker Keys'!$B$5)</f>
        <v>7072</v>
      </c>
      <c r="E7055">
        <f>INT(D7055/'Peaker Keys'!$B$6)+1</f>
        <v>295</v>
      </c>
      <c r="F7055">
        <f>MOD(D7055,'Peaker Keys'!$B$6)</f>
        <v>16</v>
      </c>
      <c r="G7055" t="str">
        <f>VLOOKUP(E7055,Clustering!$A$6:$B$370,2,FALSE)</f>
        <v>Summer</v>
      </c>
      <c r="H7055">
        <f>IF('Peaker Keys'!$B$29&gt;0,MAX(0,MIN('Peaker Keys'!$B$10,B7055/'Peaker Keys'!$B$29)),0)</f>
        <v>0</v>
      </c>
      <c r="I7055">
        <f>MAX(0,MIN('Peaker Keys'!$B$10,C7055/'Peaker Keys'!$B$30))</f>
        <v>1.3327570059793962E-3</v>
      </c>
      <c r="J7055">
        <f>IF('Peaker Keys'!$B$31=1,H7055,I7055)</f>
        <v>0</v>
      </c>
    </row>
    <row r="7056" spans="1:10" x14ac:dyDescent="0.25">
      <c r="A7056">
        <v>7050</v>
      </c>
      <c r="B7056">
        <v>0</v>
      </c>
      <c r="C7056">
        <v>1680.6</v>
      </c>
      <c r="D7056">
        <f>MOD(A7056-1+'Peaker Keys'!$B$7,'Peaker Keys'!$B$5)</f>
        <v>7073</v>
      </c>
      <c r="E7056">
        <f>INT(D7056/'Peaker Keys'!$B$6)+1</f>
        <v>295</v>
      </c>
      <c r="F7056">
        <f>MOD(D7056,'Peaker Keys'!$B$6)</f>
        <v>17</v>
      </c>
      <c r="G7056" t="str">
        <f>VLOOKUP(E7056,Clustering!$A$6:$B$370,2,FALSE)</f>
        <v>Summer</v>
      </c>
      <c r="H7056">
        <f>IF('Peaker Keys'!$B$29&gt;0,MAX(0,MIN('Peaker Keys'!$B$10,B7056/'Peaker Keys'!$B$29)),0)</f>
        <v>0</v>
      </c>
      <c r="I7056">
        <f>MAX(0,MIN('Peaker Keys'!$B$10,C7056/'Peaker Keys'!$B$30))</f>
        <v>1.4078135916084054E-2</v>
      </c>
      <c r="J7056">
        <f>IF('Peaker Keys'!$B$31=1,H7056,I7056)</f>
        <v>0</v>
      </c>
    </row>
    <row r="7057" spans="1:10" x14ac:dyDescent="0.25">
      <c r="A7057">
        <v>7051</v>
      </c>
      <c r="B7057">
        <v>0</v>
      </c>
      <c r="C7057">
        <v>1867.8</v>
      </c>
      <c r="D7057">
        <f>MOD(A7057-1+'Peaker Keys'!$B$7,'Peaker Keys'!$B$5)</f>
        <v>7074</v>
      </c>
      <c r="E7057">
        <f>INT(D7057/'Peaker Keys'!$B$6)+1</f>
        <v>295</v>
      </c>
      <c r="F7057">
        <f>MOD(D7057,'Peaker Keys'!$B$6)</f>
        <v>18</v>
      </c>
      <c r="G7057" t="str">
        <f>VLOOKUP(E7057,Clustering!$A$6:$B$370,2,FALSE)</f>
        <v>Summer</v>
      </c>
      <c r="H7057">
        <f>IF('Peaker Keys'!$B$29&gt;0,MAX(0,MIN('Peaker Keys'!$B$10,B7057/'Peaker Keys'!$B$29)),0)</f>
        <v>0</v>
      </c>
      <c r="I7057">
        <f>MAX(0,MIN('Peaker Keys'!$B$10,C7057/'Peaker Keys'!$B$30))</f>
        <v>1.5646282437261572E-2</v>
      </c>
      <c r="J7057">
        <f>IF('Peaker Keys'!$B$31=1,H7057,I7057)</f>
        <v>0</v>
      </c>
    </row>
    <row r="7058" spans="1:10" x14ac:dyDescent="0.25">
      <c r="A7058">
        <v>7052</v>
      </c>
      <c r="B7058">
        <v>0</v>
      </c>
      <c r="C7058">
        <v>1145.5999999999999</v>
      </c>
      <c r="D7058">
        <f>MOD(A7058-1+'Peaker Keys'!$B$7,'Peaker Keys'!$B$5)</f>
        <v>7075</v>
      </c>
      <c r="E7058">
        <f>INT(D7058/'Peaker Keys'!$B$6)+1</f>
        <v>295</v>
      </c>
      <c r="F7058">
        <f>MOD(D7058,'Peaker Keys'!$B$6)</f>
        <v>19</v>
      </c>
      <c r="G7058" t="str">
        <f>VLOOKUP(E7058,Clustering!$A$6:$B$370,2,FALSE)</f>
        <v>Summer</v>
      </c>
      <c r="H7058">
        <f>IF('Peaker Keys'!$B$29&gt;0,MAX(0,MIN('Peaker Keys'!$B$10,B7058/'Peaker Keys'!$B$29)),0)</f>
        <v>0</v>
      </c>
      <c r="I7058">
        <f>MAX(0,MIN('Peaker Keys'!$B$10,C7058/'Peaker Keys'!$B$30))</f>
        <v>9.5965205911376257E-3</v>
      </c>
      <c r="J7058">
        <f>IF('Peaker Keys'!$B$31=1,H7058,I7058)</f>
        <v>0</v>
      </c>
    </row>
    <row r="7059" spans="1:10" x14ac:dyDescent="0.25">
      <c r="A7059">
        <v>7053</v>
      </c>
      <c r="B7059">
        <v>0</v>
      </c>
      <c r="C7059">
        <v>509.7</v>
      </c>
      <c r="D7059">
        <f>MOD(A7059-1+'Peaker Keys'!$B$7,'Peaker Keys'!$B$5)</f>
        <v>7076</v>
      </c>
      <c r="E7059">
        <f>INT(D7059/'Peaker Keys'!$B$6)+1</f>
        <v>295</v>
      </c>
      <c r="F7059">
        <f>MOD(D7059,'Peaker Keys'!$B$6)</f>
        <v>20</v>
      </c>
      <c r="G7059" t="str">
        <f>VLOOKUP(E7059,Clustering!$A$6:$B$370,2,FALSE)</f>
        <v>Summer</v>
      </c>
      <c r="H7059">
        <f>IF('Peaker Keys'!$B$29&gt;0,MAX(0,MIN('Peaker Keys'!$B$10,B7059/'Peaker Keys'!$B$29)),0)</f>
        <v>0</v>
      </c>
      <c r="I7059">
        <f>MAX(0,MIN('Peaker Keys'!$B$10,C7059/'Peaker Keys'!$B$30))</f>
        <v>4.2696809927573742E-3</v>
      </c>
      <c r="J7059">
        <f>IF('Peaker Keys'!$B$31=1,H7059,I7059)</f>
        <v>0</v>
      </c>
    </row>
    <row r="7060" spans="1:10" x14ac:dyDescent="0.25">
      <c r="A7060">
        <v>7054</v>
      </c>
      <c r="B7060">
        <v>0</v>
      </c>
      <c r="C7060">
        <v>159.1</v>
      </c>
      <c r="D7060">
        <f>MOD(A7060-1+'Peaker Keys'!$B$7,'Peaker Keys'!$B$5)</f>
        <v>7077</v>
      </c>
      <c r="E7060">
        <f>INT(D7060/'Peaker Keys'!$B$6)+1</f>
        <v>295</v>
      </c>
      <c r="F7060">
        <f>MOD(D7060,'Peaker Keys'!$B$6)</f>
        <v>21</v>
      </c>
      <c r="G7060" t="str">
        <f>VLOOKUP(E7060,Clustering!$A$6:$B$370,2,FALSE)</f>
        <v>Summer</v>
      </c>
      <c r="H7060">
        <f>IF('Peaker Keys'!$B$29&gt;0,MAX(0,MIN('Peaker Keys'!$B$10,B7060/'Peaker Keys'!$B$29)),0)</f>
        <v>0</v>
      </c>
      <c r="I7060">
        <f>MAX(0,MIN('Peaker Keys'!$B$10,C7060/'Peaker Keys'!$B$30))</f>
        <v>1.3327570059793962E-3</v>
      </c>
      <c r="J7060">
        <f>IF('Peaker Keys'!$B$31=1,H7060,I7060)</f>
        <v>0</v>
      </c>
    </row>
    <row r="7061" spans="1:10" x14ac:dyDescent="0.25">
      <c r="A7061">
        <v>7055</v>
      </c>
      <c r="B7061">
        <v>0</v>
      </c>
      <c r="C7061">
        <v>159.1</v>
      </c>
      <c r="D7061">
        <f>MOD(A7061-1+'Peaker Keys'!$B$7,'Peaker Keys'!$B$5)</f>
        <v>7078</v>
      </c>
      <c r="E7061">
        <f>INT(D7061/'Peaker Keys'!$B$6)+1</f>
        <v>295</v>
      </c>
      <c r="F7061">
        <f>MOD(D7061,'Peaker Keys'!$B$6)</f>
        <v>22</v>
      </c>
      <c r="G7061" t="str">
        <f>VLOOKUP(E7061,Clustering!$A$6:$B$370,2,FALSE)</f>
        <v>Summer</v>
      </c>
      <c r="H7061">
        <f>IF('Peaker Keys'!$B$29&gt;0,MAX(0,MIN('Peaker Keys'!$B$10,B7061/'Peaker Keys'!$B$29)),0)</f>
        <v>0</v>
      </c>
      <c r="I7061">
        <f>MAX(0,MIN('Peaker Keys'!$B$10,C7061/'Peaker Keys'!$B$30))</f>
        <v>1.3327570059793962E-3</v>
      </c>
      <c r="J7061">
        <f>IF('Peaker Keys'!$B$31=1,H7061,I7061)</f>
        <v>0</v>
      </c>
    </row>
    <row r="7062" spans="1:10" x14ac:dyDescent="0.25">
      <c r="A7062">
        <v>7056</v>
      </c>
      <c r="B7062">
        <v>0</v>
      </c>
      <c r="C7062">
        <v>159.1</v>
      </c>
      <c r="D7062">
        <f>MOD(A7062-1+'Peaker Keys'!$B$7,'Peaker Keys'!$B$5)</f>
        <v>7079</v>
      </c>
      <c r="E7062">
        <f>INT(D7062/'Peaker Keys'!$B$6)+1</f>
        <v>295</v>
      </c>
      <c r="F7062">
        <f>MOD(D7062,'Peaker Keys'!$B$6)</f>
        <v>23</v>
      </c>
      <c r="G7062" t="str">
        <f>VLOOKUP(E7062,Clustering!$A$6:$B$370,2,FALSE)</f>
        <v>Summer</v>
      </c>
      <c r="H7062">
        <f>IF('Peaker Keys'!$B$29&gt;0,MAX(0,MIN('Peaker Keys'!$B$10,B7062/'Peaker Keys'!$B$29)),0)</f>
        <v>0</v>
      </c>
      <c r="I7062">
        <f>MAX(0,MIN('Peaker Keys'!$B$10,C7062/'Peaker Keys'!$B$30))</f>
        <v>1.3327570059793962E-3</v>
      </c>
      <c r="J7062">
        <f>IF('Peaker Keys'!$B$31=1,H7062,I7062)</f>
        <v>0</v>
      </c>
    </row>
    <row r="7063" spans="1:10" x14ac:dyDescent="0.25">
      <c r="A7063">
        <v>7057</v>
      </c>
      <c r="B7063">
        <v>0</v>
      </c>
      <c r="C7063">
        <v>159.1</v>
      </c>
      <c r="D7063">
        <f>MOD(A7063-1+'Peaker Keys'!$B$7,'Peaker Keys'!$B$5)</f>
        <v>7080</v>
      </c>
      <c r="E7063">
        <f>INT(D7063/'Peaker Keys'!$B$6)+1</f>
        <v>296</v>
      </c>
      <c r="F7063">
        <f>MOD(D7063,'Peaker Keys'!$B$6)</f>
        <v>0</v>
      </c>
      <c r="G7063" t="str">
        <f>VLOOKUP(E7063,Clustering!$A$6:$B$370,2,FALSE)</f>
        <v>Summer</v>
      </c>
      <c r="H7063">
        <f>IF('Peaker Keys'!$B$29&gt;0,MAX(0,MIN('Peaker Keys'!$B$10,B7063/'Peaker Keys'!$B$29)),0)</f>
        <v>0</v>
      </c>
      <c r="I7063">
        <f>MAX(0,MIN('Peaker Keys'!$B$10,C7063/'Peaker Keys'!$B$30))</f>
        <v>1.3327570059793962E-3</v>
      </c>
      <c r="J7063">
        <f>IF('Peaker Keys'!$B$31=1,H7063,I7063)</f>
        <v>0</v>
      </c>
    </row>
    <row r="7064" spans="1:10" x14ac:dyDescent="0.25">
      <c r="A7064">
        <v>7058</v>
      </c>
      <c r="B7064">
        <v>0</v>
      </c>
      <c r="C7064">
        <v>158.6</v>
      </c>
      <c r="D7064">
        <f>MOD(A7064-1+'Peaker Keys'!$B$7,'Peaker Keys'!$B$5)</f>
        <v>7081</v>
      </c>
      <c r="E7064">
        <f>INT(D7064/'Peaker Keys'!$B$6)+1</f>
        <v>296</v>
      </c>
      <c r="F7064">
        <f>MOD(D7064,'Peaker Keys'!$B$6)</f>
        <v>1</v>
      </c>
      <c r="G7064" t="str">
        <f>VLOOKUP(E7064,Clustering!$A$6:$B$370,2,FALSE)</f>
        <v>Summer</v>
      </c>
      <c r="H7064">
        <f>IF('Peaker Keys'!$B$29&gt;0,MAX(0,MIN('Peaker Keys'!$B$10,B7064/'Peaker Keys'!$B$29)),0)</f>
        <v>0</v>
      </c>
      <c r="I7064">
        <f>MAX(0,MIN('Peaker Keys'!$B$10,C7064/'Peaker Keys'!$B$30))</f>
        <v>1.3285685804420631E-3</v>
      </c>
      <c r="J7064">
        <f>IF('Peaker Keys'!$B$31=1,H7064,I7064)</f>
        <v>0</v>
      </c>
    </row>
    <row r="7065" spans="1:10" x14ac:dyDescent="0.25">
      <c r="A7065">
        <v>7059</v>
      </c>
      <c r="B7065">
        <v>0</v>
      </c>
      <c r="C7065">
        <v>153.19999999999999</v>
      </c>
      <c r="D7065">
        <f>MOD(A7065-1+'Peaker Keys'!$B$7,'Peaker Keys'!$B$5)</f>
        <v>7082</v>
      </c>
      <c r="E7065">
        <f>INT(D7065/'Peaker Keys'!$B$6)+1</f>
        <v>296</v>
      </c>
      <c r="F7065">
        <f>MOD(D7065,'Peaker Keys'!$B$6)</f>
        <v>2</v>
      </c>
      <c r="G7065" t="str">
        <f>VLOOKUP(E7065,Clustering!$A$6:$B$370,2,FALSE)</f>
        <v>Summer</v>
      </c>
      <c r="H7065">
        <f>IF('Peaker Keys'!$B$29&gt;0,MAX(0,MIN('Peaker Keys'!$B$10,B7065/'Peaker Keys'!$B$29)),0)</f>
        <v>0</v>
      </c>
      <c r="I7065">
        <f>MAX(0,MIN('Peaker Keys'!$B$10,C7065/'Peaker Keys'!$B$30))</f>
        <v>1.2833335846388653E-3</v>
      </c>
      <c r="J7065">
        <f>IF('Peaker Keys'!$B$31=1,H7065,I7065)</f>
        <v>0</v>
      </c>
    </row>
    <row r="7066" spans="1:10" x14ac:dyDescent="0.25">
      <c r="A7066">
        <v>7060</v>
      </c>
      <c r="B7066">
        <v>0</v>
      </c>
      <c r="C7066">
        <v>119.7</v>
      </c>
      <c r="D7066">
        <f>MOD(A7066-1+'Peaker Keys'!$B$7,'Peaker Keys'!$B$5)</f>
        <v>7083</v>
      </c>
      <c r="E7066">
        <f>INT(D7066/'Peaker Keys'!$B$6)+1</f>
        <v>296</v>
      </c>
      <c r="F7066">
        <f>MOD(D7066,'Peaker Keys'!$B$6)</f>
        <v>3</v>
      </c>
      <c r="G7066" t="str">
        <f>VLOOKUP(E7066,Clustering!$A$6:$B$370,2,FALSE)</f>
        <v>Summer</v>
      </c>
      <c r="H7066">
        <f>IF('Peaker Keys'!$B$29&gt;0,MAX(0,MIN('Peaker Keys'!$B$10,B7066/'Peaker Keys'!$B$29)),0)</f>
        <v>0</v>
      </c>
      <c r="I7066">
        <f>MAX(0,MIN('Peaker Keys'!$B$10,C7066/'Peaker Keys'!$B$30))</f>
        <v>1.0027090736375471E-3</v>
      </c>
      <c r="J7066">
        <f>IF('Peaker Keys'!$B$31=1,H7066,I7066)</f>
        <v>0</v>
      </c>
    </row>
    <row r="7067" spans="1:10" x14ac:dyDescent="0.25">
      <c r="A7067">
        <v>7061</v>
      </c>
      <c r="B7067">
        <v>0</v>
      </c>
      <c r="C7067">
        <v>111.3</v>
      </c>
      <c r="D7067">
        <f>MOD(A7067-1+'Peaker Keys'!$B$7,'Peaker Keys'!$B$5)</f>
        <v>7084</v>
      </c>
      <c r="E7067">
        <f>INT(D7067/'Peaker Keys'!$B$6)+1</f>
        <v>296</v>
      </c>
      <c r="F7067">
        <f>MOD(D7067,'Peaker Keys'!$B$6)</f>
        <v>4</v>
      </c>
      <c r="G7067" t="str">
        <f>VLOOKUP(E7067,Clustering!$A$6:$B$370,2,FALSE)</f>
        <v>Summer</v>
      </c>
      <c r="H7067">
        <f>IF('Peaker Keys'!$B$29&gt;0,MAX(0,MIN('Peaker Keys'!$B$10,B7067/'Peaker Keys'!$B$29)),0)</f>
        <v>0</v>
      </c>
      <c r="I7067">
        <f>MAX(0,MIN('Peaker Keys'!$B$10,C7067/'Peaker Keys'!$B$30))</f>
        <v>9.3234352461035069E-4</v>
      </c>
      <c r="J7067">
        <f>IF('Peaker Keys'!$B$31=1,H7067,I7067)</f>
        <v>0</v>
      </c>
    </row>
    <row r="7068" spans="1:10" x14ac:dyDescent="0.25">
      <c r="A7068">
        <v>7062</v>
      </c>
      <c r="B7068">
        <v>0</v>
      </c>
      <c r="C7068">
        <v>131.4</v>
      </c>
      <c r="D7068">
        <f>MOD(A7068-1+'Peaker Keys'!$B$7,'Peaker Keys'!$B$5)</f>
        <v>7085</v>
      </c>
      <c r="E7068">
        <f>INT(D7068/'Peaker Keys'!$B$6)+1</f>
        <v>296</v>
      </c>
      <c r="F7068">
        <f>MOD(D7068,'Peaker Keys'!$B$6)</f>
        <v>5</v>
      </c>
      <c r="G7068" t="str">
        <f>VLOOKUP(E7068,Clustering!$A$6:$B$370,2,FALSE)</f>
        <v>Summer</v>
      </c>
      <c r="H7068">
        <f>IF('Peaker Keys'!$B$29&gt;0,MAX(0,MIN('Peaker Keys'!$B$10,B7068/'Peaker Keys'!$B$29)),0)</f>
        <v>0</v>
      </c>
      <c r="I7068">
        <f>MAX(0,MIN('Peaker Keys'!$B$10,C7068/'Peaker Keys'!$B$30))</f>
        <v>1.1007182312111419E-3</v>
      </c>
      <c r="J7068">
        <f>IF('Peaker Keys'!$B$31=1,H7068,I7068)</f>
        <v>0</v>
      </c>
    </row>
    <row r="7069" spans="1:10" x14ac:dyDescent="0.25">
      <c r="A7069">
        <v>7063</v>
      </c>
      <c r="B7069">
        <v>0</v>
      </c>
      <c r="C7069">
        <v>0</v>
      </c>
      <c r="D7069">
        <f>MOD(A7069-1+'Peaker Keys'!$B$7,'Peaker Keys'!$B$5)</f>
        <v>7086</v>
      </c>
      <c r="E7069">
        <f>INT(D7069/'Peaker Keys'!$B$6)+1</f>
        <v>296</v>
      </c>
      <c r="F7069">
        <f>MOD(D7069,'Peaker Keys'!$B$6)</f>
        <v>6</v>
      </c>
      <c r="G7069" t="str">
        <f>VLOOKUP(E7069,Clustering!$A$6:$B$370,2,FALSE)</f>
        <v>Summer</v>
      </c>
      <c r="H7069">
        <f>IF('Peaker Keys'!$B$29&gt;0,MAX(0,MIN('Peaker Keys'!$B$10,B7069/'Peaker Keys'!$B$29)),0)</f>
        <v>0</v>
      </c>
      <c r="I7069">
        <f>MAX(0,MIN('Peaker Keys'!$B$10,C7069/'Peaker Keys'!$B$30))</f>
        <v>0</v>
      </c>
      <c r="J7069">
        <f>IF('Peaker Keys'!$B$31=1,H7069,I7069)</f>
        <v>0</v>
      </c>
    </row>
    <row r="7070" spans="1:10" x14ac:dyDescent="0.25">
      <c r="A7070">
        <v>7064</v>
      </c>
      <c r="B7070">
        <v>0</v>
      </c>
      <c r="C7070">
        <v>0</v>
      </c>
      <c r="D7070">
        <f>MOD(A7070-1+'Peaker Keys'!$B$7,'Peaker Keys'!$B$5)</f>
        <v>7087</v>
      </c>
      <c r="E7070">
        <f>INT(D7070/'Peaker Keys'!$B$6)+1</f>
        <v>296</v>
      </c>
      <c r="F7070">
        <f>MOD(D7070,'Peaker Keys'!$B$6)</f>
        <v>7</v>
      </c>
      <c r="G7070" t="str">
        <f>VLOOKUP(E7070,Clustering!$A$6:$B$370,2,FALSE)</f>
        <v>Summer</v>
      </c>
      <c r="H7070">
        <f>IF('Peaker Keys'!$B$29&gt;0,MAX(0,MIN('Peaker Keys'!$B$10,B7070/'Peaker Keys'!$B$29)),0)</f>
        <v>0</v>
      </c>
      <c r="I7070">
        <f>MAX(0,MIN('Peaker Keys'!$B$10,C7070/'Peaker Keys'!$B$30))</f>
        <v>0</v>
      </c>
      <c r="J7070">
        <f>IF('Peaker Keys'!$B$31=1,H7070,I7070)</f>
        <v>0</v>
      </c>
    </row>
    <row r="7071" spans="1:10" x14ac:dyDescent="0.25">
      <c r="A7071">
        <v>7065</v>
      </c>
      <c r="B7071">
        <v>0</v>
      </c>
      <c r="C7071">
        <v>0</v>
      </c>
      <c r="D7071">
        <f>MOD(A7071-1+'Peaker Keys'!$B$7,'Peaker Keys'!$B$5)</f>
        <v>7088</v>
      </c>
      <c r="E7071">
        <f>INT(D7071/'Peaker Keys'!$B$6)+1</f>
        <v>296</v>
      </c>
      <c r="F7071">
        <f>MOD(D7071,'Peaker Keys'!$B$6)</f>
        <v>8</v>
      </c>
      <c r="G7071" t="str">
        <f>VLOOKUP(E7071,Clustering!$A$6:$B$370,2,FALSE)</f>
        <v>Summer</v>
      </c>
      <c r="H7071">
        <f>IF('Peaker Keys'!$B$29&gt;0,MAX(0,MIN('Peaker Keys'!$B$10,B7071/'Peaker Keys'!$B$29)),0)</f>
        <v>0</v>
      </c>
      <c r="I7071">
        <f>MAX(0,MIN('Peaker Keys'!$B$10,C7071/'Peaker Keys'!$B$30))</f>
        <v>0</v>
      </c>
      <c r="J7071">
        <f>IF('Peaker Keys'!$B$31=1,H7071,I7071)</f>
        <v>0</v>
      </c>
    </row>
    <row r="7072" spans="1:10" x14ac:dyDescent="0.25">
      <c r="A7072">
        <v>7066</v>
      </c>
      <c r="B7072">
        <v>0</v>
      </c>
      <c r="C7072">
        <v>0</v>
      </c>
      <c r="D7072">
        <f>MOD(A7072-1+'Peaker Keys'!$B$7,'Peaker Keys'!$B$5)</f>
        <v>7089</v>
      </c>
      <c r="E7072">
        <f>INT(D7072/'Peaker Keys'!$B$6)+1</f>
        <v>296</v>
      </c>
      <c r="F7072">
        <f>MOD(D7072,'Peaker Keys'!$B$6)</f>
        <v>9</v>
      </c>
      <c r="G7072" t="str">
        <f>VLOOKUP(E7072,Clustering!$A$6:$B$370,2,FALSE)</f>
        <v>Summer</v>
      </c>
      <c r="H7072">
        <f>IF('Peaker Keys'!$B$29&gt;0,MAX(0,MIN('Peaker Keys'!$B$10,B7072/'Peaker Keys'!$B$29)),0)</f>
        <v>0</v>
      </c>
      <c r="I7072">
        <f>MAX(0,MIN('Peaker Keys'!$B$10,C7072/'Peaker Keys'!$B$30))</f>
        <v>0</v>
      </c>
      <c r="J7072">
        <f>IF('Peaker Keys'!$B$31=1,H7072,I7072)</f>
        <v>0</v>
      </c>
    </row>
    <row r="7073" spans="1:10" x14ac:dyDescent="0.25">
      <c r="A7073">
        <v>7067</v>
      </c>
      <c r="B7073">
        <v>0</v>
      </c>
      <c r="C7073">
        <v>0</v>
      </c>
      <c r="D7073">
        <f>MOD(A7073-1+'Peaker Keys'!$B$7,'Peaker Keys'!$B$5)</f>
        <v>7090</v>
      </c>
      <c r="E7073">
        <f>INT(D7073/'Peaker Keys'!$B$6)+1</f>
        <v>296</v>
      </c>
      <c r="F7073">
        <f>MOD(D7073,'Peaker Keys'!$B$6)</f>
        <v>10</v>
      </c>
      <c r="G7073" t="str">
        <f>VLOOKUP(E7073,Clustering!$A$6:$B$370,2,FALSE)</f>
        <v>Summer</v>
      </c>
      <c r="H7073">
        <f>IF('Peaker Keys'!$B$29&gt;0,MAX(0,MIN('Peaker Keys'!$B$10,B7073/'Peaker Keys'!$B$29)),0)</f>
        <v>0</v>
      </c>
      <c r="I7073">
        <f>MAX(0,MIN('Peaker Keys'!$B$10,C7073/'Peaker Keys'!$B$30))</f>
        <v>0</v>
      </c>
      <c r="J7073">
        <f>IF('Peaker Keys'!$B$31=1,H7073,I7073)</f>
        <v>0</v>
      </c>
    </row>
    <row r="7074" spans="1:10" x14ac:dyDescent="0.25">
      <c r="A7074">
        <v>7068</v>
      </c>
      <c r="B7074">
        <v>0</v>
      </c>
      <c r="C7074">
        <v>0</v>
      </c>
      <c r="D7074">
        <f>MOD(A7074-1+'Peaker Keys'!$B$7,'Peaker Keys'!$B$5)</f>
        <v>7091</v>
      </c>
      <c r="E7074">
        <f>INT(D7074/'Peaker Keys'!$B$6)+1</f>
        <v>296</v>
      </c>
      <c r="F7074">
        <f>MOD(D7074,'Peaker Keys'!$B$6)</f>
        <v>11</v>
      </c>
      <c r="G7074" t="str">
        <f>VLOOKUP(E7074,Clustering!$A$6:$B$370,2,FALSE)</f>
        <v>Summer</v>
      </c>
      <c r="H7074">
        <f>IF('Peaker Keys'!$B$29&gt;0,MAX(0,MIN('Peaker Keys'!$B$10,B7074/'Peaker Keys'!$B$29)),0)</f>
        <v>0</v>
      </c>
      <c r="I7074">
        <f>MAX(0,MIN('Peaker Keys'!$B$10,C7074/'Peaker Keys'!$B$30))</f>
        <v>0</v>
      </c>
      <c r="J7074">
        <f>IF('Peaker Keys'!$B$31=1,H7074,I7074)</f>
        <v>0</v>
      </c>
    </row>
    <row r="7075" spans="1:10" x14ac:dyDescent="0.25">
      <c r="A7075">
        <v>7069</v>
      </c>
      <c r="B7075">
        <v>0</v>
      </c>
      <c r="C7075">
        <v>0</v>
      </c>
      <c r="D7075">
        <f>MOD(A7075-1+'Peaker Keys'!$B$7,'Peaker Keys'!$B$5)</f>
        <v>7092</v>
      </c>
      <c r="E7075">
        <f>INT(D7075/'Peaker Keys'!$B$6)+1</f>
        <v>296</v>
      </c>
      <c r="F7075">
        <f>MOD(D7075,'Peaker Keys'!$B$6)</f>
        <v>12</v>
      </c>
      <c r="G7075" t="str">
        <f>VLOOKUP(E7075,Clustering!$A$6:$B$370,2,FALSE)</f>
        <v>Summer</v>
      </c>
      <c r="H7075">
        <f>IF('Peaker Keys'!$B$29&gt;0,MAX(0,MIN('Peaker Keys'!$B$10,B7075/'Peaker Keys'!$B$29)),0)</f>
        <v>0</v>
      </c>
      <c r="I7075">
        <f>MAX(0,MIN('Peaker Keys'!$B$10,C7075/'Peaker Keys'!$B$30))</f>
        <v>0</v>
      </c>
      <c r="J7075">
        <f>IF('Peaker Keys'!$B$31=1,H7075,I7075)</f>
        <v>0</v>
      </c>
    </row>
    <row r="7076" spans="1:10" x14ac:dyDescent="0.25">
      <c r="A7076">
        <v>7070</v>
      </c>
      <c r="B7076">
        <v>0</v>
      </c>
      <c r="C7076">
        <v>0</v>
      </c>
      <c r="D7076">
        <f>MOD(A7076-1+'Peaker Keys'!$B$7,'Peaker Keys'!$B$5)</f>
        <v>7093</v>
      </c>
      <c r="E7076">
        <f>INT(D7076/'Peaker Keys'!$B$6)+1</f>
        <v>296</v>
      </c>
      <c r="F7076">
        <f>MOD(D7076,'Peaker Keys'!$B$6)</f>
        <v>13</v>
      </c>
      <c r="G7076" t="str">
        <f>VLOOKUP(E7076,Clustering!$A$6:$B$370,2,FALSE)</f>
        <v>Summer</v>
      </c>
      <c r="H7076">
        <f>IF('Peaker Keys'!$B$29&gt;0,MAX(0,MIN('Peaker Keys'!$B$10,B7076/'Peaker Keys'!$B$29)),0)</f>
        <v>0</v>
      </c>
      <c r="I7076">
        <f>MAX(0,MIN('Peaker Keys'!$B$10,C7076/'Peaker Keys'!$B$30))</f>
        <v>0</v>
      </c>
      <c r="J7076">
        <f>IF('Peaker Keys'!$B$31=1,H7076,I7076)</f>
        <v>0</v>
      </c>
    </row>
    <row r="7077" spans="1:10" x14ac:dyDescent="0.25">
      <c r="A7077">
        <v>7071</v>
      </c>
      <c r="B7077">
        <v>0</v>
      </c>
      <c r="C7077">
        <v>0</v>
      </c>
      <c r="D7077">
        <f>MOD(A7077-1+'Peaker Keys'!$B$7,'Peaker Keys'!$B$5)</f>
        <v>7094</v>
      </c>
      <c r="E7077">
        <f>INT(D7077/'Peaker Keys'!$B$6)+1</f>
        <v>296</v>
      </c>
      <c r="F7077">
        <f>MOD(D7077,'Peaker Keys'!$B$6)</f>
        <v>14</v>
      </c>
      <c r="G7077" t="str">
        <f>VLOOKUP(E7077,Clustering!$A$6:$B$370,2,FALSE)</f>
        <v>Summer</v>
      </c>
      <c r="H7077">
        <f>IF('Peaker Keys'!$B$29&gt;0,MAX(0,MIN('Peaker Keys'!$B$10,B7077/'Peaker Keys'!$B$29)),0)</f>
        <v>0</v>
      </c>
      <c r="I7077">
        <f>MAX(0,MIN('Peaker Keys'!$B$10,C7077/'Peaker Keys'!$B$30))</f>
        <v>0</v>
      </c>
      <c r="J7077">
        <f>IF('Peaker Keys'!$B$31=1,H7077,I7077)</f>
        <v>0</v>
      </c>
    </row>
    <row r="7078" spans="1:10" x14ac:dyDescent="0.25">
      <c r="A7078">
        <v>7072</v>
      </c>
      <c r="B7078">
        <v>0</v>
      </c>
      <c r="C7078">
        <v>56.4</v>
      </c>
      <c r="D7078">
        <f>MOD(A7078-1+'Peaker Keys'!$B$7,'Peaker Keys'!$B$5)</f>
        <v>7095</v>
      </c>
      <c r="E7078">
        <f>INT(D7078/'Peaker Keys'!$B$6)+1</f>
        <v>296</v>
      </c>
      <c r="F7078">
        <f>MOD(D7078,'Peaker Keys'!$B$6)</f>
        <v>15</v>
      </c>
      <c r="G7078" t="str">
        <f>VLOOKUP(E7078,Clustering!$A$6:$B$370,2,FALSE)</f>
        <v>Summer</v>
      </c>
      <c r="H7078">
        <f>IF('Peaker Keys'!$B$29&gt;0,MAX(0,MIN('Peaker Keys'!$B$10,B7078/'Peaker Keys'!$B$29)),0)</f>
        <v>0</v>
      </c>
      <c r="I7078">
        <f>MAX(0,MIN('Peaker Keys'!$B$10,C7078/'Peaker Keys'!$B$30))</f>
        <v>4.7245440061117501E-4</v>
      </c>
      <c r="J7078">
        <f>IF('Peaker Keys'!$B$31=1,H7078,I7078)</f>
        <v>0</v>
      </c>
    </row>
    <row r="7079" spans="1:10" x14ac:dyDescent="0.25">
      <c r="A7079">
        <v>7073</v>
      </c>
      <c r="B7079">
        <v>0</v>
      </c>
      <c r="C7079">
        <v>159.1</v>
      </c>
      <c r="D7079">
        <f>MOD(A7079-1+'Peaker Keys'!$B$7,'Peaker Keys'!$B$5)</f>
        <v>7096</v>
      </c>
      <c r="E7079">
        <f>INT(D7079/'Peaker Keys'!$B$6)+1</f>
        <v>296</v>
      </c>
      <c r="F7079">
        <f>MOD(D7079,'Peaker Keys'!$B$6)</f>
        <v>16</v>
      </c>
      <c r="G7079" t="str">
        <f>VLOOKUP(E7079,Clustering!$A$6:$B$370,2,FALSE)</f>
        <v>Summer</v>
      </c>
      <c r="H7079">
        <f>IF('Peaker Keys'!$B$29&gt;0,MAX(0,MIN('Peaker Keys'!$B$10,B7079/'Peaker Keys'!$B$29)),0)</f>
        <v>0</v>
      </c>
      <c r="I7079">
        <f>MAX(0,MIN('Peaker Keys'!$B$10,C7079/'Peaker Keys'!$B$30))</f>
        <v>1.3327570059793962E-3</v>
      </c>
      <c r="J7079">
        <f>IF('Peaker Keys'!$B$31=1,H7079,I7079)</f>
        <v>0</v>
      </c>
    </row>
    <row r="7080" spans="1:10" x14ac:dyDescent="0.25">
      <c r="A7080">
        <v>7074</v>
      </c>
      <c r="B7080">
        <v>0</v>
      </c>
      <c r="C7080">
        <v>695.2</v>
      </c>
      <c r="D7080">
        <f>MOD(A7080-1+'Peaker Keys'!$B$7,'Peaker Keys'!$B$5)</f>
        <v>7097</v>
      </c>
      <c r="E7080">
        <f>INT(D7080/'Peaker Keys'!$B$6)+1</f>
        <v>296</v>
      </c>
      <c r="F7080">
        <f>MOD(D7080,'Peaker Keys'!$B$6)</f>
        <v>17</v>
      </c>
      <c r="G7080" t="str">
        <f>VLOOKUP(E7080,Clustering!$A$6:$B$370,2,FALSE)</f>
        <v>Summer</v>
      </c>
      <c r="H7080">
        <f>IF('Peaker Keys'!$B$29&gt;0,MAX(0,MIN('Peaker Keys'!$B$10,B7080/'Peaker Keys'!$B$29)),0)</f>
        <v>0</v>
      </c>
      <c r="I7080">
        <f>MAX(0,MIN('Peaker Keys'!$B$10,C7080/'Peaker Keys'!$B$30))</f>
        <v>5.8235868671079596E-3</v>
      </c>
      <c r="J7080">
        <f>IF('Peaker Keys'!$B$31=1,H7080,I7080)</f>
        <v>0</v>
      </c>
    </row>
    <row r="7081" spans="1:10" x14ac:dyDescent="0.25">
      <c r="A7081">
        <v>7075</v>
      </c>
      <c r="B7081">
        <v>0</v>
      </c>
      <c r="C7081">
        <v>1836</v>
      </c>
      <c r="D7081">
        <f>MOD(A7081-1+'Peaker Keys'!$B$7,'Peaker Keys'!$B$5)</f>
        <v>7098</v>
      </c>
      <c r="E7081">
        <f>INT(D7081/'Peaker Keys'!$B$6)+1</f>
        <v>296</v>
      </c>
      <c r="F7081">
        <f>MOD(D7081,'Peaker Keys'!$B$6)</f>
        <v>18</v>
      </c>
      <c r="G7081" t="str">
        <f>VLOOKUP(E7081,Clustering!$A$6:$B$370,2,FALSE)</f>
        <v>Summer</v>
      </c>
      <c r="H7081">
        <f>IF('Peaker Keys'!$B$29&gt;0,MAX(0,MIN('Peaker Keys'!$B$10,B7081/'Peaker Keys'!$B$29)),0)</f>
        <v>0</v>
      </c>
      <c r="I7081">
        <f>MAX(0,MIN('Peaker Keys'!$B$10,C7081/'Peaker Keys'!$B$30))</f>
        <v>1.5379898573087187E-2</v>
      </c>
      <c r="J7081">
        <f>IF('Peaker Keys'!$B$31=1,H7081,I7081)</f>
        <v>0</v>
      </c>
    </row>
    <row r="7082" spans="1:10" x14ac:dyDescent="0.25">
      <c r="A7082">
        <v>7076</v>
      </c>
      <c r="B7082">
        <v>0</v>
      </c>
      <c r="C7082">
        <v>1145.5999999999999</v>
      </c>
      <c r="D7082">
        <f>MOD(A7082-1+'Peaker Keys'!$B$7,'Peaker Keys'!$B$5)</f>
        <v>7099</v>
      </c>
      <c r="E7082">
        <f>INT(D7082/'Peaker Keys'!$B$6)+1</f>
        <v>296</v>
      </c>
      <c r="F7082">
        <f>MOD(D7082,'Peaker Keys'!$B$6)</f>
        <v>19</v>
      </c>
      <c r="G7082" t="str">
        <f>VLOOKUP(E7082,Clustering!$A$6:$B$370,2,FALSE)</f>
        <v>Summer</v>
      </c>
      <c r="H7082">
        <f>IF('Peaker Keys'!$B$29&gt;0,MAX(0,MIN('Peaker Keys'!$B$10,B7082/'Peaker Keys'!$B$29)),0)</f>
        <v>0</v>
      </c>
      <c r="I7082">
        <f>MAX(0,MIN('Peaker Keys'!$B$10,C7082/'Peaker Keys'!$B$30))</f>
        <v>9.5965205911376257E-3</v>
      </c>
      <c r="J7082">
        <f>IF('Peaker Keys'!$B$31=1,H7082,I7082)</f>
        <v>0</v>
      </c>
    </row>
    <row r="7083" spans="1:10" x14ac:dyDescent="0.25">
      <c r="A7083">
        <v>7077</v>
      </c>
      <c r="B7083">
        <v>0</v>
      </c>
      <c r="C7083">
        <v>987.2</v>
      </c>
      <c r="D7083">
        <f>MOD(A7083-1+'Peaker Keys'!$B$7,'Peaker Keys'!$B$5)</f>
        <v>7100</v>
      </c>
      <c r="E7083">
        <f>INT(D7083/'Peaker Keys'!$B$6)+1</f>
        <v>296</v>
      </c>
      <c r="F7083">
        <f>MOD(D7083,'Peaker Keys'!$B$6)</f>
        <v>20</v>
      </c>
      <c r="G7083" t="str">
        <f>VLOOKUP(E7083,Clustering!$A$6:$B$370,2,FALSE)</f>
        <v>Summer</v>
      </c>
      <c r="H7083">
        <f>IF('Peaker Keys'!$B$29&gt;0,MAX(0,MIN('Peaker Keys'!$B$10,B7083/'Peaker Keys'!$B$29)),0)</f>
        <v>0</v>
      </c>
      <c r="I7083">
        <f>MAX(0,MIN('Peaker Keys'!$B$10,C7083/'Peaker Keys'!$B$30))</f>
        <v>8.2696273809104975E-3</v>
      </c>
      <c r="J7083">
        <f>IF('Peaker Keys'!$B$31=1,H7083,I7083)</f>
        <v>0</v>
      </c>
    </row>
    <row r="7084" spans="1:10" x14ac:dyDescent="0.25">
      <c r="A7084">
        <v>7078</v>
      </c>
      <c r="B7084">
        <v>0</v>
      </c>
      <c r="C7084">
        <v>159.1</v>
      </c>
      <c r="D7084">
        <f>MOD(A7084-1+'Peaker Keys'!$B$7,'Peaker Keys'!$B$5)</f>
        <v>7101</v>
      </c>
      <c r="E7084">
        <f>INT(D7084/'Peaker Keys'!$B$6)+1</f>
        <v>296</v>
      </c>
      <c r="F7084">
        <f>MOD(D7084,'Peaker Keys'!$B$6)</f>
        <v>21</v>
      </c>
      <c r="G7084" t="str">
        <f>VLOOKUP(E7084,Clustering!$A$6:$B$370,2,FALSE)</f>
        <v>Summer</v>
      </c>
      <c r="H7084">
        <f>IF('Peaker Keys'!$B$29&gt;0,MAX(0,MIN('Peaker Keys'!$B$10,B7084/'Peaker Keys'!$B$29)),0)</f>
        <v>0</v>
      </c>
      <c r="I7084">
        <f>MAX(0,MIN('Peaker Keys'!$B$10,C7084/'Peaker Keys'!$B$30))</f>
        <v>1.3327570059793962E-3</v>
      </c>
      <c r="J7084">
        <f>IF('Peaker Keys'!$B$31=1,H7084,I7084)</f>
        <v>0</v>
      </c>
    </row>
    <row r="7085" spans="1:10" x14ac:dyDescent="0.25">
      <c r="A7085">
        <v>7079</v>
      </c>
      <c r="B7085">
        <v>0</v>
      </c>
      <c r="C7085">
        <v>159.1</v>
      </c>
      <c r="D7085">
        <f>MOD(A7085-1+'Peaker Keys'!$B$7,'Peaker Keys'!$B$5)</f>
        <v>7102</v>
      </c>
      <c r="E7085">
        <f>INT(D7085/'Peaker Keys'!$B$6)+1</f>
        <v>296</v>
      </c>
      <c r="F7085">
        <f>MOD(D7085,'Peaker Keys'!$B$6)</f>
        <v>22</v>
      </c>
      <c r="G7085" t="str">
        <f>VLOOKUP(E7085,Clustering!$A$6:$B$370,2,FALSE)</f>
        <v>Summer</v>
      </c>
      <c r="H7085">
        <f>IF('Peaker Keys'!$B$29&gt;0,MAX(0,MIN('Peaker Keys'!$B$10,B7085/'Peaker Keys'!$B$29)),0)</f>
        <v>0</v>
      </c>
      <c r="I7085">
        <f>MAX(0,MIN('Peaker Keys'!$B$10,C7085/'Peaker Keys'!$B$30))</f>
        <v>1.3327570059793962E-3</v>
      </c>
      <c r="J7085">
        <f>IF('Peaker Keys'!$B$31=1,H7085,I7085)</f>
        <v>0</v>
      </c>
    </row>
    <row r="7086" spans="1:10" x14ac:dyDescent="0.25">
      <c r="A7086">
        <v>7080</v>
      </c>
      <c r="B7086">
        <v>0</v>
      </c>
      <c r="C7086">
        <v>159.1</v>
      </c>
      <c r="D7086">
        <f>MOD(A7086-1+'Peaker Keys'!$B$7,'Peaker Keys'!$B$5)</f>
        <v>7103</v>
      </c>
      <c r="E7086">
        <f>INT(D7086/'Peaker Keys'!$B$6)+1</f>
        <v>296</v>
      </c>
      <c r="F7086">
        <f>MOD(D7086,'Peaker Keys'!$B$6)</f>
        <v>23</v>
      </c>
      <c r="G7086" t="str">
        <f>VLOOKUP(E7086,Clustering!$A$6:$B$370,2,FALSE)</f>
        <v>Summer</v>
      </c>
      <c r="H7086">
        <f>IF('Peaker Keys'!$B$29&gt;0,MAX(0,MIN('Peaker Keys'!$B$10,B7086/'Peaker Keys'!$B$29)),0)</f>
        <v>0</v>
      </c>
      <c r="I7086">
        <f>MAX(0,MIN('Peaker Keys'!$B$10,C7086/'Peaker Keys'!$B$30))</f>
        <v>1.3327570059793962E-3</v>
      </c>
      <c r="J7086">
        <f>IF('Peaker Keys'!$B$31=1,H7086,I7086)</f>
        <v>0</v>
      </c>
    </row>
    <row r="7087" spans="1:10" x14ac:dyDescent="0.25">
      <c r="A7087">
        <v>7081</v>
      </c>
      <c r="B7087">
        <v>0</v>
      </c>
      <c r="C7087">
        <v>159.1</v>
      </c>
      <c r="D7087">
        <f>MOD(A7087-1+'Peaker Keys'!$B$7,'Peaker Keys'!$B$5)</f>
        <v>7104</v>
      </c>
      <c r="E7087">
        <f>INT(D7087/'Peaker Keys'!$B$6)+1</f>
        <v>297</v>
      </c>
      <c r="F7087">
        <f>MOD(D7087,'Peaker Keys'!$B$6)</f>
        <v>0</v>
      </c>
      <c r="G7087" t="str">
        <f>VLOOKUP(E7087,Clustering!$A$6:$B$370,2,FALSE)</f>
        <v>Summer</v>
      </c>
      <c r="H7087">
        <f>IF('Peaker Keys'!$B$29&gt;0,MAX(0,MIN('Peaker Keys'!$B$10,B7087/'Peaker Keys'!$B$29)),0)</f>
        <v>0</v>
      </c>
      <c r="I7087">
        <f>MAX(0,MIN('Peaker Keys'!$B$10,C7087/'Peaker Keys'!$B$30))</f>
        <v>1.3327570059793962E-3</v>
      </c>
      <c r="J7087">
        <f>IF('Peaker Keys'!$B$31=1,H7087,I7087)</f>
        <v>0</v>
      </c>
    </row>
    <row r="7088" spans="1:10" x14ac:dyDescent="0.25">
      <c r="A7088">
        <v>7082</v>
      </c>
      <c r="B7088">
        <v>0</v>
      </c>
      <c r="C7088">
        <v>117.4</v>
      </c>
      <c r="D7088">
        <f>MOD(A7088-1+'Peaker Keys'!$B$7,'Peaker Keys'!$B$5)</f>
        <v>7105</v>
      </c>
      <c r="E7088">
        <f>INT(D7088/'Peaker Keys'!$B$6)+1</f>
        <v>297</v>
      </c>
      <c r="F7088">
        <f>MOD(D7088,'Peaker Keys'!$B$6)</f>
        <v>1</v>
      </c>
      <c r="G7088" t="str">
        <f>VLOOKUP(E7088,Clustering!$A$6:$B$370,2,FALSE)</f>
        <v>Summer</v>
      </c>
      <c r="H7088">
        <f>IF('Peaker Keys'!$B$29&gt;0,MAX(0,MIN('Peaker Keys'!$B$10,B7088/'Peaker Keys'!$B$29)),0)</f>
        <v>0</v>
      </c>
      <c r="I7088">
        <f>MAX(0,MIN('Peaker Keys'!$B$10,C7088/'Peaker Keys'!$B$30))</f>
        <v>9.8344231616581484E-4</v>
      </c>
      <c r="J7088">
        <f>IF('Peaker Keys'!$B$31=1,H7088,I7088)</f>
        <v>0</v>
      </c>
    </row>
    <row r="7089" spans="1:10" x14ac:dyDescent="0.25">
      <c r="A7089">
        <v>7083</v>
      </c>
      <c r="B7089">
        <v>0</v>
      </c>
      <c r="C7089">
        <v>100.2</v>
      </c>
      <c r="D7089">
        <f>MOD(A7089-1+'Peaker Keys'!$B$7,'Peaker Keys'!$B$5)</f>
        <v>7106</v>
      </c>
      <c r="E7089">
        <f>INT(D7089/'Peaker Keys'!$B$6)+1</f>
        <v>297</v>
      </c>
      <c r="F7089">
        <f>MOD(D7089,'Peaker Keys'!$B$6)</f>
        <v>2</v>
      </c>
      <c r="G7089" t="str">
        <f>VLOOKUP(E7089,Clustering!$A$6:$B$370,2,FALSE)</f>
        <v>Summer</v>
      </c>
      <c r="H7089">
        <f>IF('Peaker Keys'!$B$29&gt;0,MAX(0,MIN('Peaker Keys'!$B$10,B7089/'Peaker Keys'!$B$29)),0)</f>
        <v>0</v>
      </c>
      <c r="I7089">
        <f>MAX(0,MIN('Peaker Keys'!$B$10,C7089/'Peaker Keys'!$B$30))</f>
        <v>8.393604776815557E-4</v>
      </c>
      <c r="J7089">
        <f>IF('Peaker Keys'!$B$31=1,H7089,I7089)</f>
        <v>0</v>
      </c>
    </row>
    <row r="7090" spans="1:10" x14ac:dyDescent="0.25">
      <c r="A7090">
        <v>7084</v>
      </c>
      <c r="B7090">
        <v>0</v>
      </c>
      <c r="C7090">
        <v>100.2</v>
      </c>
      <c r="D7090">
        <f>MOD(A7090-1+'Peaker Keys'!$B$7,'Peaker Keys'!$B$5)</f>
        <v>7107</v>
      </c>
      <c r="E7090">
        <f>INT(D7090/'Peaker Keys'!$B$6)+1</f>
        <v>297</v>
      </c>
      <c r="F7090">
        <f>MOD(D7090,'Peaker Keys'!$B$6)</f>
        <v>3</v>
      </c>
      <c r="G7090" t="str">
        <f>VLOOKUP(E7090,Clustering!$A$6:$B$370,2,FALSE)</f>
        <v>Summer</v>
      </c>
      <c r="H7090">
        <f>IF('Peaker Keys'!$B$29&gt;0,MAX(0,MIN('Peaker Keys'!$B$10,B7090/'Peaker Keys'!$B$29)),0)</f>
        <v>0</v>
      </c>
      <c r="I7090">
        <f>MAX(0,MIN('Peaker Keys'!$B$10,C7090/'Peaker Keys'!$B$30))</f>
        <v>8.393604776815557E-4</v>
      </c>
      <c r="J7090">
        <f>IF('Peaker Keys'!$B$31=1,H7090,I7090)</f>
        <v>0</v>
      </c>
    </row>
    <row r="7091" spans="1:10" x14ac:dyDescent="0.25">
      <c r="A7091">
        <v>7085</v>
      </c>
      <c r="B7091">
        <v>0</v>
      </c>
      <c r="C7091">
        <v>100.2</v>
      </c>
      <c r="D7091">
        <f>MOD(A7091-1+'Peaker Keys'!$B$7,'Peaker Keys'!$B$5)</f>
        <v>7108</v>
      </c>
      <c r="E7091">
        <f>INT(D7091/'Peaker Keys'!$B$6)+1</f>
        <v>297</v>
      </c>
      <c r="F7091">
        <f>MOD(D7091,'Peaker Keys'!$B$6)</f>
        <v>4</v>
      </c>
      <c r="G7091" t="str">
        <f>VLOOKUP(E7091,Clustering!$A$6:$B$370,2,FALSE)</f>
        <v>Summer</v>
      </c>
      <c r="H7091">
        <f>IF('Peaker Keys'!$B$29&gt;0,MAX(0,MIN('Peaker Keys'!$B$10,B7091/'Peaker Keys'!$B$29)),0)</f>
        <v>0</v>
      </c>
      <c r="I7091">
        <f>MAX(0,MIN('Peaker Keys'!$B$10,C7091/'Peaker Keys'!$B$30))</f>
        <v>8.393604776815557E-4</v>
      </c>
      <c r="J7091">
        <f>IF('Peaker Keys'!$B$31=1,H7091,I7091)</f>
        <v>0</v>
      </c>
    </row>
    <row r="7092" spans="1:10" x14ac:dyDescent="0.25">
      <c r="A7092">
        <v>7086</v>
      </c>
      <c r="B7092">
        <v>0</v>
      </c>
      <c r="C7092">
        <v>159.1</v>
      </c>
      <c r="D7092">
        <f>MOD(A7092-1+'Peaker Keys'!$B$7,'Peaker Keys'!$B$5)</f>
        <v>7109</v>
      </c>
      <c r="E7092">
        <f>INT(D7092/'Peaker Keys'!$B$6)+1</f>
        <v>297</v>
      </c>
      <c r="F7092">
        <f>MOD(D7092,'Peaker Keys'!$B$6)</f>
        <v>5</v>
      </c>
      <c r="G7092" t="str">
        <f>VLOOKUP(E7092,Clustering!$A$6:$B$370,2,FALSE)</f>
        <v>Summer</v>
      </c>
      <c r="H7092">
        <f>IF('Peaker Keys'!$B$29&gt;0,MAX(0,MIN('Peaker Keys'!$B$10,B7092/'Peaker Keys'!$B$29)),0)</f>
        <v>0</v>
      </c>
      <c r="I7092">
        <f>MAX(0,MIN('Peaker Keys'!$B$10,C7092/'Peaker Keys'!$B$30))</f>
        <v>1.3327570059793962E-3</v>
      </c>
      <c r="J7092">
        <f>IF('Peaker Keys'!$B$31=1,H7092,I7092)</f>
        <v>0</v>
      </c>
    </row>
    <row r="7093" spans="1:10" x14ac:dyDescent="0.25">
      <c r="A7093">
        <v>7087</v>
      </c>
      <c r="B7093">
        <v>0</v>
      </c>
      <c r="C7093">
        <v>51.6</v>
      </c>
      <c r="D7093">
        <f>MOD(A7093-1+'Peaker Keys'!$B$7,'Peaker Keys'!$B$5)</f>
        <v>7110</v>
      </c>
      <c r="E7093">
        <f>INT(D7093/'Peaker Keys'!$B$6)+1</f>
        <v>297</v>
      </c>
      <c r="F7093">
        <f>MOD(D7093,'Peaker Keys'!$B$6)</f>
        <v>6</v>
      </c>
      <c r="G7093" t="str">
        <f>VLOOKUP(E7093,Clustering!$A$6:$B$370,2,FALSE)</f>
        <v>Summer</v>
      </c>
      <c r="H7093">
        <f>IF('Peaker Keys'!$B$29&gt;0,MAX(0,MIN('Peaker Keys'!$B$10,B7093/'Peaker Keys'!$B$29)),0)</f>
        <v>0</v>
      </c>
      <c r="I7093">
        <f>MAX(0,MIN('Peaker Keys'!$B$10,C7093/'Peaker Keys'!$B$30))</f>
        <v>4.3224551545277719E-4</v>
      </c>
      <c r="J7093">
        <f>IF('Peaker Keys'!$B$31=1,H7093,I7093)</f>
        <v>0</v>
      </c>
    </row>
    <row r="7094" spans="1:10" x14ac:dyDescent="0.25">
      <c r="A7094">
        <v>7088</v>
      </c>
      <c r="B7094">
        <v>0</v>
      </c>
      <c r="C7094">
        <v>51.6</v>
      </c>
      <c r="D7094">
        <f>MOD(A7094-1+'Peaker Keys'!$B$7,'Peaker Keys'!$B$5)</f>
        <v>7111</v>
      </c>
      <c r="E7094">
        <f>INT(D7094/'Peaker Keys'!$B$6)+1</f>
        <v>297</v>
      </c>
      <c r="F7094">
        <f>MOD(D7094,'Peaker Keys'!$B$6)</f>
        <v>7</v>
      </c>
      <c r="G7094" t="str">
        <f>VLOOKUP(E7094,Clustering!$A$6:$B$370,2,FALSE)</f>
        <v>Summer</v>
      </c>
      <c r="H7094">
        <f>IF('Peaker Keys'!$B$29&gt;0,MAX(0,MIN('Peaker Keys'!$B$10,B7094/'Peaker Keys'!$B$29)),0)</f>
        <v>0</v>
      </c>
      <c r="I7094">
        <f>MAX(0,MIN('Peaker Keys'!$B$10,C7094/'Peaker Keys'!$B$30))</f>
        <v>4.3224551545277719E-4</v>
      </c>
      <c r="J7094">
        <f>IF('Peaker Keys'!$B$31=1,H7094,I7094)</f>
        <v>0</v>
      </c>
    </row>
    <row r="7095" spans="1:10" x14ac:dyDescent="0.25">
      <c r="A7095">
        <v>7089</v>
      </c>
      <c r="B7095">
        <v>0</v>
      </c>
      <c r="C7095">
        <v>51.6</v>
      </c>
      <c r="D7095">
        <f>MOD(A7095-1+'Peaker Keys'!$B$7,'Peaker Keys'!$B$5)</f>
        <v>7112</v>
      </c>
      <c r="E7095">
        <f>INT(D7095/'Peaker Keys'!$B$6)+1</f>
        <v>297</v>
      </c>
      <c r="F7095">
        <f>MOD(D7095,'Peaker Keys'!$B$6)</f>
        <v>8</v>
      </c>
      <c r="G7095" t="str">
        <f>VLOOKUP(E7095,Clustering!$A$6:$B$370,2,FALSE)</f>
        <v>Summer</v>
      </c>
      <c r="H7095">
        <f>IF('Peaker Keys'!$B$29&gt;0,MAX(0,MIN('Peaker Keys'!$B$10,B7095/'Peaker Keys'!$B$29)),0)</f>
        <v>0</v>
      </c>
      <c r="I7095">
        <f>MAX(0,MIN('Peaker Keys'!$B$10,C7095/'Peaker Keys'!$B$30))</f>
        <v>4.3224551545277719E-4</v>
      </c>
      <c r="J7095">
        <f>IF('Peaker Keys'!$B$31=1,H7095,I7095)</f>
        <v>0</v>
      </c>
    </row>
    <row r="7096" spans="1:10" x14ac:dyDescent="0.25">
      <c r="A7096">
        <v>7090</v>
      </c>
      <c r="B7096">
        <v>0</v>
      </c>
      <c r="C7096">
        <v>51.6</v>
      </c>
      <c r="D7096">
        <f>MOD(A7096-1+'Peaker Keys'!$B$7,'Peaker Keys'!$B$5)</f>
        <v>7113</v>
      </c>
      <c r="E7096">
        <f>INT(D7096/'Peaker Keys'!$B$6)+1</f>
        <v>297</v>
      </c>
      <c r="F7096">
        <f>MOD(D7096,'Peaker Keys'!$B$6)</f>
        <v>9</v>
      </c>
      <c r="G7096" t="str">
        <f>VLOOKUP(E7096,Clustering!$A$6:$B$370,2,FALSE)</f>
        <v>Summer</v>
      </c>
      <c r="H7096">
        <f>IF('Peaker Keys'!$B$29&gt;0,MAX(0,MIN('Peaker Keys'!$B$10,B7096/'Peaker Keys'!$B$29)),0)</f>
        <v>0</v>
      </c>
      <c r="I7096">
        <f>MAX(0,MIN('Peaker Keys'!$B$10,C7096/'Peaker Keys'!$B$30))</f>
        <v>4.3224551545277719E-4</v>
      </c>
      <c r="J7096">
        <f>IF('Peaker Keys'!$B$31=1,H7096,I7096)</f>
        <v>0</v>
      </c>
    </row>
    <row r="7097" spans="1:10" x14ac:dyDescent="0.25">
      <c r="A7097">
        <v>7091</v>
      </c>
      <c r="B7097">
        <v>0</v>
      </c>
      <c r="C7097">
        <v>51.6</v>
      </c>
      <c r="D7097">
        <f>MOD(A7097-1+'Peaker Keys'!$B$7,'Peaker Keys'!$B$5)</f>
        <v>7114</v>
      </c>
      <c r="E7097">
        <f>INT(D7097/'Peaker Keys'!$B$6)+1</f>
        <v>297</v>
      </c>
      <c r="F7097">
        <f>MOD(D7097,'Peaker Keys'!$B$6)</f>
        <v>10</v>
      </c>
      <c r="G7097" t="str">
        <f>VLOOKUP(E7097,Clustering!$A$6:$B$370,2,FALSE)</f>
        <v>Summer</v>
      </c>
      <c r="H7097">
        <f>IF('Peaker Keys'!$B$29&gt;0,MAX(0,MIN('Peaker Keys'!$B$10,B7097/'Peaker Keys'!$B$29)),0)</f>
        <v>0</v>
      </c>
      <c r="I7097">
        <f>MAX(0,MIN('Peaker Keys'!$B$10,C7097/'Peaker Keys'!$B$30))</f>
        <v>4.3224551545277719E-4</v>
      </c>
      <c r="J7097">
        <f>IF('Peaker Keys'!$B$31=1,H7097,I7097)</f>
        <v>0</v>
      </c>
    </row>
    <row r="7098" spans="1:10" x14ac:dyDescent="0.25">
      <c r="A7098">
        <v>7092</v>
      </c>
      <c r="B7098">
        <v>0</v>
      </c>
      <c r="C7098">
        <v>51.6</v>
      </c>
      <c r="D7098">
        <f>MOD(A7098-1+'Peaker Keys'!$B$7,'Peaker Keys'!$B$5)</f>
        <v>7115</v>
      </c>
      <c r="E7098">
        <f>INT(D7098/'Peaker Keys'!$B$6)+1</f>
        <v>297</v>
      </c>
      <c r="F7098">
        <f>MOD(D7098,'Peaker Keys'!$B$6)</f>
        <v>11</v>
      </c>
      <c r="G7098" t="str">
        <f>VLOOKUP(E7098,Clustering!$A$6:$B$370,2,FALSE)</f>
        <v>Summer</v>
      </c>
      <c r="H7098">
        <f>IF('Peaker Keys'!$B$29&gt;0,MAX(0,MIN('Peaker Keys'!$B$10,B7098/'Peaker Keys'!$B$29)),0)</f>
        <v>0</v>
      </c>
      <c r="I7098">
        <f>MAX(0,MIN('Peaker Keys'!$B$10,C7098/'Peaker Keys'!$B$30))</f>
        <v>4.3224551545277719E-4</v>
      </c>
      <c r="J7098">
        <f>IF('Peaker Keys'!$B$31=1,H7098,I7098)</f>
        <v>0</v>
      </c>
    </row>
    <row r="7099" spans="1:10" x14ac:dyDescent="0.25">
      <c r="A7099">
        <v>7093</v>
      </c>
      <c r="B7099">
        <v>0</v>
      </c>
      <c r="C7099">
        <v>51.6</v>
      </c>
      <c r="D7099">
        <f>MOD(A7099-1+'Peaker Keys'!$B$7,'Peaker Keys'!$B$5)</f>
        <v>7116</v>
      </c>
      <c r="E7099">
        <f>INT(D7099/'Peaker Keys'!$B$6)+1</f>
        <v>297</v>
      </c>
      <c r="F7099">
        <f>MOD(D7099,'Peaker Keys'!$B$6)</f>
        <v>12</v>
      </c>
      <c r="G7099" t="str">
        <f>VLOOKUP(E7099,Clustering!$A$6:$B$370,2,FALSE)</f>
        <v>Summer</v>
      </c>
      <c r="H7099">
        <f>IF('Peaker Keys'!$B$29&gt;0,MAX(0,MIN('Peaker Keys'!$B$10,B7099/'Peaker Keys'!$B$29)),0)</f>
        <v>0</v>
      </c>
      <c r="I7099">
        <f>MAX(0,MIN('Peaker Keys'!$B$10,C7099/'Peaker Keys'!$B$30))</f>
        <v>4.3224551545277719E-4</v>
      </c>
      <c r="J7099">
        <f>IF('Peaker Keys'!$B$31=1,H7099,I7099)</f>
        <v>0</v>
      </c>
    </row>
    <row r="7100" spans="1:10" x14ac:dyDescent="0.25">
      <c r="A7100">
        <v>7094</v>
      </c>
      <c r="B7100">
        <v>0</v>
      </c>
      <c r="C7100">
        <v>51.6</v>
      </c>
      <c r="D7100">
        <f>MOD(A7100-1+'Peaker Keys'!$B$7,'Peaker Keys'!$B$5)</f>
        <v>7117</v>
      </c>
      <c r="E7100">
        <f>INT(D7100/'Peaker Keys'!$B$6)+1</f>
        <v>297</v>
      </c>
      <c r="F7100">
        <f>MOD(D7100,'Peaker Keys'!$B$6)</f>
        <v>13</v>
      </c>
      <c r="G7100" t="str">
        <f>VLOOKUP(E7100,Clustering!$A$6:$B$370,2,FALSE)</f>
        <v>Summer</v>
      </c>
      <c r="H7100">
        <f>IF('Peaker Keys'!$B$29&gt;0,MAX(0,MIN('Peaker Keys'!$B$10,B7100/'Peaker Keys'!$B$29)),0)</f>
        <v>0</v>
      </c>
      <c r="I7100">
        <f>MAX(0,MIN('Peaker Keys'!$B$10,C7100/'Peaker Keys'!$B$30))</f>
        <v>4.3224551545277719E-4</v>
      </c>
      <c r="J7100">
        <f>IF('Peaker Keys'!$B$31=1,H7100,I7100)</f>
        <v>0</v>
      </c>
    </row>
    <row r="7101" spans="1:10" x14ac:dyDescent="0.25">
      <c r="A7101">
        <v>7095</v>
      </c>
      <c r="B7101">
        <v>0</v>
      </c>
      <c r="C7101">
        <v>51.6</v>
      </c>
      <c r="D7101">
        <f>MOD(A7101-1+'Peaker Keys'!$B$7,'Peaker Keys'!$B$5)</f>
        <v>7118</v>
      </c>
      <c r="E7101">
        <f>INT(D7101/'Peaker Keys'!$B$6)+1</f>
        <v>297</v>
      </c>
      <c r="F7101">
        <f>MOD(D7101,'Peaker Keys'!$B$6)</f>
        <v>14</v>
      </c>
      <c r="G7101" t="str">
        <f>VLOOKUP(E7101,Clustering!$A$6:$B$370,2,FALSE)</f>
        <v>Summer</v>
      </c>
      <c r="H7101">
        <f>IF('Peaker Keys'!$B$29&gt;0,MAX(0,MIN('Peaker Keys'!$B$10,B7101/'Peaker Keys'!$B$29)),0)</f>
        <v>0</v>
      </c>
      <c r="I7101">
        <f>MAX(0,MIN('Peaker Keys'!$B$10,C7101/'Peaker Keys'!$B$30))</f>
        <v>4.3224551545277719E-4</v>
      </c>
      <c r="J7101">
        <f>IF('Peaker Keys'!$B$31=1,H7101,I7101)</f>
        <v>0</v>
      </c>
    </row>
    <row r="7102" spans="1:10" x14ac:dyDescent="0.25">
      <c r="A7102">
        <v>7096</v>
      </c>
      <c r="B7102">
        <v>0</v>
      </c>
      <c r="C7102">
        <v>159.1</v>
      </c>
      <c r="D7102">
        <f>MOD(A7102-1+'Peaker Keys'!$B$7,'Peaker Keys'!$B$5)</f>
        <v>7119</v>
      </c>
      <c r="E7102">
        <f>INT(D7102/'Peaker Keys'!$B$6)+1</f>
        <v>297</v>
      </c>
      <c r="F7102">
        <f>MOD(D7102,'Peaker Keys'!$B$6)</f>
        <v>15</v>
      </c>
      <c r="G7102" t="str">
        <f>VLOOKUP(E7102,Clustering!$A$6:$B$370,2,FALSE)</f>
        <v>Summer</v>
      </c>
      <c r="H7102">
        <f>IF('Peaker Keys'!$B$29&gt;0,MAX(0,MIN('Peaker Keys'!$B$10,B7102/'Peaker Keys'!$B$29)),0)</f>
        <v>0</v>
      </c>
      <c r="I7102">
        <f>MAX(0,MIN('Peaker Keys'!$B$10,C7102/'Peaker Keys'!$B$30))</f>
        <v>1.3327570059793962E-3</v>
      </c>
      <c r="J7102">
        <f>IF('Peaker Keys'!$B$31=1,H7102,I7102)</f>
        <v>0</v>
      </c>
    </row>
    <row r="7103" spans="1:10" x14ac:dyDescent="0.25">
      <c r="A7103">
        <v>7097</v>
      </c>
      <c r="B7103">
        <v>0</v>
      </c>
      <c r="C7103">
        <v>159.1</v>
      </c>
      <c r="D7103">
        <f>MOD(A7103-1+'Peaker Keys'!$B$7,'Peaker Keys'!$B$5)</f>
        <v>7120</v>
      </c>
      <c r="E7103">
        <f>INT(D7103/'Peaker Keys'!$B$6)+1</f>
        <v>297</v>
      </c>
      <c r="F7103">
        <f>MOD(D7103,'Peaker Keys'!$B$6)</f>
        <v>16</v>
      </c>
      <c r="G7103" t="str">
        <f>VLOOKUP(E7103,Clustering!$A$6:$B$370,2,FALSE)</f>
        <v>Summer</v>
      </c>
      <c r="H7103">
        <f>IF('Peaker Keys'!$B$29&gt;0,MAX(0,MIN('Peaker Keys'!$B$10,B7103/'Peaker Keys'!$B$29)),0)</f>
        <v>0</v>
      </c>
      <c r="I7103">
        <f>MAX(0,MIN('Peaker Keys'!$B$10,C7103/'Peaker Keys'!$B$30))</f>
        <v>1.3327570059793962E-3</v>
      </c>
      <c r="J7103">
        <f>IF('Peaker Keys'!$B$31=1,H7103,I7103)</f>
        <v>0</v>
      </c>
    </row>
    <row r="7104" spans="1:10" x14ac:dyDescent="0.25">
      <c r="A7104">
        <v>7098</v>
      </c>
      <c r="B7104">
        <v>0</v>
      </c>
      <c r="C7104">
        <v>246.7</v>
      </c>
      <c r="D7104">
        <f>MOD(A7104-1+'Peaker Keys'!$B$7,'Peaker Keys'!$B$5)</f>
        <v>7121</v>
      </c>
      <c r="E7104">
        <f>INT(D7104/'Peaker Keys'!$B$6)+1</f>
        <v>297</v>
      </c>
      <c r="F7104">
        <f>MOD(D7104,'Peaker Keys'!$B$6)</f>
        <v>17</v>
      </c>
      <c r="G7104" t="str">
        <f>VLOOKUP(E7104,Clustering!$A$6:$B$370,2,FALSE)</f>
        <v>Summer</v>
      </c>
      <c r="H7104">
        <f>IF('Peaker Keys'!$B$29&gt;0,MAX(0,MIN('Peaker Keys'!$B$10,B7104/'Peaker Keys'!$B$29)),0)</f>
        <v>0</v>
      </c>
      <c r="I7104">
        <f>MAX(0,MIN('Peaker Keys'!$B$10,C7104/'Peaker Keys'!$B$30))</f>
        <v>2.0665691601201575E-3</v>
      </c>
      <c r="J7104">
        <f>IF('Peaker Keys'!$B$31=1,H7104,I7104)</f>
        <v>0</v>
      </c>
    </row>
    <row r="7105" spans="1:10" x14ac:dyDescent="0.25">
      <c r="A7105">
        <v>7099</v>
      </c>
      <c r="B7105">
        <v>0</v>
      </c>
      <c r="C7105">
        <v>2565.4</v>
      </c>
      <c r="D7105">
        <f>MOD(A7105-1+'Peaker Keys'!$B$7,'Peaker Keys'!$B$5)</f>
        <v>7122</v>
      </c>
      <c r="E7105">
        <f>INT(D7105/'Peaker Keys'!$B$6)+1</f>
        <v>297</v>
      </c>
      <c r="F7105">
        <f>MOD(D7105,'Peaker Keys'!$B$6)</f>
        <v>18</v>
      </c>
      <c r="G7105" t="str">
        <f>VLOOKUP(E7105,Clustering!$A$6:$B$370,2,FALSE)</f>
        <v>Summer</v>
      </c>
      <c r="H7105">
        <f>IF('Peaker Keys'!$B$29&gt;0,MAX(0,MIN('Peaker Keys'!$B$10,B7105/'Peaker Keys'!$B$29)),0)</f>
        <v>0</v>
      </c>
      <c r="I7105">
        <f>MAX(0,MIN('Peaker Keys'!$B$10,C7105/'Peaker Keys'!$B$30))</f>
        <v>2.1489973746948731E-2</v>
      </c>
      <c r="J7105">
        <f>IF('Peaker Keys'!$B$31=1,H7105,I7105)</f>
        <v>0</v>
      </c>
    </row>
    <row r="7106" spans="1:10" x14ac:dyDescent="0.25">
      <c r="A7106">
        <v>7100</v>
      </c>
      <c r="B7106">
        <v>0</v>
      </c>
      <c r="C7106">
        <v>1335.3</v>
      </c>
      <c r="D7106">
        <f>MOD(A7106-1+'Peaker Keys'!$B$7,'Peaker Keys'!$B$5)</f>
        <v>7123</v>
      </c>
      <c r="E7106">
        <f>INT(D7106/'Peaker Keys'!$B$6)+1</f>
        <v>297</v>
      </c>
      <c r="F7106">
        <f>MOD(D7106,'Peaker Keys'!$B$6)</f>
        <v>19</v>
      </c>
      <c r="G7106" t="str">
        <f>VLOOKUP(E7106,Clustering!$A$6:$B$370,2,FALSE)</f>
        <v>Summer</v>
      </c>
      <c r="H7106">
        <f>IF('Peaker Keys'!$B$29&gt;0,MAX(0,MIN('Peaker Keys'!$B$10,B7106/'Peaker Keys'!$B$29)),0)</f>
        <v>0</v>
      </c>
      <c r="I7106">
        <f>MAX(0,MIN('Peaker Keys'!$B$10,C7106/'Peaker Keys'!$B$30))</f>
        <v>1.1185609240001809E-2</v>
      </c>
      <c r="J7106">
        <f>IF('Peaker Keys'!$B$31=1,H7106,I7106)</f>
        <v>0</v>
      </c>
    </row>
    <row r="7107" spans="1:10" x14ac:dyDescent="0.25">
      <c r="A7107">
        <v>7101</v>
      </c>
      <c r="B7107">
        <v>0</v>
      </c>
      <c r="C7107">
        <v>928.7</v>
      </c>
      <c r="D7107">
        <f>MOD(A7107-1+'Peaker Keys'!$B$7,'Peaker Keys'!$B$5)</f>
        <v>7124</v>
      </c>
      <c r="E7107">
        <f>INT(D7107/'Peaker Keys'!$B$6)+1</f>
        <v>297</v>
      </c>
      <c r="F7107">
        <f>MOD(D7107,'Peaker Keys'!$B$6)</f>
        <v>20</v>
      </c>
      <c r="G7107" t="str">
        <f>VLOOKUP(E7107,Clustering!$A$6:$B$370,2,FALSE)</f>
        <v>Summer</v>
      </c>
      <c r="H7107">
        <f>IF('Peaker Keys'!$B$29&gt;0,MAX(0,MIN('Peaker Keys'!$B$10,B7107/'Peaker Keys'!$B$29)),0)</f>
        <v>0</v>
      </c>
      <c r="I7107">
        <f>MAX(0,MIN('Peaker Keys'!$B$10,C7107/'Peaker Keys'!$B$30))</f>
        <v>7.7795815930425229E-3</v>
      </c>
      <c r="J7107">
        <f>IF('Peaker Keys'!$B$31=1,H7107,I7107)</f>
        <v>0</v>
      </c>
    </row>
    <row r="7108" spans="1:10" x14ac:dyDescent="0.25">
      <c r="A7108">
        <v>7102</v>
      </c>
      <c r="B7108">
        <v>0</v>
      </c>
      <c r="C7108">
        <v>159.1</v>
      </c>
      <c r="D7108">
        <f>MOD(A7108-1+'Peaker Keys'!$B$7,'Peaker Keys'!$B$5)</f>
        <v>7125</v>
      </c>
      <c r="E7108">
        <f>INT(D7108/'Peaker Keys'!$B$6)+1</f>
        <v>297</v>
      </c>
      <c r="F7108">
        <f>MOD(D7108,'Peaker Keys'!$B$6)</f>
        <v>21</v>
      </c>
      <c r="G7108" t="str">
        <f>VLOOKUP(E7108,Clustering!$A$6:$B$370,2,FALSE)</f>
        <v>Summer</v>
      </c>
      <c r="H7108">
        <f>IF('Peaker Keys'!$B$29&gt;0,MAX(0,MIN('Peaker Keys'!$B$10,B7108/'Peaker Keys'!$B$29)),0)</f>
        <v>0</v>
      </c>
      <c r="I7108">
        <f>MAX(0,MIN('Peaker Keys'!$B$10,C7108/'Peaker Keys'!$B$30))</f>
        <v>1.3327570059793962E-3</v>
      </c>
      <c r="J7108">
        <f>IF('Peaker Keys'!$B$31=1,H7108,I7108)</f>
        <v>0</v>
      </c>
    </row>
    <row r="7109" spans="1:10" x14ac:dyDescent="0.25">
      <c r="A7109">
        <v>7103</v>
      </c>
      <c r="B7109">
        <v>0</v>
      </c>
      <c r="C7109">
        <v>159.1</v>
      </c>
      <c r="D7109">
        <f>MOD(A7109-1+'Peaker Keys'!$B$7,'Peaker Keys'!$B$5)</f>
        <v>7126</v>
      </c>
      <c r="E7109">
        <f>INT(D7109/'Peaker Keys'!$B$6)+1</f>
        <v>297</v>
      </c>
      <c r="F7109">
        <f>MOD(D7109,'Peaker Keys'!$B$6)</f>
        <v>22</v>
      </c>
      <c r="G7109" t="str">
        <f>VLOOKUP(E7109,Clustering!$A$6:$B$370,2,FALSE)</f>
        <v>Summer</v>
      </c>
      <c r="H7109">
        <f>IF('Peaker Keys'!$B$29&gt;0,MAX(0,MIN('Peaker Keys'!$B$10,B7109/'Peaker Keys'!$B$29)),0)</f>
        <v>0</v>
      </c>
      <c r="I7109">
        <f>MAX(0,MIN('Peaker Keys'!$B$10,C7109/'Peaker Keys'!$B$30))</f>
        <v>1.3327570059793962E-3</v>
      </c>
      <c r="J7109">
        <f>IF('Peaker Keys'!$B$31=1,H7109,I7109)</f>
        <v>0</v>
      </c>
    </row>
    <row r="7110" spans="1:10" x14ac:dyDescent="0.25">
      <c r="A7110">
        <v>7104</v>
      </c>
      <c r="B7110">
        <v>0</v>
      </c>
      <c r="C7110">
        <v>159.1</v>
      </c>
      <c r="D7110">
        <f>MOD(A7110-1+'Peaker Keys'!$B$7,'Peaker Keys'!$B$5)</f>
        <v>7127</v>
      </c>
      <c r="E7110">
        <f>INT(D7110/'Peaker Keys'!$B$6)+1</f>
        <v>297</v>
      </c>
      <c r="F7110">
        <f>MOD(D7110,'Peaker Keys'!$B$6)</f>
        <v>23</v>
      </c>
      <c r="G7110" t="str">
        <f>VLOOKUP(E7110,Clustering!$A$6:$B$370,2,FALSE)</f>
        <v>Summer</v>
      </c>
      <c r="H7110">
        <f>IF('Peaker Keys'!$B$29&gt;0,MAX(0,MIN('Peaker Keys'!$B$10,B7110/'Peaker Keys'!$B$29)),0)</f>
        <v>0</v>
      </c>
      <c r="I7110">
        <f>MAX(0,MIN('Peaker Keys'!$B$10,C7110/'Peaker Keys'!$B$30))</f>
        <v>1.3327570059793962E-3</v>
      </c>
      <c r="J7110">
        <f>IF('Peaker Keys'!$B$31=1,H7110,I7110)</f>
        <v>0</v>
      </c>
    </row>
    <row r="7111" spans="1:10" x14ac:dyDescent="0.25">
      <c r="A7111">
        <v>7105</v>
      </c>
      <c r="B7111">
        <v>0</v>
      </c>
      <c r="C7111">
        <v>100.2</v>
      </c>
      <c r="D7111">
        <f>MOD(A7111-1+'Peaker Keys'!$B$7,'Peaker Keys'!$B$5)</f>
        <v>7128</v>
      </c>
      <c r="E7111">
        <f>INT(D7111/'Peaker Keys'!$B$6)+1</f>
        <v>298</v>
      </c>
      <c r="F7111">
        <f>MOD(D7111,'Peaker Keys'!$B$6)</f>
        <v>0</v>
      </c>
      <c r="G7111" t="str">
        <f>VLOOKUP(E7111,Clustering!$A$6:$B$370,2,FALSE)</f>
        <v>Summer</v>
      </c>
      <c r="H7111">
        <f>IF('Peaker Keys'!$B$29&gt;0,MAX(0,MIN('Peaker Keys'!$B$10,B7111/'Peaker Keys'!$B$29)),0)</f>
        <v>0</v>
      </c>
      <c r="I7111">
        <f>MAX(0,MIN('Peaker Keys'!$B$10,C7111/'Peaker Keys'!$B$30))</f>
        <v>8.393604776815557E-4</v>
      </c>
      <c r="J7111">
        <f>IF('Peaker Keys'!$B$31=1,H7111,I7111)</f>
        <v>0</v>
      </c>
    </row>
    <row r="7112" spans="1:10" x14ac:dyDescent="0.25">
      <c r="A7112">
        <v>7106</v>
      </c>
      <c r="B7112">
        <v>0</v>
      </c>
      <c r="C7112">
        <v>95.5</v>
      </c>
      <c r="D7112">
        <f>MOD(A7112-1+'Peaker Keys'!$B$7,'Peaker Keys'!$B$5)</f>
        <v>7129</v>
      </c>
      <c r="E7112">
        <f>INT(D7112/'Peaker Keys'!$B$6)+1</f>
        <v>298</v>
      </c>
      <c r="F7112">
        <f>MOD(D7112,'Peaker Keys'!$B$6)</f>
        <v>1</v>
      </c>
      <c r="G7112" t="str">
        <f>VLOOKUP(E7112,Clustering!$A$6:$B$370,2,FALSE)</f>
        <v>Summer</v>
      </c>
      <c r="H7112">
        <f>IF('Peaker Keys'!$B$29&gt;0,MAX(0,MIN('Peaker Keys'!$B$10,B7112/'Peaker Keys'!$B$29)),0)</f>
        <v>0</v>
      </c>
      <c r="I7112">
        <f>MAX(0,MIN('Peaker Keys'!$B$10,C7112/'Peaker Keys'!$B$30))</f>
        <v>7.9998927763062441E-4</v>
      </c>
      <c r="J7112">
        <f>IF('Peaker Keys'!$B$31=1,H7112,I7112)</f>
        <v>0</v>
      </c>
    </row>
    <row r="7113" spans="1:10" x14ac:dyDescent="0.25">
      <c r="A7113">
        <v>7107</v>
      </c>
      <c r="B7113">
        <v>0</v>
      </c>
      <c r="C7113">
        <v>95.5</v>
      </c>
      <c r="D7113">
        <f>MOD(A7113-1+'Peaker Keys'!$B$7,'Peaker Keys'!$B$5)</f>
        <v>7130</v>
      </c>
      <c r="E7113">
        <f>INT(D7113/'Peaker Keys'!$B$6)+1</f>
        <v>298</v>
      </c>
      <c r="F7113">
        <f>MOD(D7113,'Peaker Keys'!$B$6)</f>
        <v>2</v>
      </c>
      <c r="G7113" t="str">
        <f>VLOOKUP(E7113,Clustering!$A$6:$B$370,2,FALSE)</f>
        <v>Summer</v>
      </c>
      <c r="H7113">
        <f>IF('Peaker Keys'!$B$29&gt;0,MAX(0,MIN('Peaker Keys'!$B$10,B7113/'Peaker Keys'!$B$29)),0)</f>
        <v>0</v>
      </c>
      <c r="I7113">
        <f>MAX(0,MIN('Peaker Keys'!$B$10,C7113/'Peaker Keys'!$B$30))</f>
        <v>7.9998927763062441E-4</v>
      </c>
      <c r="J7113">
        <f>IF('Peaker Keys'!$B$31=1,H7113,I7113)</f>
        <v>0</v>
      </c>
    </row>
    <row r="7114" spans="1:10" x14ac:dyDescent="0.25">
      <c r="A7114">
        <v>7108</v>
      </c>
      <c r="B7114">
        <v>0</v>
      </c>
      <c r="C7114">
        <v>95.5</v>
      </c>
      <c r="D7114">
        <f>MOD(A7114-1+'Peaker Keys'!$B$7,'Peaker Keys'!$B$5)</f>
        <v>7131</v>
      </c>
      <c r="E7114">
        <f>INT(D7114/'Peaker Keys'!$B$6)+1</f>
        <v>298</v>
      </c>
      <c r="F7114">
        <f>MOD(D7114,'Peaker Keys'!$B$6)</f>
        <v>3</v>
      </c>
      <c r="G7114" t="str">
        <f>VLOOKUP(E7114,Clustering!$A$6:$B$370,2,FALSE)</f>
        <v>Summer</v>
      </c>
      <c r="H7114">
        <f>IF('Peaker Keys'!$B$29&gt;0,MAX(0,MIN('Peaker Keys'!$B$10,B7114/'Peaker Keys'!$B$29)),0)</f>
        <v>0</v>
      </c>
      <c r="I7114">
        <f>MAX(0,MIN('Peaker Keys'!$B$10,C7114/'Peaker Keys'!$B$30))</f>
        <v>7.9998927763062441E-4</v>
      </c>
      <c r="J7114">
        <f>IF('Peaker Keys'!$B$31=1,H7114,I7114)</f>
        <v>0</v>
      </c>
    </row>
    <row r="7115" spans="1:10" x14ac:dyDescent="0.25">
      <c r="A7115">
        <v>7109</v>
      </c>
      <c r="B7115">
        <v>0</v>
      </c>
      <c r="C7115">
        <v>95.5</v>
      </c>
      <c r="D7115">
        <f>MOD(A7115-1+'Peaker Keys'!$B$7,'Peaker Keys'!$B$5)</f>
        <v>7132</v>
      </c>
      <c r="E7115">
        <f>INT(D7115/'Peaker Keys'!$B$6)+1</f>
        <v>298</v>
      </c>
      <c r="F7115">
        <f>MOD(D7115,'Peaker Keys'!$B$6)</f>
        <v>4</v>
      </c>
      <c r="G7115" t="str">
        <f>VLOOKUP(E7115,Clustering!$A$6:$B$370,2,FALSE)</f>
        <v>Summer</v>
      </c>
      <c r="H7115">
        <f>IF('Peaker Keys'!$B$29&gt;0,MAX(0,MIN('Peaker Keys'!$B$10,B7115/'Peaker Keys'!$B$29)),0)</f>
        <v>0</v>
      </c>
      <c r="I7115">
        <f>MAX(0,MIN('Peaker Keys'!$B$10,C7115/'Peaker Keys'!$B$30))</f>
        <v>7.9998927763062441E-4</v>
      </c>
      <c r="J7115">
        <f>IF('Peaker Keys'!$B$31=1,H7115,I7115)</f>
        <v>0</v>
      </c>
    </row>
    <row r="7116" spans="1:10" x14ac:dyDescent="0.25">
      <c r="A7116">
        <v>7110</v>
      </c>
      <c r="B7116">
        <v>0</v>
      </c>
      <c r="C7116">
        <v>95.5</v>
      </c>
      <c r="D7116">
        <f>MOD(A7116-1+'Peaker Keys'!$B$7,'Peaker Keys'!$B$5)</f>
        <v>7133</v>
      </c>
      <c r="E7116">
        <f>INT(D7116/'Peaker Keys'!$B$6)+1</f>
        <v>298</v>
      </c>
      <c r="F7116">
        <f>MOD(D7116,'Peaker Keys'!$B$6)</f>
        <v>5</v>
      </c>
      <c r="G7116" t="str">
        <f>VLOOKUP(E7116,Clustering!$A$6:$B$370,2,FALSE)</f>
        <v>Summer</v>
      </c>
      <c r="H7116">
        <f>IF('Peaker Keys'!$B$29&gt;0,MAX(0,MIN('Peaker Keys'!$B$10,B7116/'Peaker Keys'!$B$29)),0)</f>
        <v>0</v>
      </c>
      <c r="I7116">
        <f>MAX(0,MIN('Peaker Keys'!$B$10,C7116/'Peaker Keys'!$B$30))</f>
        <v>7.9998927763062441E-4</v>
      </c>
      <c r="J7116">
        <f>IF('Peaker Keys'!$B$31=1,H7116,I7116)</f>
        <v>0</v>
      </c>
    </row>
    <row r="7117" spans="1:10" x14ac:dyDescent="0.25">
      <c r="A7117">
        <v>7111</v>
      </c>
      <c r="B7117">
        <v>0</v>
      </c>
      <c r="C7117">
        <v>95.5</v>
      </c>
      <c r="D7117">
        <f>MOD(A7117-1+'Peaker Keys'!$B$7,'Peaker Keys'!$B$5)</f>
        <v>7134</v>
      </c>
      <c r="E7117">
        <f>INT(D7117/'Peaker Keys'!$B$6)+1</f>
        <v>298</v>
      </c>
      <c r="F7117">
        <f>MOD(D7117,'Peaker Keys'!$B$6)</f>
        <v>6</v>
      </c>
      <c r="G7117" t="str">
        <f>VLOOKUP(E7117,Clustering!$A$6:$B$370,2,FALSE)</f>
        <v>Summer</v>
      </c>
      <c r="H7117">
        <f>IF('Peaker Keys'!$B$29&gt;0,MAX(0,MIN('Peaker Keys'!$B$10,B7117/'Peaker Keys'!$B$29)),0)</f>
        <v>0</v>
      </c>
      <c r="I7117">
        <f>MAX(0,MIN('Peaker Keys'!$B$10,C7117/'Peaker Keys'!$B$30))</f>
        <v>7.9998927763062441E-4</v>
      </c>
      <c r="J7117">
        <f>IF('Peaker Keys'!$B$31=1,H7117,I7117)</f>
        <v>0</v>
      </c>
    </row>
    <row r="7118" spans="1:10" x14ac:dyDescent="0.25">
      <c r="A7118">
        <v>7112</v>
      </c>
      <c r="B7118">
        <v>0</v>
      </c>
      <c r="C7118">
        <v>95.5</v>
      </c>
      <c r="D7118">
        <f>MOD(A7118-1+'Peaker Keys'!$B$7,'Peaker Keys'!$B$5)</f>
        <v>7135</v>
      </c>
      <c r="E7118">
        <f>INT(D7118/'Peaker Keys'!$B$6)+1</f>
        <v>298</v>
      </c>
      <c r="F7118">
        <f>MOD(D7118,'Peaker Keys'!$B$6)</f>
        <v>7</v>
      </c>
      <c r="G7118" t="str">
        <f>VLOOKUP(E7118,Clustering!$A$6:$B$370,2,FALSE)</f>
        <v>Summer</v>
      </c>
      <c r="H7118">
        <f>IF('Peaker Keys'!$B$29&gt;0,MAX(0,MIN('Peaker Keys'!$B$10,B7118/'Peaker Keys'!$B$29)),0)</f>
        <v>0</v>
      </c>
      <c r="I7118">
        <f>MAX(0,MIN('Peaker Keys'!$B$10,C7118/'Peaker Keys'!$B$30))</f>
        <v>7.9998927763062441E-4</v>
      </c>
      <c r="J7118">
        <f>IF('Peaker Keys'!$B$31=1,H7118,I7118)</f>
        <v>0</v>
      </c>
    </row>
    <row r="7119" spans="1:10" x14ac:dyDescent="0.25">
      <c r="A7119">
        <v>7113</v>
      </c>
      <c r="B7119">
        <v>0</v>
      </c>
      <c r="C7119">
        <v>95.5</v>
      </c>
      <c r="D7119">
        <f>MOD(A7119-1+'Peaker Keys'!$B$7,'Peaker Keys'!$B$5)</f>
        <v>7136</v>
      </c>
      <c r="E7119">
        <f>INT(D7119/'Peaker Keys'!$B$6)+1</f>
        <v>298</v>
      </c>
      <c r="F7119">
        <f>MOD(D7119,'Peaker Keys'!$B$6)</f>
        <v>8</v>
      </c>
      <c r="G7119" t="str">
        <f>VLOOKUP(E7119,Clustering!$A$6:$B$370,2,FALSE)</f>
        <v>Summer</v>
      </c>
      <c r="H7119">
        <f>IF('Peaker Keys'!$B$29&gt;0,MAX(0,MIN('Peaker Keys'!$B$10,B7119/'Peaker Keys'!$B$29)),0)</f>
        <v>0</v>
      </c>
      <c r="I7119">
        <f>MAX(0,MIN('Peaker Keys'!$B$10,C7119/'Peaker Keys'!$B$30))</f>
        <v>7.9998927763062441E-4</v>
      </c>
      <c r="J7119">
        <f>IF('Peaker Keys'!$B$31=1,H7119,I7119)</f>
        <v>0</v>
      </c>
    </row>
    <row r="7120" spans="1:10" x14ac:dyDescent="0.25">
      <c r="A7120">
        <v>7114</v>
      </c>
      <c r="B7120">
        <v>0</v>
      </c>
      <c r="C7120">
        <v>95.5</v>
      </c>
      <c r="D7120">
        <f>MOD(A7120-1+'Peaker Keys'!$B$7,'Peaker Keys'!$B$5)</f>
        <v>7137</v>
      </c>
      <c r="E7120">
        <f>INT(D7120/'Peaker Keys'!$B$6)+1</f>
        <v>298</v>
      </c>
      <c r="F7120">
        <f>MOD(D7120,'Peaker Keys'!$B$6)</f>
        <v>9</v>
      </c>
      <c r="G7120" t="str">
        <f>VLOOKUP(E7120,Clustering!$A$6:$B$370,2,FALSE)</f>
        <v>Summer</v>
      </c>
      <c r="H7120">
        <f>IF('Peaker Keys'!$B$29&gt;0,MAX(0,MIN('Peaker Keys'!$B$10,B7120/'Peaker Keys'!$B$29)),0)</f>
        <v>0</v>
      </c>
      <c r="I7120">
        <f>MAX(0,MIN('Peaker Keys'!$B$10,C7120/'Peaker Keys'!$B$30))</f>
        <v>7.9998927763062441E-4</v>
      </c>
      <c r="J7120">
        <f>IF('Peaker Keys'!$B$31=1,H7120,I7120)</f>
        <v>0</v>
      </c>
    </row>
    <row r="7121" spans="1:10" x14ac:dyDescent="0.25">
      <c r="A7121">
        <v>7115</v>
      </c>
      <c r="B7121">
        <v>0</v>
      </c>
      <c r="C7121">
        <v>95.5</v>
      </c>
      <c r="D7121">
        <f>MOD(A7121-1+'Peaker Keys'!$B$7,'Peaker Keys'!$B$5)</f>
        <v>7138</v>
      </c>
      <c r="E7121">
        <f>INT(D7121/'Peaker Keys'!$B$6)+1</f>
        <v>298</v>
      </c>
      <c r="F7121">
        <f>MOD(D7121,'Peaker Keys'!$B$6)</f>
        <v>10</v>
      </c>
      <c r="G7121" t="str">
        <f>VLOOKUP(E7121,Clustering!$A$6:$B$370,2,FALSE)</f>
        <v>Summer</v>
      </c>
      <c r="H7121">
        <f>IF('Peaker Keys'!$B$29&gt;0,MAX(0,MIN('Peaker Keys'!$B$10,B7121/'Peaker Keys'!$B$29)),0)</f>
        <v>0</v>
      </c>
      <c r="I7121">
        <f>MAX(0,MIN('Peaker Keys'!$B$10,C7121/'Peaker Keys'!$B$30))</f>
        <v>7.9998927763062441E-4</v>
      </c>
      <c r="J7121">
        <f>IF('Peaker Keys'!$B$31=1,H7121,I7121)</f>
        <v>0</v>
      </c>
    </row>
    <row r="7122" spans="1:10" x14ac:dyDescent="0.25">
      <c r="A7122">
        <v>7116</v>
      </c>
      <c r="B7122">
        <v>0</v>
      </c>
      <c r="C7122">
        <v>159.1</v>
      </c>
      <c r="D7122">
        <f>MOD(A7122-1+'Peaker Keys'!$B$7,'Peaker Keys'!$B$5)</f>
        <v>7139</v>
      </c>
      <c r="E7122">
        <f>INT(D7122/'Peaker Keys'!$B$6)+1</f>
        <v>298</v>
      </c>
      <c r="F7122">
        <f>MOD(D7122,'Peaker Keys'!$B$6)</f>
        <v>11</v>
      </c>
      <c r="G7122" t="str">
        <f>VLOOKUP(E7122,Clustering!$A$6:$B$370,2,FALSE)</f>
        <v>Summer</v>
      </c>
      <c r="H7122">
        <f>IF('Peaker Keys'!$B$29&gt;0,MAX(0,MIN('Peaker Keys'!$B$10,B7122/'Peaker Keys'!$B$29)),0)</f>
        <v>0</v>
      </c>
      <c r="I7122">
        <f>MAX(0,MIN('Peaker Keys'!$B$10,C7122/'Peaker Keys'!$B$30))</f>
        <v>1.3327570059793962E-3</v>
      </c>
      <c r="J7122">
        <f>IF('Peaker Keys'!$B$31=1,H7122,I7122)</f>
        <v>0</v>
      </c>
    </row>
    <row r="7123" spans="1:10" x14ac:dyDescent="0.25">
      <c r="A7123">
        <v>7117</v>
      </c>
      <c r="B7123">
        <v>0</v>
      </c>
      <c r="C7123">
        <v>159.1</v>
      </c>
      <c r="D7123">
        <f>MOD(A7123-1+'Peaker Keys'!$B$7,'Peaker Keys'!$B$5)</f>
        <v>7140</v>
      </c>
      <c r="E7123">
        <f>INT(D7123/'Peaker Keys'!$B$6)+1</f>
        <v>298</v>
      </c>
      <c r="F7123">
        <f>MOD(D7123,'Peaker Keys'!$B$6)</f>
        <v>12</v>
      </c>
      <c r="G7123" t="str">
        <f>VLOOKUP(E7123,Clustering!$A$6:$B$370,2,FALSE)</f>
        <v>Summer</v>
      </c>
      <c r="H7123">
        <f>IF('Peaker Keys'!$B$29&gt;0,MAX(0,MIN('Peaker Keys'!$B$10,B7123/'Peaker Keys'!$B$29)),0)</f>
        <v>0</v>
      </c>
      <c r="I7123">
        <f>MAX(0,MIN('Peaker Keys'!$B$10,C7123/'Peaker Keys'!$B$30))</f>
        <v>1.3327570059793962E-3</v>
      </c>
      <c r="J7123">
        <f>IF('Peaker Keys'!$B$31=1,H7123,I7123)</f>
        <v>0</v>
      </c>
    </row>
    <row r="7124" spans="1:10" x14ac:dyDescent="0.25">
      <c r="A7124">
        <v>7118</v>
      </c>
      <c r="B7124">
        <v>0</v>
      </c>
      <c r="C7124">
        <v>159.1</v>
      </c>
      <c r="D7124">
        <f>MOD(A7124-1+'Peaker Keys'!$B$7,'Peaker Keys'!$B$5)</f>
        <v>7141</v>
      </c>
      <c r="E7124">
        <f>INT(D7124/'Peaker Keys'!$B$6)+1</f>
        <v>298</v>
      </c>
      <c r="F7124">
        <f>MOD(D7124,'Peaker Keys'!$B$6)</f>
        <v>13</v>
      </c>
      <c r="G7124" t="str">
        <f>VLOOKUP(E7124,Clustering!$A$6:$B$370,2,FALSE)</f>
        <v>Summer</v>
      </c>
      <c r="H7124">
        <f>IF('Peaker Keys'!$B$29&gt;0,MAX(0,MIN('Peaker Keys'!$B$10,B7124/'Peaker Keys'!$B$29)),0)</f>
        <v>0</v>
      </c>
      <c r="I7124">
        <f>MAX(0,MIN('Peaker Keys'!$B$10,C7124/'Peaker Keys'!$B$30))</f>
        <v>1.3327570059793962E-3</v>
      </c>
      <c r="J7124">
        <f>IF('Peaker Keys'!$B$31=1,H7124,I7124)</f>
        <v>0</v>
      </c>
    </row>
    <row r="7125" spans="1:10" x14ac:dyDescent="0.25">
      <c r="A7125">
        <v>7119</v>
      </c>
      <c r="B7125">
        <v>0</v>
      </c>
      <c r="C7125">
        <v>159.1</v>
      </c>
      <c r="D7125">
        <f>MOD(A7125-1+'Peaker Keys'!$B$7,'Peaker Keys'!$B$5)</f>
        <v>7142</v>
      </c>
      <c r="E7125">
        <f>INT(D7125/'Peaker Keys'!$B$6)+1</f>
        <v>298</v>
      </c>
      <c r="F7125">
        <f>MOD(D7125,'Peaker Keys'!$B$6)</f>
        <v>14</v>
      </c>
      <c r="G7125" t="str">
        <f>VLOOKUP(E7125,Clustering!$A$6:$B$370,2,FALSE)</f>
        <v>Summer</v>
      </c>
      <c r="H7125">
        <f>IF('Peaker Keys'!$B$29&gt;0,MAX(0,MIN('Peaker Keys'!$B$10,B7125/'Peaker Keys'!$B$29)),0)</f>
        <v>0</v>
      </c>
      <c r="I7125">
        <f>MAX(0,MIN('Peaker Keys'!$B$10,C7125/'Peaker Keys'!$B$30))</f>
        <v>1.3327570059793962E-3</v>
      </c>
      <c r="J7125">
        <f>IF('Peaker Keys'!$B$31=1,H7125,I7125)</f>
        <v>0</v>
      </c>
    </row>
    <row r="7126" spans="1:10" x14ac:dyDescent="0.25">
      <c r="A7126">
        <v>7120</v>
      </c>
      <c r="B7126">
        <v>0</v>
      </c>
      <c r="C7126">
        <v>159.1</v>
      </c>
      <c r="D7126">
        <f>MOD(A7126-1+'Peaker Keys'!$B$7,'Peaker Keys'!$B$5)</f>
        <v>7143</v>
      </c>
      <c r="E7126">
        <f>INT(D7126/'Peaker Keys'!$B$6)+1</f>
        <v>298</v>
      </c>
      <c r="F7126">
        <f>MOD(D7126,'Peaker Keys'!$B$6)</f>
        <v>15</v>
      </c>
      <c r="G7126" t="str">
        <f>VLOOKUP(E7126,Clustering!$A$6:$B$370,2,FALSE)</f>
        <v>Summer</v>
      </c>
      <c r="H7126">
        <f>IF('Peaker Keys'!$B$29&gt;0,MAX(0,MIN('Peaker Keys'!$B$10,B7126/'Peaker Keys'!$B$29)),0)</f>
        <v>0</v>
      </c>
      <c r="I7126">
        <f>MAX(0,MIN('Peaker Keys'!$B$10,C7126/'Peaker Keys'!$B$30))</f>
        <v>1.3327570059793962E-3</v>
      </c>
      <c r="J7126">
        <f>IF('Peaker Keys'!$B$31=1,H7126,I7126)</f>
        <v>0</v>
      </c>
    </row>
    <row r="7127" spans="1:10" x14ac:dyDescent="0.25">
      <c r="A7127">
        <v>7121</v>
      </c>
      <c r="B7127">
        <v>0</v>
      </c>
      <c r="C7127">
        <v>159.1</v>
      </c>
      <c r="D7127">
        <f>MOD(A7127-1+'Peaker Keys'!$B$7,'Peaker Keys'!$B$5)</f>
        <v>7144</v>
      </c>
      <c r="E7127">
        <f>INT(D7127/'Peaker Keys'!$B$6)+1</f>
        <v>298</v>
      </c>
      <c r="F7127">
        <f>MOD(D7127,'Peaker Keys'!$B$6)</f>
        <v>16</v>
      </c>
      <c r="G7127" t="str">
        <f>VLOOKUP(E7127,Clustering!$A$6:$B$370,2,FALSE)</f>
        <v>Summer</v>
      </c>
      <c r="H7127">
        <f>IF('Peaker Keys'!$B$29&gt;0,MAX(0,MIN('Peaker Keys'!$B$10,B7127/'Peaker Keys'!$B$29)),0)</f>
        <v>0</v>
      </c>
      <c r="I7127">
        <f>MAX(0,MIN('Peaker Keys'!$B$10,C7127/'Peaker Keys'!$B$30))</f>
        <v>1.3327570059793962E-3</v>
      </c>
      <c r="J7127">
        <f>IF('Peaker Keys'!$B$31=1,H7127,I7127)</f>
        <v>0</v>
      </c>
    </row>
    <row r="7128" spans="1:10" x14ac:dyDescent="0.25">
      <c r="A7128">
        <v>7122</v>
      </c>
      <c r="B7128">
        <v>0</v>
      </c>
      <c r="C7128">
        <v>1150.5</v>
      </c>
      <c r="D7128">
        <f>MOD(A7128-1+'Peaker Keys'!$B$7,'Peaker Keys'!$B$5)</f>
        <v>7145</v>
      </c>
      <c r="E7128">
        <f>INT(D7128/'Peaker Keys'!$B$6)+1</f>
        <v>298</v>
      </c>
      <c r="F7128">
        <f>MOD(D7128,'Peaker Keys'!$B$6)</f>
        <v>17</v>
      </c>
      <c r="G7128" t="str">
        <f>VLOOKUP(E7128,Clustering!$A$6:$B$370,2,FALSE)</f>
        <v>Summer</v>
      </c>
      <c r="H7128">
        <f>IF('Peaker Keys'!$B$29&gt;0,MAX(0,MIN('Peaker Keys'!$B$10,B7128/'Peaker Keys'!$B$29)),0)</f>
        <v>0</v>
      </c>
      <c r="I7128">
        <f>MAX(0,MIN('Peaker Keys'!$B$10,C7128/'Peaker Keys'!$B$30))</f>
        <v>9.6375671614034909E-3</v>
      </c>
      <c r="J7128">
        <f>IF('Peaker Keys'!$B$31=1,H7128,I7128)</f>
        <v>0</v>
      </c>
    </row>
    <row r="7129" spans="1:10" x14ac:dyDescent="0.25">
      <c r="A7129">
        <v>7123</v>
      </c>
      <c r="B7129">
        <v>0</v>
      </c>
      <c r="C7129">
        <v>2810</v>
      </c>
      <c r="D7129">
        <f>MOD(A7129-1+'Peaker Keys'!$B$7,'Peaker Keys'!$B$5)</f>
        <v>7146</v>
      </c>
      <c r="E7129">
        <f>INT(D7129/'Peaker Keys'!$B$6)+1</f>
        <v>298</v>
      </c>
      <c r="F7129">
        <f>MOD(D7129,'Peaker Keys'!$B$6)</f>
        <v>18</v>
      </c>
      <c r="G7129" t="str">
        <f>VLOOKUP(E7129,Clustering!$A$6:$B$370,2,FALSE)</f>
        <v>Summer</v>
      </c>
      <c r="H7129">
        <f>IF('Peaker Keys'!$B$29&gt;0,MAX(0,MIN('Peaker Keys'!$B$10,B7129/'Peaker Keys'!$B$29)),0)</f>
        <v>0</v>
      </c>
      <c r="I7129">
        <f>MAX(0,MIN('Peaker Keys'!$B$10,C7129/'Peaker Keys'!$B$30))</f>
        <v>2.3538951519812088E-2</v>
      </c>
      <c r="J7129">
        <f>IF('Peaker Keys'!$B$31=1,H7129,I7129)</f>
        <v>0</v>
      </c>
    </row>
    <row r="7130" spans="1:10" x14ac:dyDescent="0.25">
      <c r="A7130">
        <v>7124</v>
      </c>
      <c r="B7130">
        <v>0</v>
      </c>
      <c r="C7130">
        <v>1145.5999999999999</v>
      </c>
      <c r="D7130">
        <f>MOD(A7130-1+'Peaker Keys'!$B$7,'Peaker Keys'!$B$5)</f>
        <v>7147</v>
      </c>
      <c r="E7130">
        <f>INT(D7130/'Peaker Keys'!$B$6)+1</f>
        <v>298</v>
      </c>
      <c r="F7130">
        <f>MOD(D7130,'Peaker Keys'!$B$6)</f>
        <v>19</v>
      </c>
      <c r="G7130" t="str">
        <f>VLOOKUP(E7130,Clustering!$A$6:$B$370,2,FALSE)</f>
        <v>Summer</v>
      </c>
      <c r="H7130">
        <f>IF('Peaker Keys'!$B$29&gt;0,MAX(0,MIN('Peaker Keys'!$B$10,B7130/'Peaker Keys'!$B$29)),0)</f>
        <v>0</v>
      </c>
      <c r="I7130">
        <f>MAX(0,MIN('Peaker Keys'!$B$10,C7130/'Peaker Keys'!$B$30))</f>
        <v>9.5965205911376257E-3</v>
      </c>
      <c r="J7130">
        <f>IF('Peaker Keys'!$B$31=1,H7130,I7130)</f>
        <v>0</v>
      </c>
    </row>
    <row r="7131" spans="1:10" x14ac:dyDescent="0.25">
      <c r="A7131">
        <v>7125</v>
      </c>
      <c r="B7131">
        <v>0</v>
      </c>
      <c r="C7131">
        <v>305.2</v>
      </c>
      <c r="D7131">
        <f>MOD(A7131-1+'Peaker Keys'!$B$7,'Peaker Keys'!$B$5)</f>
        <v>7148</v>
      </c>
      <c r="E7131">
        <f>INT(D7131/'Peaker Keys'!$B$6)+1</f>
        <v>298</v>
      </c>
      <c r="F7131">
        <f>MOD(D7131,'Peaker Keys'!$B$6)</f>
        <v>20</v>
      </c>
      <c r="G7131" t="str">
        <f>VLOOKUP(E7131,Clustering!$A$6:$B$370,2,FALSE)</f>
        <v>Summer</v>
      </c>
      <c r="H7131">
        <f>IF('Peaker Keys'!$B$29&gt;0,MAX(0,MIN('Peaker Keys'!$B$10,B7131/'Peaker Keys'!$B$29)),0)</f>
        <v>0</v>
      </c>
      <c r="I7131">
        <f>MAX(0,MIN('Peaker Keys'!$B$10,C7131/'Peaker Keys'!$B$30))</f>
        <v>2.5566149479881316E-3</v>
      </c>
      <c r="J7131">
        <f>IF('Peaker Keys'!$B$31=1,H7131,I7131)</f>
        <v>0</v>
      </c>
    </row>
    <row r="7132" spans="1:10" x14ac:dyDescent="0.25">
      <c r="A7132">
        <v>7126</v>
      </c>
      <c r="B7132">
        <v>0</v>
      </c>
      <c r="C7132">
        <v>159.1</v>
      </c>
      <c r="D7132">
        <f>MOD(A7132-1+'Peaker Keys'!$B$7,'Peaker Keys'!$B$5)</f>
        <v>7149</v>
      </c>
      <c r="E7132">
        <f>INT(D7132/'Peaker Keys'!$B$6)+1</f>
        <v>298</v>
      </c>
      <c r="F7132">
        <f>MOD(D7132,'Peaker Keys'!$B$6)</f>
        <v>21</v>
      </c>
      <c r="G7132" t="str">
        <f>VLOOKUP(E7132,Clustering!$A$6:$B$370,2,FALSE)</f>
        <v>Summer</v>
      </c>
      <c r="H7132">
        <f>IF('Peaker Keys'!$B$29&gt;0,MAX(0,MIN('Peaker Keys'!$B$10,B7132/'Peaker Keys'!$B$29)),0)</f>
        <v>0</v>
      </c>
      <c r="I7132">
        <f>MAX(0,MIN('Peaker Keys'!$B$10,C7132/'Peaker Keys'!$B$30))</f>
        <v>1.3327570059793962E-3</v>
      </c>
      <c r="J7132">
        <f>IF('Peaker Keys'!$B$31=1,H7132,I7132)</f>
        <v>0</v>
      </c>
    </row>
    <row r="7133" spans="1:10" x14ac:dyDescent="0.25">
      <c r="A7133">
        <v>7127</v>
      </c>
      <c r="B7133">
        <v>0</v>
      </c>
      <c r="C7133">
        <v>159.1</v>
      </c>
      <c r="D7133">
        <f>MOD(A7133-1+'Peaker Keys'!$B$7,'Peaker Keys'!$B$5)</f>
        <v>7150</v>
      </c>
      <c r="E7133">
        <f>INT(D7133/'Peaker Keys'!$B$6)+1</f>
        <v>298</v>
      </c>
      <c r="F7133">
        <f>MOD(D7133,'Peaker Keys'!$B$6)</f>
        <v>22</v>
      </c>
      <c r="G7133" t="str">
        <f>VLOOKUP(E7133,Clustering!$A$6:$B$370,2,FALSE)</f>
        <v>Summer</v>
      </c>
      <c r="H7133">
        <f>IF('Peaker Keys'!$B$29&gt;0,MAX(0,MIN('Peaker Keys'!$B$10,B7133/'Peaker Keys'!$B$29)),0)</f>
        <v>0</v>
      </c>
      <c r="I7133">
        <f>MAX(0,MIN('Peaker Keys'!$B$10,C7133/'Peaker Keys'!$B$30))</f>
        <v>1.3327570059793962E-3</v>
      </c>
      <c r="J7133">
        <f>IF('Peaker Keys'!$B$31=1,H7133,I7133)</f>
        <v>0</v>
      </c>
    </row>
    <row r="7134" spans="1:10" x14ac:dyDescent="0.25">
      <c r="A7134">
        <v>7128</v>
      </c>
      <c r="B7134">
        <v>0</v>
      </c>
      <c r="C7134">
        <v>95.5</v>
      </c>
      <c r="D7134">
        <f>MOD(A7134-1+'Peaker Keys'!$B$7,'Peaker Keys'!$B$5)</f>
        <v>7151</v>
      </c>
      <c r="E7134">
        <f>INT(D7134/'Peaker Keys'!$B$6)+1</f>
        <v>298</v>
      </c>
      <c r="F7134">
        <f>MOD(D7134,'Peaker Keys'!$B$6)</f>
        <v>23</v>
      </c>
      <c r="G7134" t="str">
        <f>VLOOKUP(E7134,Clustering!$A$6:$B$370,2,FALSE)</f>
        <v>Summer</v>
      </c>
      <c r="H7134">
        <f>IF('Peaker Keys'!$B$29&gt;0,MAX(0,MIN('Peaker Keys'!$B$10,B7134/'Peaker Keys'!$B$29)),0)</f>
        <v>0</v>
      </c>
      <c r="I7134">
        <f>MAX(0,MIN('Peaker Keys'!$B$10,C7134/'Peaker Keys'!$B$30))</f>
        <v>7.9998927763062441E-4</v>
      </c>
      <c r="J7134">
        <f>IF('Peaker Keys'!$B$31=1,H7134,I7134)</f>
        <v>0</v>
      </c>
    </row>
    <row r="7135" spans="1:10" x14ac:dyDescent="0.25">
      <c r="A7135">
        <v>7129</v>
      </c>
      <c r="B7135">
        <v>0</v>
      </c>
      <c r="C7135">
        <v>95.5</v>
      </c>
      <c r="D7135">
        <f>MOD(A7135-1+'Peaker Keys'!$B$7,'Peaker Keys'!$B$5)</f>
        <v>7152</v>
      </c>
      <c r="E7135">
        <f>INT(D7135/'Peaker Keys'!$B$6)+1</f>
        <v>299</v>
      </c>
      <c r="F7135">
        <f>MOD(D7135,'Peaker Keys'!$B$6)</f>
        <v>0</v>
      </c>
      <c r="G7135" t="str">
        <f>VLOOKUP(E7135,Clustering!$A$6:$B$370,2,FALSE)</f>
        <v>Summer</v>
      </c>
      <c r="H7135">
        <f>IF('Peaker Keys'!$B$29&gt;0,MAX(0,MIN('Peaker Keys'!$B$10,B7135/'Peaker Keys'!$B$29)),0)</f>
        <v>0</v>
      </c>
      <c r="I7135">
        <f>MAX(0,MIN('Peaker Keys'!$B$10,C7135/'Peaker Keys'!$B$30))</f>
        <v>7.9998927763062441E-4</v>
      </c>
      <c r="J7135">
        <f>IF('Peaker Keys'!$B$31=1,H7135,I7135)</f>
        <v>0</v>
      </c>
    </row>
    <row r="7136" spans="1:10" x14ac:dyDescent="0.25">
      <c r="A7136">
        <v>7130</v>
      </c>
      <c r="B7136">
        <v>0</v>
      </c>
      <c r="C7136">
        <v>95.5</v>
      </c>
      <c r="D7136">
        <f>MOD(A7136-1+'Peaker Keys'!$B$7,'Peaker Keys'!$B$5)</f>
        <v>7153</v>
      </c>
      <c r="E7136">
        <f>INT(D7136/'Peaker Keys'!$B$6)+1</f>
        <v>299</v>
      </c>
      <c r="F7136">
        <f>MOD(D7136,'Peaker Keys'!$B$6)</f>
        <v>1</v>
      </c>
      <c r="G7136" t="str">
        <f>VLOOKUP(E7136,Clustering!$A$6:$B$370,2,FALSE)</f>
        <v>Summer</v>
      </c>
      <c r="H7136">
        <f>IF('Peaker Keys'!$B$29&gt;0,MAX(0,MIN('Peaker Keys'!$B$10,B7136/'Peaker Keys'!$B$29)),0)</f>
        <v>0</v>
      </c>
      <c r="I7136">
        <f>MAX(0,MIN('Peaker Keys'!$B$10,C7136/'Peaker Keys'!$B$30))</f>
        <v>7.9998927763062441E-4</v>
      </c>
      <c r="J7136">
        <f>IF('Peaker Keys'!$B$31=1,H7136,I7136)</f>
        <v>0</v>
      </c>
    </row>
    <row r="7137" spans="1:10" x14ac:dyDescent="0.25">
      <c r="A7137">
        <v>7131</v>
      </c>
      <c r="B7137">
        <v>0</v>
      </c>
      <c r="C7137">
        <v>95.5</v>
      </c>
      <c r="D7137">
        <f>MOD(A7137-1+'Peaker Keys'!$B$7,'Peaker Keys'!$B$5)</f>
        <v>7154</v>
      </c>
      <c r="E7137">
        <f>INT(D7137/'Peaker Keys'!$B$6)+1</f>
        <v>299</v>
      </c>
      <c r="F7137">
        <f>MOD(D7137,'Peaker Keys'!$B$6)</f>
        <v>2</v>
      </c>
      <c r="G7137" t="str">
        <f>VLOOKUP(E7137,Clustering!$A$6:$B$370,2,FALSE)</f>
        <v>Summer</v>
      </c>
      <c r="H7137">
        <f>IF('Peaker Keys'!$B$29&gt;0,MAX(0,MIN('Peaker Keys'!$B$10,B7137/'Peaker Keys'!$B$29)),0)</f>
        <v>0</v>
      </c>
      <c r="I7137">
        <f>MAX(0,MIN('Peaker Keys'!$B$10,C7137/'Peaker Keys'!$B$30))</f>
        <v>7.9998927763062441E-4</v>
      </c>
      <c r="J7137">
        <f>IF('Peaker Keys'!$B$31=1,H7137,I7137)</f>
        <v>0</v>
      </c>
    </row>
    <row r="7138" spans="1:10" x14ac:dyDescent="0.25">
      <c r="A7138">
        <v>7132</v>
      </c>
      <c r="B7138">
        <v>0</v>
      </c>
      <c r="C7138">
        <v>95.5</v>
      </c>
      <c r="D7138">
        <f>MOD(A7138-1+'Peaker Keys'!$B$7,'Peaker Keys'!$B$5)</f>
        <v>7155</v>
      </c>
      <c r="E7138">
        <f>INT(D7138/'Peaker Keys'!$B$6)+1</f>
        <v>299</v>
      </c>
      <c r="F7138">
        <f>MOD(D7138,'Peaker Keys'!$B$6)</f>
        <v>3</v>
      </c>
      <c r="G7138" t="str">
        <f>VLOOKUP(E7138,Clustering!$A$6:$B$370,2,FALSE)</f>
        <v>Summer</v>
      </c>
      <c r="H7138">
        <f>IF('Peaker Keys'!$B$29&gt;0,MAX(0,MIN('Peaker Keys'!$B$10,B7138/'Peaker Keys'!$B$29)),0)</f>
        <v>0</v>
      </c>
      <c r="I7138">
        <f>MAX(0,MIN('Peaker Keys'!$B$10,C7138/'Peaker Keys'!$B$30))</f>
        <v>7.9998927763062441E-4</v>
      </c>
      <c r="J7138">
        <f>IF('Peaker Keys'!$B$31=1,H7138,I7138)</f>
        <v>0</v>
      </c>
    </row>
    <row r="7139" spans="1:10" x14ac:dyDescent="0.25">
      <c r="A7139">
        <v>7133</v>
      </c>
      <c r="B7139">
        <v>0</v>
      </c>
      <c r="C7139">
        <v>95.5</v>
      </c>
      <c r="D7139">
        <f>MOD(A7139-1+'Peaker Keys'!$B$7,'Peaker Keys'!$B$5)</f>
        <v>7156</v>
      </c>
      <c r="E7139">
        <f>INT(D7139/'Peaker Keys'!$B$6)+1</f>
        <v>299</v>
      </c>
      <c r="F7139">
        <f>MOD(D7139,'Peaker Keys'!$B$6)</f>
        <v>4</v>
      </c>
      <c r="G7139" t="str">
        <f>VLOOKUP(E7139,Clustering!$A$6:$B$370,2,FALSE)</f>
        <v>Summer</v>
      </c>
      <c r="H7139">
        <f>IF('Peaker Keys'!$B$29&gt;0,MAX(0,MIN('Peaker Keys'!$B$10,B7139/'Peaker Keys'!$B$29)),0)</f>
        <v>0</v>
      </c>
      <c r="I7139">
        <f>MAX(0,MIN('Peaker Keys'!$B$10,C7139/'Peaker Keys'!$B$30))</f>
        <v>7.9998927763062441E-4</v>
      </c>
      <c r="J7139">
        <f>IF('Peaker Keys'!$B$31=1,H7139,I7139)</f>
        <v>0</v>
      </c>
    </row>
    <row r="7140" spans="1:10" x14ac:dyDescent="0.25">
      <c r="A7140">
        <v>7134</v>
      </c>
      <c r="B7140">
        <v>0</v>
      </c>
      <c r="C7140">
        <v>95.5</v>
      </c>
      <c r="D7140">
        <f>MOD(A7140-1+'Peaker Keys'!$B$7,'Peaker Keys'!$B$5)</f>
        <v>7157</v>
      </c>
      <c r="E7140">
        <f>INT(D7140/'Peaker Keys'!$B$6)+1</f>
        <v>299</v>
      </c>
      <c r="F7140">
        <f>MOD(D7140,'Peaker Keys'!$B$6)</f>
        <v>5</v>
      </c>
      <c r="G7140" t="str">
        <f>VLOOKUP(E7140,Clustering!$A$6:$B$370,2,FALSE)</f>
        <v>Summer</v>
      </c>
      <c r="H7140">
        <f>IF('Peaker Keys'!$B$29&gt;0,MAX(0,MIN('Peaker Keys'!$B$10,B7140/'Peaker Keys'!$B$29)),0)</f>
        <v>0</v>
      </c>
      <c r="I7140">
        <f>MAX(0,MIN('Peaker Keys'!$B$10,C7140/'Peaker Keys'!$B$30))</f>
        <v>7.9998927763062441E-4</v>
      </c>
      <c r="J7140">
        <f>IF('Peaker Keys'!$B$31=1,H7140,I7140)</f>
        <v>0</v>
      </c>
    </row>
    <row r="7141" spans="1:10" x14ac:dyDescent="0.25">
      <c r="A7141">
        <v>7135</v>
      </c>
      <c r="B7141">
        <v>0</v>
      </c>
      <c r="C7141">
        <v>95.5</v>
      </c>
      <c r="D7141">
        <f>MOD(A7141-1+'Peaker Keys'!$B$7,'Peaker Keys'!$B$5)</f>
        <v>7158</v>
      </c>
      <c r="E7141">
        <f>INT(D7141/'Peaker Keys'!$B$6)+1</f>
        <v>299</v>
      </c>
      <c r="F7141">
        <f>MOD(D7141,'Peaker Keys'!$B$6)</f>
        <v>6</v>
      </c>
      <c r="G7141" t="str">
        <f>VLOOKUP(E7141,Clustering!$A$6:$B$370,2,FALSE)</f>
        <v>Summer</v>
      </c>
      <c r="H7141">
        <f>IF('Peaker Keys'!$B$29&gt;0,MAX(0,MIN('Peaker Keys'!$B$10,B7141/'Peaker Keys'!$B$29)),0)</f>
        <v>0</v>
      </c>
      <c r="I7141">
        <f>MAX(0,MIN('Peaker Keys'!$B$10,C7141/'Peaker Keys'!$B$30))</f>
        <v>7.9998927763062441E-4</v>
      </c>
      <c r="J7141">
        <f>IF('Peaker Keys'!$B$31=1,H7141,I7141)</f>
        <v>0</v>
      </c>
    </row>
    <row r="7142" spans="1:10" x14ac:dyDescent="0.25">
      <c r="A7142">
        <v>7136</v>
      </c>
      <c r="B7142">
        <v>0</v>
      </c>
      <c r="C7142">
        <v>159.1</v>
      </c>
      <c r="D7142">
        <f>MOD(A7142-1+'Peaker Keys'!$B$7,'Peaker Keys'!$B$5)</f>
        <v>7159</v>
      </c>
      <c r="E7142">
        <f>INT(D7142/'Peaker Keys'!$B$6)+1</f>
        <v>299</v>
      </c>
      <c r="F7142">
        <f>MOD(D7142,'Peaker Keys'!$B$6)</f>
        <v>7</v>
      </c>
      <c r="G7142" t="str">
        <f>VLOOKUP(E7142,Clustering!$A$6:$B$370,2,FALSE)</f>
        <v>Summer</v>
      </c>
      <c r="H7142">
        <f>IF('Peaker Keys'!$B$29&gt;0,MAX(0,MIN('Peaker Keys'!$B$10,B7142/'Peaker Keys'!$B$29)),0)</f>
        <v>0</v>
      </c>
      <c r="I7142">
        <f>MAX(0,MIN('Peaker Keys'!$B$10,C7142/'Peaker Keys'!$B$30))</f>
        <v>1.3327570059793962E-3</v>
      </c>
      <c r="J7142">
        <f>IF('Peaker Keys'!$B$31=1,H7142,I7142)</f>
        <v>0</v>
      </c>
    </row>
    <row r="7143" spans="1:10" x14ac:dyDescent="0.25">
      <c r="A7143">
        <v>7137</v>
      </c>
      <c r="B7143">
        <v>0</v>
      </c>
      <c r="C7143">
        <v>95.5</v>
      </c>
      <c r="D7143">
        <f>MOD(A7143-1+'Peaker Keys'!$B$7,'Peaker Keys'!$B$5)</f>
        <v>7160</v>
      </c>
      <c r="E7143">
        <f>INT(D7143/'Peaker Keys'!$B$6)+1</f>
        <v>299</v>
      </c>
      <c r="F7143">
        <f>MOD(D7143,'Peaker Keys'!$B$6)</f>
        <v>8</v>
      </c>
      <c r="G7143" t="str">
        <f>VLOOKUP(E7143,Clustering!$A$6:$B$370,2,FALSE)</f>
        <v>Summer</v>
      </c>
      <c r="H7143">
        <f>IF('Peaker Keys'!$B$29&gt;0,MAX(0,MIN('Peaker Keys'!$B$10,B7143/'Peaker Keys'!$B$29)),0)</f>
        <v>0</v>
      </c>
      <c r="I7143">
        <f>MAX(0,MIN('Peaker Keys'!$B$10,C7143/'Peaker Keys'!$B$30))</f>
        <v>7.9998927763062441E-4</v>
      </c>
      <c r="J7143">
        <f>IF('Peaker Keys'!$B$31=1,H7143,I7143)</f>
        <v>0</v>
      </c>
    </row>
    <row r="7144" spans="1:10" x14ac:dyDescent="0.25">
      <c r="A7144">
        <v>7138</v>
      </c>
      <c r="B7144">
        <v>0</v>
      </c>
      <c r="C7144">
        <v>95.5</v>
      </c>
      <c r="D7144">
        <f>MOD(A7144-1+'Peaker Keys'!$B$7,'Peaker Keys'!$B$5)</f>
        <v>7161</v>
      </c>
      <c r="E7144">
        <f>INT(D7144/'Peaker Keys'!$B$6)+1</f>
        <v>299</v>
      </c>
      <c r="F7144">
        <f>MOD(D7144,'Peaker Keys'!$B$6)</f>
        <v>9</v>
      </c>
      <c r="G7144" t="str">
        <f>VLOOKUP(E7144,Clustering!$A$6:$B$370,2,FALSE)</f>
        <v>Summer</v>
      </c>
      <c r="H7144">
        <f>IF('Peaker Keys'!$B$29&gt;0,MAX(0,MIN('Peaker Keys'!$B$10,B7144/'Peaker Keys'!$B$29)),0)</f>
        <v>0</v>
      </c>
      <c r="I7144">
        <f>MAX(0,MIN('Peaker Keys'!$B$10,C7144/'Peaker Keys'!$B$30))</f>
        <v>7.9998927763062441E-4</v>
      </c>
      <c r="J7144">
        <f>IF('Peaker Keys'!$B$31=1,H7144,I7144)</f>
        <v>0</v>
      </c>
    </row>
    <row r="7145" spans="1:10" x14ac:dyDescent="0.25">
      <c r="A7145">
        <v>7139</v>
      </c>
      <c r="B7145">
        <v>0</v>
      </c>
      <c r="C7145">
        <v>100.2</v>
      </c>
      <c r="D7145">
        <f>MOD(A7145-1+'Peaker Keys'!$B$7,'Peaker Keys'!$B$5)</f>
        <v>7162</v>
      </c>
      <c r="E7145">
        <f>INT(D7145/'Peaker Keys'!$B$6)+1</f>
        <v>299</v>
      </c>
      <c r="F7145">
        <f>MOD(D7145,'Peaker Keys'!$B$6)</f>
        <v>10</v>
      </c>
      <c r="G7145" t="str">
        <f>VLOOKUP(E7145,Clustering!$A$6:$B$370,2,FALSE)</f>
        <v>Summer</v>
      </c>
      <c r="H7145">
        <f>IF('Peaker Keys'!$B$29&gt;0,MAX(0,MIN('Peaker Keys'!$B$10,B7145/'Peaker Keys'!$B$29)),0)</f>
        <v>0</v>
      </c>
      <c r="I7145">
        <f>MAX(0,MIN('Peaker Keys'!$B$10,C7145/'Peaker Keys'!$B$30))</f>
        <v>8.393604776815557E-4</v>
      </c>
      <c r="J7145">
        <f>IF('Peaker Keys'!$B$31=1,H7145,I7145)</f>
        <v>0</v>
      </c>
    </row>
    <row r="7146" spans="1:10" x14ac:dyDescent="0.25">
      <c r="A7146">
        <v>7140</v>
      </c>
      <c r="B7146">
        <v>0</v>
      </c>
      <c r="C7146">
        <v>159.1</v>
      </c>
      <c r="D7146">
        <f>MOD(A7146-1+'Peaker Keys'!$B$7,'Peaker Keys'!$B$5)</f>
        <v>7163</v>
      </c>
      <c r="E7146">
        <f>INT(D7146/'Peaker Keys'!$B$6)+1</f>
        <v>299</v>
      </c>
      <c r="F7146">
        <f>MOD(D7146,'Peaker Keys'!$B$6)</f>
        <v>11</v>
      </c>
      <c r="G7146" t="str">
        <f>VLOOKUP(E7146,Clustering!$A$6:$B$370,2,FALSE)</f>
        <v>Summer</v>
      </c>
      <c r="H7146">
        <f>IF('Peaker Keys'!$B$29&gt;0,MAX(0,MIN('Peaker Keys'!$B$10,B7146/'Peaker Keys'!$B$29)),0)</f>
        <v>0</v>
      </c>
      <c r="I7146">
        <f>MAX(0,MIN('Peaker Keys'!$B$10,C7146/'Peaker Keys'!$B$30))</f>
        <v>1.3327570059793962E-3</v>
      </c>
      <c r="J7146">
        <f>IF('Peaker Keys'!$B$31=1,H7146,I7146)</f>
        <v>0</v>
      </c>
    </row>
    <row r="7147" spans="1:10" x14ac:dyDescent="0.25">
      <c r="A7147">
        <v>7141</v>
      </c>
      <c r="B7147">
        <v>0</v>
      </c>
      <c r="C7147">
        <v>159.1</v>
      </c>
      <c r="D7147">
        <f>MOD(A7147-1+'Peaker Keys'!$B$7,'Peaker Keys'!$B$5)</f>
        <v>7164</v>
      </c>
      <c r="E7147">
        <f>INT(D7147/'Peaker Keys'!$B$6)+1</f>
        <v>299</v>
      </c>
      <c r="F7147">
        <f>MOD(D7147,'Peaker Keys'!$B$6)</f>
        <v>12</v>
      </c>
      <c r="G7147" t="str">
        <f>VLOOKUP(E7147,Clustering!$A$6:$B$370,2,FALSE)</f>
        <v>Summer</v>
      </c>
      <c r="H7147">
        <f>IF('Peaker Keys'!$B$29&gt;0,MAX(0,MIN('Peaker Keys'!$B$10,B7147/'Peaker Keys'!$B$29)),0)</f>
        <v>0</v>
      </c>
      <c r="I7147">
        <f>MAX(0,MIN('Peaker Keys'!$B$10,C7147/'Peaker Keys'!$B$30))</f>
        <v>1.3327570059793962E-3</v>
      </c>
      <c r="J7147">
        <f>IF('Peaker Keys'!$B$31=1,H7147,I7147)</f>
        <v>0</v>
      </c>
    </row>
    <row r="7148" spans="1:10" x14ac:dyDescent="0.25">
      <c r="A7148">
        <v>7142</v>
      </c>
      <c r="B7148">
        <v>0</v>
      </c>
      <c r="C7148">
        <v>95.5</v>
      </c>
      <c r="D7148">
        <f>MOD(A7148-1+'Peaker Keys'!$B$7,'Peaker Keys'!$B$5)</f>
        <v>7165</v>
      </c>
      <c r="E7148">
        <f>INT(D7148/'Peaker Keys'!$B$6)+1</f>
        <v>299</v>
      </c>
      <c r="F7148">
        <f>MOD(D7148,'Peaker Keys'!$B$6)</f>
        <v>13</v>
      </c>
      <c r="G7148" t="str">
        <f>VLOOKUP(E7148,Clustering!$A$6:$B$370,2,FALSE)</f>
        <v>Summer</v>
      </c>
      <c r="H7148">
        <f>IF('Peaker Keys'!$B$29&gt;0,MAX(0,MIN('Peaker Keys'!$B$10,B7148/'Peaker Keys'!$B$29)),0)</f>
        <v>0</v>
      </c>
      <c r="I7148">
        <f>MAX(0,MIN('Peaker Keys'!$B$10,C7148/'Peaker Keys'!$B$30))</f>
        <v>7.9998927763062441E-4</v>
      </c>
      <c r="J7148">
        <f>IF('Peaker Keys'!$B$31=1,H7148,I7148)</f>
        <v>0</v>
      </c>
    </row>
    <row r="7149" spans="1:10" x14ac:dyDescent="0.25">
      <c r="A7149">
        <v>7143</v>
      </c>
      <c r="B7149">
        <v>0</v>
      </c>
      <c r="C7149">
        <v>159.1</v>
      </c>
      <c r="D7149">
        <f>MOD(A7149-1+'Peaker Keys'!$B$7,'Peaker Keys'!$B$5)</f>
        <v>7166</v>
      </c>
      <c r="E7149">
        <f>INT(D7149/'Peaker Keys'!$B$6)+1</f>
        <v>299</v>
      </c>
      <c r="F7149">
        <f>MOD(D7149,'Peaker Keys'!$B$6)</f>
        <v>14</v>
      </c>
      <c r="G7149" t="str">
        <f>VLOOKUP(E7149,Clustering!$A$6:$B$370,2,FALSE)</f>
        <v>Summer</v>
      </c>
      <c r="H7149">
        <f>IF('Peaker Keys'!$B$29&gt;0,MAX(0,MIN('Peaker Keys'!$B$10,B7149/'Peaker Keys'!$B$29)),0)</f>
        <v>0</v>
      </c>
      <c r="I7149">
        <f>MAX(0,MIN('Peaker Keys'!$B$10,C7149/'Peaker Keys'!$B$30))</f>
        <v>1.3327570059793962E-3</v>
      </c>
      <c r="J7149">
        <f>IF('Peaker Keys'!$B$31=1,H7149,I7149)</f>
        <v>0</v>
      </c>
    </row>
    <row r="7150" spans="1:10" x14ac:dyDescent="0.25">
      <c r="A7150">
        <v>7144</v>
      </c>
      <c r="B7150">
        <v>0</v>
      </c>
      <c r="C7150">
        <v>159.1</v>
      </c>
      <c r="D7150">
        <f>MOD(A7150-1+'Peaker Keys'!$B$7,'Peaker Keys'!$B$5)</f>
        <v>7167</v>
      </c>
      <c r="E7150">
        <f>INT(D7150/'Peaker Keys'!$B$6)+1</f>
        <v>299</v>
      </c>
      <c r="F7150">
        <f>MOD(D7150,'Peaker Keys'!$B$6)</f>
        <v>15</v>
      </c>
      <c r="G7150" t="str">
        <f>VLOOKUP(E7150,Clustering!$A$6:$B$370,2,FALSE)</f>
        <v>Summer</v>
      </c>
      <c r="H7150">
        <f>IF('Peaker Keys'!$B$29&gt;0,MAX(0,MIN('Peaker Keys'!$B$10,B7150/'Peaker Keys'!$B$29)),0)</f>
        <v>0</v>
      </c>
      <c r="I7150">
        <f>MAX(0,MIN('Peaker Keys'!$B$10,C7150/'Peaker Keys'!$B$30))</f>
        <v>1.3327570059793962E-3</v>
      </c>
      <c r="J7150">
        <f>IF('Peaker Keys'!$B$31=1,H7150,I7150)</f>
        <v>0</v>
      </c>
    </row>
    <row r="7151" spans="1:10" x14ac:dyDescent="0.25">
      <c r="A7151">
        <v>7145</v>
      </c>
      <c r="B7151">
        <v>0</v>
      </c>
      <c r="C7151">
        <v>159.1</v>
      </c>
      <c r="D7151">
        <f>MOD(A7151-1+'Peaker Keys'!$B$7,'Peaker Keys'!$B$5)</f>
        <v>7168</v>
      </c>
      <c r="E7151">
        <f>INT(D7151/'Peaker Keys'!$B$6)+1</f>
        <v>299</v>
      </c>
      <c r="F7151">
        <f>MOD(D7151,'Peaker Keys'!$B$6)</f>
        <v>16</v>
      </c>
      <c r="G7151" t="str">
        <f>VLOOKUP(E7151,Clustering!$A$6:$B$370,2,FALSE)</f>
        <v>Summer</v>
      </c>
      <c r="H7151">
        <f>IF('Peaker Keys'!$B$29&gt;0,MAX(0,MIN('Peaker Keys'!$B$10,B7151/'Peaker Keys'!$B$29)),0)</f>
        <v>0</v>
      </c>
      <c r="I7151">
        <f>MAX(0,MIN('Peaker Keys'!$B$10,C7151/'Peaker Keys'!$B$30))</f>
        <v>1.3327570059793962E-3</v>
      </c>
      <c r="J7151">
        <f>IF('Peaker Keys'!$B$31=1,H7151,I7151)</f>
        <v>0</v>
      </c>
    </row>
    <row r="7152" spans="1:10" x14ac:dyDescent="0.25">
      <c r="A7152">
        <v>7146</v>
      </c>
      <c r="B7152">
        <v>0</v>
      </c>
      <c r="C7152">
        <v>1045.5999999999999</v>
      </c>
      <c r="D7152">
        <f>MOD(A7152-1+'Peaker Keys'!$B$7,'Peaker Keys'!$B$5)</f>
        <v>7169</v>
      </c>
      <c r="E7152">
        <f>INT(D7152/'Peaker Keys'!$B$6)+1</f>
        <v>299</v>
      </c>
      <c r="F7152">
        <f>MOD(D7152,'Peaker Keys'!$B$6)</f>
        <v>17</v>
      </c>
      <c r="G7152" t="str">
        <f>VLOOKUP(E7152,Clustering!$A$6:$B$370,2,FALSE)</f>
        <v>Summer</v>
      </c>
      <c r="H7152">
        <f>IF('Peaker Keys'!$B$29&gt;0,MAX(0,MIN('Peaker Keys'!$B$10,B7152/'Peaker Keys'!$B$29)),0)</f>
        <v>0</v>
      </c>
      <c r="I7152">
        <f>MAX(0,MIN('Peaker Keys'!$B$10,C7152/'Peaker Keys'!$B$30))</f>
        <v>8.7588354836710038E-3</v>
      </c>
      <c r="J7152">
        <f>IF('Peaker Keys'!$B$31=1,H7152,I7152)</f>
        <v>0</v>
      </c>
    </row>
    <row r="7153" spans="1:10" x14ac:dyDescent="0.25">
      <c r="A7153">
        <v>7147</v>
      </c>
      <c r="B7153">
        <v>0</v>
      </c>
      <c r="C7153">
        <v>2681.6</v>
      </c>
      <c r="D7153">
        <f>MOD(A7153-1+'Peaker Keys'!$B$7,'Peaker Keys'!$B$5)</f>
        <v>7170</v>
      </c>
      <c r="E7153">
        <f>INT(D7153/'Peaker Keys'!$B$6)+1</f>
        <v>299</v>
      </c>
      <c r="F7153">
        <f>MOD(D7153,'Peaker Keys'!$B$6)</f>
        <v>18</v>
      </c>
      <c r="G7153" t="str">
        <f>VLOOKUP(E7153,Clustering!$A$6:$B$370,2,FALSE)</f>
        <v>Summer</v>
      </c>
      <c r="H7153">
        <f>IF('Peaker Keys'!$B$29&gt;0,MAX(0,MIN('Peaker Keys'!$B$10,B7153/'Peaker Keys'!$B$29)),0)</f>
        <v>0</v>
      </c>
      <c r="I7153">
        <f>MAX(0,MIN('Peaker Keys'!$B$10,C7153/'Peaker Keys'!$B$30))</f>
        <v>2.2463363841824947E-2</v>
      </c>
      <c r="J7153">
        <f>IF('Peaker Keys'!$B$31=1,H7153,I7153)</f>
        <v>0</v>
      </c>
    </row>
    <row r="7154" spans="1:10" x14ac:dyDescent="0.25">
      <c r="A7154">
        <v>7148</v>
      </c>
      <c r="B7154">
        <v>0</v>
      </c>
      <c r="C7154">
        <v>1145.5999999999999</v>
      </c>
      <c r="D7154">
        <f>MOD(A7154-1+'Peaker Keys'!$B$7,'Peaker Keys'!$B$5)</f>
        <v>7171</v>
      </c>
      <c r="E7154">
        <f>INT(D7154/'Peaker Keys'!$B$6)+1</f>
        <v>299</v>
      </c>
      <c r="F7154">
        <f>MOD(D7154,'Peaker Keys'!$B$6)</f>
        <v>19</v>
      </c>
      <c r="G7154" t="str">
        <f>VLOOKUP(E7154,Clustering!$A$6:$B$370,2,FALSE)</f>
        <v>Summer</v>
      </c>
      <c r="H7154">
        <f>IF('Peaker Keys'!$B$29&gt;0,MAX(0,MIN('Peaker Keys'!$B$10,B7154/'Peaker Keys'!$B$29)),0)</f>
        <v>0</v>
      </c>
      <c r="I7154">
        <f>MAX(0,MIN('Peaker Keys'!$B$10,C7154/'Peaker Keys'!$B$30))</f>
        <v>9.5965205911376257E-3</v>
      </c>
      <c r="J7154">
        <f>IF('Peaker Keys'!$B$31=1,H7154,I7154)</f>
        <v>0</v>
      </c>
    </row>
    <row r="7155" spans="1:10" x14ac:dyDescent="0.25">
      <c r="A7155">
        <v>7149</v>
      </c>
      <c r="B7155">
        <v>0</v>
      </c>
      <c r="C7155">
        <v>1143.3</v>
      </c>
      <c r="D7155">
        <f>MOD(A7155-1+'Peaker Keys'!$B$7,'Peaker Keys'!$B$5)</f>
        <v>7172</v>
      </c>
      <c r="E7155">
        <f>INT(D7155/'Peaker Keys'!$B$6)+1</f>
        <v>299</v>
      </c>
      <c r="F7155">
        <f>MOD(D7155,'Peaker Keys'!$B$6)</f>
        <v>20</v>
      </c>
      <c r="G7155" t="str">
        <f>VLOOKUP(E7155,Clustering!$A$6:$B$370,2,FALSE)</f>
        <v>Summer</v>
      </c>
      <c r="H7155">
        <f>IF('Peaker Keys'!$B$29&gt;0,MAX(0,MIN('Peaker Keys'!$B$10,B7155/'Peaker Keys'!$B$29)),0)</f>
        <v>0</v>
      </c>
      <c r="I7155">
        <f>MAX(0,MIN('Peaker Keys'!$B$10,C7155/'Peaker Keys'!$B$30))</f>
        <v>9.5772538336658941E-3</v>
      </c>
      <c r="J7155">
        <f>IF('Peaker Keys'!$B$31=1,H7155,I7155)</f>
        <v>0</v>
      </c>
    </row>
    <row r="7156" spans="1:10" x14ac:dyDescent="0.25">
      <c r="A7156">
        <v>7150</v>
      </c>
      <c r="B7156">
        <v>0</v>
      </c>
      <c r="C7156">
        <v>159.1</v>
      </c>
      <c r="D7156">
        <f>MOD(A7156-1+'Peaker Keys'!$B$7,'Peaker Keys'!$B$5)</f>
        <v>7173</v>
      </c>
      <c r="E7156">
        <f>INT(D7156/'Peaker Keys'!$B$6)+1</f>
        <v>299</v>
      </c>
      <c r="F7156">
        <f>MOD(D7156,'Peaker Keys'!$B$6)</f>
        <v>21</v>
      </c>
      <c r="G7156" t="str">
        <f>VLOOKUP(E7156,Clustering!$A$6:$B$370,2,FALSE)</f>
        <v>Summer</v>
      </c>
      <c r="H7156">
        <f>IF('Peaker Keys'!$B$29&gt;0,MAX(0,MIN('Peaker Keys'!$B$10,B7156/'Peaker Keys'!$B$29)),0)</f>
        <v>0</v>
      </c>
      <c r="I7156">
        <f>MAX(0,MIN('Peaker Keys'!$B$10,C7156/'Peaker Keys'!$B$30))</f>
        <v>1.3327570059793962E-3</v>
      </c>
      <c r="J7156">
        <f>IF('Peaker Keys'!$B$31=1,H7156,I7156)</f>
        <v>0</v>
      </c>
    </row>
    <row r="7157" spans="1:10" x14ac:dyDescent="0.25">
      <c r="A7157">
        <v>7151</v>
      </c>
      <c r="B7157">
        <v>0</v>
      </c>
      <c r="C7157">
        <v>159.1</v>
      </c>
      <c r="D7157">
        <f>MOD(A7157-1+'Peaker Keys'!$B$7,'Peaker Keys'!$B$5)</f>
        <v>7174</v>
      </c>
      <c r="E7157">
        <f>INT(D7157/'Peaker Keys'!$B$6)+1</f>
        <v>299</v>
      </c>
      <c r="F7157">
        <f>MOD(D7157,'Peaker Keys'!$B$6)</f>
        <v>22</v>
      </c>
      <c r="G7157" t="str">
        <f>VLOOKUP(E7157,Clustering!$A$6:$B$370,2,FALSE)</f>
        <v>Summer</v>
      </c>
      <c r="H7157">
        <f>IF('Peaker Keys'!$B$29&gt;0,MAX(0,MIN('Peaker Keys'!$B$10,B7157/'Peaker Keys'!$B$29)),0)</f>
        <v>0</v>
      </c>
      <c r="I7157">
        <f>MAX(0,MIN('Peaker Keys'!$B$10,C7157/'Peaker Keys'!$B$30))</f>
        <v>1.3327570059793962E-3</v>
      </c>
      <c r="J7157">
        <f>IF('Peaker Keys'!$B$31=1,H7157,I7157)</f>
        <v>0</v>
      </c>
    </row>
    <row r="7158" spans="1:10" x14ac:dyDescent="0.25">
      <c r="A7158">
        <v>7152</v>
      </c>
      <c r="B7158">
        <v>0</v>
      </c>
      <c r="C7158">
        <v>109.4</v>
      </c>
      <c r="D7158">
        <f>MOD(A7158-1+'Peaker Keys'!$B$7,'Peaker Keys'!$B$5)</f>
        <v>7175</v>
      </c>
      <c r="E7158">
        <f>INT(D7158/'Peaker Keys'!$B$6)+1</f>
        <v>299</v>
      </c>
      <c r="F7158">
        <f>MOD(D7158,'Peaker Keys'!$B$6)</f>
        <v>23</v>
      </c>
      <c r="G7158" t="str">
        <f>VLOOKUP(E7158,Clustering!$A$6:$B$370,2,FALSE)</f>
        <v>Summer</v>
      </c>
      <c r="H7158">
        <f>IF('Peaker Keys'!$B$29&gt;0,MAX(0,MIN('Peaker Keys'!$B$10,B7158/'Peaker Keys'!$B$29)),0)</f>
        <v>0</v>
      </c>
      <c r="I7158">
        <f>MAX(0,MIN('Peaker Keys'!$B$10,C7158/'Peaker Keys'!$B$30))</f>
        <v>9.164275075684849E-4</v>
      </c>
      <c r="J7158">
        <f>IF('Peaker Keys'!$B$31=1,H7158,I7158)</f>
        <v>0</v>
      </c>
    </row>
    <row r="7159" spans="1:10" x14ac:dyDescent="0.25">
      <c r="A7159">
        <v>7153</v>
      </c>
      <c r="B7159">
        <v>0</v>
      </c>
      <c r="C7159">
        <v>95.5</v>
      </c>
      <c r="D7159">
        <f>MOD(A7159-1+'Peaker Keys'!$B$7,'Peaker Keys'!$B$5)</f>
        <v>7176</v>
      </c>
      <c r="E7159">
        <f>INT(D7159/'Peaker Keys'!$B$6)+1</f>
        <v>300</v>
      </c>
      <c r="F7159">
        <f>MOD(D7159,'Peaker Keys'!$B$6)</f>
        <v>0</v>
      </c>
      <c r="G7159" t="str">
        <f>VLOOKUP(E7159,Clustering!$A$6:$B$370,2,FALSE)</f>
        <v>Winter</v>
      </c>
      <c r="H7159">
        <f>IF('Peaker Keys'!$B$29&gt;0,MAX(0,MIN('Peaker Keys'!$B$10,B7159/'Peaker Keys'!$B$29)),0)</f>
        <v>0</v>
      </c>
      <c r="I7159">
        <f>MAX(0,MIN('Peaker Keys'!$B$10,C7159/'Peaker Keys'!$B$30))</f>
        <v>7.9998927763062441E-4</v>
      </c>
      <c r="J7159">
        <f>IF('Peaker Keys'!$B$31=1,H7159,I7159)</f>
        <v>0</v>
      </c>
    </row>
    <row r="7160" spans="1:10" x14ac:dyDescent="0.25">
      <c r="A7160">
        <v>7154</v>
      </c>
      <c r="B7160">
        <v>0</v>
      </c>
      <c r="C7160">
        <v>95.5</v>
      </c>
      <c r="D7160">
        <f>MOD(A7160-1+'Peaker Keys'!$B$7,'Peaker Keys'!$B$5)</f>
        <v>7177</v>
      </c>
      <c r="E7160">
        <f>INT(D7160/'Peaker Keys'!$B$6)+1</f>
        <v>300</v>
      </c>
      <c r="F7160">
        <f>MOD(D7160,'Peaker Keys'!$B$6)</f>
        <v>1</v>
      </c>
      <c r="G7160" t="str">
        <f>VLOOKUP(E7160,Clustering!$A$6:$B$370,2,FALSE)</f>
        <v>Winter</v>
      </c>
      <c r="H7160">
        <f>IF('Peaker Keys'!$B$29&gt;0,MAX(0,MIN('Peaker Keys'!$B$10,B7160/'Peaker Keys'!$B$29)),0)</f>
        <v>0</v>
      </c>
      <c r="I7160">
        <f>MAX(0,MIN('Peaker Keys'!$B$10,C7160/'Peaker Keys'!$B$30))</f>
        <v>7.9998927763062441E-4</v>
      </c>
      <c r="J7160">
        <f>IF('Peaker Keys'!$B$31=1,H7160,I7160)</f>
        <v>0</v>
      </c>
    </row>
    <row r="7161" spans="1:10" x14ac:dyDescent="0.25">
      <c r="A7161">
        <v>7155</v>
      </c>
      <c r="B7161">
        <v>0</v>
      </c>
      <c r="C7161">
        <v>95.5</v>
      </c>
      <c r="D7161">
        <f>MOD(A7161-1+'Peaker Keys'!$B$7,'Peaker Keys'!$B$5)</f>
        <v>7178</v>
      </c>
      <c r="E7161">
        <f>INT(D7161/'Peaker Keys'!$B$6)+1</f>
        <v>300</v>
      </c>
      <c r="F7161">
        <f>MOD(D7161,'Peaker Keys'!$B$6)</f>
        <v>2</v>
      </c>
      <c r="G7161" t="str">
        <f>VLOOKUP(E7161,Clustering!$A$6:$B$370,2,FALSE)</f>
        <v>Winter</v>
      </c>
      <c r="H7161">
        <f>IF('Peaker Keys'!$B$29&gt;0,MAX(0,MIN('Peaker Keys'!$B$10,B7161/'Peaker Keys'!$B$29)),0)</f>
        <v>0</v>
      </c>
      <c r="I7161">
        <f>MAX(0,MIN('Peaker Keys'!$B$10,C7161/'Peaker Keys'!$B$30))</f>
        <v>7.9998927763062441E-4</v>
      </c>
      <c r="J7161">
        <f>IF('Peaker Keys'!$B$31=1,H7161,I7161)</f>
        <v>0</v>
      </c>
    </row>
    <row r="7162" spans="1:10" x14ac:dyDescent="0.25">
      <c r="A7162">
        <v>7156</v>
      </c>
      <c r="B7162">
        <v>0</v>
      </c>
      <c r="C7162">
        <v>95.5</v>
      </c>
      <c r="D7162">
        <f>MOD(A7162-1+'Peaker Keys'!$B$7,'Peaker Keys'!$B$5)</f>
        <v>7179</v>
      </c>
      <c r="E7162">
        <f>INT(D7162/'Peaker Keys'!$B$6)+1</f>
        <v>300</v>
      </c>
      <c r="F7162">
        <f>MOD(D7162,'Peaker Keys'!$B$6)</f>
        <v>3</v>
      </c>
      <c r="G7162" t="str">
        <f>VLOOKUP(E7162,Clustering!$A$6:$B$370,2,FALSE)</f>
        <v>Winter</v>
      </c>
      <c r="H7162">
        <f>IF('Peaker Keys'!$B$29&gt;0,MAX(0,MIN('Peaker Keys'!$B$10,B7162/'Peaker Keys'!$B$29)),0)</f>
        <v>0</v>
      </c>
      <c r="I7162">
        <f>MAX(0,MIN('Peaker Keys'!$B$10,C7162/'Peaker Keys'!$B$30))</f>
        <v>7.9998927763062441E-4</v>
      </c>
      <c r="J7162">
        <f>IF('Peaker Keys'!$B$31=1,H7162,I7162)</f>
        <v>0</v>
      </c>
    </row>
    <row r="7163" spans="1:10" x14ac:dyDescent="0.25">
      <c r="A7163">
        <v>7157</v>
      </c>
      <c r="B7163">
        <v>0</v>
      </c>
      <c r="C7163">
        <v>95.5</v>
      </c>
      <c r="D7163">
        <f>MOD(A7163-1+'Peaker Keys'!$B$7,'Peaker Keys'!$B$5)</f>
        <v>7180</v>
      </c>
      <c r="E7163">
        <f>INT(D7163/'Peaker Keys'!$B$6)+1</f>
        <v>300</v>
      </c>
      <c r="F7163">
        <f>MOD(D7163,'Peaker Keys'!$B$6)</f>
        <v>4</v>
      </c>
      <c r="G7163" t="str">
        <f>VLOOKUP(E7163,Clustering!$A$6:$B$370,2,FALSE)</f>
        <v>Winter</v>
      </c>
      <c r="H7163">
        <f>IF('Peaker Keys'!$B$29&gt;0,MAX(0,MIN('Peaker Keys'!$B$10,B7163/'Peaker Keys'!$B$29)),0)</f>
        <v>0</v>
      </c>
      <c r="I7163">
        <f>MAX(0,MIN('Peaker Keys'!$B$10,C7163/'Peaker Keys'!$B$30))</f>
        <v>7.9998927763062441E-4</v>
      </c>
      <c r="J7163">
        <f>IF('Peaker Keys'!$B$31=1,H7163,I7163)</f>
        <v>0</v>
      </c>
    </row>
    <row r="7164" spans="1:10" x14ac:dyDescent="0.25">
      <c r="A7164">
        <v>7158</v>
      </c>
      <c r="B7164">
        <v>0</v>
      </c>
      <c r="C7164">
        <v>95.5</v>
      </c>
      <c r="D7164">
        <f>MOD(A7164-1+'Peaker Keys'!$B$7,'Peaker Keys'!$B$5)</f>
        <v>7181</v>
      </c>
      <c r="E7164">
        <f>INT(D7164/'Peaker Keys'!$B$6)+1</f>
        <v>300</v>
      </c>
      <c r="F7164">
        <f>MOD(D7164,'Peaker Keys'!$B$6)</f>
        <v>5</v>
      </c>
      <c r="G7164" t="str">
        <f>VLOOKUP(E7164,Clustering!$A$6:$B$370,2,FALSE)</f>
        <v>Winter</v>
      </c>
      <c r="H7164">
        <f>IF('Peaker Keys'!$B$29&gt;0,MAX(0,MIN('Peaker Keys'!$B$10,B7164/'Peaker Keys'!$B$29)),0)</f>
        <v>0</v>
      </c>
      <c r="I7164">
        <f>MAX(0,MIN('Peaker Keys'!$B$10,C7164/'Peaker Keys'!$B$30))</f>
        <v>7.9998927763062441E-4</v>
      </c>
      <c r="J7164">
        <f>IF('Peaker Keys'!$B$31=1,H7164,I7164)</f>
        <v>0</v>
      </c>
    </row>
    <row r="7165" spans="1:10" x14ac:dyDescent="0.25">
      <c r="A7165">
        <v>7159</v>
      </c>
      <c r="B7165">
        <v>0</v>
      </c>
      <c r="C7165">
        <v>95.5</v>
      </c>
      <c r="D7165">
        <f>MOD(A7165-1+'Peaker Keys'!$B$7,'Peaker Keys'!$B$5)</f>
        <v>7182</v>
      </c>
      <c r="E7165">
        <f>INT(D7165/'Peaker Keys'!$B$6)+1</f>
        <v>300</v>
      </c>
      <c r="F7165">
        <f>MOD(D7165,'Peaker Keys'!$B$6)</f>
        <v>6</v>
      </c>
      <c r="G7165" t="str">
        <f>VLOOKUP(E7165,Clustering!$A$6:$B$370,2,FALSE)</f>
        <v>Winter</v>
      </c>
      <c r="H7165">
        <f>IF('Peaker Keys'!$B$29&gt;0,MAX(0,MIN('Peaker Keys'!$B$10,B7165/'Peaker Keys'!$B$29)),0)</f>
        <v>0</v>
      </c>
      <c r="I7165">
        <f>MAX(0,MIN('Peaker Keys'!$B$10,C7165/'Peaker Keys'!$B$30))</f>
        <v>7.9998927763062441E-4</v>
      </c>
      <c r="J7165">
        <f>IF('Peaker Keys'!$B$31=1,H7165,I7165)</f>
        <v>0</v>
      </c>
    </row>
    <row r="7166" spans="1:10" x14ac:dyDescent="0.25">
      <c r="A7166">
        <v>7160</v>
      </c>
      <c r="B7166">
        <v>0</v>
      </c>
      <c r="C7166">
        <v>159.1</v>
      </c>
      <c r="D7166">
        <f>MOD(A7166-1+'Peaker Keys'!$B$7,'Peaker Keys'!$B$5)</f>
        <v>7183</v>
      </c>
      <c r="E7166">
        <f>INT(D7166/'Peaker Keys'!$B$6)+1</f>
        <v>300</v>
      </c>
      <c r="F7166">
        <f>MOD(D7166,'Peaker Keys'!$B$6)</f>
        <v>7</v>
      </c>
      <c r="G7166" t="str">
        <f>VLOOKUP(E7166,Clustering!$A$6:$B$370,2,FALSE)</f>
        <v>Winter</v>
      </c>
      <c r="H7166">
        <f>IF('Peaker Keys'!$B$29&gt;0,MAX(0,MIN('Peaker Keys'!$B$10,B7166/'Peaker Keys'!$B$29)),0)</f>
        <v>0</v>
      </c>
      <c r="I7166">
        <f>MAX(0,MIN('Peaker Keys'!$B$10,C7166/'Peaker Keys'!$B$30))</f>
        <v>1.3327570059793962E-3</v>
      </c>
      <c r="J7166">
        <f>IF('Peaker Keys'!$B$31=1,H7166,I7166)</f>
        <v>0</v>
      </c>
    </row>
    <row r="7167" spans="1:10" x14ac:dyDescent="0.25">
      <c r="A7167">
        <v>7161</v>
      </c>
      <c r="B7167">
        <v>0</v>
      </c>
      <c r="C7167">
        <v>159.1</v>
      </c>
      <c r="D7167">
        <f>MOD(A7167-1+'Peaker Keys'!$B$7,'Peaker Keys'!$B$5)</f>
        <v>7184</v>
      </c>
      <c r="E7167">
        <f>INT(D7167/'Peaker Keys'!$B$6)+1</f>
        <v>300</v>
      </c>
      <c r="F7167">
        <f>MOD(D7167,'Peaker Keys'!$B$6)</f>
        <v>8</v>
      </c>
      <c r="G7167" t="str">
        <f>VLOOKUP(E7167,Clustering!$A$6:$B$370,2,FALSE)</f>
        <v>Winter</v>
      </c>
      <c r="H7167">
        <f>IF('Peaker Keys'!$B$29&gt;0,MAX(0,MIN('Peaker Keys'!$B$10,B7167/'Peaker Keys'!$B$29)),0)</f>
        <v>0</v>
      </c>
      <c r="I7167">
        <f>MAX(0,MIN('Peaker Keys'!$B$10,C7167/'Peaker Keys'!$B$30))</f>
        <v>1.3327570059793962E-3</v>
      </c>
      <c r="J7167">
        <f>IF('Peaker Keys'!$B$31=1,H7167,I7167)</f>
        <v>0</v>
      </c>
    </row>
    <row r="7168" spans="1:10" x14ac:dyDescent="0.25">
      <c r="A7168">
        <v>7162</v>
      </c>
      <c r="B7168">
        <v>0</v>
      </c>
      <c r="C7168">
        <v>111.9</v>
      </c>
      <c r="D7168">
        <f>MOD(A7168-1+'Peaker Keys'!$B$7,'Peaker Keys'!$B$5)</f>
        <v>7185</v>
      </c>
      <c r="E7168">
        <f>INT(D7168/'Peaker Keys'!$B$6)+1</f>
        <v>300</v>
      </c>
      <c r="F7168">
        <f>MOD(D7168,'Peaker Keys'!$B$6)</f>
        <v>9</v>
      </c>
      <c r="G7168" t="str">
        <f>VLOOKUP(E7168,Clustering!$A$6:$B$370,2,FALSE)</f>
        <v>Winter</v>
      </c>
      <c r="H7168">
        <f>IF('Peaker Keys'!$B$29&gt;0,MAX(0,MIN('Peaker Keys'!$B$10,B7168/'Peaker Keys'!$B$29)),0)</f>
        <v>0</v>
      </c>
      <c r="I7168">
        <f>MAX(0,MIN('Peaker Keys'!$B$10,C7168/'Peaker Keys'!$B$30))</f>
        <v>9.3736963525515053E-4</v>
      </c>
      <c r="J7168">
        <f>IF('Peaker Keys'!$B$31=1,H7168,I7168)</f>
        <v>0</v>
      </c>
    </row>
    <row r="7169" spans="1:10" x14ac:dyDescent="0.25">
      <c r="A7169">
        <v>7163</v>
      </c>
      <c r="B7169">
        <v>0</v>
      </c>
      <c r="C7169">
        <v>95.5</v>
      </c>
      <c r="D7169">
        <f>MOD(A7169-1+'Peaker Keys'!$B$7,'Peaker Keys'!$B$5)</f>
        <v>7186</v>
      </c>
      <c r="E7169">
        <f>INT(D7169/'Peaker Keys'!$B$6)+1</f>
        <v>300</v>
      </c>
      <c r="F7169">
        <f>MOD(D7169,'Peaker Keys'!$B$6)</f>
        <v>10</v>
      </c>
      <c r="G7169" t="str">
        <f>VLOOKUP(E7169,Clustering!$A$6:$B$370,2,FALSE)</f>
        <v>Winter</v>
      </c>
      <c r="H7169">
        <f>IF('Peaker Keys'!$B$29&gt;0,MAX(0,MIN('Peaker Keys'!$B$10,B7169/'Peaker Keys'!$B$29)),0)</f>
        <v>0</v>
      </c>
      <c r="I7169">
        <f>MAX(0,MIN('Peaker Keys'!$B$10,C7169/'Peaker Keys'!$B$30))</f>
        <v>7.9998927763062441E-4</v>
      </c>
      <c r="J7169">
        <f>IF('Peaker Keys'!$B$31=1,H7169,I7169)</f>
        <v>0</v>
      </c>
    </row>
    <row r="7170" spans="1:10" x14ac:dyDescent="0.25">
      <c r="A7170">
        <v>7164</v>
      </c>
      <c r="B7170">
        <v>0</v>
      </c>
      <c r="C7170">
        <v>95.5</v>
      </c>
      <c r="D7170">
        <f>MOD(A7170-1+'Peaker Keys'!$B$7,'Peaker Keys'!$B$5)</f>
        <v>7187</v>
      </c>
      <c r="E7170">
        <f>INT(D7170/'Peaker Keys'!$B$6)+1</f>
        <v>300</v>
      </c>
      <c r="F7170">
        <f>MOD(D7170,'Peaker Keys'!$B$6)</f>
        <v>11</v>
      </c>
      <c r="G7170" t="str">
        <f>VLOOKUP(E7170,Clustering!$A$6:$B$370,2,FALSE)</f>
        <v>Winter</v>
      </c>
      <c r="H7170">
        <f>IF('Peaker Keys'!$B$29&gt;0,MAX(0,MIN('Peaker Keys'!$B$10,B7170/'Peaker Keys'!$B$29)),0)</f>
        <v>0</v>
      </c>
      <c r="I7170">
        <f>MAX(0,MIN('Peaker Keys'!$B$10,C7170/'Peaker Keys'!$B$30))</f>
        <v>7.9998927763062441E-4</v>
      </c>
      <c r="J7170">
        <f>IF('Peaker Keys'!$B$31=1,H7170,I7170)</f>
        <v>0</v>
      </c>
    </row>
    <row r="7171" spans="1:10" x14ac:dyDescent="0.25">
      <c r="A7171">
        <v>7165</v>
      </c>
      <c r="B7171">
        <v>0</v>
      </c>
      <c r="C7171">
        <v>109.2</v>
      </c>
      <c r="D7171">
        <f>MOD(A7171-1+'Peaker Keys'!$B$7,'Peaker Keys'!$B$5)</f>
        <v>7188</v>
      </c>
      <c r="E7171">
        <f>INT(D7171/'Peaker Keys'!$B$6)+1</f>
        <v>300</v>
      </c>
      <c r="F7171">
        <f>MOD(D7171,'Peaker Keys'!$B$6)</f>
        <v>12</v>
      </c>
      <c r="G7171" t="str">
        <f>VLOOKUP(E7171,Clustering!$A$6:$B$370,2,FALSE)</f>
        <v>Winter</v>
      </c>
      <c r="H7171">
        <f>IF('Peaker Keys'!$B$29&gt;0,MAX(0,MIN('Peaker Keys'!$B$10,B7171/'Peaker Keys'!$B$29)),0)</f>
        <v>0</v>
      </c>
      <c r="I7171">
        <f>MAX(0,MIN('Peaker Keys'!$B$10,C7171/'Peaker Keys'!$B$30))</f>
        <v>9.1475213735355172E-4</v>
      </c>
      <c r="J7171">
        <f>IF('Peaker Keys'!$B$31=1,H7171,I7171)</f>
        <v>0</v>
      </c>
    </row>
    <row r="7172" spans="1:10" x14ac:dyDescent="0.25">
      <c r="A7172">
        <v>7166</v>
      </c>
      <c r="B7172">
        <v>0</v>
      </c>
      <c r="C7172">
        <v>159.1</v>
      </c>
      <c r="D7172">
        <f>MOD(A7172-1+'Peaker Keys'!$B$7,'Peaker Keys'!$B$5)</f>
        <v>7189</v>
      </c>
      <c r="E7172">
        <f>INT(D7172/'Peaker Keys'!$B$6)+1</f>
        <v>300</v>
      </c>
      <c r="F7172">
        <f>MOD(D7172,'Peaker Keys'!$B$6)</f>
        <v>13</v>
      </c>
      <c r="G7172" t="str">
        <f>VLOOKUP(E7172,Clustering!$A$6:$B$370,2,FALSE)</f>
        <v>Winter</v>
      </c>
      <c r="H7172">
        <f>IF('Peaker Keys'!$B$29&gt;0,MAX(0,MIN('Peaker Keys'!$B$10,B7172/'Peaker Keys'!$B$29)),0)</f>
        <v>0</v>
      </c>
      <c r="I7172">
        <f>MAX(0,MIN('Peaker Keys'!$B$10,C7172/'Peaker Keys'!$B$30))</f>
        <v>1.3327570059793962E-3</v>
      </c>
      <c r="J7172">
        <f>IF('Peaker Keys'!$B$31=1,H7172,I7172)</f>
        <v>0</v>
      </c>
    </row>
    <row r="7173" spans="1:10" x14ac:dyDescent="0.25">
      <c r="A7173">
        <v>7167</v>
      </c>
      <c r="B7173">
        <v>0</v>
      </c>
      <c r="C7173">
        <v>95.5</v>
      </c>
      <c r="D7173">
        <f>MOD(A7173-1+'Peaker Keys'!$B$7,'Peaker Keys'!$B$5)</f>
        <v>7190</v>
      </c>
      <c r="E7173">
        <f>INT(D7173/'Peaker Keys'!$B$6)+1</f>
        <v>300</v>
      </c>
      <c r="F7173">
        <f>MOD(D7173,'Peaker Keys'!$B$6)</f>
        <v>14</v>
      </c>
      <c r="G7173" t="str">
        <f>VLOOKUP(E7173,Clustering!$A$6:$B$370,2,FALSE)</f>
        <v>Winter</v>
      </c>
      <c r="H7173">
        <f>IF('Peaker Keys'!$B$29&gt;0,MAX(0,MIN('Peaker Keys'!$B$10,B7173/'Peaker Keys'!$B$29)),0)</f>
        <v>0</v>
      </c>
      <c r="I7173">
        <f>MAX(0,MIN('Peaker Keys'!$B$10,C7173/'Peaker Keys'!$B$30))</f>
        <v>7.9998927763062441E-4</v>
      </c>
      <c r="J7173">
        <f>IF('Peaker Keys'!$B$31=1,H7173,I7173)</f>
        <v>0</v>
      </c>
    </row>
    <row r="7174" spans="1:10" x14ac:dyDescent="0.25">
      <c r="A7174">
        <v>7168</v>
      </c>
      <c r="B7174">
        <v>0</v>
      </c>
      <c r="C7174">
        <v>100.2</v>
      </c>
      <c r="D7174">
        <f>MOD(A7174-1+'Peaker Keys'!$B$7,'Peaker Keys'!$B$5)</f>
        <v>7191</v>
      </c>
      <c r="E7174">
        <f>INT(D7174/'Peaker Keys'!$B$6)+1</f>
        <v>300</v>
      </c>
      <c r="F7174">
        <f>MOD(D7174,'Peaker Keys'!$B$6)</f>
        <v>15</v>
      </c>
      <c r="G7174" t="str">
        <f>VLOOKUP(E7174,Clustering!$A$6:$B$370,2,FALSE)</f>
        <v>Winter</v>
      </c>
      <c r="H7174">
        <f>IF('Peaker Keys'!$B$29&gt;0,MAX(0,MIN('Peaker Keys'!$B$10,B7174/'Peaker Keys'!$B$29)),0)</f>
        <v>0</v>
      </c>
      <c r="I7174">
        <f>MAX(0,MIN('Peaker Keys'!$B$10,C7174/'Peaker Keys'!$B$30))</f>
        <v>8.393604776815557E-4</v>
      </c>
      <c r="J7174">
        <f>IF('Peaker Keys'!$B$31=1,H7174,I7174)</f>
        <v>0</v>
      </c>
    </row>
    <row r="7175" spans="1:10" x14ac:dyDescent="0.25">
      <c r="A7175">
        <v>7169</v>
      </c>
      <c r="B7175">
        <v>0</v>
      </c>
      <c r="C7175">
        <v>159.1</v>
      </c>
      <c r="D7175">
        <f>MOD(A7175-1+'Peaker Keys'!$B$7,'Peaker Keys'!$B$5)</f>
        <v>7192</v>
      </c>
      <c r="E7175">
        <f>INT(D7175/'Peaker Keys'!$B$6)+1</f>
        <v>300</v>
      </c>
      <c r="F7175">
        <f>MOD(D7175,'Peaker Keys'!$B$6)</f>
        <v>16</v>
      </c>
      <c r="G7175" t="str">
        <f>VLOOKUP(E7175,Clustering!$A$6:$B$370,2,FALSE)</f>
        <v>Winter</v>
      </c>
      <c r="H7175">
        <f>IF('Peaker Keys'!$B$29&gt;0,MAX(0,MIN('Peaker Keys'!$B$10,B7175/'Peaker Keys'!$B$29)),0)</f>
        <v>0</v>
      </c>
      <c r="I7175">
        <f>MAX(0,MIN('Peaker Keys'!$B$10,C7175/'Peaker Keys'!$B$30))</f>
        <v>1.3327570059793962E-3</v>
      </c>
      <c r="J7175">
        <f>IF('Peaker Keys'!$B$31=1,H7175,I7175)</f>
        <v>0</v>
      </c>
    </row>
    <row r="7176" spans="1:10" x14ac:dyDescent="0.25">
      <c r="A7176">
        <v>7170</v>
      </c>
      <c r="B7176">
        <v>0</v>
      </c>
      <c r="C7176">
        <v>159.1</v>
      </c>
      <c r="D7176">
        <f>MOD(A7176-1+'Peaker Keys'!$B$7,'Peaker Keys'!$B$5)</f>
        <v>7193</v>
      </c>
      <c r="E7176">
        <f>INT(D7176/'Peaker Keys'!$B$6)+1</f>
        <v>300</v>
      </c>
      <c r="F7176">
        <f>MOD(D7176,'Peaker Keys'!$B$6)</f>
        <v>17</v>
      </c>
      <c r="G7176" t="str">
        <f>VLOOKUP(E7176,Clustering!$A$6:$B$370,2,FALSE)</f>
        <v>Winter</v>
      </c>
      <c r="H7176">
        <f>IF('Peaker Keys'!$B$29&gt;0,MAX(0,MIN('Peaker Keys'!$B$10,B7176/'Peaker Keys'!$B$29)),0)</f>
        <v>0</v>
      </c>
      <c r="I7176">
        <f>MAX(0,MIN('Peaker Keys'!$B$10,C7176/'Peaker Keys'!$B$30))</f>
        <v>1.3327570059793962E-3</v>
      </c>
      <c r="J7176">
        <f>IF('Peaker Keys'!$B$31=1,H7176,I7176)</f>
        <v>0</v>
      </c>
    </row>
    <row r="7177" spans="1:10" x14ac:dyDescent="0.25">
      <c r="A7177">
        <v>7171</v>
      </c>
      <c r="B7177">
        <v>0</v>
      </c>
      <c r="C7177">
        <v>2212.1</v>
      </c>
      <c r="D7177">
        <f>MOD(A7177-1+'Peaker Keys'!$B$7,'Peaker Keys'!$B$5)</f>
        <v>7194</v>
      </c>
      <c r="E7177">
        <f>INT(D7177/'Peaker Keys'!$B$6)+1</f>
        <v>300</v>
      </c>
      <c r="F7177">
        <f>MOD(D7177,'Peaker Keys'!$B$6)</f>
        <v>18</v>
      </c>
      <c r="G7177" t="str">
        <f>VLOOKUP(E7177,Clustering!$A$6:$B$370,2,FALSE)</f>
        <v>Winter</v>
      </c>
      <c r="H7177">
        <f>IF('Peaker Keys'!$B$29&gt;0,MAX(0,MIN('Peaker Keys'!$B$10,B7177/'Peaker Keys'!$B$29)),0)</f>
        <v>0</v>
      </c>
      <c r="I7177">
        <f>MAX(0,MIN('Peaker Keys'!$B$10,C7177/'Peaker Keys'!$B$30))</f>
        <v>1.8530432262269154E-2</v>
      </c>
      <c r="J7177">
        <f>IF('Peaker Keys'!$B$31=1,H7177,I7177)</f>
        <v>0</v>
      </c>
    </row>
    <row r="7178" spans="1:10" x14ac:dyDescent="0.25">
      <c r="A7178">
        <v>7172</v>
      </c>
      <c r="B7178">
        <v>0</v>
      </c>
      <c r="C7178">
        <v>1557.8</v>
      </c>
      <c r="D7178">
        <f>MOD(A7178-1+'Peaker Keys'!$B$7,'Peaker Keys'!$B$5)</f>
        <v>7195</v>
      </c>
      <c r="E7178">
        <f>INT(D7178/'Peaker Keys'!$B$6)+1</f>
        <v>300</v>
      </c>
      <c r="F7178">
        <f>MOD(D7178,'Peaker Keys'!$B$6)</f>
        <v>19</v>
      </c>
      <c r="G7178" t="str">
        <f>VLOOKUP(E7178,Clustering!$A$6:$B$370,2,FALSE)</f>
        <v>Winter</v>
      </c>
      <c r="H7178">
        <f>IF('Peaker Keys'!$B$29&gt;0,MAX(0,MIN('Peaker Keys'!$B$10,B7178/'Peaker Keys'!$B$29)),0)</f>
        <v>0</v>
      </c>
      <c r="I7178">
        <f>MAX(0,MIN('Peaker Keys'!$B$10,C7178/'Peaker Keys'!$B$30))</f>
        <v>1.3049458604115043E-2</v>
      </c>
      <c r="J7178">
        <f>IF('Peaker Keys'!$B$31=1,H7178,I7178)</f>
        <v>0</v>
      </c>
    </row>
    <row r="7179" spans="1:10" x14ac:dyDescent="0.25">
      <c r="A7179">
        <v>7173</v>
      </c>
      <c r="B7179">
        <v>0</v>
      </c>
      <c r="C7179">
        <v>626.6</v>
      </c>
      <c r="D7179">
        <f>MOD(A7179-1+'Peaker Keys'!$B$7,'Peaker Keys'!$B$5)</f>
        <v>7196</v>
      </c>
      <c r="E7179">
        <f>INT(D7179/'Peaker Keys'!$B$6)+1</f>
        <v>300</v>
      </c>
      <c r="F7179">
        <f>MOD(D7179,'Peaker Keys'!$B$6)</f>
        <v>20</v>
      </c>
      <c r="G7179" t="str">
        <f>VLOOKUP(E7179,Clustering!$A$6:$B$370,2,FALSE)</f>
        <v>Winter</v>
      </c>
      <c r="H7179">
        <f>IF('Peaker Keys'!$B$29&gt;0,MAX(0,MIN('Peaker Keys'!$B$10,B7179/'Peaker Keys'!$B$29)),0)</f>
        <v>0</v>
      </c>
      <c r="I7179">
        <f>MAX(0,MIN('Peaker Keys'!$B$10,C7179/'Peaker Keys'!$B$30))</f>
        <v>5.248934883385856E-3</v>
      </c>
      <c r="J7179">
        <f>IF('Peaker Keys'!$B$31=1,H7179,I7179)</f>
        <v>0</v>
      </c>
    </row>
    <row r="7180" spans="1:10" x14ac:dyDescent="0.25">
      <c r="A7180">
        <v>7174</v>
      </c>
      <c r="B7180">
        <v>0</v>
      </c>
      <c r="C7180">
        <v>159.1</v>
      </c>
      <c r="D7180">
        <f>MOD(A7180-1+'Peaker Keys'!$B$7,'Peaker Keys'!$B$5)</f>
        <v>7197</v>
      </c>
      <c r="E7180">
        <f>INT(D7180/'Peaker Keys'!$B$6)+1</f>
        <v>300</v>
      </c>
      <c r="F7180">
        <f>MOD(D7180,'Peaker Keys'!$B$6)</f>
        <v>21</v>
      </c>
      <c r="G7180" t="str">
        <f>VLOOKUP(E7180,Clustering!$A$6:$B$370,2,FALSE)</f>
        <v>Winter</v>
      </c>
      <c r="H7180">
        <f>IF('Peaker Keys'!$B$29&gt;0,MAX(0,MIN('Peaker Keys'!$B$10,B7180/'Peaker Keys'!$B$29)),0)</f>
        <v>0</v>
      </c>
      <c r="I7180">
        <f>MAX(0,MIN('Peaker Keys'!$B$10,C7180/'Peaker Keys'!$B$30))</f>
        <v>1.3327570059793962E-3</v>
      </c>
      <c r="J7180">
        <f>IF('Peaker Keys'!$B$31=1,H7180,I7180)</f>
        <v>0</v>
      </c>
    </row>
    <row r="7181" spans="1:10" x14ac:dyDescent="0.25">
      <c r="A7181">
        <v>7175</v>
      </c>
      <c r="B7181">
        <v>0</v>
      </c>
      <c r="C7181">
        <v>159.1</v>
      </c>
      <c r="D7181">
        <f>MOD(A7181-1+'Peaker Keys'!$B$7,'Peaker Keys'!$B$5)</f>
        <v>7198</v>
      </c>
      <c r="E7181">
        <f>INT(D7181/'Peaker Keys'!$B$6)+1</f>
        <v>300</v>
      </c>
      <c r="F7181">
        <f>MOD(D7181,'Peaker Keys'!$B$6)</f>
        <v>22</v>
      </c>
      <c r="G7181" t="str">
        <f>VLOOKUP(E7181,Clustering!$A$6:$B$370,2,FALSE)</f>
        <v>Winter</v>
      </c>
      <c r="H7181">
        <f>IF('Peaker Keys'!$B$29&gt;0,MAX(0,MIN('Peaker Keys'!$B$10,B7181/'Peaker Keys'!$B$29)),0)</f>
        <v>0</v>
      </c>
      <c r="I7181">
        <f>MAX(0,MIN('Peaker Keys'!$B$10,C7181/'Peaker Keys'!$B$30))</f>
        <v>1.3327570059793962E-3</v>
      </c>
      <c r="J7181">
        <f>IF('Peaker Keys'!$B$31=1,H7181,I7181)</f>
        <v>0</v>
      </c>
    </row>
    <row r="7182" spans="1:10" x14ac:dyDescent="0.25">
      <c r="A7182">
        <v>7176</v>
      </c>
      <c r="B7182">
        <v>0</v>
      </c>
      <c r="C7182">
        <v>159.1</v>
      </c>
      <c r="D7182">
        <f>MOD(A7182-1+'Peaker Keys'!$B$7,'Peaker Keys'!$B$5)</f>
        <v>7199</v>
      </c>
      <c r="E7182">
        <f>INT(D7182/'Peaker Keys'!$B$6)+1</f>
        <v>300</v>
      </c>
      <c r="F7182">
        <f>MOD(D7182,'Peaker Keys'!$B$6)</f>
        <v>23</v>
      </c>
      <c r="G7182" t="str">
        <f>VLOOKUP(E7182,Clustering!$A$6:$B$370,2,FALSE)</f>
        <v>Winter</v>
      </c>
      <c r="H7182">
        <f>IF('Peaker Keys'!$B$29&gt;0,MAX(0,MIN('Peaker Keys'!$B$10,B7182/'Peaker Keys'!$B$29)),0)</f>
        <v>0</v>
      </c>
      <c r="I7182">
        <f>MAX(0,MIN('Peaker Keys'!$B$10,C7182/'Peaker Keys'!$B$30))</f>
        <v>1.3327570059793962E-3</v>
      </c>
      <c r="J7182">
        <f>IF('Peaker Keys'!$B$31=1,H7182,I7182)</f>
        <v>0</v>
      </c>
    </row>
    <row r="7183" spans="1:10" x14ac:dyDescent="0.25">
      <c r="A7183">
        <v>7177</v>
      </c>
      <c r="B7183">
        <v>0</v>
      </c>
      <c r="C7183">
        <v>159.1</v>
      </c>
      <c r="D7183">
        <f>MOD(A7183-1+'Peaker Keys'!$B$7,'Peaker Keys'!$B$5)</f>
        <v>7200</v>
      </c>
      <c r="E7183">
        <f>INT(D7183/'Peaker Keys'!$B$6)+1</f>
        <v>301</v>
      </c>
      <c r="F7183">
        <f>MOD(D7183,'Peaker Keys'!$B$6)</f>
        <v>0</v>
      </c>
      <c r="G7183" t="str">
        <f>VLOOKUP(E7183,Clustering!$A$6:$B$370,2,FALSE)</f>
        <v>Winter</v>
      </c>
      <c r="H7183">
        <f>IF('Peaker Keys'!$B$29&gt;0,MAX(0,MIN('Peaker Keys'!$B$10,B7183/'Peaker Keys'!$B$29)),0)</f>
        <v>0</v>
      </c>
      <c r="I7183">
        <f>MAX(0,MIN('Peaker Keys'!$B$10,C7183/'Peaker Keys'!$B$30))</f>
        <v>1.3327570059793962E-3</v>
      </c>
      <c r="J7183">
        <f>IF('Peaker Keys'!$B$31=1,H7183,I7183)</f>
        <v>0</v>
      </c>
    </row>
    <row r="7184" spans="1:10" x14ac:dyDescent="0.25">
      <c r="A7184">
        <v>7178</v>
      </c>
      <c r="B7184">
        <v>0</v>
      </c>
      <c r="C7184">
        <v>100.2</v>
      </c>
      <c r="D7184">
        <f>MOD(A7184-1+'Peaker Keys'!$B$7,'Peaker Keys'!$B$5)</f>
        <v>7201</v>
      </c>
      <c r="E7184">
        <f>INT(D7184/'Peaker Keys'!$B$6)+1</f>
        <v>301</v>
      </c>
      <c r="F7184">
        <f>MOD(D7184,'Peaker Keys'!$B$6)</f>
        <v>1</v>
      </c>
      <c r="G7184" t="str">
        <f>VLOOKUP(E7184,Clustering!$A$6:$B$370,2,FALSE)</f>
        <v>Winter</v>
      </c>
      <c r="H7184">
        <f>IF('Peaker Keys'!$B$29&gt;0,MAX(0,MIN('Peaker Keys'!$B$10,B7184/'Peaker Keys'!$B$29)),0)</f>
        <v>0</v>
      </c>
      <c r="I7184">
        <f>MAX(0,MIN('Peaker Keys'!$B$10,C7184/'Peaker Keys'!$B$30))</f>
        <v>8.393604776815557E-4</v>
      </c>
      <c r="J7184">
        <f>IF('Peaker Keys'!$B$31=1,H7184,I7184)</f>
        <v>0</v>
      </c>
    </row>
    <row r="7185" spans="1:10" x14ac:dyDescent="0.25">
      <c r="A7185">
        <v>7179</v>
      </c>
      <c r="B7185">
        <v>0</v>
      </c>
      <c r="C7185">
        <v>95.5</v>
      </c>
      <c r="D7185">
        <f>MOD(A7185-1+'Peaker Keys'!$B$7,'Peaker Keys'!$B$5)</f>
        <v>7202</v>
      </c>
      <c r="E7185">
        <f>INT(D7185/'Peaker Keys'!$B$6)+1</f>
        <v>301</v>
      </c>
      <c r="F7185">
        <f>MOD(D7185,'Peaker Keys'!$B$6)</f>
        <v>2</v>
      </c>
      <c r="G7185" t="str">
        <f>VLOOKUP(E7185,Clustering!$A$6:$B$370,2,FALSE)</f>
        <v>Winter</v>
      </c>
      <c r="H7185">
        <f>IF('Peaker Keys'!$B$29&gt;0,MAX(0,MIN('Peaker Keys'!$B$10,B7185/'Peaker Keys'!$B$29)),0)</f>
        <v>0</v>
      </c>
      <c r="I7185">
        <f>MAX(0,MIN('Peaker Keys'!$B$10,C7185/'Peaker Keys'!$B$30))</f>
        <v>7.9998927763062441E-4</v>
      </c>
      <c r="J7185">
        <f>IF('Peaker Keys'!$B$31=1,H7185,I7185)</f>
        <v>0</v>
      </c>
    </row>
    <row r="7186" spans="1:10" x14ac:dyDescent="0.25">
      <c r="A7186">
        <v>7180</v>
      </c>
      <c r="B7186">
        <v>0</v>
      </c>
      <c r="C7186">
        <v>95.5</v>
      </c>
      <c r="D7186">
        <f>MOD(A7186-1+'Peaker Keys'!$B$7,'Peaker Keys'!$B$5)</f>
        <v>7203</v>
      </c>
      <c r="E7186">
        <f>INT(D7186/'Peaker Keys'!$B$6)+1</f>
        <v>301</v>
      </c>
      <c r="F7186">
        <f>MOD(D7186,'Peaker Keys'!$B$6)</f>
        <v>3</v>
      </c>
      <c r="G7186" t="str">
        <f>VLOOKUP(E7186,Clustering!$A$6:$B$370,2,FALSE)</f>
        <v>Winter</v>
      </c>
      <c r="H7186">
        <f>IF('Peaker Keys'!$B$29&gt;0,MAX(0,MIN('Peaker Keys'!$B$10,B7186/'Peaker Keys'!$B$29)),0)</f>
        <v>0</v>
      </c>
      <c r="I7186">
        <f>MAX(0,MIN('Peaker Keys'!$B$10,C7186/'Peaker Keys'!$B$30))</f>
        <v>7.9998927763062441E-4</v>
      </c>
      <c r="J7186">
        <f>IF('Peaker Keys'!$B$31=1,H7186,I7186)</f>
        <v>0</v>
      </c>
    </row>
    <row r="7187" spans="1:10" x14ac:dyDescent="0.25">
      <c r="A7187">
        <v>7181</v>
      </c>
      <c r="B7187">
        <v>0</v>
      </c>
      <c r="C7187">
        <v>95.5</v>
      </c>
      <c r="D7187">
        <f>MOD(A7187-1+'Peaker Keys'!$B$7,'Peaker Keys'!$B$5)</f>
        <v>7204</v>
      </c>
      <c r="E7187">
        <f>INT(D7187/'Peaker Keys'!$B$6)+1</f>
        <v>301</v>
      </c>
      <c r="F7187">
        <f>MOD(D7187,'Peaker Keys'!$B$6)</f>
        <v>4</v>
      </c>
      <c r="G7187" t="str">
        <f>VLOOKUP(E7187,Clustering!$A$6:$B$370,2,FALSE)</f>
        <v>Winter</v>
      </c>
      <c r="H7187">
        <f>IF('Peaker Keys'!$B$29&gt;0,MAX(0,MIN('Peaker Keys'!$B$10,B7187/'Peaker Keys'!$B$29)),0)</f>
        <v>0</v>
      </c>
      <c r="I7187">
        <f>MAX(0,MIN('Peaker Keys'!$B$10,C7187/'Peaker Keys'!$B$30))</f>
        <v>7.9998927763062441E-4</v>
      </c>
      <c r="J7187">
        <f>IF('Peaker Keys'!$B$31=1,H7187,I7187)</f>
        <v>0</v>
      </c>
    </row>
    <row r="7188" spans="1:10" x14ac:dyDescent="0.25">
      <c r="A7188">
        <v>7182</v>
      </c>
      <c r="B7188">
        <v>0</v>
      </c>
      <c r="C7188">
        <v>122.2</v>
      </c>
      <c r="D7188">
        <f>MOD(A7188-1+'Peaker Keys'!$B$7,'Peaker Keys'!$B$5)</f>
        <v>7205</v>
      </c>
      <c r="E7188">
        <f>INT(D7188/'Peaker Keys'!$B$6)+1</f>
        <v>301</v>
      </c>
      <c r="F7188">
        <f>MOD(D7188,'Peaker Keys'!$B$6)</f>
        <v>5</v>
      </c>
      <c r="G7188" t="str">
        <f>VLOOKUP(E7188,Clustering!$A$6:$B$370,2,FALSE)</f>
        <v>Winter</v>
      </c>
      <c r="H7188">
        <f>IF('Peaker Keys'!$B$29&gt;0,MAX(0,MIN('Peaker Keys'!$B$10,B7188/'Peaker Keys'!$B$29)),0)</f>
        <v>0</v>
      </c>
      <c r="I7188">
        <f>MAX(0,MIN('Peaker Keys'!$B$10,C7188/'Peaker Keys'!$B$30))</f>
        <v>1.0236512013242125E-3</v>
      </c>
      <c r="J7188">
        <f>IF('Peaker Keys'!$B$31=1,H7188,I7188)</f>
        <v>0</v>
      </c>
    </row>
    <row r="7189" spans="1:10" x14ac:dyDescent="0.25">
      <c r="A7189">
        <v>7183</v>
      </c>
      <c r="B7189">
        <v>0</v>
      </c>
      <c r="C7189">
        <v>95.5</v>
      </c>
      <c r="D7189">
        <f>MOD(A7189-1+'Peaker Keys'!$B$7,'Peaker Keys'!$B$5)</f>
        <v>7206</v>
      </c>
      <c r="E7189">
        <f>INT(D7189/'Peaker Keys'!$B$6)+1</f>
        <v>301</v>
      </c>
      <c r="F7189">
        <f>MOD(D7189,'Peaker Keys'!$B$6)</f>
        <v>6</v>
      </c>
      <c r="G7189" t="str">
        <f>VLOOKUP(E7189,Clustering!$A$6:$B$370,2,FALSE)</f>
        <v>Winter</v>
      </c>
      <c r="H7189">
        <f>IF('Peaker Keys'!$B$29&gt;0,MAX(0,MIN('Peaker Keys'!$B$10,B7189/'Peaker Keys'!$B$29)),0)</f>
        <v>0</v>
      </c>
      <c r="I7189">
        <f>MAX(0,MIN('Peaker Keys'!$B$10,C7189/'Peaker Keys'!$B$30))</f>
        <v>7.9998927763062441E-4</v>
      </c>
      <c r="J7189">
        <f>IF('Peaker Keys'!$B$31=1,H7189,I7189)</f>
        <v>0</v>
      </c>
    </row>
    <row r="7190" spans="1:10" x14ac:dyDescent="0.25">
      <c r="A7190">
        <v>7184</v>
      </c>
      <c r="B7190">
        <v>0</v>
      </c>
      <c r="C7190">
        <v>95.5</v>
      </c>
      <c r="D7190">
        <f>MOD(A7190-1+'Peaker Keys'!$B$7,'Peaker Keys'!$B$5)</f>
        <v>7207</v>
      </c>
      <c r="E7190">
        <f>INT(D7190/'Peaker Keys'!$B$6)+1</f>
        <v>301</v>
      </c>
      <c r="F7190">
        <f>MOD(D7190,'Peaker Keys'!$B$6)</f>
        <v>7</v>
      </c>
      <c r="G7190" t="str">
        <f>VLOOKUP(E7190,Clustering!$A$6:$B$370,2,FALSE)</f>
        <v>Winter</v>
      </c>
      <c r="H7190">
        <f>IF('Peaker Keys'!$B$29&gt;0,MAX(0,MIN('Peaker Keys'!$B$10,B7190/'Peaker Keys'!$B$29)),0)</f>
        <v>0</v>
      </c>
      <c r="I7190">
        <f>MAX(0,MIN('Peaker Keys'!$B$10,C7190/'Peaker Keys'!$B$30))</f>
        <v>7.9998927763062441E-4</v>
      </c>
      <c r="J7190">
        <f>IF('Peaker Keys'!$B$31=1,H7190,I7190)</f>
        <v>0</v>
      </c>
    </row>
    <row r="7191" spans="1:10" x14ac:dyDescent="0.25">
      <c r="A7191">
        <v>7185</v>
      </c>
      <c r="B7191">
        <v>0</v>
      </c>
      <c r="C7191">
        <v>95.5</v>
      </c>
      <c r="D7191">
        <f>MOD(A7191-1+'Peaker Keys'!$B$7,'Peaker Keys'!$B$5)</f>
        <v>7208</v>
      </c>
      <c r="E7191">
        <f>INT(D7191/'Peaker Keys'!$B$6)+1</f>
        <v>301</v>
      </c>
      <c r="F7191">
        <f>MOD(D7191,'Peaker Keys'!$B$6)</f>
        <v>8</v>
      </c>
      <c r="G7191" t="str">
        <f>VLOOKUP(E7191,Clustering!$A$6:$B$370,2,FALSE)</f>
        <v>Winter</v>
      </c>
      <c r="H7191">
        <f>IF('Peaker Keys'!$B$29&gt;0,MAX(0,MIN('Peaker Keys'!$B$10,B7191/'Peaker Keys'!$B$29)),0)</f>
        <v>0</v>
      </c>
      <c r="I7191">
        <f>MAX(0,MIN('Peaker Keys'!$B$10,C7191/'Peaker Keys'!$B$30))</f>
        <v>7.9998927763062441E-4</v>
      </c>
      <c r="J7191">
        <f>IF('Peaker Keys'!$B$31=1,H7191,I7191)</f>
        <v>0</v>
      </c>
    </row>
    <row r="7192" spans="1:10" x14ac:dyDescent="0.25">
      <c r="A7192">
        <v>7186</v>
      </c>
      <c r="B7192">
        <v>0</v>
      </c>
      <c r="C7192">
        <v>95.5</v>
      </c>
      <c r="D7192">
        <f>MOD(A7192-1+'Peaker Keys'!$B$7,'Peaker Keys'!$B$5)</f>
        <v>7209</v>
      </c>
      <c r="E7192">
        <f>INT(D7192/'Peaker Keys'!$B$6)+1</f>
        <v>301</v>
      </c>
      <c r="F7192">
        <f>MOD(D7192,'Peaker Keys'!$B$6)</f>
        <v>9</v>
      </c>
      <c r="G7192" t="str">
        <f>VLOOKUP(E7192,Clustering!$A$6:$B$370,2,FALSE)</f>
        <v>Winter</v>
      </c>
      <c r="H7192">
        <f>IF('Peaker Keys'!$B$29&gt;0,MAX(0,MIN('Peaker Keys'!$B$10,B7192/'Peaker Keys'!$B$29)),0)</f>
        <v>0</v>
      </c>
      <c r="I7192">
        <f>MAX(0,MIN('Peaker Keys'!$B$10,C7192/'Peaker Keys'!$B$30))</f>
        <v>7.9998927763062441E-4</v>
      </c>
      <c r="J7192">
        <f>IF('Peaker Keys'!$B$31=1,H7192,I7192)</f>
        <v>0</v>
      </c>
    </row>
    <row r="7193" spans="1:10" x14ac:dyDescent="0.25">
      <c r="A7193">
        <v>7187</v>
      </c>
      <c r="B7193">
        <v>0</v>
      </c>
      <c r="C7193">
        <v>95.5</v>
      </c>
      <c r="D7193">
        <f>MOD(A7193-1+'Peaker Keys'!$B$7,'Peaker Keys'!$B$5)</f>
        <v>7210</v>
      </c>
      <c r="E7193">
        <f>INT(D7193/'Peaker Keys'!$B$6)+1</f>
        <v>301</v>
      </c>
      <c r="F7193">
        <f>MOD(D7193,'Peaker Keys'!$B$6)</f>
        <v>10</v>
      </c>
      <c r="G7193" t="str">
        <f>VLOOKUP(E7193,Clustering!$A$6:$B$370,2,FALSE)</f>
        <v>Winter</v>
      </c>
      <c r="H7193">
        <f>IF('Peaker Keys'!$B$29&gt;0,MAX(0,MIN('Peaker Keys'!$B$10,B7193/'Peaker Keys'!$B$29)),0)</f>
        <v>0</v>
      </c>
      <c r="I7193">
        <f>MAX(0,MIN('Peaker Keys'!$B$10,C7193/'Peaker Keys'!$B$30))</f>
        <v>7.9998927763062441E-4</v>
      </c>
      <c r="J7193">
        <f>IF('Peaker Keys'!$B$31=1,H7193,I7193)</f>
        <v>0</v>
      </c>
    </row>
    <row r="7194" spans="1:10" x14ac:dyDescent="0.25">
      <c r="A7194">
        <v>7188</v>
      </c>
      <c r="B7194">
        <v>0</v>
      </c>
      <c r="C7194">
        <v>95.5</v>
      </c>
      <c r="D7194">
        <f>MOD(A7194-1+'Peaker Keys'!$B$7,'Peaker Keys'!$B$5)</f>
        <v>7211</v>
      </c>
      <c r="E7194">
        <f>INT(D7194/'Peaker Keys'!$B$6)+1</f>
        <v>301</v>
      </c>
      <c r="F7194">
        <f>MOD(D7194,'Peaker Keys'!$B$6)</f>
        <v>11</v>
      </c>
      <c r="G7194" t="str">
        <f>VLOOKUP(E7194,Clustering!$A$6:$B$370,2,FALSE)</f>
        <v>Winter</v>
      </c>
      <c r="H7194">
        <f>IF('Peaker Keys'!$B$29&gt;0,MAX(0,MIN('Peaker Keys'!$B$10,B7194/'Peaker Keys'!$B$29)),0)</f>
        <v>0</v>
      </c>
      <c r="I7194">
        <f>MAX(0,MIN('Peaker Keys'!$B$10,C7194/'Peaker Keys'!$B$30))</f>
        <v>7.9998927763062441E-4</v>
      </c>
      <c r="J7194">
        <f>IF('Peaker Keys'!$B$31=1,H7194,I7194)</f>
        <v>0</v>
      </c>
    </row>
    <row r="7195" spans="1:10" x14ac:dyDescent="0.25">
      <c r="A7195">
        <v>7189</v>
      </c>
      <c r="B7195">
        <v>0</v>
      </c>
      <c r="C7195">
        <v>95.5</v>
      </c>
      <c r="D7195">
        <f>MOD(A7195-1+'Peaker Keys'!$B$7,'Peaker Keys'!$B$5)</f>
        <v>7212</v>
      </c>
      <c r="E7195">
        <f>INT(D7195/'Peaker Keys'!$B$6)+1</f>
        <v>301</v>
      </c>
      <c r="F7195">
        <f>MOD(D7195,'Peaker Keys'!$B$6)</f>
        <v>12</v>
      </c>
      <c r="G7195" t="str">
        <f>VLOOKUP(E7195,Clustering!$A$6:$B$370,2,FALSE)</f>
        <v>Winter</v>
      </c>
      <c r="H7195">
        <f>IF('Peaker Keys'!$B$29&gt;0,MAX(0,MIN('Peaker Keys'!$B$10,B7195/'Peaker Keys'!$B$29)),0)</f>
        <v>0</v>
      </c>
      <c r="I7195">
        <f>MAX(0,MIN('Peaker Keys'!$B$10,C7195/'Peaker Keys'!$B$30))</f>
        <v>7.9998927763062441E-4</v>
      </c>
      <c r="J7195">
        <f>IF('Peaker Keys'!$B$31=1,H7195,I7195)</f>
        <v>0</v>
      </c>
    </row>
    <row r="7196" spans="1:10" x14ac:dyDescent="0.25">
      <c r="A7196">
        <v>7190</v>
      </c>
      <c r="B7196">
        <v>0</v>
      </c>
      <c r="C7196">
        <v>95.5</v>
      </c>
      <c r="D7196">
        <f>MOD(A7196-1+'Peaker Keys'!$B$7,'Peaker Keys'!$B$5)</f>
        <v>7213</v>
      </c>
      <c r="E7196">
        <f>INT(D7196/'Peaker Keys'!$B$6)+1</f>
        <v>301</v>
      </c>
      <c r="F7196">
        <f>MOD(D7196,'Peaker Keys'!$B$6)</f>
        <v>13</v>
      </c>
      <c r="G7196" t="str">
        <f>VLOOKUP(E7196,Clustering!$A$6:$B$370,2,FALSE)</f>
        <v>Winter</v>
      </c>
      <c r="H7196">
        <f>IF('Peaker Keys'!$B$29&gt;0,MAX(0,MIN('Peaker Keys'!$B$10,B7196/'Peaker Keys'!$B$29)),0)</f>
        <v>0</v>
      </c>
      <c r="I7196">
        <f>MAX(0,MIN('Peaker Keys'!$B$10,C7196/'Peaker Keys'!$B$30))</f>
        <v>7.9998927763062441E-4</v>
      </c>
      <c r="J7196">
        <f>IF('Peaker Keys'!$B$31=1,H7196,I7196)</f>
        <v>0</v>
      </c>
    </row>
    <row r="7197" spans="1:10" x14ac:dyDescent="0.25">
      <c r="A7197">
        <v>7191</v>
      </c>
      <c r="B7197">
        <v>0</v>
      </c>
      <c r="C7197">
        <v>95.5</v>
      </c>
      <c r="D7197">
        <f>MOD(A7197-1+'Peaker Keys'!$B$7,'Peaker Keys'!$B$5)</f>
        <v>7214</v>
      </c>
      <c r="E7197">
        <f>INT(D7197/'Peaker Keys'!$B$6)+1</f>
        <v>301</v>
      </c>
      <c r="F7197">
        <f>MOD(D7197,'Peaker Keys'!$B$6)</f>
        <v>14</v>
      </c>
      <c r="G7197" t="str">
        <f>VLOOKUP(E7197,Clustering!$A$6:$B$370,2,FALSE)</f>
        <v>Winter</v>
      </c>
      <c r="H7197">
        <f>IF('Peaker Keys'!$B$29&gt;0,MAX(0,MIN('Peaker Keys'!$B$10,B7197/'Peaker Keys'!$B$29)),0)</f>
        <v>0</v>
      </c>
      <c r="I7197">
        <f>MAX(0,MIN('Peaker Keys'!$B$10,C7197/'Peaker Keys'!$B$30))</f>
        <v>7.9998927763062441E-4</v>
      </c>
      <c r="J7197">
        <f>IF('Peaker Keys'!$B$31=1,H7197,I7197)</f>
        <v>0</v>
      </c>
    </row>
    <row r="7198" spans="1:10" x14ac:dyDescent="0.25">
      <c r="A7198">
        <v>7192</v>
      </c>
      <c r="B7198">
        <v>0</v>
      </c>
      <c r="C7198">
        <v>159.1</v>
      </c>
      <c r="D7198">
        <f>MOD(A7198-1+'Peaker Keys'!$B$7,'Peaker Keys'!$B$5)</f>
        <v>7215</v>
      </c>
      <c r="E7198">
        <f>INT(D7198/'Peaker Keys'!$B$6)+1</f>
        <v>301</v>
      </c>
      <c r="F7198">
        <f>MOD(D7198,'Peaker Keys'!$B$6)</f>
        <v>15</v>
      </c>
      <c r="G7198" t="str">
        <f>VLOOKUP(E7198,Clustering!$A$6:$B$370,2,FALSE)</f>
        <v>Winter</v>
      </c>
      <c r="H7198">
        <f>IF('Peaker Keys'!$B$29&gt;0,MAX(0,MIN('Peaker Keys'!$B$10,B7198/'Peaker Keys'!$B$29)),0)</f>
        <v>0</v>
      </c>
      <c r="I7198">
        <f>MAX(0,MIN('Peaker Keys'!$B$10,C7198/'Peaker Keys'!$B$30))</f>
        <v>1.3327570059793962E-3</v>
      </c>
      <c r="J7198">
        <f>IF('Peaker Keys'!$B$31=1,H7198,I7198)</f>
        <v>0</v>
      </c>
    </row>
    <row r="7199" spans="1:10" x14ac:dyDescent="0.25">
      <c r="A7199">
        <v>7193</v>
      </c>
      <c r="B7199">
        <v>0</v>
      </c>
      <c r="C7199">
        <v>159.1</v>
      </c>
      <c r="D7199">
        <f>MOD(A7199-1+'Peaker Keys'!$B$7,'Peaker Keys'!$B$5)</f>
        <v>7216</v>
      </c>
      <c r="E7199">
        <f>INT(D7199/'Peaker Keys'!$B$6)+1</f>
        <v>301</v>
      </c>
      <c r="F7199">
        <f>MOD(D7199,'Peaker Keys'!$B$6)</f>
        <v>16</v>
      </c>
      <c r="G7199" t="str">
        <f>VLOOKUP(E7199,Clustering!$A$6:$B$370,2,FALSE)</f>
        <v>Winter</v>
      </c>
      <c r="H7199">
        <f>IF('Peaker Keys'!$B$29&gt;0,MAX(0,MIN('Peaker Keys'!$B$10,B7199/'Peaker Keys'!$B$29)),0)</f>
        <v>0</v>
      </c>
      <c r="I7199">
        <f>MAX(0,MIN('Peaker Keys'!$B$10,C7199/'Peaker Keys'!$B$30))</f>
        <v>1.3327570059793962E-3</v>
      </c>
      <c r="J7199">
        <f>IF('Peaker Keys'!$B$31=1,H7199,I7199)</f>
        <v>0</v>
      </c>
    </row>
    <row r="7200" spans="1:10" x14ac:dyDescent="0.25">
      <c r="A7200">
        <v>7194</v>
      </c>
      <c r="B7200">
        <v>0</v>
      </c>
      <c r="C7200">
        <v>159.1</v>
      </c>
      <c r="D7200">
        <f>MOD(A7200-1+'Peaker Keys'!$B$7,'Peaker Keys'!$B$5)</f>
        <v>7217</v>
      </c>
      <c r="E7200">
        <f>INT(D7200/'Peaker Keys'!$B$6)+1</f>
        <v>301</v>
      </c>
      <c r="F7200">
        <f>MOD(D7200,'Peaker Keys'!$B$6)</f>
        <v>17</v>
      </c>
      <c r="G7200" t="str">
        <f>VLOOKUP(E7200,Clustering!$A$6:$B$370,2,FALSE)</f>
        <v>Winter</v>
      </c>
      <c r="H7200">
        <f>IF('Peaker Keys'!$B$29&gt;0,MAX(0,MIN('Peaker Keys'!$B$10,B7200/'Peaker Keys'!$B$29)),0)</f>
        <v>0</v>
      </c>
      <c r="I7200">
        <f>MAX(0,MIN('Peaker Keys'!$B$10,C7200/'Peaker Keys'!$B$30))</f>
        <v>1.3327570059793962E-3</v>
      </c>
      <c r="J7200">
        <f>IF('Peaker Keys'!$B$31=1,H7200,I7200)</f>
        <v>0</v>
      </c>
    </row>
    <row r="7201" spans="1:10" x14ac:dyDescent="0.25">
      <c r="A7201">
        <v>7195</v>
      </c>
      <c r="B7201">
        <v>0</v>
      </c>
      <c r="C7201">
        <v>415.3</v>
      </c>
      <c r="D7201">
        <f>MOD(A7201-1+'Peaker Keys'!$B$7,'Peaker Keys'!$B$5)</f>
        <v>7218</v>
      </c>
      <c r="E7201">
        <f>INT(D7201/'Peaker Keys'!$B$6)+1</f>
        <v>301</v>
      </c>
      <c r="F7201">
        <f>MOD(D7201,'Peaker Keys'!$B$6)</f>
        <v>18</v>
      </c>
      <c r="G7201" t="str">
        <f>VLOOKUP(E7201,Clustering!$A$6:$B$370,2,FALSE)</f>
        <v>Winter</v>
      </c>
      <c r="H7201">
        <f>IF('Peaker Keys'!$B$29&gt;0,MAX(0,MIN('Peaker Keys'!$B$10,B7201/'Peaker Keys'!$B$29)),0)</f>
        <v>0</v>
      </c>
      <c r="I7201">
        <f>MAX(0,MIN('Peaker Keys'!$B$10,C7201/'Peaker Keys'!$B$30))</f>
        <v>3.4789062513088829E-3</v>
      </c>
      <c r="J7201">
        <f>IF('Peaker Keys'!$B$31=1,H7201,I7201)</f>
        <v>0</v>
      </c>
    </row>
    <row r="7202" spans="1:10" x14ac:dyDescent="0.25">
      <c r="A7202">
        <v>7196</v>
      </c>
      <c r="B7202">
        <v>0</v>
      </c>
      <c r="C7202">
        <v>159.1</v>
      </c>
      <c r="D7202">
        <f>MOD(A7202-1+'Peaker Keys'!$B$7,'Peaker Keys'!$B$5)</f>
        <v>7219</v>
      </c>
      <c r="E7202">
        <f>INT(D7202/'Peaker Keys'!$B$6)+1</f>
        <v>301</v>
      </c>
      <c r="F7202">
        <f>MOD(D7202,'Peaker Keys'!$B$6)</f>
        <v>19</v>
      </c>
      <c r="G7202" t="str">
        <f>VLOOKUP(E7202,Clustering!$A$6:$B$370,2,FALSE)</f>
        <v>Winter</v>
      </c>
      <c r="H7202">
        <f>IF('Peaker Keys'!$B$29&gt;0,MAX(0,MIN('Peaker Keys'!$B$10,B7202/'Peaker Keys'!$B$29)),0)</f>
        <v>0</v>
      </c>
      <c r="I7202">
        <f>MAX(0,MIN('Peaker Keys'!$B$10,C7202/'Peaker Keys'!$B$30))</f>
        <v>1.3327570059793962E-3</v>
      </c>
      <c r="J7202">
        <f>IF('Peaker Keys'!$B$31=1,H7202,I7202)</f>
        <v>0</v>
      </c>
    </row>
    <row r="7203" spans="1:10" x14ac:dyDescent="0.25">
      <c r="A7203">
        <v>7197</v>
      </c>
      <c r="B7203">
        <v>0</v>
      </c>
      <c r="C7203">
        <v>159.1</v>
      </c>
      <c r="D7203">
        <f>MOD(A7203-1+'Peaker Keys'!$B$7,'Peaker Keys'!$B$5)</f>
        <v>7220</v>
      </c>
      <c r="E7203">
        <f>INT(D7203/'Peaker Keys'!$B$6)+1</f>
        <v>301</v>
      </c>
      <c r="F7203">
        <f>MOD(D7203,'Peaker Keys'!$B$6)</f>
        <v>20</v>
      </c>
      <c r="G7203" t="str">
        <f>VLOOKUP(E7203,Clustering!$A$6:$B$370,2,FALSE)</f>
        <v>Winter</v>
      </c>
      <c r="H7203">
        <f>IF('Peaker Keys'!$B$29&gt;0,MAX(0,MIN('Peaker Keys'!$B$10,B7203/'Peaker Keys'!$B$29)),0)</f>
        <v>0</v>
      </c>
      <c r="I7203">
        <f>MAX(0,MIN('Peaker Keys'!$B$10,C7203/'Peaker Keys'!$B$30))</f>
        <v>1.3327570059793962E-3</v>
      </c>
      <c r="J7203">
        <f>IF('Peaker Keys'!$B$31=1,H7203,I7203)</f>
        <v>0</v>
      </c>
    </row>
    <row r="7204" spans="1:10" x14ac:dyDescent="0.25">
      <c r="A7204">
        <v>7198</v>
      </c>
      <c r="B7204">
        <v>0</v>
      </c>
      <c r="C7204">
        <v>159.1</v>
      </c>
      <c r="D7204">
        <f>MOD(A7204-1+'Peaker Keys'!$B$7,'Peaker Keys'!$B$5)</f>
        <v>7221</v>
      </c>
      <c r="E7204">
        <f>INT(D7204/'Peaker Keys'!$B$6)+1</f>
        <v>301</v>
      </c>
      <c r="F7204">
        <f>MOD(D7204,'Peaker Keys'!$B$6)</f>
        <v>21</v>
      </c>
      <c r="G7204" t="str">
        <f>VLOOKUP(E7204,Clustering!$A$6:$B$370,2,FALSE)</f>
        <v>Winter</v>
      </c>
      <c r="H7204">
        <f>IF('Peaker Keys'!$B$29&gt;0,MAX(0,MIN('Peaker Keys'!$B$10,B7204/'Peaker Keys'!$B$29)),0)</f>
        <v>0</v>
      </c>
      <c r="I7204">
        <f>MAX(0,MIN('Peaker Keys'!$B$10,C7204/'Peaker Keys'!$B$30))</f>
        <v>1.3327570059793962E-3</v>
      </c>
      <c r="J7204">
        <f>IF('Peaker Keys'!$B$31=1,H7204,I7204)</f>
        <v>0</v>
      </c>
    </row>
    <row r="7205" spans="1:10" x14ac:dyDescent="0.25">
      <c r="A7205">
        <v>7199</v>
      </c>
      <c r="B7205">
        <v>0</v>
      </c>
      <c r="C7205">
        <v>159.1</v>
      </c>
      <c r="D7205">
        <f>MOD(A7205-1+'Peaker Keys'!$B$7,'Peaker Keys'!$B$5)</f>
        <v>7222</v>
      </c>
      <c r="E7205">
        <f>INT(D7205/'Peaker Keys'!$B$6)+1</f>
        <v>301</v>
      </c>
      <c r="F7205">
        <f>MOD(D7205,'Peaker Keys'!$B$6)</f>
        <v>22</v>
      </c>
      <c r="G7205" t="str">
        <f>VLOOKUP(E7205,Clustering!$A$6:$B$370,2,FALSE)</f>
        <v>Winter</v>
      </c>
      <c r="H7205">
        <f>IF('Peaker Keys'!$B$29&gt;0,MAX(0,MIN('Peaker Keys'!$B$10,B7205/'Peaker Keys'!$B$29)),0)</f>
        <v>0</v>
      </c>
      <c r="I7205">
        <f>MAX(0,MIN('Peaker Keys'!$B$10,C7205/'Peaker Keys'!$B$30))</f>
        <v>1.3327570059793962E-3</v>
      </c>
      <c r="J7205">
        <f>IF('Peaker Keys'!$B$31=1,H7205,I7205)</f>
        <v>0</v>
      </c>
    </row>
    <row r="7206" spans="1:10" x14ac:dyDescent="0.25">
      <c r="A7206">
        <v>7200</v>
      </c>
      <c r="B7206">
        <v>0</v>
      </c>
      <c r="C7206">
        <v>159.1</v>
      </c>
      <c r="D7206">
        <f>MOD(A7206-1+'Peaker Keys'!$B$7,'Peaker Keys'!$B$5)</f>
        <v>7223</v>
      </c>
      <c r="E7206">
        <f>INT(D7206/'Peaker Keys'!$B$6)+1</f>
        <v>301</v>
      </c>
      <c r="F7206">
        <f>MOD(D7206,'Peaker Keys'!$B$6)</f>
        <v>23</v>
      </c>
      <c r="G7206" t="str">
        <f>VLOOKUP(E7206,Clustering!$A$6:$B$370,2,FALSE)</f>
        <v>Winter</v>
      </c>
      <c r="H7206">
        <f>IF('Peaker Keys'!$B$29&gt;0,MAX(0,MIN('Peaker Keys'!$B$10,B7206/'Peaker Keys'!$B$29)),0)</f>
        <v>0</v>
      </c>
      <c r="I7206">
        <f>MAX(0,MIN('Peaker Keys'!$B$10,C7206/'Peaker Keys'!$B$30))</f>
        <v>1.3327570059793962E-3</v>
      </c>
      <c r="J7206">
        <f>IF('Peaker Keys'!$B$31=1,H7206,I7206)</f>
        <v>0</v>
      </c>
    </row>
    <row r="7207" spans="1:10" x14ac:dyDescent="0.25">
      <c r="A7207">
        <v>7201</v>
      </c>
      <c r="B7207">
        <v>0</v>
      </c>
      <c r="C7207">
        <v>159.1</v>
      </c>
      <c r="D7207">
        <f>MOD(A7207-1+'Peaker Keys'!$B$7,'Peaker Keys'!$B$5)</f>
        <v>7224</v>
      </c>
      <c r="E7207">
        <f>INT(D7207/'Peaker Keys'!$B$6)+1</f>
        <v>302</v>
      </c>
      <c r="F7207">
        <f>MOD(D7207,'Peaker Keys'!$B$6)</f>
        <v>0</v>
      </c>
      <c r="G7207" t="str">
        <f>VLOOKUP(E7207,Clustering!$A$6:$B$370,2,FALSE)</f>
        <v>Fall</v>
      </c>
      <c r="H7207">
        <f>IF('Peaker Keys'!$B$29&gt;0,MAX(0,MIN('Peaker Keys'!$B$10,B7207/'Peaker Keys'!$B$29)),0)</f>
        <v>0</v>
      </c>
      <c r="I7207">
        <f>MAX(0,MIN('Peaker Keys'!$B$10,C7207/'Peaker Keys'!$B$30))</f>
        <v>1.3327570059793962E-3</v>
      </c>
      <c r="J7207">
        <f>IF('Peaker Keys'!$B$31=1,H7207,I7207)</f>
        <v>0</v>
      </c>
    </row>
    <row r="7208" spans="1:10" x14ac:dyDescent="0.25">
      <c r="A7208">
        <v>7202</v>
      </c>
      <c r="B7208">
        <v>0</v>
      </c>
      <c r="C7208">
        <v>159.1</v>
      </c>
      <c r="D7208">
        <f>MOD(A7208-1+'Peaker Keys'!$B$7,'Peaker Keys'!$B$5)</f>
        <v>7225</v>
      </c>
      <c r="E7208">
        <f>INT(D7208/'Peaker Keys'!$B$6)+1</f>
        <v>302</v>
      </c>
      <c r="F7208">
        <f>MOD(D7208,'Peaker Keys'!$B$6)</f>
        <v>1</v>
      </c>
      <c r="G7208" t="str">
        <f>VLOOKUP(E7208,Clustering!$A$6:$B$370,2,FALSE)</f>
        <v>Fall</v>
      </c>
      <c r="H7208">
        <f>IF('Peaker Keys'!$B$29&gt;0,MAX(0,MIN('Peaker Keys'!$B$10,B7208/'Peaker Keys'!$B$29)),0)</f>
        <v>0</v>
      </c>
      <c r="I7208">
        <f>MAX(0,MIN('Peaker Keys'!$B$10,C7208/'Peaker Keys'!$B$30))</f>
        <v>1.3327570059793962E-3</v>
      </c>
      <c r="J7208">
        <f>IF('Peaker Keys'!$B$31=1,H7208,I7208)</f>
        <v>0</v>
      </c>
    </row>
    <row r="7209" spans="1:10" x14ac:dyDescent="0.25">
      <c r="A7209">
        <v>7203</v>
      </c>
      <c r="B7209">
        <v>0</v>
      </c>
      <c r="C7209">
        <v>100.2</v>
      </c>
      <c r="D7209">
        <f>MOD(A7209-1+'Peaker Keys'!$B$7,'Peaker Keys'!$B$5)</f>
        <v>7226</v>
      </c>
      <c r="E7209">
        <f>INT(D7209/'Peaker Keys'!$B$6)+1</f>
        <v>302</v>
      </c>
      <c r="F7209">
        <f>MOD(D7209,'Peaker Keys'!$B$6)</f>
        <v>2</v>
      </c>
      <c r="G7209" t="str">
        <f>VLOOKUP(E7209,Clustering!$A$6:$B$370,2,FALSE)</f>
        <v>Fall</v>
      </c>
      <c r="H7209">
        <f>IF('Peaker Keys'!$B$29&gt;0,MAX(0,MIN('Peaker Keys'!$B$10,B7209/'Peaker Keys'!$B$29)),0)</f>
        <v>0</v>
      </c>
      <c r="I7209">
        <f>MAX(0,MIN('Peaker Keys'!$B$10,C7209/'Peaker Keys'!$B$30))</f>
        <v>8.393604776815557E-4</v>
      </c>
      <c r="J7209">
        <f>IF('Peaker Keys'!$B$31=1,H7209,I7209)</f>
        <v>0</v>
      </c>
    </row>
    <row r="7210" spans="1:10" x14ac:dyDescent="0.25">
      <c r="A7210">
        <v>7204</v>
      </c>
      <c r="B7210">
        <v>0</v>
      </c>
      <c r="C7210">
        <v>95.5</v>
      </c>
      <c r="D7210">
        <f>MOD(A7210-1+'Peaker Keys'!$B$7,'Peaker Keys'!$B$5)</f>
        <v>7227</v>
      </c>
      <c r="E7210">
        <f>INT(D7210/'Peaker Keys'!$B$6)+1</f>
        <v>302</v>
      </c>
      <c r="F7210">
        <f>MOD(D7210,'Peaker Keys'!$B$6)</f>
        <v>3</v>
      </c>
      <c r="G7210" t="str">
        <f>VLOOKUP(E7210,Clustering!$A$6:$B$370,2,FALSE)</f>
        <v>Fall</v>
      </c>
      <c r="H7210">
        <f>IF('Peaker Keys'!$B$29&gt;0,MAX(0,MIN('Peaker Keys'!$B$10,B7210/'Peaker Keys'!$B$29)),0)</f>
        <v>0</v>
      </c>
      <c r="I7210">
        <f>MAX(0,MIN('Peaker Keys'!$B$10,C7210/'Peaker Keys'!$B$30))</f>
        <v>7.9998927763062441E-4</v>
      </c>
      <c r="J7210">
        <f>IF('Peaker Keys'!$B$31=1,H7210,I7210)</f>
        <v>0</v>
      </c>
    </row>
    <row r="7211" spans="1:10" x14ac:dyDescent="0.25">
      <c r="A7211">
        <v>7205</v>
      </c>
      <c r="B7211">
        <v>0</v>
      </c>
      <c r="C7211">
        <v>95.5</v>
      </c>
      <c r="D7211">
        <f>MOD(A7211-1+'Peaker Keys'!$B$7,'Peaker Keys'!$B$5)</f>
        <v>7228</v>
      </c>
      <c r="E7211">
        <f>INT(D7211/'Peaker Keys'!$B$6)+1</f>
        <v>302</v>
      </c>
      <c r="F7211">
        <f>MOD(D7211,'Peaker Keys'!$B$6)</f>
        <v>4</v>
      </c>
      <c r="G7211" t="str">
        <f>VLOOKUP(E7211,Clustering!$A$6:$B$370,2,FALSE)</f>
        <v>Fall</v>
      </c>
      <c r="H7211">
        <f>IF('Peaker Keys'!$B$29&gt;0,MAX(0,MIN('Peaker Keys'!$B$10,B7211/'Peaker Keys'!$B$29)),0)</f>
        <v>0</v>
      </c>
      <c r="I7211">
        <f>MAX(0,MIN('Peaker Keys'!$B$10,C7211/'Peaker Keys'!$B$30))</f>
        <v>7.9998927763062441E-4</v>
      </c>
      <c r="J7211">
        <f>IF('Peaker Keys'!$B$31=1,H7211,I7211)</f>
        <v>0</v>
      </c>
    </row>
    <row r="7212" spans="1:10" x14ac:dyDescent="0.25">
      <c r="A7212">
        <v>7206</v>
      </c>
      <c r="B7212">
        <v>0</v>
      </c>
      <c r="C7212">
        <v>95.5</v>
      </c>
      <c r="D7212">
        <f>MOD(A7212-1+'Peaker Keys'!$B$7,'Peaker Keys'!$B$5)</f>
        <v>7229</v>
      </c>
      <c r="E7212">
        <f>INT(D7212/'Peaker Keys'!$B$6)+1</f>
        <v>302</v>
      </c>
      <c r="F7212">
        <f>MOD(D7212,'Peaker Keys'!$B$6)</f>
        <v>5</v>
      </c>
      <c r="G7212" t="str">
        <f>VLOOKUP(E7212,Clustering!$A$6:$B$370,2,FALSE)</f>
        <v>Fall</v>
      </c>
      <c r="H7212">
        <f>IF('Peaker Keys'!$B$29&gt;0,MAX(0,MIN('Peaker Keys'!$B$10,B7212/'Peaker Keys'!$B$29)),0)</f>
        <v>0</v>
      </c>
      <c r="I7212">
        <f>MAX(0,MIN('Peaker Keys'!$B$10,C7212/'Peaker Keys'!$B$30))</f>
        <v>7.9998927763062441E-4</v>
      </c>
      <c r="J7212">
        <f>IF('Peaker Keys'!$B$31=1,H7212,I7212)</f>
        <v>0</v>
      </c>
    </row>
    <row r="7213" spans="1:10" x14ac:dyDescent="0.25">
      <c r="A7213">
        <v>7207</v>
      </c>
      <c r="B7213">
        <v>0</v>
      </c>
      <c r="C7213">
        <v>95.5</v>
      </c>
      <c r="D7213">
        <f>MOD(A7213-1+'Peaker Keys'!$B$7,'Peaker Keys'!$B$5)</f>
        <v>7230</v>
      </c>
      <c r="E7213">
        <f>INT(D7213/'Peaker Keys'!$B$6)+1</f>
        <v>302</v>
      </c>
      <c r="F7213">
        <f>MOD(D7213,'Peaker Keys'!$B$6)</f>
        <v>6</v>
      </c>
      <c r="G7213" t="str">
        <f>VLOOKUP(E7213,Clustering!$A$6:$B$370,2,FALSE)</f>
        <v>Fall</v>
      </c>
      <c r="H7213">
        <f>IF('Peaker Keys'!$B$29&gt;0,MAX(0,MIN('Peaker Keys'!$B$10,B7213/'Peaker Keys'!$B$29)),0)</f>
        <v>0</v>
      </c>
      <c r="I7213">
        <f>MAX(0,MIN('Peaker Keys'!$B$10,C7213/'Peaker Keys'!$B$30))</f>
        <v>7.9998927763062441E-4</v>
      </c>
      <c r="J7213">
        <f>IF('Peaker Keys'!$B$31=1,H7213,I7213)</f>
        <v>0</v>
      </c>
    </row>
    <row r="7214" spans="1:10" x14ac:dyDescent="0.25">
      <c r="A7214">
        <v>7208</v>
      </c>
      <c r="B7214">
        <v>0</v>
      </c>
      <c r="C7214">
        <v>795.3</v>
      </c>
      <c r="D7214">
        <f>MOD(A7214-1+'Peaker Keys'!$B$7,'Peaker Keys'!$B$5)</f>
        <v>7231</v>
      </c>
      <c r="E7214">
        <f>INT(D7214/'Peaker Keys'!$B$6)+1</f>
        <v>302</v>
      </c>
      <c r="F7214">
        <f>MOD(D7214,'Peaker Keys'!$B$6)</f>
        <v>7</v>
      </c>
      <c r="G7214" t="str">
        <f>VLOOKUP(E7214,Clustering!$A$6:$B$370,2,FALSE)</f>
        <v>Fall</v>
      </c>
      <c r="H7214">
        <f>IF('Peaker Keys'!$B$29&gt;0,MAX(0,MIN('Peaker Keys'!$B$10,B7214/'Peaker Keys'!$B$29)),0)</f>
        <v>0</v>
      </c>
      <c r="I7214">
        <f>MAX(0,MIN('Peaker Keys'!$B$10,C7214/'Peaker Keys'!$B$30))</f>
        <v>6.662109659682048E-3</v>
      </c>
      <c r="J7214">
        <f>IF('Peaker Keys'!$B$31=1,H7214,I7214)</f>
        <v>0</v>
      </c>
    </row>
    <row r="7215" spans="1:10" x14ac:dyDescent="0.25">
      <c r="A7215">
        <v>7209</v>
      </c>
      <c r="B7215">
        <v>0</v>
      </c>
      <c r="C7215">
        <v>95.5</v>
      </c>
      <c r="D7215">
        <f>MOD(A7215-1+'Peaker Keys'!$B$7,'Peaker Keys'!$B$5)</f>
        <v>7232</v>
      </c>
      <c r="E7215">
        <f>INT(D7215/'Peaker Keys'!$B$6)+1</f>
        <v>302</v>
      </c>
      <c r="F7215">
        <f>MOD(D7215,'Peaker Keys'!$B$6)</f>
        <v>8</v>
      </c>
      <c r="G7215" t="str">
        <f>VLOOKUP(E7215,Clustering!$A$6:$B$370,2,FALSE)</f>
        <v>Fall</v>
      </c>
      <c r="H7215">
        <f>IF('Peaker Keys'!$B$29&gt;0,MAX(0,MIN('Peaker Keys'!$B$10,B7215/'Peaker Keys'!$B$29)),0)</f>
        <v>0</v>
      </c>
      <c r="I7215">
        <f>MAX(0,MIN('Peaker Keys'!$B$10,C7215/'Peaker Keys'!$B$30))</f>
        <v>7.9998927763062441E-4</v>
      </c>
      <c r="J7215">
        <f>IF('Peaker Keys'!$B$31=1,H7215,I7215)</f>
        <v>0</v>
      </c>
    </row>
    <row r="7216" spans="1:10" x14ac:dyDescent="0.25">
      <c r="A7216">
        <v>7210</v>
      </c>
      <c r="B7216">
        <v>0</v>
      </c>
      <c r="C7216">
        <v>95.5</v>
      </c>
      <c r="D7216">
        <f>MOD(A7216-1+'Peaker Keys'!$B$7,'Peaker Keys'!$B$5)</f>
        <v>7233</v>
      </c>
      <c r="E7216">
        <f>INT(D7216/'Peaker Keys'!$B$6)+1</f>
        <v>302</v>
      </c>
      <c r="F7216">
        <f>MOD(D7216,'Peaker Keys'!$B$6)</f>
        <v>9</v>
      </c>
      <c r="G7216" t="str">
        <f>VLOOKUP(E7216,Clustering!$A$6:$B$370,2,FALSE)</f>
        <v>Fall</v>
      </c>
      <c r="H7216">
        <f>IF('Peaker Keys'!$B$29&gt;0,MAX(0,MIN('Peaker Keys'!$B$10,B7216/'Peaker Keys'!$B$29)),0)</f>
        <v>0</v>
      </c>
      <c r="I7216">
        <f>MAX(0,MIN('Peaker Keys'!$B$10,C7216/'Peaker Keys'!$B$30))</f>
        <v>7.9998927763062441E-4</v>
      </c>
      <c r="J7216">
        <f>IF('Peaker Keys'!$B$31=1,H7216,I7216)</f>
        <v>0</v>
      </c>
    </row>
    <row r="7217" spans="1:10" x14ac:dyDescent="0.25">
      <c r="A7217">
        <v>7211</v>
      </c>
      <c r="B7217">
        <v>0</v>
      </c>
      <c r="C7217">
        <v>95.5</v>
      </c>
      <c r="D7217">
        <f>MOD(A7217-1+'Peaker Keys'!$B$7,'Peaker Keys'!$B$5)</f>
        <v>7234</v>
      </c>
      <c r="E7217">
        <f>INT(D7217/'Peaker Keys'!$B$6)+1</f>
        <v>302</v>
      </c>
      <c r="F7217">
        <f>MOD(D7217,'Peaker Keys'!$B$6)</f>
        <v>10</v>
      </c>
      <c r="G7217" t="str">
        <f>VLOOKUP(E7217,Clustering!$A$6:$B$370,2,FALSE)</f>
        <v>Fall</v>
      </c>
      <c r="H7217">
        <f>IF('Peaker Keys'!$B$29&gt;0,MAX(0,MIN('Peaker Keys'!$B$10,B7217/'Peaker Keys'!$B$29)),0)</f>
        <v>0</v>
      </c>
      <c r="I7217">
        <f>MAX(0,MIN('Peaker Keys'!$B$10,C7217/'Peaker Keys'!$B$30))</f>
        <v>7.9998927763062441E-4</v>
      </c>
      <c r="J7217">
        <f>IF('Peaker Keys'!$B$31=1,H7217,I7217)</f>
        <v>0</v>
      </c>
    </row>
    <row r="7218" spans="1:10" x14ac:dyDescent="0.25">
      <c r="A7218">
        <v>7212</v>
      </c>
      <c r="B7218">
        <v>0</v>
      </c>
      <c r="C7218">
        <v>95.5</v>
      </c>
      <c r="D7218">
        <f>MOD(A7218-1+'Peaker Keys'!$B$7,'Peaker Keys'!$B$5)</f>
        <v>7235</v>
      </c>
      <c r="E7218">
        <f>INT(D7218/'Peaker Keys'!$B$6)+1</f>
        <v>302</v>
      </c>
      <c r="F7218">
        <f>MOD(D7218,'Peaker Keys'!$B$6)</f>
        <v>11</v>
      </c>
      <c r="G7218" t="str">
        <f>VLOOKUP(E7218,Clustering!$A$6:$B$370,2,FALSE)</f>
        <v>Fall</v>
      </c>
      <c r="H7218">
        <f>IF('Peaker Keys'!$B$29&gt;0,MAX(0,MIN('Peaker Keys'!$B$10,B7218/'Peaker Keys'!$B$29)),0)</f>
        <v>0</v>
      </c>
      <c r="I7218">
        <f>MAX(0,MIN('Peaker Keys'!$B$10,C7218/'Peaker Keys'!$B$30))</f>
        <v>7.9998927763062441E-4</v>
      </c>
      <c r="J7218">
        <f>IF('Peaker Keys'!$B$31=1,H7218,I7218)</f>
        <v>0</v>
      </c>
    </row>
    <row r="7219" spans="1:10" x14ac:dyDescent="0.25">
      <c r="A7219">
        <v>7213</v>
      </c>
      <c r="B7219">
        <v>0</v>
      </c>
      <c r="C7219">
        <v>95.5</v>
      </c>
      <c r="D7219">
        <f>MOD(A7219-1+'Peaker Keys'!$B$7,'Peaker Keys'!$B$5)</f>
        <v>7236</v>
      </c>
      <c r="E7219">
        <f>INT(D7219/'Peaker Keys'!$B$6)+1</f>
        <v>302</v>
      </c>
      <c r="F7219">
        <f>MOD(D7219,'Peaker Keys'!$B$6)</f>
        <v>12</v>
      </c>
      <c r="G7219" t="str">
        <f>VLOOKUP(E7219,Clustering!$A$6:$B$370,2,FALSE)</f>
        <v>Fall</v>
      </c>
      <c r="H7219">
        <f>IF('Peaker Keys'!$B$29&gt;0,MAX(0,MIN('Peaker Keys'!$B$10,B7219/'Peaker Keys'!$B$29)),0)</f>
        <v>0</v>
      </c>
      <c r="I7219">
        <f>MAX(0,MIN('Peaker Keys'!$B$10,C7219/'Peaker Keys'!$B$30))</f>
        <v>7.9998927763062441E-4</v>
      </c>
      <c r="J7219">
        <f>IF('Peaker Keys'!$B$31=1,H7219,I7219)</f>
        <v>0</v>
      </c>
    </row>
    <row r="7220" spans="1:10" x14ac:dyDescent="0.25">
      <c r="A7220">
        <v>7214</v>
      </c>
      <c r="B7220">
        <v>0</v>
      </c>
      <c r="C7220">
        <v>95.5</v>
      </c>
      <c r="D7220">
        <f>MOD(A7220-1+'Peaker Keys'!$B$7,'Peaker Keys'!$B$5)</f>
        <v>7237</v>
      </c>
      <c r="E7220">
        <f>INT(D7220/'Peaker Keys'!$B$6)+1</f>
        <v>302</v>
      </c>
      <c r="F7220">
        <f>MOD(D7220,'Peaker Keys'!$B$6)</f>
        <v>13</v>
      </c>
      <c r="G7220" t="str">
        <f>VLOOKUP(E7220,Clustering!$A$6:$B$370,2,FALSE)</f>
        <v>Fall</v>
      </c>
      <c r="H7220">
        <f>IF('Peaker Keys'!$B$29&gt;0,MAX(0,MIN('Peaker Keys'!$B$10,B7220/'Peaker Keys'!$B$29)),0)</f>
        <v>0</v>
      </c>
      <c r="I7220">
        <f>MAX(0,MIN('Peaker Keys'!$B$10,C7220/'Peaker Keys'!$B$30))</f>
        <v>7.9998927763062441E-4</v>
      </c>
      <c r="J7220">
        <f>IF('Peaker Keys'!$B$31=1,H7220,I7220)</f>
        <v>0</v>
      </c>
    </row>
    <row r="7221" spans="1:10" x14ac:dyDescent="0.25">
      <c r="A7221">
        <v>7215</v>
      </c>
      <c r="B7221">
        <v>0</v>
      </c>
      <c r="C7221">
        <v>95.5</v>
      </c>
      <c r="D7221">
        <f>MOD(A7221-1+'Peaker Keys'!$B$7,'Peaker Keys'!$B$5)</f>
        <v>7238</v>
      </c>
      <c r="E7221">
        <f>INT(D7221/'Peaker Keys'!$B$6)+1</f>
        <v>302</v>
      </c>
      <c r="F7221">
        <f>MOD(D7221,'Peaker Keys'!$B$6)</f>
        <v>14</v>
      </c>
      <c r="G7221" t="str">
        <f>VLOOKUP(E7221,Clustering!$A$6:$B$370,2,FALSE)</f>
        <v>Fall</v>
      </c>
      <c r="H7221">
        <f>IF('Peaker Keys'!$B$29&gt;0,MAX(0,MIN('Peaker Keys'!$B$10,B7221/'Peaker Keys'!$B$29)),0)</f>
        <v>0</v>
      </c>
      <c r="I7221">
        <f>MAX(0,MIN('Peaker Keys'!$B$10,C7221/'Peaker Keys'!$B$30))</f>
        <v>7.9998927763062441E-4</v>
      </c>
      <c r="J7221">
        <f>IF('Peaker Keys'!$B$31=1,H7221,I7221)</f>
        <v>0</v>
      </c>
    </row>
    <row r="7222" spans="1:10" x14ac:dyDescent="0.25">
      <c r="A7222">
        <v>7216</v>
      </c>
      <c r="B7222">
        <v>0</v>
      </c>
      <c r="C7222">
        <v>159.1</v>
      </c>
      <c r="D7222">
        <f>MOD(A7222-1+'Peaker Keys'!$B$7,'Peaker Keys'!$B$5)</f>
        <v>7239</v>
      </c>
      <c r="E7222">
        <f>INT(D7222/'Peaker Keys'!$B$6)+1</f>
        <v>302</v>
      </c>
      <c r="F7222">
        <f>MOD(D7222,'Peaker Keys'!$B$6)</f>
        <v>15</v>
      </c>
      <c r="G7222" t="str">
        <f>VLOOKUP(E7222,Clustering!$A$6:$B$370,2,FALSE)</f>
        <v>Fall</v>
      </c>
      <c r="H7222">
        <f>IF('Peaker Keys'!$B$29&gt;0,MAX(0,MIN('Peaker Keys'!$B$10,B7222/'Peaker Keys'!$B$29)),0)</f>
        <v>0</v>
      </c>
      <c r="I7222">
        <f>MAX(0,MIN('Peaker Keys'!$B$10,C7222/'Peaker Keys'!$B$30))</f>
        <v>1.3327570059793962E-3</v>
      </c>
      <c r="J7222">
        <f>IF('Peaker Keys'!$B$31=1,H7222,I7222)</f>
        <v>0</v>
      </c>
    </row>
    <row r="7223" spans="1:10" x14ac:dyDescent="0.25">
      <c r="A7223">
        <v>7217</v>
      </c>
      <c r="B7223">
        <v>0</v>
      </c>
      <c r="C7223">
        <v>159.1</v>
      </c>
      <c r="D7223">
        <f>MOD(A7223-1+'Peaker Keys'!$B$7,'Peaker Keys'!$B$5)</f>
        <v>7240</v>
      </c>
      <c r="E7223">
        <f>INT(D7223/'Peaker Keys'!$B$6)+1</f>
        <v>302</v>
      </c>
      <c r="F7223">
        <f>MOD(D7223,'Peaker Keys'!$B$6)</f>
        <v>16</v>
      </c>
      <c r="G7223" t="str">
        <f>VLOOKUP(E7223,Clustering!$A$6:$B$370,2,FALSE)</f>
        <v>Fall</v>
      </c>
      <c r="H7223">
        <f>IF('Peaker Keys'!$B$29&gt;0,MAX(0,MIN('Peaker Keys'!$B$10,B7223/'Peaker Keys'!$B$29)),0)</f>
        <v>0</v>
      </c>
      <c r="I7223">
        <f>MAX(0,MIN('Peaker Keys'!$B$10,C7223/'Peaker Keys'!$B$30))</f>
        <v>1.3327570059793962E-3</v>
      </c>
      <c r="J7223">
        <f>IF('Peaker Keys'!$B$31=1,H7223,I7223)</f>
        <v>0</v>
      </c>
    </row>
    <row r="7224" spans="1:10" x14ac:dyDescent="0.25">
      <c r="A7224">
        <v>7218</v>
      </c>
      <c r="B7224">
        <v>0</v>
      </c>
      <c r="C7224">
        <v>159.1</v>
      </c>
      <c r="D7224">
        <f>MOD(A7224-1+'Peaker Keys'!$B$7,'Peaker Keys'!$B$5)</f>
        <v>7241</v>
      </c>
      <c r="E7224">
        <f>INT(D7224/'Peaker Keys'!$B$6)+1</f>
        <v>302</v>
      </c>
      <c r="F7224">
        <f>MOD(D7224,'Peaker Keys'!$B$6)</f>
        <v>17</v>
      </c>
      <c r="G7224" t="str">
        <f>VLOOKUP(E7224,Clustering!$A$6:$B$370,2,FALSE)</f>
        <v>Fall</v>
      </c>
      <c r="H7224">
        <f>IF('Peaker Keys'!$B$29&gt;0,MAX(0,MIN('Peaker Keys'!$B$10,B7224/'Peaker Keys'!$B$29)),0)</f>
        <v>0</v>
      </c>
      <c r="I7224">
        <f>MAX(0,MIN('Peaker Keys'!$B$10,C7224/'Peaker Keys'!$B$30))</f>
        <v>1.3327570059793962E-3</v>
      </c>
      <c r="J7224">
        <f>IF('Peaker Keys'!$B$31=1,H7224,I7224)</f>
        <v>0</v>
      </c>
    </row>
    <row r="7225" spans="1:10" x14ac:dyDescent="0.25">
      <c r="A7225">
        <v>7219</v>
      </c>
      <c r="B7225">
        <v>0</v>
      </c>
      <c r="C7225">
        <v>1080.4000000000001</v>
      </c>
      <c r="D7225">
        <f>MOD(A7225-1+'Peaker Keys'!$B$7,'Peaker Keys'!$B$5)</f>
        <v>7242</v>
      </c>
      <c r="E7225">
        <f>INT(D7225/'Peaker Keys'!$B$6)+1</f>
        <v>302</v>
      </c>
      <c r="F7225">
        <f>MOD(D7225,'Peaker Keys'!$B$6)</f>
        <v>18</v>
      </c>
      <c r="G7225" t="str">
        <f>VLOOKUP(E7225,Clustering!$A$6:$B$370,2,FALSE)</f>
        <v>Fall</v>
      </c>
      <c r="H7225">
        <f>IF('Peaker Keys'!$B$29&gt;0,MAX(0,MIN('Peaker Keys'!$B$10,B7225/'Peaker Keys'!$B$29)),0)</f>
        <v>0</v>
      </c>
      <c r="I7225">
        <f>MAX(0,MIN('Peaker Keys'!$B$10,C7225/'Peaker Keys'!$B$30))</f>
        <v>9.0503499010693884E-3</v>
      </c>
      <c r="J7225">
        <f>IF('Peaker Keys'!$B$31=1,H7225,I7225)</f>
        <v>0</v>
      </c>
    </row>
    <row r="7226" spans="1:10" x14ac:dyDescent="0.25">
      <c r="A7226">
        <v>7220</v>
      </c>
      <c r="B7226">
        <v>0</v>
      </c>
      <c r="C7226">
        <v>1080.4000000000001</v>
      </c>
      <c r="D7226">
        <f>MOD(A7226-1+'Peaker Keys'!$B$7,'Peaker Keys'!$B$5)</f>
        <v>7243</v>
      </c>
      <c r="E7226">
        <f>INT(D7226/'Peaker Keys'!$B$6)+1</f>
        <v>302</v>
      </c>
      <c r="F7226">
        <f>MOD(D7226,'Peaker Keys'!$B$6)</f>
        <v>19</v>
      </c>
      <c r="G7226" t="str">
        <f>VLOOKUP(E7226,Clustering!$A$6:$B$370,2,FALSE)</f>
        <v>Fall</v>
      </c>
      <c r="H7226">
        <f>IF('Peaker Keys'!$B$29&gt;0,MAX(0,MIN('Peaker Keys'!$B$10,B7226/'Peaker Keys'!$B$29)),0)</f>
        <v>0</v>
      </c>
      <c r="I7226">
        <f>MAX(0,MIN('Peaker Keys'!$B$10,C7226/'Peaker Keys'!$B$30))</f>
        <v>9.0503499010693884E-3</v>
      </c>
      <c r="J7226">
        <f>IF('Peaker Keys'!$B$31=1,H7226,I7226)</f>
        <v>0</v>
      </c>
    </row>
    <row r="7227" spans="1:10" x14ac:dyDescent="0.25">
      <c r="A7227">
        <v>7221</v>
      </c>
      <c r="B7227">
        <v>0</v>
      </c>
      <c r="C7227">
        <v>188.3</v>
      </c>
      <c r="D7227">
        <f>MOD(A7227-1+'Peaker Keys'!$B$7,'Peaker Keys'!$B$5)</f>
        <v>7244</v>
      </c>
      <c r="E7227">
        <f>INT(D7227/'Peaker Keys'!$B$6)+1</f>
        <v>302</v>
      </c>
      <c r="F7227">
        <f>MOD(D7227,'Peaker Keys'!$B$6)</f>
        <v>20</v>
      </c>
      <c r="G7227" t="str">
        <f>VLOOKUP(E7227,Clustering!$A$6:$B$370,2,FALSE)</f>
        <v>Fall</v>
      </c>
      <c r="H7227">
        <f>IF('Peaker Keys'!$B$29&gt;0,MAX(0,MIN('Peaker Keys'!$B$10,B7227/'Peaker Keys'!$B$29)),0)</f>
        <v>0</v>
      </c>
      <c r="I7227">
        <f>MAX(0,MIN('Peaker Keys'!$B$10,C7227/'Peaker Keys'!$B$30))</f>
        <v>1.57736105735965E-3</v>
      </c>
      <c r="J7227">
        <f>IF('Peaker Keys'!$B$31=1,H7227,I7227)</f>
        <v>0</v>
      </c>
    </row>
    <row r="7228" spans="1:10" x14ac:dyDescent="0.25">
      <c r="A7228">
        <v>7222</v>
      </c>
      <c r="B7228">
        <v>0</v>
      </c>
      <c r="C7228">
        <v>159.1</v>
      </c>
      <c r="D7228">
        <f>MOD(A7228-1+'Peaker Keys'!$B$7,'Peaker Keys'!$B$5)</f>
        <v>7245</v>
      </c>
      <c r="E7228">
        <f>INT(D7228/'Peaker Keys'!$B$6)+1</f>
        <v>302</v>
      </c>
      <c r="F7228">
        <f>MOD(D7228,'Peaker Keys'!$B$6)</f>
        <v>21</v>
      </c>
      <c r="G7228" t="str">
        <f>VLOOKUP(E7228,Clustering!$A$6:$B$370,2,FALSE)</f>
        <v>Fall</v>
      </c>
      <c r="H7228">
        <f>IF('Peaker Keys'!$B$29&gt;0,MAX(0,MIN('Peaker Keys'!$B$10,B7228/'Peaker Keys'!$B$29)),0)</f>
        <v>0</v>
      </c>
      <c r="I7228">
        <f>MAX(0,MIN('Peaker Keys'!$B$10,C7228/'Peaker Keys'!$B$30))</f>
        <v>1.3327570059793962E-3</v>
      </c>
      <c r="J7228">
        <f>IF('Peaker Keys'!$B$31=1,H7228,I7228)</f>
        <v>0</v>
      </c>
    </row>
    <row r="7229" spans="1:10" x14ac:dyDescent="0.25">
      <c r="A7229">
        <v>7223</v>
      </c>
      <c r="B7229">
        <v>0</v>
      </c>
      <c r="C7229">
        <v>159.1</v>
      </c>
      <c r="D7229">
        <f>MOD(A7229-1+'Peaker Keys'!$B$7,'Peaker Keys'!$B$5)</f>
        <v>7246</v>
      </c>
      <c r="E7229">
        <f>INT(D7229/'Peaker Keys'!$B$6)+1</f>
        <v>302</v>
      </c>
      <c r="F7229">
        <f>MOD(D7229,'Peaker Keys'!$B$6)</f>
        <v>22</v>
      </c>
      <c r="G7229" t="str">
        <f>VLOOKUP(E7229,Clustering!$A$6:$B$370,2,FALSE)</f>
        <v>Fall</v>
      </c>
      <c r="H7229">
        <f>IF('Peaker Keys'!$B$29&gt;0,MAX(0,MIN('Peaker Keys'!$B$10,B7229/'Peaker Keys'!$B$29)),0)</f>
        <v>0</v>
      </c>
      <c r="I7229">
        <f>MAX(0,MIN('Peaker Keys'!$B$10,C7229/'Peaker Keys'!$B$30))</f>
        <v>1.3327570059793962E-3</v>
      </c>
      <c r="J7229">
        <f>IF('Peaker Keys'!$B$31=1,H7229,I7229)</f>
        <v>0</v>
      </c>
    </row>
    <row r="7230" spans="1:10" x14ac:dyDescent="0.25">
      <c r="A7230">
        <v>7224</v>
      </c>
      <c r="B7230">
        <v>0</v>
      </c>
      <c r="C7230">
        <v>159.1</v>
      </c>
      <c r="D7230">
        <f>MOD(A7230-1+'Peaker Keys'!$B$7,'Peaker Keys'!$B$5)</f>
        <v>7247</v>
      </c>
      <c r="E7230">
        <f>INT(D7230/'Peaker Keys'!$B$6)+1</f>
        <v>302</v>
      </c>
      <c r="F7230">
        <f>MOD(D7230,'Peaker Keys'!$B$6)</f>
        <v>23</v>
      </c>
      <c r="G7230" t="str">
        <f>VLOOKUP(E7230,Clustering!$A$6:$B$370,2,FALSE)</f>
        <v>Fall</v>
      </c>
      <c r="H7230">
        <f>IF('Peaker Keys'!$B$29&gt;0,MAX(0,MIN('Peaker Keys'!$B$10,B7230/'Peaker Keys'!$B$29)),0)</f>
        <v>0</v>
      </c>
      <c r="I7230">
        <f>MAX(0,MIN('Peaker Keys'!$B$10,C7230/'Peaker Keys'!$B$30))</f>
        <v>1.3327570059793962E-3</v>
      </c>
      <c r="J7230">
        <f>IF('Peaker Keys'!$B$31=1,H7230,I7230)</f>
        <v>0</v>
      </c>
    </row>
    <row r="7231" spans="1:10" x14ac:dyDescent="0.25">
      <c r="A7231">
        <v>7225</v>
      </c>
      <c r="B7231">
        <v>0</v>
      </c>
      <c r="C7231">
        <v>95.5</v>
      </c>
      <c r="D7231">
        <f>MOD(A7231-1+'Peaker Keys'!$B$7,'Peaker Keys'!$B$5)</f>
        <v>7248</v>
      </c>
      <c r="E7231">
        <f>INT(D7231/'Peaker Keys'!$B$6)+1</f>
        <v>303</v>
      </c>
      <c r="F7231">
        <f>MOD(D7231,'Peaker Keys'!$B$6)</f>
        <v>0</v>
      </c>
      <c r="G7231" t="str">
        <f>VLOOKUP(E7231,Clustering!$A$6:$B$370,2,FALSE)</f>
        <v>Summer</v>
      </c>
      <c r="H7231">
        <f>IF('Peaker Keys'!$B$29&gt;0,MAX(0,MIN('Peaker Keys'!$B$10,B7231/'Peaker Keys'!$B$29)),0)</f>
        <v>0</v>
      </c>
      <c r="I7231">
        <f>MAX(0,MIN('Peaker Keys'!$B$10,C7231/'Peaker Keys'!$B$30))</f>
        <v>7.9998927763062441E-4</v>
      </c>
      <c r="J7231">
        <f>IF('Peaker Keys'!$B$31=1,H7231,I7231)</f>
        <v>0</v>
      </c>
    </row>
    <row r="7232" spans="1:10" x14ac:dyDescent="0.25">
      <c r="A7232">
        <v>7226</v>
      </c>
      <c r="B7232">
        <v>0</v>
      </c>
      <c r="C7232">
        <v>95.5</v>
      </c>
      <c r="D7232">
        <f>MOD(A7232-1+'Peaker Keys'!$B$7,'Peaker Keys'!$B$5)</f>
        <v>7249</v>
      </c>
      <c r="E7232">
        <f>INT(D7232/'Peaker Keys'!$B$6)+1</f>
        <v>303</v>
      </c>
      <c r="F7232">
        <f>MOD(D7232,'Peaker Keys'!$B$6)</f>
        <v>1</v>
      </c>
      <c r="G7232" t="str">
        <f>VLOOKUP(E7232,Clustering!$A$6:$B$370,2,FALSE)</f>
        <v>Summer</v>
      </c>
      <c r="H7232">
        <f>IF('Peaker Keys'!$B$29&gt;0,MAX(0,MIN('Peaker Keys'!$B$10,B7232/'Peaker Keys'!$B$29)),0)</f>
        <v>0</v>
      </c>
      <c r="I7232">
        <f>MAX(0,MIN('Peaker Keys'!$B$10,C7232/'Peaker Keys'!$B$30))</f>
        <v>7.9998927763062441E-4</v>
      </c>
      <c r="J7232">
        <f>IF('Peaker Keys'!$B$31=1,H7232,I7232)</f>
        <v>0</v>
      </c>
    </row>
    <row r="7233" spans="1:10" x14ac:dyDescent="0.25">
      <c r="A7233">
        <v>7227</v>
      </c>
      <c r="B7233">
        <v>0</v>
      </c>
      <c r="C7233">
        <v>95.5</v>
      </c>
      <c r="D7233">
        <f>MOD(A7233-1+'Peaker Keys'!$B$7,'Peaker Keys'!$B$5)</f>
        <v>7250</v>
      </c>
      <c r="E7233">
        <f>INT(D7233/'Peaker Keys'!$B$6)+1</f>
        <v>303</v>
      </c>
      <c r="F7233">
        <f>MOD(D7233,'Peaker Keys'!$B$6)</f>
        <v>2</v>
      </c>
      <c r="G7233" t="str">
        <f>VLOOKUP(E7233,Clustering!$A$6:$B$370,2,FALSE)</f>
        <v>Summer</v>
      </c>
      <c r="H7233">
        <f>IF('Peaker Keys'!$B$29&gt;0,MAX(0,MIN('Peaker Keys'!$B$10,B7233/'Peaker Keys'!$B$29)),0)</f>
        <v>0</v>
      </c>
      <c r="I7233">
        <f>MAX(0,MIN('Peaker Keys'!$B$10,C7233/'Peaker Keys'!$B$30))</f>
        <v>7.9998927763062441E-4</v>
      </c>
      <c r="J7233">
        <f>IF('Peaker Keys'!$B$31=1,H7233,I7233)</f>
        <v>0</v>
      </c>
    </row>
    <row r="7234" spans="1:10" x14ac:dyDescent="0.25">
      <c r="A7234">
        <v>7228</v>
      </c>
      <c r="B7234">
        <v>0</v>
      </c>
      <c r="C7234">
        <v>95.5</v>
      </c>
      <c r="D7234">
        <f>MOD(A7234-1+'Peaker Keys'!$B$7,'Peaker Keys'!$B$5)</f>
        <v>7251</v>
      </c>
      <c r="E7234">
        <f>INT(D7234/'Peaker Keys'!$B$6)+1</f>
        <v>303</v>
      </c>
      <c r="F7234">
        <f>MOD(D7234,'Peaker Keys'!$B$6)</f>
        <v>3</v>
      </c>
      <c r="G7234" t="str">
        <f>VLOOKUP(E7234,Clustering!$A$6:$B$370,2,FALSE)</f>
        <v>Summer</v>
      </c>
      <c r="H7234">
        <f>IF('Peaker Keys'!$B$29&gt;0,MAX(0,MIN('Peaker Keys'!$B$10,B7234/'Peaker Keys'!$B$29)),0)</f>
        <v>0</v>
      </c>
      <c r="I7234">
        <f>MAX(0,MIN('Peaker Keys'!$B$10,C7234/'Peaker Keys'!$B$30))</f>
        <v>7.9998927763062441E-4</v>
      </c>
      <c r="J7234">
        <f>IF('Peaker Keys'!$B$31=1,H7234,I7234)</f>
        <v>0</v>
      </c>
    </row>
    <row r="7235" spans="1:10" x14ac:dyDescent="0.25">
      <c r="A7235">
        <v>7229</v>
      </c>
      <c r="B7235">
        <v>0</v>
      </c>
      <c r="C7235">
        <v>95.5</v>
      </c>
      <c r="D7235">
        <f>MOD(A7235-1+'Peaker Keys'!$B$7,'Peaker Keys'!$B$5)</f>
        <v>7252</v>
      </c>
      <c r="E7235">
        <f>INT(D7235/'Peaker Keys'!$B$6)+1</f>
        <v>303</v>
      </c>
      <c r="F7235">
        <f>MOD(D7235,'Peaker Keys'!$B$6)</f>
        <v>4</v>
      </c>
      <c r="G7235" t="str">
        <f>VLOOKUP(E7235,Clustering!$A$6:$B$370,2,FALSE)</f>
        <v>Summer</v>
      </c>
      <c r="H7235">
        <f>IF('Peaker Keys'!$B$29&gt;0,MAX(0,MIN('Peaker Keys'!$B$10,B7235/'Peaker Keys'!$B$29)),0)</f>
        <v>0</v>
      </c>
      <c r="I7235">
        <f>MAX(0,MIN('Peaker Keys'!$B$10,C7235/'Peaker Keys'!$B$30))</f>
        <v>7.9998927763062441E-4</v>
      </c>
      <c r="J7235">
        <f>IF('Peaker Keys'!$B$31=1,H7235,I7235)</f>
        <v>0</v>
      </c>
    </row>
    <row r="7236" spans="1:10" x14ac:dyDescent="0.25">
      <c r="A7236">
        <v>7230</v>
      </c>
      <c r="B7236">
        <v>0</v>
      </c>
      <c r="C7236">
        <v>95.5</v>
      </c>
      <c r="D7236">
        <f>MOD(A7236-1+'Peaker Keys'!$B$7,'Peaker Keys'!$B$5)</f>
        <v>7253</v>
      </c>
      <c r="E7236">
        <f>INT(D7236/'Peaker Keys'!$B$6)+1</f>
        <v>303</v>
      </c>
      <c r="F7236">
        <f>MOD(D7236,'Peaker Keys'!$B$6)</f>
        <v>5</v>
      </c>
      <c r="G7236" t="str">
        <f>VLOOKUP(E7236,Clustering!$A$6:$B$370,2,FALSE)</f>
        <v>Summer</v>
      </c>
      <c r="H7236">
        <f>IF('Peaker Keys'!$B$29&gt;0,MAX(0,MIN('Peaker Keys'!$B$10,B7236/'Peaker Keys'!$B$29)),0)</f>
        <v>0</v>
      </c>
      <c r="I7236">
        <f>MAX(0,MIN('Peaker Keys'!$B$10,C7236/'Peaker Keys'!$B$30))</f>
        <v>7.9998927763062441E-4</v>
      </c>
      <c r="J7236">
        <f>IF('Peaker Keys'!$B$31=1,H7236,I7236)</f>
        <v>0</v>
      </c>
    </row>
    <row r="7237" spans="1:10" x14ac:dyDescent="0.25">
      <c r="A7237">
        <v>7231</v>
      </c>
      <c r="B7237">
        <v>0</v>
      </c>
      <c r="C7237">
        <v>95.5</v>
      </c>
      <c r="D7237">
        <f>MOD(A7237-1+'Peaker Keys'!$B$7,'Peaker Keys'!$B$5)</f>
        <v>7254</v>
      </c>
      <c r="E7237">
        <f>INT(D7237/'Peaker Keys'!$B$6)+1</f>
        <v>303</v>
      </c>
      <c r="F7237">
        <f>MOD(D7237,'Peaker Keys'!$B$6)</f>
        <v>6</v>
      </c>
      <c r="G7237" t="str">
        <f>VLOOKUP(E7237,Clustering!$A$6:$B$370,2,FALSE)</f>
        <v>Summer</v>
      </c>
      <c r="H7237">
        <f>IF('Peaker Keys'!$B$29&gt;0,MAX(0,MIN('Peaker Keys'!$B$10,B7237/'Peaker Keys'!$B$29)),0)</f>
        <v>0</v>
      </c>
      <c r="I7237">
        <f>MAX(0,MIN('Peaker Keys'!$B$10,C7237/'Peaker Keys'!$B$30))</f>
        <v>7.9998927763062441E-4</v>
      </c>
      <c r="J7237">
        <f>IF('Peaker Keys'!$B$31=1,H7237,I7237)</f>
        <v>0</v>
      </c>
    </row>
    <row r="7238" spans="1:10" x14ac:dyDescent="0.25">
      <c r="A7238">
        <v>7232</v>
      </c>
      <c r="B7238">
        <v>0</v>
      </c>
      <c r="C7238">
        <v>95.5</v>
      </c>
      <c r="D7238">
        <f>MOD(A7238-1+'Peaker Keys'!$B$7,'Peaker Keys'!$B$5)</f>
        <v>7255</v>
      </c>
      <c r="E7238">
        <f>INT(D7238/'Peaker Keys'!$B$6)+1</f>
        <v>303</v>
      </c>
      <c r="F7238">
        <f>MOD(D7238,'Peaker Keys'!$B$6)</f>
        <v>7</v>
      </c>
      <c r="G7238" t="str">
        <f>VLOOKUP(E7238,Clustering!$A$6:$B$370,2,FALSE)</f>
        <v>Summer</v>
      </c>
      <c r="H7238">
        <f>IF('Peaker Keys'!$B$29&gt;0,MAX(0,MIN('Peaker Keys'!$B$10,B7238/'Peaker Keys'!$B$29)),0)</f>
        <v>0</v>
      </c>
      <c r="I7238">
        <f>MAX(0,MIN('Peaker Keys'!$B$10,C7238/'Peaker Keys'!$B$30))</f>
        <v>7.9998927763062441E-4</v>
      </c>
      <c r="J7238">
        <f>IF('Peaker Keys'!$B$31=1,H7238,I7238)</f>
        <v>0</v>
      </c>
    </row>
    <row r="7239" spans="1:10" x14ac:dyDescent="0.25">
      <c r="A7239">
        <v>7233</v>
      </c>
      <c r="B7239">
        <v>0</v>
      </c>
      <c r="C7239">
        <v>95.5</v>
      </c>
      <c r="D7239">
        <f>MOD(A7239-1+'Peaker Keys'!$B$7,'Peaker Keys'!$B$5)</f>
        <v>7256</v>
      </c>
      <c r="E7239">
        <f>INT(D7239/'Peaker Keys'!$B$6)+1</f>
        <v>303</v>
      </c>
      <c r="F7239">
        <f>MOD(D7239,'Peaker Keys'!$B$6)</f>
        <v>8</v>
      </c>
      <c r="G7239" t="str">
        <f>VLOOKUP(E7239,Clustering!$A$6:$B$370,2,FALSE)</f>
        <v>Summer</v>
      </c>
      <c r="H7239">
        <f>IF('Peaker Keys'!$B$29&gt;0,MAX(0,MIN('Peaker Keys'!$B$10,B7239/'Peaker Keys'!$B$29)),0)</f>
        <v>0</v>
      </c>
      <c r="I7239">
        <f>MAX(0,MIN('Peaker Keys'!$B$10,C7239/'Peaker Keys'!$B$30))</f>
        <v>7.9998927763062441E-4</v>
      </c>
      <c r="J7239">
        <f>IF('Peaker Keys'!$B$31=1,H7239,I7239)</f>
        <v>0</v>
      </c>
    </row>
    <row r="7240" spans="1:10" x14ac:dyDescent="0.25">
      <c r="A7240">
        <v>7234</v>
      </c>
      <c r="B7240">
        <v>0</v>
      </c>
      <c r="C7240">
        <v>95.5</v>
      </c>
      <c r="D7240">
        <f>MOD(A7240-1+'Peaker Keys'!$B$7,'Peaker Keys'!$B$5)</f>
        <v>7257</v>
      </c>
      <c r="E7240">
        <f>INT(D7240/'Peaker Keys'!$B$6)+1</f>
        <v>303</v>
      </c>
      <c r="F7240">
        <f>MOD(D7240,'Peaker Keys'!$B$6)</f>
        <v>9</v>
      </c>
      <c r="G7240" t="str">
        <f>VLOOKUP(E7240,Clustering!$A$6:$B$370,2,FALSE)</f>
        <v>Summer</v>
      </c>
      <c r="H7240">
        <f>IF('Peaker Keys'!$B$29&gt;0,MAX(0,MIN('Peaker Keys'!$B$10,B7240/'Peaker Keys'!$B$29)),0)</f>
        <v>0</v>
      </c>
      <c r="I7240">
        <f>MAX(0,MIN('Peaker Keys'!$B$10,C7240/'Peaker Keys'!$B$30))</f>
        <v>7.9998927763062441E-4</v>
      </c>
      <c r="J7240">
        <f>IF('Peaker Keys'!$B$31=1,H7240,I7240)</f>
        <v>0</v>
      </c>
    </row>
    <row r="7241" spans="1:10" x14ac:dyDescent="0.25">
      <c r="A7241">
        <v>7235</v>
      </c>
      <c r="B7241">
        <v>0</v>
      </c>
      <c r="C7241">
        <v>119.6</v>
      </c>
      <c r="D7241">
        <f>MOD(A7241-1+'Peaker Keys'!$B$7,'Peaker Keys'!$B$5)</f>
        <v>7258</v>
      </c>
      <c r="E7241">
        <f>INT(D7241/'Peaker Keys'!$B$6)+1</f>
        <v>303</v>
      </c>
      <c r="F7241">
        <f>MOD(D7241,'Peaker Keys'!$B$6)</f>
        <v>10</v>
      </c>
      <c r="G7241" t="str">
        <f>VLOOKUP(E7241,Clustering!$A$6:$B$370,2,FALSE)</f>
        <v>Summer</v>
      </c>
      <c r="H7241">
        <f>IF('Peaker Keys'!$B$29&gt;0,MAX(0,MIN('Peaker Keys'!$B$10,B7241/'Peaker Keys'!$B$29)),0)</f>
        <v>0</v>
      </c>
      <c r="I7241">
        <f>MAX(0,MIN('Peaker Keys'!$B$10,C7241/'Peaker Keys'!$B$30))</f>
        <v>1.0018713885300804E-3</v>
      </c>
      <c r="J7241">
        <f>IF('Peaker Keys'!$B$31=1,H7241,I7241)</f>
        <v>0</v>
      </c>
    </row>
    <row r="7242" spans="1:10" x14ac:dyDescent="0.25">
      <c r="A7242">
        <v>7236</v>
      </c>
      <c r="B7242">
        <v>0</v>
      </c>
      <c r="C7242">
        <v>95.5</v>
      </c>
      <c r="D7242">
        <f>MOD(A7242-1+'Peaker Keys'!$B$7,'Peaker Keys'!$B$5)</f>
        <v>7259</v>
      </c>
      <c r="E7242">
        <f>INT(D7242/'Peaker Keys'!$B$6)+1</f>
        <v>303</v>
      </c>
      <c r="F7242">
        <f>MOD(D7242,'Peaker Keys'!$B$6)</f>
        <v>11</v>
      </c>
      <c r="G7242" t="str">
        <f>VLOOKUP(E7242,Clustering!$A$6:$B$370,2,FALSE)</f>
        <v>Summer</v>
      </c>
      <c r="H7242">
        <f>IF('Peaker Keys'!$B$29&gt;0,MAX(0,MIN('Peaker Keys'!$B$10,B7242/'Peaker Keys'!$B$29)),0)</f>
        <v>0</v>
      </c>
      <c r="I7242">
        <f>MAX(0,MIN('Peaker Keys'!$B$10,C7242/'Peaker Keys'!$B$30))</f>
        <v>7.9998927763062441E-4</v>
      </c>
      <c r="J7242">
        <f>IF('Peaker Keys'!$B$31=1,H7242,I7242)</f>
        <v>0</v>
      </c>
    </row>
    <row r="7243" spans="1:10" x14ac:dyDescent="0.25">
      <c r="A7243">
        <v>7237</v>
      </c>
      <c r="B7243">
        <v>0</v>
      </c>
      <c r="C7243">
        <v>159.1</v>
      </c>
      <c r="D7243">
        <f>MOD(A7243-1+'Peaker Keys'!$B$7,'Peaker Keys'!$B$5)</f>
        <v>7260</v>
      </c>
      <c r="E7243">
        <f>INT(D7243/'Peaker Keys'!$B$6)+1</f>
        <v>303</v>
      </c>
      <c r="F7243">
        <f>MOD(D7243,'Peaker Keys'!$B$6)</f>
        <v>12</v>
      </c>
      <c r="G7243" t="str">
        <f>VLOOKUP(E7243,Clustering!$A$6:$B$370,2,FALSE)</f>
        <v>Summer</v>
      </c>
      <c r="H7243">
        <f>IF('Peaker Keys'!$B$29&gt;0,MAX(0,MIN('Peaker Keys'!$B$10,B7243/'Peaker Keys'!$B$29)),0)</f>
        <v>0</v>
      </c>
      <c r="I7243">
        <f>MAX(0,MIN('Peaker Keys'!$B$10,C7243/'Peaker Keys'!$B$30))</f>
        <v>1.3327570059793962E-3</v>
      </c>
      <c r="J7243">
        <f>IF('Peaker Keys'!$B$31=1,H7243,I7243)</f>
        <v>0</v>
      </c>
    </row>
    <row r="7244" spans="1:10" x14ac:dyDescent="0.25">
      <c r="A7244">
        <v>7238</v>
      </c>
      <c r="B7244">
        <v>0</v>
      </c>
      <c r="C7244">
        <v>159.1</v>
      </c>
      <c r="D7244">
        <f>MOD(A7244-1+'Peaker Keys'!$B$7,'Peaker Keys'!$B$5)</f>
        <v>7261</v>
      </c>
      <c r="E7244">
        <f>INT(D7244/'Peaker Keys'!$B$6)+1</f>
        <v>303</v>
      </c>
      <c r="F7244">
        <f>MOD(D7244,'Peaker Keys'!$B$6)</f>
        <v>13</v>
      </c>
      <c r="G7244" t="str">
        <f>VLOOKUP(E7244,Clustering!$A$6:$B$370,2,FALSE)</f>
        <v>Summer</v>
      </c>
      <c r="H7244">
        <f>IF('Peaker Keys'!$B$29&gt;0,MAX(0,MIN('Peaker Keys'!$B$10,B7244/'Peaker Keys'!$B$29)),0)</f>
        <v>0</v>
      </c>
      <c r="I7244">
        <f>MAX(0,MIN('Peaker Keys'!$B$10,C7244/'Peaker Keys'!$B$30))</f>
        <v>1.3327570059793962E-3</v>
      </c>
      <c r="J7244">
        <f>IF('Peaker Keys'!$B$31=1,H7244,I7244)</f>
        <v>0</v>
      </c>
    </row>
    <row r="7245" spans="1:10" x14ac:dyDescent="0.25">
      <c r="A7245">
        <v>7239</v>
      </c>
      <c r="B7245">
        <v>0</v>
      </c>
      <c r="C7245">
        <v>159.1</v>
      </c>
      <c r="D7245">
        <f>MOD(A7245-1+'Peaker Keys'!$B$7,'Peaker Keys'!$B$5)</f>
        <v>7262</v>
      </c>
      <c r="E7245">
        <f>INT(D7245/'Peaker Keys'!$B$6)+1</f>
        <v>303</v>
      </c>
      <c r="F7245">
        <f>MOD(D7245,'Peaker Keys'!$B$6)</f>
        <v>14</v>
      </c>
      <c r="G7245" t="str">
        <f>VLOOKUP(E7245,Clustering!$A$6:$B$370,2,FALSE)</f>
        <v>Summer</v>
      </c>
      <c r="H7245">
        <f>IF('Peaker Keys'!$B$29&gt;0,MAX(0,MIN('Peaker Keys'!$B$10,B7245/'Peaker Keys'!$B$29)),0)</f>
        <v>0</v>
      </c>
      <c r="I7245">
        <f>MAX(0,MIN('Peaker Keys'!$B$10,C7245/'Peaker Keys'!$B$30))</f>
        <v>1.3327570059793962E-3</v>
      </c>
      <c r="J7245">
        <f>IF('Peaker Keys'!$B$31=1,H7245,I7245)</f>
        <v>0</v>
      </c>
    </row>
    <row r="7246" spans="1:10" x14ac:dyDescent="0.25">
      <c r="A7246">
        <v>7240</v>
      </c>
      <c r="B7246">
        <v>0</v>
      </c>
      <c r="C7246">
        <v>159.1</v>
      </c>
      <c r="D7246">
        <f>MOD(A7246-1+'Peaker Keys'!$B$7,'Peaker Keys'!$B$5)</f>
        <v>7263</v>
      </c>
      <c r="E7246">
        <f>INT(D7246/'Peaker Keys'!$B$6)+1</f>
        <v>303</v>
      </c>
      <c r="F7246">
        <f>MOD(D7246,'Peaker Keys'!$B$6)</f>
        <v>15</v>
      </c>
      <c r="G7246" t="str">
        <f>VLOOKUP(E7246,Clustering!$A$6:$B$370,2,FALSE)</f>
        <v>Summer</v>
      </c>
      <c r="H7246">
        <f>IF('Peaker Keys'!$B$29&gt;0,MAX(0,MIN('Peaker Keys'!$B$10,B7246/'Peaker Keys'!$B$29)),0)</f>
        <v>0</v>
      </c>
      <c r="I7246">
        <f>MAX(0,MIN('Peaker Keys'!$B$10,C7246/'Peaker Keys'!$B$30))</f>
        <v>1.3327570059793962E-3</v>
      </c>
      <c r="J7246">
        <f>IF('Peaker Keys'!$B$31=1,H7246,I7246)</f>
        <v>0</v>
      </c>
    </row>
    <row r="7247" spans="1:10" x14ac:dyDescent="0.25">
      <c r="A7247">
        <v>7241</v>
      </c>
      <c r="B7247">
        <v>0</v>
      </c>
      <c r="C7247">
        <v>159.1</v>
      </c>
      <c r="D7247">
        <f>MOD(A7247-1+'Peaker Keys'!$B$7,'Peaker Keys'!$B$5)</f>
        <v>7264</v>
      </c>
      <c r="E7247">
        <f>INT(D7247/'Peaker Keys'!$B$6)+1</f>
        <v>303</v>
      </c>
      <c r="F7247">
        <f>MOD(D7247,'Peaker Keys'!$B$6)</f>
        <v>16</v>
      </c>
      <c r="G7247" t="str">
        <f>VLOOKUP(E7247,Clustering!$A$6:$B$370,2,FALSE)</f>
        <v>Summer</v>
      </c>
      <c r="H7247">
        <f>IF('Peaker Keys'!$B$29&gt;0,MAX(0,MIN('Peaker Keys'!$B$10,B7247/'Peaker Keys'!$B$29)),0)</f>
        <v>0</v>
      </c>
      <c r="I7247">
        <f>MAX(0,MIN('Peaker Keys'!$B$10,C7247/'Peaker Keys'!$B$30))</f>
        <v>1.3327570059793962E-3</v>
      </c>
      <c r="J7247">
        <f>IF('Peaker Keys'!$B$31=1,H7247,I7247)</f>
        <v>0</v>
      </c>
    </row>
    <row r="7248" spans="1:10" x14ac:dyDescent="0.25">
      <c r="A7248">
        <v>7242</v>
      </c>
      <c r="B7248">
        <v>0</v>
      </c>
      <c r="C7248">
        <v>159.1</v>
      </c>
      <c r="D7248">
        <f>MOD(A7248-1+'Peaker Keys'!$B$7,'Peaker Keys'!$B$5)</f>
        <v>7265</v>
      </c>
      <c r="E7248">
        <f>INT(D7248/'Peaker Keys'!$B$6)+1</f>
        <v>303</v>
      </c>
      <c r="F7248">
        <f>MOD(D7248,'Peaker Keys'!$B$6)</f>
        <v>17</v>
      </c>
      <c r="G7248" t="str">
        <f>VLOOKUP(E7248,Clustering!$A$6:$B$370,2,FALSE)</f>
        <v>Summer</v>
      </c>
      <c r="H7248">
        <f>IF('Peaker Keys'!$B$29&gt;0,MAX(0,MIN('Peaker Keys'!$B$10,B7248/'Peaker Keys'!$B$29)),0)</f>
        <v>0</v>
      </c>
      <c r="I7248">
        <f>MAX(0,MIN('Peaker Keys'!$B$10,C7248/'Peaker Keys'!$B$30))</f>
        <v>1.3327570059793962E-3</v>
      </c>
      <c r="J7248">
        <f>IF('Peaker Keys'!$B$31=1,H7248,I7248)</f>
        <v>0</v>
      </c>
    </row>
    <row r="7249" spans="1:10" x14ac:dyDescent="0.25">
      <c r="A7249">
        <v>7243</v>
      </c>
      <c r="B7249">
        <v>0</v>
      </c>
      <c r="C7249">
        <v>1755.8</v>
      </c>
      <c r="D7249">
        <f>MOD(A7249-1+'Peaker Keys'!$B$7,'Peaker Keys'!$B$5)</f>
        <v>7266</v>
      </c>
      <c r="E7249">
        <f>INT(D7249/'Peaker Keys'!$B$6)+1</f>
        <v>303</v>
      </c>
      <c r="F7249">
        <f>MOD(D7249,'Peaker Keys'!$B$6)</f>
        <v>18</v>
      </c>
      <c r="G7249" t="str">
        <f>VLOOKUP(E7249,Clustering!$A$6:$B$370,2,FALSE)</f>
        <v>Summer</v>
      </c>
      <c r="H7249">
        <f>IF('Peaker Keys'!$B$29&gt;0,MAX(0,MIN('Peaker Keys'!$B$10,B7249/'Peaker Keys'!$B$29)),0)</f>
        <v>0</v>
      </c>
      <c r="I7249">
        <f>MAX(0,MIN('Peaker Keys'!$B$10,C7249/'Peaker Keys'!$B$30))</f>
        <v>1.4708075116898955E-2</v>
      </c>
      <c r="J7249">
        <f>IF('Peaker Keys'!$B$31=1,H7249,I7249)</f>
        <v>0</v>
      </c>
    </row>
    <row r="7250" spans="1:10" x14ac:dyDescent="0.25">
      <c r="A7250">
        <v>7244</v>
      </c>
      <c r="B7250">
        <v>0</v>
      </c>
      <c r="C7250">
        <v>1755.8</v>
      </c>
      <c r="D7250">
        <f>MOD(A7250-1+'Peaker Keys'!$B$7,'Peaker Keys'!$B$5)</f>
        <v>7267</v>
      </c>
      <c r="E7250">
        <f>INT(D7250/'Peaker Keys'!$B$6)+1</f>
        <v>303</v>
      </c>
      <c r="F7250">
        <f>MOD(D7250,'Peaker Keys'!$B$6)</f>
        <v>19</v>
      </c>
      <c r="G7250" t="str">
        <f>VLOOKUP(E7250,Clustering!$A$6:$B$370,2,FALSE)</f>
        <v>Summer</v>
      </c>
      <c r="H7250">
        <f>IF('Peaker Keys'!$B$29&gt;0,MAX(0,MIN('Peaker Keys'!$B$10,B7250/'Peaker Keys'!$B$29)),0)</f>
        <v>0</v>
      </c>
      <c r="I7250">
        <f>MAX(0,MIN('Peaker Keys'!$B$10,C7250/'Peaker Keys'!$B$30))</f>
        <v>1.4708075116898955E-2</v>
      </c>
      <c r="J7250">
        <f>IF('Peaker Keys'!$B$31=1,H7250,I7250)</f>
        <v>0</v>
      </c>
    </row>
    <row r="7251" spans="1:10" x14ac:dyDescent="0.25">
      <c r="A7251">
        <v>7245</v>
      </c>
      <c r="B7251">
        <v>0</v>
      </c>
      <c r="C7251">
        <v>1147.7</v>
      </c>
      <c r="D7251">
        <f>MOD(A7251-1+'Peaker Keys'!$B$7,'Peaker Keys'!$B$5)</f>
        <v>7268</v>
      </c>
      <c r="E7251">
        <f>INT(D7251/'Peaker Keys'!$B$6)+1</f>
        <v>303</v>
      </c>
      <c r="F7251">
        <f>MOD(D7251,'Peaker Keys'!$B$6)</f>
        <v>20</v>
      </c>
      <c r="G7251" t="str">
        <f>VLOOKUP(E7251,Clustering!$A$6:$B$370,2,FALSE)</f>
        <v>Summer</v>
      </c>
      <c r="H7251">
        <f>IF('Peaker Keys'!$B$29&gt;0,MAX(0,MIN('Peaker Keys'!$B$10,B7251/'Peaker Keys'!$B$29)),0)</f>
        <v>0</v>
      </c>
      <c r="I7251">
        <f>MAX(0,MIN('Peaker Keys'!$B$10,C7251/'Peaker Keys'!$B$30))</f>
        <v>9.6141119783944261E-3</v>
      </c>
      <c r="J7251">
        <f>IF('Peaker Keys'!$B$31=1,H7251,I7251)</f>
        <v>0</v>
      </c>
    </row>
    <row r="7252" spans="1:10" x14ac:dyDescent="0.25">
      <c r="A7252">
        <v>7246</v>
      </c>
      <c r="B7252">
        <v>0</v>
      </c>
      <c r="C7252">
        <v>159.1</v>
      </c>
      <c r="D7252">
        <f>MOD(A7252-1+'Peaker Keys'!$B$7,'Peaker Keys'!$B$5)</f>
        <v>7269</v>
      </c>
      <c r="E7252">
        <f>INT(D7252/'Peaker Keys'!$B$6)+1</f>
        <v>303</v>
      </c>
      <c r="F7252">
        <f>MOD(D7252,'Peaker Keys'!$B$6)</f>
        <v>21</v>
      </c>
      <c r="G7252" t="str">
        <f>VLOOKUP(E7252,Clustering!$A$6:$B$370,2,FALSE)</f>
        <v>Summer</v>
      </c>
      <c r="H7252">
        <f>IF('Peaker Keys'!$B$29&gt;0,MAX(0,MIN('Peaker Keys'!$B$10,B7252/'Peaker Keys'!$B$29)),0)</f>
        <v>0</v>
      </c>
      <c r="I7252">
        <f>MAX(0,MIN('Peaker Keys'!$B$10,C7252/'Peaker Keys'!$B$30))</f>
        <v>1.3327570059793962E-3</v>
      </c>
      <c r="J7252">
        <f>IF('Peaker Keys'!$B$31=1,H7252,I7252)</f>
        <v>0</v>
      </c>
    </row>
    <row r="7253" spans="1:10" x14ac:dyDescent="0.25">
      <c r="A7253">
        <v>7247</v>
      </c>
      <c r="B7253">
        <v>0</v>
      </c>
      <c r="C7253">
        <v>159.1</v>
      </c>
      <c r="D7253">
        <f>MOD(A7253-1+'Peaker Keys'!$B$7,'Peaker Keys'!$B$5)</f>
        <v>7270</v>
      </c>
      <c r="E7253">
        <f>INT(D7253/'Peaker Keys'!$B$6)+1</f>
        <v>303</v>
      </c>
      <c r="F7253">
        <f>MOD(D7253,'Peaker Keys'!$B$6)</f>
        <v>22</v>
      </c>
      <c r="G7253" t="str">
        <f>VLOOKUP(E7253,Clustering!$A$6:$B$370,2,FALSE)</f>
        <v>Summer</v>
      </c>
      <c r="H7253">
        <f>IF('Peaker Keys'!$B$29&gt;0,MAX(0,MIN('Peaker Keys'!$B$10,B7253/'Peaker Keys'!$B$29)),0)</f>
        <v>0</v>
      </c>
      <c r="I7253">
        <f>MAX(0,MIN('Peaker Keys'!$B$10,C7253/'Peaker Keys'!$B$30))</f>
        <v>1.3327570059793962E-3</v>
      </c>
      <c r="J7253">
        <f>IF('Peaker Keys'!$B$31=1,H7253,I7253)</f>
        <v>0</v>
      </c>
    </row>
    <row r="7254" spans="1:10" x14ac:dyDescent="0.25">
      <c r="A7254">
        <v>7248</v>
      </c>
      <c r="B7254">
        <v>0</v>
      </c>
      <c r="C7254">
        <v>159.1</v>
      </c>
      <c r="D7254">
        <f>MOD(A7254-1+'Peaker Keys'!$B$7,'Peaker Keys'!$B$5)</f>
        <v>7271</v>
      </c>
      <c r="E7254">
        <f>INT(D7254/'Peaker Keys'!$B$6)+1</f>
        <v>303</v>
      </c>
      <c r="F7254">
        <f>MOD(D7254,'Peaker Keys'!$B$6)</f>
        <v>23</v>
      </c>
      <c r="G7254" t="str">
        <f>VLOOKUP(E7254,Clustering!$A$6:$B$370,2,FALSE)</f>
        <v>Summer</v>
      </c>
      <c r="H7254">
        <f>IF('Peaker Keys'!$B$29&gt;0,MAX(0,MIN('Peaker Keys'!$B$10,B7254/'Peaker Keys'!$B$29)),0)</f>
        <v>0</v>
      </c>
      <c r="I7254">
        <f>MAX(0,MIN('Peaker Keys'!$B$10,C7254/'Peaker Keys'!$B$30))</f>
        <v>1.3327570059793962E-3</v>
      </c>
      <c r="J7254">
        <f>IF('Peaker Keys'!$B$31=1,H7254,I7254)</f>
        <v>0</v>
      </c>
    </row>
    <row r="7255" spans="1:10" x14ac:dyDescent="0.25">
      <c r="A7255">
        <v>7249</v>
      </c>
      <c r="B7255">
        <v>0</v>
      </c>
      <c r="C7255">
        <v>95.5</v>
      </c>
      <c r="D7255">
        <f>MOD(A7255-1+'Peaker Keys'!$B$7,'Peaker Keys'!$B$5)</f>
        <v>7272</v>
      </c>
      <c r="E7255">
        <f>INT(D7255/'Peaker Keys'!$B$6)+1</f>
        <v>304</v>
      </c>
      <c r="F7255">
        <f>MOD(D7255,'Peaker Keys'!$B$6)</f>
        <v>0</v>
      </c>
      <c r="G7255" t="str">
        <f>VLOOKUP(E7255,Clustering!$A$6:$B$370,2,FALSE)</f>
        <v>Summer</v>
      </c>
      <c r="H7255">
        <f>IF('Peaker Keys'!$B$29&gt;0,MAX(0,MIN('Peaker Keys'!$B$10,B7255/'Peaker Keys'!$B$29)),0)</f>
        <v>0</v>
      </c>
      <c r="I7255">
        <f>MAX(0,MIN('Peaker Keys'!$B$10,C7255/'Peaker Keys'!$B$30))</f>
        <v>7.9998927763062441E-4</v>
      </c>
      <c r="J7255">
        <f>IF('Peaker Keys'!$B$31=1,H7255,I7255)</f>
        <v>0</v>
      </c>
    </row>
    <row r="7256" spans="1:10" x14ac:dyDescent="0.25">
      <c r="A7256">
        <v>7250</v>
      </c>
      <c r="B7256">
        <v>0</v>
      </c>
      <c r="C7256">
        <v>95.5</v>
      </c>
      <c r="D7256">
        <f>MOD(A7256-1+'Peaker Keys'!$B$7,'Peaker Keys'!$B$5)</f>
        <v>7273</v>
      </c>
      <c r="E7256">
        <f>INT(D7256/'Peaker Keys'!$B$6)+1</f>
        <v>304</v>
      </c>
      <c r="F7256">
        <f>MOD(D7256,'Peaker Keys'!$B$6)</f>
        <v>1</v>
      </c>
      <c r="G7256" t="str">
        <f>VLOOKUP(E7256,Clustering!$A$6:$B$370,2,FALSE)</f>
        <v>Summer</v>
      </c>
      <c r="H7256">
        <f>IF('Peaker Keys'!$B$29&gt;0,MAX(0,MIN('Peaker Keys'!$B$10,B7256/'Peaker Keys'!$B$29)),0)</f>
        <v>0</v>
      </c>
      <c r="I7256">
        <f>MAX(0,MIN('Peaker Keys'!$B$10,C7256/'Peaker Keys'!$B$30))</f>
        <v>7.9998927763062441E-4</v>
      </c>
      <c r="J7256">
        <f>IF('Peaker Keys'!$B$31=1,H7256,I7256)</f>
        <v>0</v>
      </c>
    </row>
    <row r="7257" spans="1:10" x14ac:dyDescent="0.25">
      <c r="A7257">
        <v>7251</v>
      </c>
      <c r="B7257">
        <v>0</v>
      </c>
      <c r="C7257">
        <v>95.5</v>
      </c>
      <c r="D7257">
        <f>MOD(A7257-1+'Peaker Keys'!$B$7,'Peaker Keys'!$B$5)</f>
        <v>7274</v>
      </c>
      <c r="E7257">
        <f>INT(D7257/'Peaker Keys'!$B$6)+1</f>
        <v>304</v>
      </c>
      <c r="F7257">
        <f>MOD(D7257,'Peaker Keys'!$B$6)</f>
        <v>2</v>
      </c>
      <c r="G7257" t="str">
        <f>VLOOKUP(E7257,Clustering!$A$6:$B$370,2,FALSE)</f>
        <v>Summer</v>
      </c>
      <c r="H7257">
        <f>IF('Peaker Keys'!$B$29&gt;0,MAX(0,MIN('Peaker Keys'!$B$10,B7257/'Peaker Keys'!$B$29)),0)</f>
        <v>0</v>
      </c>
      <c r="I7257">
        <f>MAX(0,MIN('Peaker Keys'!$B$10,C7257/'Peaker Keys'!$B$30))</f>
        <v>7.9998927763062441E-4</v>
      </c>
      <c r="J7257">
        <f>IF('Peaker Keys'!$B$31=1,H7257,I7257)</f>
        <v>0</v>
      </c>
    </row>
    <row r="7258" spans="1:10" x14ac:dyDescent="0.25">
      <c r="A7258">
        <v>7252</v>
      </c>
      <c r="B7258">
        <v>0</v>
      </c>
      <c r="C7258">
        <v>95.5</v>
      </c>
      <c r="D7258">
        <f>MOD(A7258-1+'Peaker Keys'!$B$7,'Peaker Keys'!$B$5)</f>
        <v>7275</v>
      </c>
      <c r="E7258">
        <f>INT(D7258/'Peaker Keys'!$B$6)+1</f>
        <v>304</v>
      </c>
      <c r="F7258">
        <f>MOD(D7258,'Peaker Keys'!$B$6)</f>
        <v>3</v>
      </c>
      <c r="G7258" t="str">
        <f>VLOOKUP(E7258,Clustering!$A$6:$B$370,2,FALSE)</f>
        <v>Summer</v>
      </c>
      <c r="H7258">
        <f>IF('Peaker Keys'!$B$29&gt;0,MAX(0,MIN('Peaker Keys'!$B$10,B7258/'Peaker Keys'!$B$29)),0)</f>
        <v>0</v>
      </c>
      <c r="I7258">
        <f>MAX(0,MIN('Peaker Keys'!$B$10,C7258/'Peaker Keys'!$B$30))</f>
        <v>7.9998927763062441E-4</v>
      </c>
      <c r="J7258">
        <f>IF('Peaker Keys'!$B$31=1,H7258,I7258)</f>
        <v>0</v>
      </c>
    </row>
    <row r="7259" spans="1:10" x14ac:dyDescent="0.25">
      <c r="A7259">
        <v>7253</v>
      </c>
      <c r="B7259">
        <v>0</v>
      </c>
      <c r="C7259">
        <v>95.5</v>
      </c>
      <c r="D7259">
        <f>MOD(A7259-1+'Peaker Keys'!$B$7,'Peaker Keys'!$B$5)</f>
        <v>7276</v>
      </c>
      <c r="E7259">
        <f>INT(D7259/'Peaker Keys'!$B$6)+1</f>
        <v>304</v>
      </c>
      <c r="F7259">
        <f>MOD(D7259,'Peaker Keys'!$B$6)</f>
        <v>4</v>
      </c>
      <c r="G7259" t="str">
        <f>VLOOKUP(E7259,Clustering!$A$6:$B$370,2,FALSE)</f>
        <v>Summer</v>
      </c>
      <c r="H7259">
        <f>IF('Peaker Keys'!$B$29&gt;0,MAX(0,MIN('Peaker Keys'!$B$10,B7259/'Peaker Keys'!$B$29)),0)</f>
        <v>0</v>
      </c>
      <c r="I7259">
        <f>MAX(0,MIN('Peaker Keys'!$B$10,C7259/'Peaker Keys'!$B$30))</f>
        <v>7.9998927763062441E-4</v>
      </c>
      <c r="J7259">
        <f>IF('Peaker Keys'!$B$31=1,H7259,I7259)</f>
        <v>0</v>
      </c>
    </row>
    <row r="7260" spans="1:10" x14ac:dyDescent="0.25">
      <c r="A7260">
        <v>7254</v>
      </c>
      <c r="B7260">
        <v>0</v>
      </c>
      <c r="C7260">
        <v>95.5</v>
      </c>
      <c r="D7260">
        <f>MOD(A7260-1+'Peaker Keys'!$B$7,'Peaker Keys'!$B$5)</f>
        <v>7277</v>
      </c>
      <c r="E7260">
        <f>INT(D7260/'Peaker Keys'!$B$6)+1</f>
        <v>304</v>
      </c>
      <c r="F7260">
        <f>MOD(D7260,'Peaker Keys'!$B$6)</f>
        <v>5</v>
      </c>
      <c r="G7260" t="str">
        <f>VLOOKUP(E7260,Clustering!$A$6:$B$370,2,FALSE)</f>
        <v>Summer</v>
      </c>
      <c r="H7260">
        <f>IF('Peaker Keys'!$B$29&gt;0,MAX(0,MIN('Peaker Keys'!$B$10,B7260/'Peaker Keys'!$B$29)),0)</f>
        <v>0</v>
      </c>
      <c r="I7260">
        <f>MAX(0,MIN('Peaker Keys'!$B$10,C7260/'Peaker Keys'!$B$30))</f>
        <v>7.9998927763062441E-4</v>
      </c>
      <c r="J7260">
        <f>IF('Peaker Keys'!$B$31=1,H7260,I7260)</f>
        <v>0</v>
      </c>
    </row>
    <row r="7261" spans="1:10" x14ac:dyDescent="0.25">
      <c r="A7261">
        <v>7255</v>
      </c>
      <c r="B7261">
        <v>0</v>
      </c>
      <c r="C7261">
        <v>95.5</v>
      </c>
      <c r="D7261">
        <f>MOD(A7261-1+'Peaker Keys'!$B$7,'Peaker Keys'!$B$5)</f>
        <v>7278</v>
      </c>
      <c r="E7261">
        <f>INT(D7261/'Peaker Keys'!$B$6)+1</f>
        <v>304</v>
      </c>
      <c r="F7261">
        <f>MOD(D7261,'Peaker Keys'!$B$6)</f>
        <v>6</v>
      </c>
      <c r="G7261" t="str">
        <f>VLOOKUP(E7261,Clustering!$A$6:$B$370,2,FALSE)</f>
        <v>Summer</v>
      </c>
      <c r="H7261">
        <f>IF('Peaker Keys'!$B$29&gt;0,MAX(0,MIN('Peaker Keys'!$B$10,B7261/'Peaker Keys'!$B$29)),0)</f>
        <v>0</v>
      </c>
      <c r="I7261">
        <f>MAX(0,MIN('Peaker Keys'!$B$10,C7261/'Peaker Keys'!$B$30))</f>
        <v>7.9998927763062441E-4</v>
      </c>
      <c r="J7261">
        <f>IF('Peaker Keys'!$B$31=1,H7261,I7261)</f>
        <v>0</v>
      </c>
    </row>
    <row r="7262" spans="1:10" x14ac:dyDescent="0.25">
      <c r="A7262">
        <v>7256</v>
      </c>
      <c r="B7262">
        <v>0</v>
      </c>
      <c r="C7262">
        <v>159.1</v>
      </c>
      <c r="D7262">
        <f>MOD(A7262-1+'Peaker Keys'!$B$7,'Peaker Keys'!$B$5)</f>
        <v>7279</v>
      </c>
      <c r="E7262">
        <f>INT(D7262/'Peaker Keys'!$B$6)+1</f>
        <v>304</v>
      </c>
      <c r="F7262">
        <f>MOD(D7262,'Peaker Keys'!$B$6)</f>
        <v>7</v>
      </c>
      <c r="G7262" t="str">
        <f>VLOOKUP(E7262,Clustering!$A$6:$B$370,2,FALSE)</f>
        <v>Summer</v>
      </c>
      <c r="H7262">
        <f>IF('Peaker Keys'!$B$29&gt;0,MAX(0,MIN('Peaker Keys'!$B$10,B7262/'Peaker Keys'!$B$29)),0)</f>
        <v>0</v>
      </c>
      <c r="I7262">
        <f>MAX(0,MIN('Peaker Keys'!$B$10,C7262/'Peaker Keys'!$B$30))</f>
        <v>1.3327570059793962E-3</v>
      </c>
      <c r="J7262">
        <f>IF('Peaker Keys'!$B$31=1,H7262,I7262)</f>
        <v>0</v>
      </c>
    </row>
    <row r="7263" spans="1:10" x14ac:dyDescent="0.25">
      <c r="A7263">
        <v>7257</v>
      </c>
      <c r="B7263">
        <v>0</v>
      </c>
      <c r="C7263">
        <v>159.1</v>
      </c>
      <c r="D7263">
        <f>MOD(A7263-1+'Peaker Keys'!$B$7,'Peaker Keys'!$B$5)</f>
        <v>7280</v>
      </c>
      <c r="E7263">
        <f>INT(D7263/'Peaker Keys'!$B$6)+1</f>
        <v>304</v>
      </c>
      <c r="F7263">
        <f>MOD(D7263,'Peaker Keys'!$B$6)</f>
        <v>8</v>
      </c>
      <c r="G7263" t="str">
        <f>VLOOKUP(E7263,Clustering!$A$6:$B$370,2,FALSE)</f>
        <v>Summer</v>
      </c>
      <c r="H7263">
        <f>IF('Peaker Keys'!$B$29&gt;0,MAX(0,MIN('Peaker Keys'!$B$10,B7263/'Peaker Keys'!$B$29)),0)</f>
        <v>0</v>
      </c>
      <c r="I7263">
        <f>MAX(0,MIN('Peaker Keys'!$B$10,C7263/'Peaker Keys'!$B$30))</f>
        <v>1.3327570059793962E-3</v>
      </c>
      <c r="J7263">
        <f>IF('Peaker Keys'!$B$31=1,H7263,I7263)</f>
        <v>0</v>
      </c>
    </row>
    <row r="7264" spans="1:10" x14ac:dyDescent="0.25">
      <c r="A7264">
        <v>7258</v>
      </c>
      <c r="B7264">
        <v>0</v>
      </c>
      <c r="C7264">
        <v>159.1</v>
      </c>
      <c r="D7264">
        <f>MOD(A7264-1+'Peaker Keys'!$B$7,'Peaker Keys'!$B$5)</f>
        <v>7281</v>
      </c>
      <c r="E7264">
        <f>INT(D7264/'Peaker Keys'!$B$6)+1</f>
        <v>304</v>
      </c>
      <c r="F7264">
        <f>MOD(D7264,'Peaker Keys'!$B$6)</f>
        <v>9</v>
      </c>
      <c r="G7264" t="str">
        <f>VLOOKUP(E7264,Clustering!$A$6:$B$370,2,FALSE)</f>
        <v>Summer</v>
      </c>
      <c r="H7264">
        <f>IF('Peaker Keys'!$B$29&gt;0,MAX(0,MIN('Peaker Keys'!$B$10,B7264/'Peaker Keys'!$B$29)),0)</f>
        <v>0</v>
      </c>
      <c r="I7264">
        <f>MAX(0,MIN('Peaker Keys'!$B$10,C7264/'Peaker Keys'!$B$30))</f>
        <v>1.3327570059793962E-3</v>
      </c>
      <c r="J7264">
        <f>IF('Peaker Keys'!$B$31=1,H7264,I7264)</f>
        <v>0</v>
      </c>
    </row>
    <row r="7265" spans="1:10" x14ac:dyDescent="0.25">
      <c r="A7265">
        <v>7259</v>
      </c>
      <c r="B7265">
        <v>0</v>
      </c>
      <c r="C7265">
        <v>159.1</v>
      </c>
      <c r="D7265">
        <f>MOD(A7265-1+'Peaker Keys'!$B$7,'Peaker Keys'!$B$5)</f>
        <v>7282</v>
      </c>
      <c r="E7265">
        <f>INT(D7265/'Peaker Keys'!$B$6)+1</f>
        <v>304</v>
      </c>
      <c r="F7265">
        <f>MOD(D7265,'Peaker Keys'!$B$6)</f>
        <v>10</v>
      </c>
      <c r="G7265" t="str">
        <f>VLOOKUP(E7265,Clustering!$A$6:$B$370,2,FALSE)</f>
        <v>Summer</v>
      </c>
      <c r="H7265">
        <f>IF('Peaker Keys'!$B$29&gt;0,MAX(0,MIN('Peaker Keys'!$B$10,B7265/'Peaker Keys'!$B$29)),0)</f>
        <v>0</v>
      </c>
      <c r="I7265">
        <f>MAX(0,MIN('Peaker Keys'!$B$10,C7265/'Peaker Keys'!$B$30))</f>
        <v>1.3327570059793962E-3</v>
      </c>
      <c r="J7265">
        <f>IF('Peaker Keys'!$B$31=1,H7265,I7265)</f>
        <v>0</v>
      </c>
    </row>
    <row r="7266" spans="1:10" x14ac:dyDescent="0.25">
      <c r="A7266">
        <v>7260</v>
      </c>
      <c r="B7266">
        <v>0</v>
      </c>
      <c r="C7266">
        <v>159.1</v>
      </c>
      <c r="D7266">
        <f>MOD(A7266-1+'Peaker Keys'!$B$7,'Peaker Keys'!$B$5)</f>
        <v>7283</v>
      </c>
      <c r="E7266">
        <f>INT(D7266/'Peaker Keys'!$B$6)+1</f>
        <v>304</v>
      </c>
      <c r="F7266">
        <f>MOD(D7266,'Peaker Keys'!$B$6)</f>
        <v>11</v>
      </c>
      <c r="G7266" t="str">
        <f>VLOOKUP(E7266,Clustering!$A$6:$B$370,2,FALSE)</f>
        <v>Summer</v>
      </c>
      <c r="H7266">
        <f>IF('Peaker Keys'!$B$29&gt;0,MAX(0,MIN('Peaker Keys'!$B$10,B7266/'Peaker Keys'!$B$29)),0)</f>
        <v>0</v>
      </c>
      <c r="I7266">
        <f>MAX(0,MIN('Peaker Keys'!$B$10,C7266/'Peaker Keys'!$B$30))</f>
        <v>1.3327570059793962E-3</v>
      </c>
      <c r="J7266">
        <f>IF('Peaker Keys'!$B$31=1,H7266,I7266)</f>
        <v>0</v>
      </c>
    </row>
    <row r="7267" spans="1:10" x14ac:dyDescent="0.25">
      <c r="A7267">
        <v>7261</v>
      </c>
      <c r="B7267">
        <v>0</v>
      </c>
      <c r="C7267">
        <v>159.1</v>
      </c>
      <c r="D7267">
        <f>MOD(A7267-1+'Peaker Keys'!$B$7,'Peaker Keys'!$B$5)</f>
        <v>7284</v>
      </c>
      <c r="E7267">
        <f>INT(D7267/'Peaker Keys'!$B$6)+1</f>
        <v>304</v>
      </c>
      <c r="F7267">
        <f>MOD(D7267,'Peaker Keys'!$B$6)</f>
        <v>12</v>
      </c>
      <c r="G7267" t="str">
        <f>VLOOKUP(E7267,Clustering!$A$6:$B$370,2,FALSE)</f>
        <v>Summer</v>
      </c>
      <c r="H7267">
        <f>IF('Peaker Keys'!$B$29&gt;0,MAX(0,MIN('Peaker Keys'!$B$10,B7267/'Peaker Keys'!$B$29)),0)</f>
        <v>0</v>
      </c>
      <c r="I7267">
        <f>MAX(0,MIN('Peaker Keys'!$B$10,C7267/'Peaker Keys'!$B$30))</f>
        <v>1.3327570059793962E-3</v>
      </c>
      <c r="J7267">
        <f>IF('Peaker Keys'!$B$31=1,H7267,I7267)</f>
        <v>0</v>
      </c>
    </row>
    <row r="7268" spans="1:10" x14ac:dyDescent="0.25">
      <c r="A7268">
        <v>7262</v>
      </c>
      <c r="B7268">
        <v>0</v>
      </c>
      <c r="C7268">
        <v>159.1</v>
      </c>
      <c r="D7268">
        <f>MOD(A7268-1+'Peaker Keys'!$B$7,'Peaker Keys'!$B$5)</f>
        <v>7285</v>
      </c>
      <c r="E7268">
        <f>INT(D7268/'Peaker Keys'!$B$6)+1</f>
        <v>304</v>
      </c>
      <c r="F7268">
        <f>MOD(D7268,'Peaker Keys'!$B$6)</f>
        <v>13</v>
      </c>
      <c r="G7268" t="str">
        <f>VLOOKUP(E7268,Clustering!$A$6:$B$370,2,FALSE)</f>
        <v>Summer</v>
      </c>
      <c r="H7268">
        <f>IF('Peaker Keys'!$B$29&gt;0,MAX(0,MIN('Peaker Keys'!$B$10,B7268/'Peaker Keys'!$B$29)),0)</f>
        <v>0</v>
      </c>
      <c r="I7268">
        <f>MAX(0,MIN('Peaker Keys'!$B$10,C7268/'Peaker Keys'!$B$30))</f>
        <v>1.3327570059793962E-3</v>
      </c>
      <c r="J7268">
        <f>IF('Peaker Keys'!$B$31=1,H7268,I7268)</f>
        <v>0</v>
      </c>
    </row>
    <row r="7269" spans="1:10" x14ac:dyDescent="0.25">
      <c r="A7269">
        <v>7263</v>
      </c>
      <c r="B7269">
        <v>0</v>
      </c>
      <c r="C7269">
        <v>159.1</v>
      </c>
      <c r="D7269">
        <f>MOD(A7269-1+'Peaker Keys'!$B$7,'Peaker Keys'!$B$5)</f>
        <v>7286</v>
      </c>
      <c r="E7269">
        <f>INT(D7269/'Peaker Keys'!$B$6)+1</f>
        <v>304</v>
      </c>
      <c r="F7269">
        <f>MOD(D7269,'Peaker Keys'!$B$6)</f>
        <v>14</v>
      </c>
      <c r="G7269" t="str">
        <f>VLOOKUP(E7269,Clustering!$A$6:$B$370,2,FALSE)</f>
        <v>Summer</v>
      </c>
      <c r="H7269">
        <f>IF('Peaker Keys'!$B$29&gt;0,MAX(0,MIN('Peaker Keys'!$B$10,B7269/'Peaker Keys'!$B$29)),0)</f>
        <v>0</v>
      </c>
      <c r="I7269">
        <f>MAX(0,MIN('Peaker Keys'!$B$10,C7269/'Peaker Keys'!$B$30))</f>
        <v>1.3327570059793962E-3</v>
      </c>
      <c r="J7269">
        <f>IF('Peaker Keys'!$B$31=1,H7269,I7269)</f>
        <v>0</v>
      </c>
    </row>
    <row r="7270" spans="1:10" x14ac:dyDescent="0.25">
      <c r="A7270">
        <v>7264</v>
      </c>
      <c r="B7270">
        <v>0</v>
      </c>
      <c r="C7270">
        <v>159.1</v>
      </c>
      <c r="D7270">
        <f>MOD(A7270-1+'Peaker Keys'!$B$7,'Peaker Keys'!$B$5)</f>
        <v>7287</v>
      </c>
      <c r="E7270">
        <f>INT(D7270/'Peaker Keys'!$B$6)+1</f>
        <v>304</v>
      </c>
      <c r="F7270">
        <f>MOD(D7270,'Peaker Keys'!$B$6)</f>
        <v>15</v>
      </c>
      <c r="G7270" t="str">
        <f>VLOOKUP(E7270,Clustering!$A$6:$B$370,2,FALSE)</f>
        <v>Summer</v>
      </c>
      <c r="H7270">
        <f>IF('Peaker Keys'!$B$29&gt;0,MAX(0,MIN('Peaker Keys'!$B$10,B7270/'Peaker Keys'!$B$29)),0)</f>
        <v>0</v>
      </c>
      <c r="I7270">
        <f>MAX(0,MIN('Peaker Keys'!$B$10,C7270/'Peaker Keys'!$B$30))</f>
        <v>1.3327570059793962E-3</v>
      </c>
      <c r="J7270">
        <f>IF('Peaker Keys'!$B$31=1,H7270,I7270)</f>
        <v>0</v>
      </c>
    </row>
    <row r="7271" spans="1:10" x14ac:dyDescent="0.25">
      <c r="A7271">
        <v>7265</v>
      </c>
      <c r="B7271">
        <v>0</v>
      </c>
      <c r="C7271">
        <v>95.5</v>
      </c>
      <c r="D7271">
        <f>MOD(A7271-1+'Peaker Keys'!$B$7,'Peaker Keys'!$B$5)</f>
        <v>7288</v>
      </c>
      <c r="E7271">
        <f>INT(D7271/'Peaker Keys'!$B$6)+1</f>
        <v>304</v>
      </c>
      <c r="F7271">
        <f>MOD(D7271,'Peaker Keys'!$B$6)</f>
        <v>16</v>
      </c>
      <c r="G7271" t="str">
        <f>VLOOKUP(E7271,Clustering!$A$6:$B$370,2,FALSE)</f>
        <v>Summer</v>
      </c>
      <c r="H7271">
        <f>IF('Peaker Keys'!$B$29&gt;0,MAX(0,MIN('Peaker Keys'!$B$10,B7271/'Peaker Keys'!$B$29)),0)</f>
        <v>0</v>
      </c>
      <c r="I7271">
        <f>MAX(0,MIN('Peaker Keys'!$B$10,C7271/'Peaker Keys'!$B$30))</f>
        <v>7.9998927763062441E-4</v>
      </c>
      <c r="J7271">
        <f>IF('Peaker Keys'!$B$31=1,H7271,I7271)</f>
        <v>0</v>
      </c>
    </row>
    <row r="7272" spans="1:10" x14ac:dyDescent="0.25">
      <c r="A7272">
        <v>7266</v>
      </c>
      <c r="B7272">
        <v>0</v>
      </c>
      <c r="C7272">
        <v>104.5</v>
      </c>
      <c r="D7272">
        <f>MOD(A7272-1+'Peaker Keys'!$B$7,'Peaker Keys'!$B$5)</f>
        <v>7289</v>
      </c>
      <c r="E7272">
        <f>INT(D7272/'Peaker Keys'!$B$6)+1</f>
        <v>304</v>
      </c>
      <c r="F7272">
        <f>MOD(D7272,'Peaker Keys'!$B$6)</f>
        <v>17</v>
      </c>
      <c r="G7272" t="str">
        <f>VLOOKUP(E7272,Clustering!$A$6:$B$370,2,FALSE)</f>
        <v>Summer</v>
      </c>
      <c r="H7272">
        <f>IF('Peaker Keys'!$B$29&gt;0,MAX(0,MIN('Peaker Keys'!$B$10,B7272/'Peaker Keys'!$B$29)),0)</f>
        <v>0</v>
      </c>
      <c r="I7272">
        <f>MAX(0,MIN('Peaker Keys'!$B$10,C7272/'Peaker Keys'!$B$30))</f>
        <v>8.7538093730262043E-4</v>
      </c>
      <c r="J7272">
        <f>IF('Peaker Keys'!$B$31=1,H7272,I7272)</f>
        <v>0</v>
      </c>
    </row>
    <row r="7273" spans="1:10" x14ac:dyDescent="0.25">
      <c r="A7273">
        <v>7267</v>
      </c>
      <c r="B7273">
        <v>0</v>
      </c>
      <c r="C7273">
        <v>3482.5</v>
      </c>
      <c r="D7273">
        <f>MOD(A7273-1+'Peaker Keys'!$B$7,'Peaker Keys'!$B$5)</f>
        <v>7290</v>
      </c>
      <c r="E7273">
        <f>INT(D7273/'Peaker Keys'!$B$6)+1</f>
        <v>304</v>
      </c>
      <c r="F7273">
        <f>MOD(D7273,'Peaker Keys'!$B$6)</f>
        <v>18</v>
      </c>
      <c r="G7273" t="str">
        <f>VLOOKUP(E7273,Clustering!$A$6:$B$370,2,FALSE)</f>
        <v>Summer</v>
      </c>
      <c r="H7273">
        <f>IF('Peaker Keys'!$B$29&gt;0,MAX(0,MIN('Peaker Keys'!$B$10,B7273/'Peaker Keys'!$B$29)),0)</f>
        <v>0</v>
      </c>
      <c r="I7273">
        <f>MAX(0,MIN('Peaker Keys'!$B$10,C7273/'Peaker Keys'!$B$30))</f>
        <v>2.9172383867525124E-2</v>
      </c>
      <c r="J7273">
        <f>IF('Peaker Keys'!$B$31=1,H7273,I7273)</f>
        <v>0</v>
      </c>
    </row>
    <row r="7274" spans="1:10" x14ac:dyDescent="0.25">
      <c r="A7274">
        <v>7268</v>
      </c>
      <c r="B7274">
        <v>0</v>
      </c>
      <c r="C7274">
        <v>1615.1</v>
      </c>
      <c r="D7274">
        <f>MOD(A7274-1+'Peaker Keys'!$B$7,'Peaker Keys'!$B$5)</f>
        <v>7291</v>
      </c>
      <c r="E7274">
        <f>INT(D7274/'Peaker Keys'!$B$6)+1</f>
        <v>304</v>
      </c>
      <c r="F7274">
        <f>MOD(D7274,'Peaker Keys'!$B$6)</f>
        <v>19</v>
      </c>
      <c r="G7274" t="str">
        <f>VLOOKUP(E7274,Clustering!$A$6:$B$370,2,FALSE)</f>
        <v>Summer</v>
      </c>
      <c r="H7274">
        <f>IF('Peaker Keys'!$B$29&gt;0,MAX(0,MIN('Peaker Keys'!$B$10,B7274/'Peaker Keys'!$B$29)),0)</f>
        <v>0</v>
      </c>
      <c r="I7274">
        <f>MAX(0,MIN('Peaker Keys'!$B$10,C7274/'Peaker Keys'!$B$30))</f>
        <v>1.3529452170693417E-2</v>
      </c>
      <c r="J7274">
        <f>IF('Peaker Keys'!$B$31=1,H7274,I7274)</f>
        <v>0</v>
      </c>
    </row>
    <row r="7275" spans="1:10" x14ac:dyDescent="0.25">
      <c r="A7275">
        <v>7269</v>
      </c>
      <c r="B7275">
        <v>0</v>
      </c>
      <c r="C7275">
        <v>0</v>
      </c>
      <c r="D7275">
        <f>MOD(A7275-1+'Peaker Keys'!$B$7,'Peaker Keys'!$B$5)</f>
        <v>7292</v>
      </c>
      <c r="E7275">
        <f>INT(D7275/'Peaker Keys'!$B$6)+1</f>
        <v>304</v>
      </c>
      <c r="F7275">
        <f>MOD(D7275,'Peaker Keys'!$B$6)</f>
        <v>20</v>
      </c>
      <c r="G7275" t="str">
        <f>VLOOKUP(E7275,Clustering!$A$6:$B$370,2,FALSE)</f>
        <v>Summer</v>
      </c>
      <c r="H7275">
        <f>IF('Peaker Keys'!$B$29&gt;0,MAX(0,MIN('Peaker Keys'!$B$10,B7275/'Peaker Keys'!$B$29)),0)</f>
        <v>0</v>
      </c>
      <c r="I7275">
        <f>MAX(0,MIN('Peaker Keys'!$B$10,C7275/'Peaker Keys'!$B$30))</f>
        <v>0</v>
      </c>
      <c r="J7275">
        <f>IF('Peaker Keys'!$B$31=1,H7275,I7275)</f>
        <v>0</v>
      </c>
    </row>
    <row r="7276" spans="1:10" x14ac:dyDescent="0.25">
      <c r="A7276">
        <v>7270</v>
      </c>
      <c r="B7276">
        <v>0</v>
      </c>
      <c r="C7276">
        <v>0</v>
      </c>
      <c r="D7276">
        <f>MOD(A7276-1+'Peaker Keys'!$B$7,'Peaker Keys'!$B$5)</f>
        <v>7293</v>
      </c>
      <c r="E7276">
        <f>INT(D7276/'Peaker Keys'!$B$6)+1</f>
        <v>304</v>
      </c>
      <c r="F7276">
        <f>MOD(D7276,'Peaker Keys'!$B$6)</f>
        <v>21</v>
      </c>
      <c r="G7276" t="str">
        <f>VLOOKUP(E7276,Clustering!$A$6:$B$370,2,FALSE)</f>
        <v>Summer</v>
      </c>
      <c r="H7276">
        <f>IF('Peaker Keys'!$B$29&gt;0,MAX(0,MIN('Peaker Keys'!$B$10,B7276/'Peaker Keys'!$B$29)),0)</f>
        <v>0</v>
      </c>
      <c r="I7276">
        <f>MAX(0,MIN('Peaker Keys'!$B$10,C7276/'Peaker Keys'!$B$30))</f>
        <v>0</v>
      </c>
      <c r="J7276">
        <f>IF('Peaker Keys'!$B$31=1,H7276,I7276)</f>
        <v>0</v>
      </c>
    </row>
    <row r="7277" spans="1:10" x14ac:dyDescent="0.25">
      <c r="A7277">
        <v>7271</v>
      </c>
      <c r="B7277">
        <v>0</v>
      </c>
      <c r="C7277">
        <v>0</v>
      </c>
      <c r="D7277">
        <f>MOD(A7277-1+'Peaker Keys'!$B$7,'Peaker Keys'!$B$5)</f>
        <v>7294</v>
      </c>
      <c r="E7277">
        <f>INT(D7277/'Peaker Keys'!$B$6)+1</f>
        <v>304</v>
      </c>
      <c r="F7277">
        <f>MOD(D7277,'Peaker Keys'!$B$6)</f>
        <v>22</v>
      </c>
      <c r="G7277" t="str">
        <f>VLOOKUP(E7277,Clustering!$A$6:$B$370,2,FALSE)</f>
        <v>Summer</v>
      </c>
      <c r="H7277">
        <f>IF('Peaker Keys'!$B$29&gt;0,MAX(0,MIN('Peaker Keys'!$B$10,B7277/'Peaker Keys'!$B$29)),0)</f>
        <v>0</v>
      </c>
      <c r="I7277">
        <f>MAX(0,MIN('Peaker Keys'!$B$10,C7277/'Peaker Keys'!$B$30))</f>
        <v>0</v>
      </c>
      <c r="J7277">
        <f>IF('Peaker Keys'!$B$31=1,H7277,I7277)</f>
        <v>0</v>
      </c>
    </row>
    <row r="7278" spans="1:10" x14ac:dyDescent="0.25">
      <c r="A7278">
        <v>7272</v>
      </c>
      <c r="B7278">
        <v>0</v>
      </c>
      <c r="C7278">
        <v>0</v>
      </c>
      <c r="D7278">
        <f>MOD(A7278-1+'Peaker Keys'!$B$7,'Peaker Keys'!$B$5)</f>
        <v>7295</v>
      </c>
      <c r="E7278">
        <f>INT(D7278/'Peaker Keys'!$B$6)+1</f>
        <v>304</v>
      </c>
      <c r="F7278">
        <f>MOD(D7278,'Peaker Keys'!$B$6)</f>
        <v>23</v>
      </c>
      <c r="G7278" t="str">
        <f>VLOOKUP(E7278,Clustering!$A$6:$B$370,2,FALSE)</f>
        <v>Summer</v>
      </c>
      <c r="H7278">
        <f>IF('Peaker Keys'!$B$29&gt;0,MAX(0,MIN('Peaker Keys'!$B$10,B7278/'Peaker Keys'!$B$29)),0)</f>
        <v>0</v>
      </c>
      <c r="I7278">
        <f>MAX(0,MIN('Peaker Keys'!$B$10,C7278/'Peaker Keys'!$B$30))</f>
        <v>0</v>
      </c>
      <c r="J7278">
        <f>IF('Peaker Keys'!$B$31=1,H7278,I7278)</f>
        <v>0</v>
      </c>
    </row>
    <row r="7279" spans="1:10" x14ac:dyDescent="0.25">
      <c r="A7279">
        <v>7273</v>
      </c>
      <c r="B7279">
        <v>0</v>
      </c>
      <c r="C7279">
        <v>0</v>
      </c>
      <c r="D7279">
        <f>MOD(A7279-1+'Peaker Keys'!$B$7,'Peaker Keys'!$B$5)</f>
        <v>7296</v>
      </c>
      <c r="E7279">
        <f>INT(D7279/'Peaker Keys'!$B$6)+1</f>
        <v>305</v>
      </c>
      <c r="F7279">
        <f>MOD(D7279,'Peaker Keys'!$B$6)</f>
        <v>0</v>
      </c>
      <c r="G7279" t="str">
        <f>VLOOKUP(E7279,Clustering!$A$6:$B$370,2,FALSE)</f>
        <v>Winter Peak</v>
      </c>
      <c r="H7279">
        <f>IF('Peaker Keys'!$B$29&gt;0,MAX(0,MIN('Peaker Keys'!$B$10,B7279/'Peaker Keys'!$B$29)),0)</f>
        <v>0</v>
      </c>
      <c r="I7279">
        <f>MAX(0,MIN('Peaker Keys'!$B$10,C7279/'Peaker Keys'!$B$30))</f>
        <v>0</v>
      </c>
      <c r="J7279">
        <f>IF('Peaker Keys'!$B$31=1,H7279,I7279)</f>
        <v>0</v>
      </c>
    </row>
    <row r="7280" spans="1:10" x14ac:dyDescent="0.25">
      <c r="A7280">
        <v>7274</v>
      </c>
      <c r="B7280">
        <v>0</v>
      </c>
      <c r="C7280">
        <v>0</v>
      </c>
      <c r="D7280">
        <f>MOD(A7280-1+'Peaker Keys'!$B$7,'Peaker Keys'!$B$5)</f>
        <v>7297</v>
      </c>
      <c r="E7280">
        <f>INT(D7280/'Peaker Keys'!$B$6)+1</f>
        <v>305</v>
      </c>
      <c r="F7280">
        <f>MOD(D7280,'Peaker Keys'!$B$6)</f>
        <v>1</v>
      </c>
      <c r="G7280" t="str">
        <f>VLOOKUP(E7280,Clustering!$A$6:$B$370,2,FALSE)</f>
        <v>Winter Peak</v>
      </c>
      <c r="H7280">
        <f>IF('Peaker Keys'!$B$29&gt;0,MAX(0,MIN('Peaker Keys'!$B$10,B7280/'Peaker Keys'!$B$29)),0)</f>
        <v>0</v>
      </c>
      <c r="I7280">
        <f>MAX(0,MIN('Peaker Keys'!$B$10,C7280/'Peaker Keys'!$B$30))</f>
        <v>0</v>
      </c>
      <c r="J7280">
        <f>IF('Peaker Keys'!$B$31=1,H7280,I7280)</f>
        <v>0</v>
      </c>
    </row>
    <row r="7281" spans="1:10" x14ac:dyDescent="0.25">
      <c r="A7281">
        <v>7275</v>
      </c>
      <c r="B7281">
        <v>0</v>
      </c>
      <c r="C7281">
        <v>0</v>
      </c>
      <c r="D7281">
        <f>MOD(A7281-1+'Peaker Keys'!$B$7,'Peaker Keys'!$B$5)</f>
        <v>7298</v>
      </c>
      <c r="E7281">
        <f>INT(D7281/'Peaker Keys'!$B$6)+1</f>
        <v>305</v>
      </c>
      <c r="F7281">
        <f>MOD(D7281,'Peaker Keys'!$B$6)</f>
        <v>2</v>
      </c>
      <c r="G7281" t="str">
        <f>VLOOKUP(E7281,Clustering!$A$6:$B$370,2,FALSE)</f>
        <v>Winter Peak</v>
      </c>
      <c r="H7281">
        <f>IF('Peaker Keys'!$B$29&gt;0,MAX(0,MIN('Peaker Keys'!$B$10,B7281/'Peaker Keys'!$B$29)),0)</f>
        <v>0</v>
      </c>
      <c r="I7281">
        <f>MAX(0,MIN('Peaker Keys'!$B$10,C7281/'Peaker Keys'!$B$30))</f>
        <v>0</v>
      </c>
      <c r="J7281">
        <f>IF('Peaker Keys'!$B$31=1,H7281,I7281)</f>
        <v>0</v>
      </c>
    </row>
    <row r="7282" spans="1:10" x14ac:dyDescent="0.25">
      <c r="A7282">
        <v>7276</v>
      </c>
      <c r="B7282">
        <v>0</v>
      </c>
      <c r="C7282">
        <v>0</v>
      </c>
      <c r="D7282">
        <f>MOD(A7282-1+'Peaker Keys'!$B$7,'Peaker Keys'!$B$5)</f>
        <v>7299</v>
      </c>
      <c r="E7282">
        <f>INT(D7282/'Peaker Keys'!$B$6)+1</f>
        <v>305</v>
      </c>
      <c r="F7282">
        <f>MOD(D7282,'Peaker Keys'!$B$6)</f>
        <v>3</v>
      </c>
      <c r="G7282" t="str">
        <f>VLOOKUP(E7282,Clustering!$A$6:$B$370,2,FALSE)</f>
        <v>Winter Peak</v>
      </c>
      <c r="H7282">
        <f>IF('Peaker Keys'!$B$29&gt;0,MAX(0,MIN('Peaker Keys'!$B$10,B7282/'Peaker Keys'!$B$29)),0)</f>
        <v>0</v>
      </c>
      <c r="I7282">
        <f>MAX(0,MIN('Peaker Keys'!$B$10,C7282/'Peaker Keys'!$B$30))</f>
        <v>0</v>
      </c>
      <c r="J7282">
        <f>IF('Peaker Keys'!$B$31=1,H7282,I7282)</f>
        <v>0</v>
      </c>
    </row>
    <row r="7283" spans="1:10" x14ac:dyDescent="0.25">
      <c r="A7283">
        <v>7277</v>
      </c>
      <c r="B7283">
        <v>0</v>
      </c>
      <c r="C7283">
        <v>0</v>
      </c>
      <c r="D7283">
        <f>MOD(A7283-1+'Peaker Keys'!$B$7,'Peaker Keys'!$B$5)</f>
        <v>7300</v>
      </c>
      <c r="E7283">
        <f>INT(D7283/'Peaker Keys'!$B$6)+1</f>
        <v>305</v>
      </c>
      <c r="F7283">
        <f>MOD(D7283,'Peaker Keys'!$B$6)</f>
        <v>4</v>
      </c>
      <c r="G7283" t="str">
        <f>VLOOKUP(E7283,Clustering!$A$6:$B$370,2,FALSE)</f>
        <v>Winter Peak</v>
      </c>
      <c r="H7283">
        <f>IF('Peaker Keys'!$B$29&gt;0,MAX(0,MIN('Peaker Keys'!$B$10,B7283/'Peaker Keys'!$B$29)),0)</f>
        <v>0</v>
      </c>
      <c r="I7283">
        <f>MAX(0,MIN('Peaker Keys'!$B$10,C7283/'Peaker Keys'!$B$30))</f>
        <v>0</v>
      </c>
      <c r="J7283">
        <f>IF('Peaker Keys'!$B$31=1,H7283,I7283)</f>
        <v>0</v>
      </c>
    </row>
    <row r="7284" spans="1:10" x14ac:dyDescent="0.25">
      <c r="A7284">
        <v>7278</v>
      </c>
      <c r="B7284">
        <v>0</v>
      </c>
      <c r="C7284">
        <v>0</v>
      </c>
      <c r="D7284">
        <f>MOD(A7284-1+'Peaker Keys'!$B$7,'Peaker Keys'!$B$5)</f>
        <v>7301</v>
      </c>
      <c r="E7284">
        <f>INT(D7284/'Peaker Keys'!$B$6)+1</f>
        <v>305</v>
      </c>
      <c r="F7284">
        <f>MOD(D7284,'Peaker Keys'!$B$6)</f>
        <v>5</v>
      </c>
      <c r="G7284" t="str">
        <f>VLOOKUP(E7284,Clustering!$A$6:$B$370,2,FALSE)</f>
        <v>Winter Peak</v>
      </c>
      <c r="H7284">
        <f>IF('Peaker Keys'!$B$29&gt;0,MAX(0,MIN('Peaker Keys'!$B$10,B7284/'Peaker Keys'!$B$29)),0)</f>
        <v>0</v>
      </c>
      <c r="I7284">
        <f>MAX(0,MIN('Peaker Keys'!$B$10,C7284/'Peaker Keys'!$B$30))</f>
        <v>0</v>
      </c>
      <c r="J7284">
        <f>IF('Peaker Keys'!$B$31=1,H7284,I7284)</f>
        <v>0</v>
      </c>
    </row>
    <row r="7285" spans="1:10" x14ac:dyDescent="0.25">
      <c r="A7285">
        <v>7279</v>
      </c>
      <c r="B7285">
        <v>0</v>
      </c>
      <c r="C7285">
        <v>0</v>
      </c>
      <c r="D7285">
        <f>MOD(A7285-1+'Peaker Keys'!$B$7,'Peaker Keys'!$B$5)</f>
        <v>7302</v>
      </c>
      <c r="E7285">
        <f>INT(D7285/'Peaker Keys'!$B$6)+1</f>
        <v>305</v>
      </c>
      <c r="F7285">
        <f>MOD(D7285,'Peaker Keys'!$B$6)</f>
        <v>6</v>
      </c>
      <c r="G7285" t="str">
        <f>VLOOKUP(E7285,Clustering!$A$6:$B$370,2,FALSE)</f>
        <v>Winter Peak</v>
      </c>
      <c r="H7285">
        <f>IF('Peaker Keys'!$B$29&gt;0,MAX(0,MIN('Peaker Keys'!$B$10,B7285/'Peaker Keys'!$B$29)),0)</f>
        <v>0</v>
      </c>
      <c r="I7285">
        <f>MAX(0,MIN('Peaker Keys'!$B$10,C7285/'Peaker Keys'!$B$30))</f>
        <v>0</v>
      </c>
      <c r="J7285">
        <f>IF('Peaker Keys'!$B$31=1,H7285,I7285)</f>
        <v>0</v>
      </c>
    </row>
    <row r="7286" spans="1:10" x14ac:dyDescent="0.25">
      <c r="A7286">
        <v>7280</v>
      </c>
      <c r="B7286">
        <v>0</v>
      </c>
      <c r="C7286">
        <v>0</v>
      </c>
      <c r="D7286">
        <f>MOD(A7286-1+'Peaker Keys'!$B$7,'Peaker Keys'!$B$5)</f>
        <v>7303</v>
      </c>
      <c r="E7286">
        <f>INT(D7286/'Peaker Keys'!$B$6)+1</f>
        <v>305</v>
      </c>
      <c r="F7286">
        <f>MOD(D7286,'Peaker Keys'!$B$6)</f>
        <v>7</v>
      </c>
      <c r="G7286" t="str">
        <f>VLOOKUP(E7286,Clustering!$A$6:$B$370,2,FALSE)</f>
        <v>Winter Peak</v>
      </c>
      <c r="H7286">
        <f>IF('Peaker Keys'!$B$29&gt;0,MAX(0,MIN('Peaker Keys'!$B$10,B7286/'Peaker Keys'!$B$29)),0)</f>
        <v>0</v>
      </c>
      <c r="I7286">
        <f>MAX(0,MIN('Peaker Keys'!$B$10,C7286/'Peaker Keys'!$B$30))</f>
        <v>0</v>
      </c>
      <c r="J7286">
        <f>IF('Peaker Keys'!$B$31=1,H7286,I7286)</f>
        <v>0</v>
      </c>
    </row>
    <row r="7287" spans="1:10" x14ac:dyDescent="0.25">
      <c r="A7287">
        <v>7281</v>
      </c>
      <c r="B7287">
        <v>0</v>
      </c>
      <c r="C7287">
        <v>0</v>
      </c>
      <c r="D7287">
        <f>MOD(A7287-1+'Peaker Keys'!$B$7,'Peaker Keys'!$B$5)</f>
        <v>7304</v>
      </c>
      <c r="E7287">
        <f>INT(D7287/'Peaker Keys'!$B$6)+1</f>
        <v>305</v>
      </c>
      <c r="F7287">
        <f>MOD(D7287,'Peaker Keys'!$B$6)</f>
        <v>8</v>
      </c>
      <c r="G7287" t="str">
        <f>VLOOKUP(E7287,Clustering!$A$6:$B$370,2,FALSE)</f>
        <v>Winter Peak</v>
      </c>
      <c r="H7287">
        <f>IF('Peaker Keys'!$B$29&gt;0,MAX(0,MIN('Peaker Keys'!$B$10,B7287/'Peaker Keys'!$B$29)),0)</f>
        <v>0</v>
      </c>
      <c r="I7287">
        <f>MAX(0,MIN('Peaker Keys'!$B$10,C7287/'Peaker Keys'!$B$30))</f>
        <v>0</v>
      </c>
      <c r="J7287">
        <f>IF('Peaker Keys'!$B$31=1,H7287,I7287)</f>
        <v>0</v>
      </c>
    </row>
    <row r="7288" spans="1:10" x14ac:dyDescent="0.25">
      <c r="A7288">
        <v>7282</v>
      </c>
      <c r="B7288">
        <v>0</v>
      </c>
      <c r="C7288">
        <v>0</v>
      </c>
      <c r="D7288">
        <f>MOD(A7288-1+'Peaker Keys'!$B$7,'Peaker Keys'!$B$5)</f>
        <v>7305</v>
      </c>
      <c r="E7288">
        <f>INT(D7288/'Peaker Keys'!$B$6)+1</f>
        <v>305</v>
      </c>
      <c r="F7288">
        <f>MOD(D7288,'Peaker Keys'!$B$6)</f>
        <v>9</v>
      </c>
      <c r="G7288" t="str">
        <f>VLOOKUP(E7288,Clustering!$A$6:$B$370,2,FALSE)</f>
        <v>Winter Peak</v>
      </c>
      <c r="H7288">
        <f>IF('Peaker Keys'!$B$29&gt;0,MAX(0,MIN('Peaker Keys'!$B$10,B7288/'Peaker Keys'!$B$29)),0)</f>
        <v>0</v>
      </c>
      <c r="I7288">
        <f>MAX(0,MIN('Peaker Keys'!$B$10,C7288/'Peaker Keys'!$B$30))</f>
        <v>0</v>
      </c>
      <c r="J7288">
        <f>IF('Peaker Keys'!$B$31=1,H7288,I7288)</f>
        <v>0</v>
      </c>
    </row>
    <row r="7289" spans="1:10" x14ac:dyDescent="0.25">
      <c r="A7289">
        <v>7283</v>
      </c>
      <c r="B7289">
        <v>0</v>
      </c>
      <c r="C7289">
        <v>0</v>
      </c>
      <c r="D7289">
        <f>MOD(A7289-1+'Peaker Keys'!$B$7,'Peaker Keys'!$B$5)</f>
        <v>7306</v>
      </c>
      <c r="E7289">
        <f>INT(D7289/'Peaker Keys'!$B$6)+1</f>
        <v>305</v>
      </c>
      <c r="F7289">
        <f>MOD(D7289,'Peaker Keys'!$B$6)</f>
        <v>10</v>
      </c>
      <c r="G7289" t="str">
        <f>VLOOKUP(E7289,Clustering!$A$6:$B$370,2,FALSE)</f>
        <v>Winter Peak</v>
      </c>
      <c r="H7289">
        <f>IF('Peaker Keys'!$B$29&gt;0,MAX(0,MIN('Peaker Keys'!$B$10,B7289/'Peaker Keys'!$B$29)),0)</f>
        <v>0</v>
      </c>
      <c r="I7289">
        <f>MAX(0,MIN('Peaker Keys'!$B$10,C7289/'Peaker Keys'!$B$30))</f>
        <v>0</v>
      </c>
      <c r="J7289">
        <f>IF('Peaker Keys'!$B$31=1,H7289,I7289)</f>
        <v>0</v>
      </c>
    </row>
    <row r="7290" spans="1:10" x14ac:dyDescent="0.25">
      <c r="A7290">
        <v>7284</v>
      </c>
      <c r="B7290">
        <v>0</v>
      </c>
      <c r="C7290">
        <v>0</v>
      </c>
      <c r="D7290">
        <f>MOD(A7290-1+'Peaker Keys'!$B$7,'Peaker Keys'!$B$5)</f>
        <v>7307</v>
      </c>
      <c r="E7290">
        <f>INT(D7290/'Peaker Keys'!$B$6)+1</f>
        <v>305</v>
      </c>
      <c r="F7290">
        <f>MOD(D7290,'Peaker Keys'!$B$6)</f>
        <v>11</v>
      </c>
      <c r="G7290" t="str">
        <f>VLOOKUP(E7290,Clustering!$A$6:$B$370,2,FALSE)</f>
        <v>Winter Peak</v>
      </c>
      <c r="H7290">
        <f>IF('Peaker Keys'!$B$29&gt;0,MAX(0,MIN('Peaker Keys'!$B$10,B7290/'Peaker Keys'!$B$29)),0)</f>
        <v>0</v>
      </c>
      <c r="I7290">
        <f>MAX(0,MIN('Peaker Keys'!$B$10,C7290/'Peaker Keys'!$B$30))</f>
        <v>0</v>
      </c>
      <c r="J7290">
        <f>IF('Peaker Keys'!$B$31=1,H7290,I7290)</f>
        <v>0</v>
      </c>
    </row>
    <row r="7291" spans="1:10" x14ac:dyDescent="0.25">
      <c r="A7291">
        <v>7285</v>
      </c>
      <c r="B7291">
        <v>0</v>
      </c>
      <c r="C7291">
        <v>0</v>
      </c>
      <c r="D7291">
        <f>MOD(A7291-1+'Peaker Keys'!$B$7,'Peaker Keys'!$B$5)</f>
        <v>7308</v>
      </c>
      <c r="E7291">
        <f>INT(D7291/'Peaker Keys'!$B$6)+1</f>
        <v>305</v>
      </c>
      <c r="F7291">
        <f>MOD(D7291,'Peaker Keys'!$B$6)</f>
        <v>12</v>
      </c>
      <c r="G7291" t="str">
        <f>VLOOKUP(E7291,Clustering!$A$6:$B$370,2,FALSE)</f>
        <v>Winter Peak</v>
      </c>
      <c r="H7291">
        <f>IF('Peaker Keys'!$B$29&gt;0,MAX(0,MIN('Peaker Keys'!$B$10,B7291/'Peaker Keys'!$B$29)),0)</f>
        <v>0</v>
      </c>
      <c r="I7291">
        <f>MAX(0,MIN('Peaker Keys'!$B$10,C7291/'Peaker Keys'!$B$30))</f>
        <v>0</v>
      </c>
      <c r="J7291">
        <f>IF('Peaker Keys'!$B$31=1,H7291,I7291)</f>
        <v>0</v>
      </c>
    </row>
    <row r="7292" spans="1:10" x14ac:dyDescent="0.25">
      <c r="A7292">
        <v>7286</v>
      </c>
      <c r="B7292">
        <v>0</v>
      </c>
      <c r="C7292">
        <v>0</v>
      </c>
      <c r="D7292">
        <f>MOD(A7292-1+'Peaker Keys'!$B$7,'Peaker Keys'!$B$5)</f>
        <v>7309</v>
      </c>
      <c r="E7292">
        <f>INT(D7292/'Peaker Keys'!$B$6)+1</f>
        <v>305</v>
      </c>
      <c r="F7292">
        <f>MOD(D7292,'Peaker Keys'!$B$6)</f>
        <v>13</v>
      </c>
      <c r="G7292" t="str">
        <f>VLOOKUP(E7292,Clustering!$A$6:$B$370,2,FALSE)</f>
        <v>Winter Peak</v>
      </c>
      <c r="H7292">
        <f>IF('Peaker Keys'!$B$29&gt;0,MAX(0,MIN('Peaker Keys'!$B$10,B7292/'Peaker Keys'!$B$29)),0)</f>
        <v>0</v>
      </c>
      <c r="I7292">
        <f>MAX(0,MIN('Peaker Keys'!$B$10,C7292/'Peaker Keys'!$B$30))</f>
        <v>0</v>
      </c>
      <c r="J7292">
        <f>IF('Peaker Keys'!$B$31=1,H7292,I7292)</f>
        <v>0</v>
      </c>
    </row>
    <row r="7293" spans="1:10" x14ac:dyDescent="0.25">
      <c r="A7293">
        <v>7287</v>
      </c>
      <c r="B7293">
        <v>0</v>
      </c>
      <c r="C7293">
        <v>0</v>
      </c>
      <c r="D7293">
        <f>MOD(A7293-1+'Peaker Keys'!$B$7,'Peaker Keys'!$B$5)</f>
        <v>7310</v>
      </c>
      <c r="E7293">
        <f>INT(D7293/'Peaker Keys'!$B$6)+1</f>
        <v>305</v>
      </c>
      <c r="F7293">
        <f>MOD(D7293,'Peaker Keys'!$B$6)</f>
        <v>14</v>
      </c>
      <c r="G7293" t="str">
        <f>VLOOKUP(E7293,Clustering!$A$6:$B$370,2,FALSE)</f>
        <v>Winter Peak</v>
      </c>
      <c r="H7293">
        <f>IF('Peaker Keys'!$B$29&gt;0,MAX(0,MIN('Peaker Keys'!$B$10,B7293/'Peaker Keys'!$B$29)),0)</f>
        <v>0</v>
      </c>
      <c r="I7293">
        <f>MAX(0,MIN('Peaker Keys'!$B$10,C7293/'Peaker Keys'!$B$30))</f>
        <v>0</v>
      </c>
      <c r="J7293">
        <f>IF('Peaker Keys'!$B$31=1,H7293,I7293)</f>
        <v>0</v>
      </c>
    </row>
    <row r="7294" spans="1:10" x14ac:dyDescent="0.25">
      <c r="A7294">
        <v>7288</v>
      </c>
      <c r="B7294">
        <v>0</v>
      </c>
      <c r="C7294">
        <v>0</v>
      </c>
      <c r="D7294">
        <f>MOD(A7294-1+'Peaker Keys'!$B$7,'Peaker Keys'!$B$5)</f>
        <v>7311</v>
      </c>
      <c r="E7294">
        <f>INT(D7294/'Peaker Keys'!$B$6)+1</f>
        <v>305</v>
      </c>
      <c r="F7294">
        <f>MOD(D7294,'Peaker Keys'!$B$6)</f>
        <v>15</v>
      </c>
      <c r="G7294" t="str">
        <f>VLOOKUP(E7294,Clustering!$A$6:$B$370,2,FALSE)</f>
        <v>Winter Peak</v>
      </c>
      <c r="H7294">
        <f>IF('Peaker Keys'!$B$29&gt;0,MAX(0,MIN('Peaker Keys'!$B$10,B7294/'Peaker Keys'!$B$29)),0)</f>
        <v>0</v>
      </c>
      <c r="I7294">
        <f>MAX(0,MIN('Peaker Keys'!$B$10,C7294/'Peaker Keys'!$B$30))</f>
        <v>0</v>
      </c>
      <c r="J7294">
        <f>IF('Peaker Keys'!$B$31=1,H7294,I7294)</f>
        <v>0</v>
      </c>
    </row>
    <row r="7295" spans="1:10" x14ac:dyDescent="0.25">
      <c r="A7295">
        <v>7289</v>
      </c>
      <c r="B7295">
        <v>0</v>
      </c>
      <c r="C7295">
        <v>0</v>
      </c>
      <c r="D7295">
        <f>MOD(A7295-1+'Peaker Keys'!$B$7,'Peaker Keys'!$B$5)</f>
        <v>7312</v>
      </c>
      <c r="E7295">
        <f>INT(D7295/'Peaker Keys'!$B$6)+1</f>
        <v>305</v>
      </c>
      <c r="F7295">
        <f>MOD(D7295,'Peaker Keys'!$B$6)</f>
        <v>16</v>
      </c>
      <c r="G7295" t="str">
        <f>VLOOKUP(E7295,Clustering!$A$6:$B$370,2,FALSE)</f>
        <v>Winter Peak</v>
      </c>
      <c r="H7295">
        <f>IF('Peaker Keys'!$B$29&gt;0,MAX(0,MIN('Peaker Keys'!$B$10,B7295/'Peaker Keys'!$B$29)),0)</f>
        <v>0</v>
      </c>
      <c r="I7295">
        <f>MAX(0,MIN('Peaker Keys'!$B$10,C7295/'Peaker Keys'!$B$30))</f>
        <v>0</v>
      </c>
      <c r="J7295">
        <f>IF('Peaker Keys'!$B$31=1,H7295,I7295)</f>
        <v>0</v>
      </c>
    </row>
    <row r="7296" spans="1:10" x14ac:dyDescent="0.25">
      <c r="A7296">
        <v>7290</v>
      </c>
      <c r="B7296">
        <v>0</v>
      </c>
      <c r="C7296">
        <v>0</v>
      </c>
      <c r="D7296">
        <f>MOD(A7296-1+'Peaker Keys'!$B$7,'Peaker Keys'!$B$5)</f>
        <v>7313</v>
      </c>
      <c r="E7296">
        <f>INT(D7296/'Peaker Keys'!$B$6)+1</f>
        <v>305</v>
      </c>
      <c r="F7296">
        <f>MOD(D7296,'Peaker Keys'!$B$6)</f>
        <v>17</v>
      </c>
      <c r="G7296" t="str">
        <f>VLOOKUP(E7296,Clustering!$A$6:$B$370,2,FALSE)</f>
        <v>Winter Peak</v>
      </c>
      <c r="H7296">
        <f>IF('Peaker Keys'!$B$29&gt;0,MAX(0,MIN('Peaker Keys'!$B$10,B7296/'Peaker Keys'!$B$29)),0)</f>
        <v>0</v>
      </c>
      <c r="I7296">
        <f>MAX(0,MIN('Peaker Keys'!$B$10,C7296/'Peaker Keys'!$B$30))</f>
        <v>0</v>
      </c>
      <c r="J7296">
        <f>IF('Peaker Keys'!$B$31=1,H7296,I7296)</f>
        <v>0</v>
      </c>
    </row>
    <row r="7297" spans="1:10" x14ac:dyDescent="0.25">
      <c r="A7297">
        <v>7291</v>
      </c>
      <c r="B7297">
        <v>0</v>
      </c>
      <c r="C7297">
        <v>2594.5</v>
      </c>
      <c r="D7297">
        <f>MOD(A7297-1+'Peaker Keys'!$B$7,'Peaker Keys'!$B$5)</f>
        <v>7314</v>
      </c>
      <c r="E7297">
        <f>INT(D7297/'Peaker Keys'!$B$6)+1</f>
        <v>305</v>
      </c>
      <c r="F7297">
        <f>MOD(D7297,'Peaker Keys'!$B$6)</f>
        <v>18</v>
      </c>
      <c r="G7297" t="str">
        <f>VLOOKUP(E7297,Clustering!$A$6:$B$370,2,FALSE)</f>
        <v>Winter Peak</v>
      </c>
      <c r="H7297">
        <f>IF('Peaker Keys'!$B$29&gt;0,MAX(0,MIN('Peaker Keys'!$B$10,B7297/'Peaker Keys'!$B$29)),0)</f>
        <v>0</v>
      </c>
      <c r="I7297">
        <f>MAX(0,MIN('Peaker Keys'!$B$10,C7297/'Peaker Keys'!$B$30))</f>
        <v>2.1733740113221517E-2</v>
      </c>
      <c r="J7297">
        <f>IF('Peaker Keys'!$B$31=1,H7297,I7297)</f>
        <v>0</v>
      </c>
    </row>
    <row r="7298" spans="1:10" x14ac:dyDescent="0.25">
      <c r="A7298">
        <v>7292</v>
      </c>
      <c r="B7298">
        <v>0</v>
      </c>
      <c r="C7298">
        <v>1794.8</v>
      </c>
      <c r="D7298">
        <f>MOD(A7298-1+'Peaker Keys'!$B$7,'Peaker Keys'!$B$5)</f>
        <v>7315</v>
      </c>
      <c r="E7298">
        <f>INT(D7298/'Peaker Keys'!$B$6)+1</f>
        <v>305</v>
      </c>
      <c r="F7298">
        <f>MOD(D7298,'Peaker Keys'!$B$6)</f>
        <v>19</v>
      </c>
      <c r="G7298" t="str">
        <f>VLOOKUP(E7298,Clustering!$A$6:$B$370,2,FALSE)</f>
        <v>Winter Peak</v>
      </c>
      <c r="H7298">
        <f>IF('Peaker Keys'!$B$29&gt;0,MAX(0,MIN('Peaker Keys'!$B$10,B7298/'Peaker Keys'!$B$29)),0)</f>
        <v>0</v>
      </c>
      <c r="I7298">
        <f>MAX(0,MIN('Peaker Keys'!$B$10,C7298/'Peaker Keys'!$B$30))</f>
        <v>1.5034772308810939E-2</v>
      </c>
      <c r="J7298">
        <f>IF('Peaker Keys'!$B$31=1,H7298,I7298)</f>
        <v>0</v>
      </c>
    </row>
    <row r="7299" spans="1:10" x14ac:dyDescent="0.25">
      <c r="A7299">
        <v>7293</v>
      </c>
      <c r="B7299">
        <v>0</v>
      </c>
      <c r="C7299">
        <v>883.4</v>
      </c>
      <c r="D7299">
        <f>MOD(A7299-1+'Peaker Keys'!$B$7,'Peaker Keys'!$B$5)</f>
        <v>7316</v>
      </c>
      <c r="E7299">
        <f>INT(D7299/'Peaker Keys'!$B$6)+1</f>
        <v>305</v>
      </c>
      <c r="F7299">
        <f>MOD(D7299,'Peaker Keys'!$B$6)</f>
        <v>20</v>
      </c>
      <c r="G7299" t="str">
        <f>VLOOKUP(E7299,Clustering!$A$6:$B$370,2,FALSE)</f>
        <v>Winter Peak</v>
      </c>
      <c r="H7299">
        <f>IF('Peaker Keys'!$B$29&gt;0,MAX(0,MIN('Peaker Keys'!$B$10,B7299/'Peaker Keys'!$B$29)),0)</f>
        <v>0</v>
      </c>
      <c r="I7299">
        <f>MAX(0,MIN('Peaker Keys'!$B$10,C7299/'Peaker Keys'!$B$30))</f>
        <v>7.4001102393601416E-3</v>
      </c>
      <c r="J7299">
        <f>IF('Peaker Keys'!$B$31=1,H7299,I7299)</f>
        <v>0</v>
      </c>
    </row>
    <row r="7300" spans="1:10" x14ac:dyDescent="0.25">
      <c r="A7300">
        <v>7294</v>
      </c>
      <c r="B7300">
        <v>0</v>
      </c>
      <c r="C7300">
        <v>356.7</v>
      </c>
      <c r="D7300">
        <f>MOD(A7300-1+'Peaker Keys'!$B$7,'Peaker Keys'!$B$5)</f>
        <v>7317</v>
      </c>
      <c r="E7300">
        <f>INT(D7300/'Peaker Keys'!$B$6)+1</f>
        <v>305</v>
      </c>
      <c r="F7300">
        <f>MOD(D7300,'Peaker Keys'!$B$6)</f>
        <v>21</v>
      </c>
      <c r="G7300" t="str">
        <f>VLOOKUP(E7300,Clustering!$A$6:$B$370,2,FALSE)</f>
        <v>Winter Peak</v>
      </c>
      <c r="H7300">
        <f>IF('Peaker Keys'!$B$29&gt;0,MAX(0,MIN('Peaker Keys'!$B$10,B7300/'Peaker Keys'!$B$29)),0)</f>
        <v>0</v>
      </c>
      <c r="I7300">
        <f>MAX(0,MIN('Peaker Keys'!$B$10,C7300/'Peaker Keys'!$B$30))</f>
        <v>2.9880227783334419E-3</v>
      </c>
      <c r="J7300">
        <f>IF('Peaker Keys'!$B$31=1,H7300,I7300)</f>
        <v>0</v>
      </c>
    </row>
    <row r="7301" spans="1:10" x14ac:dyDescent="0.25">
      <c r="A7301">
        <v>7295</v>
      </c>
      <c r="B7301">
        <v>0</v>
      </c>
      <c r="C7301">
        <v>10.6</v>
      </c>
      <c r="D7301">
        <f>MOD(A7301-1+'Peaker Keys'!$B$7,'Peaker Keys'!$B$5)</f>
        <v>7318</v>
      </c>
      <c r="E7301">
        <f>INT(D7301/'Peaker Keys'!$B$6)+1</f>
        <v>305</v>
      </c>
      <c r="F7301">
        <f>MOD(D7301,'Peaker Keys'!$B$6)</f>
        <v>22</v>
      </c>
      <c r="G7301" t="str">
        <f>VLOOKUP(E7301,Clustering!$A$6:$B$370,2,FALSE)</f>
        <v>Winter Peak</v>
      </c>
      <c r="H7301">
        <f>IF('Peaker Keys'!$B$29&gt;0,MAX(0,MIN('Peaker Keys'!$B$10,B7301/'Peaker Keys'!$B$29)),0)</f>
        <v>0</v>
      </c>
      <c r="I7301">
        <f>MAX(0,MIN('Peaker Keys'!$B$10,C7301/'Peaker Keys'!$B$30))</f>
        <v>8.8794621391461971E-5</v>
      </c>
      <c r="J7301">
        <f>IF('Peaker Keys'!$B$31=1,H7301,I7301)</f>
        <v>0</v>
      </c>
    </row>
    <row r="7302" spans="1:10" x14ac:dyDescent="0.25">
      <c r="A7302">
        <v>7296</v>
      </c>
      <c r="B7302">
        <v>0</v>
      </c>
      <c r="C7302">
        <v>10.6</v>
      </c>
      <c r="D7302">
        <f>MOD(A7302-1+'Peaker Keys'!$B$7,'Peaker Keys'!$B$5)</f>
        <v>7319</v>
      </c>
      <c r="E7302">
        <f>INT(D7302/'Peaker Keys'!$B$6)+1</f>
        <v>305</v>
      </c>
      <c r="F7302">
        <f>MOD(D7302,'Peaker Keys'!$B$6)</f>
        <v>23</v>
      </c>
      <c r="G7302" t="str">
        <f>VLOOKUP(E7302,Clustering!$A$6:$B$370,2,FALSE)</f>
        <v>Winter Peak</v>
      </c>
      <c r="H7302">
        <f>IF('Peaker Keys'!$B$29&gt;0,MAX(0,MIN('Peaker Keys'!$B$10,B7302/'Peaker Keys'!$B$29)),0)</f>
        <v>0</v>
      </c>
      <c r="I7302">
        <f>MAX(0,MIN('Peaker Keys'!$B$10,C7302/'Peaker Keys'!$B$30))</f>
        <v>8.8794621391461971E-5</v>
      </c>
      <c r="J7302">
        <f>IF('Peaker Keys'!$B$31=1,H7302,I7302)</f>
        <v>0</v>
      </c>
    </row>
    <row r="7303" spans="1:10" x14ac:dyDescent="0.25">
      <c r="A7303">
        <v>7297</v>
      </c>
      <c r="B7303">
        <v>0</v>
      </c>
      <c r="C7303">
        <v>0</v>
      </c>
      <c r="D7303">
        <f>MOD(A7303-1+'Peaker Keys'!$B$7,'Peaker Keys'!$B$5)</f>
        <v>7320</v>
      </c>
      <c r="E7303">
        <f>INT(D7303/'Peaker Keys'!$B$6)+1</f>
        <v>306</v>
      </c>
      <c r="F7303">
        <f>MOD(D7303,'Peaker Keys'!$B$6)</f>
        <v>0</v>
      </c>
      <c r="G7303" t="str">
        <f>VLOOKUP(E7303,Clustering!$A$6:$B$370,2,FALSE)</f>
        <v>Fall</v>
      </c>
      <c r="H7303">
        <f>IF('Peaker Keys'!$B$29&gt;0,MAX(0,MIN('Peaker Keys'!$B$10,B7303/'Peaker Keys'!$B$29)),0)</f>
        <v>0</v>
      </c>
      <c r="I7303">
        <f>MAX(0,MIN('Peaker Keys'!$B$10,C7303/'Peaker Keys'!$B$30))</f>
        <v>0</v>
      </c>
      <c r="J7303">
        <f>IF('Peaker Keys'!$B$31=1,H7303,I7303)</f>
        <v>0</v>
      </c>
    </row>
    <row r="7304" spans="1:10" x14ac:dyDescent="0.25">
      <c r="A7304">
        <v>7298</v>
      </c>
      <c r="B7304">
        <v>0</v>
      </c>
      <c r="C7304">
        <v>0</v>
      </c>
      <c r="D7304">
        <f>MOD(A7304-1+'Peaker Keys'!$B$7,'Peaker Keys'!$B$5)</f>
        <v>7321</v>
      </c>
      <c r="E7304">
        <f>INT(D7304/'Peaker Keys'!$B$6)+1</f>
        <v>306</v>
      </c>
      <c r="F7304">
        <f>MOD(D7304,'Peaker Keys'!$B$6)</f>
        <v>1</v>
      </c>
      <c r="G7304" t="str">
        <f>VLOOKUP(E7304,Clustering!$A$6:$B$370,2,FALSE)</f>
        <v>Fall</v>
      </c>
      <c r="H7304">
        <f>IF('Peaker Keys'!$B$29&gt;0,MAX(0,MIN('Peaker Keys'!$B$10,B7304/'Peaker Keys'!$B$29)),0)</f>
        <v>0</v>
      </c>
      <c r="I7304">
        <f>MAX(0,MIN('Peaker Keys'!$B$10,C7304/'Peaker Keys'!$B$30))</f>
        <v>0</v>
      </c>
      <c r="J7304">
        <f>IF('Peaker Keys'!$B$31=1,H7304,I7304)</f>
        <v>0</v>
      </c>
    </row>
    <row r="7305" spans="1:10" x14ac:dyDescent="0.25">
      <c r="A7305">
        <v>7299</v>
      </c>
      <c r="B7305">
        <v>0</v>
      </c>
      <c r="C7305">
        <v>0</v>
      </c>
      <c r="D7305">
        <f>MOD(A7305-1+'Peaker Keys'!$B$7,'Peaker Keys'!$B$5)</f>
        <v>7322</v>
      </c>
      <c r="E7305">
        <f>INT(D7305/'Peaker Keys'!$B$6)+1</f>
        <v>306</v>
      </c>
      <c r="F7305">
        <f>MOD(D7305,'Peaker Keys'!$B$6)</f>
        <v>2</v>
      </c>
      <c r="G7305" t="str">
        <f>VLOOKUP(E7305,Clustering!$A$6:$B$370,2,FALSE)</f>
        <v>Fall</v>
      </c>
      <c r="H7305">
        <f>IF('Peaker Keys'!$B$29&gt;0,MAX(0,MIN('Peaker Keys'!$B$10,B7305/'Peaker Keys'!$B$29)),0)</f>
        <v>0</v>
      </c>
      <c r="I7305">
        <f>MAX(0,MIN('Peaker Keys'!$B$10,C7305/'Peaker Keys'!$B$30))</f>
        <v>0</v>
      </c>
      <c r="J7305">
        <f>IF('Peaker Keys'!$B$31=1,H7305,I7305)</f>
        <v>0</v>
      </c>
    </row>
    <row r="7306" spans="1:10" x14ac:dyDescent="0.25">
      <c r="A7306">
        <v>7300</v>
      </c>
      <c r="B7306">
        <v>0</v>
      </c>
      <c r="C7306">
        <v>0</v>
      </c>
      <c r="D7306">
        <f>MOD(A7306-1+'Peaker Keys'!$B$7,'Peaker Keys'!$B$5)</f>
        <v>7323</v>
      </c>
      <c r="E7306">
        <f>INT(D7306/'Peaker Keys'!$B$6)+1</f>
        <v>306</v>
      </c>
      <c r="F7306">
        <f>MOD(D7306,'Peaker Keys'!$B$6)</f>
        <v>3</v>
      </c>
      <c r="G7306" t="str">
        <f>VLOOKUP(E7306,Clustering!$A$6:$B$370,2,FALSE)</f>
        <v>Fall</v>
      </c>
      <c r="H7306">
        <f>IF('Peaker Keys'!$B$29&gt;0,MAX(0,MIN('Peaker Keys'!$B$10,B7306/'Peaker Keys'!$B$29)),0)</f>
        <v>0</v>
      </c>
      <c r="I7306">
        <f>MAX(0,MIN('Peaker Keys'!$B$10,C7306/'Peaker Keys'!$B$30))</f>
        <v>0</v>
      </c>
      <c r="J7306">
        <f>IF('Peaker Keys'!$B$31=1,H7306,I7306)</f>
        <v>0</v>
      </c>
    </row>
    <row r="7307" spans="1:10" x14ac:dyDescent="0.25">
      <c r="A7307">
        <v>7301</v>
      </c>
      <c r="B7307">
        <v>0</v>
      </c>
      <c r="C7307">
        <v>0</v>
      </c>
      <c r="D7307">
        <f>MOD(A7307-1+'Peaker Keys'!$B$7,'Peaker Keys'!$B$5)</f>
        <v>7324</v>
      </c>
      <c r="E7307">
        <f>INT(D7307/'Peaker Keys'!$B$6)+1</f>
        <v>306</v>
      </c>
      <c r="F7307">
        <f>MOD(D7307,'Peaker Keys'!$B$6)</f>
        <v>4</v>
      </c>
      <c r="G7307" t="str">
        <f>VLOOKUP(E7307,Clustering!$A$6:$B$370,2,FALSE)</f>
        <v>Fall</v>
      </c>
      <c r="H7307">
        <f>IF('Peaker Keys'!$B$29&gt;0,MAX(0,MIN('Peaker Keys'!$B$10,B7307/'Peaker Keys'!$B$29)),0)</f>
        <v>0</v>
      </c>
      <c r="I7307">
        <f>MAX(0,MIN('Peaker Keys'!$B$10,C7307/'Peaker Keys'!$B$30))</f>
        <v>0</v>
      </c>
      <c r="J7307">
        <f>IF('Peaker Keys'!$B$31=1,H7307,I7307)</f>
        <v>0</v>
      </c>
    </row>
    <row r="7308" spans="1:10" x14ac:dyDescent="0.25">
      <c r="A7308">
        <v>7302</v>
      </c>
      <c r="B7308">
        <v>0</v>
      </c>
      <c r="C7308">
        <v>0</v>
      </c>
      <c r="D7308">
        <f>MOD(A7308-1+'Peaker Keys'!$B$7,'Peaker Keys'!$B$5)</f>
        <v>7325</v>
      </c>
      <c r="E7308">
        <f>INT(D7308/'Peaker Keys'!$B$6)+1</f>
        <v>306</v>
      </c>
      <c r="F7308">
        <f>MOD(D7308,'Peaker Keys'!$B$6)</f>
        <v>5</v>
      </c>
      <c r="G7308" t="str">
        <f>VLOOKUP(E7308,Clustering!$A$6:$B$370,2,FALSE)</f>
        <v>Fall</v>
      </c>
      <c r="H7308">
        <f>IF('Peaker Keys'!$B$29&gt;0,MAX(0,MIN('Peaker Keys'!$B$10,B7308/'Peaker Keys'!$B$29)),0)</f>
        <v>0</v>
      </c>
      <c r="I7308">
        <f>MAX(0,MIN('Peaker Keys'!$B$10,C7308/'Peaker Keys'!$B$30))</f>
        <v>0</v>
      </c>
      <c r="J7308">
        <f>IF('Peaker Keys'!$B$31=1,H7308,I7308)</f>
        <v>0</v>
      </c>
    </row>
    <row r="7309" spans="1:10" x14ac:dyDescent="0.25">
      <c r="A7309">
        <v>7303</v>
      </c>
      <c r="B7309">
        <v>0</v>
      </c>
      <c r="C7309">
        <v>0</v>
      </c>
      <c r="D7309">
        <f>MOD(A7309-1+'Peaker Keys'!$B$7,'Peaker Keys'!$B$5)</f>
        <v>7326</v>
      </c>
      <c r="E7309">
        <f>INT(D7309/'Peaker Keys'!$B$6)+1</f>
        <v>306</v>
      </c>
      <c r="F7309">
        <f>MOD(D7309,'Peaker Keys'!$B$6)</f>
        <v>6</v>
      </c>
      <c r="G7309" t="str">
        <f>VLOOKUP(E7309,Clustering!$A$6:$B$370,2,FALSE)</f>
        <v>Fall</v>
      </c>
      <c r="H7309">
        <f>IF('Peaker Keys'!$B$29&gt;0,MAX(0,MIN('Peaker Keys'!$B$10,B7309/'Peaker Keys'!$B$29)),0)</f>
        <v>0</v>
      </c>
      <c r="I7309">
        <f>MAX(0,MIN('Peaker Keys'!$B$10,C7309/'Peaker Keys'!$B$30))</f>
        <v>0</v>
      </c>
      <c r="J7309">
        <f>IF('Peaker Keys'!$B$31=1,H7309,I7309)</f>
        <v>0</v>
      </c>
    </row>
    <row r="7310" spans="1:10" x14ac:dyDescent="0.25">
      <c r="A7310">
        <v>7304</v>
      </c>
      <c r="B7310">
        <v>0</v>
      </c>
      <c r="C7310">
        <v>0</v>
      </c>
      <c r="D7310">
        <f>MOD(A7310-1+'Peaker Keys'!$B$7,'Peaker Keys'!$B$5)</f>
        <v>7327</v>
      </c>
      <c r="E7310">
        <f>INT(D7310/'Peaker Keys'!$B$6)+1</f>
        <v>306</v>
      </c>
      <c r="F7310">
        <f>MOD(D7310,'Peaker Keys'!$B$6)</f>
        <v>7</v>
      </c>
      <c r="G7310" t="str">
        <f>VLOOKUP(E7310,Clustering!$A$6:$B$370,2,FALSE)</f>
        <v>Fall</v>
      </c>
      <c r="H7310">
        <f>IF('Peaker Keys'!$B$29&gt;0,MAX(0,MIN('Peaker Keys'!$B$10,B7310/'Peaker Keys'!$B$29)),0)</f>
        <v>0</v>
      </c>
      <c r="I7310">
        <f>MAX(0,MIN('Peaker Keys'!$B$10,C7310/'Peaker Keys'!$B$30))</f>
        <v>0</v>
      </c>
      <c r="J7310">
        <f>IF('Peaker Keys'!$B$31=1,H7310,I7310)</f>
        <v>0</v>
      </c>
    </row>
    <row r="7311" spans="1:10" x14ac:dyDescent="0.25">
      <c r="A7311">
        <v>7305</v>
      </c>
      <c r="B7311">
        <v>0</v>
      </c>
      <c r="C7311">
        <v>0</v>
      </c>
      <c r="D7311">
        <f>MOD(A7311-1+'Peaker Keys'!$B$7,'Peaker Keys'!$B$5)</f>
        <v>7328</v>
      </c>
      <c r="E7311">
        <f>INT(D7311/'Peaker Keys'!$B$6)+1</f>
        <v>306</v>
      </c>
      <c r="F7311">
        <f>MOD(D7311,'Peaker Keys'!$B$6)</f>
        <v>8</v>
      </c>
      <c r="G7311" t="str">
        <f>VLOOKUP(E7311,Clustering!$A$6:$B$370,2,FALSE)</f>
        <v>Fall</v>
      </c>
      <c r="H7311">
        <f>IF('Peaker Keys'!$B$29&gt;0,MAX(0,MIN('Peaker Keys'!$B$10,B7311/'Peaker Keys'!$B$29)),0)</f>
        <v>0</v>
      </c>
      <c r="I7311">
        <f>MAX(0,MIN('Peaker Keys'!$B$10,C7311/'Peaker Keys'!$B$30))</f>
        <v>0</v>
      </c>
      <c r="J7311">
        <f>IF('Peaker Keys'!$B$31=1,H7311,I7311)</f>
        <v>0</v>
      </c>
    </row>
    <row r="7312" spans="1:10" x14ac:dyDescent="0.25">
      <c r="A7312">
        <v>7306</v>
      </c>
      <c r="B7312">
        <v>0</v>
      </c>
      <c r="C7312">
        <v>0</v>
      </c>
      <c r="D7312">
        <f>MOD(A7312-1+'Peaker Keys'!$B$7,'Peaker Keys'!$B$5)</f>
        <v>7329</v>
      </c>
      <c r="E7312">
        <f>INT(D7312/'Peaker Keys'!$B$6)+1</f>
        <v>306</v>
      </c>
      <c r="F7312">
        <f>MOD(D7312,'Peaker Keys'!$B$6)</f>
        <v>9</v>
      </c>
      <c r="G7312" t="str">
        <f>VLOOKUP(E7312,Clustering!$A$6:$B$370,2,FALSE)</f>
        <v>Fall</v>
      </c>
      <c r="H7312">
        <f>IF('Peaker Keys'!$B$29&gt;0,MAX(0,MIN('Peaker Keys'!$B$10,B7312/'Peaker Keys'!$B$29)),0)</f>
        <v>0</v>
      </c>
      <c r="I7312">
        <f>MAX(0,MIN('Peaker Keys'!$B$10,C7312/'Peaker Keys'!$B$30))</f>
        <v>0</v>
      </c>
      <c r="J7312">
        <f>IF('Peaker Keys'!$B$31=1,H7312,I7312)</f>
        <v>0</v>
      </c>
    </row>
    <row r="7313" spans="1:10" x14ac:dyDescent="0.25">
      <c r="A7313">
        <v>7307</v>
      </c>
      <c r="B7313">
        <v>0</v>
      </c>
      <c r="C7313">
        <v>0</v>
      </c>
      <c r="D7313">
        <f>MOD(A7313-1+'Peaker Keys'!$B$7,'Peaker Keys'!$B$5)</f>
        <v>7330</v>
      </c>
      <c r="E7313">
        <f>INT(D7313/'Peaker Keys'!$B$6)+1</f>
        <v>306</v>
      </c>
      <c r="F7313">
        <f>MOD(D7313,'Peaker Keys'!$B$6)</f>
        <v>10</v>
      </c>
      <c r="G7313" t="str">
        <f>VLOOKUP(E7313,Clustering!$A$6:$B$370,2,FALSE)</f>
        <v>Fall</v>
      </c>
      <c r="H7313">
        <f>IF('Peaker Keys'!$B$29&gt;0,MAX(0,MIN('Peaker Keys'!$B$10,B7313/'Peaker Keys'!$B$29)),0)</f>
        <v>0</v>
      </c>
      <c r="I7313">
        <f>MAX(0,MIN('Peaker Keys'!$B$10,C7313/'Peaker Keys'!$B$30))</f>
        <v>0</v>
      </c>
      <c r="J7313">
        <f>IF('Peaker Keys'!$B$31=1,H7313,I7313)</f>
        <v>0</v>
      </c>
    </row>
    <row r="7314" spans="1:10" x14ac:dyDescent="0.25">
      <c r="A7314">
        <v>7308</v>
      </c>
      <c r="B7314">
        <v>0</v>
      </c>
      <c r="C7314">
        <v>0</v>
      </c>
      <c r="D7314">
        <f>MOD(A7314-1+'Peaker Keys'!$B$7,'Peaker Keys'!$B$5)</f>
        <v>7331</v>
      </c>
      <c r="E7314">
        <f>INT(D7314/'Peaker Keys'!$B$6)+1</f>
        <v>306</v>
      </c>
      <c r="F7314">
        <f>MOD(D7314,'Peaker Keys'!$B$6)</f>
        <v>11</v>
      </c>
      <c r="G7314" t="str">
        <f>VLOOKUP(E7314,Clustering!$A$6:$B$370,2,FALSE)</f>
        <v>Fall</v>
      </c>
      <c r="H7314">
        <f>IF('Peaker Keys'!$B$29&gt;0,MAX(0,MIN('Peaker Keys'!$B$10,B7314/'Peaker Keys'!$B$29)),0)</f>
        <v>0</v>
      </c>
      <c r="I7314">
        <f>MAX(0,MIN('Peaker Keys'!$B$10,C7314/'Peaker Keys'!$B$30))</f>
        <v>0</v>
      </c>
      <c r="J7314">
        <f>IF('Peaker Keys'!$B$31=1,H7314,I7314)</f>
        <v>0</v>
      </c>
    </row>
    <row r="7315" spans="1:10" x14ac:dyDescent="0.25">
      <c r="A7315">
        <v>7309</v>
      </c>
      <c r="B7315">
        <v>0</v>
      </c>
      <c r="C7315">
        <v>0</v>
      </c>
      <c r="D7315">
        <f>MOD(A7315-1+'Peaker Keys'!$B$7,'Peaker Keys'!$B$5)</f>
        <v>7332</v>
      </c>
      <c r="E7315">
        <f>INT(D7315/'Peaker Keys'!$B$6)+1</f>
        <v>306</v>
      </c>
      <c r="F7315">
        <f>MOD(D7315,'Peaker Keys'!$B$6)</f>
        <v>12</v>
      </c>
      <c r="G7315" t="str">
        <f>VLOOKUP(E7315,Clustering!$A$6:$B$370,2,FALSE)</f>
        <v>Fall</v>
      </c>
      <c r="H7315">
        <f>IF('Peaker Keys'!$B$29&gt;0,MAX(0,MIN('Peaker Keys'!$B$10,B7315/'Peaker Keys'!$B$29)),0)</f>
        <v>0</v>
      </c>
      <c r="I7315">
        <f>MAX(0,MIN('Peaker Keys'!$B$10,C7315/'Peaker Keys'!$B$30))</f>
        <v>0</v>
      </c>
      <c r="J7315">
        <f>IF('Peaker Keys'!$B$31=1,H7315,I7315)</f>
        <v>0</v>
      </c>
    </row>
    <row r="7316" spans="1:10" x14ac:dyDescent="0.25">
      <c r="A7316">
        <v>7310</v>
      </c>
      <c r="B7316">
        <v>0</v>
      </c>
      <c r="C7316">
        <v>0</v>
      </c>
      <c r="D7316">
        <f>MOD(A7316-1+'Peaker Keys'!$B$7,'Peaker Keys'!$B$5)</f>
        <v>7333</v>
      </c>
      <c r="E7316">
        <f>INT(D7316/'Peaker Keys'!$B$6)+1</f>
        <v>306</v>
      </c>
      <c r="F7316">
        <f>MOD(D7316,'Peaker Keys'!$B$6)</f>
        <v>13</v>
      </c>
      <c r="G7316" t="str">
        <f>VLOOKUP(E7316,Clustering!$A$6:$B$370,2,FALSE)</f>
        <v>Fall</v>
      </c>
      <c r="H7316">
        <f>IF('Peaker Keys'!$B$29&gt;0,MAX(0,MIN('Peaker Keys'!$B$10,B7316/'Peaker Keys'!$B$29)),0)</f>
        <v>0</v>
      </c>
      <c r="I7316">
        <f>MAX(0,MIN('Peaker Keys'!$B$10,C7316/'Peaker Keys'!$B$30))</f>
        <v>0</v>
      </c>
      <c r="J7316">
        <f>IF('Peaker Keys'!$B$31=1,H7316,I7316)</f>
        <v>0</v>
      </c>
    </row>
    <row r="7317" spans="1:10" x14ac:dyDescent="0.25">
      <c r="A7317">
        <v>7311</v>
      </c>
      <c r="B7317">
        <v>0</v>
      </c>
      <c r="C7317">
        <v>0</v>
      </c>
      <c r="D7317">
        <f>MOD(A7317-1+'Peaker Keys'!$B$7,'Peaker Keys'!$B$5)</f>
        <v>7334</v>
      </c>
      <c r="E7317">
        <f>INT(D7317/'Peaker Keys'!$B$6)+1</f>
        <v>306</v>
      </c>
      <c r="F7317">
        <f>MOD(D7317,'Peaker Keys'!$B$6)</f>
        <v>14</v>
      </c>
      <c r="G7317" t="str">
        <f>VLOOKUP(E7317,Clustering!$A$6:$B$370,2,FALSE)</f>
        <v>Fall</v>
      </c>
      <c r="H7317">
        <f>IF('Peaker Keys'!$B$29&gt;0,MAX(0,MIN('Peaker Keys'!$B$10,B7317/'Peaker Keys'!$B$29)),0)</f>
        <v>0</v>
      </c>
      <c r="I7317">
        <f>MAX(0,MIN('Peaker Keys'!$B$10,C7317/'Peaker Keys'!$B$30))</f>
        <v>0</v>
      </c>
      <c r="J7317">
        <f>IF('Peaker Keys'!$B$31=1,H7317,I7317)</f>
        <v>0</v>
      </c>
    </row>
    <row r="7318" spans="1:10" x14ac:dyDescent="0.25">
      <c r="A7318">
        <v>7312</v>
      </c>
      <c r="B7318">
        <v>0</v>
      </c>
      <c r="C7318">
        <v>0</v>
      </c>
      <c r="D7318">
        <f>MOD(A7318-1+'Peaker Keys'!$B$7,'Peaker Keys'!$B$5)</f>
        <v>7335</v>
      </c>
      <c r="E7318">
        <f>INT(D7318/'Peaker Keys'!$B$6)+1</f>
        <v>306</v>
      </c>
      <c r="F7318">
        <f>MOD(D7318,'Peaker Keys'!$B$6)</f>
        <v>15</v>
      </c>
      <c r="G7318" t="str">
        <f>VLOOKUP(E7318,Clustering!$A$6:$B$370,2,FALSE)</f>
        <v>Fall</v>
      </c>
      <c r="H7318">
        <f>IF('Peaker Keys'!$B$29&gt;0,MAX(0,MIN('Peaker Keys'!$B$10,B7318/'Peaker Keys'!$B$29)),0)</f>
        <v>0</v>
      </c>
      <c r="I7318">
        <f>MAX(0,MIN('Peaker Keys'!$B$10,C7318/'Peaker Keys'!$B$30))</f>
        <v>0</v>
      </c>
      <c r="J7318">
        <f>IF('Peaker Keys'!$B$31=1,H7318,I7318)</f>
        <v>0</v>
      </c>
    </row>
    <row r="7319" spans="1:10" x14ac:dyDescent="0.25">
      <c r="A7319">
        <v>7313</v>
      </c>
      <c r="B7319">
        <v>0</v>
      </c>
      <c r="C7319">
        <v>0</v>
      </c>
      <c r="D7319">
        <f>MOD(A7319-1+'Peaker Keys'!$B$7,'Peaker Keys'!$B$5)</f>
        <v>7336</v>
      </c>
      <c r="E7319">
        <f>INT(D7319/'Peaker Keys'!$B$6)+1</f>
        <v>306</v>
      </c>
      <c r="F7319">
        <f>MOD(D7319,'Peaker Keys'!$B$6)</f>
        <v>16</v>
      </c>
      <c r="G7319" t="str">
        <f>VLOOKUP(E7319,Clustering!$A$6:$B$370,2,FALSE)</f>
        <v>Fall</v>
      </c>
      <c r="H7319">
        <f>IF('Peaker Keys'!$B$29&gt;0,MAX(0,MIN('Peaker Keys'!$B$10,B7319/'Peaker Keys'!$B$29)),0)</f>
        <v>0</v>
      </c>
      <c r="I7319">
        <f>MAX(0,MIN('Peaker Keys'!$B$10,C7319/'Peaker Keys'!$B$30))</f>
        <v>0</v>
      </c>
      <c r="J7319">
        <f>IF('Peaker Keys'!$B$31=1,H7319,I7319)</f>
        <v>0</v>
      </c>
    </row>
    <row r="7320" spans="1:10" x14ac:dyDescent="0.25">
      <c r="A7320">
        <v>7314</v>
      </c>
      <c r="B7320">
        <v>0</v>
      </c>
      <c r="C7320">
        <v>86.6</v>
      </c>
      <c r="D7320">
        <f>MOD(A7320-1+'Peaker Keys'!$B$7,'Peaker Keys'!$B$5)</f>
        <v>7337</v>
      </c>
      <c r="E7320">
        <f>INT(D7320/'Peaker Keys'!$B$6)+1</f>
        <v>306</v>
      </c>
      <c r="F7320">
        <f>MOD(D7320,'Peaker Keys'!$B$6)</f>
        <v>17</v>
      </c>
      <c r="G7320" t="str">
        <f>VLOOKUP(E7320,Clustering!$A$6:$B$370,2,FALSE)</f>
        <v>Fall</v>
      </c>
      <c r="H7320">
        <f>IF('Peaker Keys'!$B$29&gt;0,MAX(0,MIN('Peaker Keys'!$B$10,B7320/'Peaker Keys'!$B$29)),0)</f>
        <v>0</v>
      </c>
      <c r="I7320">
        <f>MAX(0,MIN('Peaker Keys'!$B$10,C7320/'Peaker Keys'!$B$30))</f>
        <v>7.2543530306609498E-4</v>
      </c>
      <c r="J7320">
        <f>IF('Peaker Keys'!$B$31=1,H7320,I7320)</f>
        <v>0</v>
      </c>
    </row>
    <row r="7321" spans="1:10" x14ac:dyDescent="0.25">
      <c r="A7321">
        <v>7315</v>
      </c>
      <c r="B7321">
        <v>0</v>
      </c>
      <c r="C7321">
        <v>1838.6</v>
      </c>
      <c r="D7321">
        <f>MOD(A7321-1+'Peaker Keys'!$B$7,'Peaker Keys'!$B$5)</f>
        <v>7338</v>
      </c>
      <c r="E7321">
        <f>INT(D7321/'Peaker Keys'!$B$6)+1</f>
        <v>306</v>
      </c>
      <c r="F7321">
        <f>MOD(D7321,'Peaker Keys'!$B$6)</f>
        <v>18</v>
      </c>
      <c r="G7321" t="str">
        <f>VLOOKUP(E7321,Clustering!$A$6:$B$370,2,FALSE)</f>
        <v>Fall</v>
      </c>
      <c r="H7321">
        <f>IF('Peaker Keys'!$B$29&gt;0,MAX(0,MIN('Peaker Keys'!$B$10,B7321/'Peaker Keys'!$B$29)),0)</f>
        <v>0</v>
      </c>
      <c r="I7321">
        <f>MAX(0,MIN('Peaker Keys'!$B$10,C7321/'Peaker Keys'!$B$30))</f>
        <v>1.5401678385881318E-2</v>
      </c>
      <c r="J7321">
        <f>IF('Peaker Keys'!$B$31=1,H7321,I7321)</f>
        <v>0</v>
      </c>
    </row>
    <row r="7322" spans="1:10" x14ac:dyDescent="0.25">
      <c r="A7322">
        <v>7316</v>
      </c>
      <c r="B7322">
        <v>0</v>
      </c>
      <c r="C7322">
        <v>1650.7</v>
      </c>
      <c r="D7322">
        <f>MOD(A7322-1+'Peaker Keys'!$B$7,'Peaker Keys'!$B$5)</f>
        <v>7339</v>
      </c>
      <c r="E7322">
        <f>INT(D7322/'Peaker Keys'!$B$6)+1</f>
        <v>306</v>
      </c>
      <c r="F7322">
        <f>MOD(D7322,'Peaker Keys'!$B$6)</f>
        <v>19</v>
      </c>
      <c r="G7322" t="str">
        <f>VLOOKUP(E7322,Clustering!$A$6:$B$370,2,FALSE)</f>
        <v>Fall</v>
      </c>
      <c r="H7322">
        <f>IF('Peaker Keys'!$B$29&gt;0,MAX(0,MIN('Peaker Keys'!$B$10,B7322/'Peaker Keys'!$B$29)),0)</f>
        <v>0</v>
      </c>
      <c r="I7322">
        <f>MAX(0,MIN('Peaker Keys'!$B$10,C7322/'Peaker Keys'!$B$30))</f>
        <v>1.3827668068951537E-2</v>
      </c>
      <c r="J7322">
        <f>IF('Peaker Keys'!$B$31=1,H7322,I7322)</f>
        <v>0</v>
      </c>
    </row>
    <row r="7323" spans="1:10" x14ac:dyDescent="0.25">
      <c r="A7323">
        <v>7317</v>
      </c>
      <c r="B7323">
        <v>0</v>
      </c>
      <c r="C7323">
        <v>465.6</v>
      </c>
      <c r="D7323">
        <f>MOD(A7323-1+'Peaker Keys'!$B$7,'Peaker Keys'!$B$5)</f>
        <v>7340</v>
      </c>
      <c r="E7323">
        <f>INT(D7323/'Peaker Keys'!$B$6)+1</f>
        <v>306</v>
      </c>
      <c r="F7323">
        <f>MOD(D7323,'Peaker Keys'!$B$6)</f>
        <v>20</v>
      </c>
      <c r="G7323" t="str">
        <f>VLOOKUP(E7323,Clustering!$A$6:$B$370,2,FALSE)</f>
        <v>Fall</v>
      </c>
      <c r="H7323">
        <f>IF('Peaker Keys'!$B$29&gt;0,MAX(0,MIN('Peaker Keys'!$B$10,B7323/'Peaker Keys'!$B$29)),0)</f>
        <v>0</v>
      </c>
      <c r="I7323">
        <f>MAX(0,MIN('Peaker Keys'!$B$10,C7323/'Peaker Keys'!$B$30))</f>
        <v>3.9002618603645942E-3</v>
      </c>
      <c r="J7323">
        <f>IF('Peaker Keys'!$B$31=1,H7323,I7323)</f>
        <v>0</v>
      </c>
    </row>
    <row r="7324" spans="1:10" x14ac:dyDescent="0.25">
      <c r="A7324">
        <v>7318</v>
      </c>
      <c r="B7324">
        <v>0</v>
      </c>
      <c r="C7324">
        <v>0</v>
      </c>
      <c r="D7324">
        <f>MOD(A7324-1+'Peaker Keys'!$B$7,'Peaker Keys'!$B$5)</f>
        <v>7341</v>
      </c>
      <c r="E7324">
        <f>INT(D7324/'Peaker Keys'!$B$6)+1</f>
        <v>306</v>
      </c>
      <c r="F7324">
        <f>MOD(D7324,'Peaker Keys'!$B$6)</f>
        <v>21</v>
      </c>
      <c r="G7324" t="str">
        <f>VLOOKUP(E7324,Clustering!$A$6:$B$370,2,FALSE)</f>
        <v>Fall</v>
      </c>
      <c r="H7324">
        <f>IF('Peaker Keys'!$B$29&gt;0,MAX(0,MIN('Peaker Keys'!$B$10,B7324/'Peaker Keys'!$B$29)),0)</f>
        <v>0</v>
      </c>
      <c r="I7324">
        <f>MAX(0,MIN('Peaker Keys'!$B$10,C7324/'Peaker Keys'!$B$30))</f>
        <v>0</v>
      </c>
      <c r="J7324">
        <f>IF('Peaker Keys'!$B$31=1,H7324,I7324)</f>
        <v>0</v>
      </c>
    </row>
    <row r="7325" spans="1:10" x14ac:dyDescent="0.25">
      <c r="A7325">
        <v>7319</v>
      </c>
      <c r="B7325">
        <v>0</v>
      </c>
      <c r="C7325">
        <v>0</v>
      </c>
      <c r="D7325">
        <f>MOD(A7325-1+'Peaker Keys'!$B$7,'Peaker Keys'!$B$5)</f>
        <v>7342</v>
      </c>
      <c r="E7325">
        <f>INT(D7325/'Peaker Keys'!$B$6)+1</f>
        <v>306</v>
      </c>
      <c r="F7325">
        <f>MOD(D7325,'Peaker Keys'!$B$6)</f>
        <v>22</v>
      </c>
      <c r="G7325" t="str">
        <f>VLOOKUP(E7325,Clustering!$A$6:$B$370,2,FALSE)</f>
        <v>Fall</v>
      </c>
      <c r="H7325">
        <f>IF('Peaker Keys'!$B$29&gt;0,MAX(0,MIN('Peaker Keys'!$B$10,B7325/'Peaker Keys'!$B$29)),0)</f>
        <v>0</v>
      </c>
      <c r="I7325">
        <f>MAX(0,MIN('Peaker Keys'!$B$10,C7325/'Peaker Keys'!$B$30))</f>
        <v>0</v>
      </c>
      <c r="J7325">
        <f>IF('Peaker Keys'!$B$31=1,H7325,I7325)</f>
        <v>0</v>
      </c>
    </row>
    <row r="7326" spans="1:10" x14ac:dyDescent="0.25">
      <c r="A7326">
        <v>7320</v>
      </c>
      <c r="B7326">
        <v>0</v>
      </c>
      <c r="C7326">
        <v>0</v>
      </c>
      <c r="D7326">
        <f>MOD(A7326-1+'Peaker Keys'!$B$7,'Peaker Keys'!$B$5)</f>
        <v>7343</v>
      </c>
      <c r="E7326">
        <f>INT(D7326/'Peaker Keys'!$B$6)+1</f>
        <v>306</v>
      </c>
      <c r="F7326">
        <f>MOD(D7326,'Peaker Keys'!$B$6)</f>
        <v>23</v>
      </c>
      <c r="G7326" t="str">
        <f>VLOOKUP(E7326,Clustering!$A$6:$B$370,2,FALSE)</f>
        <v>Fall</v>
      </c>
      <c r="H7326">
        <f>IF('Peaker Keys'!$B$29&gt;0,MAX(0,MIN('Peaker Keys'!$B$10,B7326/'Peaker Keys'!$B$29)),0)</f>
        <v>0</v>
      </c>
      <c r="I7326">
        <f>MAX(0,MIN('Peaker Keys'!$B$10,C7326/'Peaker Keys'!$B$30))</f>
        <v>0</v>
      </c>
      <c r="J7326">
        <f>IF('Peaker Keys'!$B$31=1,H7326,I7326)</f>
        <v>0</v>
      </c>
    </row>
    <row r="7327" spans="1:10" x14ac:dyDescent="0.25">
      <c r="A7327">
        <v>7321</v>
      </c>
      <c r="B7327">
        <v>0</v>
      </c>
      <c r="C7327">
        <v>0</v>
      </c>
      <c r="D7327">
        <f>MOD(A7327-1+'Peaker Keys'!$B$7,'Peaker Keys'!$B$5)</f>
        <v>7344</v>
      </c>
      <c r="E7327">
        <f>INT(D7327/'Peaker Keys'!$B$6)+1</f>
        <v>307</v>
      </c>
      <c r="F7327">
        <f>MOD(D7327,'Peaker Keys'!$B$6)</f>
        <v>0</v>
      </c>
      <c r="G7327" t="str">
        <f>VLOOKUP(E7327,Clustering!$A$6:$B$370,2,FALSE)</f>
        <v>Fall</v>
      </c>
      <c r="H7327">
        <f>IF('Peaker Keys'!$B$29&gt;0,MAX(0,MIN('Peaker Keys'!$B$10,B7327/'Peaker Keys'!$B$29)),0)</f>
        <v>0</v>
      </c>
      <c r="I7327">
        <f>MAX(0,MIN('Peaker Keys'!$B$10,C7327/'Peaker Keys'!$B$30))</f>
        <v>0</v>
      </c>
      <c r="J7327">
        <f>IF('Peaker Keys'!$B$31=1,H7327,I7327)</f>
        <v>0</v>
      </c>
    </row>
    <row r="7328" spans="1:10" x14ac:dyDescent="0.25">
      <c r="A7328">
        <v>7322</v>
      </c>
      <c r="B7328">
        <v>0</v>
      </c>
      <c r="C7328">
        <v>0</v>
      </c>
      <c r="D7328">
        <f>MOD(A7328-1+'Peaker Keys'!$B$7,'Peaker Keys'!$B$5)</f>
        <v>7345</v>
      </c>
      <c r="E7328">
        <f>INT(D7328/'Peaker Keys'!$B$6)+1</f>
        <v>307</v>
      </c>
      <c r="F7328">
        <f>MOD(D7328,'Peaker Keys'!$B$6)</f>
        <v>1</v>
      </c>
      <c r="G7328" t="str">
        <f>VLOOKUP(E7328,Clustering!$A$6:$B$370,2,FALSE)</f>
        <v>Fall</v>
      </c>
      <c r="H7328">
        <f>IF('Peaker Keys'!$B$29&gt;0,MAX(0,MIN('Peaker Keys'!$B$10,B7328/'Peaker Keys'!$B$29)),0)</f>
        <v>0</v>
      </c>
      <c r="I7328">
        <f>MAX(0,MIN('Peaker Keys'!$B$10,C7328/'Peaker Keys'!$B$30))</f>
        <v>0</v>
      </c>
      <c r="J7328">
        <f>IF('Peaker Keys'!$B$31=1,H7328,I7328)</f>
        <v>0</v>
      </c>
    </row>
    <row r="7329" spans="1:10" x14ac:dyDescent="0.25">
      <c r="A7329">
        <v>7323</v>
      </c>
      <c r="B7329">
        <v>0</v>
      </c>
      <c r="C7329">
        <v>0</v>
      </c>
      <c r="D7329">
        <f>MOD(A7329-1+'Peaker Keys'!$B$7,'Peaker Keys'!$B$5)</f>
        <v>7346</v>
      </c>
      <c r="E7329">
        <f>INT(D7329/'Peaker Keys'!$B$6)+1</f>
        <v>307</v>
      </c>
      <c r="F7329">
        <f>MOD(D7329,'Peaker Keys'!$B$6)</f>
        <v>2</v>
      </c>
      <c r="G7329" t="str">
        <f>VLOOKUP(E7329,Clustering!$A$6:$B$370,2,FALSE)</f>
        <v>Fall</v>
      </c>
      <c r="H7329">
        <f>IF('Peaker Keys'!$B$29&gt;0,MAX(0,MIN('Peaker Keys'!$B$10,B7329/'Peaker Keys'!$B$29)),0)</f>
        <v>0</v>
      </c>
      <c r="I7329">
        <f>MAX(0,MIN('Peaker Keys'!$B$10,C7329/'Peaker Keys'!$B$30))</f>
        <v>0</v>
      </c>
      <c r="J7329">
        <f>IF('Peaker Keys'!$B$31=1,H7329,I7329)</f>
        <v>0</v>
      </c>
    </row>
    <row r="7330" spans="1:10" x14ac:dyDescent="0.25">
      <c r="A7330">
        <v>7324</v>
      </c>
      <c r="B7330">
        <v>0</v>
      </c>
      <c r="C7330">
        <v>0</v>
      </c>
      <c r="D7330">
        <f>MOD(A7330-1+'Peaker Keys'!$B$7,'Peaker Keys'!$B$5)</f>
        <v>7347</v>
      </c>
      <c r="E7330">
        <f>INT(D7330/'Peaker Keys'!$B$6)+1</f>
        <v>307</v>
      </c>
      <c r="F7330">
        <f>MOD(D7330,'Peaker Keys'!$B$6)</f>
        <v>3</v>
      </c>
      <c r="G7330" t="str">
        <f>VLOOKUP(E7330,Clustering!$A$6:$B$370,2,FALSE)</f>
        <v>Fall</v>
      </c>
      <c r="H7330">
        <f>IF('Peaker Keys'!$B$29&gt;0,MAX(0,MIN('Peaker Keys'!$B$10,B7330/'Peaker Keys'!$B$29)),0)</f>
        <v>0</v>
      </c>
      <c r="I7330">
        <f>MAX(0,MIN('Peaker Keys'!$B$10,C7330/'Peaker Keys'!$B$30))</f>
        <v>0</v>
      </c>
      <c r="J7330">
        <f>IF('Peaker Keys'!$B$31=1,H7330,I7330)</f>
        <v>0</v>
      </c>
    </row>
    <row r="7331" spans="1:10" x14ac:dyDescent="0.25">
      <c r="A7331">
        <v>7325</v>
      </c>
      <c r="B7331">
        <v>0</v>
      </c>
      <c r="C7331">
        <v>0</v>
      </c>
      <c r="D7331">
        <f>MOD(A7331-1+'Peaker Keys'!$B$7,'Peaker Keys'!$B$5)</f>
        <v>7348</v>
      </c>
      <c r="E7331">
        <f>INT(D7331/'Peaker Keys'!$B$6)+1</f>
        <v>307</v>
      </c>
      <c r="F7331">
        <f>MOD(D7331,'Peaker Keys'!$B$6)</f>
        <v>4</v>
      </c>
      <c r="G7331" t="str">
        <f>VLOOKUP(E7331,Clustering!$A$6:$B$370,2,FALSE)</f>
        <v>Fall</v>
      </c>
      <c r="H7331">
        <f>IF('Peaker Keys'!$B$29&gt;0,MAX(0,MIN('Peaker Keys'!$B$10,B7331/'Peaker Keys'!$B$29)),0)</f>
        <v>0</v>
      </c>
      <c r="I7331">
        <f>MAX(0,MIN('Peaker Keys'!$B$10,C7331/'Peaker Keys'!$B$30))</f>
        <v>0</v>
      </c>
      <c r="J7331">
        <f>IF('Peaker Keys'!$B$31=1,H7331,I7331)</f>
        <v>0</v>
      </c>
    </row>
    <row r="7332" spans="1:10" x14ac:dyDescent="0.25">
      <c r="A7332">
        <v>7326</v>
      </c>
      <c r="B7332">
        <v>0</v>
      </c>
      <c r="C7332">
        <v>0</v>
      </c>
      <c r="D7332">
        <f>MOD(A7332-1+'Peaker Keys'!$B$7,'Peaker Keys'!$B$5)</f>
        <v>7349</v>
      </c>
      <c r="E7332">
        <f>INT(D7332/'Peaker Keys'!$B$6)+1</f>
        <v>307</v>
      </c>
      <c r="F7332">
        <f>MOD(D7332,'Peaker Keys'!$B$6)</f>
        <v>5</v>
      </c>
      <c r="G7332" t="str">
        <f>VLOOKUP(E7332,Clustering!$A$6:$B$370,2,FALSE)</f>
        <v>Fall</v>
      </c>
      <c r="H7332">
        <f>IF('Peaker Keys'!$B$29&gt;0,MAX(0,MIN('Peaker Keys'!$B$10,B7332/'Peaker Keys'!$B$29)),0)</f>
        <v>0</v>
      </c>
      <c r="I7332">
        <f>MAX(0,MIN('Peaker Keys'!$B$10,C7332/'Peaker Keys'!$B$30))</f>
        <v>0</v>
      </c>
      <c r="J7332">
        <f>IF('Peaker Keys'!$B$31=1,H7332,I7332)</f>
        <v>0</v>
      </c>
    </row>
    <row r="7333" spans="1:10" x14ac:dyDescent="0.25">
      <c r="A7333">
        <v>7327</v>
      </c>
      <c r="B7333">
        <v>0</v>
      </c>
      <c r="C7333">
        <v>0</v>
      </c>
      <c r="D7333">
        <f>MOD(A7333-1+'Peaker Keys'!$B$7,'Peaker Keys'!$B$5)</f>
        <v>7350</v>
      </c>
      <c r="E7333">
        <f>INT(D7333/'Peaker Keys'!$B$6)+1</f>
        <v>307</v>
      </c>
      <c r="F7333">
        <f>MOD(D7333,'Peaker Keys'!$B$6)</f>
        <v>6</v>
      </c>
      <c r="G7333" t="str">
        <f>VLOOKUP(E7333,Clustering!$A$6:$B$370,2,FALSE)</f>
        <v>Fall</v>
      </c>
      <c r="H7333">
        <f>IF('Peaker Keys'!$B$29&gt;0,MAX(0,MIN('Peaker Keys'!$B$10,B7333/'Peaker Keys'!$B$29)),0)</f>
        <v>0</v>
      </c>
      <c r="I7333">
        <f>MAX(0,MIN('Peaker Keys'!$B$10,C7333/'Peaker Keys'!$B$30))</f>
        <v>0</v>
      </c>
      <c r="J7333">
        <f>IF('Peaker Keys'!$B$31=1,H7333,I7333)</f>
        <v>0</v>
      </c>
    </row>
    <row r="7334" spans="1:10" x14ac:dyDescent="0.25">
      <c r="A7334">
        <v>7328</v>
      </c>
      <c r="B7334">
        <v>0</v>
      </c>
      <c r="C7334">
        <v>0</v>
      </c>
      <c r="D7334">
        <f>MOD(A7334-1+'Peaker Keys'!$B$7,'Peaker Keys'!$B$5)</f>
        <v>7351</v>
      </c>
      <c r="E7334">
        <f>INT(D7334/'Peaker Keys'!$B$6)+1</f>
        <v>307</v>
      </c>
      <c r="F7334">
        <f>MOD(D7334,'Peaker Keys'!$B$6)</f>
        <v>7</v>
      </c>
      <c r="G7334" t="str">
        <f>VLOOKUP(E7334,Clustering!$A$6:$B$370,2,FALSE)</f>
        <v>Fall</v>
      </c>
      <c r="H7334">
        <f>IF('Peaker Keys'!$B$29&gt;0,MAX(0,MIN('Peaker Keys'!$B$10,B7334/'Peaker Keys'!$B$29)),0)</f>
        <v>0</v>
      </c>
      <c r="I7334">
        <f>MAX(0,MIN('Peaker Keys'!$B$10,C7334/'Peaker Keys'!$B$30))</f>
        <v>0</v>
      </c>
      <c r="J7334">
        <f>IF('Peaker Keys'!$B$31=1,H7334,I7334)</f>
        <v>0</v>
      </c>
    </row>
    <row r="7335" spans="1:10" x14ac:dyDescent="0.25">
      <c r="A7335">
        <v>7329</v>
      </c>
      <c r="B7335">
        <v>0</v>
      </c>
      <c r="C7335">
        <v>0</v>
      </c>
      <c r="D7335">
        <f>MOD(A7335-1+'Peaker Keys'!$B$7,'Peaker Keys'!$B$5)</f>
        <v>7352</v>
      </c>
      <c r="E7335">
        <f>INT(D7335/'Peaker Keys'!$B$6)+1</f>
        <v>307</v>
      </c>
      <c r="F7335">
        <f>MOD(D7335,'Peaker Keys'!$B$6)</f>
        <v>8</v>
      </c>
      <c r="G7335" t="str">
        <f>VLOOKUP(E7335,Clustering!$A$6:$B$370,2,FALSE)</f>
        <v>Fall</v>
      </c>
      <c r="H7335">
        <f>IF('Peaker Keys'!$B$29&gt;0,MAX(0,MIN('Peaker Keys'!$B$10,B7335/'Peaker Keys'!$B$29)),0)</f>
        <v>0</v>
      </c>
      <c r="I7335">
        <f>MAX(0,MIN('Peaker Keys'!$B$10,C7335/'Peaker Keys'!$B$30))</f>
        <v>0</v>
      </c>
      <c r="J7335">
        <f>IF('Peaker Keys'!$B$31=1,H7335,I7335)</f>
        <v>0</v>
      </c>
    </row>
    <row r="7336" spans="1:10" x14ac:dyDescent="0.25">
      <c r="A7336">
        <v>7330</v>
      </c>
      <c r="B7336">
        <v>0</v>
      </c>
      <c r="C7336">
        <v>0</v>
      </c>
      <c r="D7336">
        <f>MOD(A7336-1+'Peaker Keys'!$B$7,'Peaker Keys'!$B$5)</f>
        <v>7353</v>
      </c>
      <c r="E7336">
        <f>INT(D7336/'Peaker Keys'!$B$6)+1</f>
        <v>307</v>
      </c>
      <c r="F7336">
        <f>MOD(D7336,'Peaker Keys'!$B$6)</f>
        <v>9</v>
      </c>
      <c r="G7336" t="str">
        <f>VLOOKUP(E7336,Clustering!$A$6:$B$370,2,FALSE)</f>
        <v>Fall</v>
      </c>
      <c r="H7336">
        <f>IF('Peaker Keys'!$B$29&gt;0,MAX(0,MIN('Peaker Keys'!$B$10,B7336/'Peaker Keys'!$B$29)),0)</f>
        <v>0</v>
      </c>
      <c r="I7336">
        <f>MAX(0,MIN('Peaker Keys'!$B$10,C7336/'Peaker Keys'!$B$30))</f>
        <v>0</v>
      </c>
      <c r="J7336">
        <f>IF('Peaker Keys'!$B$31=1,H7336,I7336)</f>
        <v>0</v>
      </c>
    </row>
    <row r="7337" spans="1:10" x14ac:dyDescent="0.25">
      <c r="A7337">
        <v>7331</v>
      </c>
      <c r="B7337">
        <v>0</v>
      </c>
      <c r="C7337">
        <v>0</v>
      </c>
      <c r="D7337">
        <f>MOD(A7337-1+'Peaker Keys'!$B$7,'Peaker Keys'!$B$5)</f>
        <v>7354</v>
      </c>
      <c r="E7337">
        <f>INT(D7337/'Peaker Keys'!$B$6)+1</f>
        <v>307</v>
      </c>
      <c r="F7337">
        <f>MOD(D7337,'Peaker Keys'!$B$6)</f>
        <v>10</v>
      </c>
      <c r="G7337" t="str">
        <f>VLOOKUP(E7337,Clustering!$A$6:$B$370,2,FALSE)</f>
        <v>Fall</v>
      </c>
      <c r="H7337">
        <f>IF('Peaker Keys'!$B$29&gt;0,MAX(0,MIN('Peaker Keys'!$B$10,B7337/'Peaker Keys'!$B$29)),0)</f>
        <v>0</v>
      </c>
      <c r="I7337">
        <f>MAX(0,MIN('Peaker Keys'!$B$10,C7337/'Peaker Keys'!$B$30))</f>
        <v>0</v>
      </c>
      <c r="J7337">
        <f>IF('Peaker Keys'!$B$31=1,H7337,I7337)</f>
        <v>0</v>
      </c>
    </row>
    <row r="7338" spans="1:10" x14ac:dyDescent="0.25">
      <c r="A7338">
        <v>7332</v>
      </c>
      <c r="B7338">
        <v>0</v>
      </c>
      <c r="C7338">
        <v>0</v>
      </c>
      <c r="D7338">
        <f>MOD(A7338-1+'Peaker Keys'!$B$7,'Peaker Keys'!$B$5)</f>
        <v>7355</v>
      </c>
      <c r="E7338">
        <f>INT(D7338/'Peaker Keys'!$B$6)+1</f>
        <v>307</v>
      </c>
      <c r="F7338">
        <f>MOD(D7338,'Peaker Keys'!$B$6)</f>
        <v>11</v>
      </c>
      <c r="G7338" t="str">
        <f>VLOOKUP(E7338,Clustering!$A$6:$B$370,2,FALSE)</f>
        <v>Fall</v>
      </c>
      <c r="H7338">
        <f>IF('Peaker Keys'!$B$29&gt;0,MAX(0,MIN('Peaker Keys'!$B$10,B7338/'Peaker Keys'!$B$29)),0)</f>
        <v>0</v>
      </c>
      <c r="I7338">
        <f>MAX(0,MIN('Peaker Keys'!$B$10,C7338/'Peaker Keys'!$B$30))</f>
        <v>0</v>
      </c>
      <c r="J7338">
        <f>IF('Peaker Keys'!$B$31=1,H7338,I7338)</f>
        <v>0</v>
      </c>
    </row>
    <row r="7339" spans="1:10" x14ac:dyDescent="0.25">
      <c r="A7339">
        <v>7333</v>
      </c>
      <c r="B7339">
        <v>0</v>
      </c>
      <c r="C7339">
        <v>0</v>
      </c>
      <c r="D7339">
        <f>MOD(A7339-1+'Peaker Keys'!$B$7,'Peaker Keys'!$B$5)</f>
        <v>7356</v>
      </c>
      <c r="E7339">
        <f>INT(D7339/'Peaker Keys'!$B$6)+1</f>
        <v>307</v>
      </c>
      <c r="F7339">
        <f>MOD(D7339,'Peaker Keys'!$B$6)</f>
        <v>12</v>
      </c>
      <c r="G7339" t="str">
        <f>VLOOKUP(E7339,Clustering!$A$6:$B$370,2,FALSE)</f>
        <v>Fall</v>
      </c>
      <c r="H7339">
        <f>IF('Peaker Keys'!$B$29&gt;0,MAX(0,MIN('Peaker Keys'!$B$10,B7339/'Peaker Keys'!$B$29)),0)</f>
        <v>0</v>
      </c>
      <c r="I7339">
        <f>MAX(0,MIN('Peaker Keys'!$B$10,C7339/'Peaker Keys'!$B$30))</f>
        <v>0</v>
      </c>
      <c r="J7339">
        <f>IF('Peaker Keys'!$B$31=1,H7339,I7339)</f>
        <v>0</v>
      </c>
    </row>
    <row r="7340" spans="1:10" x14ac:dyDescent="0.25">
      <c r="A7340">
        <v>7334</v>
      </c>
      <c r="B7340">
        <v>0</v>
      </c>
      <c r="C7340">
        <v>0</v>
      </c>
      <c r="D7340">
        <f>MOD(A7340-1+'Peaker Keys'!$B$7,'Peaker Keys'!$B$5)</f>
        <v>7357</v>
      </c>
      <c r="E7340">
        <f>INT(D7340/'Peaker Keys'!$B$6)+1</f>
        <v>307</v>
      </c>
      <c r="F7340">
        <f>MOD(D7340,'Peaker Keys'!$B$6)</f>
        <v>13</v>
      </c>
      <c r="G7340" t="str">
        <f>VLOOKUP(E7340,Clustering!$A$6:$B$370,2,FALSE)</f>
        <v>Fall</v>
      </c>
      <c r="H7340">
        <f>IF('Peaker Keys'!$B$29&gt;0,MAX(0,MIN('Peaker Keys'!$B$10,B7340/'Peaker Keys'!$B$29)),0)</f>
        <v>0</v>
      </c>
      <c r="I7340">
        <f>MAX(0,MIN('Peaker Keys'!$B$10,C7340/'Peaker Keys'!$B$30))</f>
        <v>0</v>
      </c>
      <c r="J7340">
        <f>IF('Peaker Keys'!$B$31=1,H7340,I7340)</f>
        <v>0</v>
      </c>
    </row>
    <row r="7341" spans="1:10" x14ac:dyDescent="0.25">
      <c r="A7341">
        <v>7335</v>
      </c>
      <c r="B7341">
        <v>0</v>
      </c>
      <c r="C7341">
        <v>0</v>
      </c>
      <c r="D7341">
        <f>MOD(A7341-1+'Peaker Keys'!$B$7,'Peaker Keys'!$B$5)</f>
        <v>7358</v>
      </c>
      <c r="E7341">
        <f>INT(D7341/'Peaker Keys'!$B$6)+1</f>
        <v>307</v>
      </c>
      <c r="F7341">
        <f>MOD(D7341,'Peaker Keys'!$B$6)</f>
        <v>14</v>
      </c>
      <c r="G7341" t="str">
        <f>VLOOKUP(E7341,Clustering!$A$6:$B$370,2,FALSE)</f>
        <v>Fall</v>
      </c>
      <c r="H7341">
        <f>IF('Peaker Keys'!$B$29&gt;0,MAX(0,MIN('Peaker Keys'!$B$10,B7341/'Peaker Keys'!$B$29)),0)</f>
        <v>0</v>
      </c>
      <c r="I7341">
        <f>MAX(0,MIN('Peaker Keys'!$B$10,C7341/'Peaker Keys'!$B$30))</f>
        <v>0</v>
      </c>
      <c r="J7341">
        <f>IF('Peaker Keys'!$B$31=1,H7341,I7341)</f>
        <v>0</v>
      </c>
    </row>
    <row r="7342" spans="1:10" x14ac:dyDescent="0.25">
      <c r="A7342">
        <v>7336</v>
      </c>
      <c r="B7342">
        <v>0</v>
      </c>
      <c r="C7342">
        <v>0</v>
      </c>
      <c r="D7342">
        <f>MOD(A7342-1+'Peaker Keys'!$B$7,'Peaker Keys'!$B$5)</f>
        <v>7359</v>
      </c>
      <c r="E7342">
        <f>INT(D7342/'Peaker Keys'!$B$6)+1</f>
        <v>307</v>
      </c>
      <c r="F7342">
        <f>MOD(D7342,'Peaker Keys'!$B$6)</f>
        <v>15</v>
      </c>
      <c r="G7342" t="str">
        <f>VLOOKUP(E7342,Clustering!$A$6:$B$370,2,FALSE)</f>
        <v>Fall</v>
      </c>
      <c r="H7342">
        <f>IF('Peaker Keys'!$B$29&gt;0,MAX(0,MIN('Peaker Keys'!$B$10,B7342/'Peaker Keys'!$B$29)),0)</f>
        <v>0</v>
      </c>
      <c r="I7342">
        <f>MAX(0,MIN('Peaker Keys'!$B$10,C7342/'Peaker Keys'!$B$30))</f>
        <v>0</v>
      </c>
      <c r="J7342">
        <f>IF('Peaker Keys'!$B$31=1,H7342,I7342)</f>
        <v>0</v>
      </c>
    </row>
    <row r="7343" spans="1:10" x14ac:dyDescent="0.25">
      <c r="A7343">
        <v>7337</v>
      </c>
      <c r="B7343">
        <v>0</v>
      </c>
      <c r="C7343">
        <v>0</v>
      </c>
      <c r="D7343">
        <f>MOD(A7343-1+'Peaker Keys'!$B$7,'Peaker Keys'!$B$5)</f>
        <v>7360</v>
      </c>
      <c r="E7343">
        <f>INT(D7343/'Peaker Keys'!$B$6)+1</f>
        <v>307</v>
      </c>
      <c r="F7343">
        <f>MOD(D7343,'Peaker Keys'!$B$6)</f>
        <v>16</v>
      </c>
      <c r="G7343" t="str">
        <f>VLOOKUP(E7343,Clustering!$A$6:$B$370,2,FALSE)</f>
        <v>Fall</v>
      </c>
      <c r="H7343">
        <f>IF('Peaker Keys'!$B$29&gt;0,MAX(0,MIN('Peaker Keys'!$B$10,B7343/'Peaker Keys'!$B$29)),0)</f>
        <v>0</v>
      </c>
      <c r="I7343">
        <f>MAX(0,MIN('Peaker Keys'!$B$10,C7343/'Peaker Keys'!$B$30))</f>
        <v>0</v>
      </c>
      <c r="J7343">
        <f>IF('Peaker Keys'!$B$31=1,H7343,I7343)</f>
        <v>0</v>
      </c>
    </row>
    <row r="7344" spans="1:10" x14ac:dyDescent="0.25">
      <c r="A7344">
        <v>7338</v>
      </c>
      <c r="B7344">
        <v>0</v>
      </c>
      <c r="C7344">
        <v>803.3</v>
      </c>
      <c r="D7344">
        <f>MOD(A7344-1+'Peaker Keys'!$B$7,'Peaker Keys'!$B$5)</f>
        <v>7361</v>
      </c>
      <c r="E7344">
        <f>INT(D7344/'Peaker Keys'!$B$6)+1</f>
        <v>307</v>
      </c>
      <c r="F7344">
        <f>MOD(D7344,'Peaker Keys'!$B$6)</f>
        <v>17</v>
      </c>
      <c r="G7344" t="str">
        <f>VLOOKUP(E7344,Clustering!$A$6:$B$370,2,FALSE)</f>
        <v>Fall</v>
      </c>
      <c r="H7344">
        <f>IF('Peaker Keys'!$B$29&gt;0,MAX(0,MIN('Peaker Keys'!$B$10,B7344/'Peaker Keys'!$B$29)),0)</f>
        <v>0</v>
      </c>
      <c r="I7344">
        <f>MAX(0,MIN('Peaker Keys'!$B$10,C7344/'Peaker Keys'!$B$30))</f>
        <v>6.7291244682793775E-3</v>
      </c>
      <c r="J7344">
        <f>IF('Peaker Keys'!$B$31=1,H7344,I7344)</f>
        <v>0</v>
      </c>
    </row>
    <row r="7345" spans="1:10" x14ac:dyDescent="0.25">
      <c r="A7345">
        <v>7339</v>
      </c>
      <c r="B7345">
        <v>0</v>
      </c>
      <c r="C7345">
        <v>3785.9</v>
      </c>
      <c r="D7345">
        <f>MOD(A7345-1+'Peaker Keys'!$B$7,'Peaker Keys'!$B$5)</f>
        <v>7362</v>
      </c>
      <c r="E7345">
        <f>INT(D7345/'Peaker Keys'!$B$6)+1</f>
        <v>307</v>
      </c>
      <c r="F7345">
        <f>MOD(D7345,'Peaker Keys'!$B$6)</f>
        <v>18</v>
      </c>
      <c r="G7345" t="str">
        <f>VLOOKUP(E7345,Clustering!$A$6:$B$370,2,FALSE)</f>
        <v>Fall</v>
      </c>
      <c r="H7345">
        <f>IF('Peaker Keys'!$B$29&gt;0,MAX(0,MIN('Peaker Keys'!$B$10,B7345/'Peaker Keys'!$B$29)),0)</f>
        <v>0</v>
      </c>
      <c r="I7345">
        <f>MAX(0,MIN('Peaker Keys'!$B$10,C7345/'Peaker Keys'!$B$30))</f>
        <v>3.1713920483578857E-2</v>
      </c>
      <c r="J7345">
        <f>IF('Peaker Keys'!$B$31=1,H7345,I7345)</f>
        <v>0</v>
      </c>
    </row>
    <row r="7346" spans="1:10" x14ac:dyDescent="0.25">
      <c r="A7346">
        <v>7340</v>
      </c>
      <c r="B7346">
        <v>0</v>
      </c>
      <c r="C7346">
        <v>1819.9</v>
      </c>
      <c r="D7346">
        <f>MOD(A7346-1+'Peaker Keys'!$B$7,'Peaker Keys'!$B$5)</f>
        <v>7363</v>
      </c>
      <c r="E7346">
        <f>INT(D7346/'Peaker Keys'!$B$6)+1</f>
        <v>307</v>
      </c>
      <c r="F7346">
        <f>MOD(D7346,'Peaker Keys'!$B$6)</f>
        <v>19</v>
      </c>
      <c r="G7346" t="str">
        <f>VLOOKUP(E7346,Clustering!$A$6:$B$370,2,FALSE)</f>
        <v>Fall</v>
      </c>
      <c r="H7346">
        <f>IF('Peaker Keys'!$B$29&gt;0,MAX(0,MIN('Peaker Keys'!$B$10,B7346/'Peaker Keys'!$B$29)),0)</f>
        <v>0</v>
      </c>
      <c r="I7346">
        <f>MAX(0,MIN('Peaker Keys'!$B$10,C7346/'Peaker Keys'!$B$30))</f>
        <v>1.5245031270785062E-2</v>
      </c>
      <c r="J7346">
        <f>IF('Peaker Keys'!$B$31=1,H7346,I7346)</f>
        <v>0</v>
      </c>
    </row>
    <row r="7347" spans="1:10" x14ac:dyDescent="0.25">
      <c r="A7347">
        <v>7341</v>
      </c>
      <c r="B7347">
        <v>0</v>
      </c>
      <c r="C7347">
        <v>51.6</v>
      </c>
      <c r="D7347">
        <f>MOD(A7347-1+'Peaker Keys'!$B$7,'Peaker Keys'!$B$5)</f>
        <v>7364</v>
      </c>
      <c r="E7347">
        <f>INT(D7347/'Peaker Keys'!$B$6)+1</f>
        <v>307</v>
      </c>
      <c r="F7347">
        <f>MOD(D7347,'Peaker Keys'!$B$6)</f>
        <v>20</v>
      </c>
      <c r="G7347" t="str">
        <f>VLOOKUP(E7347,Clustering!$A$6:$B$370,2,FALSE)</f>
        <v>Fall</v>
      </c>
      <c r="H7347">
        <f>IF('Peaker Keys'!$B$29&gt;0,MAX(0,MIN('Peaker Keys'!$B$10,B7347/'Peaker Keys'!$B$29)),0)</f>
        <v>0</v>
      </c>
      <c r="I7347">
        <f>MAX(0,MIN('Peaker Keys'!$B$10,C7347/'Peaker Keys'!$B$30))</f>
        <v>4.3224551545277719E-4</v>
      </c>
      <c r="J7347">
        <f>IF('Peaker Keys'!$B$31=1,H7347,I7347)</f>
        <v>0</v>
      </c>
    </row>
    <row r="7348" spans="1:10" x14ac:dyDescent="0.25">
      <c r="A7348">
        <v>7342</v>
      </c>
      <c r="B7348">
        <v>0</v>
      </c>
      <c r="C7348">
        <v>51.6</v>
      </c>
      <c r="D7348">
        <f>MOD(A7348-1+'Peaker Keys'!$B$7,'Peaker Keys'!$B$5)</f>
        <v>7365</v>
      </c>
      <c r="E7348">
        <f>INT(D7348/'Peaker Keys'!$B$6)+1</f>
        <v>307</v>
      </c>
      <c r="F7348">
        <f>MOD(D7348,'Peaker Keys'!$B$6)</f>
        <v>21</v>
      </c>
      <c r="G7348" t="str">
        <f>VLOOKUP(E7348,Clustering!$A$6:$B$370,2,FALSE)</f>
        <v>Fall</v>
      </c>
      <c r="H7348">
        <f>IF('Peaker Keys'!$B$29&gt;0,MAX(0,MIN('Peaker Keys'!$B$10,B7348/'Peaker Keys'!$B$29)),0)</f>
        <v>0</v>
      </c>
      <c r="I7348">
        <f>MAX(0,MIN('Peaker Keys'!$B$10,C7348/'Peaker Keys'!$B$30))</f>
        <v>4.3224551545277719E-4</v>
      </c>
      <c r="J7348">
        <f>IF('Peaker Keys'!$B$31=1,H7348,I7348)</f>
        <v>0</v>
      </c>
    </row>
    <row r="7349" spans="1:10" x14ac:dyDescent="0.25">
      <c r="A7349">
        <v>7343</v>
      </c>
      <c r="B7349">
        <v>0</v>
      </c>
      <c r="C7349">
        <v>51.6</v>
      </c>
      <c r="D7349">
        <f>MOD(A7349-1+'Peaker Keys'!$B$7,'Peaker Keys'!$B$5)</f>
        <v>7366</v>
      </c>
      <c r="E7349">
        <f>INT(D7349/'Peaker Keys'!$B$6)+1</f>
        <v>307</v>
      </c>
      <c r="F7349">
        <f>MOD(D7349,'Peaker Keys'!$B$6)</f>
        <v>22</v>
      </c>
      <c r="G7349" t="str">
        <f>VLOOKUP(E7349,Clustering!$A$6:$B$370,2,FALSE)</f>
        <v>Fall</v>
      </c>
      <c r="H7349">
        <f>IF('Peaker Keys'!$B$29&gt;0,MAX(0,MIN('Peaker Keys'!$B$10,B7349/'Peaker Keys'!$B$29)),0)</f>
        <v>0</v>
      </c>
      <c r="I7349">
        <f>MAX(0,MIN('Peaker Keys'!$B$10,C7349/'Peaker Keys'!$B$30))</f>
        <v>4.3224551545277719E-4</v>
      </c>
      <c r="J7349">
        <f>IF('Peaker Keys'!$B$31=1,H7349,I7349)</f>
        <v>0</v>
      </c>
    </row>
    <row r="7350" spans="1:10" x14ac:dyDescent="0.25">
      <c r="A7350">
        <v>7344</v>
      </c>
      <c r="B7350">
        <v>0</v>
      </c>
      <c r="C7350">
        <v>51.6</v>
      </c>
      <c r="D7350">
        <f>MOD(A7350-1+'Peaker Keys'!$B$7,'Peaker Keys'!$B$5)</f>
        <v>7367</v>
      </c>
      <c r="E7350">
        <f>INT(D7350/'Peaker Keys'!$B$6)+1</f>
        <v>307</v>
      </c>
      <c r="F7350">
        <f>MOD(D7350,'Peaker Keys'!$B$6)</f>
        <v>23</v>
      </c>
      <c r="G7350" t="str">
        <f>VLOOKUP(E7350,Clustering!$A$6:$B$370,2,FALSE)</f>
        <v>Fall</v>
      </c>
      <c r="H7350">
        <f>IF('Peaker Keys'!$B$29&gt;0,MAX(0,MIN('Peaker Keys'!$B$10,B7350/'Peaker Keys'!$B$29)),0)</f>
        <v>0</v>
      </c>
      <c r="I7350">
        <f>MAX(0,MIN('Peaker Keys'!$B$10,C7350/'Peaker Keys'!$B$30))</f>
        <v>4.3224551545277719E-4</v>
      </c>
      <c r="J7350">
        <f>IF('Peaker Keys'!$B$31=1,H7350,I7350)</f>
        <v>0</v>
      </c>
    </row>
    <row r="7351" spans="1:10" x14ac:dyDescent="0.25">
      <c r="A7351">
        <v>7345</v>
      </c>
      <c r="B7351">
        <v>0</v>
      </c>
      <c r="C7351">
        <v>51.6</v>
      </c>
      <c r="D7351">
        <f>MOD(A7351-1+'Peaker Keys'!$B$7,'Peaker Keys'!$B$5)</f>
        <v>7368</v>
      </c>
      <c r="E7351">
        <f>INT(D7351/'Peaker Keys'!$B$6)+1</f>
        <v>308</v>
      </c>
      <c r="F7351">
        <f>MOD(D7351,'Peaker Keys'!$B$6)</f>
        <v>0</v>
      </c>
      <c r="G7351" t="str">
        <f>VLOOKUP(E7351,Clustering!$A$6:$B$370,2,FALSE)</f>
        <v>Fall</v>
      </c>
      <c r="H7351">
        <f>IF('Peaker Keys'!$B$29&gt;0,MAX(0,MIN('Peaker Keys'!$B$10,B7351/'Peaker Keys'!$B$29)),0)</f>
        <v>0</v>
      </c>
      <c r="I7351">
        <f>MAX(0,MIN('Peaker Keys'!$B$10,C7351/'Peaker Keys'!$B$30))</f>
        <v>4.3224551545277719E-4</v>
      </c>
      <c r="J7351">
        <f>IF('Peaker Keys'!$B$31=1,H7351,I7351)</f>
        <v>0</v>
      </c>
    </row>
    <row r="7352" spans="1:10" x14ac:dyDescent="0.25">
      <c r="A7352">
        <v>7346</v>
      </c>
      <c r="B7352">
        <v>0</v>
      </c>
      <c r="C7352">
        <v>51.6</v>
      </c>
      <c r="D7352">
        <f>MOD(A7352-1+'Peaker Keys'!$B$7,'Peaker Keys'!$B$5)</f>
        <v>7369</v>
      </c>
      <c r="E7352">
        <f>INT(D7352/'Peaker Keys'!$B$6)+1</f>
        <v>308</v>
      </c>
      <c r="F7352">
        <f>MOD(D7352,'Peaker Keys'!$B$6)</f>
        <v>1</v>
      </c>
      <c r="G7352" t="str">
        <f>VLOOKUP(E7352,Clustering!$A$6:$B$370,2,FALSE)</f>
        <v>Fall</v>
      </c>
      <c r="H7352">
        <f>IF('Peaker Keys'!$B$29&gt;0,MAX(0,MIN('Peaker Keys'!$B$10,B7352/'Peaker Keys'!$B$29)),0)</f>
        <v>0</v>
      </c>
      <c r="I7352">
        <f>MAX(0,MIN('Peaker Keys'!$B$10,C7352/'Peaker Keys'!$B$30))</f>
        <v>4.3224551545277719E-4</v>
      </c>
      <c r="J7352">
        <f>IF('Peaker Keys'!$B$31=1,H7352,I7352)</f>
        <v>0</v>
      </c>
    </row>
    <row r="7353" spans="1:10" x14ac:dyDescent="0.25">
      <c r="A7353">
        <v>7347</v>
      </c>
      <c r="B7353">
        <v>0</v>
      </c>
      <c r="C7353">
        <v>51.6</v>
      </c>
      <c r="D7353">
        <f>MOD(A7353-1+'Peaker Keys'!$B$7,'Peaker Keys'!$B$5)</f>
        <v>7370</v>
      </c>
      <c r="E7353">
        <f>INT(D7353/'Peaker Keys'!$B$6)+1</f>
        <v>308</v>
      </c>
      <c r="F7353">
        <f>MOD(D7353,'Peaker Keys'!$B$6)</f>
        <v>2</v>
      </c>
      <c r="G7353" t="str">
        <f>VLOOKUP(E7353,Clustering!$A$6:$B$370,2,FALSE)</f>
        <v>Fall</v>
      </c>
      <c r="H7353">
        <f>IF('Peaker Keys'!$B$29&gt;0,MAX(0,MIN('Peaker Keys'!$B$10,B7353/'Peaker Keys'!$B$29)),0)</f>
        <v>0</v>
      </c>
      <c r="I7353">
        <f>MAX(0,MIN('Peaker Keys'!$B$10,C7353/'Peaker Keys'!$B$30))</f>
        <v>4.3224551545277719E-4</v>
      </c>
      <c r="J7353">
        <f>IF('Peaker Keys'!$B$31=1,H7353,I7353)</f>
        <v>0</v>
      </c>
    </row>
    <row r="7354" spans="1:10" x14ac:dyDescent="0.25">
      <c r="A7354">
        <v>7348</v>
      </c>
      <c r="B7354">
        <v>0</v>
      </c>
      <c r="C7354">
        <v>51.6</v>
      </c>
      <c r="D7354">
        <f>MOD(A7354-1+'Peaker Keys'!$B$7,'Peaker Keys'!$B$5)</f>
        <v>7371</v>
      </c>
      <c r="E7354">
        <f>INT(D7354/'Peaker Keys'!$B$6)+1</f>
        <v>308</v>
      </c>
      <c r="F7354">
        <f>MOD(D7354,'Peaker Keys'!$B$6)</f>
        <v>3</v>
      </c>
      <c r="G7354" t="str">
        <f>VLOOKUP(E7354,Clustering!$A$6:$B$370,2,FALSE)</f>
        <v>Fall</v>
      </c>
      <c r="H7354">
        <f>IF('Peaker Keys'!$B$29&gt;0,MAX(0,MIN('Peaker Keys'!$B$10,B7354/'Peaker Keys'!$B$29)),0)</f>
        <v>0</v>
      </c>
      <c r="I7354">
        <f>MAX(0,MIN('Peaker Keys'!$B$10,C7354/'Peaker Keys'!$B$30))</f>
        <v>4.3224551545277719E-4</v>
      </c>
      <c r="J7354">
        <f>IF('Peaker Keys'!$B$31=1,H7354,I7354)</f>
        <v>0</v>
      </c>
    </row>
    <row r="7355" spans="1:10" x14ac:dyDescent="0.25">
      <c r="A7355">
        <v>7349</v>
      </c>
      <c r="B7355">
        <v>0</v>
      </c>
      <c r="C7355">
        <v>51.6</v>
      </c>
      <c r="D7355">
        <f>MOD(A7355-1+'Peaker Keys'!$B$7,'Peaker Keys'!$B$5)</f>
        <v>7372</v>
      </c>
      <c r="E7355">
        <f>INT(D7355/'Peaker Keys'!$B$6)+1</f>
        <v>308</v>
      </c>
      <c r="F7355">
        <f>MOD(D7355,'Peaker Keys'!$B$6)</f>
        <v>4</v>
      </c>
      <c r="G7355" t="str">
        <f>VLOOKUP(E7355,Clustering!$A$6:$B$370,2,FALSE)</f>
        <v>Fall</v>
      </c>
      <c r="H7355">
        <f>IF('Peaker Keys'!$B$29&gt;0,MAX(0,MIN('Peaker Keys'!$B$10,B7355/'Peaker Keys'!$B$29)),0)</f>
        <v>0</v>
      </c>
      <c r="I7355">
        <f>MAX(0,MIN('Peaker Keys'!$B$10,C7355/'Peaker Keys'!$B$30))</f>
        <v>4.3224551545277719E-4</v>
      </c>
      <c r="J7355">
        <f>IF('Peaker Keys'!$B$31=1,H7355,I7355)</f>
        <v>0</v>
      </c>
    </row>
    <row r="7356" spans="1:10" x14ac:dyDescent="0.25">
      <c r="A7356">
        <v>7350</v>
      </c>
      <c r="B7356">
        <v>0</v>
      </c>
      <c r="C7356">
        <v>51.6</v>
      </c>
      <c r="D7356">
        <f>MOD(A7356-1+'Peaker Keys'!$B$7,'Peaker Keys'!$B$5)</f>
        <v>7373</v>
      </c>
      <c r="E7356">
        <f>INT(D7356/'Peaker Keys'!$B$6)+1</f>
        <v>308</v>
      </c>
      <c r="F7356">
        <f>MOD(D7356,'Peaker Keys'!$B$6)</f>
        <v>5</v>
      </c>
      <c r="G7356" t="str">
        <f>VLOOKUP(E7356,Clustering!$A$6:$B$370,2,FALSE)</f>
        <v>Fall</v>
      </c>
      <c r="H7356">
        <f>IF('Peaker Keys'!$B$29&gt;0,MAX(0,MIN('Peaker Keys'!$B$10,B7356/'Peaker Keys'!$B$29)),0)</f>
        <v>0</v>
      </c>
      <c r="I7356">
        <f>MAX(0,MIN('Peaker Keys'!$B$10,C7356/'Peaker Keys'!$B$30))</f>
        <v>4.3224551545277719E-4</v>
      </c>
      <c r="J7356">
        <f>IF('Peaker Keys'!$B$31=1,H7356,I7356)</f>
        <v>0</v>
      </c>
    </row>
    <row r="7357" spans="1:10" x14ac:dyDescent="0.25">
      <c r="A7357">
        <v>7351</v>
      </c>
      <c r="B7357">
        <v>0</v>
      </c>
      <c r="C7357">
        <v>51.6</v>
      </c>
      <c r="D7357">
        <f>MOD(A7357-1+'Peaker Keys'!$B$7,'Peaker Keys'!$B$5)</f>
        <v>7374</v>
      </c>
      <c r="E7357">
        <f>INT(D7357/'Peaker Keys'!$B$6)+1</f>
        <v>308</v>
      </c>
      <c r="F7357">
        <f>MOD(D7357,'Peaker Keys'!$B$6)</f>
        <v>6</v>
      </c>
      <c r="G7357" t="str">
        <f>VLOOKUP(E7357,Clustering!$A$6:$B$370,2,FALSE)</f>
        <v>Fall</v>
      </c>
      <c r="H7357">
        <f>IF('Peaker Keys'!$B$29&gt;0,MAX(0,MIN('Peaker Keys'!$B$10,B7357/'Peaker Keys'!$B$29)),0)</f>
        <v>0</v>
      </c>
      <c r="I7357">
        <f>MAX(0,MIN('Peaker Keys'!$B$10,C7357/'Peaker Keys'!$B$30))</f>
        <v>4.3224551545277719E-4</v>
      </c>
      <c r="J7357">
        <f>IF('Peaker Keys'!$B$31=1,H7357,I7357)</f>
        <v>0</v>
      </c>
    </row>
    <row r="7358" spans="1:10" x14ac:dyDescent="0.25">
      <c r="A7358">
        <v>7352</v>
      </c>
      <c r="B7358">
        <v>0</v>
      </c>
      <c r="C7358">
        <v>51.6</v>
      </c>
      <c r="D7358">
        <f>MOD(A7358-1+'Peaker Keys'!$B$7,'Peaker Keys'!$B$5)</f>
        <v>7375</v>
      </c>
      <c r="E7358">
        <f>INT(D7358/'Peaker Keys'!$B$6)+1</f>
        <v>308</v>
      </c>
      <c r="F7358">
        <f>MOD(D7358,'Peaker Keys'!$B$6)</f>
        <v>7</v>
      </c>
      <c r="G7358" t="str">
        <f>VLOOKUP(E7358,Clustering!$A$6:$B$370,2,FALSE)</f>
        <v>Fall</v>
      </c>
      <c r="H7358">
        <f>IF('Peaker Keys'!$B$29&gt;0,MAX(0,MIN('Peaker Keys'!$B$10,B7358/'Peaker Keys'!$B$29)),0)</f>
        <v>0</v>
      </c>
      <c r="I7358">
        <f>MAX(0,MIN('Peaker Keys'!$B$10,C7358/'Peaker Keys'!$B$30))</f>
        <v>4.3224551545277719E-4</v>
      </c>
      <c r="J7358">
        <f>IF('Peaker Keys'!$B$31=1,H7358,I7358)</f>
        <v>0</v>
      </c>
    </row>
    <row r="7359" spans="1:10" x14ac:dyDescent="0.25">
      <c r="A7359">
        <v>7353</v>
      </c>
      <c r="B7359">
        <v>0</v>
      </c>
      <c r="C7359">
        <v>51.6</v>
      </c>
      <c r="D7359">
        <f>MOD(A7359-1+'Peaker Keys'!$B$7,'Peaker Keys'!$B$5)</f>
        <v>7376</v>
      </c>
      <c r="E7359">
        <f>INT(D7359/'Peaker Keys'!$B$6)+1</f>
        <v>308</v>
      </c>
      <c r="F7359">
        <f>MOD(D7359,'Peaker Keys'!$B$6)</f>
        <v>8</v>
      </c>
      <c r="G7359" t="str">
        <f>VLOOKUP(E7359,Clustering!$A$6:$B$370,2,FALSE)</f>
        <v>Fall</v>
      </c>
      <c r="H7359">
        <f>IF('Peaker Keys'!$B$29&gt;0,MAX(0,MIN('Peaker Keys'!$B$10,B7359/'Peaker Keys'!$B$29)),0)</f>
        <v>0</v>
      </c>
      <c r="I7359">
        <f>MAX(0,MIN('Peaker Keys'!$B$10,C7359/'Peaker Keys'!$B$30))</f>
        <v>4.3224551545277719E-4</v>
      </c>
      <c r="J7359">
        <f>IF('Peaker Keys'!$B$31=1,H7359,I7359)</f>
        <v>0</v>
      </c>
    </row>
    <row r="7360" spans="1:10" x14ac:dyDescent="0.25">
      <c r="A7360">
        <v>7354</v>
      </c>
      <c r="B7360">
        <v>0</v>
      </c>
      <c r="C7360">
        <v>51.6</v>
      </c>
      <c r="D7360">
        <f>MOD(A7360-1+'Peaker Keys'!$B$7,'Peaker Keys'!$B$5)</f>
        <v>7377</v>
      </c>
      <c r="E7360">
        <f>INT(D7360/'Peaker Keys'!$B$6)+1</f>
        <v>308</v>
      </c>
      <c r="F7360">
        <f>MOD(D7360,'Peaker Keys'!$B$6)</f>
        <v>9</v>
      </c>
      <c r="G7360" t="str">
        <f>VLOOKUP(E7360,Clustering!$A$6:$B$370,2,FALSE)</f>
        <v>Fall</v>
      </c>
      <c r="H7360">
        <f>IF('Peaker Keys'!$B$29&gt;0,MAX(0,MIN('Peaker Keys'!$B$10,B7360/'Peaker Keys'!$B$29)),0)</f>
        <v>0</v>
      </c>
      <c r="I7360">
        <f>MAX(0,MIN('Peaker Keys'!$B$10,C7360/'Peaker Keys'!$B$30))</f>
        <v>4.3224551545277719E-4</v>
      </c>
      <c r="J7360">
        <f>IF('Peaker Keys'!$B$31=1,H7360,I7360)</f>
        <v>0</v>
      </c>
    </row>
    <row r="7361" spans="1:10" x14ac:dyDescent="0.25">
      <c r="A7361">
        <v>7355</v>
      </c>
      <c r="B7361">
        <v>0</v>
      </c>
      <c r="C7361">
        <v>51.6</v>
      </c>
      <c r="D7361">
        <f>MOD(A7361-1+'Peaker Keys'!$B$7,'Peaker Keys'!$B$5)</f>
        <v>7378</v>
      </c>
      <c r="E7361">
        <f>INT(D7361/'Peaker Keys'!$B$6)+1</f>
        <v>308</v>
      </c>
      <c r="F7361">
        <f>MOD(D7361,'Peaker Keys'!$B$6)</f>
        <v>10</v>
      </c>
      <c r="G7361" t="str">
        <f>VLOOKUP(E7361,Clustering!$A$6:$B$370,2,FALSE)</f>
        <v>Fall</v>
      </c>
      <c r="H7361">
        <f>IF('Peaker Keys'!$B$29&gt;0,MAX(0,MIN('Peaker Keys'!$B$10,B7361/'Peaker Keys'!$B$29)),0)</f>
        <v>0</v>
      </c>
      <c r="I7361">
        <f>MAX(0,MIN('Peaker Keys'!$B$10,C7361/'Peaker Keys'!$B$30))</f>
        <v>4.3224551545277719E-4</v>
      </c>
      <c r="J7361">
        <f>IF('Peaker Keys'!$B$31=1,H7361,I7361)</f>
        <v>0</v>
      </c>
    </row>
    <row r="7362" spans="1:10" x14ac:dyDescent="0.25">
      <c r="A7362">
        <v>7356</v>
      </c>
      <c r="B7362">
        <v>0</v>
      </c>
      <c r="C7362">
        <v>51.6</v>
      </c>
      <c r="D7362">
        <f>MOD(A7362-1+'Peaker Keys'!$B$7,'Peaker Keys'!$B$5)</f>
        <v>7379</v>
      </c>
      <c r="E7362">
        <f>INT(D7362/'Peaker Keys'!$B$6)+1</f>
        <v>308</v>
      </c>
      <c r="F7362">
        <f>MOD(D7362,'Peaker Keys'!$B$6)</f>
        <v>11</v>
      </c>
      <c r="G7362" t="str">
        <f>VLOOKUP(E7362,Clustering!$A$6:$B$370,2,FALSE)</f>
        <v>Fall</v>
      </c>
      <c r="H7362">
        <f>IF('Peaker Keys'!$B$29&gt;0,MAX(0,MIN('Peaker Keys'!$B$10,B7362/'Peaker Keys'!$B$29)),0)</f>
        <v>0</v>
      </c>
      <c r="I7362">
        <f>MAX(0,MIN('Peaker Keys'!$B$10,C7362/'Peaker Keys'!$B$30))</f>
        <v>4.3224551545277719E-4</v>
      </c>
      <c r="J7362">
        <f>IF('Peaker Keys'!$B$31=1,H7362,I7362)</f>
        <v>0</v>
      </c>
    </row>
    <row r="7363" spans="1:10" x14ac:dyDescent="0.25">
      <c r="A7363">
        <v>7357</v>
      </c>
      <c r="B7363">
        <v>0</v>
      </c>
      <c r="C7363">
        <v>51.6</v>
      </c>
      <c r="D7363">
        <f>MOD(A7363-1+'Peaker Keys'!$B$7,'Peaker Keys'!$B$5)</f>
        <v>7380</v>
      </c>
      <c r="E7363">
        <f>INT(D7363/'Peaker Keys'!$B$6)+1</f>
        <v>308</v>
      </c>
      <c r="F7363">
        <f>MOD(D7363,'Peaker Keys'!$B$6)</f>
        <v>12</v>
      </c>
      <c r="G7363" t="str">
        <f>VLOOKUP(E7363,Clustering!$A$6:$B$370,2,FALSE)</f>
        <v>Fall</v>
      </c>
      <c r="H7363">
        <f>IF('Peaker Keys'!$B$29&gt;0,MAX(0,MIN('Peaker Keys'!$B$10,B7363/'Peaker Keys'!$B$29)),0)</f>
        <v>0</v>
      </c>
      <c r="I7363">
        <f>MAX(0,MIN('Peaker Keys'!$B$10,C7363/'Peaker Keys'!$B$30))</f>
        <v>4.3224551545277719E-4</v>
      </c>
      <c r="J7363">
        <f>IF('Peaker Keys'!$B$31=1,H7363,I7363)</f>
        <v>0</v>
      </c>
    </row>
    <row r="7364" spans="1:10" x14ac:dyDescent="0.25">
      <c r="A7364">
        <v>7358</v>
      </c>
      <c r="B7364">
        <v>0</v>
      </c>
      <c r="C7364">
        <v>102</v>
      </c>
      <c r="D7364">
        <f>MOD(A7364-1+'Peaker Keys'!$B$7,'Peaker Keys'!$B$5)</f>
        <v>7381</v>
      </c>
      <c r="E7364">
        <f>INT(D7364/'Peaker Keys'!$B$6)+1</f>
        <v>308</v>
      </c>
      <c r="F7364">
        <f>MOD(D7364,'Peaker Keys'!$B$6)</f>
        <v>13</v>
      </c>
      <c r="G7364" t="str">
        <f>VLOOKUP(E7364,Clustering!$A$6:$B$370,2,FALSE)</f>
        <v>Fall</v>
      </c>
      <c r="H7364">
        <f>IF('Peaker Keys'!$B$29&gt;0,MAX(0,MIN('Peaker Keys'!$B$10,B7364/'Peaker Keys'!$B$29)),0)</f>
        <v>0</v>
      </c>
      <c r="I7364">
        <f>MAX(0,MIN('Peaker Keys'!$B$10,C7364/'Peaker Keys'!$B$30))</f>
        <v>8.544388096159548E-4</v>
      </c>
      <c r="J7364">
        <f>IF('Peaker Keys'!$B$31=1,H7364,I7364)</f>
        <v>0</v>
      </c>
    </row>
    <row r="7365" spans="1:10" x14ac:dyDescent="0.25">
      <c r="A7365">
        <v>7359</v>
      </c>
      <c r="B7365">
        <v>0</v>
      </c>
      <c r="C7365">
        <v>100.2</v>
      </c>
      <c r="D7365">
        <f>MOD(A7365-1+'Peaker Keys'!$B$7,'Peaker Keys'!$B$5)</f>
        <v>7382</v>
      </c>
      <c r="E7365">
        <f>INT(D7365/'Peaker Keys'!$B$6)+1</f>
        <v>308</v>
      </c>
      <c r="F7365">
        <f>MOD(D7365,'Peaker Keys'!$B$6)</f>
        <v>14</v>
      </c>
      <c r="G7365" t="str">
        <f>VLOOKUP(E7365,Clustering!$A$6:$B$370,2,FALSE)</f>
        <v>Fall</v>
      </c>
      <c r="H7365">
        <f>IF('Peaker Keys'!$B$29&gt;0,MAX(0,MIN('Peaker Keys'!$B$10,B7365/'Peaker Keys'!$B$29)),0)</f>
        <v>0</v>
      </c>
      <c r="I7365">
        <f>MAX(0,MIN('Peaker Keys'!$B$10,C7365/'Peaker Keys'!$B$30))</f>
        <v>8.393604776815557E-4</v>
      </c>
      <c r="J7365">
        <f>IF('Peaker Keys'!$B$31=1,H7365,I7365)</f>
        <v>0</v>
      </c>
    </row>
    <row r="7366" spans="1:10" x14ac:dyDescent="0.25">
      <c r="A7366">
        <v>7360</v>
      </c>
      <c r="B7366">
        <v>0</v>
      </c>
      <c r="C7366">
        <v>129.9</v>
      </c>
      <c r="D7366">
        <f>MOD(A7366-1+'Peaker Keys'!$B$7,'Peaker Keys'!$B$5)</f>
        <v>7383</v>
      </c>
      <c r="E7366">
        <f>INT(D7366/'Peaker Keys'!$B$6)+1</f>
        <v>308</v>
      </c>
      <c r="F7366">
        <f>MOD(D7366,'Peaker Keys'!$B$6)</f>
        <v>15</v>
      </c>
      <c r="G7366" t="str">
        <f>VLOOKUP(E7366,Clustering!$A$6:$B$370,2,FALSE)</f>
        <v>Fall</v>
      </c>
      <c r="H7366">
        <f>IF('Peaker Keys'!$B$29&gt;0,MAX(0,MIN('Peaker Keys'!$B$10,B7366/'Peaker Keys'!$B$29)),0)</f>
        <v>0</v>
      </c>
      <c r="I7366">
        <f>MAX(0,MIN('Peaker Keys'!$B$10,C7366/'Peaker Keys'!$B$30))</f>
        <v>1.0881529545991426E-3</v>
      </c>
      <c r="J7366">
        <f>IF('Peaker Keys'!$B$31=1,H7366,I7366)</f>
        <v>0</v>
      </c>
    </row>
    <row r="7367" spans="1:10" x14ac:dyDescent="0.25">
      <c r="A7367">
        <v>7361</v>
      </c>
      <c r="B7367">
        <v>0</v>
      </c>
      <c r="C7367">
        <v>152.19999999999999</v>
      </c>
      <c r="D7367">
        <f>MOD(A7367-1+'Peaker Keys'!$B$7,'Peaker Keys'!$B$5)</f>
        <v>7384</v>
      </c>
      <c r="E7367">
        <f>INT(D7367/'Peaker Keys'!$B$6)+1</f>
        <v>308</v>
      </c>
      <c r="F7367">
        <f>MOD(D7367,'Peaker Keys'!$B$6)</f>
        <v>16</v>
      </c>
      <c r="G7367" t="str">
        <f>VLOOKUP(E7367,Clustering!$A$6:$B$370,2,FALSE)</f>
        <v>Fall</v>
      </c>
      <c r="H7367">
        <f>IF('Peaker Keys'!$B$29&gt;0,MAX(0,MIN('Peaker Keys'!$B$10,B7367/'Peaker Keys'!$B$29)),0)</f>
        <v>0</v>
      </c>
      <c r="I7367">
        <f>MAX(0,MIN('Peaker Keys'!$B$10,C7367/'Peaker Keys'!$B$30))</f>
        <v>1.2749567335641992E-3</v>
      </c>
      <c r="J7367">
        <f>IF('Peaker Keys'!$B$31=1,H7367,I7367)</f>
        <v>0</v>
      </c>
    </row>
    <row r="7368" spans="1:10" x14ac:dyDescent="0.25">
      <c r="A7368">
        <v>7362</v>
      </c>
      <c r="B7368">
        <v>0</v>
      </c>
      <c r="C7368">
        <v>1697.6</v>
      </c>
      <c r="D7368">
        <f>MOD(A7368-1+'Peaker Keys'!$B$7,'Peaker Keys'!$B$5)</f>
        <v>7385</v>
      </c>
      <c r="E7368">
        <f>INT(D7368/'Peaker Keys'!$B$6)+1</f>
        <v>308</v>
      </c>
      <c r="F7368">
        <f>MOD(D7368,'Peaker Keys'!$B$6)</f>
        <v>17</v>
      </c>
      <c r="G7368" t="str">
        <f>VLOOKUP(E7368,Clustering!$A$6:$B$370,2,FALSE)</f>
        <v>Fall</v>
      </c>
      <c r="H7368">
        <f>IF('Peaker Keys'!$B$29&gt;0,MAX(0,MIN('Peaker Keys'!$B$10,B7368/'Peaker Keys'!$B$29)),0)</f>
        <v>0</v>
      </c>
      <c r="I7368">
        <f>MAX(0,MIN('Peaker Keys'!$B$10,C7368/'Peaker Keys'!$B$30))</f>
        <v>1.4220542384353382E-2</v>
      </c>
      <c r="J7368">
        <f>IF('Peaker Keys'!$B$31=1,H7368,I7368)</f>
        <v>0</v>
      </c>
    </row>
    <row r="7369" spans="1:10" x14ac:dyDescent="0.25">
      <c r="A7369">
        <v>7363</v>
      </c>
      <c r="B7369">
        <v>0</v>
      </c>
      <c r="C7369">
        <v>2207.1999999999998</v>
      </c>
      <c r="D7369">
        <f>MOD(A7369-1+'Peaker Keys'!$B$7,'Peaker Keys'!$B$5)</f>
        <v>7386</v>
      </c>
      <c r="E7369">
        <f>INT(D7369/'Peaker Keys'!$B$6)+1</f>
        <v>308</v>
      </c>
      <c r="F7369">
        <f>MOD(D7369,'Peaker Keys'!$B$6)</f>
        <v>18</v>
      </c>
      <c r="G7369" t="str">
        <f>VLOOKUP(E7369,Clustering!$A$6:$B$370,2,FALSE)</f>
        <v>Fall</v>
      </c>
      <c r="H7369">
        <f>IF('Peaker Keys'!$B$29&gt;0,MAX(0,MIN('Peaker Keys'!$B$10,B7369/'Peaker Keys'!$B$29)),0)</f>
        <v>0</v>
      </c>
      <c r="I7369">
        <f>MAX(0,MIN('Peaker Keys'!$B$10,C7369/'Peaker Keys'!$B$30))</f>
        <v>1.8489385692003289E-2</v>
      </c>
      <c r="J7369">
        <f>IF('Peaker Keys'!$B$31=1,H7369,I7369)</f>
        <v>0</v>
      </c>
    </row>
    <row r="7370" spans="1:10" x14ac:dyDescent="0.25">
      <c r="A7370">
        <v>7364</v>
      </c>
      <c r="B7370">
        <v>0</v>
      </c>
      <c r="C7370">
        <v>928.7</v>
      </c>
      <c r="D7370">
        <f>MOD(A7370-1+'Peaker Keys'!$B$7,'Peaker Keys'!$B$5)</f>
        <v>7387</v>
      </c>
      <c r="E7370">
        <f>INT(D7370/'Peaker Keys'!$B$6)+1</f>
        <v>308</v>
      </c>
      <c r="F7370">
        <f>MOD(D7370,'Peaker Keys'!$B$6)</f>
        <v>19</v>
      </c>
      <c r="G7370" t="str">
        <f>VLOOKUP(E7370,Clustering!$A$6:$B$370,2,FALSE)</f>
        <v>Fall</v>
      </c>
      <c r="H7370">
        <f>IF('Peaker Keys'!$B$29&gt;0,MAX(0,MIN('Peaker Keys'!$B$10,B7370/'Peaker Keys'!$B$29)),0)</f>
        <v>0</v>
      </c>
      <c r="I7370">
        <f>MAX(0,MIN('Peaker Keys'!$B$10,C7370/'Peaker Keys'!$B$30))</f>
        <v>7.7795815930425229E-3</v>
      </c>
      <c r="J7370">
        <f>IF('Peaker Keys'!$B$31=1,H7370,I7370)</f>
        <v>0</v>
      </c>
    </row>
    <row r="7371" spans="1:10" x14ac:dyDescent="0.25">
      <c r="A7371">
        <v>7365</v>
      </c>
      <c r="B7371">
        <v>0</v>
      </c>
      <c r="C7371">
        <v>129.9</v>
      </c>
      <c r="D7371">
        <f>MOD(A7371-1+'Peaker Keys'!$B$7,'Peaker Keys'!$B$5)</f>
        <v>7388</v>
      </c>
      <c r="E7371">
        <f>INT(D7371/'Peaker Keys'!$B$6)+1</f>
        <v>308</v>
      </c>
      <c r="F7371">
        <f>MOD(D7371,'Peaker Keys'!$B$6)</f>
        <v>20</v>
      </c>
      <c r="G7371" t="str">
        <f>VLOOKUP(E7371,Clustering!$A$6:$B$370,2,FALSE)</f>
        <v>Fall</v>
      </c>
      <c r="H7371">
        <f>IF('Peaker Keys'!$B$29&gt;0,MAX(0,MIN('Peaker Keys'!$B$10,B7371/'Peaker Keys'!$B$29)),0)</f>
        <v>0</v>
      </c>
      <c r="I7371">
        <f>MAX(0,MIN('Peaker Keys'!$B$10,C7371/'Peaker Keys'!$B$30))</f>
        <v>1.0881529545991426E-3</v>
      </c>
      <c r="J7371">
        <f>IF('Peaker Keys'!$B$31=1,H7371,I7371)</f>
        <v>0</v>
      </c>
    </row>
    <row r="7372" spans="1:10" x14ac:dyDescent="0.25">
      <c r="A7372">
        <v>7366</v>
      </c>
      <c r="B7372">
        <v>0</v>
      </c>
      <c r="C7372">
        <v>129.9</v>
      </c>
      <c r="D7372">
        <f>MOD(A7372-1+'Peaker Keys'!$B$7,'Peaker Keys'!$B$5)</f>
        <v>7389</v>
      </c>
      <c r="E7372">
        <f>INT(D7372/'Peaker Keys'!$B$6)+1</f>
        <v>308</v>
      </c>
      <c r="F7372">
        <f>MOD(D7372,'Peaker Keys'!$B$6)</f>
        <v>21</v>
      </c>
      <c r="G7372" t="str">
        <f>VLOOKUP(E7372,Clustering!$A$6:$B$370,2,FALSE)</f>
        <v>Fall</v>
      </c>
      <c r="H7372">
        <f>IF('Peaker Keys'!$B$29&gt;0,MAX(0,MIN('Peaker Keys'!$B$10,B7372/'Peaker Keys'!$B$29)),0)</f>
        <v>0</v>
      </c>
      <c r="I7372">
        <f>MAX(0,MIN('Peaker Keys'!$B$10,C7372/'Peaker Keys'!$B$30))</f>
        <v>1.0881529545991426E-3</v>
      </c>
      <c r="J7372">
        <f>IF('Peaker Keys'!$B$31=1,H7372,I7372)</f>
        <v>0</v>
      </c>
    </row>
    <row r="7373" spans="1:10" x14ac:dyDescent="0.25">
      <c r="A7373">
        <v>7367</v>
      </c>
      <c r="B7373">
        <v>0</v>
      </c>
      <c r="C7373">
        <v>56.4</v>
      </c>
      <c r="D7373">
        <f>MOD(A7373-1+'Peaker Keys'!$B$7,'Peaker Keys'!$B$5)</f>
        <v>7390</v>
      </c>
      <c r="E7373">
        <f>INT(D7373/'Peaker Keys'!$B$6)+1</f>
        <v>308</v>
      </c>
      <c r="F7373">
        <f>MOD(D7373,'Peaker Keys'!$B$6)</f>
        <v>22</v>
      </c>
      <c r="G7373" t="str">
        <f>VLOOKUP(E7373,Clustering!$A$6:$B$370,2,FALSE)</f>
        <v>Fall</v>
      </c>
      <c r="H7373">
        <f>IF('Peaker Keys'!$B$29&gt;0,MAX(0,MIN('Peaker Keys'!$B$10,B7373/'Peaker Keys'!$B$29)),0)</f>
        <v>0</v>
      </c>
      <c r="I7373">
        <f>MAX(0,MIN('Peaker Keys'!$B$10,C7373/'Peaker Keys'!$B$30))</f>
        <v>4.7245440061117501E-4</v>
      </c>
      <c r="J7373">
        <f>IF('Peaker Keys'!$B$31=1,H7373,I7373)</f>
        <v>0</v>
      </c>
    </row>
    <row r="7374" spans="1:10" x14ac:dyDescent="0.25">
      <c r="A7374">
        <v>7368</v>
      </c>
      <c r="B7374">
        <v>0</v>
      </c>
      <c r="C7374">
        <v>51.6</v>
      </c>
      <c r="D7374">
        <f>MOD(A7374-1+'Peaker Keys'!$B$7,'Peaker Keys'!$B$5)</f>
        <v>7391</v>
      </c>
      <c r="E7374">
        <f>INT(D7374/'Peaker Keys'!$B$6)+1</f>
        <v>308</v>
      </c>
      <c r="F7374">
        <f>MOD(D7374,'Peaker Keys'!$B$6)</f>
        <v>23</v>
      </c>
      <c r="G7374" t="str">
        <f>VLOOKUP(E7374,Clustering!$A$6:$B$370,2,FALSE)</f>
        <v>Fall</v>
      </c>
      <c r="H7374">
        <f>IF('Peaker Keys'!$B$29&gt;0,MAX(0,MIN('Peaker Keys'!$B$10,B7374/'Peaker Keys'!$B$29)),0)</f>
        <v>0</v>
      </c>
      <c r="I7374">
        <f>MAX(0,MIN('Peaker Keys'!$B$10,C7374/'Peaker Keys'!$B$30))</f>
        <v>4.3224551545277719E-4</v>
      </c>
      <c r="J7374">
        <f>IF('Peaker Keys'!$B$31=1,H7374,I7374)</f>
        <v>0</v>
      </c>
    </row>
    <row r="7375" spans="1:10" x14ac:dyDescent="0.25">
      <c r="A7375">
        <v>7369</v>
      </c>
      <c r="B7375">
        <v>0</v>
      </c>
      <c r="C7375">
        <v>51.6</v>
      </c>
      <c r="D7375">
        <f>MOD(A7375-1+'Peaker Keys'!$B$7,'Peaker Keys'!$B$5)</f>
        <v>7392</v>
      </c>
      <c r="E7375">
        <f>INT(D7375/'Peaker Keys'!$B$6)+1</f>
        <v>309</v>
      </c>
      <c r="F7375">
        <f>MOD(D7375,'Peaker Keys'!$B$6)</f>
        <v>0</v>
      </c>
      <c r="G7375" t="str">
        <f>VLOOKUP(E7375,Clustering!$A$6:$B$370,2,FALSE)</f>
        <v>Fall</v>
      </c>
      <c r="H7375">
        <f>IF('Peaker Keys'!$B$29&gt;0,MAX(0,MIN('Peaker Keys'!$B$10,B7375/'Peaker Keys'!$B$29)),0)</f>
        <v>0</v>
      </c>
      <c r="I7375">
        <f>MAX(0,MIN('Peaker Keys'!$B$10,C7375/'Peaker Keys'!$B$30))</f>
        <v>4.3224551545277719E-4</v>
      </c>
      <c r="J7375">
        <f>IF('Peaker Keys'!$B$31=1,H7375,I7375)</f>
        <v>0</v>
      </c>
    </row>
    <row r="7376" spans="1:10" x14ac:dyDescent="0.25">
      <c r="A7376">
        <v>7370</v>
      </c>
      <c r="B7376">
        <v>0</v>
      </c>
      <c r="C7376">
        <v>51.6</v>
      </c>
      <c r="D7376">
        <f>MOD(A7376-1+'Peaker Keys'!$B$7,'Peaker Keys'!$B$5)</f>
        <v>7393</v>
      </c>
      <c r="E7376">
        <f>INT(D7376/'Peaker Keys'!$B$6)+1</f>
        <v>309</v>
      </c>
      <c r="F7376">
        <f>MOD(D7376,'Peaker Keys'!$B$6)</f>
        <v>1</v>
      </c>
      <c r="G7376" t="str">
        <f>VLOOKUP(E7376,Clustering!$A$6:$B$370,2,FALSE)</f>
        <v>Fall</v>
      </c>
      <c r="H7376">
        <f>IF('Peaker Keys'!$B$29&gt;0,MAX(0,MIN('Peaker Keys'!$B$10,B7376/'Peaker Keys'!$B$29)),0)</f>
        <v>0</v>
      </c>
      <c r="I7376">
        <f>MAX(0,MIN('Peaker Keys'!$B$10,C7376/'Peaker Keys'!$B$30))</f>
        <v>4.3224551545277719E-4</v>
      </c>
      <c r="J7376">
        <f>IF('Peaker Keys'!$B$31=1,H7376,I7376)</f>
        <v>0</v>
      </c>
    </row>
    <row r="7377" spans="1:10" x14ac:dyDescent="0.25">
      <c r="A7377">
        <v>7371</v>
      </c>
      <c r="B7377">
        <v>0</v>
      </c>
      <c r="C7377">
        <v>51.6</v>
      </c>
      <c r="D7377">
        <f>MOD(A7377-1+'Peaker Keys'!$B$7,'Peaker Keys'!$B$5)</f>
        <v>7394</v>
      </c>
      <c r="E7377">
        <f>INT(D7377/'Peaker Keys'!$B$6)+1</f>
        <v>309</v>
      </c>
      <c r="F7377">
        <f>MOD(D7377,'Peaker Keys'!$B$6)</f>
        <v>2</v>
      </c>
      <c r="G7377" t="str">
        <f>VLOOKUP(E7377,Clustering!$A$6:$B$370,2,FALSE)</f>
        <v>Fall</v>
      </c>
      <c r="H7377">
        <f>IF('Peaker Keys'!$B$29&gt;0,MAX(0,MIN('Peaker Keys'!$B$10,B7377/'Peaker Keys'!$B$29)),0)</f>
        <v>0</v>
      </c>
      <c r="I7377">
        <f>MAX(0,MIN('Peaker Keys'!$B$10,C7377/'Peaker Keys'!$B$30))</f>
        <v>4.3224551545277719E-4</v>
      </c>
      <c r="J7377">
        <f>IF('Peaker Keys'!$B$31=1,H7377,I7377)</f>
        <v>0</v>
      </c>
    </row>
    <row r="7378" spans="1:10" x14ac:dyDescent="0.25">
      <c r="A7378">
        <v>7372</v>
      </c>
      <c r="B7378">
        <v>0</v>
      </c>
      <c r="C7378">
        <v>51.6</v>
      </c>
      <c r="D7378">
        <f>MOD(A7378-1+'Peaker Keys'!$B$7,'Peaker Keys'!$B$5)</f>
        <v>7395</v>
      </c>
      <c r="E7378">
        <f>INT(D7378/'Peaker Keys'!$B$6)+1</f>
        <v>309</v>
      </c>
      <c r="F7378">
        <f>MOD(D7378,'Peaker Keys'!$B$6)</f>
        <v>3</v>
      </c>
      <c r="G7378" t="str">
        <f>VLOOKUP(E7378,Clustering!$A$6:$B$370,2,FALSE)</f>
        <v>Fall</v>
      </c>
      <c r="H7378">
        <f>IF('Peaker Keys'!$B$29&gt;0,MAX(0,MIN('Peaker Keys'!$B$10,B7378/'Peaker Keys'!$B$29)),0)</f>
        <v>0</v>
      </c>
      <c r="I7378">
        <f>MAX(0,MIN('Peaker Keys'!$B$10,C7378/'Peaker Keys'!$B$30))</f>
        <v>4.3224551545277719E-4</v>
      </c>
      <c r="J7378">
        <f>IF('Peaker Keys'!$B$31=1,H7378,I7378)</f>
        <v>0</v>
      </c>
    </row>
    <row r="7379" spans="1:10" x14ac:dyDescent="0.25">
      <c r="A7379">
        <v>7373</v>
      </c>
      <c r="B7379">
        <v>0</v>
      </c>
      <c r="C7379">
        <v>51.6</v>
      </c>
      <c r="D7379">
        <f>MOD(A7379-1+'Peaker Keys'!$B$7,'Peaker Keys'!$B$5)</f>
        <v>7396</v>
      </c>
      <c r="E7379">
        <f>INT(D7379/'Peaker Keys'!$B$6)+1</f>
        <v>309</v>
      </c>
      <c r="F7379">
        <f>MOD(D7379,'Peaker Keys'!$B$6)</f>
        <v>4</v>
      </c>
      <c r="G7379" t="str">
        <f>VLOOKUP(E7379,Clustering!$A$6:$B$370,2,FALSE)</f>
        <v>Fall</v>
      </c>
      <c r="H7379">
        <f>IF('Peaker Keys'!$B$29&gt;0,MAX(0,MIN('Peaker Keys'!$B$10,B7379/'Peaker Keys'!$B$29)),0)</f>
        <v>0</v>
      </c>
      <c r="I7379">
        <f>MAX(0,MIN('Peaker Keys'!$B$10,C7379/'Peaker Keys'!$B$30))</f>
        <v>4.3224551545277719E-4</v>
      </c>
      <c r="J7379">
        <f>IF('Peaker Keys'!$B$31=1,H7379,I7379)</f>
        <v>0</v>
      </c>
    </row>
    <row r="7380" spans="1:10" x14ac:dyDescent="0.25">
      <c r="A7380">
        <v>7374</v>
      </c>
      <c r="B7380">
        <v>0</v>
      </c>
      <c r="C7380">
        <v>51.6</v>
      </c>
      <c r="D7380">
        <f>MOD(A7380-1+'Peaker Keys'!$B$7,'Peaker Keys'!$B$5)</f>
        <v>7397</v>
      </c>
      <c r="E7380">
        <f>INT(D7380/'Peaker Keys'!$B$6)+1</f>
        <v>309</v>
      </c>
      <c r="F7380">
        <f>MOD(D7380,'Peaker Keys'!$B$6)</f>
        <v>5</v>
      </c>
      <c r="G7380" t="str">
        <f>VLOOKUP(E7380,Clustering!$A$6:$B$370,2,FALSE)</f>
        <v>Fall</v>
      </c>
      <c r="H7380">
        <f>IF('Peaker Keys'!$B$29&gt;0,MAX(0,MIN('Peaker Keys'!$B$10,B7380/'Peaker Keys'!$B$29)),0)</f>
        <v>0</v>
      </c>
      <c r="I7380">
        <f>MAX(0,MIN('Peaker Keys'!$B$10,C7380/'Peaker Keys'!$B$30))</f>
        <v>4.3224551545277719E-4</v>
      </c>
      <c r="J7380">
        <f>IF('Peaker Keys'!$B$31=1,H7380,I7380)</f>
        <v>0</v>
      </c>
    </row>
    <row r="7381" spans="1:10" x14ac:dyDescent="0.25">
      <c r="A7381">
        <v>7375</v>
      </c>
      <c r="B7381">
        <v>0</v>
      </c>
      <c r="C7381">
        <v>51.6</v>
      </c>
      <c r="D7381">
        <f>MOD(A7381-1+'Peaker Keys'!$B$7,'Peaker Keys'!$B$5)</f>
        <v>7398</v>
      </c>
      <c r="E7381">
        <f>INT(D7381/'Peaker Keys'!$B$6)+1</f>
        <v>309</v>
      </c>
      <c r="F7381">
        <f>MOD(D7381,'Peaker Keys'!$B$6)</f>
        <v>6</v>
      </c>
      <c r="G7381" t="str">
        <f>VLOOKUP(E7381,Clustering!$A$6:$B$370,2,FALSE)</f>
        <v>Fall</v>
      </c>
      <c r="H7381">
        <f>IF('Peaker Keys'!$B$29&gt;0,MAX(0,MIN('Peaker Keys'!$B$10,B7381/'Peaker Keys'!$B$29)),0)</f>
        <v>0</v>
      </c>
      <c r="I7381">
        <f>MAX(0,MIN('Peaker Keys'!$B$10,C7381/'Peaker Keys'!$B$30))</f>
        <v>4.3224551545277719E-4</v>
      </c>
      <c r="J7381">
        <f>IF('Peaker Keys'!$B$31=1,H7381,I7381)</f>
        <v>0</v>
      </c>
    </row>
    <row r="7382" spans="1:10" x14ac:dyDescent="0.25">
      <c r="A7382">
        <v>7376</v>
      </c>
      <c r="B7382">
        <v>0</v>
      </c>
      <c r="C7382">
        <v>51.6</v>
      </c>
      <c r="D7382">
        <f>MOD(A7382-1+'Peaker Keys'!$B$7,'Peaker Keys'!$B$5)</f>
        <v>7399</v>
      </c>
      <c r="E7382">
        <f>INT(D7382/'Peaker Keys'!$B$6)+1</f>
        <v>309</v>
      </c>
      <c r="F7382">
        <f>MOD(D7382,'Peaker Keys'!$B$6)</f>
        <v>7</v>
      </c>
      <c r="G7382" t="str">
        <f>VLOOKUP(E7382,Clustering!$A$6:$B$370,2,FALSE)</f>
        <v>Fall</v>
      </c>
      <c r="H7382">
        <f>IF('Peaker Keys'!$B$29&gt;0,MAX(0,MIN('Peaker Keys'!$B$10,B7382/'Peaker Keys'!$B$29)),0)</f>
        <v>0</v>
      </c>
      <c r="I7382">
        <f>MAX(0,MIN('Peaker Keys'!$B$10,C7382/'Peaker Keys'!$B$30))</f>
        <v>4.3224551545277719E-4</v>
      </c>
      <c r="J7382">
        <f>IF('Peaker Keys'!$B$31=1,H7382,I7382)</f>
        <v>0</v>
      </c>
    </row>
    <row r="7383" spans="1:10" x14ac:dyDescent="0.25">
      <c r="A7383">
        <v>7377</v>
      </c>
      <c r="B7383">
        <v>0</v>
      </c>
      <c r="C7383">
        <v>51.6</v>
      </c>
      <c r="D7383">
        <f>MOD(A7383-1+'Peaker Keys'!$B$7,'Peaker Keys'!$B$5)</f>
        <v>7400</v>
      </c>
      <c r="E7383">
        <f>INT(D7383/'Peaker Keys'!$B$6)+1</f>
        <v>309</v>
      </c>
      <c r="F7383">
        <f>MOD(D7383,'Peaker Keys'!$B$6)</f>
        <v>8</v>
      </c>
      <c r="G7383" t="str">
        <f>VLOOKUP(E7383,Clustering!$A$6:$B$370,2,FALSE)</f>
        <v>Fall</v>
      </c>
      <c r="H7383">
        <f>IF('Peaker Keys'!$B$29&gt;0,MAX(0,MIN('Peaker Keys'!$B$10,B7383/'Peaker Keys'!$B$29)),0)</f>
        <v>0</v>
      </c>
      <c r="I7383">
        <f>MAX(0,MIN('Peaker Keys'!$B$10,C7383/'Peaker Keys'!$B$30))</f>
        <v>4.3224551545277719E-4</v>
      </c>
      <c r="J7383">
        <f>IF('Peaker Keys'!$B$31=1,H7383,I7383)</f>
        <v>0</v>
      </c>
    </row>
    <row r="7384" spans="1:10" x14ac:dyDescent="0.25">
      <c r="A7384">
        <v>7378</v>
      </c>
      <c r="B7384">
        <v>0</v>
      </c>
      <c r="C7384">
        <v>51.6</v>
      </c>
      <c r="D7384">
        <f>MOD(A7384-1+'Peaker Keys'!$B$7,'Peaker Keys'!$B$5)</f>
        <v>7401</v>
      </c>
      <c r="E7384">
        <f>INT(D7384/'Peaker Keys'!$B$6)+1</f>
        <v>309</v>
      </c>
      <c r="F7384">
        <f>MOD(D7384,'Peaker Keys'!$B$6)</f>
        <v>9</v>
      </c>
      <c r="G7384" t="str">
        <f>VLOOKUP(E7384,Clustering!$A$6:$B$370,2,FALSE)</f>
        <v>Fall</v>
      </c>
      <c r="H7384">
        <f>IF('Peaker Keys'!$B$29&gt;0,MAX(0,MIN('Peaker Keys'!$B$10,B7384/'Peaker Keys'!$B$29)),0)</f>
        <v>0</v>
      </c>
      <c r="I7384">
        <f>MAX(0,MIN('Peaker Keys'!$B$10,C7384/'Peaker Keys'!$B$30))</f>
        <v>4.3224551545277719E-4</v>
      </c>
      <c r="J7384">
        <f>IF('Peaker Keys'!$B$31=1,H7384,I7384)</f>
        <v>0</v>
      </c>
    </row>
    <row r="7385" spans="1:10" x14ac:dyDescent="0.25">
      <c r="A7385">
        <v>7379</v>
      </c>
      <c r="B7385">
        <v>0</v>
      </c>
      <c r="C7385">
        <v>51.6</v>
      </c>
      <c r="D7385">
        <f>MOD(A7385-1+'Peaker Keys'!$B$7,'Peaker Keys'!$B$5)</f>
        <v>7402</v>
      </c>
      <c r="E7385">
        <f>INT(D7385/'Peaker Keys'!$B$6)+1</f>
        <v>309</v>
      </c>
      <c r="F7385">
        <f>MOD(D7385,'Peaker Keys'!$B$6)</f>
        <v>10</v>
      </c>
      <c r="G7385" t="str">
        <f>VLOOKUP(E7385,Clustering!$A$6:$B$370,2,FALSE)</f>
        <v>Fall</v>
      </c>
      <c r="H7385">
        <f>IF('Peaker Keys'!$B$29&gt;0,MAX(0,MIN('Peaker Keys'!$B$10,B7385/'Peaker Keys'!$B$29)),0)</f>
        <v>0</v>
      </c>
      <c r="I7385">
        <f>MAX(0,MIN('Peaker Keys'!$B$10,C7385/'Peaker Keys'!$B$30))</f>
        <v>4.3224551545277719E-4</v>
      </c>
      <c r="J7385">
        <f>IF('Peaker Keys'!$B$31=1,H7385,I7385)</f>
        <v>0</v>
      </c>
    </row>
    <row r="7386" spans="1:10" x14ac:dyDescent="0.25">
      <c r="A7386">
        <v>7380</v>
      </c>
      <c r="B7386">
        <v>0</v>
      </c>
      <c r="C7386">
        <v>51.6</v>
      </c>
      <c r="D7386">
        <f>MOD(A7386-1+'Peaker Keys'!$B$7,'Peaker Keys'!$B$5)</f>
        <v>7403</v>
      </c>
      <c r="E7386">
        <f>INT(D7386/'Peaker Keys'!$B$6)+1</f>
        <v>309</v>
      </c>
      <c r="F7386">
        <f>MOD(D7386,'Peaker Keys'!$B$6)</f>
        <v>11</v>
      </c>
      <c r="G7386" t="str">
        <f>VLOOKUP(E7386,Clustering!$A$6:$B$370,2,FALSE)</f>
        <v>Fall</v>
      </c>
      <c r="H7386">
        <f>IF('Peaker Keys'!$B$29&gt;0,MAX(0,MIN('Peaker Keys'!$B$10,B7386/'Peaker Keys'!$B$29)),0)</f>
        <v>0</v>
      </c>
      <c r="I7386">
        <f>MAX(0,MIN('Peaker Keys'!$B$10,C7386/'Peaker Keys'!$B$30))</f>
        <v>4.3224551545277719E-4</v>
      </c>
      <c r="J7386">
        <f>IF('Peaker Keys'!$B$31=1,H7386,I7386)</f>
        <v>0</v>
      </c>
    </row>
    <row r="7387" spans="1:10" x14ac:dyDescent="0.25">
      <c r="A7387">
        <v>7381</v>
      </c>
      <c r="B7387">
        <v>0</v>
      </c>
      <c r="C7387">
        <v>51.6</v>
      </c>
      <c r="D7387">
        <f>MOD(A7387-1+'Peaker Keys'!$B$7,'Peaker Keys'!$B$5)</f>
        <v>7404</v>
      </c>
      <c r="E7387">
        <f>INT(D7387/'Peaker Keys'!$B$6)+1</f>
        <v>309</v>
      </c>
      <c r="F7387">
        <f>MOD(D7387,'Peaker Keys'!$B$6)</f>
        <v>12</v>
      </c>
      <c r="G7387" t="str">
        <f>VLOOKUP(E7387,Clustering!$A$6:$B$370,2,FALSE)</f>
        <v>Fall</v>
      </c>
      <c r="H7387">
        <f>IF('Peaker Keys'!$B$29&gt;0,MAX(0,MIN('Peaker Keys'!$B$10,B7387/'Peaker Keys'!$B$29)),0)</f>
        <v>0</v>
      </c>
      <c r="I7387">
        <f>MAX(0,MIN('Peaker Keys'!$B$10,C7387/'Peaker Keys'!$B$30))</f>
        <v>4.3224551545277719E-4</v>
      </c>
      <c r="J7387">
        <f>IF('Peaker Keys'!$B$31=1,H7387,I7387)</f>
        <v>0</v>
      </c>
    </row>
    <row r="7388" spans="1:10" x14ac:dyDescent="0.25">
      <c r="A7388">
        <v>7382</v>
      </c>
      <c r="B7388">
        <v>0</v>
      </c>
      <c r="C7388">
        <v>51.6</v>
      </c>
      <c r="D7388">
        <f>MOD(A7388-1+'Peaker Keys'!$B$7,'Peaker Keys'!$B$5)</f>
        <v>7405</v>
      </c>
      <c r="E7388">
        <f>INT(D7388/'Peaker Keys'!$B$6)+1</f>
        <v>309</v>
      </c>
      <c r="F7388">
        <f>MOD(D7388,'Peaker Keys'!$B$6)</f>
        <v>13</v>
      </c>
      <c r="G7388" t="str">
        <f>VLOOKUP(E7388,Clustering!$A$6:$B$370,2,FALSE)</f>
        <v>Fall</v>
      </c>
      <c r="H7388">
        <f>IF('Peaker Keys'!$B$29&gt;0,MAX(0,MIN('Peaker Keys'!$B$10,B7388/'Peaker Keys'!$B$29)),0)</f>
        <v>0</v>
      </c>
      <c r="I7388">
        <f>MAX(0,MIN('Peaker Keys'!$B$10,C7388/'Peaker Keys'!$B$30))</f>
        <v>4.3224551545277719E-4</v>
      </c>
      <c r="J7388">
        <f>IF('Peaker Keys'!$B$31=1,H7388,I7388)</f>
        <v>0</v>
      </c>
    </row>
    <row r="7389" spans="1:10" x14ac:dyDescent="0.25">
      <c r="A7389">
        <v>7383</v>
      </c>
      <c r="B7389">
        <v>0</v>
      </c>
      <c r="C7389">
        <v>51.6</v>
      </c>
      <c r="D7389">
        <f>MOD(A7389-1+'Peaker Keys'!$B$7,'Peaker Keys'!$B$5)</f>
        <v>7406</v>
      </c>
      <c r="E7389">
        <f>INT(D7389/'Peaker Keys'!$B$6)+1</f>
        <v>309</v>
      </c>
      <c r="F7389">
        <f>MOD(D7389,'Peaker Keys'!$B$6)</f>
        <v>14</v>
      </c>
      <c r="G7389" t="str">
        <f>VLOOKUP(E7389,Clustering!$A$6:$B$370,2,FALSE)</f>
        <v>Fall</v>
      </c>
      <c r="H7389">
        <f>IF('Peaker Keys'!$B$29&gt;0,MAX(0,MIN('Peaker Keys'!$B$10,B7389/'Peaker Keys'!$B$29)),0)</f>
        <v>0</v>
      </c>
      <c r="I7389">
        <f>MAX(0,MIN('Peaker Keys'!$B$10,C7389/'Peaker Keys'!$B$30))</f>
        <v>4.3224551545277719E-4</v>
      </c>
      <c r="J7389">
        <f>IF('Peaker Keys'!$B$31=1,H7389,I7389)</f>
        <v>0</v>
      </c>
    </row>
    <row r="7390" spans="1:10" x14ac:dyDescent="0.25">
      <c r="A7390">
        <v>7384</v>
      </c>
      <c r="B7390">
        <v>0</v>
      </c>
      <c r="C7390">
        <v>51.6</v>
      </c>
      <c r="D7390">
        <f>MOD(A7390-1+'Peaker Keys'!$B$7,'Peaker Keys'!$B$5)</f>
        <v>7407</v>
      </c>
      <c r="E7390">
        <f>INT(D7390/'Peaker Keys'!$B$6)+1</f>
        <v>309</v>
      </c>
      <c r="F7390">
        <f>MOD(D7390,'Peaker Keys'!$B$6)</f>
        <v>15</v>
      </c>
      <c r="G7390" t="str">
        <f>VLOOKUP(E7390,Clustering!$A$6:$B$370,2,FALSE)</f>
        <v>Fall</v>
      </c>
      <c r="H7390">
        <f>IF('Peaker Keys'!$B$29&gt;0,MAX(0,MIN('Peaker Keys'!$B$10,B7390/'Peaker Keys'!$B$29)),0)</f>
        <v>0</v>
      </c>
      <c r="I7390">
        <f>MAX(0,MIN('Peaker Keys'!$B$10,C7390/'Peaker Keys'!$B$30))</f>
        <v>4.3224551545277719E-4</v>
      </c>
      <c r="J7390">
        <f>IF('Peaker Keys'!$B$31=1,H7390,I7390)</f>
        <v>0</v>
      </c>
    </row>
    <row r="7391" spans="1:10" x14ac:dyDescent="0.25">
      <c r="A7391">
        <v>7385</v>
      </c>
      <c r="B7391">
        <v>0</v>
      </c>
      <c r="C7391">
        <v>135.4</v>
      </c>
      <c r="D7391">
        <f>MOD(A7391-1+'Peaker Keys'!$B$7,'Peaker Keys'!$B$5)</f>
        <v>7408</v>
      </c>
      <c r="E7391">
        <f>INT(D7391/'Peaker Keys'!$B$6)+1</f>
        <v>309</v>
      </c>
      <c r="F7391">
        <f>MOD(D7391,'Peaker Keys'!$B$6)</f>
        <v>16</v>
      </c>
      <c r="G7391" t="str">
        <f>VLOOKUP(E7391,Clustering!$A$6:$B$370,2,FALSE)</f>
        <v>Fall</v>
      </c>
      <c r="H7391">
        <f>IF('Peaker Keys'!$B$29&gt;0,MAX(0,MIN('Peaker Keys'!$B$10,B7391/'Peaker Keys'!$B$29)),0)</f>
        <v>0</v>
      </c>
      <c r="I7391">
        <f>MAX(0,MIN('Peaker Keys'!$B$10,C7391/'Peaker Keys'!$B$30))</f>
        <v>1.1342256355098069E-3</v>
      </c>
      <c r="J7391">
        <f>IF('Peaker Keys'!$B$31=1,H7391,I7391)</f>
        <v>0</v>
      </c>
    </row>
    <row r="7392" spans="1:10" x14ac:dyDescent="0.25">
      <c r="A7392">
        <v>7386</v>
      </c>
      <c r="B7392">
        <v>0</v>
      </c>
      <c r="C7392">
        <v>326.39999999999998</v>
      </c>
      <c r="D7392">
        <f>MOD(A7392-1+'Peaker Keys'!$B$7,'Peaker Keys'!$B$5)</f>
        <v>7409</v>
      </c>
      <c r="E7392">
        <f>INT(D7392/'Peaker Keys'!$B$6)+1</f>
        <v>309</v>
      </c>
      <c r="F7392">
        <f>MOD(D7392,'Peaker Keys'!$B$6)</f>
        <v>17</v>
      </c>
      <c r="G7392" t="str">
        <f>VLOOKUP(E7392,Clustering!$A$6:$B$370,2,FALSE)</f>
        <v>Fall</v>
      </c>
      <c r="H7392">
        <f>IF('Peaker Keys'!$B$29&gt;0,MAX(0,MIN('Peaker Keys'!$B$10,B7392/'Peaker Keys'!$B$29)),0)</f>
        <v>0</v>
      </c>
      <c r="I7392">
        <f>MAX(0,MIN('Peaker Keys'!$B$10,C7392/'Peaker Keys'!$B$30))</f>
        <v>2.7342041907710553E-3</v>
      </c>
      <c r="J7392">
        <f>IF('Peaker Keys'!$B$31=1,H7392,I7392)</f>
        <v>0</v>
      </c>
    </row>
    <row r="7393" spans="1:10" x14ac:dyDescent="0.25">
      <c r="A7393">
        <v>7387</v>
      </c>
      <c r="B7393">
        <v>0</v>
      </c>
      <c r="C7393">
        <v>1317.8</v>
      </c>
      <c r="D7393">
        <f>MOD(A7393-1+'Peaker Keys'!$B$7,'Peaker Keys'!$B$5)</f>
        <v>7410</v>
      </c>
      <c r="E7393">
        <f>INT(D7393/'Peaker Keys'!$B$6)+1</f>
        <v>309</v>
      </c>
      <c r="F7393">
        <f>MOD(D7393,'Peaker Keys'!$B$6)</f>
        <v>18</v>
      </c>
      <c r="G7393" t="str">
        <f>VLOOKUP(E7393,Clustering!$A$6:$B$370,2,FALSE)</f>
        <v>Fall</v>
      </c>
      <c r="H7393">
        <f>IF('Peaker Keys'!$B$29&gt;0,MAX(0,MIN('Peaker Keys'!$B$10,B7393/'Peaker Keys'!$B$29)),0)</f>
        <v>0</v>
      </c>
      <c r="I7393">
        <f>MAX(0,MIN('Peaker Keys'!$B$10,C7393/'Peaker Keys'!$B$30))</f>
        <v>1.1039014346195149E-2</v>
      </c>
      <c r="J7393">
        <f>IF('Peaker Keys'!$B$31=1,H7393,I7393)</f>
        <v>0</v>
      </c>
    </row>
    <row r="7394" spans="1:10" x14ac:dyDescent="0.25">
      <c r="A7394">
        <v>7388</v>
      </c>
      <c r="B7394">
        <v>0</v>
      </c>
      <c r="C7394">
        <v>1149.4000000000001</v>
      </c>
      <c r="D7394">
        <f>MOD(A7394-1+'Peaker Keys'!$B$7,'Peaker Keys'!$B$5)</f>
        <v>7411</v>
      </c>
      <c r="E7394">
        <f>INT(D7394/'Peaker Keys'!$B$6)+1</f>
        <v>309</v>
      </c>
      <c r="F7394">
        <f>MOD(D7394,'Peaker Keys'!$B$6)</f>
        <v>19</v>
      </c>
      <c r="G7394" t="str">
        <f>VLOOKUP(E7394,Clustering!$A$6:$B$370,2,FALSE)</f>
        <v>Fall</v>
      </c>
      <c r="H7394">
        <f>IF('Peaker Keys'!$B$29&gt;0,MAX(0,MIN('Peaker Keys'!$B$10,B7394/'Peaker Keys'!$B$29)),0)</f>
        <v>0</v>
      </c>
      <c r="I7394">
        <f>MAX(0,MIN('Peaker Keys'!$B$10,C7394/'Peaker Keys'!$B$30))</f>
        <v>9.6283526252213588E-3</v>
      </c>
      <c r="J7394">
        <f>IF('Peaker Keys'!$B$31=1,H7394,I7394)</f>
        <v>0</v>
      </c>
    </row>
    <row r="7395" spans="1:10" x14ac:dyDescent="0.25">
      <c r="A7395">
        <v>7389</v>
      </c>
      <c r="B7395">
        <v>0</v>
      </c>
      <c r="C7395">
        <v>140.5</v>
      </c>
      <c r="D7395">
        <f>MOD(A7395-1+'Peaker Keys'!$B$7,'Peaker Keys'!$B$5)</f>
        <v>7412</v>
      </c>
      <c r="E7395">
        <f>INT(D7395/'Peaker Keys'!$B$6)+1</f>
        <v>309</v>
      </c>
      <c r="F7395">
        <f>MOD(D7395,'Peaker Keys'!$B$6)</f>
        <v>20</v>
      </c>
      <c r="G7395" t="str">
        <f>VLOOKUP(E7395,Clustering!$A$6:$B$370,2,FALSE)</f>
        <v>Fall</v>
      </c>
      <c r="H7395">
        <f>IF('Peaker Keys'!$B$29&gt;0,MAX(0,MIN('Peaker Keys'!$B$10,B7395/'Peaker Keys'!$B$29)),0)</f>
        <v>0</v>
      </c>
      <c r="I7395">
        <f>MAX(0,MIN('Peaker Keys'!$B$10,C7395/'Peaker Keys'!$B$30))</f>
        <v>1.1769475759906044E-3</v>
      </c>
      <c r="J7395">
        <f>IF('Peaker Keys'!$B$31=1,H7395,I7395)</f>
        <v>0</v>
      </c>
    </row>
    <row r="7396" spans="1:10" x14ac:dyDescent="0.25">
      <c r="A7396">
        <v>7390</v>
      </c>
      <c r="B7396">
        <v>0</v>
      </c>
      <c r="C7396">
        <v>169.7</v>
      </c>
      <c r="D7396">
        <f>MOD(A7396-1+'Peaker Keys'!$B$7,'Peaker Keys'!$B$5)</f>
        <v>7413</v>
      </c>
      <c r="E7396">
        <f>INT(D7396/'Peaker Keys'!$B$6)+1</f>
        <v>309</v>
      </c>
      <c r="F7396">
        <f>MOD(D7396,'Peaker Keys'!$B$6)</f>
        <v>21</v>
      </c>
      <c r="G7396" t="str">
        <f>VLOOKUP(E7396,Clustering!$A$6:$B$370,2,FALSE)</f>
        <v>Fall</v>
      </c>
      <c r="H7396">
        <f>IF('Peaker Keys'!$B$29&gt;0,MAX(0,MIN('Peaker Keys'!$B$10,B7396/'Peaker Keys'!$B$29)),0)</f>
        <v>0</v>
      </c>
      <c r="I7396">
        <f>MAX(0,MIN('Peaker Keys'!$B$10,C7396/'Peaker Keys'!$B$30))</f>
        <v>1.421551627370858E-3</v>
      </c>
      <c r="J7396">
        <f>IF('Peaker Keys'!$B$31=1,H7396,I7396)</f>
        <v>0</v>
      </c>
    </row>
    <row r="7397" spans="1:10" x14ac:dyDescent="0.25">
      <c r="A7397">
        <v>7391</v>
      </c>
      <c r="B7397">
        <v>0</v>
      </c>
      <c r="C7397">
        <v>140.5</v>
      </c>
      <c r="D7397">
        <f>MOD(A7397-1+'Peaker Keys'!$B$7,'Peaker Keys'!$B$5)</f>
        <v>7414</v>
      </c>
      <c r="E7397">
        <f>INT(D7397/'Peaker Keys'!$B$6)+1</f>
        <v>309</v>
      </c>
      <c r="F7397">
        <f>MOD(D7397,'Peaker Keys'!$B$6)</f>
        <v>22</v>
      </c>
      <c r="G7397" t="str">
        <f>VLOOKUP(E7397,Clustering!$A$6:$B$370,2,FALSE)</f>
        <v>Fall</v>
      </c>
      <c r="H7397">
        <f>IF('Peaker Keys'!$B$29&gt;0,MAX(0,MIN('Peaker Keys'!$B$10,B7397/'Peaker Keys'!$B$29)),0)</f>
        <v>0</v>
      </c>
      <c r="I7397">
        <f>MAX(0,MIN('Peaker Keys'!$B$10,C7397/'Peaker Keys'!$B$30))</f>
        <v>1.1769475759906044E-3</v>
      </c>
      <c r="J7397">
        <f>IF('Peaker Keys'!$B$31=1,H7397,I7397)</f>
        <v>0</v>
      </c>
    </row>
    <row r="7398" spans="1:10" x14ac:dyDescent="0.25">
      <c r="A7398">
        <v>7392</v>
      </c>
      <c r="B7398">
        <v>0</v>
      </c>
      <c r="C7398">
        <v>110.8</v>
      </c>
      <c r="D7398">
        <f>MOD(A7398-1+'Peaker Keys'!$B$7,'Peaker Keys'!$B$5)</f>
        <v>7415</v>
      </c>
      <c r="E7398">
        <f>INT(D7398/'Peaker Keys'!$B$6)+1</f>
        <v>309</v>
      </c>
      <c r="F7398">
        <f>MOD(D7398,'Peaker Keys'!$B$6)</f>
        <v>23</v>
      </c>
      <c r="G7398" t="str">
        <f>VLOOKUP(E7398,Clustering!$A$6:$B$370,2,FALSE)</f>
        <v>Fall</v>
      </c>
      <c r="H7398">
        <f>IF('Peaker Keys'!$B$29&gt;0,MAX(0,MIN('Peaker Keys'!$B$10,B7398/'Peaker Keys'!$B$29)),0)</f>
        <v>0</v>
      </c>
      <c r="I7398">
        <f>MAX(0,MIN('Peaker Keys'!$B$10,C7398/'Peaker Keys'!$B$30))</f>
        <v>9.2815509907301754E-4</v>
      </c>
      <c r="J7398">
        <f>IF('Peaker Keys'!$B$31=1,H7398,I7398)</f>
        <v>0</v>
      </c>
    </row>
    <row r="7399" spans="1:10" x14ac:dyDescent="0.25">
      <c r="A7399">
        <v>7393</v>
      </c>
      <c r="B7399">
        <v>0</v>
      </c>
      <c r="C7399">
        <v>62.2</v>
      </c>
      <c r="D7399">
        <f>MOD(A7399-1+'Peaker Keys'!$B$7,'Peaker Keys'!$B$5)</f>
        <v>7416</v>
      </c>
      <c r="E7399">
        <f>INT(D7399/'Peaker Keys'!$B$6)+1</f>
        <v>310</v>
      </c>
      <c r="F7399">
        <f>MOD(D7399,'Peaker Keys'!$B$6)</f>
        <v>0</v>
      </c>
      <c r="G7399" t="str">
        <f>VLOOKUP(E7399,Clustering!$A$6:$B$370,2,FALSE)</f>
        <v>Winter Peak</v>
      </c>
      <c r="H7399">
        <f>IF('Peaker Keys'!$B$29&gt;0,MAX(0,MIN('Peaker Keys'!$B$10,B7399/'Peaker Keys'!$B$29)),0)</f>
        <v>0</v>
      </c>
      <c r="I7399">
        <f>MAX(0,MIN('Peaker Keys'!$B$10,C7399/'Peaker Keys'!$B$30))</f>
        <v>5.2104013684423913E-4</v>
      </c>
      <c r="J7399">
        <f>IF('Peaker Keys'!$B$31=1,H7399,I7399)</f>
        <v>0</v>
      </c>
    </row>
    <row r="7400" spans="1:10" x14ac:dyDescent="0.25">
      <c r="A7400">
        <v>7394</v>
      </c>
      <c r="B7400">
        <v>0</v>
      </c>
      <c r="C7400">
        <v>62.2</v>
      </c>
      <c r="D7400">
        <f>MOD(A7400-1+'Peaker Keys'!$B$7,'Peaker Keys'!$B$5)</f>
        <v>7417</v>
      </c>
      <c r="E7400">
        <f>INT(D7400/'Peaker Keys'!$B$6)+1</f>
        <v>310</v>
      </c>
      <c r="F7400">
        <f>MOD(D7400,'Peaker Keys'!$B$6)</f>
        <v>1</v>
      </c>
      <c r="G7400" t="str">
        <f>VLOOKUP(E7400,Clustering!$A$6:$B$370,2,FALSE)</f>
        <v>Winter Peak</v>
      </c>
      <c r="H7400">
        <f>IF('Peaker Keys'!$B$29&gt;0,MAX(0,MIN('Peaker Keys'!$B$10,B7400/'Peaker Keys'!$B$29)),0)</f>
        <v>0</v>
      </c>
      <c r="I7400">
        <f>MAX(0,MIN('Peaker Keys'!$B$10,C7400/'Peaker Keys'!$B$30))</f>
        <v>5.2104013684423913E-4</v>
      </c>
      <c r="J7400">
        <f>IF('Peaker Keys'!$B$31=1,H7400,I7400)</f>
        <v>0</v>
      </c>
    </row>
    <row r="7401" spans="1:10" x14ac:dyDescent="0.25">
      <c r="A7401">
        <v>7395</v>
      </c>
      <c r="B7401">
        <v>0</v>
      </c>
      <c r="C7401">
        <v>62.2</v>
      </c>
      <c r="D7401">
        <f>MOD(A7401-1+'Peaker Keys'!$B$7,'Peaker Keys'!$B$5)</f>
        <v>7418</v>
      </c>
      <c r="E7401">
        <f>INT(D7401/'Peaker Keys'!$B$6)+1</f>
        <v>310</v>
      </c>
      <c r="F7401">
        <f>MOD(D7401,'Peaker Keys'!$B$6)</f>
        <v>2</v>
      </c>
      <c r="G7401" t="str">
        <f>VLOOKUP(E7401,Clustering!$A$6:$B$370,2,FALSE)</f>
        <v>Winter Peak</v>
      </c>
      <c r="H7401">
        <f>IF('Peaker Keys'!$B$29&gt;0,MAX(0,MIN('Peaker Keys'!$B$10,B7401/'Peaker Keys'!$B$29)),0)</f>
        <v>0</v>
      </c>
      <c r="I7401">
        <f>MAX(0,MIN('Peaker Keys'!$B$10,C7401/'Peaker Keys'!$B$30))</f>
        <v>5.2104013684423913E-4</v>
      </c>
      <c r="J7401">
        <f>IF('Peaker Keys'!$B$31=1,H7401,I7401)</f>
        <v>0</v>
      </c>
    </row>
    <row r="7402" spans="1:10" x14ac:dyDescent="0.25">
      <c r="A7402">
        <v>7396</v>
      </c>
      <c r="B7402">
        <v>0</v>
      </c>
      <c r="C7402">
        <v>62.2</v>
      </c>
      <c r="D7402">
        <f>MOD(A7402-1+'Peaker Keys'!$B$7,'Peaker Keys'!$B$5)</f>
        <v>7419</v>
      </c>
      <c r="E7402">
        <f>INT(D7402/'Peaker Keys'!$B$6)+1</f>
        <v>310</v>
      </c>
      <c r="F7402">
        <f>MOD(D7402,'Peaker Keys'!$B$6)</f>
        <v>3</v>
      </c>
      <c r="G7402" t="str">
        <f>VLOOKUP(E7402,Clustering!$A$6:$B$370,2,FALSE)</f>
        <v>Winter Peak</v>
      </c>
      <c r="H7402">
        <f>IF('Peaker Keys'!$B$29&gt;0,MAX(0,MIN('Peaker Keys'!$B$10,B7402/'Peaker Keys'!$B$29)),0)</f>
        <v>0</v>
      </c>
      <c r="I7402">
        <f>MAX(0,MIN('Peaker Keys'!$B$10,C7402/'Peaker Keys'!$B$30))</f>
        <v>5.2104013684423913E-4</v>
      </c>
      <c r="J7402">
        <f>IF('Peaker Keys'!$B$31=1,H7402,I7402)</f>
        <v>0</v>
      </c>
    </row>
    <row r="7403" spans="1:10" x14ac:dyDescent="0.25">
      <c r="A7403">
        <v>7397</v>
      </c>
      <c r="B7403">
        <v>0</v>
      </c>
      <c r="C7403">
        <v>62.2</v>
      </c>
      <c r="D7403">
        <f>MOD(A7403-1+'Peaker Keys'!$B$7,'Peaker Keys'!$B$5)</f>
        <v>7420</v>
      </c>
      <c r="E7403">
        <f>INT(D7403/'Peaker Keys'!$B$6)+1</f>
        <v>310</v>
      </c>
      <c r="F7403">
        <f>MOD(D7403,'Peaker Keys'!$B$6)</f>
        <v>4</v>
      </c>
      <c r="G7403" t="str">
        <f>VLOOKUP(E7403,Clustering!$A$6:$B$370,2,FALSE)</f>
        <v>Winter Peak</v>
      </c>
      <c r="H7403">
        <f>IF('Peaker Keys'!$B$29&gt;0,MAX(0,MIN('Peaker Keys'!$B$10,B7403/'Peaker Keys'!$B$29)),0)</f>
        <v>0</v>
      </c>
      <c r="I7403">
        <f>MAX(0,MIN('Peaker Keys'!$B$10,C7403/'Peaker Keys'!$B$30))</f>
        <v>5.2104013684423913E-4</v>
      </c>
      <c r="J7403">
        <f>IF('Peaker Keys'!$B$31=1,H7403,I7403)</f>
        <v>0</v>
      </c>
    </row>
    <row r="7404" spans="1:10" x14ac:dyDescent="0.25">
      <c r="A7404">
        <v>7398</v>
      </c>
      <c r="B7404">
        <v>0</v>
      </c>
      <c r="C7404">
        <v>62.2</v>
      </c>
      <c r="D7404">
        <f>MOD(A7404-1+'Peaker Keys'!$B$7,'Peaker Keys'!$B$5)</f>
        <v>7421</v>
      </c>
      <c r="E7404">
        <f>INT(D7404/'Peaker Keys'!$B$6)+1</f>
        <v>310</v>
      </c>
      <c r="F7404">
        <f>MOD(D7404,'Peaker Keys'!$B$6)</f>
        <v>5</v>
      </c>
      <c r="G7404" t="str">
        <f>VLOOKUP(E7404,Clustering!$A$6:$B$370,2,FALSE)</f>
        <v>Winter Peak</v>
      </c>
      <c r="H7404">
        <f>IF('Peaker Keys'!$B$29&gt;0,MAX(0,MIN('Peaker Keys'!$B$10,B7404/'Peaker Keys'!$B$29)),0)</f>
        <v>0</v>
      </c>
      <c r="I7404">
        <f>MAX(0,MIN('Peaker Keys'!$B$10,C7404/'Peaker Keys'!$B$30))</f>
        <v>5.2104013684423913E-4</v>
      </c>
      <c r="J7404">
        <f>IF('Peaker Keys'!$B$31=1,H7404,I7404)</f>
        <v>0</v>
      </c>
    </row>
    <row r="7405" spans="1:10" x14ac:dyDescent="0.25">
      <c r="A7405">
        <v>7399</v>
      </c>
      <c r="B7405">
        <v>0</v>
      </c>
      <c r="C7405">
        <v>62.2</v>
      </c>
      <c r="D7405">
        <f>MOD(A7405-1+'Peaker Keys'!$B$7,'Peaker Keys'!$B$5)</f>
        <v>7422</v>
      </c>
      <c r="E7405">
        <f>INT(D7405/'Peaker Keys'!$B$6)+1</f>
        <v>310</v>
      </c>
      <c r="F7405">
        <f>MOD(D7405,'Peaker Keys'!$B$6)</f>
        <v>6</v>
      </c>
      <c r="G7405" t="str">
        <f>VLOOKUP(E7405,Clustering!$A$6:$B$370,2,FALSE)</f>
        <v>Winter Peak</v>
      </c>
      <c r="H7405">
        <f>IF('Peaker Keys'!$B$29&gt;0,MAX(0,MIN('Peaker Keys'!$B$10,B7405/'Peaker Keys'!$B$29)),0)</f>
        <v>0</v>
      </c>
      <c r="I7405">
        <f>MAX(0,MIN('Peaker Keys'!$B$10,C7405/'Peaker Keys'!$B$30))</f>
        <v>5.2104013684423913E-4</v>
      </c>
      <c r="J7405">
        <f>IF('Peaker Keys'!$B$31=1,H7405,I7405)</f>
        <v>0</v>
      </c>
    </row>
    <row r="7406" spans="1:10" x14ac:dyDescent="0.25">
      <c r="A7406">
        <v>7400</v>
      </c>
      <c r="B7406">
        <v>0</v>
      </c>
      <c r="C7406">
        <v>62.2</v>
      </c>
      <c r="D7406">
        <f>MOD(A7406-1+'Peaker Keys'!$B$7,'Peaker Keys'!$B$5)</f>
        <v>7423</v>
      </c>
      <c r="E7406">
        <f>INT(D7406/'Peaker Keys'!$B$6)+1</f>
        <v>310</v>
      </c>
      <c r="F7406">
        <f>MOD(D7406,'Peaker Keys'!$B$6)</f>
        <v>7</v>
      </c>
      <c r="G7406" t="str">
        <f>VLOOKUP(E7406,Clustering!$A$6:$B$370,2,FALSE)</f>
        <v>Winter Peak</v>
      </c>
      <c r="H7406">
        <f>IF('Peaker Keys'!$B$29&gt;0,MAX(0,MIN('Peaker Keys'!$B$10,B7406/'Peaker Keys'!$B$29)),0)</f>
        <v>0</v>
      </c>
      <c r="I7406">
        <f>MAX(0,MIN('Peaker Keys'!$B$10,C7406/'Peaker Keys'!$B$30))</f>
        <v>5.2104013684423913E-4</v>
      </c>
      <c r="J7406">
        <f>IF('Peaker Keys'!$B$31=1,H7406,I7406)</f>
        <v>0</v>
      </c>
    </row>
    <row r="7407" spans="1:10" x14ac:dyDescent="0.25">
      <c r="A7407">
        <v>7401</v>
      </c>
      <c r="B7407">
        <v>0</v>
      </c>
      <c r="C7407">
        <v>62.2</v>
      </c>
      <c r="D7407">
        <f>MOD(A7407-1+'Peaker Keys'!$B$7,'Peaker Keys'!$B$5)</f>
        <v>7424</v>
      </c>
      <c r="E7407">
        <f>INT(D7407/'Peaker Keys'!$B$6)+1</f>
        <v>310</v>
      </c>
      <c r="F7407">
        <f>MOD(D7407,'Peaker Keys'!$B$6)</f>
        <v>8</v>
      </c>
      <c r="G7407" t="str">
        <f>VLOOKUP(E7407,Clustering!$A$6:$B$370,2,FALSE)</f>
        <v>Winter Peak</v>
      </c>
      <c r="H7407">
        <f>IF('Peaker Keys'!$B$29&gt;0,MAX(0,MIN('Peaker Keys'!$B$10,B7407/'Peaker Keys'!$B$29)),0)</f>
        <v>0</v>
      </c>
      <c r="I7407">
        <f>MAX(0,MIN('Peaker Keys'!$B$10,C7407/'Peaker Keys'!$B$30))</f>
        <v>5.2104013684423913E-4</v>
      </c>
      <c r="J7407">
        <f>IF('Peaker Keys'!$B$31=1,H7407,I7407)</f>
        <v>0</v>
      </c>
    </row>
    <row r="7408" spans="1:10" x14ac:dyDescent="0.25">
      <c r="A7408">
        <v>7402</v>
      </c>
      <c r="B7408">
        <v>0</v>
      </c>
      <c r="C7408">
        <v>62.2</v>
      </c>
      <c r="D7408">
        <f>MOD(A7408-1+'Peaker Keys'!$B$7,'Peaker Keys'!$B$5)</f>
        <v>7425</v>
      </c>
      <c r="E7408">
        <f>INT(D7408/'Peaker Keys'!$B$6)+1</f>
        <v>310</v>
      </c>
      <c r="F7408">
        <f>MOD(D7408,'Peaker Keys'!$B$6)</f>
        <v>9</v>
      </c>
      <c r="G7408" t="str">
        <f>VLOOKUP(E7408,Clustering!$A$6:$B$370,2,FALSE)</f>
        <v>Winter Peak</v>
      </c>
      <c r="H7408">
        <f>IF('Peaker Keys'!$B$29&gt;0,MAX(0,MIN('Peaker Keys'!$B$10,B7408/'Peaker Keys'!$B$29)),0)</f>
        <v>0</v>
      </c>
      <c r="I7408">
        <f>MAX(0,MIN('Peaker Keys'!$B$10,C7408/'Peaker Keys'!$B$30))</f>
        <v>5.2104013684423913E-4</v>
      </c>
      <c r="J7408">
        <f>IF('Peaker Keys'!$B$31=1,H7408,I7408)</f>
        <v>0</v>
      </c>
    </row>
    <row r="7409" spans="1:10" x14ac:dyDescent="0.25">
      <c r="A7409">
        <v>7403</v>
      </c>
      <c r="B7409">
        <v>0</v>
      </c>
      <c r="C7409">
        <v>62.2</v>
      </c>
      <c r="D7409">
        <f>MOD(A7409-1+'Peaker Keys'!$B$7,'Peaker Keys'!$B$5)</f>
        <v>7426</v>
      </c>
      <c r="E7409">
        <f>INT(D7409/'Peaker Keys'!$B$6)+1</f>
        <v>310</v>
      </c>
      <c r="F7409">
        <f>MOD(D7409,'Peaker Keys'!$B$6)</f>
        <v>10</v>
      </c>
      <c r="G7409" t="str">
        <f>VLOOKUP(E7409,Clustering!$A$6:$B$370,2,FALSE)</f>
        <v>Winter Peak</v>
      </c>
      <c r="H7409">
        <f>IF('Peaker Keys'!$B$29&gt;0,MAX(0,MIN('Peaker Keys'!$B$10,B7409/'Peaker Keys'!$B$29)),0)</f>
        <v>0</v>
      </c>
      <c r="I7409">
        <f>MAX(0,MIN('Peaker Keys'!$B$10,C7409/'Peaker Keys'!$B$30))</f>
        <v>5.2104013684423913E-4</v>
      </c>
      <c r="J7409">
        <f>IF('Peaker Keys'!$B$31=1,H7409,I7409)</f>
        <v>0</v>
      </c>
    </row>
    <row r="7410" spans="1:10" x14ac:dyDescent="0.25">
      <c r="A7410">
        <v>7404</v>
      </c>
      <c r="B7410">
        <v>0</v>
      </c>
      <c r="C7410">
        <v>62.2</v>
      </c>
      <c r="D7410">
        <f>MOD(A7410-1+'Peaker Keys'!$B$7,'Peaker Keys'!$B$5)</f>
        <v>7427</v>
      </c>
      <c r="E7410">
        <f>INT(D7410/'Peaker Keys'!$B$6)+1</f>
        <v>310</v>
      </c>
      <c r="F7410">
        <f>MOD(D7410,'Peaker Keys'!$B$6)</f>
        <v>11</v>
      </c>
      <c r="G7410" t="str">
        <f>VLOOKUP(E7410,Clustering!$A$6:$B$370,2,FALSE)</f>
        <v>Winter Peak</v>
      </c>
      <c r="H7410">
        <f>IF('Peaker Keys'!$B$29&gt;0,MAX(0,MIN('Peaker Keys'!$B$10,B7410/'Peaker Keys'!$B$29)),0)</f>
        <v>0</v>
      </c>
      <c r="I7410">
        <f>MAX(0,MIN('Peaker Keys'!$B$10,C7410/'Peaker Keys'!$B$30))</f>
        <v>5.2104013684423913E-4</v>
      </c>
      <c r="J7410">
        <f>IF('Peaker Keys'!$B$31=1,H7410,I7410)</f>
        <v>0</v>
      </c>
    </row>
    <row r="7411" spans="1:10" x14ac:dyDescent="0.25">
      <c r="A7411">
        <v>7405</v>
      </c>
      <c r="B7411">
        <v>0</v>
      </c>
      <c r="C7411">
        <v>62.2</v>
      </c>
      <c r="D7411">
        <f>MOD(A7411-1+'Peaker Keys'!$B$7,'Peaker Keys'!$B$5)</f>
        <v>7428</v>
      </c>
      <c r="E7411">
        <f>INT(D7411/'Peaker Keys'!$B$6)+1</f>
        <v>310</v>
      </c>
      <c r="F7411">
        <f>MOD(D7411,'Peaker Keys'!$B$6)</f>
        <v>12</v>
      </c>
      <c r="G7411" t="str">
        <f>VLOOKUP(E7411,Clustering!$A$6:$B$370,2,FALSE)</f>
        <v>Winter Peak</v>
      </c>
      <c r="H7411">
        <f>IF('Peaker Keys'!$B$29&gt;0,MAX(0,MIN('Peaker Keys'!$B$10,B7411/'Peaker Keys'!$B$29)),0)</f>
        <v>0</v>
      </c>
      <c r="I7411">
        <f>MAX(0,MIN('Peaker Keys'!$B$10,C7411/'Peaker Keys'!$B$30))</f>
        <v>5.2104013684423913E-4</v>
      </c>
      <c r="J7411">
        <f>IF('Peaker Keys'!$B$31=1,H7411,I7411)</f>
        <v>0</v>
      </c>
    </row>
    <row r="7412" spans="1:10" x14ac:dyDescent="0.25">
      <c r="A7412">
        <v>7406</v>
      </c>
      <c r="B7412">
        <v>0</v>
      </c>
      <c r="C7412">
        <v>62.2</v>
      </c>
      <c r="D7412">
        <f>MOD(A7412-1+'Peaker Keys'!$B$7,'Peaker Keys'!$B$5)</f>
        <v>7429</v>
      </c>
      <c r="E7412">
        <f>INT(D7412/'Peaker Keys'!$B$6)+1</f>
        <v>310</v>
      </c>
      <c r="F7412">
        <f>MOD(D7412,'Peaker Keys'!$B$6)</f>
        <v>13</v>
      </c>
      <c r="G7412" t="str">
        <f>VLOOKUP(E7412,Clustering!$A$6:$B$370,2,FALSE)</f>
        <v>Winter Peak</v>
      </c>
      <c r="H7412">
        <f>IF('Peaker Keys'!$B$29&gt;0,MAX(0,MIN('Peaker Keys'!$B$10,B7412/'Peaker Keys'!$B$29)),0)</f>
        <v>0</v>
      </c>
      <c r="I7412">
        <f>MAX(0,MIN('Peaker Keys'!$B$10,C7412/'Peaker Keys'!$B$30))</f>
        <v>5.2104013684423913E-4</v>
      </c>
      <c r="J7412">
        <f>IF('Peaker Keys'!$B$31=1,H7412,I7412)</f>
        <v>0</v>
      </c>
    </row>
    <row r="7413" spans="1:10" x14ac:dyDescent="0.25">
      <c r="A7413">
        <v>7407</v>
      </c>
      <c r="B7413">
        <v>0</v>
      </c>
      <c r="C7413">
        <v>62.2</v>
      </c>
      <c r="D7413">
        <f>MOD(A7413-1+'Peaker Keys'!$B$7,'Peaker Keys'!$B$5)</f>
        <v>7430</v>
      </c>
      <c r="E7413">
        <f>INT(D7413/'Peaker Keys'!$B$6)+1</f>
        <v>310</v>
      </c>
      <c r="F7413">
        <f>MOD(D7413,'Peaker Keys'!$B$6)</f>
        <v>14</v>
      </c>
      <c r="G7413" t="str">
        <f>VLOOKUP(E7413,Clustering!$A$6:$B$370,2,FALSE)</f>
        <v>Winter Peak</v>
      </c>
      <c r="H7413">
        <f>IF('Peaker Keys'!$B$29&gt;0,MAX(0,MIN('Peaker Keys'!$B$10,B7413/'Peaker Keys'!$B$29)),0)</f>
        <v>0</v>
      </c>
      <c r="I7413">
        <f>MAX(0,MIN('Peaker Keys'!$B$10,C7413/'Peaker Keys'!$B$30))</f>
        <v>5.2104013684423913E-4</v>
      </c>
      <c r="J7413">
        <f>IF('Peaker Keys'!$B$31=1,H7413,I7413)</f>
        <v>0</v>
      </c>
    </row>
    <row r="7414" spans="1:10" x14ac:dyDescent="0.25">
      <c r="A7414">
        <v>7408</v>
      </c>
      <c r="B7414">
        <v>0</v>
      </c>
      <c r="C7414">
        <v>62.2</v>
      </c>
      <c r="D7414">
        <f>MOD(A7414-1+'Peaker Keys'!$B$7,'Peaker Keys'!$B$5)</f>
        <v>7431</v>
      </c>
      <c r="E7414">
        <f>INT(D7414/'Peaker Keys'!$B$6)+1</f>
        <v>310</v>
      </c>
      <c r="F7414">
        <f>MOD(D7414,'Peaker Keys'!$B$6)</f>
        <v>15</v>
      </c>
      <c r="G7414" t="str">
        <f>VLOOKUP(E7414,Clustering!$A$6:$B$370,2,FALSE)</f>
        <v>Winter Peak</v>
      </c>
      <c r="H7414">
        <f>IF('Peaker Keys'!$B$29&gt;0,MAX(0,MIN('Peaker Keys'!$B$10,B7414/'Peaker Keys'!$B$29)),0)</f>
        <v>0</v>
      </c>
      <c r="I7414">
        <f>MAX(0,MIN('Peaker Keys'!$B$10,C7414/'Peaker Keys'!$B$30))</f>
        <v>5.2104013684423913E-4</v>
      </c>
      <c r="J7414">
        <f>IF('Peaker Keys'!$B$31=1,H7414,I7414)</f>
        <v>0</v>
      </c>
    </row>
    <row r="7415" spans="1:10" x14ac:dyDescent="0.25">
      <c r="A7415">
        <v>7409</v>
      </c>
      <c r="B7415">
        <v>0</v>
      </c>
      <c r="C7415">
        <v>169.7</v>
      </c>
      <c r="D7415">
        <f>MOD(A7415-1+'Peaker Keys'!$B$7,'Peaker Keys'!$B$5)</f>
        <v>7432</v>
      </c>
      <c r="E7415">
        <f>INT(D7415/'Peaker Keys'!$B$6)+1</f>
        <v>310</v>
      </c>
      <c r="F7415">
        <f>MOD(D7415,'Peaker Keys'!$B$6)</f>
        <v>16</v>
      </c>
      <c r="G7415" t="str">
        <f>VLOOKUP(E7415,Clustering!$A$6:$B$370,2,FALSE)</f>
        <v>Winter Peak</v>
      </c>
      <c r="H7415">
        <f>IF('Peaker Keys'!$B$29&gt;0,MAX(0,MIN('Peaker Keys'!$B$10,B7415/'Peaker Keys'!$B$29)),0)</f>
        <v>0</v>
      </c>
      <c r="I7415">
        <f>MAX(0,MIN('Peaker Keys'!$B$10,C7415/'Peaker Keys'!$B$30))</f>
        <v>1.421551627370858E-3</v>
      </c>
      <c r="J7415">
        <f>IF('Peaker Keys'!$B$31=1,H7415,I7415)</f>
        <v>0</v>
      </c>
    </row>
    <row r="7416" spans="1:10" x14ac:dyDescent="0.25">
      <c r="A7416">
        <v>7410</v>
      </c>
      <c r="B7416">
        <v>0</v>
      </c>
      <c r="C7416">
        <v>190.9</v>
      </c>
      <c r="D7416">
        <f>MOD(A7416-1+'Peaker Keys'!$B$7,'Peaker Keys'!$B$5)</f>
        <v>7433</v>
      </c>
      <c r="E7416">
        <f>INT(D7416/'Peaker Keys'!$B$6)+1</f>
        <v>310</v>
      </c>
      <c r="F7416">
        <f>MOD(D7416,'Peaker Keys'!$B$6)</f>
        <v>17</v>
      </c>
      <c r="G7416" t="str">
        <f>VLOOKUP(E7416,Clustering!$A$6:$B$370,2,FALSE)</f>
        <v>Winter Peak</v>
      </c>
      <c r="H7416">
        <f>IF('Peaker Keys'!$B$29&gt;0,MAX(0,MIN('Peaker Keys'!$B$10,B7416/'Peaker Keys'!$B$29)),0)</f>
        <v>0</v>
      </c>
      <c r="I7416">
        <f>MAX(0,MIN('Peaker Keys'!$B$10,C7416/'Peaker Keys'!$B$30))</f>
        <v>1.5991408701537821E-3</v>
      </c>
      <c r="J7416">
        <f>IF('Peaker Keys'!$B$31=1,H7416,I7416)</f>
        <v>0</v>
      </c>
    </row>
    <row r="7417" spans="1:10" x14ac:dyDescent="0.25">
      <c r="A7417">
        <v>7411</v>
      </c>
      <c r="B7417">
        <v>0</v>
      </c>
      <c r="C7417">
        <v>1877.6</v>
      </c>
      <c r="D7417">
        <f>MOD(A7417-1+'Peaker Keys'!$B$7,'Peaker Keys'!$B$5)</f>
        <v>7434</v>
      </c>
      <c r="E7417">
        <f>INT(D7417/'Peaker Keys'!$B$6)+1</f>
        <v>310</v>
      </c>
      <c r="F7417">
        <f>MOD(D7417,'Peaker Keys'!$B$6)</f>
        <v>18</v>
      </c>
      <c r="G7417" t="str">
        <f>VLOOKUP(E7417,Clustering!$A$6:$B$370,2,FALSE)</f>
        <v>Winter Peak</v>
      </c>
      <c r="H7417">
        <f>IF('Peaker Keys'!$B$29&gt;0,MAX(0,MIN('Peaker Keys'!$B$10,B7417/'Peaker Keys'!$B$29)),0)</f>
        <v>0</v>
      </c>
      <c r="I7417">
        <f>MAX(0,MIN('Peaker Keys'!$B$10,C7417/'Peaker Keys'!$B$30))</f>
        <v>1.5728375577793302E-2</v>
      </c>
      <c r="J7417">
        <f>IF('Peaker Keys'!$B$31=1,H7417,I7417)</f>
        <v>0</v>
      </c>
    </row>
    <row r="7418" spans="1:10" x14ac:dyDescent="0.25">
      <c r="A7418">
        <v>7412</v>
      </c>
      <c r="B7418">
        <v>0</v>
      </c>
      <c r="C7418">
        <v>1877.6</v>
      </c>
      <c r="D7418">
        <f>MOD(A7418-1+'Peaker Keys'!$B$7,'Peaker Keys'!$B$5)</f>
        <v>7435</v>
      </c>
      <c r="E7418">
        <f>INT(D7418/'Peaker Keys'!$B$6)+1</f>
        <v>310</v>
      </c>
      <c r="F7418">
        <f>MOD(D7418,'Peaker Keys'!$B$6)</f>
        <v>19</v>
      </c>
      <c r="G7418" t="str">
        <f>VLOOKUP(E7418,Clustering!$A$6:$B$370,2,FALSE)</f>
        <v>Winter Peak</v>
      </c>
      <c r="H7418">
        <f>IF('Peaker Keys'!$B$29&gt;0,MAX(0,MIN('Peaker Keys'!$B$10,B7418/'Peaker Keys'!$B$29)),0)</f>
        <v>0</v>
      </c>
      <c r="I7418">
        <f>MAX(0,MIN('Peaker Keys'!$B$10,C7418/'Peaker Keys'!$B$30))</f>
        <v>1.5728375577793302E-2</v>
      </c>
      <c r="J7418">
        <f>IF('Peaker Keys'!$B$31=1,H7418,I7418)</f>
        <v>0</v>
      </c>
    </row>
    <row r="7419" spans="1:10" x14ac:dyDescent="0.25">
      <c r="A7419">
        <v>7413</v>
      </c>
      <c r="B7419">
        <v>0</v>
      </c>
      <c r="C7419">
        <v>1589.6</v>
      </c>
      <c r="D7419">
        <f>MOD(A7419-1+'Peaker Keys'!$B$7,'Peaker Keys'!$B$5)</f>
        <v>7436</v>
      </c>
      <c r="E7419">
        <f>INT(D7419/'Peaker Keys'!$B$6)+1</f>
        <v>310</v>
      </c>
      <c r="F7419">
        <f>MOD(D7419,'Peaker Keys'!$B$6)</f>
        <v>20</v>
      </c>
      <c r="G7419" t="str">
        <f>VLOOKUP(E7419,Clustering!$A$6:$B$370,2,FALSE)</f>
        <v>Winter Peak</v>
      </c>
      <c r="H7419">
        <f>IF('Peaker Keys'!$B$29&gt;0,MAX(0,MIN('Peaker Keys'!$B$10,B7419/'Peaker Keys'!$B$29)),0)</f>
        <v>0</v>
      </c>
      <c r="I7419">
        <f>MAX(0,MIN('Peaker Keys'!$B$10,C7419/'Peaker Keys'!$B$30))</f>
        <v>1.3315842468289429E-2</v>
      </c>
      <c r="J7419">
        <f>IF('Peaker Keys'!$B$31=1,H7419,I7419)</f>
        <v>0</v>
      </c>
    </row>
    <row r="7420" spans="1:10" x14ac:dyDescent="0.25">
      <c r="A7420">
        <v>7414</v>
      </c>
      <c r="B7420">
        <v>0</v>
      </c>
      <c r="C7420">
        <v>190.9</v>
      </c>
      <c r="D7420">
        <f>MOD(A7420-1+'Peaker Keys'!$B$7,'Peaker Keys'!$B$5)</f>
        <v>7437</v>
      </c>
      <c r="E7420">
        <f>INT(D7420/'Peaker Keys'!$B$6)+1</f>
        <v>310</v>
      </c>
      <c r="F7420">
        <f>MOD(D7420,'Peaker Keys'!$B$6)</f>
        <v>21</v>
      </c>
      <c r="G7420" t="str">
        <f>VLOOKUP(E7420,Clustering!$A$6:$B$370,2,FALSE)</f>
        <v>Winter Peak</v>
      </c>
      <c r="H7420">
        <f>IF('Peaker Keys'!$B$29&gt;0,MAX(0,MIN('Peaker Keys'!$B$10,B7420/'Peaker Keys'!$B$29)),0)</f>
        <v>0</v>
      </c>
      <c r="I7420">
        <f>MAX(0,MIN('Peaker Keys'!$B$10,C7420/'Peaker Keys'!$B$30))</f>
        <v>1.5991408701537821E-3</v>
      </c>
      <c r="J7420">
        <f>IF('Peaker Keys'!$B$31=1,H7420,I7420)</f>
        <v>0</v>
      </c>
    </row>
    <row r="7421" spans="1:10" x14ac:dyDescent="0.25">
      <c r="A7421">
        <v>7415</v>
      </c>
      <c r="B7421">
        <v>0</v>
      </c>
      <c r="C7421">
        <v>190.9</v>
      </c>
      <c r="D7421">
        <f>MOD(A7421-1+'Peaker Keys'!$B$7,'Peaker Keys'!$B$5)</f>
        <v>7438</v>
      </c>
      <c r="E7421">
        <f>INT(D7421/'Peaker Keys'!$B$6)+1</f>
        <v>310</v>
      </c>
      <c r="F7421">
        <f>MOD(D7421,'Peaker Keys'!$B$6)</f>
        <v>22</v>
      </c>
      <c r="G7421" t="str">
        <f>VLOOKUP(E7421,Clustering!$A$6:$B$370,2,FALSE)</f>
        <v>Winter Peak</v>
      </c>
      <c r="H7421">
        <f>IF('Peaker Keys'!$B$29&gt;0,MAX(0,MIN('Peaker Keys'!$B$10,B7421/'Peaker Keys'!$B$29)),0)</f>
        <v>0</v>
      </c>
      <c r="I7421">
        <f>MAX(0,MIN('Peaker Keys'!$B$10,C7421/'Peaker Keys'!$B$30))</f>
        <v>1.5991408701537821E-3</v>
      </c>
      <c r="J7421">
        <f>IF('Peaker Keys'!$B$31=1,H7421,I7421)</f>
        <v>0</v>
      </c>
    </row>
    <row r="7422" spans="1:10" x14ac:dyDescent="0.25">
      <c r="A7422">
        <v>7416</v>
      </c>
      <c r="B7422">
        <v>0</v>
      </c>
      <c r="C7422">
        <v>190.9</v>
      </c>
      <c r="D7422">
        <f>MOD(A7422-1+'Peaker Keys'!$B$7,'Peaker Keys'!$B$5)</f>
        <v>7439</v>
      </c>
      <c r="E7422">
        <f>INT(D7422/'Peaker Keys'!$B$6)+1</f>
        <v>310</v>
      </c>
      <c r="F7422">
        <f>MOD(D7422,'Peaker Keys'!$B$6)</f>
        <v>23</v>
      </c>
      <c r="G7422" t="str">
        <f>VLOOKUP(E7422,Clustering!$A$6:$B$370,2,FALSE)</f>
        <v>Winter Peak</v>
      </c>
      <c r="H7422">
        <f>IF('Peaker Keys'!$B$29&gt;0,MAX(0,MIN('Peaker Keys'!$B$10,B7422/'Peaker Keys'!$B$29)),0)</f>
        <v>0</v>
      </c>
      <c r="I7422">
        <f>MAX(0,MIN('Peaker Keys'!$B$10,C7422/'Peaker Keys'!$B$30))</f>
        <v>1.5991408701537821E-3</v>
      </c>
      <c r="J7422">
        <f>IF('Peaker Keys'!$B$31=1,H7422,I7422)</f>
        <v>0</v>
      </c>
    </row>
    <row r="7423" spans="1:10" x14ac:dyDescent="0.25">
      <c r="A7423">
        <v>7417</v>
      </c>
      <c r="B7423">
        <v>0</v>
      </c>
      <c r="C7423">
        <v>127.3</v>
      </c>
      <c r="D7423">
        <f>MOD(A7423-1+'Peaker Keys'!$B$7,'Peaker Keys'!$B$5)</f>
        <v>7440</v>
      </c>
      <c r="E7423">
        <f>INT(D7423/'Peaker Keys'!$B$6)+1</f>
        <v>311</v>
      </c>
      <c r="F7423">
        <f>MOD(D7423,'Peaker Keys'!$B$6)</f>
        <v>0</v>
      </c>
      <c r="G7423" t="str">
        <f>VLOOKUP(E7423,Clustering!$A$6:$B$370,2,FALSE)</f>
        <v>Summer</v>
      </c>
      <c r="H7423">
        <f>IF('Peaker Keys'!$B$29&gt;0,MAX(0,MIN('Peaker Keys'!$B$10,B7423/'Peaker Keys'!$B$29)),0)</f>
        <v>0</v>
      </c>
      <c r="I7423">
        <f>MAX(0,MIN('Peaker Keys'!$B$10,C7423/'Peaker Keys'!$B$30))</f>
        <v>1.0663731418050102E-3</v>
      </c>
      <c r="J7423">
        <f>IF('Peaker Keys'!$B$31=1,H7423,I7423)</f>
        <v>0</v>
      </c>
    </row>
    <row r="7424" spans="1:10" x14ac:dyDescent="0.25">
      <c r="A7424">
        <v>7418</v>
      </c>
      <c r="B7424">
        <v>0</v>
      </c>
      <c r="C7424">
        <v>127.3</v>
      </c>
      <c r="D7424">
        <f>MOD(A7424-1+'Peaker Keys'!$B$7,'Peaker Keys'!$B$5)</f>
        <v>7441</v>
      </c>
      <c r="E7424">
        <f>INT(D7424/'Peaker Keys'!$B$6)+1</f>
        <v>311</v>
      </c>
      <c r="F7424">
        <f>MOD(D7424,'Peaker Keys'!$B$6)</f>
        <v>1</v>
      </c>
      <c r="G7424" t="str">
        <f>VLOOKUP(E7424,Clustering!$A$6:$B$370,2,FALSE)</f>
        <v>Summer</v>
      </c>
      <c r="H7424">
        <f>IF('Peaker Keys'!$B$29&gt;0,MAX(0,MIN('Peaker Keys'!$B$10,B7424/'Peaker Keys'!$B$29)),0)</f>
        <v>0</v>
      </c>
      <c r="I7424">
        <f>MAX(0,MIN('Peaker Keys'!$B$10,C7424/'Peaker Keys'!$B$30))</f>
        <v>1.0663731418050102E-3</v>
      </c>
      <c r="J7424">
        <f>IF('Peaker Keys'!$B$31=1,H7424,I7424)</f>
        <v>0</v>
      </c>
    </row>
    <row r="7425" spans="1:10" x14ac:dyDescent="0.25">
      <c r="A7425">
        <v>7419</v>
      </c>
      <c r="B7425">
        <v>0</v>
      </c>
      <c r="C7425">
        <v>127.3</v>
      </c>
      <c r="D7425">
        <f>MOD(A7425-1+'Peaker Keys'!$B$7,'Peaker Keys'!$B$5)</f>
        <v>7442</v>
      </c>
      <c r="E7425">
        <f>INT(D7425/'Peaker Keys'!$B$6)+1</f>
        <v>311</v>
      </c>
      <c r="F7425">
        <f>MOD(D7425,'Peaker Keys'!$B$6)</f>
        <v>2</v>
      </c>
      <c r="G7425" t="str">
        <f>VLOOKUP(E7425,Clustering!$A$6:$B$370,2,FALSE)</f>
        <v>Summer</v>
      </c>
      <c r="H7425">
        <f>IF('Peaker Keys'!$B$29&gt;0,MAX(0,MIN('Peaker Keys'!$B$10,B7425/'Peaker Keys'!$B$29)),0)</f>
        <v>0</v>
      </c>
      <c r="I7425">
        <f>MAX(0,MIN('Peaker Keys'!$B$10,C7425/'Peaker Keys'!$B$30))</f>
        <v>1.0663731418050102E-3</v>
      </c>
      <c r="J7425">
        <f>IF('Peaker Keys'!$B$31=1,H7425,I7425)</f>
        <v>0</v>
      </c>
    </row>
    <row r="7426" spans="1:10" x14ac:dyDescent="0.25">
      <c r="A7426">
        <v>7420</v>
      </c>
      <c r="B7426">
        <v>0</v>
      </c>
      <c r="C7426">
        <v>127.3</v>
      </c>
      <c r="D7426">
        <f>MOD(A7426-1+'Peaker Keys'!$B$7,'Peaker Keys'!$B$5)</f>
        <v>7443</v>
      </c>
      <c r="E7426">
        <f>INT(D7426/'Peaker Keys'!$B$6)+1</f>
        <v>311</v>
      </c>
      <c r="F7426">
        <f>MOD(D7426,'Peaker Keys'!$B$6)</f>
        <v>3</v>
      </c>
      <c r="G7426" t="str">
        <f>VLOOKUP(E7426,Clustering!$A$6:$B$370,2,FALSE)</f>
        <v>Summer</v>
      </c>
      <c r="H7426">
        <f>IF('Peaker Keys'!$B$29&gt;0,MAX(0,MIN('Peaker Keys'!$B$10,B7426/'Peaker Keys'!$B$29)),0)</f>
        <v>0</v>
      </c>
      <c r="I7426">
        <f>MAX(0,MIN('Peaker Keys'!$B$10,C7426/'Peaker Keys'!$B$30))</f>
        <v>1.0663731418050102E-3</v>
      </c>
      <c r="J7426">
        <f>IF('Peaker Keys'!$B$31=1,H7426,I7426)</f>
        <v>0</v>
      </c>
    </row>
    <row r="7427" spans="1:10" x14ac:dyDescent="0.25">
      <c r="A7427">
        <v>7421</v>
      </c>
      <c r="B7427">
        <v>0</v>
      </c>
      <c r="C7427">
        <v>127.3</v>
      </c>
      <c r="D7427">
        <f>MOD(A7427-1+'Peaker Keys'!$B$7,'Peaker Keys'!$B$5)</f>
        <v>7444</v>
      </c>
      <c r="E7427">
        <f>INT(D7427/'Peaker Keys'!$B$6)+1</f>
        <v>311</v>
      </c>
      <c r="F7427">
        <f>MOD(D7427,'Peaker Keys'!$B$6)</f>
        <v>4</v>
      </c>
      <c r="G7427" t="str">
        <f>VLOOKUP(E7427,Clustering!$A$6:$B$370,2,FALSE)</f>
        <v>Summer</v>
      </c>
      <c r="H7427">
        <f>IF('Peaker Keys'!$B$29&gt;0,MAX(0,MIN('Peaker Keys'!$B$10,B7427/'Peaker Keys'!$B$29)),0)</f>
        <v>0</v>
      </c>
      <c r="I7427">
        <f>MAX(0,MIN('Peaker Keys'!$B$10,C7427/'Peaker Keys'!$B$30))</f>
        <v>1.0663731418050102E-3</v>
      </c>
      <c r="J7427">
        <f>IF('Peaker Keys'!$B$31=1,H7427,I7427)</f>
        <v>0</v>
      </c>
    </row>
    <row r="7428" spans="1:10" x14ac:dyDescent="0.25">
      <c r="A7428">
        <v>7422</v>
      </c>
      <c r="B7428">
        <v>0</v>
      </c>
      <c r="C7428">
        <v>127.3</v>
      </c>
      <c r="D7428">
        <f>MOD(A7428-1+'Peaker Keys'!$B$7,'Peaker Keys'!$B$5)</f>
        <v>7445</v>
      </c>
      <c r="E7428">
        <f>INT(D7428/'Peaker Keys'!$B$6)+1</f>
        <v>311</v>
      </c>
      <c r="F7428">
        <f>MOD(D7428,'Peaker Keys'!$B$6)</f>
        <v>5</v>
      </c>
      <c r="G7428" t="str">
        <f>VLOOKUP(E7428,Clustering!$A$6:$B$370,2,FALSE)</f>
        <v>Summer</v>
      </c>
      <c r="H7428">
        <f>IF('Peaker Keys'!$B$29&gt;0,MAX(0,MIN('Peaker Keys'!$B$10,B7428/'Peaker Keys'!$B$29)),0)</f>
        <v>0</v>
      </c>
      <c r="I7428">
        <f>MAX(0,MIN('Peaker Keys'!$B$10,C7428/'Peaker Keys'!$B$30))</f>
        <v>1.0663731418050102E-3</v>
      </c>
      <c r="J7428">
        <f>IF('Peaker Keys'!$B$31=1,H7428,I7428)</f>
        <v>0</v>
      </c>
    </row>
    <row r="7429" spans="1:10" x14ac:dyDescent="0.25">
      <c r="A7429">
        <v>7423</v>
      </c>
      <c r="B7429">
        <v>0</v>
      </c>
      <c r="C7429">
        <v>127.3</v>
      </c>
      <c r="D7429">
        <f>MOD(A7429-1+'Peaker Keys'!$B$7,'Peaker Keys'!$B$5)</f>
        <v>7446</v>
      </c>
      <c r="E7429">
        <f>INT(D7429/'Peaker Keys'!$B$6)+1</f>
        <v>311</v>
      </c>
      <c r="F7429">
        <f>MOD(D7429,'Peaker Keys'!$B$6)</f>
        <v>6</v>
      </c>
      <c r="G7429" t="str">
        <f>VLOOKUP(E7429,Clustering!$A$6:$B$370,2,FALSE)</f>
        <v>Summer</v>
      </c>
      <c r="H7429">
        <f>IF('Peaker Keys'!$B$29&gt;0,MAX(0,MIN('Peaker Keys'!$B$10,B7429/'Peaker Keys'!$B$29)),0)</f>
        <v>0</v>
      </c>
      <c r="I7429">
        <f>MAX(0,MIN('Peaker Keys'!$B$10,C7429/'Peaker Keys'!$B$30))</f>
        <v>1.0663731418050102E-3</v>
      </c>
      <c r="J7429">
        <f>IF('Peaker Keys'!$B$31=1,H7429,I7429)</f>
        <v>0</v>
      </c>
    </row>
    <row r="7430" spans="1:10" x14ac:dyDescent="0.25">
      <c r="A7430">
        <v>7424</v>
      </c>
      <c r="B7430">
        <v>0</v>
      </c>
      <c r="C7430">
        <v>127.3</v>
      </c>
      <c r="D7430">
        <f>MOD(A7430-1+'Peaker Keys'!$B$7,'Peaker Keys'!$B$5)</f>
        <v>7447</v>
      </c>
      <c r="E7430">
        <f>INT(D7430/'Peaker Keys'!$B$6)+1</f>
        <v>311</v>
      </c>
      <c r="F7430">
        <f>MOD(D7430,'Peaker Keys'!$B$6)</f>
        <v>7</v>
      </c>
      <c r="G7430" t="str">
        <f>VLOOKUP(E7430,Clustering!$A$6:$B$370,2,FALSE)</f>
        <v>Summer</v>
      </c>
      <c r="H7430">
        <f>IF('Peaker Keys'!$B$29&gt;0,MAX(0,MIN('Peaker Keys'!$B$10,B7430/'Peaker Keys'!$B$29)),0)</f>
        <v>0</v>
      </c>
      <c r="I7430">
        <f>MAX(0,MIN('Peaker Keys'!$B$10,C7430/'Peaker Keys'!$B$30))</f>
        <v>1.0663731418050102E-3</v>
      </c>
      <c r="J7430">
        <f>IF('Peaker Keys'!$B$31=1,H7430,I7430)</f>
        <v>0</v>
      </c>
    </row>
    <row r="7431" spans="1:10" x14ac:dyDescent="0.25">
      <c r="A7431">
        <v>7425</v>
      </c>
      <c r="B7431">
        <v>0</v>
      </c>
      <c r="C7431">
        <v>127.3</v>
      </c>
      <c r="D7431">
        <f>MOD(A7431-1+'Peaker Keys'!$B$7,'Peaker Keys'!$B$5)</f>
        <v>7448</v>
      </c>
      <c r="E7431">
        <f>INT(D7431/'Peaker Keys'!$B$6)+1</f>
        <v>311</v>
      </c>
      <c r="F7431">
        <f>MOD(D7431,'Peaker Keys'!$B$6)</f>
        <v>8</v>
      </c>
      <c r="G7431" t="str">
        <f>VLOOKUP(E7431,Clustering!$A$6:$B$370,2,FALSE)</f>
        <v>Summer</v>
      </c>
      <c r="H7431">
        <f>IF('Peaker Keys'!$B$29&gt;0,MAX(0,MIN('Peaker Keys'!$B$10,B7431/'Peaker Keys'!$B$29)),0)</f>
        <v>0</v>
      </c>
      <c r="I7431">
        <f>MAX(0,MIN('Peaker Keys'!$B$10,C7431/'Peaker Keys'!$B$30))</f>
        <v>1.0663731418050102E-3</v>
      </c>
      <c r="J7431">
        <f>IF('Peaker Keys'!$B$31=1,H7431,I7431)</f>
        <v>0</v>
      </c>
    </row>
    <row r="7432" spans="1:10" x14ac:dyDescent="0.25">
      <c r="A7432">
        <v>7426</v>
      </c>
      <c r="B7432">
        <v>0</v>
      </c>
      <c r="C7432">
        <v>127.3</v>
      </c>
      <c r="D7432">
        <f>MOD(A7432-1+'Peaker Keys'!$B$7,'Peaker Keys'!$B$5)</f>
        <v>7449</v>
      </c>
      <c r="E7432">
        <f>INT(D7432/'Peaker Keys'!$B$6)+1</f>
        <v>311</v>
      </c>
      <c r="F7432">
        <f>MOD(D7432,'Peaker Keys'!$B$6)</f>
        <v>9</v>
      </c>
      <c r="G7432" t="str">
        <f>VLOOKUP(E7432,Clustering!$A$6:$B$370,2,FALSE)</f>
        <v>Summer</v>
      </c>
      <c r="H7432">
        <f>IF('Peaker Keys'!$B$29&gt;0,MAX(0,MIN('Peaker Keys'!$B$10,B7432/'Peaker Keys'!$B$29)),0)</f>
        <v>0</v>
      </c>
      <c r="I7432">
        <f>MAX(0,MIN('Peaker Keys'!$B$10,C7432/'Peaker Keys'!$B$30))</f>
        <v>1.0663731418050102E-3</v>
      </c>
      <c r="J7432">
        <f>IF('Peaker Keys'!$B$31=1,H7432,I7432)</f>
        <v>0</v>
      </c>
    </row>
    <row r="7433" spans="1:10" x14ac:dyDescent="0.25">
      <c r="A7433">
        <v>7427</v>
      </c>
      <c r="B7433">
        <v>0</v>
      </c>
      <c r="C7433">
        <v>127.3</v>
      </c>
      <c r="D7433">
        <f>MOD(A7433-1+'Peaker Keys'!$B$7,'Peaker Keys'!$B$5)</f>
        <v>7450</v>
      </c>
      <c r="E7433">
        <f>INT(D7433/'Peaker Keys'!$B$6)+1</f>
        <v>311</v>
      </c>
      <c r="F7433">
        <f>MOD(D7433,'Peaker Keys'!$B$6)</f>
        <v>10</v>
      </c>
      <c r="G7433" t="str">
        <f>VLOOKUP(E7433,Clustering!$A$6:$B$370,2,FALSE)</f>
        <v>Summer</v>
      </c>
      <c r="H7433">
        <f>IF('Peaker Keys'!$B$29&gt;0,MAX(0,MIN('Peaker Keys'!$B$10,B7433/'Peaker Keys'!$B$29)),0)</f>
        <v>0</v>
      </c>
      <c r="I7433">
        <f>MAX(0,MIN('Peaker Keys'!$B$10,C7433/'Peaker Keys'!$B$30))</f>
        <v>1.0663731418050102E-3</v>
      </c>
      <c r="J7433">
        <f>IF('Peaker Keys'!$B$31=1,H7433,I7433)</f>
        <v>0</v>
      </c>
    </row>
    <row r="7434" spans="1:10" x14ac:dyDescent="0.25">
      <c r="A7434">
        <v>7428</v>
      </c>
      <c r="B7434">
        <v>0</v>
      </c>
      <c r="C7434">
        <v>127.3</v>
      </c>
      <c r="D7434">
        <f>MOD(A7434-1+'Peaker Keys'!$B$7,'Peaker Keys'!$B$5)</f>
        <v>7451</v>
      </c>
      <c r="E7434">
        <f>INT(D7434/'Peaker Keys'!$B$6)+1</f>
        <v>311</v>
      </c>
      <c r="F7434">
        <f>MOD(D7434,'Peaker Keys'!$B$6)</f>
        <v>11</v>
      </c>
      <c r="G7434" t="str">
        <f>VLOOKUP(E7434,Clustering!$A$6:$B$370,2,FALSE)</f>
        <v>Summer</v>
      </c>
      <c r="H7434">
        <f>IF('Peaker Keys'!$B$29&gt;0,MAX(0,MIN('Peaker Keys'!$B$10,B7434/'Peaker Keys'!$B$29)),0)</f>
        <v>0</v>
      </c>
      <c r="I7434">
        <f>MAX(0,MIN('Peaker Keys'!$B$10,C7434/'Peaker Keys'!$B$30))</f>
        <v>1.0663731418050102E-3</v>
      </c>
      <c r="J7434">
        <f>IF('Peaker Keys'!$B$31=1,H7434,I7434)</f>
        <v>0</v>
      </c>
    </row>
    <row r="7435" spans="1:10" x14ac:dyDescent="0.25">
      <c r="A7435">
        <v>7429</v>
      </c>
      <c r="B7435">
        <v>0</v>
      </c>
      <c r="C7435">
        <v>127.3</v>
      </c>
      <c r="D7435">
        <f>MOD(A7435-1+'Peaker Keys'!$B$7,'Peaker Keys'!$B$5)</f>
        <v>7452</v>
      </c>
      <c r="E7435">
        <f>INT(D7435/'Peaker Keys'!$B$6)+1</f>
        <v>311</v>
      </c>
      <c r="F7435">
        <f>MOD(D7435,'Peaker Keys'!$B$6)</f>
        <v>12</v>
      </c>
      <c r="G7435" t="str">
        <f>VLOOKUP(E7435,Clustering!$A$6:$B$370,2,FALSE)</f>
        <v>Summer</v>
      </c>
      <c r="H7435">
        <f>IF('Peaker Keys'!$B$29&gt;0,MAX(0,MIN('Peaker Keys'!$B$10,B7435/'Peaker Keys'!$B$29)),0)</f>
        <v>0</v>
      </c>
      <c r="I7435">
        <f>MAX(0,MIN('Peaker Keys'!$B$10,C7435/'Peaker Keys'!$B$30))</f>
        <v>1.0663731418050102E-3</v>
      </c>
      <c r="J7435">
        <f>IF('Peaker Keys'!$B$31=1,H7435,I7435)</f>
        <v>0</v>
      </c>
    </row>
    <row r="7436" spans="1:10" x14ac:dyDescent="0.25">
      <c r="A7436">
        <v>7430</v>
      </c>
      <c r="B7436">
        <v>0</v>
      </c>
      <c r="C7436">
        <v>127.3</v>
      </c>
      <c r="D7436">
        <f>MOD(A7436-1+'Peaker Keys'!$B$7,'Peaker Keys'!$B$5)</f>
        <v>7453</v>
      </c>
      <c r="E7436">
        <f>INT(D7436/'Peaker Keys'!$B$6)+1</f>
        <v>311</v>
      </c>
      <c r="F7436">
        <f>MOD(D7436,'Peaker Keys'!$B$6)</f>
        <v>13</v>
      </c>
      <c r="G7436" t="str">
        <f>VLOOKUP(E7436,Clustering!$A$6:$B$370,2,FALSE)</f>
        <v>Summer</v>
      </c>
      <c r="H7436">
        <f>IF('Peaker Keys'!$B$29&gt;0,MAX(0,MIN('Peaker Keys'!$B$10,B7436/'Peaker Keys'!$B$29)),0)</f>
        <v>0</v>
      </c>
      <c r="I7436">
        <f>MAX(0,MIN('Peaker Keys'!$B$10,C7436/'Peaker Keys'!$B$30))</f>
        <v>1.0663731418050102E-3</v>
      </c>
      <c r="J7436">
        <f>IF('Peaker Keys'!$B$31=1,H7436,I7436)</f>
        <v>0</v>
      </c>
    </row>
    <row r="7437" spans="1:10" x14ac:dyDescent="0.25">
      <c r="A7437">
        <v>7431</v>
      </c>
      <c r="B7437">
        <v>0</v>
      </c>
      <c r="C7437">
        <v>127.3</v>
      </c>
      <c r="D7437">
        <f>MOD(A7437-1+'Peaker Keys'!$B$7,'Peaker Keys'!$B$5)</f>
        <v>7454</v>
      </c>
      <c r="E7437">
        <f>INT(D7437/'Peaker Keys'!$B$6)+1</f>
        <v>311</v>
      </c>
      <c r="F7437">
        <f>MOD(D7437,'Peaker Keys'!$B$6)</f>
        <v>14</v>
      </c>
      <c r="G7437" t="str">
        <f>VLOOKUP(E7437,Clustering!$A$6:$B$370,2,FALSE)</f>
        <v>Summer</v>
      </c>
      <c r="H7437">
        <f>IF('Peaker Keys'!$B$29&gt;0,MAX(0,MIN('Peaker Keys'!$B$10,B7437/'Peaker Keys'!$B$29)),0)</f>
        <v>0</v>
      </c>
      <c r="I7437">
        <f>MAX(0,MIN('Peaker Keys'!$B$10,C7437/'Peaker Keys'!$B$30))</f>
        <v>1.0663731418050102E-3</v>
      </c>
      <c r="J7437">
        <f>IF('Peaker Keys'!$B$31=1,H7437,I7437)</f>
        <v>0</v>
      </c>
    </row>
    <row r="7438" spans="1:10" x14ac:dyDescent="0.25">
      <c r="A7438">
        <v>7432</v>
      </c>
      <c r="B7438">
        <v>0</v>
      </c>
      <c r="C7438">
        <v>190.9</v>
      </c>
      <c r="D7438">
        <f>MOD(A7438-1+'Peaker Keys'!$B$7,'Peaker Keys'!$B$5)</f>
        <v>7455</v>
      </c>
      <c r="E7438">
        <f>INT(D7438/'Peaker Keys'!$B$6)+1</f>
        <v>311</v>
      </c>
      <c r="F7438">
        <f>MOD(D7438,'Peaker Keys'!$B$6)</f>
        <v>15</v>
      </c>
      <c r="G7438" t="str">
        <f>VLOOKUP(E7438,Clustering!$A$6:$B$370,2,FALSE)</f>
        <v>Summer</v>
      </c>
      <c r="H7438">
        <f>IF('Peaker Keys'!$B$29&gt;0,MAX(0,MIN('Peaker Keys'!$B$10,B7438/'Peaker Keys'!$B$29)),0)</f>
        <v>0</v>
      </c>
      <c r="I7438">
        <f>MAX(0,MIN('Peaker Keys'!$B$10,C7438/'Peaker Keys'!$B$30))</f>
        <v>1.5991408701537821E-3</v>
      </c>
      <c r="J7438">
        <f>IF('Peaker Keys'!$B$31=1,H7438,I7438)</f>
        <v>0</v>
      </c>
    </row>
    <row r="7439" spans="1:10" x14ac:dyDescent="0.25">
      <c r="A7439">
        <v>7433</v>
      </c>
      <c r="B7439">
        <v>0</v>
      </c>
      <c r="C7439">
        <v>190.9</v>
      </c>
      <c r="D7439">
        <f>MOD(A7439-1+'Peaker Keys'!$B$7,'Peaker Keys'!$B$5)</f>
        <v>7456</v>
      </c>
      <c r="E7439">
        <f>INT(D7439/'Peaker Keys'!$B$6)+1</f>
        <v>311</v>
      </c>
      <c r="F7439">
        <f>MOD(D7439,'Peaker Keys'!$B$6)</f>
        <v>16</v>
      </c>
      <c r="G7439" t="str">
        <f>VLOOKUP(E7439,Clustering!$A$6:$B$370,2,FALSE)</f>
        <v>Summer</v>
      </c>
      <c r="H7439">
        <f>IF('Peaker Keys'!$B$29&gt;0,MAX(0,MIN('Peaker Keys'!$B$10,B7439/'Peaker Keys'!$B$29)),0)</f>
        <v>0</v>
      </c>
      <c r="I7439">
        <f>MAX(0,MIN('Peaker Keys'!$B$10,C7439/'Peaker Keys'!$B$30))</f>
        <v>1.5991408701537821E-3</v>
      </c>
      <c r="J7439">
        <f>IF('Peaker Keys'!$B$31=1,H7439,I7439)</f>
        <v>0</v>
      </c>
    </row>
    <row r="7440" spans="1:10" x14ac:dyDescent="0.25">
      <c r="A7440">
        <v>7434</v>
      </c>
      <c r="B7440">
        <v>0</v>
      </c>
      <c r="C7440">
        <v>1498.1</v>
      </c>
      <c r="D7440">
        <f>MOD(A7440-1+'Peaker Keys'!$B$7,'Peaker Keys'!$B$5)</f>
        <v>7457</v>
      </c>
      <c r="E7440">
        <f>INT(D7440/'Peaker Keys'!$B$6)+1</f>
        <v>311</v>
      </c>
      <c r="F7440">
        <f>MOD(D7440,'Peaker Keys'!$B$6)</f>
        <v>17</v>
      </c>
      <c r="G7440" t="str">
        <f>VLOOKUP(E7440,Clustering!$A$6:$B$370,2,FALSE)</f>
        <v>Summer</v>
      </c>
      <c r="H7440">
        <f>IF('Peaker Keys'!$B$29&gt;0,MAX(0,MIN('Peaker Keys'!$B$10,B7440/'Peaker Keys'!$B$29)),0)</f>
        <v>0</v>
      </c>
      <c r="I7440">
        <f>MAX(0,MIN('Peaker Keys'!$B$10,C7440/'Peaker Keys'!$B$30))</f>
        <v>1.2549360594957469E-2</v>
      </c>
      <c r="J7440">
        <f>IF('Peaker Keys'!$B$31=1,H7440,I7440)</f>
        <v>0</v>
      </c>
    </row>
    <row r="7441" spans="1:10" x14ac:dyDescent="0.25">
      <c r="A7441">
        <v>7435</v>
      </c>
      <c r="B7441">
        <v>0</v>
      </c>
      <c r="C7441">
        <v>7785.2</v>
      </c>
      <c r="D7441">
        <f>MOD(A7441-1+'Peaker Keys'!$B$7,'Peaker Keys'!$B$5)</f>
        <v>7458</v>
      </c>
      <c r="E7441">
        <f>INT(D7441/'Peaker Keys'!$B$6)+1</f>
        <v>311</v>
      </c>
      <c r="F7441">
        <f>MOD(D7441,'Peaker Keys'!$B$6)</f>
        <v>18</v>
      </c>
      <c r="G7441" t="str">
        <f>VLOOKUP(E7441,Clustering!$A$6:$B$370,2,FALSE)</f>
        <v>Summer</v>
      </c>
      <c r="H7441">
        <f>IF('Peaker Keys'!$B$29&gt;0,MAX(0,MIN('Peaker Keys'!$B$10,B7441/'Peaker Keys'!$B$29)),0)</f>
        <v>0</v>
      </c>
      <c r="I7441">
        <f>MAX(0,MIN('Peaker Keys'!$B$10,C7441/'Peaker Keys'!$B$30))</f>
        <v>6.5215460986491489E-2</v>
      </c>
      <c r="J7441">
        <f>IF('Peaker Keys'!$B$31=1,H7441,I7441)</f>
        <v>0</v>
      </c>
    </row>
    <row r="7442" spans="1:10" x14ac:dyDescent="0.25">
      <c r="A7442">
        <v>7436</v>
      </c>
      <c r="B7442">
        <v>0</v>
      </c>
      <c r="C7442">
        <v>6203.3</v>
      </c>
      <c r="D7442">
        <f>MOD(A7442-1+'Peaker Keys'!$B$7,'Peaker Keys'!$B$5)</f>
        <v>7459</v>
      </c>
      <c r="E7442">
        <f>INT(D7442/'Peaker Keys'!$B$6)+1</f>
        <v>311</v>
      </c>
      <c r="F7442">
        <f>MOD(D7442,'Peaker Keys'!$B$6)</f>
        <v>19</v>
      </c>
      <c r="G7442" t="str">
        <f>VLOOKUP(E7442,Clustering!$A$6:$B$370,2,FALSE)</f>
        <v>Summer</v>
      </c>
      <c r="H7442">
        <f>IF('Peaker Keys'!$B$29&gt;0,MAX(0,MIN('Peaker Keys'!$B$10,B7442/'Peaker Keys'!$B$29)),0)</f>
        <v>0</v>
      </c>
      <c r="I7442">
        <f>MAX(0,MIN('Peaker Keys'!$B$10,C7442/'Peaker Keys'!$B$30))</f>
        <v>5.1964120271476989E-2</v>
      </c>
      <c r="J7442">
        <f>IF('Peaker Keys'!$B$31=1,H7442,I7442)</f>
        <v>0</v>
      </c>
    </row>
    <row r="7443" spans="1:10" x14ac:dyDescent="0.25">
      <c r="A7443">
        <v>7437</v>
      </c>
      <c r="B7443">
        <v>0</v>
      </c>
      <c r="C7443">
        <v>4025.6</v>
      </c>
      <c r="D7443">
        <f>MOD(A7443-1+'Peaker Keys'!$B$7,'Peaker Keys'!$B$5)</f>
        <v>7460</v>
      </c>
      <c r="E7443">
        <f>INT(D7443/'Peaker Keys'!$B$6)+1</f>
        <v>311</v>
      </c>
      <c r="F7443">
        <f>MOD(D7443,'Peaker Keys'!$B$6)</f>
        <v>20</v>
      </c>
      <c r="G7443" t="str">
        <f>VLOOKUP(E7443,Clustering!$A$6:$B$370,2,FALSE)</f>
        <v>Summer</v>
      </c>
      <c r="H7443">
        <f>IF('Peaker Keys'!$B$29&gt;0,MAX(0,MIN('Peaker Keys'!$B$10,B7443/'Peaker Keys'!$B$29)),0)</f>
        <v>0</v>
      </c>
      <c r="I7443">
        <f>MAX(0,MIN('Peaker Keys'!$B$10,C7443/'Peaker Keys'!$B$30))</f>
        <v>3.3721851686176349E-2</v>
      </c>
      <c r="J7443">
        <f>IF('Peaker Keys'!$B$31=1,H7443,I7443)</f>
        <v>0</v>
      </c>
    </row>
    <row r="7444" spans="1:10" x14ac:dyDescent="0.25">
      <c r="A7444">
        <v>7438</v>
      </c>
      <c r="B7444">
        <v>0</v>
      </c>
      <c r="C7444">
        <v>1399.2</v>
      </c>
      <c r="D7444">
        <f>MOD(A7444-1+'Peaker Keys'!$B$7,'Peaker Keys'!$B$5)</f>
        <v>7461</v>
      </c>
      <c r="E7444">
        <f>INT(D7444/'Peaker Keys'!$B$6)+1</f>
        <v>311</v>
      </c>
      <c r="F7444">
        <f>MOD(D7444,'Peaker Keys'!$B$6)</f>
        <v>21</v>
      </c>
      <c r="G7444" t="str">
        <f>VLOOKUP(E7444,Clustering!$A$6:$B$370,2,FALSE)</f>
        <v>Summer</v>
      </c>
      <c r="H7444">
        <f>IF('Peaker Keys'!$B$29&gt;0,MAX(0,MIN('Peaker Keys'!$B$10,B7444/'Peaker Keys'!$B$29)),0)</f>
        <v>0</v>
      </c>
      <c r="I7444">
        <f>MAX(0,MIN('Peaker Keys'!$B$10,C7444/'Peaker Keys'!$B$30))</f>
        <v>1.1720890023672981E-2</v>
      </c>
      <c r="J7444">
        <f>IF('Peaker Keys'!$B$31=1,H7444,I7444)</f>
        <v>0</v>
      </c>
    </row>
    <row r="7445" spans="1:10" x14ac:dyDescent="0.25">
      <c r="A7445">
        <v>7439</v>
      </c>
      <c r="B7445">
        <v>0</v>
      </c>
      <c r="C7445">
        <v>159.1</v>
      </c>
      <c r="D7445">
        <f>MOD(A7445-1+'Peaker Keys'!$B$7,'Peaker Keys'!$B$5)</f>
        <v>7462</v>
      </c>
      <c r="E7445">
        <f>INT(D7445/'Peaker Keys'!$B$6)+1</f>
        <v>311</v>
      </c>
      <c r="F7445">
        <f>MOD(D7445,'Peaker Keys'!$B$6)</f>
        <v>22</v>
      </c>
      <c r="G7445" t="str">
        <f>VLOOKUP(E7445,Clustering!$A$6:$B$370,2,FALSE)</f>
        <v>Summer</v>
      </c>
      <c r="H7445">
        <f>IF('Peaker Keys'!$B$29&gt;0,MAX(0,MIN('Peaker Keys'!$B$10,B7445/'Peaker Keys'!$B$29)),0)</f>
        <v>0</v>
      </c>
      <c r="I7445">
        <f>MAX(0,MIN('Peaker Keys'!$B$10,C7445/'Peaker Keys'!$B$30))</f>
        <v>1.3327570059793962E-3</v>
      </c>
      <c r="J7445">
        <f>IF('Peaker Keys'!$B$31=1,H7445,I7445)</f>
        <v>0</v>
      </c>
    </row>
    <row r="7446" spans="1:10" x14ac:dyDescent="0.25">
      <c r="A7446">
        <v>7440</v>
      </c>
      <c r="B7446">
        <v>0</v>
      </c>
      <c r="C7446">
        <v>159.1</v>
      </c>
      <c r="D7446">
        <f>MOD(A7446-1+'Peaker Keys'!$B$7,'Peaker Keys'!$B$5)</f>
        <v>7463</v>
      </c>
      <c r="E7446">
        <f>INT(D7446/'Peaker Keys'!$B$6)+1</f>
        <v>311</v>
      </c>
      <c r="F7446">
        <f>MOD(D7446,'Peaker Keys'!$B$6)</f>
        <v>23</v>
      </c>
      <c r="G7446" t="str">
        <f>VLOOKUP(E7446,Clustering!$A$6:$B$370,2,FALSE)</f>
        <v>Summer</v>
      </c>
      <c r="H7446">
        <f>IF('Peaker Keys'!$B$29&gt;0,MAX(0,MIN('Peaker Keys'!$B$10,B7446/'Peaker Keys'!$B$29)),0)</f>
        <v>0</v>
      </c>
      <c r="I7446">
        <f>MAX(0,MIN('Peaker Keys'!$B$10,C7446/'Peaker Keys'!$B$30))</f>
        <v>1.3327570059793962E-3</v>
      </c>
      <c r="J7446">
        <f>IF('Peaker Keys'!$B$31=1,H7446,I7446)</f>
        <v>0</v>
      </c>
    </row>
    <row r="7447" spans="1:10" x14ac:dyDescent="0.25">
      <c r="A7447">
        <v>7441</v>
      </c>
      <c r="B7447">
        <v>0</v>
      </c>
      <c r="C7447">
        <v>95.5</v>
      </c>
      <c r="D7447">
        <f>MOD(A7447-1+'Peaker Keys'!$B$7,'Peaker Keys'!$B$5)</f>
        <v>7464</v>
      </c>
      <c r="E7447">
        <f>INT(D7447/'Peaker Keys'!$B$6)+1</f>
        <v>312</v>
      </c>
      <c r="F7447">
        <f>MOD(D7447,'Peaker Keys'!$B$6)</f>
        <v>0</v>
      </c>
      <c r="G7447" t="str">
        <f>VLOOKUP(E7447,Clustering!$A$6:$B$370,2,FALSE)</f>
        <v>Spring</v>
      </c>
      <c r="H7447">
        <f>IF('Peaker Keys'!$B$29&gt;0,MAX(0,MIN('Peaker Keys'!$B$10,B7447/'Peaker Keys'!$B$29)),0)</f>
        <v>0</v>
      </c>
      <c r="I7447">
        <f>MAX(0,MIN('Peaker Keys'!$B$10,C7447/'Peaker Keys'!$B$30))</f>
        <v>7.9998927763062441E-4</v>
      </c>
      <c r="J7447">
        <f>IF('Peaker Keys'!$B$31=1,H7447,I7447)</f>
        <v>0</v>
      </c>
    </row>
    <row r="7448" spans="1:10" x14ac:dyDescent="0.25">
      <c r="A7448">
        <v>7442</v>
      </c>
      <c r="B7448">
        <v>0</v>
      </c>
      <c r="C7448">
        <v>95.5</v>
      </c>
      <c r="D7448">
        <f>MOD(A7448-1+'Peaker Keys'!$B$7,'Peaker Keys'!$B$5)</f>
        <v>7465</v>
      </c>
      <c r="E7448">
        <f>INT(D7448/'Peaker Keys'!$B$6)+1</f>
        <v>312</v>
      </c>
      <c r="F7448">
        <f>MOD(D7448,'Peaker Keys'!$B$6)</f>
        <v>1</v>
      </c>
      <c r="G7448" t="str">
        <f>VLOOKUP(E7448,Clustering!$A$6:$B$370,2,FALSE)</f>
        <v>Spring</v>
      </c>
      <c r="H7448">
        <f>IF('Peaker Keys'!$B$29&gt;0,MAX(0,MIN('Peaker Keys'!$B$10,B7448/'Peaker Keys'!$B$29)),0)</f>
        <v>0</v>
      </c>
      <c r="I7448">
        <f>MAX(0,MIN('Peaker Keys'!$B$10,C7448/'Peaker Keys'!$B$30))</f>
        <v>7.9998927763062441E-4</v>
      </c>
      <c r="J7448">
        <f>IF('Peaker Keys'!$B$31=1,H7448,I7448)</f>
        <v>0</v>
      </c>
    </row>
    <row r="7449" spans="1:10" x14ac:dyDescent="0.25">
      <c r="A7449">
        <v>7443</v>
      </c>
      <c r="B7449">
        <v>0</v>
      </c>
      <c r="C7449">
        <v>95.5</v>
      </c>
      <c r="D7449">
        <f>MOD(A7449-1+'Peaker Keys'!$B$7,'Peaker Keys'!$B$5)</f>
        <v>7466</v>
      </c>
      <c r="E7449">
        <f>INT(D7449/'Peaker Keys'!$B$6)+1</f>
        <v>312</v>
      </c>
      <c r="F7449">
        <f>MOD(D7449,'Peaker Keys'!$B$6)</f>
        <v>2</v>
      </c>
      <c r="G7449" t="str">
        <f>VLOOKUP(E7449,Clustering!$A$6:$B$370,2,FALSE)</f>
        <v>Spring</v>
      </c>
      <c r="H7449">
        <f>IF('Peaker Keys'!$B$29&gt;0,MAX(0,MIN('Peaker Keys'!$B$10,B7449/'Peaker Keys'!$B$29)),0)</f>
        <v>0</v>
      </c>
      <c r="I7449">
        <f>MAX(0,MIN('Peaker Keys'!$B$10,C7449/'Peaker Keys'!$B$30))</f>
        <v>7.9998927763062441E-4</v>
      </c>
      <c r="J7449">
        <f>IF('Peaker Keys'!$B$31=1,H7449,I7449)</f>
        <v>0</v>
      </c>
    </row>
    <row r="7450" spans="1:10" x14ac:dyDescent="0.25">
      <c r="A7450">
        <v>7444</v>
      </c>
      <c r="B7450">
        <v>0</v>
      </c>
      <c r="C7450">
        <v>95.5</v>
      </c>
      <c r="D7450">
        <f>MOD(A7450-1+'Peaker Keys'!$B$7,'Peaker Keys'!$B$5)</f>
        <v>7467</v>
      </c>
      <c r="E7450">
        <f>INT(D7450/'Peaker Keys'!$B$6)+1</f>
        <v>312</v>
      </c>
      <c r="F7450">
        <f>MOD(D7450,'Peaker Keys'!$B$6)</f>
        <v>3</v>
      </c>
      <c r="G7450" t="str">
        <f>VLOOKUP(E7450,Clustering!$A$6:$B$370,2,FALSE)</f>
        <v>Spring</v>
      </c>
      <c r="H7450">
        <f>IF('Peaker Keys'!$B$29&gt;0,MAX(0,MIN('Peaker Keys'!$B$10,B7450/'Peaker Keys'!$B$29)),0)</f>
        <v>0</v>
      </c>
      <c r="I7450">
        <f>MAX(0,MIN('Peaker Keys'!$B$10,C7450/'Peaker Keys'!$B$30))</f>
        <v>7.9998927763062441E-4</v>
      </c>
      <c r="J7450">
        <f>IF('Peaker Keys'!$B$31=1,H7450,I7450)</f>
        <v>0</v>
      </c>
    </row>
    <row r="7451" spans="1:10" x14ac:dyDescent="0.25">
      <c r="A7451">
        <v>7445</v>
      </c>
      <c r="B7451">
        <v>0</v>
      </c>
      <c r="C7451">
        <v>95.5</v>
      </c>
      <c r="D7451">
        <f>MOD(A7451-1+'Peaker Keys'!$B$7,'Peaker Keys'!$B$5)</f>
        <v>7468</v>
      </c>
      <c r="E7451">
        <f>INT(D7451/'Peaker Keys'!$B$6)+1</f>
        <v>312</v>
      </c>
      <c r="F7451">
        <f>MOD(D7451,'Peaker Keys'!$B$6)</f>
        <v>4</v>
      </c>
      <c r="G7451" t="str">
        <f>VLOOKUP(E7451,Clustering!$A$6:$B$370,2,FALSE)</f>
        <v>Spring</v>
      </c>
      <c r="H7451">
        <f>IF('Peaker Keys'!$B$29&gt;0,MAX(0,MIN('Peaker Keys'!$B$10,B7451/'Peaker Keys'!$B$29)),0)</f>
        <v>0</v>
      </c>
      <c r="I7451">
        <f>MAX(0,MIN('Peaker Keys'!$B$10,C7451/'Peaker Keys'!$B$30))</f>
        <v>7.9998927763062441E-4</v>
      </c>
      <c r="J7451">
        <f>IF('Peaker Keys'!$B$31=1,H7451,I7451)</f>
        <v>0</v>
      </c>
    </row>
    <row r="7452" spans="1:10" x14ac:dyDescent="0.25">
      <c r="A7452">
        <v>7446</v>
      </c>
      <c r="B7452">
        <v>0</v>
      </c>
      <c r="C7452">
        <v>95.5</v>
      </c>
      <c r="D7452">
        <f>MOD(A7452-1+'Peaker Keys'!$B$7,'Peaker Keys'!$B$5)</f>
        <v>7469</v>
      </c>
      <c r="E7452">
        <f>INT(D7452/'Peaker Keys'!$B$6)+1</f>
        <v>312</v>
      </c>
      <c r="F7452">
        <f>MOD(D7452,'Peaker Keys'!$B$6)</f>
        <v>5</v>
      </c>
      <c r="G7452" t="str">
        <f>VLOOKUP(E7452,Clustering!$A$6:$B$370,2,FALSE)</f>
        <v>Spring</v>
      </c>
      <c r="H7452">
        <f>IF('Peaker Keys'!$B$29&gt;0,MAX(0,MIN('Peaker Keys'!$B$10,B7452/'Peaker Keys'!$B$29)),0)</f>
        <v>0</v>
      </c>
      <c r="I7452">
        <f>MAX(0,MIN('Peaker Keys'!$B$10,C7452/'Peaker Keys'!$B$30))</f>
        <v>7.9998927763062441E-4</v>
      </c>
      <c r="J7452">
        <f>IF('Peaker Keys'!$B$31=1,H7452,I7452)</f>
        <v>0</v>
      </c>
    </row>
    <row r="7453" spans="1:10" x14ac:dyDescent="0.25">
      <c r="A7453">
        <v>7447</v>
      </c>
      <c r="B7453">
        <v>0</v>
      </c>
      <c r="C7453">
        <v>95.5</v>
      </c>
      <c r="D7453">
        <f>MOD(A7453-1+'Peaker Keys'!$B$7,'Peaker Keys'!$B$5)</f>
        <v>7470</v>
      </c>
      <c r="E7453">
        <f>INT(D7453/'Peaker Keys'!$B$6)+1</f>
        <v>312</v>
      </c>
      <c r="F7453">
        <f>MOD(D7453,'Peaker Keys'!$B$6)</f>
        <v>6</v>
      </c>
      <c r="G7453" t="str">
        <f>VLOOKUP(E7453,Clustering!$A$6:$B$370,2,FALSE)</f>
        <v>Spring</v>
      </c>
      <c r="H7453">
        <f>IF('Peaker Keys'!$B$29&gt;0,MAX(0,MIN('Peaker Keys'!$B$10,B7453/'Peaker Keys'!$B$29)),0)</f>
        <v>0</v>
      </c>
      <c r="I7453">
        <f>MAX(0,MIN('Peaker Keys'!$B$10,C7453/'Peaker Keys'!$B$30))</f>
        <v>7.9998927763062441E-4</v>
      </c>
      <c r="J7453">
        <f>IF('Peaker Keys'!$B$31=1,H7453,I7453)</f>
        <v>0</v>
      </c>
    </row>
    <row r="7454" spans="1:10" x14ac:dyDescent="0.25">
      <c r="A7454">
        <v>7448</v>
      </c>
      <c r="B7454">
        <v>0</v>
      </c>
      <c r="C7454">
        <v>95.5</v>
      </c>
      <c r="D7454">
        <f>MOD(A7454-1+'Peaker Keys'!$B$7,'Peaker Keys'!$B$5)</f>
        <v>7471</v>
      </c>
      <c r="E7454">
        <f>INT(D7454/'Peaker Keys'!$B$6)+1</f>
        <v>312</v>
      </c>
      <c r="F7454">
        <f>MOD(D7454,'Peaker Keys'!$B$6)</f>
        <v>7</v>
      </c>
      <c r="G7454" t="str">
        <f>VLOOKUP(E7454,Clustering!$A$6:$B$370,2,FALSE)</f>
        <v>Spring</v>
      </c>
      <c r="H7454">
        <f>IF('Peaker Keys'!$B$29&gt;0,MAX(0,MIN('Peaker Keys'!$B$10,B7454/'Peaker Keys'!$B$29)),0)</f>
        <v>0</v>
      </c>
      <c r="I7454">
        <f>MAX(0,MIN('Peaker Keys'!$B$10,C7454/'Peaker Keys'!$B$30))</f>
        <v>7.9998927763062441E-4</v>
      </c>
      <c r="J7454">
        <f>IF('Peaker Keys'!$B$31=1,H7454,I7454)</f>
        <v>0</v>
      </c>
    </row>
    <row r="7455" spans="1:10" x14ac:dyDescent="0.25">
      <c r="A7455">
        <v>7449</v>
      </c>
      <c r="B7455">
        <v>0</v>
      </c>
      <c r="C7455">
        <v>95.5</v>
      </c>
      <c r="D7455">
        <f>MOD(A7455-1+'Peaker Keys'!$B$7,'Peaker Keys'!$B$5)</f>
        <v>7472</v>
      </c>
      <c r="E7455">
        <f>INT(D7455/'Peaker Keys'!$B$6)+1</f>
        <v>312</v>
      </c>
      <c r="F7455">
        <f>MOD(D7455,'Peaker Keys'!$B$6)</f>
        <v>8</v>
      </c>
      <c r="G7455" t="str">
        <f>VLOOKUP(E7455,Clustering!$A$6:$B$370,2,FALSE)</f>
        <v>Spring</v>
      </c>
      <c r="H7455">
        <f>IF('Peaker Keys'!$B$29&gt;0,MAX(0,MIN('Peaker Keys'!$B$10,B7455/'Peaker Keys'!$B$29)),0)</f>
        <v>0</v>
      </c>
      <c r="I7455">
        <f>MAX(0,MIN('Peaker Keys'!$B$10,C7455/'Peaker Keys'!$B$30))</f>
        <v>7.9998927763062441E-4</v>
      </c>
      <c r="J7455">
        <f>IF('Peaker Keys'!$B$31=1,H7455,I7455)</f>
        <v>0</v>
      </c>
    </row>
    <row r="7456" spans="1:10" x14ac:dyDescent="0.25">
      <c r="A7456">
        <v>7450</v>
      </c>
      <c r="B7456">
        <v>0</v>
      </c>
      <c r="C7456">
        <v>95.5</v>
      </c>
      <c r="D7456">
        <f>MOD(A7456-1+'Peaker Keys'!$B$7,'Peaker Keys'!$B$5)</f>
        <v>7473</v>
      </c>
      <c r="E7456">
        <f>INT(D7456/'Peaker Keys'!$B$6)+1</f>
        <v>312</v>
      </c>
      <c r="F7456">
        <f>MOD(D7456,'Peaker Keys'!$B$6)</f>
        <v>9</v>
      </c>
      <c r="G7456" t="str">
        <f>VLOOKUP(E7456,Clustering!$A$6:$B$370,2,FALSE)</f>
        <v>Spring</v>
      </c>
      <c r="H7456">
        <f>IF('Peaker Keys'!$B$29&gt;0,MAX(0,MIN('Peaker Keys'!$B$10,B7456/'Peaker Keys'!$B$29)),0)</f>
        <v>0</v>
      </c>
      <c r="I7456">
        <f>MAX(0,MIN('Peaker Keys'!$B$10,C7456/'Peaker Keys'!$B$30))</f>
        <v>7.9998927763062441E-4</v>
      </c>
      <c r="J7456">
        <f>IF('Peaker Keys'!$B$31=1,H7456,I7456)</f>
        <v>0</v>
      </c>
    </row>
    <row r="7457" spans="1:10" x14ac:dyDescent="0.25">
      <c r="A7457">
        <v>7451</v>
      </c>
      <c r="B7457">
        <v>0</v>
      </c>
      <c r="C7457">
        <v>95.5</v>
      </c>
      <c r="D7457">
        <f>MOD(A7457-1+'Peaker Keys'!$B$7,'Peaker Keys'!$B$5)</f>
        <v>7474</v>
      </c>
      <c r="E7457">
        <f>INT(D7457/'Peaker Keys'!$B$6)+1</f>
        <v>312</v>
      </c>
      <c r="F7457">
        <f>MOD(D7457,'Peaker Keys'!$B$6)</f>
        <v>10</v>
      </c>
      <c r="G7457" t="str">
        <f>VLOOKUP(E7457,Clustering!$A$6:$B$370,2,FALSE)</f>
        <v>Spring</v>
      </c>
      <c r="H7457">
        <f>IF('Peaker Keys'!$B$29&gt;0,MAX(0,MIN('Peaker Keys'!$B$10,B7457/'Peaker Keys'!$B$29)),0)</f>
        <v>0</v>
      </c>
      <c r="I7457">
        <f>MAX(0,MIN('Peaker Keys'!$B$10,C7457/'Peaker Keys'!$B$30))</f>
        <v>7.9998927763062441E-4</v>
      </c>
      <c r="J7457">
        <f>IF('Peaker Keys'!$B$31=1,H7457,I7457)</f>
        <v>0</v>
      </c>
    </row>
    <row r="7458" spans="1:10" x14ac:dyDescent="0.25">
      <c r="A7458">
        <v>7452</v>
      </c>
      <c r="B7458">
        <v>0</v>
      </c>
      <c r="C7458">
        <v>95.5</v>
      </c>
      <c r="D7458">
        <f>MOD(A7458-1+'Peaker Keys'!$B$7,'Peaker Keys'!$B$5)</f>
        <v>7475</v>
      </c>
      <c r="E7458">
        <f>INT(D7458/'Peaker Keys'!$B$6)+1</f>
        <v>312</v>
      </c>
      <c r="F7458">
        <f>MOD(D7458,'Peaker Keys'!$B$6)</f>
        <v>11</v>
      </c>
      <c r="G7458" t="str">
        <f>VLOOKUP(E7458,Clustering!$A$6:$B$370,2,FALSE)</f>
        <v>Spring</v>
      </c>
      <c r="H7458">
        <f>IF('Peaker Keys'!$B$29&gt;0,MAX(0,MIN('Peaker Keys'!$B$10,B7458/'Peaker Keys'!$B$29)),0)</f>
        <v>0</v>
      </c>
      <c r="I7458">
        <f>MAX(0,MIN('Peaker Keys'!$B$10,C7458/'Peaker Keys'!$B$30))</f>
        <v>7.9998927763062441E-4</v>
      </c>
      <c r="J7458">
        <f>IF('Peaker Keys'!$B$31=1,H7458,I7458)</f>
        <v>0</v>
      </c>
    </row>
    <row r="7459" spans="1:10" x14ac:dyDescent="0.25">
      <c r="A7459">
        <v>7453</v>
      </c>
      <c r="B7459">
        <v>0</v>
      </c>
      <c r="C7459">
        <v>95.5</v>
      </c>
      <c r="D7459">
        <f>MOD(A7459-1+'Peaker Keys'!$B$7,'Peaker Keys'!$B$5)</f>
        <v>7476</v>
      </c>
      <c r="E7459">
        <f>INT(D7459/'Peaker Keys'!$B$6)+1</f>
        <v>312</v>
      </c>
      <c r="F7459">
        <f>MOD(D7459,'Peaker Keys'!$B$6)</f>
        <v>12</v>
      </c>
      <c r="G7459" t="str">
        <f>VLOOKUP(E7459,Clustering!$A$6:$B$370,2,FALSE)</f>
        <v>Spring</v>
      </c>
      <c r="H7459">
        <f>IF('Peaker Keys'!$B$29&gt;0,MAX(0,MIN('Peaker Keys'!$B$10,B7459/'Peaker Keys'!$B$29)),0)</f>
        <v>0</v>
      </c>
      <c r="I7459">
        <f>MAX(0,MIN('Peaker Keys'!$B$10,C7459/'Peaker Keys'!$B$30))</f>
        <v>7.9998927763062441E-4</v>
      </c>
      <c r="J7459">
        <f>IF('Peaker Keys'!$B$31=1,H7459,I7459)</f>
        <v>0</v>
      </c>
    </row>
    <row r="7460" spans="1:10" x14ac:dyDescent="0.25">
      <c r="A7460">
        <v>7454</v>
      </c>
      <c r="B7460">
        <v>0</v>
      </c>
      <c r="C7460">
        <v>95.5</v>
      </c>
      <c r="D7460">
        <f>MOD(A7460-1+'Peaker Keys'!$B$7,'Peaker Keys'!$B$5)</f>
        <v>7477</v>
      </c>
      <c r="E7460">
        <f>INT(D7460/'Peaker Keys'!$B$6)+1</f>
        <v>312</v>
      </c>
      <c r="F7460">
        <f>MOD(D7460,'Peaker Keys'!$B$6)</f>
        <v>13</v>
      </c>
      <c r="G7460" t="str">
        <f>VLOOKUP(E7460,Clustering!$A$6:$B$370,2,FALSE)</f>
        <v>Spring</v>
      </c>
      <c r="H7460">
        <f>IF('Peaker Keys'!$B$29&gt;0,MAX(0,MIN('Peaker Keys'!$B$10,B7460/'Peaker Keys'!$B$29)),0)</f>
        <v>0</v>
      </c>
      <c r="I7460">
        <f>MAX(0,MIN('Peaker Keys'!$B$10,C7460/'Peaker Keys'!$B$30))</f>
        <v>7.9998927763062441E-4</v>
      </c>
      <c r="J7460">
        <f>IF('Peaker Keys'!$B$31=1,H7460,I7460)</f>
        <v>0</v>
      </c>
    </row>
    <row r="7461" spans="1:10" x14ac:dyDescent="0.25">
      <c r="A7461">
        <v>7455</v>
      </c>
      <c r="B7461">
        <v>0</v>
      </c>
      <c r="C7461">
        <v>95.5</v>
      </c>
      <c r="D7461">
        <f>MOD(A7461-1+'Peaker Keys'!$B$7,'Peaker Keys'!$B$5)</f>
        <v>7478</v>
      </c>
      <c r="E7461">
        <f>INT(D7461/'Peaker Keys'!$B$6)+1</f>
        <v>312</v>
      </c>
      <c r="F7461">
        <f>MOD(D7461,'Peaker Keys'!$B$6)</f>
        <v>14</v>
      </c>
      <c r="G7461" t="str">
        <f>VLOOKUP(E7461,Clustering!$A$6:$B$370,2,FALSE)</f>
        <v>Spring</v>
      </c>
      <c r="H7461">
        <f>IF('Peaker Keys'!$B$29&gt;0,MAX(0,MIN('Peaker Keys'!$B$10,B7461/'Peaker Keys'!$B$29)),0)</f>
        <v>0</v>
      </c>
      <c r="I7461">
        <f>MAX(0,MIN('Peaker Keys'!$B$10,C7461/'Peaker Keys'!$B$30))</f>
        <v>7.9998927763062441E-4</v>
      </c>
      <c r="J7461">
        <f>IF('Peaker Keys'!$B$31=1,H7461,I7461)</f>
        <v>0</v>
      </c>
    </row>
    <row r="7462" spans="1:10" x14ac:dyDescent="0.25">
      <c r="A7462">
        <v>7456</v>
      </c>
      <c r="B7462">
        <v>0</v>
      </c>
      <c r="C7462">
        <v>159.1</v>
      </c>
      <c r="D7462">
        <f>MOD(A7462-1+'Peaker Keys'!$B$7,'Peaker Keys'!$B$5)</f>
        <v>7479</v>
      </c>
      <c r="E7462">
        <f>INT(D7462/'Peaker Keys'!$B$6)+1</f>
        <v>312</v>
      </c>
      <c r="F7462">
        <f>MOD(D7462,'Peaker Keys'!$B$6)</f>
        <v>15</v>
      </c>
      <c r="G7462" t="str">
        <f>VLOOKUP(E7462,Clustering!$A$6:$B$370,2,FALSE)</f>
        <v>Spring</v>
      </c>
      <c r="H7462">
        <f>IF('Peaker Keys'!$B$29&gt;0,MAX(0,MIN('Peaker Keys'!$B$10,B7462/'Peaker Keys'!$B$29)),0)</f>
        <v>0</v>
      </c>
      <c r="I7462">
        <f>MAX(0,MIN('Peaker Keys'!$B$10,C7462/'Peaker Keys'!$B$30))</f>
        <v>1.3327570059793962E-3</v>
      </c>
      <c r="J7462">
        <f>IF('Peaker Keys'!$B$31=1,H7462,I7462)</f>
        <v>0</v>
      </c>
    </row>
    <row r="7463" spans="1:10" x14ac:dyDescent="0.25">
      <c r="A7463">
        <v>7457</v>
      </c>
      <c r="B7463">
        <v>0</v>
      </c>
      <c r="C7463">
        <v>159.1</v>
      </c>
      <c r="D7463">
        <f>MOD(A7463-1+'Peaker Keys'!$B$7,'Peaker Keys'!$B$5)</f>
        <v>7480</v>
      </c>
      <c r="E7463">
        <f>INT(D7463/'Peaker Keys'!$B$6)+1</f>
        <v>312</v>
      </c>
      <c r="F7463">
        <f>MOD(D7463,'Peaker Keys'!$B$6)</f>
        <v>16</v>
      </c>
      <c r="G7463" t="str">
        <f>VLOOKUP(E7463,Clustering!$A$6:$B$370,2,FALSE)</f>
        <v>Spring</v>
      </c>
      <c r="H7463">
        <f>IF('Peaker Keys'!$B$29&gt;0,MAX(0,MIN('Peaker Keys'!$B$10,B7463/'Peaker Keys'!$B$29)),0)</f>
        <v>0</v>
      </c>
      <c r="I7463">
        <f>MAX(0,MIN('Peaker Keys'!$B$10,C7463/'Peaker Keys'!$B$30))</f>
        <v>1.3327570059793962E-3</v>
      </c>
      <c r="J7463">
        <f>IF('Peaker Keys'!$B$31=1,H7463,I7463)</f>
        <v>0</v>
      </c>
    </row>
    <row r="7464" spans="1:10" x14ac:dyDescent="0.25">
      <c r="A7464">
        <v>7458</v>
      </c>
      <c r="B7464">
        <v>0</v>
      </c>
      <c r="C7464">
        <v>476.8</v>
      </c>
      <c r="D7464">
        <f>MOD(A7464-1+'Peaker Keys'!$B$7,'Peaker Keys'!$B$5)</f>
        <v>7481</v>
      </c>
      <c r="E7464">
        <f>INT(D7464/'Peaker Keys'!$B$6)+1</f>
        <v>312</v>
      </c>
      <c r="F7464">
        <f>MOD(D7464,'Peaker Keys'!$B$6)</f>
        <v>17</v>
      </c>
      <c r="G7464" t="str">
        <f>VLOOKUP(E7464,Clustering!$A$6:$B$370,2,FALSE)</f>
        <v>Spring</v>
      </c>
      <c r="H7464">
        <f>IF('Peaker Keys'!$B$29&gt;0,MAX(0,MIN('Peaker Keys'!$B$10,B7464/'Peaker Keys'!$B$29)),0)</f>
        <v>0</v>
      </c>
      <c r="I7464">
        <f>MAX(0,MIN('Peaker Keys'!$B$10,C7464/'Peaker Keys'!$B$30))</f>
        <v>3.9940825924008553E-3</v>
      </c>
      <c r="J7464">
        <f>IF('Peaker Keys'!$B$31=1,H7464,I7464)</f>
        <v>0</v>
      </c>
    </row>
    <row r="7465" spans="1:10" x14ac:dyDescent="0.25">
      <c r="A7465">
        <v>7459</v>
      </c>
      <c r="B7465">
        <v>0</v>
      </c>
      <c r="C7465">
        <v>2687.1</v>
      </c>
      <c r="D7465">
        <f>MOD(A7465-1+'Peaker Keys'!$B$7,'Peaker Keys'!$B$5)</f>
        <v>7482</v>
      </c>
      <c r="E7465">
        <f>INT(D7465/'Peaker Keys'!$B$6)+1</f>
        <v>312</v>
      </c>
      <c r="F7465">
        <f>MOD(D7465,'Peaker Keys'!$B$6)</f>
        <v>18</v>
      </c>
      <c r="G7465" t="str">
        <f>VLOOKUP(E7465,Clustering!$A$6:$B$370,2,FALSE)</f>
        <v>Spring</v>
      </c>
      <c r="H7465">
        <f>IF('Peaker Keys'!$B$29&gt;0,MAX(0,MIN('Peaker Keys'!$B$10,B7465/'Peaker Keys'!$B$29)),0)</f>
        <v>0</v>
      </c>
      <c r="I7465">
        <f>MAX(0,MIN('Peaker Keys'!$B$10,C7465/'Peaker Keys'!$B$30))</f>
        <v>2.2509436522735609E-2</v>
      </c>
      <c r="J7465">
        <f>IF('Peaker Keys'!$B$31=1,H7465,I7465)</f>
        <v>0</v>
      </c>
    </row>
    <row r="7466" spans="1:10" x14ac:dyDescent="0.25">
      <c r="A7466">
        <v>7460</v>
      </c>
      <c r="B7466">
        <v>0</v>
      </c>
      <c r="C7466">
        <v>2141.6999999999998</v>
      </c>
      <c r="D7466">
        <f>MOD(A7466-1+'Peaker Keys'!$B$7,'Peaker Keys'!$B$5)</f>
        <v>7483</v>
      </c>
      <c r="E7466">
        <f>INT(D7466/'Peaker Keys'!$B$6)+1</f>
        <v>312</v>
      </c>
      <c r="F7466">
        <f>MOD(D7466,'Peaker Keys'!$B$6)</f>
        <v>19</v>
      </c>
      <c r="G7466" t="str">
        <f>VLOOKUP(E7466,Clustering!$A$6:$B$370,2,FALSE)</f>
        <v>Spring</v>
      </c>
      <c r="H7466">
        <f>IF('Peaker Keys'!$B$29&gt;0,MAX(0,MIN('Peaker Keys'!$B$10,B7466/'Peaker Keys'!$B$29)),0)</f>
        <v>0</v>
      </c>
      <c r="I7466">
        <f>MAX(0,MIN('Peaker Keys'!$B$10,C7466/'Peaker Keys'!$B$30))</f>
        <v>1.7940701946612649E-2</v>
      </c>
      <c r="J7466">
        <f>IF('Peaker Keys'!$B$31=1,H7466,I7466)</f>
        <v>0</v>
      </c>
    </row>
    <row r="7467" spans="1:10" x14ac:dyDescent="0.25">
      <c r="A7467">
        <v>7461</v>
      </c>
      <c r="B7467">
        <v>0</v>
      </c>
      <c r="C7467">
        <v>1853.5</v>
      </c>
      <c r="D7467">
        <f>MOD(A7467-1+'Peaker Keys'!$B$7,'Peaker Keys'!$B$5)</f>
        <v>7484</v>
      </c>
      <c r="E7467">
        <f>INT(D7467/'Peaker Keys'!$B$6)+1</f>
        <v>312</v>
      </c>
      <c r="F7467">
        <f>MOD(D7467,'Peaker Keys'!$B$6)</f>
        <v>20</v>
      </c>
      <c r="G7467" t="str">
        <f>VLOOKUP(E7467,Clustering!$A$6:$B$370,2,FALSE)</f>
        <v>Spring</v>
      </c>
      <c r="H7467">
        <f>IF('Peaker Keys'!$B$29&gt;0,MAX(0,MIN('Peaker Keys'!$B$10,B7467/'Peaker Keys'!$B$29)),0)</f>
        <v>0</v>
      </c>
      <c r="I7467">
        <f>MAX(0,MIN('Peaker Keys'!$B$10,C7467/'Peaker Keys'!$B$30))</f>
        <v>1.5526493466893845E-2</v>
      </c>
      <c r="J7467">
        <f>IF('Peaker Keys'!$B$31=1,H7467,I7467)</f>
        <v>0</v>
      </c>
    </row>
    <row r="7468" spans="1:10" x14ac:dyDescent="0.25">
      <c r="A7468">
        <v>7462</v>
      </c>
      <c r="B7468">
        <v>0</v>
      </c>
      <c r="C7468">
        <v>159.1</v>
      </c>
      <c r="D7468">
        <f>MOD(A7468-1+'Peaker Keys'!$B$7,'Peaker Keys'!$B$5)</f>
        <v>7485</v>
      </c>
      <c r="E7468">
        <f>INT(D7468/'Peaker Keys'!$B$6)+1</f>
        <v>312</v>
      </c>
      <c r="F7468">
        <f>MOD(D7468,'Peaker Keys'!$B$6)</f>
        <v>21</v>
      </c>
      <c r="G7468" t="str">
        <f>VLOOKUP(E7468,Clustering!$A$6:$B$370,2,FALSE)</f>
        <v>Spring</v>
      </c>
      <c r="H7468">
        <f>IF('Peaker Keys'!$B$29&gt;0,MAX(0,MIN('Peaker Keys'!$B$10,B7468/'Peaker Keys'!$B$29)),0)</f>
        <v>0</v>
      </c>
      <c r="I7468">
        <f>MAX(0,MIN('Peaker Keys'!$B$10,C7468/'Peaker Keys'!$B$30))</f>
        <v>1.3327570059793962E-3</v>
      </c>
      <c r="J7468">
        <f>IF('Peaker Keys'!$B$31=1,H7468,I7468)</f>
        <v>0</v>
      </c>
    </row>
    <row r="7469" spans="1:10" x14ac:dyDescent="0.25">
      <c r="A7469">
        <v>7463</v>
      </c>
      <c r="B7469">
        <v>0</v>
      </c>
      <c r="C7469">
        <v>159.1</v>
      </c>
      <c r="D7469">
        <f>MOD(A7469-1+'Peaker Keys'!$B$7,'Peaker Keys'!$B$5)</f>
        <v>7486</v>
      </c>
      <c r="E7469">
        <f>INT(D7469/'Peaker Keys'!$B$6)+1</f>
        <v>312</v>
      </c>
      <c r="F7469">
        <f>MOD(D7469,'Peaker Keys'!$B$6)</f>
        <v>22</v>
      </c>
      <c r="G7469" t="str">
        <f>VLOOKUP(E7469,Clustering!$A$6:$B$370,2,FALSE)</f>
        <v>Spring</v>
      </c>
      <c r="H7469">
        <f>IF('Peaker Keys'!$B$29&gt;0,MAX(0,MIN('Peaker Keys'!$B$10,B7469/'Peaker Keys'!$B$29)),0)</f>
        <v>0</v>
      </c>
      <c r="I7469">
        <f>MAX(0,MIN('Peaker Keys'!$B$10,C7469/'Peaker Keys'!$B$30))</f>
        <v>1.3327570059793962E-3</v>
      </c>
      <c r="J7469">
        <f>IF('Peaker Keys'!$B$31=1,H7469,I7469)</f>
        <v>0</v>
      </c>
    </row>
    <row r="7470" spans="1:10" x14ac:dyDescent="0.25">
      <c r="A7470">
        <v>7464</v>
      </c>
      <c r="B7470">
        <v>0</v>
      </c>
      <c r="C7470">
        <v>95.5</v>
      </c>
      <c r="D7470">
        <f>MOD(A7470-1+'Peaker Keys'!$B$7,'Peaker Keys'!$B$5)</f>
        <v>7487</v>
      </c>
      <c r="E7470">
        <f>INT(D7470/'Peaker Keys'!$B$6)+1</f>
        <v>312</v>
      </c>
      <c r="F7470">
        <f>MOD(D7470,'Peaker Keys'!$B$6)</f>
        <v>23</v>
      </c>
      <c r="G7470" t="str">
        <f>VLOOKUP(E7470,Clustering!$A$6:$B$370,2,FALSE)</f>
        <v>Spring</v>
      </c>
      <c r="H7470">
        <f>IF('Peaker Keys'!$B$29&gt;0,MAX(0,MIN('Peaker Keys'!$B$10,B7470/'Peaker Keys'!$B$29)),0)</f>
        <v>0</v>
      </c>
      <c r="I7470">
        <f>MAX(0,MIN('Peaker Keys'!$B$10,C7470/'Peaker Keys'!$B$30))</f>
        <v>7.9998927763062441E-4</v>
      </c>
      <c r="J7470">
        <f>IF('Peaker Keys'!$B$31=1,H7470,I7470)</f>
        <v>0</v>
      </c>
    </row>
    <row r="7471" spans="1:10" x14ac:dyDescent="0.25">
      <c r="A7471">
        <v>7465</v>
      </c>
      <c r="B7471">
        <v>0</v>
      </c>
      <c r="C7471">
        <v>95.5</v>
      </c>
      <c r="D7471">
        <f>MOD(A7471-1+'Peaker Keys'!$B$7,'Peaker Keys'!$B$5)</f>
        <v>7488</v>
      </c>
      <c r="E7471">
        <f>INT(D7471/'Peaker Keys'!$B$6)+1</f>
        <v>313</v>
      </c>
      <c r="F7471">
        <f>MOD(D7471,'Peaker Keys'!$B$6)</f>
        <v>0</v>
      </c>
      <c r="G7471" t="str">
        <f>VLOOKUP(E7471,Clustering!$A$6:$B$370,2,FALSE)</f>
        <v>Summer</v>
      </c>
      <c r="H7471">
        <f>IF('Peaker Keys'!$B$29&gt;0,MAX(0,MIN('Peaker Keys'!$B$10,B7471/'Peaker Keys'!$B$29)),0)</f>
        <v>0</v>
      </c>
      <c r="I7471">
        <f>MAX(0,MIN('Peaker Keys'!$B$10,C7471/'Peaker Keys'!$B$30))</f>
        <v>7.9998927763062441E-4</v>
      </c>
      <c r="J7471">
        <f>IF('Peaker Keys'!$B$31=1,H7471,I7471)</f>
        <v>0</v>
      </c>
    </row>
    <row r="7472" spans="1:10" x14ac:dyDescent="0.25">
      <c r="A7472">
        <v>7466</v>
      </c>
      <c r="B7472">
        <v>0</v>
      </c>
      <c r="C7472">
        <v>95.5</v>
      </c>
      <c r="D7472">
        <f>MOD(A7472-1+'Peaker Keys'!$B$7,'Peaker Keys'!$B$5)</f>
        <v>7489</v>
      </c>
      <c r="E7472">
        <f>INT(D7472/'Peaker Keys'!$B$6)+1</f>
        <v>313</v>
      </c>
      <c r="F7472">
        <f>MOD(D7472,'Peaker Keys'!$B$6)</f>
        <v>1</v>
      </c>
      <c r="G7472" t="str">
        <f>VLOOKUP(E7472,Clustering!$A$6:$B$370,2,FALSE)</f>
        <v>Summer</v>
      </c>
      <c r="H7472">
        <f>IF('Peaker Keys'!$B$29&gt;0,MAX(0,MIN('Peaker Keys'!$B$10,B7472/'Peaker Keys'!$B$29)),0)</f>
        <v>0</v>
      </c>
      <c r="I7472">
        <f>MAX(0,MIN('Peaker Keys'!$B$10,C7472/'Peaker Keys'!$B$30))</f>
        <v>7.9998927763062441E-4</v>
      </c>
      <c r="J7472">
        <f>IF('Peaker Keys'!$B$31=1,H7472,I7472)</f>
        <v>0</v>
      </c>
    </row>
    <row r="7473" spans="1:10" x14ac:dyDescent="0.25">
      <c r="A7473">
        <v>7467</v>
      </c>
      <c r="B7473">
        <v>0</v>
      </c>
      <c r="C7473">
        <v>95.5</v>
      </c>
      <c r="D7473">
        <f>MOD(A7473-1+'Peaker Keys'!$B$7,'Peaker Keys'!$B$5)</f>
        <v>7490</v>
      </c>
      <c r="E7473">
        <f>INT(D7473/'Peaker Keys'!$B$6)+1</f>
        <v>313</v>
      </c>
      <c r="F7473">
        <f>MOD(D7473,'Peaker Keys'!$B$6)</f>
        <v>2</v>
      </c>
      <c r="G7473" t="str">
        <f>VLOOKUP(E7473,Clustering!$A$6:$B$370,2,FALSE)</f>
        <v>Summer</v>
      </c>
      <c r="H7473">
        <f>IF('Peaker Keys'!$B$29&gt;0,MAX(0,MIN('Peaker Keys'!$B$10,B7473/'Peaker Keys'!$B$29)),0)</f>
        <v>0</v>
      </c>
      <c r="I7473">
        <f>MAX(0,MIN('Peaker Keys'!$B$10,C7473/'Peaker Keys'!$B$30))</f>
        <v>7.9998927763062441E-4</v>
      </c>
      <c r="J7473">
        <f>IF('Peaker Keys'!$B$31=1,H7473,I7473)</f>
        <v>0</v>
      </c>
    </row>
    <row r="7474" spans="1:10" x14ac:dyDescent="0.25">
      <c r="A7474">
        <v>7468</v>
      </c>
      <c r="B7474">
        <v>0</v>
      </c>
      <c r="C7474">
        <v>95.5</v>
      </c>
      <c r="D7474">
        <f>MOD(A7474-1+'Peaker Keys'!$B$7,'Peaker Keys'!$B$5)</f>
        <v>7491</v>
      </c>
      <c r="E7474">
        <f>INT(D7474/'Peaker Keys'!$B$6)+1</f>
        <v>313</v>
      </c>
      <c r="F7474">
        <f>MOD(D7474,'Peaker Keys'!$B$6)</f>
        <v>3</v>
      </c>
      <c r="G7474" t="str">
        <f>VLOOKUP(E7474,Clustering!$A$6:$B$370,2,FALSE)</f>
        <v>Summer</v>
      </c>
      <c r="H7474">
        <f>IF('Peaker Keys'!$B$29&gt;0,MAX(0,MIN('Peaker Keys'!$B$10,B7474/'Peaker Keys'!$B$29)),0)</f>
        <v>0</v>
      </c>
      <c r="I7474">
        <f>MAX(0,MIN('Peaker Keys'!$B$10,C7474/'Peaker Keys'!$B$30))</f>
        <v>7.9998927763062441E-4</v>
      </c>
      <c r="J7474">
        <f>IF('Peaker Keys'!$B$31=1,H7474,I7474)</f>
        <v>0</v>
      </c>
    </row>
    <row r="7475" spans="1:10" x14ac:dyDescent="0.25">
      <c r="A7475">
        <v>7469</v>
      </c>
      <c r="B7475">
        <v>0</v>
      </c>
      <c r="C7475">
        <v>95.5</v>
      </c>
      <c r="D7475">
        <f>MOD(A7475-1+'Peaker Keys'!$B$7,'Peaker Keys'!$B$5)</f>
        <v>7492</v>
      </c>
      <c r="E7475">
        <f>INT(D7475/'Peaker Keys'!$B$6)+1</f>
        <v>313</v>
      </c>
      <c r="F7475">
        <f>MOD(D7475,'Peaker Keys'!$B$6)</f>
        <v>4</v>
      </c>
      <c r="G7475" t="str">
        <f>VLOOKUP(E7475,Clustering!$A$6:$B$370,2,FALSE)</f>
        <v>Summer</v>
      </c>
      <c r="H7475">
        <f>IF('Peaker Keys'!$B$29&gt;0,MAX(0,MIN('Peaker Keys'!$B$10,B7475/'Peaker Keys'!$B$29)),0)</f>
        <v>0</v>
      </c>
      <c r="I7475">
        <f>MAX(0,MIN('Peaker Keys'!$B$10,C7475/'Peaker Keys'!$B$30))</f>
        <v>7.9998927763062441E-4</v>
      </c>
      <c r="J7475">
        <f>IF('Peaker Keys'!$B$31=1,H7475,I7475)</f>
        <v>0</v>
      </c>
    </row>
    <row r="7476" spans="1:10" x14ac:dyDescent="0.25">
      <c r="A7476">
        <v>7470</v>
      </c>
      <c r="B7476">
        <v>0</v>
      </c>
      <c r="C7476">
        <v>95.5</v>
      </c>
      <c r="D7476">
        <f>MOD(A7476-1+'Peaker Keys'!$B$7,'Peaker Keys'!$B$5)</f>
        <v>7493</v>
      </c>
      <c r="E7476">
        <f>INT(D7476/'Peaker Keys'!$B$6)+1</f>
        <v>313</v>
      </c>
      <c r="F7476">
        <f>MOD(D7476,'Peaker Keys'!$B$6)</f>
        <v>5</v>
      </c>
      <c r="G7476" t="str">
        <f>VLOOKUP(E7476,Clustering!$A$6:$B$370,2,FALSE)</f>
        <v>Summer</v>
      </c>
      <c r="H7476">
        <f>IF('Peaker Keys'!$B$29&gt;0,MAX(0,MIN('Peaker Keys'!$B$10,B7476/'Peaker Keys'!$B$29)),0)</f>
        <v>0</v>
      </c>
      <c r="I7476">
        <f>MAX(0,MIN('Peaker Keys'!$B$10,C7476/'Peaker Keys'!$B$30))</f>
        <v>7.9998927763062441E-4</v>
      </c>
      <c r="J7476">
        <f>IF('Peaker Keys'!$B$31=1,H7476,I7476)</f>
        <v>0</v>
      </c>
    </row>
    <row r="7477" spans="1:10" x14ac:dyDescent="0.25">
      <c r="A7477">
        <v>7471</v>
      </c>
      <c r="B7477">
        <v>0</v>
      </c>
      <c r="C7477">
        <v>95.5</v>
      </c>
      <c r="D7477">
        <f>MOD(A7477-1+'Peaker Keys'!$B$7,'Peaker Keys'!$B$5)</f>
        <v>7494</v>
      </c>
      <c r="E7477">
        <f>INT(D7477/'Peaker Keys'!$B$6)+1</f>
        <v>313</v>
      </c>
      <c r="F7477">
        <f>MOD(D7477,'Peaker Keys'!$B$6)</f>
        <v>6</v>
      </c>
      <c r="G7477" t="str">
        <f>VLOOKUP(E7477,Clustering!$A$6:$B$370,2,FALSE)</f>
        <v>Summer</v>
      </c>
      <c r="H7477">
        <f>IF('Peaker Keys'!$B$29&gt;0,MAX(0,MIN('Peaker Keys'!$B$10,B7477/'Peaker Keys'!$B$29)),0)</f>
        <v>0</v>
      </c>
      <c r="I7477">
        <f>MAX(0,MIN('Peaker Keys'!$B$10,C7477/'Peaker Keys'!$B$30))</f>
        <v>7.9998927763062441E-4</v>
      </c>
      <c r="J7477">
        <f>IF('Peaker Keys'!$B$31=1,H7477,I7477)</f>
        <v>0</v>
      </c>
    </row>
    <row r="7478" spans="1:10" x14ac:dyDescent="0.25">
      <c r="A7478">
        <v>7472</v>
      </c>
      <c r="B7478">
        <v>0</v>
      </c>
      <c r="C7478">
        <v>95.5</v>
      </c>
      <c r="D7478">
        <f>MOD(A7478-1+'Peaker Keys'!$B$7,'Peaker Keys'!$B$5)</f>
        <v>7495</v>
      </c>
      <c r="E7478">
        <f>INT(D7478/'Peaker Keys'!$B$6)+1</f>
        <v>313</v>
      </c>
      <c r="F7478">
        <f>MOD(D7478,'Peaker Keys'!$B$6)</f>
        <v>7</v>
      </c>
      <c r="G7478" t="str">
        <f>VLOOKUP(E7478,Clustering!$A$6:$B$370,2,FALSE)</f>
        <v>Summer</v>
      </c>
      <c r="H7478">
        <f>IF('Peaker Keys'!$B$29&gt;0,MAX(0,MIN('Peaker Keys'!$B$10,B7478/'Peaker Keys'!$B$29)),0)</f>
        <v>0</v>
      </c>
      <c r="I7478">
        <f>MAX(0,MIN('Peaker Keys'!$B$10,C7478/'Peaker Keys'!$B$30))</f>
        <v>7.9998927763062441E-4</v>
      </c>
      <c r="J7478">
        <f>IF('Peaker Keys'!$B$31=1,H7478,I7478)</f>
        <v>0</v>
      </c>
    </row>
    <row r="7479" spans="1:10" x14ac:dyDescent="0.25">
      <c r="A7479">
        <v>7473</v>
      </c>
      <c r="B7479">
        <v>0</v>
      </c>
      <c r="C7479">
        <v>95.5</v>
      </c>
      <c r="D7479">
        <f>MOD(A7479-1+'Peaker Keys'!$B$7,'Peaker Keys'!$B$5)</f>
        <v>7496</v>
      </c>
      <c r="E7479">
        <f>INT(D7479/'Peaker Keys'!$B$6)+1</f>
        <v>313</v>
      </c>
      <c r="F7479">
        <f>MOD(D7479,'Peaker Keys'!$B$6)</f>
        <v>8</v>
      </c>
      <c r="G7479" t="str">
        <f>VLOOKUP(E7479,Clustering!$A$6:$B$370,2,FALSE)</f>
        <v>Summer</v>
      </c>
      <c r="H7479">
        <f>IF('Peaker Keys'!$B$29&gt;0,MAX(0,MIN('Peaker Keys'!$B$10,B7479/'Peaker Keys'!$B$29)),0)</f>
        <v>0</v>
      </c>
      <c r="I7479">
        <f>MAX(0,MIN('Peaker Keys'!$B$10,C7479/'Peaker Keys'!$B$30))</f>
        <v>7.9998927763062441E-4</v>
      </c>
      <c r="J7479">
        <f>IF('Peaker Keys'!$B$31=1,H7479,I7479)</f>
        <v>0</v>
      </c>
    </row>
    <row r="7480" spans="1:10" x14ac:dyDescent="0.25">
      <c r="A7480">
        <v>7474</v>
      </c>
      <c r="B7480">
        <v>0</v>
      </c>
      <c r="C7480">
        <v>95.5</v>
      </c>
      <c r="D7480">
        <f>MOD(A7480-1+'Peaker Keys'!$B$7,'Peaker Keys'!$B$5)</f>
        <v>7497</v>
      </c>
      <c r="E7480">
        <f>INT(D7480/'Peaker Keys'!$B$6)+1</f>
        <v>313</v>
      </c>
      <c r="F7480">
        <f>MOD(D7480,'Peaker Keys'!$B$6)</f>
        <v>9</v>
      </c>
      <c r="G7480" t="str">
        <f>VLOOKUP(E7480,Clustering!$A$6:$B$370,2,FALSE)</f>
        <v>Summer</v>
      </c>
      <c r="H7480">
        <f>IF('Peaker Keys'!$B$29&gt;0,MAX(0,MIN('Peaker Keys'!$B$10,B7480/'Peaker Keys'!$B$29)),0)</f>
        <v>0</v>
      </c>
      <c r="I7480">
        <f>MAX(0,MIN('Peaker Keys'!$B$10,C7480/'Peaker Keys'!$B$30))</f>
        <v>7.9998927763062441E-4</v>
      </c>
      <c r="J7480">
        <f>IF('Peaker Keys'!$B$31=1,H7480,I7480)</f>
        <v>0</v>
      </c>
    </row>
    <row r="7481" spans="1:10" x14ac:dyDescent="0.25">
      <c r="A7481">
        <v>7475</v>
      </c>
      <c r="B7481">
        <v>0</v>
      </c>
      <c r="C7481">
        <v>95.5</v>
      </c>
      <c r="D7481">
        <f>MOD(A7481-1+'Peaker Keys'!$B$7,'Peaker Keys'!$B$5)</f>
        <v>7498</v>
      </c>
      <c r="E7481">
        <f>INT(D7481/'Peaker Keys'!$B$6)+1</f>
        <v>313</v>
      </c>
      <c r="F7481">
        <f>MOD(D7481,'Peaker Keys'!$B$6)</f>
        <v>10</v>
      </c>
      <c r="G7481" t="str">
        <f>VLOOKUP(E7481,Clustering!$A$6:$B$370,2,FALSE)</f>
        <v>Summer</v>
      </c>
      <c r="H7481">
        <f>IF('Peaker Keys'!$B$29&gt;0,MAX(0,MIN('Peaker Keys'!$B$10,B7481/'Peaker Keys'!$B$29)),0)</f>
        <v>0</v>
      </c>
      <c r="I7481">
        <f>MAX(0,MIN('Peaker Keys'!$B$10,C7481/'Peaker Keys'!$B$30))</f>
        <v>7.9998927763062441E-4</v>
      </c>
      <c r="J7481">
        <f>IF('Peaker Keys'!$B$31=1,H7481,I7481)</f>
        <v>0</v>
      </c>
    </row>
    <row r="7482" spans="1:10" x14ac:dyDescent="0.25">
      <c r="A7482">
        <v>7476</v>
      </c>
      <c r="B7482">
        <v>0</v>
      </c>
      <c r="C7482">
        <v>100.2</v>
      </c>
      <c r="D7482">
        <f>MOD(A7482-1+'Peaker Keys'!$B$7,'Peaker Keys'!$B$5)</f>
        <v>7499</v>
      </c>
      <c r="E7482">
        <f>INT(D7482/'Peaker Keys'!$B$6)+1</f>
        <v>313</v>
      </c>
      <c r="F7482">
        <f>MOD(D7482,'Peaker Keys'!$B$6)</f>
        <v>11</v>
      </c>
      <c r="G7482" t="str">
        <f>VLOOKUP(E7482,Clustering!$A$6:$B$370,2,FALSE)</f>
        <v>Summer</v>
      </c>
      <c r="H7482">
        <f>IF('Peaker Keys'!$B$29&gt;0,MAX(0,MIN('Peaker Keys'!$B$10,B7482/'Peaker Keys'!$B$29)),0)</f>
        <v>0</v>
      </c>
      <c r="I7482">
        <f>MAX(0,MIN('Peaker Keys'!$B$10,C7482/'Peaker Keys'!$B$30))</f>
        <v>8.393604776815557E-4</v>
      </c>
      <c r="J7482">
        <f>IF('Peaker Keys'!$B$31=1,H7482,I7482)</f>
        <v>0</v>
      </c>
    </row>
    <row r="7483" spans="1:10" x14ac:dyDescent="0.25">
      <c r="A7483">
        <v>7477</v>
      </c>
      <c r="B7483">
        <v>0</v>
      </c>
      <c r="C7483">
        <v>159.1</v>
      </c>
      <c r="D7483">
        <f>MOD(A7483-1+'Peaker Keys'!$B$7,'Peaker Keys'!$B$5)</f>
        <v>7500</v>
      </c>
      <c r="E7483">
        <f>INT(D7483/'Peaker Keys'!$B$6)+1</f>
        <v>313</v>
      </c>
      <c r="F7483">
        <f>MOD(D7483,'Peaker Keys'!$B$6)</f>
        <v>12</v>
      </c>
      <c r="G7483" t="str">
        <f>VLOOKUP(E7483,Clustering!$A$6:$B$370,2,FALSE)</f>
        <v>Summer</v>
      </c>
      <c r="H7483">
        <f>IF('Peaker Keys'!$B$29&gt;0,MAX(0,MIN('Peaker Keys'!$B$10,B7483/'Peaker Keys'!$B$29)),0)</f>
        <v>0</v>
      </c>
      <c r="I7483">
        <f>MAX(0,MIN('Peaker Keys'!$B$10,C7483/'Peaker Keys'!$B$30))</f>
        <v>1.3327570059793962E-3</v>
      </c>
      <c r="J7483">
        <f>IF('Peaker Keys'!$B$31=1,H7483,I7483)</f>
        <v>0</v>
      </c>
    </row>
    <row r="7484" spans="1:10" x14ac:dyDescent="0.25">
      <c r="A7484">
        <v>7478</v>
      </c>
      <c r="B7484">
        <v>0</v>
      </c>
      <c r="C7484">
        <v>159.1</v>
      </c>
      <c r="D7484">
        <f>MOD(A7484-1+'Peaker Keys'!$B$7,'Peaker Keys'!$B$5)</f>
        <v>7501</v>
      </c>
      <c r="E7484">
        <f>INT(D7484/'Peaker Keys'!$B$6)+1</f>
        <v>313</v>
      </c>
      <c r="F7484">
        <f>MOD(D7484,'Peaker Keys'!$B$6)</f>
        <v>13</v>
      </c>
      <c r="G7484" t="str">
        <f>VLOOKUP(E7484,Clustering!$A$6:$B$370,2,FALSE)</f>
        <v>Summer</v>
      </c>
      <c r="H7484">
        <f>IF('Peaker Keys'!$B$29&gt;0,MAX(0,MIN('Peaker Keys'!$B$10,B7484/'Peaker Keys'!$B$29)),0)</f>
        <v>0</v>
      </c>
      <c r="I7484">
        <f>MAX(0,MIN('Peaker Keys'!$B$10,C7484/'Peaker Keys'!$B$30))</f>
        <v>1.3327570059793962E-3</v>
      </c>
      <c r="J7484">
        <f>IF('Peaker Keys'!$B$31=1,H7484,I7484)</f>
        <v>0</v>
      </c>
    </row>
    <row r="7485" spans="1:10" x14ac:dyDescent="0.25">
      <c r="A7485">
        <v>7479</v>
      </c>
      <c r="B7485">
        <v>0</v>
      </c>
      <c r="C7485">
        <v>159.1</v>
      </c>
      <c r="D7485">
        <f>MOD(A7485-1+'Peaker Keys'!$B$7,'Peaker Keys'!$B$5)</f>
        <v>7502</v>
      </c>
      <c r="E7485">
        <f>INT(D7485/'Peaker Keys'!$B$6)+1</f>
        <v>313</v>
      </c>
      <c r="F7485">
        <f>MOD(D7485,'Peaker Keys'!$B$6)</f>
        <v>14</v>
      </c>
      <c r="G7485" t="str">
        <f>VLOOKUP(E7485,Clustering!$A$6:$B$370,2,FALSE)</f>
        <v>Summer</v>
      </c>
      <c r="H7485">
        <f>IF('Peaker Keys'!$B$29&gt;0,MAX(0,MIN('Peaker Keys'!$B$10,B7485/'Peaker Keys'!$B$29)),0)</f>
        <v>0</v>
      </c>
      <c r="I7485">
        <f>MAX(0,MIN('Peaker Keys'!$B$10,C7485/'Peaker Keys'!$B$30))</f>
        <v>1.3327570059793962E-3</v>
      </c>
      <c r="J7485">
        <f>IF('Peaker Keys'!$B$31=1,H7485,I7485)</f>
        <v>0</v>
      </c>
    </row>
    <row r="7486" spans="1:10" x14ac:dyDescent="0.25">
      <c r="A7486">
        <v>7480</v>
      </c>
      <c r="B7486">
        <v>0</v>
      </c>
      <c r="C7486">
        <v>159.1</v>
      </c>
      <c r="D7486">
        <f>MOD(A7486-1+'Peaker Keys'!$B$7,'Peaker Keys'!$B$5)</f>
        <v>7503</v>
      </c>
      <c r="E7486">
        <f>INT(D7486/'Peaker Keys'!$B$6)+1</f>
        <v>313</v>
      </c>
      <c r="F7486">
        <f>MOD(D7486,'Peaker Keys'!$B$6)</f>
        <v>15</v>
      </c>
      <c r="G7486" t="str">
        <f>VLOOKUP(E7486,Clustering!$A$6:$B$370,2,FALSE)</f>
        <v>Summer</v>
      </c>
      <c r="H7486">
        <f>IF('Peaker Keys'!$B$29&gt;0,MAX(0,MIN('Peaker Keys'!$B$10,B7486/'Peaker Keys'!$B$29)),0)</f>
        <v>0</v>
      </c>
      <c r="I7486">
        <f>MAX(0,MIN('Peaker Keys'!$B$10,C7486/'Peaker Keys'!$B$30))</f>
        <v>1.3327570059793962E-3</v>
      </c>
      <c r="J7486">
        <f>IF('Peaker Keys'!$B$31=1,H7486,I7486)</f>
        <v>0</v>
      </c>
    </row>
    <row r="7487" spans="1:10" x14ac:dyDescent="0.25">
      <c r="A7487">
        <v>7481</v>
      </c>
      <c r="B7487">
        <v>0</v>
      </c>
      <c r="C7487">
        <v>159.1</v>
      </c>
      <c r="D7487">
        <f>MOD(A7487-1+'Peaker Keys'!$B$7,'Peaker Keys'!$B$5)</f>
        <v>7504</v>
      </c>
      <c r="E7487">
        <f>INT(D7487/'Peaker Keys'!$B$6)+1</f>
        <v>313</v>
      </c>
      <c r="F7487">
        <f>MOD(D7487,'Peaker Keys'!$B$6)</f>
        <v>16</v>
      </c>
      <c r="G7487" t="str">
        <f>VLOOKUP(E7487,Clustering!$A$6:$B$370,2,FALSE)</f>
        <v>Summer</v>
      </c>
      <c r="H7487">
        <f>IF('Peaker Keys'!$B$29&gt;0,MAX(0,MIN('Peaker Keys'!$B$10,B7487/'Peaker Keys'!$B$29)),0)</f>
        <v>0</v>
      </c>
      <c r="I7487">
        <f>MAX(0,MIN('Peaker Keys'!$B$10,C7487/'Peaker Keys'!$B$30))</f>
        <v>1.3327570059793962E-3</v>
      </c>
      <c r="J7487">
        <f>IF('Peaker Keys'!$B$31=1,H7487,I7487)</f>
        <v>0</v>
      </c>
    </row>
    <row r="7488" spans="1:10" x14ac:dyDescent="0.25">
      <c r="A7488">
        <v>7482</v>
      </c>
      <c r="B7488">
        <v>0</v>
      </c>
      <c r="C7488">
        <v>2361.3000000000002</v>
      </c>
      <c r="D7488">
        <f>MOD(A7488-1+'Peaker Keys'!$B$7,'Peaker Keys'!$B$5)</f>
        <v>7505</v>
      </c>
      <c r="E7488">
        <f>INT(D7488/'Peaker Keys'!$B$6)+1</f>
        <v>313</v>
      </c>
      <c r="F7488">
        <f>MOD(D7488,'Peaker Keys'!$B$6)</f>
        <v>17</v>
      </c>
      <c r="G7488" t="str">
        <f>VLOOKUP(E7488,Clustering!$A$6:$B$370,2,FALSE)</f>
        <v>Summer</v>
      </c>
      <c r="H7488">
        <f>IF('Peaker Keys'!$B$29&gt;0,MAX(0,MIN('Peaker Keys'!$B$10,B7488/'Peaker Keys'!$B$29)),0)</f>
        <v>0</v>
      </c>
      <c r="I7488">
        <f>MAX(0,MIN('Peaker Keys'!$B$10,C7488/'Peaker Keys'!$B$30))</f>
        <v>1.9780258442609357E-2</v>
      </c>
      <c r="J7488">
        <f>IF('Peaker Keys'!$B$31=1,H7488,I7488)</f>
        <v>0</v>
      </c>
    </row>
    <row r="7489" spans="1:10" x14ac:dyDescent="0.25">
      <c r="A7489">
        <v>7483</v>
      </c>
      <c r="B7489">
        <v>0</v>
      </c>
      <c r="C7489">
        <v>3222.1</v>
      </c>
      <c r="D7489">
        <f>MOD(A7489-1+'Peaker Keys'!$B$7,'Peaker Keys'!$B$5)</f>
        <v>7506</v>
      </c>
      <c r="E7489">
        <f>INT(D7489/'Peaker Keys'!$B$6)+1</f>
        <v>313</v>
      </c>
      <c r="F7489">
        <f>MOD(D7489,'Peaker Keys'!$B$6)</f>
        <v>18</v>
      </c>
      <c r="G7489" t="str">
        <f>VLOOKUP(E7489,Clustering!$A$6:$B$370,2,FALSE)</f>
        <v>Summer</v>
      </c>
      <c r="H7489">
        <f>IF('Peaker Keys'!$B$29&gt;0,MAX(0,MIN('Peaker Keys'!$B$10,B7489/'Peaker Keys'!$B$29)),0)</f>
        <v>0</v>
      </c>
      <c r="I7489">
        <f>MAX(0,MIN('Peaker Keys'!$B$10,C7489/'Peaker Keys'!$B$30))</f>
        <v>2.6991051847682041E-2</v>
      </c>
      <c r="J7489">
        <f>IF('Peaker Keys'!$B$31=1,H7489,I7489)</f>
        <v>0</v>
      </c>
    </row>
    <row r="7490" spans="1:10" x14ac:dyDescent="0.25">
      <c r="A7490">
        <v>7484</v>
      </c>
      <c r="B7490">
        <v>0</v>
      </c>
      <c r="C7490">
        <v>963</v>
      </c>
      <c r="D7490">
        <f>MOD(A7490-1+'Peaker Keys'!$B$7,'Peaker Keys'!$B$5)</f>
        <v>7507</v>
      </c>
      <c r="E7490">
        <f>INT(D7490/'Peaker Keys'!$B$6)+1</f>
        <v>313</v>
      </c>
      <c r="F7490">
        <f>MOD(D7490,'Peaker Keys'!$B$6)</f>
        <v>19</v>
      </c>
      <c r="G7490" t="str">
        <f>VLOOKUP(E7490,Clustering!$A$6:$B$370,2,FALSE)</f>
        <v>Summer</v>
      </c>
      <c r="H7490">
        <f>IF('Peaker Keys'!$B$29&gt;0,MAX(0,MIN('Peaker Keys'!$B$10,B7490/'Peaker Keys'!$B$29)),0)</f>
        <v>0</v>
      </c>
      <c r="I7490">
        <f>MAX(0,MIN('Peaker Keys'!$B$10,C7490/'Peaker Keys'!$B$30))</f>
        <v>8.0669075849035734E-3</v>
      </c>
      <c r="J7490">
        <f>IF('Peaker Keys'!$B$31=1,H7490,I7490)</f>
        <v>0</v>
      </c>
    </row>
    <row r="7491" spans="1:10" x14ac:dyDescent="0.25">
      <c r="A7491">
        <v>7485</v>
      </c>
      <c r="B7491">
        <v>0</v>
      </c>
      <c r="C7491">
        <v>159.1</v>
      </c>
      <c r="D7491">
        <f>MOD(A7491-1+'Peaker Keys'!$B$7,'Peaker Keys'!$B$5)</f>
        <v>7508</v>
      </c>
      <c r="E7491">
        <f>INT(D7491/'Peaker Keys'!$B$6)+1</f>
        <v>313</v>
      </c>
      <c r="F7491">
        <f>MOD(D7491,'Peaker Keys'!$B$6)</f>
        <v>20</v>
      </c>
      <c r="G7491" t="str">
        <f>VLOOKUP(E7491,Clustering!$A$6:$B$370,2,FALSE)</f>
        <v>Summer</v>
      </c>
      <c r="H7491">
        <f>IF('Peaker Keys'!$B$29&gt;0,MAX(0,MIN('Peaker Keys'!$B$10,B7491/'Peaker Keys'!$B$29)),0)</f>
        <v>0</v>
      </c>
      <c r="I7491">
        <f>MAX(0,MIN('Peaker Keys'!$B$10,C7491/'Peaker Keys'!$B$30))</f>
        <v>1.3327570059793962E-3</v>
      </c>
      <c r="J7491">
        <f>IF('Peaker Keys'!$B$31=1,H7491,I7491)</f>
        <v>0</v>
      </c>
    </row>
    <row r="7492" spans="1:10" x14ac:dyDescent="0.25">
      <c r="A7492">
        <v>7486</v>
      </c>
      <c r="B7492">
        <v>0</v>
      </c>
      <c r="C7492">
        <v>159.1</v>
      </c>
      <c r="D7492">
        <f>MOD(A7492-1+'Peaker Keys'!$B$7,'Peaker Keys'!$B$5)</f>
        <v>7509</v>
      </c>
      <c r="E7492">
        <f>INT(D7492/'Peaker Keys'!$B$6)+1</f>
        <v>313</v>
      </c>
      <c r="F7492">
        <f>MOD(D7492,'Peaker Keys'!$B$6)</f>
        <v>21</v>
      </c>
      <c r="G7492" t="str">
        <f>VLOOKUP(E7492,Clustering!$A$6:$B$370,2,FALSE)</f>
        <v>Summer</v>
      </c>
      <c r="H7492">
        <f>IF('Peaker Keys'!$B$29&gt;0,MAX(0,MIN('Peaker Keys'!$B$10,B7492/'Peaker Keys'!$B$29)),0)</f>
        <v>0</v>
      </c>
      <c r="I7492">
        <f>MAX(0,MIN('Peaker Keys'!$B$10,C7492/'Peaker Keys'!$B$30))</f>
        <v>1.3327570059793962E-3</v>
      </c>
      <c r="J7492">
        <f>IF('Peaker Keys'!$B$31=1,H7492,I7492)</f>
        <v>0</v>
      </c>
    </row>
    <row r="7493" spans="1:10" x14ac:dyDescent="0.25">
      <c r="A7493">
        <v>7487</v>
      </c>
      <c r="B7493">
        <v>0</v>
      </c>
      <c r="C7493">
        <v>159.1</v>
      </c>
      <c r="D7493">
        <f>MOD(A7493-1+'Peaker Keys'!$B$7,'Peaker Keys'!$B$5)</f>
        <v>7510</v>
      </c>
      <c r="E7493">
        <f>INT(D7493/'Peaker Keys'!$B$6)+1</f>
        <v>313</v>
      </c>
      <c r="F7493">
        <f>MOD(D7493,'Peaker Keys'!$B$6)</f>
        <v>22</v>
      </c>
      <c r="G7493" t="str">
        <f>VLOOKUP(E7493,Clustering!$A$6:$B$370,2,FALSE)</f>
        <v>Summer</v>
      </c>
      <c r="H7493">
        <f>IF('Peaker Keys'!$B$29&gt;0,MAX(0,MIN('Peaker Keys'!$B$10,B7493/'Peaker Keys'!$B$29)),0)</f>
        <v>0</v>
      </c>
      <c r="I7493">
        <f>MAX(0,MIN('Peaker Keys'!$B$10,C7493/'Peaker Keys'!$B$30))</f>
        <v>1.3327570059793962E-3</v>
      </c>
      <c r="J7493">
        <f>IF('Peaker Keys'!$B$31=1,H7493,I7493)</f>
        <v>0</v>
      </c>
    </row>
    <row r="7494" spans="1:10" x14ac:dyDescent="0.25">
      <c r="A7494">
        <v>7488</v>
      </c>
      <c r="B7494">
        <v>0</v>
      </c>
      <c r="C7494">
        <v>159.1</v>
      </c>
      <c r="D7494">
        <f>MOD(A7494-1+'Peaker Keys'!$B$7,'Peaker Keys'!$B$5)</f>
        <v>7511</v>
      </c>
      <c r="E7494">
        <f>INT(D7494/'Peaker Keys'!$B$6)+1</f>
        <v>313</v>
      </c>
      <c r="F7494">
        <f>MOD(D7494,'Peaker Keys'!$B$6)</f>
        <v>23</v>
      </c>
      <c r="G7494" t="str">
        <f>VLOOKUP(E7494,Clustering!$A$6:$B$370,2,FALSE)</f>
        <v>Summer</v>
      </c>
      <c r="H7494">
        <f>IF('Peaker Keys'!$B$29&gt;0,MAX(0,MIN('Peaker Keys'!$B$10,B7494/'Peaker Keys'!$B$29)),0)</f>
        <v>0</v>
      </c>
      <c r="I7494">
        <f>MAX(0,MIN('Peaker Keys'!$B$10,C7494/'Peaker Keys'!$B$30))</f>
        <v>1.3327570059793962E-3</v>
      </c>
      <c r="J7494">
        <f>IF('Peaker Keys'!$B$31=1,H7494,I7494)</f>
        <v>0</v>
      </c>
    </row>
    <row r="7495" spans="1:10" x14ac:dyDescent="0.25">
      <c r="A7495">
        <v>7489</v>
      </c>
      <c r="B7495">
        <v>0</v>
      </c>
      <c r="C7495">
        <v>95.5</v>
      </c>
      <c r="D7495">
        <f>MOD(A7495-1+'Peaker Keys'!$B$7,'Peaker Keys'!$B$5)</f>
        <v>7512</v>
      </c>
      <c r="E7495">
        <f>INT(D7495/'Peaker Keys'!$B$6)+1</f>
        <v>314</v>
      </c>
      <c r="F7495">
        <f>MOD(D7495,'Peaker Keys'!$B$6)</f>
        <v>0</v>
      </c>
      <c r="G7495" t="str">
        <f>VLOOKUP(E7495,Clustering!$A$6:$B$370,2,FALSE)</f>
        <v>Winter</v>
      </c>
      <c r="H7495">
        <f>IF('Peaker Keys'!$B$29&gt;0,MAX(0,MIN('Peaker Keys'!$B$10,B7495/'Peaker Keys'!$B$29)),0)</f>
        <v>0</v>
      </c>
      <c r="I7495">
        <f>MAX(0,MIN('Peaker Keys'!$B$10,C7495/'Peaker Keys'!$B$30))</f>
        <v>7.9998927763062441E-4</v>
      </c>
      <c r="J7495">
        <f>IF('Peaker Keys'!$B$31=1,H7495,I7495)</f>
        <v>0</v>
      </c>
    </row>
    <row r="7496" spans="1:10" x14ac:dyDescent="0.25">
      <c r="A7496">
        <v>7490</v>
      </c>
      <c r="B7496">
        <v>0</v>
      </c>
      <c r="C7496">
        <v>95.5</v>
      </c>
      <c r="D7496">
        <f>MOD(A7496-1+'Peaker Keys'!$B$7,'Peaker Keys'!$B$5)</f>
        <v>7513</v>
      </c>
      <c r="E7496">
        <f>INT(D7496/'Peaker Keys'!$B$6)+1</f>
        <v>314</v>
      </c>
      <c r="F7496">
        <f>MOD(D7496,'Peaker Keys'!$B$6)</f>
        <v>1</v>
      </c>
      <c r="G7496" t="str">
        <f>VLOOKUP(E7496,Clustering!$A$6:$B$370,2,FALSE)</f>
        <v>Winter</v>
      </c>
      <c r="H7496">
        <f>IF('Peaker Keys'!$B$29&gt;0,MAX(0,MIN('Peaker Keys'!$B$10,B7496/'Peaker Keys'!$B$29)),0)</f>
        <v>0</v>
      </c>
      <c r="I7496">
        <f>MAX(0,MIN('Peaker Keys'!$B$10,C7496/'Peaker Keys'!$B$30))</f>
        <v>7.9998927763062441E-4</v>
      </c>
      <c r="J7496">
        <f>IF('Peaker Keys'!$B$31=1,H7496,I7496)</f>
        <v>0</v>
      </c>
    </row>
    <row r="7497" spans="1:10" x14ac:dyDescent="0.25">
      <c r="A7497">
        <v>7491</v>
      </c>
      <c r="B7497">
        <v>0</v>
      </c>
      <c r="C7497">
        <v>95.5</v>
      </c>
      <c r="D7497">
        <f>MOD(A7497-1+'Peaker Keys'!$B$7,'Peaker Keys'!$B$5)</f>
        <v>7514</v>
      </c>
      <c r="E7497">
        <f>INT(D7497/'Peaker Keys'!$B$6)+1</f>
        <v>314</v>
      </c>
      <c r="F7497">
        <f>MOD(D7497,'Peaker Keys'!$B$6)</f>
        <v>2</v>
      </c>
      <c r="G7497" t="str">
        <f>VLOOKUP(E7497,Clustering!$A$6:$B$370,2,FALSE)</f>
        <v>Winter</v>
      </c>
      <c r="H7497">
        <f>IF('Peaker Keys'!$B$29&gt;0,MAX(0,MIN('Peaker Keys'!$B$10,B7497/'Peaker Keys'!$B$29)),0)</f>
        <v>0</v>
      </c>
      <c r="I7497">
        <f>MAX(0,MIN('Peaker Keys'!$B$10,C7497/'Peaker Keys'!$B$30))</f>
        <v>7.9998927763062441E-4</v>
      </c>
      <c r="J7497">
        <f>IF('Peaker Keys'!$B$31=1,H7497,I7497)</f>
        <v>0</v>
      </c>
    </row>
    <row r="7498" spans="1:10" x14ac:dyDescent="0.25">
      <c r="A7498">
        <v>7492</v>
      </c>
      <c r="B7498">
        <v>0</v>
      </c>
      <c r="C7498">
        <v>95.5</v>
      </c>
      <c r="D7498">
        <f>MOD(A7498-1+'Peaker Keys'!$B$7,'Peaker Keys'!$B$5)</f>
        <v>7515</v>
      </c>
      <c r="E7498">
        <f>INT(D7498/'Peaker Keys'!$B$6)+1</f>
        <v>314</v>
      </c>
      <c r="F7498">
        <f>MOD(D7498,'Peaker Keys'!$B$6)</f>
        <v>3</v>
      </c>
      <c r="G7498" t="str">
        <f>VLOOKUP(E7498,Clustering!$A$6:$B$370,2,FALSE)</f>
        <v>Winter</v>
      </c>
      <c r="H7498">
        <f>IF('Peaker Keys'!$B$29&gt;0,MAX(0,MIN('Peaker Keys'!$B$10,B7498/'Peaker Keys'!$B$29)),0)</f>
        <v>0</v>
      </c>
      <c r="I7498">
        <f>MAX(0,MIN('Peaker Keys'!$B$10,C7498/'Peaker Keys'!$B$30))</f>
        <v>7.9998927763062441E-4</v>
      </c>
      <c r="J7498">
        <f>IF('Peaker Keys'!$B$31=1,H7498,I7498)</f>
        <v>0</v>
      </c>
    </row>
    <row r="7499" spans="1:10" x14ac:dyDescent="0.25">
      <c r="A7499">
        <v>7493</v>
      </c>
      <c r="B7499">
        <v>0</v>
      </c>
      <c r="C7499">
        <v>95.5</v>
      </c>
      <c r="D7499">
        <f>MOD(A7499-1+'Peaker Keys'!$B$7,'Peaker Keys'!$B$5)</f>
        <v>7516</v>
      </c>
      <c r="E7499">
        <f>INT(D7499/'Peaker Keys'!$B$6)+1</f>
        <v>314</v>
      </c>
      <c r="F7499">
        <f>MOD(D7499,'Peaker Keys'!$B$6)</f>
        <v>4</v>
      </c>
      <c r="G7499" t="str">
        <f>VLOOKUP(E7499,Clustering!$A$6:$B$370,2,FALSE)</f>
        <v>Winter</v>
      </c>
      <c r="H7499">
        <f>IF('Peaker Keys'!$B$29&gt;0,MAX(0,MIN('Peaker Keys'!$B$10,B7499/'Peaker Keys'!$B$29)),0)</f>
        <v>0</v>
      </c>
      <c r="I7499">
        <f>MAX(0,MIN('Peaker Keys'!$B$10,C7499/'Peaker Keys'!$B$30))</f>
        <v>7.9998927763062441E-4</v>
      </c>
      <c r="J7499">
        <f>IF('Peaker Keys'!$B$31=1,H7499,I7499)</f>
        <v>0</v>
      </c>
    </row>
    <row r="7500" spans="1:10" x14ac:dyDescent="0.25">
      <c r="A7500">
        <v>7494</v>
      </c>
      <c r="B7500">
        <v>0</v>
      </c>
      <c r="C7500">
        <v>95.5</v>
      </c>
      <c r="D7500">
        <f>MOD(A7500-1+'Peaker Keys'!$B$7,'Peaker Keys'!$B$5)</f>
        <v>7517</v>
      </c>
      <c r="E7500">
        <f>INT(D7500/'Peaker Keys'!$B$6)+1</f>
        <v>314</v>
      </c>
      <c r="F7500">
        <f>MOD(D7500,'Peaker Keys'!$B$6)</f>
        <v>5</v>
      </c>
      <c r="G7500" t="str">
        <f>VLOOKUP(E7500,Clustering!$A$6:$B$370,2,FALSE)</f>
        <v>Winter</v>
      </c>
      <c r="H7500">
        <f>IF('Peaker Keys'!$B$29&gt;0,MAX(0,MIN('Peaker Keys'!$B$10,B7500/'Peaker Keys'!$B$29)),0)</f>
        <v>0</v>
      </c>
      <c r="I7500">
        <f>MAX(0,MIN('Peaker Keys'!$B$10,C7500/'Peaker Keys'!$B$30))</f>
        <v>7.9998927763062441E-4</v>
      </c>
      <c r="J7500">
        <f>IF('Peaker Keys'!$B$31=1,H7500,I7500)</f>
        <v>0</v>
      </c>
    </row>
    <row r="7501" spans="1:10" x14ac:dyDescent="0.25">
      <c r="A7501">
        <v>7495</v>
      </c>
      <c r="B7501">
        <v>0</v>
      </c>
      <c r="C7501">
        <v>95.5</v>
      </c>
      <c r="D7501">
        <f>MOD(A7501-1+'Peaker Keys'!$B$7,'Peaker Keys'!$B$5)</f>
        <v>7518</v>
      </c>
      <c r="E7501">
        <f>INT(D7501/'Peaker Keys'!$B$6)+1</f>
        <v>314</v>
      </c>
      <c r="F7501">
        <f>MOD(D7501,'Peaker Keys'!$B$6)</f>
        <v>6</v>
      </c>
      <c r="G7501" t="str">
        <f>VLOOKUP(E7501,Clustering!$A$6:$B$370,2,FALSE)</f>
        <v>Winter</v>
      </c>
      <c r="H7501">
        <f>IF('Peaker Keys'!$B$29&gt;0,MAX(0,MIN('Peaker Keys'!$B$10,B7501/'Peaker Keys'!$B$29)),0)</f>
        <v>0</v>
      </c>
      <c r="I7501">
        <f>MAX(0,MIN('Peaker Keys'!$B$10,C7501/'Peaker Keys'!$B$30))</f>
        <v>7.9998927763062441E-4</v>
      </c>
      <c r="J7501">
        <f>IF('Peaker Keys'!$B$31=1,H7501,I7501)</f>
        <v>0</v>
      </c>
    </row>
    <row r="7502" spans="1:10" x14ac:dyDescent="0.25">
      <c r="A7502">
        <v>7496</v>
      </c>
      <c r="B7502">
        <v>0</v>
      </c>
      <c r="C7502">
        <v>95.5</v>
      </c>
      <c r="D7502">
        <f>MOD(A7502-1+'Peaker Keys'!$B$7,'Peaker Keys'!$B$5)</f>
        <v>7519</v>
      </c>
      <c r="E7502">
        <f>INT(D7502/'Peaker Keys'!$B$6)+1</f>
        <v>314</v>
      </c>
      <c r="F7502">
        <f>MOD(D7502,'Peaker Keys'!$B$6)</f>
        <v>7</v>
      </c>
      <c r="G7502" t="str">
        <f>VLOOKUP(E7502,Clustering!$A$6:$B$370,2,FALSE)</f>
        <v>Winter</v>
      </c>
      <c r="H7502">
        <f>IF('Peaker Keys'!$B$29&gt;0,MAX(0,MIN('Peaker Keys'!$B$10,B7502/'Peaker Keys'!$B$29)),0)</f>
        <v>0</v>
      </c>
      <c r="I7502">
        <f>MAX(0,MIN('Peaker Keys'!$B$10,C7502/'Peaker Keys'!$B$30))</f>
        <v>7.9998927763062441E-4</v>
      </c>
      <c r="J7502">
        <f>IF('Peaker Keys'!$B$31=1,H7502,I7502)</f>
        <v>0</v>
      </c>
    </row>
    <row r="7503" spans="1:10" x14ac:dyDescent="0.25">
      <c r="A7503">
        <v>7497</v>
      </c>
      <c r="B7503">
        <v>0</v>
      </c>
      <c r="C7503">
        <v>95.5</v>
      </c>
      <c r="D7503">
        <f>MOD(A7503-1+'Peaker Keys'!$B$7,'Peaker Keys'!$B$5)</f>
        <v>7520</v>
      </c>
      <c r="E7503">
        <f>INT(D7503/'Peaker Keys'!$B$6)+1</f>
        <v>314</v>
      </c>
      <c r="F7503">
        <f>MOD(D7503,'Peaker Keys'!$B$6)</f>
        <v>8</v>
      </c>
      <c r="G7503" t="str">
        <f>VLOOKUP(E7503,Clustering!$A$6:$B$370,2,FALSE)</f>
        <v>Winter</v>
      </c>
      <c r="H7503">
        <f>IF('Peaker Keys'!$B$29&gt;0,MAX(0,MIN('Peaker Keys'!$B$10,B7503/'Peaker Keys'!$B$29)),0)</f>
        <v>0</v>
      </c>
      <c r="I7503">
        <f>MAX(0,MIN('Peaker Keys'!$B$10,C7503/'Peaker Keys'!$B$30))</f>
        <v>7.9998927763062441E-4</v>
      </c>
      <c r="J7503">
        <f>IF('Peaker Keys'!$B$31=1,H7503,I7503)</f>
        <v>0</v>
      </c>
    </row>
    <row r="7504" spans="1:10" x14ac:dyDescent="0.25">
      <c r="A7504">
        <v>7498</v>
      </c>
      <c r="B7504">
        <v>0</v>
      </c>
      <c r="C7504">
        <v>95.5</v>
      </c>
      <c r="D7504">
        <f>MOD(A7504-1+'Peaker Keys'!$B$7,'Peaker Keys'!$B$5)</f>
        <v>7521</v>
      </c>
      <c r="E7504">
        <f>INT(D7504/'Peaker Keys'!$B$6)+1</f>
        <v>314</v>
      </c>
      <c r="F7504">
        <f>MOD(D7504,'Peaker Keys'!$B$6)</f>
        <v>9</v>
      </c>
      <c r="G7504" t="str">
        <f>VLOOKUP(E7504,Clustering!$A$6:$B$370,2,FALSE)</f>
        <v>Winter</v>
      </c>
      <c r="H7504">
        <f>IF('Peaker Keys'!$B$29&gt;0,MAX(0,MIN('Peaker Keys'!$B$10,B7504/'Peaker Keys'!$B$29)),0)</f>
        <v>0</v>
      </c>
      <c r="I7504">
        <f>MAX(0,MIN('Peaker Keys'!$B$10,C7504/'Peaker Keys'!$B$30))</f>
        <v>7.9998927763062441E-4</v>
      </c>
      <c r="J7504">
        <f>IF('Peaker Keys'!$B$31=1,H7504,I7504)</f>
        <v>0</v>
      </c>
    </row>
    <row r="7505" spans="1:10" x14ac:dyDescent="0.25">
      <c r="A7505">
        <v>7499</v>
      </c>
      <c r="B7505">
        <v>0</v>
      </c>
      <c r="C7505">
        <v>95.5</v>
      </c>
      <c r="D7505">
        <f>MOD(A7505-1+'Peaker Keys'!$B$7,'Peaker Keys'!$B$5)</f>
        <v>7522</v>
      </c>
      <c r="E7505">
        <f>INT(D7505/'Peaker Keys'!$B$6)+1</f>
        <v>314</v>
      </c>
      <c r="F7505">
        <f>MOD(D7505,'Peaker Keys'!$B$6)</f>
        <v>10</v>
      </c>
      <c r="G7505" t="str">
        <f>VLOOKUP(E7505,Clustering!$A$6:$B$370,2,FALSE)</f>
        <v>Winter</v>
      </c>
      <c r="H7505">
        <f>IF('Peaker Keys'!$B$29&gt;0,MAX(0,MIN('Peaker Keys'!$B$10,B7505/'Peaker Keys'!$B$29)),0)</f>
        <v>0</v>
      </c>
      <c r="I7505">
        <f>MAX(0,MIN('Peaker Keys'!$B$10,C7505/'Peaker Keys'!$B$30))</f>
        <v>7.9998927763062441E-4</v>
      </c>
      <c r="J7505">
        <f>IF('Peaker Keys'!$B$31=1,H7505,I7505)</f>
        <v>0</v>
      </c>
    </row>
    <row r="7506" spans="1:10" x14ac:dyDescent="0.25">
      <c r="A7506">
        <v>7500</v>
      </c>
      <c r="B7506">
        <v>0</v>
      </c>
      <c r="C7506">
        <v>95.5</v>
      </c>
      <c r="D7506">
        <f>MOD(A7506-1+'Peaker Keys'!$B$7,'Peaker Keys'!$B$5)</f>
        <v>7523</v>
      </c>
      <c r="E7506">
        <f>INT(D7506/'Peaker Keys'!$B$6)+1</f>
        <v>314</v>
      </c>
      <c r="F7506">
        <f>MOD(D7506,'Peaker Keys'!$B$6)</f>
        <v>11</v>
      </c>
      <c r="G7506" t="str">
        <f>VLOOKUP(E7506,Clustering!$A$6:$B$370,2,FALSE)</f>
        <v>Winter</v>
      </c>
      <c r="H7506">
        <f>IF('Peaker Keys'!$B$29&gt;0,MAX(0,MIN('Peaker Keys'!$B$10,B7506/'Peaker Keys'!$B$29)),0)</f>
        <v>0</v>
      </c>
      <c r="I7506">
        <f>MAX(0,MIN('Peaker Keys'!$B$10,C7506/'Peaker Keys'!$B$30))</f>
        <v>7.9998927763062441E-4</v>
      </c>
      <c r="J7506">
        <f>IF('Peaker Keys'!$B$31=1,H7506,I7506)</f>
        <v>0</v>
      </c>
    </row>
    <row r="7507" spans="1:10" x14ac:dyDescent="0.25">
      <c r="A7507">
        <v>7501</v>
      </c>
      <c r="B7507">
        <v>0</v>
      </c>
      <c r="C7507">
        <v>95.5</v>
      </c>
      <c r="D7507">
        <f>MOD(A7507-1+'Peaker Keys'!$B$7,'Peaker Keys'!$B$5)</f>
        <v>7524</v>
      </c>
      <c r="E7507">
        <f>INT(D7507/'Peaker Keys'!$B$6)+1</f>
        <v>314</v>
      </c>
      <c r="F7507">
        <f>MOD(D7507,'Peaker Keys'!$B$6)</f>
        <v>12</v>
      </c>
      <c r="G7507" t="str">
        <f>VLOOKUP(E7507,Clustering!$A$6:$B$370,2,FALSE)</f>
        <v>Winter</v>
      </c>
      <c r="H7507">
        <f>IF('Peaker Keys'!$B$29&gt;0,MAX(0,MIN('Peaker Keys'!$B$10,B7507/'Peaker Keys'!$B$29)),0)</f>
        <v>0</v>
      </c>
      <c r="I7507">
        <f>MAX(0,MIN('Peaker Keys'!$B$10,C7507/'Peaker Keys'!$B$30))</f>
        <v>7.9998927763062441E-4</v>
      </c>
      <c r="J7507">
        <f>IF('Peaker Keys'!$B$31=1,H7507,I7507)</f>
        <v>0</v>
      </c>
    </row>
    <row r="7508" spans="1:10" x14ac:dyDescent="0.25">
      <c r="A7508">
        <v>7502</v>
      </c>
      <c r="B7508">
        <v>0</v>
      </c>
      <c r="C7508">
        <v>95.5</v>
      </c>
      <c r="D7508">
        <f>MOD(A7508-1+'Peaker Keys'!$B$7,'Peaker Keys'!$B$5)</f>
        <v>7525</v>
      </c>
      <c r="E7508">
        <f>INT(D7508/'Peaker Keys'!$B$6)+1</f>
        <v>314</v>
      </c>
      <c r="F7508">
        <f>MOD(D7508,'Peaker Keys'!$B$6)</f>
        <v>13</v>
      </c>
      <c r="G7508" t="str">
        <f>VLOOKUP(E7508,Clustering!$A$6:$B$370,2,FALSE)</f>
        <v>Winter</v>
      </c>
      <c r="H7508">
        <f>IF('Peaker Keys'!$B$29&gt;0,MAX(0,MIN('Peaker Keys'!$B$10,B7508/'Peaker Keys'!$B$29)),0)</f>
        <v>0</v>
      </c>
      <c r="I7508">
        <f>MAX(0,MIN('Peaker Keys'!$B$10,C7508/'Peaker Keys'!$B$30))</f>
        <v>7.9998927763062441E-4</v>
      </c>
      <c r="J7508">
        <f>IF('Peaker Keys'!$B$31=1,H7508,I7508)</f>
        <v>0</v>
      </c>
    </row>
    <row r="7509" spans="1:10" x14ac:dyDescent="0.25">
      <c r="A7509">
        <v>7503</v>
      </c>
      <c r="B7509">
        <v>0</v>
      </c>
      <c r="C7509">
        <v>100.2</v>
      </c>
      <c r="D7509">
        <f>MOD(A7509-1+'Peaker Keys'!$B$7,'Peaker Keys'!$B$5)</f>
        <v>7526</v>
      </c>
      <c r="E7509">
        <f>INT(D7509/'Peaker Keys'!$B$6)+1</f>
        <v>314</v>
      </c>
      <c r="F7509">
        <f>MOD(D7509,'Peaker Keys'!$B$6)</f>
        <v>14</v>
      </c>
      <c r="G7509" t="str">
        <f>VLOOKUP(E7509,Clustering!$A$6:$B$370,2,FALSE)</f>
        <v>Winter</v>
      </c>
      <c r="H7509">
        <f>IF('Peaker Keys'!$B$29&gt;0,MAX(0,MIN('Peaker Keys'!$B$10,B7509/'Peaker Keys'!$B$29)),0)</f>
        <v>0</v>
      </c>
      <c r="I7509">
        <f>MAX(0,MIN('Peaker Keys'!$B$10,C7509/'Peaker Keys'!$B$30))</f>
        <v>8.393604776815557E-4</v>
      </c>
      <c r="J7509">
        <f>IF('Peaker Keys'!$B$31=1,H7509,I7509)</f>
        <v>0</v>
      </c>
    </row>
    <row r="7510" spans="1:10" x14ac:dyDescent="0.25">
      <c r="A7510">
        <v>7504</v>
      </c>
      <c r="B7510">
        <v>0</v>
      </c>
      <c r="C7510">
        <v>159.1</v>
      </c>
      <c r="D7510">
        <f>MOD(A7510-1+'Peaker Keys'!$B$7,'Peaker Keys'!$B$5)</f>
        <v>7527</v>
      </c>
      <c r="E7510">
        <f>INT(D7510/'Peaker Keys'!$B$6)+1</f>
        <v>314</v>
      </c>
      <c r="F7510">
        <f>MOD(D7510,'Peaker Keys'!$B$6)</f>
        <v>15</v>
      </c>
      <c r="G7510" t="str">
        <f>VLOOKUP(E7510,Clustering!$A$6:$B$370,2,FALSE)</f>
        <v>Winter</v>
      </c>
      <c r="H7510">
        <f>IF('Peaker Keys'!$B$29&gt;0,MAX(0,MIN('Peaker Keys'!$B$10,B7510/'Peaker Keys'!$B$29)),0)</f>
        <v>0</v>
      </c>
      <c r="I7510">
        <f>MAX(0,MIN('Peaker Keys'!$B$10,C7510/'Peaker Keys'!$B$30))</f>
        <v>1.3327570059793962E-3</v>
      </c>
      <c r="J7510">
        <f>IF('Peaker Keys'!$B$31=1,H7510,I7510)</f>
        <v>0</v>
      </c>
    </row>
    <row r="7511" spans="1:10" x14ac:dyDescent="0.25">
      <c r="A7511">
        <v>7505</v>
      </c>
      <c r="B7511">
        <v>0</v>
      </c>
      <c r="C7511">
        <v>159.1</v>
      </c>
      <c r="D7511">
        <f>MOD(A7511-1+'Peaker Keys'!$B$7,'Peaker Keys'!$B$5)</f>
        <v>7528</v>
      </c>
      <c r="E7511">
        <f>INT(D7511/'Peaker Keys'!$B$6)+1</f>
        <v>314</v>
      </c>
      <c r="F7511">
        <f>MOD(D7511,'Peaker Keys'!$B$6)</f>
        <v>16</v>
      </c>
      <c r="G7511" t="str">
        <f>VLOOKUP(E7511,Clustering!$A$6:$B$370,2,FALSE)</f>
        <v>Winter</v>
      </c>
      <c r="H7511">
        <f>IF('Peaker Keys'!$B$29&gt;0,MAX(0,MIN('Peaker Keys'!$B$10,B7511/'Peaker Keys'!$B$29)),0)</f>
        <v>0</v>
      </c>
      <c r="I7511">
        <f>MAX(0,MIN('Peaker Keys'!$B$10,C7511/'Peaker Keys'!$B$30))</f>
        <v>1.3327570059793962E-3</v>
      </c>
      <c r="J7511">
        <f>IF('Peaker Keys'!$B$31=1,H7511,I7511)</f>
        <v>0</v>
      </c>
    </row>
    <row r="7512" spans="1:10" x14ac:dyDescent="0.25">
      <c r="A7512">
        <v>7506</v>
      </c>
      <c r="B7512">
        <v>0</v>
      </c>
      <c r="C7512">
        <v>1086.4000000000001</v>
      </c>
      <c r="D7512">
        <f>MOD(A7512-1+'Peaker Keys'!$B$7,'Peaker Keys'!$B$5)</f>
        <v>7529</v>
      </c>
      <c r="E7512">
        <f>INT(D7512/'Peaker Keys'!$B$6)+1</f>
        <v>314</v>
      </c>
      <c r="F7512">
        <f>MOD(D7512,'Peaker Keys'!$B$6)</f>
        <v>17</v>
      </c>
      <c r="G7512" t="str">
        <f>VLOOKUP(E7512,Clustering!$A$6:$B$370,2,FALSE)</f>
        <v>Winter</v>
      </c>
      <c r="H7512">
        <f>IF('Peaker Keys'!$B$29&gt;0,MAX(0,MIN('Peaker Keys'!$B$10,B7512/'Peaker Keys'!$B$29)),0)</f>
        <v>0</v>
      </c>
      <c r="I7512">
        <f>MAX(0,MIN('Peaker Keys'!$B$10,C7512/'Peaker Keys'!$B$30))</f>
        <v>9.1006110075173858E-3</v>
      </c>
      <c r="J7512">
        <f>IF('Peaker Keys'!$B$31=1,H7512,I7512)</f>
        <v>0</v>
      </c>
    </row>
    <row r="7513" spans="1:10" x14ac:dyDescent="0.25">
      <c r="A7513">
        <v>7507</v>
      </c>
      <c r="B7513">
        <v>0</v>
      </c>
      <c r="C7513">
        <v>2264.4</v>
      </c>
      <c r="D7513">
        <f>MOD(A7513-1+'Peaker Keys'!$B$7,'Peaker Keys'!$B$5)</f>
        <v>7530</v>
      </c>
      <c r="E7513">
        <f>INT(D7513/'Peaker Keys'!$B$6)+1</f>
        <v>314</v>
      </c>
      <c r="F7513">
        <f>MOD(D7513,'Peaker Keys'!$B$6)</f>
        <v>18</v>
      </c>
      <c r="G7513" t="str">
        <f>VLOOKUP(E7513,Clustering!$A$6:$B$370,2,FALSE)</f>
        <v>Winter</v>
      </c>
      <c r="H7513">
        <f>IF('Peaker Keys'!$B$29&gt;0,MAX(0,MIN('Peaker Keys'!$B$10,B7513/'Peaker Keys'!$B$29)),0)</f>
        <v>0</v>
      </c>
      <c r="I7513">
        <f>MAX(0,MIN('Peaker Keys'!$B$10,C7513/'Peaker Keys'!$B$30))</f>
        <v>1.8968541573474197E-2</v>
      </c>
      <c r="J7513">
        <f>IF('Peaker Keys'!$B$31=1,H7513,I7513)</f>
        <v>0</v>
      </c>
    </row>
    <row r="7514" spans="1:10" x14ac:dyDescent="0.25">
      <c r="A7514">
        <v>7508</v>
      </c>
      <c r="B7514">
        <v>0</v>
      </c>
      <c r="C7514">
        <v>1284.8</v>
      </c>
      <c r="D7514">
        <f>MOD(A7514-1+'Peaker Keys'!$B$7,'Peaker Keys'!$B$5)</f>
        <v>7531</v>
      </c>
      <c r="E7514">
        <f>INT(D7514/'Peaker Keys'!$B$6)+1</f>
        <v>314</v>
      </c>
      <c r="F7514">
        <f>MOD(D7514,'Peaker Keys'!$B$6)</f>
        <v>19</v>
      </c>
      <c r="G7514" t="str">
        <f>VLOOKUP(E7514,Clustering!$A$6:$B$370,2,FALSE)</f>
        <v>Winter</v>
      </c>
      <c r="H7514">
        <f>IF('Peaker Keys'!$B$29&gt;0,MAX(0,MIN('Peaker Keys'!$B$10,B7514/'Peaker Keys'!$B$29)),0)</f>
        <v>0</v>
      </c>
      <c r="I7514">
        <f>MAX(0,MIN('Peaker Keys'!$B$10,C7514/'Peaker Keys'!$B$30))</f>
        <v>1.0762578260731164E-2</v>
      </c>
      <c r="J7514">
        <f>IF('Peaker Keys'!$B$31=1,H7514,I7514)</f>
        <v>0</v>
      </c>
    </row>
    <row r="7515" spans="1:10" x14ac:dyDescent="0.25">
      <c r="A7515">
        <v>7509</v>
      </c>
      <c r="B7515">
        <v>0</v>
      </c>
      <c r="C7515">
        <v>931.3</v>
      </c>
      <c r="D7515">
        <f>MOD(A7515-1+'Peaker Keys'!$B$7,'Peaker Keys'!$B$5)</f>
        <v>7532</v>
      </c>
      <c r="E7515">
        <f>INT(D7515/'Peaker Keys'!$B$6)+1</f>
        <v>314</v>
      </c>
      <c r="F7515">
        <f>MOD(D7515,'Peaker Keys'!$B$6)</f>
        <v>20</v>
      </c>
      <c r="G7515" t="str">
        <f>VLOOKUP(E7515,Clustering!$A$6:$B$370,2,FALSE)</f>
        <v>Winter</v>
      </c>
      <c r="H7515">
        <f>IF('Peaker Keys'!$B$29&gt;0,MAX(0,MIN('Peaker Keys'!$B$10,B7515/'Peaker Keys'!$B$29)),0)</f>
        <v>0</v>
      </c>
      <c r="I7515">
        <f>MAX(0,MIN('Peaker Keys'!$B$10,C7515/'Peaker Keys'!$B$30))</f>
        <v>7.8013614058366539E-3</v>
      </c>
      <c r="J7515">
        <f>IF('Peaker Keys'!$B$31=1,H7515,I7515)</f>
        <v>0</v>
      </c>
    </row>
    <row r="7516" spans="1:10" x14ac:dyDescent="0.25">
      <c r="A7516">
        <v>7510</v>
      </c>
      <c r="B7516">
        <v>0</v>
      </c>
      <c r="C7516">
        <v>159.1</v>
      </c>
      <c r="D7516">
        <f>MOD(A7516-1+'Peaker Keys'!$B$7,'Peaker Keys'!$B$5)</f>
        <v>7533</v>
      </c>
      <c r="E7516">
        <f>INT(D7516/'Peaker Keys'!$B$6)+1</f>
        <v>314</v>
      </c>
      <c r="F7516">
        <f>MOD(D7516,'Peaker Keys'!$B$6)</f>
        <v>21</v>
      </c>
      <c r="G7516" t="str">
        <f>VLOOKUP(E7516,Clustering!$A$6:$B$370,2,FALSE)</f>
        <v>Winter</v>
      </c>
      <c r="H7516">
        <f>IF('Peaker Keys'!$B$29&gt;0,MAX(0,MIN('Peaker Keys'!$B$10,B7516/'Peaker Keys'!$B$29)),0)</f>
        <v>0</v>
      </c>
      <c r="I7516">
        <f>MAX(0,MIN('Peaker Keys'!$B$10,C7516/'Peaker Keys'!$B$30))</f>
        <v>1.3327570059793962E-3</v>
      </c>
      <c r="J7516">
        <f>IF('Peaker Keys'!$B$31=1,H7516,I7516)</f>
        <v>0</v>
      </c>
    </row>
    <row r="7517" spans="1:10" x14ac:dyDescent="0.25">
      <c r="A7517">
        <v>7511</v>
      </c>
      <c r="B7517">
        <v>0</v>
      </c>
      <c r="C7517">
        <v>159.1</v>
      </c>
      <c r="D7517">
        <f>MOD(A7517-1+'Peaker Keys'!$B$7,'Peaker Keys'!$B$5)</f>
        <v>7534</v>
      </c>
      <c r="E7517">
        <f>INT(D7517/'Peaker Keys'!$B$6)+1</f>
        <v>314</v>
      </c>
      <c r="F7517">
        <f>MOD(D7517,'Peaker Keys'!$B$6)</f>
        <v>22</v>
      </c>
      <c r="G7517" t="str">
        <f>VLOOKUP(E7517,Clustering!$A$6:$B$370,2,FALSE)</f>
        <v>Winter</v>
      </c>
      <c r="H7517">
        <f>IF('Peaker Keys'!$B$29&gt;0,MAX(0,MIN('Peaker Keys'!$B$10,B7517/'Peaker Keys'!$B$29)),0)</f>
        <v>0</v>
      </c>
      <c r="I7517">
        <f>MAX(0,MIN('Peaker Keys'!$B$10,C7517/'Peaker Keys'!$B$30))</f>
        <v>1.3327570059793962E-3</v>
      </c>
      <c r="J7517">
        <f>IF('Peaker Keys'!$B$31=1,H7517,I7517)</f>
        <v>0</v>
      </c>
    </row>
    <row r="7518" spans="1:10" x14ac:dyDescent="0.25">
      <c r="A7518">
        <v>7512</v>
      </c>
      <c r="B7518">
        <v>0</v>
      </c>
      <c r="C7518">
        <v>159.1</v>
      </c>
      <c r="D7518">
        <f>MOD(A7518-1+'Peaker Keys'!$B$7,'Peaker Keys'!$B$5)</f>
        <v>7535</v>
      </c>
      <c r="E7518">
        <f>INT(D7518/'Peaker Keys'!$B$6)+1</f>
        <v>314</v>
      </c>
      <c r="F7518">
        <f>MOD(D7518,'Peaker Keys'!$B$6)</f>
        <v>23</v>
      </c>
      <c r="G7518" t="str">
        <f>VLOOKUP(E7518,Clustering!$A$6:$B$370,2,FALSE)</f>
        <v>Winter</v>
      </c>
      <c r="H7518">
        <f>IF('Peaker Keys'!$B$29&gt;0,MAX(0,MIN('Peaker Keys'!$B$10,B7518/'Peaker Keys'!$B$29)),0)</f>
        <v>0</v>
      </c>
      <c r="I7518">
        <f>MAX(0,MIN('Peaker Keys'!$B$10,C7518/'Peaker Keys'!$B$30))</f>
        <v>1.3327570059793962E-3</v>
      </c>
      <c r="J7518">
        <f>IF('Peaker Keys'!$B$31=1,H7518,I7518)</f>
        <v>0</v>
      </c>
    </row>
    <row r="7519" spans="1:10" x14ac:dyDescent="0.25">
      <c r="A7519">
        <v>7513</v>
      </c>
      <c r="B7519">
        <v>0</v>
      </c>
      <c r="C7519">
        <v>131.6</v>
      </c>
      <c r="D7519">
        <f>MOD(A7519-1+'Peaker Keys'!$B$7,'Peaker Keys'!$B$5)</f>
        <v>7536</v>
      </c>
      <c r="E7519">
        <f>INT(D7519/'Peaker Keys'!$B$6)+1</f>
        <v>315</v>
      </c>
      <c r="F7519">
        <f>MOD(D7519,'Peaker Keys'!$B$6)</f>
        <v>0</v>
      </c>
      <c r="G7519" t="str">
        <f>VLOOKUP(E7519,Clustering!$A$6:$B$370,2,FALSE)</f>
        <v>Winter</v>
      </c>
      <c r="H7519">
        <f>IF('Peaker Keys'!$B$29&gt;0,MAX(0,MIN('Peaker Keys'!$B$10,B7519/'Peaker Keys'!$B$29)),0)</f>
        <v>0</v>
      </c>
      <c r="I7519">
        <f>MAX(0,MIN('Peaker Keys'!$B$10,C7519/'Peaker Keys'!$B$30))</f>
        <v>1.1023936014260751E-3</v>
      </c>
      <c r="J7519">
        <f>IF('Peaker Keys'!$B$31=1,H7519,I7519)</f>
        <v>0</v>
      </c>
    </row>
    <row r="7520" spans="1:10" x14ac:dyDescent="0.25">
      <c r="A7520">
        <v>7514</v>
      </c>
      <c r="B7520">
        <v>0</v>
      </c>
      <c r="C7520">
        <v>95.5</v>
      </c>
      <c r="D7520">
        <f>MOD(A7520-1+'Peaker Keys'!$B$7,'Peaker Keys'!$B$5)</f>
        <v>7537</v>
      </c>
      <c r="E7520">
        <f>INT(D7520/'Peaker Keys'!$B$6)+1</f>
        <v>315</v>
      </c>
      <c r="F7520">
        <f>MOD(D7520,'Peaker Keys'!$B$6)</f>
        <v>1</v>
      </c>
      <c r="G7520" t="str">
        <f>VLOOKUP(E7520,Clustering!$A$6:$B$370,2,FALSE)</f>
        <v>Winter</v>
      </c>
      <c r="H7520">
        <f>IF('Peaker Keys'!$B$29&gt;0,MAX(0,MIN('Peaker Keys'!$B$10,B7520/'Peaker Keys'!$B$29)),0)</f>
        <v>0</v>
      </c>
      <c r="I7520">
        <f>MAX(0,MIN('Peaker Keys'!$B$10,C7520/'Peaker Keys'!$B$30))</f>
        <v>7.9998927763062441E-4</v>
      </c>
      <c r="J7520">
        <f>IF('Peaker Keys'!$B$31=1,H7520,I7520)</f>
        <v>0</v>
      </c>
    </row>
    <row r="7521" spans="1:10" x14ac:dyDescent="0.25">
      <c r="A7521">
        <v>7515</v>
      </c>
      <c r="B7521">
        <v>0</v>
      </c>
      <c r="C7521">
        <v>95.5</v>
      </c>
      <c r="D7521">
        <f>MOD(A7521-1+'Peaker Keys'!$B$7,'Peaker Keys'!$B$5)</f>
        <v>7538</v>
      </c>
      <c r="E7521">
        <f>INT(D7521/'Peaker Keys'!$B$6)+1</f>
        <v>315</v>
      </c>
      <c r="F7521">
        <f>MOD(D7521,'Peaker Keys'!$B$6)</f>
        <v>2</v>
      </c>
      <c r="G7521" t="str">
        <f>VLOOKUP(E7521,Clustering!$A$6:$B$370,2,FALSE)</f>
        <v>Winter</v>
      </c>
      <c r="H7521">
        <f>IF('Peaker Keys'!$B$29&gt;0,MAX(0,MIN('Peaker Keys'!$B$10,B7521/'Peaker Keys'!$B$29)),0)</f>
        <v>0</v>
      </c>
      <c r="I7521">
        <f>MAX(0,MIN('Peaker Keys'!$B$10,C7521/'Peaker Keys'!$B$30))</f>
        <v>7.9998927763062441E-4</v>
      </c>
      <c r="J7521">
        <f>IF('Peaker Keys'!$B$31=1,H7521,I7521)</f>
        <v>0</v>
      </c>
    </row>
    <row r="7522" spans="1:10" x14ac:dyDescent="0.25">
      <c r="A7522">
        <v>7516</v>
      </c>
      <c r="B7522">
        <v>0</v>
      </c>
      <c r="C7522">
        <v>95.5</v>
      </c>
      <c r="D7522">
        <f>MOD(A7522-1+'Peaker Keys'!$B$7,'Peaker Keys'!$B$5)</f>
        <v>7539</v>
      </c>
      <c r="E7522">
        <f>INT(D7522/'Peaker Keys'!$B$6)+1</f>
        <v>315</v>
      </c>
      <c r="F7522">
        <f>MOD(D7522,'Peaker Keys'!$B$6)</f>
        <v>3</v>
      </c>
      <c r="G7522" t="str">
        <f>VLOOKUP(E7522,Clustering!$A$6:$B$370,2,FALSE)</f>
        <v>Winter</v>
      </c>
      <c r="H7522">
        <f>IF('Peaker Keys'!$B$29&gt;0,MAX(0,MIN('Peaker Keys'!$B$10,B7522/'Peaker Keys'!$B$29)),0)</f>
        <v>0</v>
      </c>
      <c r="I7522">
        <f>MAX(0,MIN('Peaker Keys'!$B$10,C7522/'Peaker Keys'!$B$30))</f>
        <v>7.9998927763062441E-4</v>
      </c>
      <c r="J7522">
        <f>IF('Peaker Keys'!$B$31=1,H7522,I7522)</f>
        <v>0</v>
      </c>
    </row>
    <row r="7523" spans="1:10" x14ac:dyDescent="0.25">
      <c r="A7523">
        <v>7517</v>
      </c>
      <c r="B7523">
        <v>0</v>
      </c>
      <c r="C7523">
        <v>95.5</v>
      </c>
      <c r="D7523">
        <f>MOD(A7523-1+'Peaker Keys'!$B$7,'Peaker Keys'!$B$5)</f>
        <v>7540</v>
      </c>
      <c r="E7523">
        <f>INT(D7523/'Peaker Keys'!$B$6)+1</f>
        <v>315</v>
      </c>
      <c r="F7523">
        <f>MOD(D7523,'Peaker Keys'!$B$6)</f>
        <v>4</v>
      </c>
      <c r="G7523" t="str">
        <f>VLOOKUP(E7523,Clustering!$A$6:$B$370,2,FALSE)</f>
        <v>Winter</v>
      </c>
      <c r="H7523">
        <f>IF('Peaker Keys'!$B$29&gt;0,MAX(0,MIN('Peaker Keys'!$B$10,B7523/'Peaker Keys'!$B$29)),0)</f>
        <v>0</v>
      </c>
      <c r="I7523">
        <f>MAX(0,MIN('Peaker Keys'!$B$10,C7523/'Peaker Keys'!$B$30))</f>
        <v>7.9998927763062441E-4</v>
      </c>
      <c r="J7523">
        <f>IF('Peaker Keys'!$B$31=1,H7523,I7523)</f>
        <v>0</v>
      </c>
    </row>
    <row r="7524" spans="1:10" x14ac:dyDescent="0.25">
      <c r="A7524">
        <v>7518</v>
      </c>
      <c r="B7524">
        <v>0</v>
      </c>
      <c r="C7524">
        <v>95.5</v>
      </c>
      <c r="D7524">
        <f>MOD(A7524-1+'Peaker Keys'!$B$7,'Peaker Keys'!$B$5)</f>
        <v>7541</v>
      </c>
      <c r="E7524">
        <f>INT(D7524/'Peaker Keys'!$B$6)+1</f>
        <v>315</v>
      </c>
      <c r="F7524">
        <f>MOD(D7524,'Peaker Keys'!$B$6)</f>
        <v>5</v>
      </c>
      <c r="G7524" t="str">
        <f>VLOOKUP(E7524,Clustering!$A$6:$B$370,2,FALSE)</f>
        <v>Winter</v>
      </c>
      <c r="H7524">
        <f>IF('Peaker Keys'!$B$29&gt;0,MAX(0,MIN('Peaker Keys'!$B$10,B7524/'Peaker Keys'!$B$29)),0)</f>
        <v>0</v>
      </c>
      <c r="I7524">
        <f>MAX(0,MIN('Peaker Keys'!$B$10,C7524/'Peaker Keys'!$B$30))</f>
        <v>7.9998927763062441E-4</v>
      </c>
      <c r="J7524">
        <f>IF('Peaker Keys'!$B$31=1,H7524,I7524)</f>
        <v>0</v>
      </c>
    </row>
    <row r="7525" spans="1:10" x14ac:dyDescent="0.25">
      <c r="A7525">
        <v>7519</v>
      </c>
      <c r="B7525">
        <v>0</v>
      </c>
      <c r="C7525">
        <v>351.7</v>
      </c>
      <c r="D7525">
        <f>MOD(A7525-1+'Peaker Keys'!$B$7,'Peaker Keys'!$B$5)</f>
        <v>7542</v>
      </c>
      <c r="E7525">
        <f>INT(D7525/'Peaker Keys'!$B$6)+1</f>
        <v>315</v>
      </c>
      <c r="F7525">
        <f>MOD(D7525,'Peaker Keys'!$B$6)</f>
        <v>6</v>
      </c>
      <c r="G7525" t="str">
        <f>VLOOKUP(E7525,Clustering!$A$6:$B$370,2,FALSE)</f>
        <v>Winter</v>
      </c>
      <c r="H7525">
        <f>IF('Peaker Keys'!$B$29&gt;0,MAX(0,MIN('Peaker Keys'!$B$10,B7525/'Peaker Keys'!$B$29)),0)</f>
        <v>0</v>
      </c>
      <c r="I7525">
        <f>MAX(0,MIN('Peaker Keys'!$B$10,C7525/'Peaker Keys'!$B$30))</f>
        <v>2.946138522960111E-3</v>
      </c>
      <c r="J7525">
        <f>IF('Peaker Keys'!$B$31=1,H7525,I7525)</f>
        <v>0</v>
      </c>
    </row>
    <row r="7526" spans="1:10" x14ac:dyDescent="0.25">
      <c r="A7526">
        <v>7520</v>
      </c>
      <c r="B7526">
        <v>0</v>
      </c>
      <c r="C7526">
        <v>95.5</v>
      </c>
      <c r="D7526">
        <f>MOD(A7526-1+'Peaker Keys'!$B$7,'Peaker Keys'!$B$5)</f>
        <v>7543</v>
      </c>
      <c r="E7526">
        <f>INT(D7526/'Peaker Keys'!$B$6)+1</f>
        <v>315</v>
      </c>
      <c r="F7526">
        <f>MOD(D7526,'Peaker Keys'!$B$6)</f>
        <v>7</v>
      </c>
      <c r="G7526" t="str">
        <f>VLOOKUP(E7526,Clustering!$A$6:$B$370,2,FALSE)</f>
        <v>Winter</v>
      </c>
      <c r="H7526">
        <f>IF('Peaker Keys'!$B$29&gt;0,MAX(0,MIN('Peaker Keys'!$B$10,B7526/'Peaker Keys'!$B$29)),0)</f>
        <v>0</v>
      </c>
      <c r="I7526">
        <f>MAX(0,MIN('Peaker Keys'!$B$10,C7526/'Peaker Keys'!$B$30))</f>
        <v>7.9998927763062441E-4</v>
      </c>
      <c r="J7526">
        <f>IF('Peaker Keys'!$B$31=1,H7526,I7526)</f>
        <v>0</v>
      </c>
    </row>
    <row r="7527" spans="1:10" x14ac:dyDescent="0.25">
      <c r="A7527">
        <v>7521</v>
      </c>
      <c r="B7527">
        <v>0</v>
      </c>
      <c r="C7527">
        <v>95.5</v>
      </c>
      <c r="D7527">
        <f>MOD(A7527-1+'Peaker Keys'!$B$7,'Peaker Keys'!$B$5)</f>
        <v>7544</v>
      </c>
      <c r="E7527">
        <f>INT(D7527/'Peaker Keys'!$B$6)+1</f>
        <v>315</v>
      </c>
      <c r="F7527">
        <f>MOD(D7527,'Peaker Keys'!$B$6)</f>
        <v>8</v>
      </c>
      <c r="G7527" t="str">
        <f>VLOOKUP(E7527,Clustering!$A$6:$B$370,2,FALSE)</f>
        <v>Winter</v>
      </c>
      <c r="H7527">
        <f>IF('Peaker Keys'!$B$29&gt;0,MAX(0,MIN('Peaker Keys'!$B$10,B7527/'Peaker Keys'!$B$29)),0)</f>
        <v>0</v>
      </c>
      <c r="I7527">
        <f>MAX(0,MIN('Peaker Keys'!$B$10,C7527/'Peaker Keys'!$B$30))</f>
        <v>7.9998927763062441E-4</v>
      </c>
      <c r="J7527">
        <f>IF('Peaker Keys'!$B$31=1,H7527,I7527)</f>
        <v>0</v>
      </c>
    </row>
    <row r="7528" spans="1:10" x14ac:dyDescent="0.25">
      <c r="A7528">
        <v>7522</v>
      </c>
      <c r="B7528">
        <v>0</v>
      </c>
      <c r="C7528">
        <v>95.5</v>
      </c>
      <c r="D7528">
        <f>MOD(A7528-1+'Peaker Keys'!$B$7,'Peaker Keys'!$B$5)</f>
        <v>7545</v>
      </c>
      <c r="E7528">
        <f>INT(D7528/'Peaker Keys'!$B$6)+1</f>
        <v>315</v>
      </c>
      <c r="F7528">
        <f>MOD(D7528,'Peaker Keys'!$B$6)</f>
        <v>9</v>
      </c>
      <c r="G7528" t="str">
        <f>VLOOKUP(E7528,Clustering!$A$6:$B$370,2,FALSE)</f>
        <v>Winter</v>
      </c>
      <c r="H7528">
        <f>IF('Peaker Keys'!$B$29&gt;0,MAX(0,MIN('Peaker Keys'!$B$10,B7528/'Peaker Keys'!$B$29)),0)</f>
        <v>0</v>
      </c>
      <c r="I7528">
        <f>MAX(0,MIN('Peaker Keys'!$B$10,C7528/'Peaker Keys'!$B$30))</f>
        <v>7.9998927763062441E-4</v>
      </c>
      <c r="J7528">
        <f>IF('Peaker Keys'!$B$31=1,H7528,I7528)</f>
        <v>0</v>
      </c>
    </row>
    <row r="7529" spans="1:10" x14ac:dyDescent="0.25">
      <c r="A7529">
        <v>7523</v>
      </c>
      <c r="B7529">
        <v>0</v>
      </c>
      <c r="C7529">
        <v>95.5</v>
      </c>
      <c r="D7529">
        <f>MOD(A7529-1+'Peaker Keys'!$B$7,'Peaker Keys'!$B$5)</f>
        <v>7546</v>
      </c>
      <c r="E7529">
        <f>INT(D7529/'Peaker Keys'!$B$6)+1</f>
        <v>315</v>
      </c>
      <c r="F7529">
        <f>MOD(D7529,'Peaker Keys'!$B$6)</f>
        <v>10</v>
      </c>
      <c r="G7529" t="str">
        <f>VLOOKUP(E7529,Clustering!$A$6:$B$370,2,FALSE)</f>
        <v>Winter</v>
      </c>
      <c r="H7529">
        <f>IF('Peaker Keys'!$B$29&gt;0,MAX(0,MIN('Peaker Keys'!$B$10,B7529/'Peaker Keys'!$B$29)),0)</f>
        <v>0</v>
      </c>
      <c r="I7529">
        <f>MAX(0,MIN('Peaker Keys'!$B$10,C7529/'Peaker Keys'!$B$30))</f>
        <v>7.9998927763062441E-4</v>
      </c>
      <c r="J7529">
        <f>IF('Peaker Keys'!$B$31=1,H7529,I7529)</f>
        <v>0</v>
      </c>
    </row>
    <row r="7530" spans="1:10" x14ac:dyDescent="0.25">
      <c r="A7530">
        <v>7524</v>
      </c>
      <c r="B7530">
        <v>0</v>
      </c>
      <c r="C7530">
        <v>95.5</v>
      </c>
      <c r="D7530">
        <f>MOD(A7530-1+'Peaker Keys'!$B$7,'Peaker Keys'!$B$5)</f>
        <v>7547</v>
      </c>
      <c r="E7530">
        <f>INT(D7530/'Peaker Keys'!$B$6)+1</f>
        <v>315</v>
      </c>
      <c r="F7530">
        <f>MOD(D7530,'Peaker Keys'!$B$6)</f>
        <v>11</v>
      </c>
      <c r="G7530" t="str">
        <f>VLOOKUP(E7530,Clustering!$A$6:$B$370,2,FALSE)</f>
        <v>Winter</v>
      </c>
      <c r="H7530">
        <f>IF('Peaker Keys'!$B$29&gt;0,MAX(0,MIN('Peaker Keys'!$B$10,B7530/'Peaker Keys'!$B$29)),0)</f>
        <v>0</v>
      </c>
      <c r="I7530">
        <f>MAX(0,MIN('Peaker Keys'!$B$10,C7530/'Peaker Keys'!$B$30))</f>
        <v>7.9998927763062441E-4</v>
      </c>
      <c r="J7530">
        <f>IF('Peaker Keys'!$B$31=1,H7530,I7530)</f>
        <v>0</v>
      </c>
    </row>
    <row r="7531" spans="1:10" x14ac:dyDescent="0.25">
      <c r="A7531">
        <v>7525</v>
      </c>
      <c r="B7531">
        <v>0</v>
      </c>
      <c r="C7531">
        <v>95.5</v>
      </c>
      <c r="D7531">
        <f>MOD(A7531-1+'Peaker Keys'!$B$7,'Peaker Keys'!$B$5)</f>
        <v>7548</v>
      </c>
      <c r="E7531">
        <f>INT(D7531/'Peaker Keys'!$B$6)+1</f>
        <v>315</v>
      </c>
      <c r="F7531">
        <f>MOD(D7531,'Peaker Keys'!$B$6)</f>
        <v>12</v>
      </c>
      <c r="G7531" t="str">
        <f>VLOOKUP(E7531,Clustering!$A$6:$B$370,2,FALSE)</f>
        <v>Winter</v>
      </c>
      <c r="H7531">
        <f>IF('Peaker Keys'!$B$29&gt;0,MAX(0,MIN('Peaker Keys'!$B$10,B7531/'Peaker Keys'!$B$29)),0)</f>
        <v>0</v>
      </c>
      <c r="I7531">
        <f>MAX(0,MIN('Peaker Keys'!$B$10,C7531/'Peaker Keys'!$B$30))</f>
        <v>7.9998927763062441E-4</v>
      </c>
      <c r="J7531">
        <f>IF('Peaker Keys'!$B$31=1,H7531,I7531)</f>
        <v>0</v>
      </c>
    </row>
    <row r="7532" spans="1:10" x14ac:dyDescent="0.25">
      <c r="A7532">
        <v>7526</v>
      </c>
      <c r="B7532">
        <v>0</v>
      </c>
      <c r="C7532">
        <v>95.5</v>
      </c>
      <c r="D7532">
        <f>MOD(A7532-1+'Peaker Keys'!$B$7,'Peaker Keys'!$B$5)</f>
        <v>7549</v>
      </c>
      <c r="E7532">
        <f>INT(D7532/'Peaker Keys'!$B$6)+1</f>
        <v>315</v>
      </c>
      <c r="F7532">
        <f>MOD(D7532,'Peaker Keys'!$B$6)</f>
        <v>13</v>
      </c>
      <c r="G7532" t="str">
        <f>VLOOKUP(E7532,Clustering!$A$6:$B$370,2,FALSE)</f>
        <v>Winter</v>
      </c>
      <c r="H7532">
        <f>IF('Peaker Keys'!$B$29&gt;0,MAX(0,MIN('Peaker Keys'!$B$10,B7532/'Peaker Keys'!$B$29)),0)</f>
        <v>0</v>
      </c>
      <c r="I7532">
        <f>MAX(0,MIN('Peaker Keys'!$B$10,C7532/'Peaker Keys'!$B$30))</f>
        <v>7.9998927763062441E-4</v>
      </c>
      <c r="J7532">
        <f>IF('Peaker Keys'!$B$31=1,H7532,I7532)</f>
        <v>0</v>
      </c>
    </row>
    <row r="7533" spans="1:10" x14ac:dyDescent="0.25">
      <c r="A7533">
        <v>7527</v>
      </c>
      <c r="B7533">
        <v>0</v>
      </c>
      <c r="C7533">
        <v>95.5</v>
      </c>
      <c r="D7533">
        <f>MOD(A7533-1+'Peaker Keys'!$B$7,'Peaker Keys'!$B$5)</f>
        <v>7550</v>
      </c>
      <c r="E7533">
        <f>INT(D7533/'Peaker Keys'!$B$6)+1</f>
        <v>315</v>
      </c>
      <c r="F7533">
        <f>MOD(D7533,'Peaker Keys'!$B$6)</f>
        <v>14</v>
      </c>
      <c r="G7533" t="str">
        <f>VLOOKUP(E7533,Clustering!$A$6:$B$370,2,FALSE)</f>
        <v>Winter</v>
      </c>
      <c r="H7533">
        <f>IF('Peaker Keys'!$B$29&gt;0,MAX(0,MIN('Peaker Keys'!$B$10,B7533/'Peaker Keys'!$B$29)),0)</f>
        <v>0</v>
      </c>
      <c r="I7533">
        <f>MAX(0,MIN('Peaker Keys'!$B$10,C7533/'Peaker Keys'!$B$30))</f>
        <v>7.9998927763062441E-4</v>
      </c>
      <c r="J7533">
        <f>IF('Peaker Keys'!$B$31=1,H7533,I7533)</f>
        <v>0</v>
      </c>
    </row>
    <row r="7534" spans="1:10" x14ac:dyDescent="0.25">
      <c r="A7534">
        <v>7528</v>
      </c>
      <c r="B7534">
        <v>0</v>
      </c>
      <c r="C7534">
        <v>122.5</v>
      </c>
      <c r="D7534">
        <f>MOD(A7534-1+'Peaker Keys'!$B$7,'Peaker Keys'!$B$5)</f>
        <v>7551</v>
      </c>
      <c r="E7534">
        <f>INT(D7534/'Peaker Keys'!$B$6)+1</f>
        <v>315</v>
      </c>
      <c r="F7534">
        <f>MOD(D7534,'Peaker Keys'!$B$6)</f>
        <v>15</v>
      </c>
      <c r="G7534" t="str">
        <f>VLOOKUP(E7534,Clustering!$A$6:$B$370,2,FALSE)</f>
        <v>Winter</v>
      </c>
      <c r="H7534">
        <f>IF('Peaker Keys'!$B$29&gt;0,MAX(0,MIN('Peaker Keys'!$B$10,B7534/'Peaker Keys'!$B$29)),0)</f>
        <v>0</v>
      </c>
      <c r="I7534">
        <f>MAX(0,MIN('Peaker Keys'!$B$10,C7534/'Peaker Keys'!$B$30))</f>
        <v>1.0261642566466124E-3</v>
      </c>
      <c r="J7534">
        <f>IF('Peaker Keys'!$B$31=1,H7534,I7534)</f>
        <v>0</v>
      </c>
    </row>
    <row r="7535" spans="1:10" x14ac:dyDescent="0.25">
      <c r="A7535">
        <v>7529</v>
      </c>
      <c r="B7535">
        <v>0</v>
      </c>
      <c r="C7535">
        <v>159.1</v>
      </c>
      <c r="D7535">
        <f>MOD(A7535-1+'Peaker Keys'!$B$7,'Peaker Keys'!$B$5)</f>
        <v>7552</v>
      </c>
      <c r="E7535">
        <f>INT(D7535/'Peaker Keys'!$B$6)+1</f>
        <v>315</v>
      </c>
      <c r="F7535">
        <f>MOD(D7535,'Peaker Keys'!$B$6)</f>
        <v>16</v>
      </c>
      <c r="G7535" t="str">
        <f>VLOOKUP(E7535,Clustering!$A$6:$B$370,2,FALSE)</f>
        <v>Winter</v>
      </c>
      <c r="H7535">
        <f>IF('Peaker Keys'!$B$29&gt;0,MAX(0,MIN('Peaker Keys'!$B$10,B7535/'Peaker Keys'!$B$29)),0)</f>
        <v>0</v>
      </c>
      <c r="I7535">
        <f>MAX(0,MIN('Peaker Keys'!$B$10,C7535/'Peaker Keys'!$B$30))</f>
        <v>1.3327570059793962E-3</v>
      </c>
      <c r="J7535">
        <f>IF('Peaker Keys'!$B$31=1,H7535,I7535)</f>
        <v>0</v>
      </c>
    </row>
    <row r="7536" spans="1:10" x14ac:dyDescent="0.25">
      <c r="A7536">
        <v>7530</v>
      </c>
      <c r="B7536">
        <v>0</v>
      </c>
      <c r="C7536">
        <v>928.7</v>
      </c>
      <c r="D7536">
        <f>MOD(A7536-1+'Peaker Keys'!$B$7,'Peaker Keys'!$B$5)</f>
        <v>7553</v>
      </c>
      <c r="E7536">
        <f>INT(D7536/'Peaker Keys'!$B$6)+1</f>
        <v>315</v>
      </c>
      <c r="F7536">
        <f>MOD(D7536,'Peaker Keys'!$B$6)</f>
        <v>17</v>
      </c>
      <c r="G7536" t="str">
        <f>VLOOKUP(E7536,Clustering!$A$6:$B$370,2,FALSE)</f>
        <v>Winter</v>
      </c>
      <c r="H7536">
        <f>IF('Peaker Keys'!$B$29&gt;0,MAX(0,MIN('Peaker Keys'!$B$10,B7536/'Peaker Keys'!$B$29)),0)</f>
        <v>0</v>
      </c>
      <c r="I7536">
        <f>MAX(0,MIN('Peaker Keys'!$B$10,C7536/'Peaker Keys'!$B$30))</f>
        <v>7.7795815930425229E-3</v>
      </c>
      <c r="J7536">
        <f>IF('Peaker Keys'!$B$31=1,H7536,I7536)</f>
        <v>0</v>
      </c>
    </row>
    <row r="7537" spans="1:10" x14ac:dyDescent="0.25">
      <c r="A7537">
        <v>7531</v>
      </c>
      <c r="B7537">
        <v>0</v>
      </c>
      <c r="C7537">
        <v>1045.5999999999999</v>
      </c>
      <c r="D7537">
        <f>MOD(A7537-1+'Peaker Keys'!$B$7,'Peaker Keys'!$B$5)</f>
        <v>7554</v>
      </c>
      <c r="E7537">
        <f>INT(D7537/'Peaker Keys'!$B$6)+1</f>
        <v>315</v>
      </c>
      <c r="F7537">
        <f>MOD(D7537,'Peaker Keys'!$B$6)</f>
        <v>18</v>
      </c>
      <c r="G7537" t="str">
        <f>VLOOKUP(E7537,Clustering!$A$6:$B$370,2,FALSE)</f>
        <v>Winter</v>
      </c>
      <c r="H7537">
        <f>IF('Peaker Keys'!$B$29&gt;0,MAX(0,MIN('Peaker Keys'!$B$10,B7537/'Peaker Keys'!$B$29)),0)</f>
        <v>0</v>
      </c>
      <c r="I7537">
        <f>MAX(0,MIN('Peaker Keys'!$B$10,C7537/'Peaker Keys'!$B$30))</f>
        <v>8.7588354836710038E-3</v>
      </c>
      <c r="J7537">
        <f>IF('Peaker Keys'!$B$31=1,H7537,I7537)</f>
        <v>0</v>
      </c>
    </row>
    <row r="7538" spans="1:10" x14ac:dyDescent="0.25">
      <c r="A7538">
        <v>7532</v>
      </c>
      <c r="B7538">
        <v>0</v>
      </c>
      <c r="C7538">
        <v>1045.5999999999999</v>
      </c>
      <c r="D7538">
        <f>MOD(A7538-1+'Peaker Keys'!$B$7,'Peaker Keys'!$B$5)</f>
        <v>7555</v>
      </c>
      <c r="E7538">
        <f>INT(D7538/'Peaker Keys'!$B$6)+1</f>
        <v>315</v>
      </c>
      <c r="F7538">
        <f>MOD(D7538,'Peaker Keys'!$B$6)</f>
        <v>19</v>
      </c>
      <c r="G7538" t="str">
        <f>VLOOKUP(E7538,Clustering!$A$6:$B$370,2,FALSE)</f>
        <v>Winter</v>
      </c>
      <c r="H7538">
        <f>IF('Peaker Keys'!$B$29&gt;0,MAX(0,MIN('Peaker Keys'!$B$10,B7538/'Peaker Keys'!$B$29)),0)</f>
        <v>0</v>
      </c>
      <c r="I7538">
        <f>MAX(0,MIN('Peaker Keys'!$B$10,C7538/'Peaker Keys'!$B$30))</f>
        <v>8.7588354836710038E-3</v>
      </c>
      <c r="J7538">
        <f>IF('Peaker Keys'!$B$31=1,H7538,I7538)</f>
        <v>0</v>
      </c>
    </row>
    <row r="7539" spans="1:10" x14ac:dyDescent="0.25">
      <c r="A7539">
        <v>7533</v>
      </c>
      <c r="B7539">
        <v>0</v>
      </c>
      <c r="C7539">
        <v>626.6</v>
      </c>
      <c r="D7539">
        <f>MOD(A7539-1+'Peaker Keys'!$B$7,'Peaker Keys'!$B$5)</f>
        <v>7556</v>
      </c>
      <c r="E7539">
        <f>INT(D7539/'Peaker Keys'!$B$6)+1</f>
        <v>315</v>
      </c>
      <c r="F7539">
        <f>MOD(D7539,'Peaker Keys'!$B$6)</f>
        <v>20</v>
      </c>
      <c r="G7539" t="str">
        <f>VLOOKUP(E7539,Clustering!$A$6:$B$370,2,FALSE)</f>
        <v>Winter</v>
      </c>
      <c r="H7539">
        <f>IF('Peaker Keys'!$B$29&gt;0,MAX(0,MIN('Peaker Keys'!$B$10,B7539/'Peaker Keys'!$B$29)),0)</f>
        <v>0</v>
      </c>
      <c r="I7539">
        <f>MAX(0,MIN('Peaker Keys'!$B$10,C7539/'Peaker Keys'!$B$30))</f>
        <v>5.248934883385856E-3</v>
      </c>
      <c r="J7539">
        <f>IF('Peaker Keys'!$B$31=1,H7539,I7539)</f>
        <v>0</v>
      </c>
    </row>
    <row r="7540" spans="1:10" x14ac:dyDescent="0.25">
      <c r="A7540">
        <v>7534</v>
      </c>
      <c r="B7540">
        <v>0</v>
      </c>
      <c r="C7540">
        <v>159.1</v>
      </c>
      <c r="D7540">
        <f>MOD(A7540-1+'Peaker Keys'!$B$7,'Peaker Keys'!$B$5)</f>
        <v>7557</v>
      </c>
      <c r="E7540">
        <f>INT(D7540/'Peaker Keys'!$B$6)+1</f>
        <v>315</v>
      </c>
      <c r="F7540">
        <f>MOD(D7540,'Peaker Keys'!$B$6)</f>
        <v>21</v>
      </c>
      <c r="G7540" t="str">
        <f>VLOOKUP(E7540,Clustering!$A$6:$B$370,2,FALSE)</f>
        <v>Winter</v>
      </c>
      <c r="H7540">
        <f>IF('Peaker Keys'!$B$29&gt;0,MAX(0,MIN('Peaker Keys'!$B$10,B7540/'Peaker Keys'!$B$29)),0)</f>
        <v>0</v>
      </c>
      <c r="I7540">
        <f>MAX(0,MIN('Peaker Keys'!$B$10,C7540/'Peaker Keys'!$B$30))</f>
        <v>1.3327570059793962E-3</v>
      </c>
      <c r="J7540">
        <f>IF('Peaker Keys'!$B$31=1,H7540,I7540)</f>
        <v>0</v>
      </c>
    </row>
    <row r="7541" spans="1:10" x14ac:dyDescent="0.25">
      <c r="A7541">
        <v>7535</v>
      </c>
      <c r="B7541">
        <v>0</v>
      </c>
      <c r="C7541">
        <v>159.1</v>
      </c>
      <c r="D7541">
        <f>MOD(A7541-1+'Peaker Keys'!$B$7,'Peaker Keys'!$B$5)</f>
        <v>7558</v>
      </c>
      <c r="E7541">
        <f>INT(D7541/'Peaker Keys'!$B$6)+1</f>
        <v>315</v>
      </c>
      <c r="F7541">
        <f>MOD(D7541,'Peaker Keys'!$B$6)</f>
        <v>22</v>
      </c>
      <c r="G7541" t="str">
        <f>VLOOKUP(E7541,Clustering!$A$6:$B$370,2,FALSE)</f>
        <v>Winter</v>
      </c>
      <c r="H7541">
        <f>IF('Peaker Keys'!$B$29&gt;0,MAX(0,MIN('Peaker Keys'!$B$10,B7541/'Peaker Keys'!$B$29)),0)</f>
        <v>0</v>
      </c>
      <c r="I7541">
        <f>MAX(0,MIN('Peaker Keys'!$B$10,C7541/'Peaker Keys'!$B$30))</f>
        <v>1.3327570059793962E-3</v>
      </c>
      <c r="J7541">
        <f>IF('Peaker Keys'!$B$31=1,H7541,I7541)</f>
        <v>0</v>
      </c>
    </row>
    <row r="7542" spans="1:10" x14ac:dyDescent="0.25">
      <c r="A7542">
        <v>7536</v>
      </c>
      <c r="B7542">
        <v>0</v>
      </c>
      <c r="C7542">
        <v>159.1</v>
      </c>
      <c r="D7542">
        <f>MOD(A7542-1+'Peaker Keys'!$B$7,'Peaker Keys'!$B$5)</f>
        <v>7559</v>
      </c>
      <c r="E7542">
        <f>INT(D7542/'Peaker Keys'!$B$6)+1</f>
        <v>315</v>
      </c>
      <c r="F7542">
        <f>MOD(D7542,'Peaker Keys'!$B$6)</f>
        <v>23</v>
      </c>
      <c r="G7542" t="str">
        <f>VLOOKUP(E7542,Clustering!$A$6:$B$370,2,FALSE)</f>
        <v>Winter</v>
      </c>
      <c r="H7542">
        <f>IF('Peaker Keys'!$B$29&gt;0,MAX(0,MIN('Peaker Keys'!$B$10,B7542/'Peaker Keys'!$B$29)),0)</f>
        <v>0</v>
      </c>
      <c r="I7542">
        <f>MAX(0,MIN('Peaker Keys'!$B$10,C7542/'Peaker Keys'!$B$30))</f>
        <v>1.3327570059793962E-3</v>
      </c>
      <c r="J7542">
        <f>IF('Peaker Keys'!$B$31=1,H7542,I7542)</f>
        <v>0</v>
      </c>
    </row>
    <row r="7543" spans="1:10" x14ac:dyDescent="0.25">
      <c r="A7543">
        <v>7537</v>
      </c>
      <c r="B7543">
        <v>0</v>
      </c>
      <c r="C7543">
        <v>159.1</v>
      </c>
      <c r="D7543">
        <f>MOD(A7543-1+'Peaker Keys'!$B$7,'Peaker Keys'!$B$5)</f>
        <v>7560</v>
      </c>
      <c r="E7543">
        <f>INT(D7543/'Peaker Keys'!$B$6)+1</f>
        <v>316</v>
      </c>
      <c r="F7543">
        <f>MOD(D7543,'Peaker Keys'!$B$6)</f>
        <v>0</v>
      </c>
      <c r="G7543" t="str">
        <f>VLOOKUP(E7543,Clustering!$A$6:$B$370,2,FALSE)</f>
        <v>Winter</v>
      </c>
      <c r="H7543">
        <f>IF('Peaker Keys'!$B$29&gt;0,MAX(0,MIN('Peaker Keys'!$B$10,B7543/'Peaker Keys'!$B$29)),0)</f>
        <v>0</v>
      </c>
      <c r="I7543">
        <f>MAX(0,MIN('Peaker Keys'!$B$10,C7543/'Peaker Keys'!$B$30))</f>
        <v>1.3327570059793962E-3</v>
      </c>
      <c r="J7543">
        <f>IF('Peaker Keys'!$B$31=1,H7543,I7543)</f>
        <v>0</v>
      </c>
    </row>
    <row r="7544" spans="1:10" x14ac:dyDescent="0.25">
      <c r="A7544">
        <v>7538</v>
      </c>
      <c r="B7544">
        <v>0</v>
      </c>
      <c r="C7544">
        <v>95.5</v>
      </c>
      <c r="D7544">
        <f>MOD(A7544-1+'Peaker Keys'!$B$7,'Peaker Keys'!$B$5)</f>
        <v>7561</v>
      </c>
      <c r="E7544">
        <f>INT(D7544/'Peaker Keys'!$B$6)+1</f>
        <v>316</v>
      </c>
      <c r="F7544">
        <f>MOD(D7544,'Peaker Keys'!$B$6)</f>
        <v>1</v>
      </c>
      <c r="G7544" t="str">
        <f>VLOOKUP(E7544,Clustering!$A$6:$B$370,2,FALSE)</f>
        <v>Winter</v>
      </c>
      <c r="H7544">
        <f>IF('Peaker Keys'!$B$29&gt;0,MAX(0,MIN('Peaker Keys'!$B$10,B7544/'Peaker Keys'!$B$29)),0)</f>
        <v>0</v>
      </c>
      <c r="I7544">
        <f>MAX(0,MIN('Peaker Keys'!$B$10,C7544/'Peaker Keys'!$B$30))</f>
        <v>7.9998927763062441E-4</v>
      </c>
      <c r="J7544">
        <f>IF('Peaker Keys'!$B$31=1,H7544,I7544)</f>
        <v>0</v>
      </c>
    </row>
    <row r="7545" spans="1:10" x14ac:dyDescent="0.25">
      <c r="A7545">
        <v>7539</v>
      </c>
      <c r="B7545">
        <v>0</v>
      </c>
      <c r="C7545">
        <v>95.5</v>
      </c>
      <c r="D7545">
        <f>MOD(A7545-1+'Peaker Keys'!$B$7,'Peaker Keys'!$B$5)</f>
        <v>7562</v>
      </c>
      <c r="E7545">
        <f>INT(D7545/'Peaker Keys'!$B$6)+1</f>
        <v>316</v>
      </c>
      <c r="F7545">
        <f>MOD(D7545,'Peaker Keys'!$B$6)</f>
        <v>2</v>
      </c>
      <c r="G7545" t="str">
        <f>VLOOKUP(E7545,Clustering!$A$6:$B$370,2,FALSE)</f>
        <v>Winter</v>
      </c>
      <c r="H7545">
        <f>IF('Peaker Keys'!$B$29&gt;0,MAX(0,MIN('Peaker Keys'!$B$10,B7545/'Peaker Keys'!$B$29)),0)</f>
        <v>0</v>
      </c>
      <c r="I7545">
        <f>MAX(0,MIN('Peaker Keys'!$B$10,C7545/'Peaker Keys'!$B$30))</f>
        <v>7.9998927763062441E-4</v>
      </c>
      <c r="J7545">
        <f>IF('Peaker Keys'!$B$31=1,H7545,I7545)</f>
        <v>0</v>
      </c>
    </row>
    <row r="7546" spans="1:10" x14ac:dyDescent="0.25">
      <c r="A7546">
        <v>7540</v>
      </c>
      <c r="B7546">
        <v>0</v>
      </c>
      <c r="C7546">
        <v>95.5</v>
      </c>
      <c r="D7546">
        <f>MOD(A7546-1+'Peaker Keys'!$B$7,'Peaker Keys'!$B$5)</f>
        <v>7563</v>
      </c>
      <c r="E7546">
        <f>INT(D7546/'Peaker Keys'!$B$6)+1</f>
        <v>316</v>
      </c>
      <c r="F7546">
        <f>MOD(D7546,'Peaker Keys'!$B$6)</f>
        <v>3</v>
      </c>
      <c r="G7546" t="str">
        <f>VLOOKUP(E7546,Clustering!$A$6:$B$370,2,FALSE)</f>
        <v>Winter</v>
      </c>
      <c r="H7546">
        <f>IF('Peaker Keys'!$B$29&gt;0,MAX(0,MIN('Peaker Keys'!$B$10,B7546/'Peaker Keys'!$B$29)),0)</f>
        <v>0</v>
      </c>
      <c r="I7546">
        <f>MAX(0,MIN('Peaker Keys'!$B$10,C7546/'Peaker Keys'!$B$30))</f>
        <v>7.9998927763062441E-4</v>
      </c>
      <c r="J7546">
        <f>IF('Peaker Keys'!$B$31=1,H7546,I7546)</f>
        <v>0</v>
      </c>
    </row>
    <row r="7547" spans="1:10" x14ac:dyDescent="0.25">
      <c r="A7547">
        <v>7541</v>
      </c>
      <c r="B7547">
        <v>0</v>
      </c>
      <c r="C7547">
        <v>95.5</v>
      </c>
      <c r="D7547">
        <f>MOD(A7547-1+'Peaker Keys'!$B$7,'Peaker Keys'!$B$5)</f>
        <v>7564</v>
      </c>
      <c r="E7547">
        <f>INT(D7547/'Peaker Keys'!$B$6)+1</f>
        <v>316</v>
      </c>
      <c r="F7547">
        <f>MOD(D7547,'Peaker Keys'!$B$6)</f>
        <v>4</v>
      </c>
      <c r="G7547" t="str">
        <f>VLOOKUP(E7547,Clustering!$A$6:$B$370,2,FALSE)</f>
        <v>Winter</v>
      </c>
      <c r="H7547">
        <f>IF('Peaker Keys'!$B$29&gt;0,MAX(0,MIN('Peaker Keys'!$B$10,B7547/'Peaker Keys'!$B$29)),0)</f>
        <v>0</v>
      </c>
      <c r="I7547">
        <f>MAX(0,MIN('Peaker Keys'!$B$10,C7547/'Peaker Keys'!$B$30))</f>
        <v>7.9998927763062441E-4</v>
      </c>
      <c r="J7547">
        <f>IF('Peaker Keys'!$B$31=1,H7547,I7547)</f>
        <v>0</v>
      </c>
    </row>
    <row r="7548" spans="1:10" x14ac:dyDescent="0.25">
      <c r="A7548">
        <v>7542</v>
      </c>
      <c r="B7548">
        <v>0</v>
      </c>
      <c r="C7548">
        <v>95.5</v>
      </c>
      <c r="D7548">
        <f>MOD(A7548-1+'Peaker Keys'!$B$7,'Peaker Keys'!$B$5)</f>
        <v>7565</v>
      </c>
      <c r="E7548">
        <f>INT(D7548/'Peaker Keys'!$B$6)+1</f>
        <v>316</v>
      </c>
      <c r="F7548">
        <f>MOD(D7548,'Peaker Keys'!$B$6)</f>
        <v>5</v>
      </c>
      <c r="G7548" t="str">
        <f>VLOOKUP(E7548,Clustering!$A$6:$B$370,2,FALSE)</f>
        <v>Winter</v>
      </c>
      <c r="H7548">
        <f>IF('Peaker Keys'!$B$29&gt;0,MAX(0,MIN('Peaker Keys'!$B$10,B7548/'Peaker Keys'!$B$29)),0)</f>
        <v>0</v>
      </c>
      <c r="I7548">
        <f>MAX(0,MIN('Peaker Keys'!$B$10,C7548/'Peaker Keys'!$B$30))</f>
        <v>7.9998927763062441E-4</v>
      </c>
      <c r="J7548">
        <f>IF('Peaker Keys'!$B$31=1,H7548,I7548)</f>
        <v>0</v>
      </c>
    </row>
    <row r="7549" spans="1:10" x14ac:dyDescent="0.25">
      <c r="A7549">
        <v>7543</v>
      </c>
      <c r="B7549">
        <v>0</v>
      </c>
      <c r="C7549">
        <v>95.5</v>
      </c>
      <c r="D7549">
        <f>MOD(A7549-1+'Peaker Keys'!$B$7,'Peaker Keys'!$B$5)</f>
        <v>7566</v>
      </c>
      <c r="E7549">
        <f>INT(D7549/'Peaker Keys'!$B$6)+1</f>
        <v>316</v>
      </c>
      <c r="F7549">
        <f>MOD(D7549,'Peaker Keys'!$B$6)</f>
        <v>6</v>
      </c>
      <c r="G7549" t="str">
        <f>VLOOKUP(E7549,Clustering!$A$6:$B$370,2,FALSE)</f>
        <v>Winter</v>
      </c>
      <c r="H7549">
        <f>IF('Peaker Keys'!$B$29&gt;0,MAX(0,MIN('Peaker Keys'!$B$10,B7549/'Peaker Keys'!$B$29)),0)</f>
        <v>0</v>
      </c>
      <c r="I7549">
        <f>MAX(0,MIN('Peaker Keys'!$B$10,C7549/'Peaker Keys'!$B$30))</f>
        <v>7.9998927763062441E-4</v>
      </c>
      <c r="J7549">
        <f>IF('Peaker Keys'!$B$31=1,H7549,I7549)</f>
        <v>0</v>
      </c>
    </row>
    <row r="7550" spans="1:10" x14ac:dyDescent="0.25">
      <c r="A7550">
        <v>7544</v>
      </c>
      <c r="B7550">
        <v>0</v>
      </c>
      <c r="C7550">
        <v>95.5</v>
      </c>
      <c r="D7550">
        <f>MOD(A7550-1+'Peaker Keys'!$B$7,'Peaker Keys'!$B$5)</f>
        <v>7567</v>
      </c>
      <c r="E7550">
        <f>INT(D7550/'Peaker Keys'!$B$6)+1</f>
        <v>316</v>
      </c>
      <c r="F7550">
        <f>MOD(D7550,'Peaker Keys'!$B$6)</f>
        <v>7</v>
      </c>
      <c r="G7550" t="str">
        <f>VLOOKUP(E7550,Clustering!$A$6:$B$370,2,FALSE)</f>
        <v>Winter</v>
      </c>
      <c r="H7550">
        <f>IF('Peaker Keys'!$B$29&gt;0,MAX(0,MIN('Peaker Keys'!$B$10,B7550/'Peaker Keys'!$B$29)),0)</f>
        <v>0</v>
      </c>
      <c r="I7550">
        <f>MAX(0,MIN('Peaker Keys'!$B$10,C7550/'Peaker Keys'!$B$30))</f>
        <v>7.9998927763062441E-4</v>
      </c>
      <c r="J7550">
        <f>IF('Peaker Keys'!$B$31=1,H7550,I7550)</f>
        <v>0</v>
      </c>
    </row>
    <row r="7551" spans="1:10" x14ac:dyDescent="0.25">
      <c r="A7551">
        <v>7545</v>
      </c>
      <c r="B7551">
        <v>0</v>
      </c>
      <c r="C7551">
        <v>95.5</v>
      </c>
      <c r="D7551">
        <f>MOD(A7551-1+'Peaker Keys'!$B$7,'Peaker Keys'!$B$5)</f>
        <v>7568</v>
      </c>
      <c r="E7551">
        <f>INT(D7551/'Peaker Keys'!$B$6)+1</f>
        <v>316</v>
      </c>
      <c r="F7551">
        <f>MOD(D7551,'Peaker Keys'!$B$6)</f>
        <v>8</v>
      </c>
      <c r="G7551" t="str">
        <f>VLOOKUP(E7551,Clustering!$A$6:$B$370,2,FALSE)</f>
        <v>Winter</v>
      </c>
      <c r="H7551">
        <f>IF('Peaker Keys'!$B$29&gt;0,MAX(0,MIN('Peaker Keys'!$B$10,B7551/'Peaker Keys'!$B$29)),0)</f>
        <v>0</v>
      </c>
      <c r="I7551">
        <f>MAX(0,MIN('Peaker Keys'!$B$10,C7551/'Peaker Keys'!$B$30))</f>
        <v>7.9998927763062441E-4</v>
      </c>
      <c r="J7551">
        <f>IF('Peaker Keys'!$B$31=1,H7551,I7551)</f>
        <v>0</v>
      </c>
    </row>
    <row r="7552" spans="1:10" x14ac:dyDescent="0.25">
      <c r="A7552">
        <v>7546</v>
      </c>
      <c r="B7552">
        <v>0</v>
      </c>
      <c r="C7552">
        <v>95.5</v>
      </c>
      <c r="D7552">
        <f>MOD(A7552-1+'Peaker Keys'!$B$7,'Peaker Keys'!$B$5)</f>
        <v>7569</v>
      </c>
      <c r="E7552">
        <f>INT(D7552/'Peaker Keys'!$B$6)+1</f>
        <v>316</v>
      </c>
      <c r="F7552">
        <f>MOD(D7552,'Peaker Keys'!$B$6)</f>
        <v>9</v>
      </c>
      <c r="G7552" t="str">
        <f>VLOOKUP(E7552,Clustering!$A$6:$B$370,2,FALSE)</f>
        <v>Winter</v>
      </c>
      <c r="H7552">
        <f>IF('Peaker Keys'!$B$29&gt;0,MAX(0,MIN('Peaker Keys'!$B$10,B7552/'Peaker Keys'!$B$29)),0)</f>
        <v>0</v>
      </c>
      <c r="I7552">
        <f>MAX(0,MIN('Peaker Keys'!$B$10,C7552/'Peaker Keys'!$B$30))</f>
        <v>7.9998927763062441E-4</v>
      </c>
      <c r="J7552">
        <f>IF('Peaker Keys'!$B$31=1,H7552,I7552)</f>
        <v>0</v>
      </c>
    </row>
    <row r="7553" spans="1:10" x14ac:dyDescent="0.25">
      <c r="A7553">
        <v>7547</v>
      </c>
      <c r="B7553">
        <v>0</v>
      </c>
      <c r="C7553">
        <v>95.5</v>
      </c>
      <c r="D7553">
        <f>MOD(A7553-1+'Peaker Keys'!$B$7,'Peaker Keys'!$B$5)</f>
        <v>7570</v>
      </c>
      <c r="E7553">
        <f>INT(D7553/'Peaker Keys'!$B$6)+1</f>
        <v>316</v>
      </c>
      <c r="F7553">
        <f>MOD(D7553,'Peaker Keys'!$B$6)</f>
        <v>10</v>
      </c>
      <c r="G7553" t="str">
        <f>VLOOKUP(E7553,Clustering!$A$6:$B$370,2,FALSE)</f>
        <v>Winter</v>
      </c>
      <c r="H7553">
        <f>IF('Peaker Keys'!$B$29&gt;0,MAX(0,MIN('Peaker Keys'!$B$10,B7553/'Peaker Keys'!$B$29)),0)</f>
        <v>0</v>
      </c>
      <c r="I7553">
        <f>MAX(0,MIN('Peaker Keys'!$B$10,C7553/'Peaker Keys'!$B$30))</f>
        <v>7.9998927763062441E-4</v>
      </c>
      <c r="J7553">
        <f>IF('Peaker Keys'!$B$31=1,H7553,I7553)</f>
        <v>0</v>
      </c>
    </row>
    <row r="7554" spans="1:10" x14ac:dyDescent="0.25">
      <c r="A7554">
        <v>7548</v>
      </c>
      <c r="B7554">
        <v>0</v>
      </c>
      <c r="C7554">
        <v>95.5</v>
      </c>
      <c r="D7554">
        <f>MOD(A7554-1+'Peaker Keys'!$B$7,'Peaker Keys'!$B$5)</f>
        <v>7571</v>
      </c>
      <c r="E7554">
        <f>INT(D7554/'Peaker Keys'!$B$6)+1</f>
        <v>316</v>
      </c>
      <c r="F7554">
        <f>MOD(D7554,'Peaker Keys'!$B$6)</f>
        <v>11</v>
      </c>
      <c r="G7554" t="str">
        <f>VLOOKUP(E7554,Clustering!$A$6:$B$370,2,FALSE)</f>
        <v>Winter</v>
      </c>
      <c r="H7554">
        <f>IF('Peaker Keys'!$B$29&gt;0,MAX(0,MIN('Peaker Keys'!$B$10,B7554/'Peaker Keys'!$B$29)),0)</f>
        <v>0</v>
      </c>
      <c r="I7554">
        <f>MAX(0,MIN('Peaker Keys'!$B$10,C7554/'Peaker Keys'!$B$30))</f>
        <v>7.9998927763062441E-4</v>
      </c>
      <c r="J7554">
        <f>IF('Peaker Keys'!$B$31=1,H7554,I7554)</f>
        <v>0</v>
      </c>
    </row>
    <row r="7555" spans="1:10" x14ac:dyDescent="0.25">
      <c r="A7555">
        <v>7549</v>
      </c>
      <c r="B7555">
        <v>0</v>
      </c>
      <c r="C7555">
        <v>95.5</v>
      </c>
      <c r="D7555">
        <f>MOD(A7555-1+'Peaker Keys'!$B$7,'Peaker Keys'!$B$5)</f>
        <v>7572</v>
      </c>
      <c r="E7555">
        <f>INT(D7555/'Peaker Keys'!$B$6)+1</f>
        <v>316</v>
      </c>
      <c r="F7555">
        <f>MOD(D7555,'Peaker Keys'!$B$6)</f>
        <v>12</v>
      </c>
      <c r="G7555" t="str">
        <f>VLOOKUP(E7555,Clustering!$A$6:$B$370,2,FALSE)</f>
        <v>Winter</v>
      </c>
      <c r="H7555">
        <f>IF('Peaker Keys'!$B$29&gt;0,MAX(0,MIN('Peaker Keys'!$B$10,B7555/'Peaker Keys'!$B$29)),0)</f>
        <v>0</v>
      </c>
      <c r="I7555">
        <f>MAX(0,MIN('Peaker Keys'!$B$10,C7555/'Peaker Keys'!$B$30))</f>
        <v>7.9998927763062441E-4</v>
      </c>
      <c r="J7555">
        <f>IF('Peaker Keys'!$B$31=1,H7555,I7555)</f>
        <v>0</v>
      </c>
    </row>
    <row r="7556" spans="1:10" x14ac:dyDescent="0.25">
      <c r="A7556">
        <v>7550</v>
      </c>
      <c r="B7556">
        <v>0</v>
      </c>
      <c r="C7556">
        <v>95.5</v>
      </c>
      <c r="D7556">
        <f>MOD(A7556-1+'Peaker Keys'!$B$7,'Peaker Keys'!$B$5)</f>
        <v>7573</v>
      </c>
      <c r="E7556">
        <f>INT(D7556/'Peaker Keys'!$B$6)+1</f>
        <v>316</v>
      </c>
      <c r="F7556">
        <f>MOD(D7556,'Peaker Keys'!$B$6)</f>
        <v>13</v>
      </c>
      <c r="G7556" t="str">
        <f>VLOOKUP(E7556,Clustering!$A$6:$B$370,2,FALSE)</f>
        <v>Winter</v>
      </c>
      <c r="H7556">
        <f>IF('Peaker Keys'!$B$29&gt;0,MAX(0,MIN('Peaker Keys'!$B$10,B7556/'Peaker Keys'!$B$29)),0)</f>
        <v>0</v>
      </c>
      <c r="I7556">
        <f>MAX(0,MIN('Peaker Keys'!$B$10,C7556/'Peaker Keys'!$B$30))</f>
        <v>7.9998927763062441E-4</v>
      </c>
      <c r="J7556">
        <f>IF('Peaker Keys'!$B$31=1,H7556,I7556)</f>
        <v>0</v>
      </c>
    </row>
    <row r="7557" spans="1:10" x14ac:dyDescent="0.25">
      <c r="A7557">
        <v>7551</v>
      </c>
      <c r="B7557">
        <v>0</v>
      </c>
      <c r="C7557">
        <v>95.5</v>
      </c>
      <c r="D7557">
        <f>MOD(A7557-1+'Peaker Keys'!$B$7,'Peaker Keys'!$B$5)</f>
        <v>7574</v>
      </c>
      <c r="E7557">
        <f>INT(D7557/'Peaker Keys'!$B$6)+1</f>
        <v>316</v>
      </c>
      <c r="F7557">
        <f>MOD(D7557,'Peaker Keys'!$B$6)</f>
        <v>14</v>
      </c>
      <c r="G7557" t="str">
        <f>VLOOKUP(E7557,Clustering!$A$6:$B$370,2,FALSE)</f>
        <v>Winter</v>
      </c>
      <c r="H7557">
        <f>IF('Peaker Keys'!$B$29&gt;0,MAX(0,MIN('Peaker Keys'!$B$10,B7557/'Peaker Keys'!$B$29)),0)</f>
        <v>0</v>
      </c>
      <c r="I7557">
        <f>MAX(0,MIN('Peaker Keys'!$B$10,C7557/'Peaker Keys'!$B$30))</f>
        <v>7.9998927763062441E-4</v>
      </c>
      <c r="J7557">
        <f>IF('Peaker Keys'!$B$31=1,H7557,I7557)</f>
        <v>0</v>
      </c>
    </row>
    <row r="7558" spans="1:10" x14ac:dyDescent="0.25">
      <c r="A7558">
        <v>7552</v>
      </c>
      <c r="B7558">
        <v>0</v>
      </c>
      <c r="C7558">
        <v>159.1</v>
      </c>
      <c r="D7558">
        <f>MOD(A7558-1+'Peaker Keys'!$B$7,'Peaker Keys'!$B$5)</f>
        <v>7575</v>
      </c>
      <c r="E7558">
        <f>INT(D7558/'Peaker Keys'!$B$6)+1</f>
        <v>316</v>
      </c>
      <c r="F7558">
        <f>MOD(D7558,'Peaker Keys'!$B$6)</f>
        <v>15</v>
      </c>
      <c r="G7558" t="str">
        <f>VLOOKUP(E7558,Clustering!$A$6:$B$370,2,FALSE)</f>
        <v>Winter</v>
      </c>
      <c r="H7558">
        <f>IF('Peaker Keys'!$B$29&gt;0,MAX(0,MIN('Peaker Keys'!$B$10,B7558/'Peaker Keys'!$B$29)),0)</f>
        <v>0</v>
      </c>
      <c r="I7558">
        <f>MAX(0,MIN('Peaker Keys'!$B$10,C7558/'Peaker Keys'!$B$30))</f>
        <v>1.3327570059793962E-3</v>
      </c>
      <c r="J7558">
        <f>IF('Peaker Keys'!$B$31=1,H7558,I7558)</f>
        <v>0</v>
      </c>
    </row>
    <row r="7559" spans="1:10" x14ac:dyDescent="0.25">
      <c r="A7559">
        <v>7553</v>
      </c>
      <c r="B7559">
        <v>0</v>
      </c>
      <c r="C7559">
        <v>159.1</v>
      </c>
      <c r="D7559">
        <f>MOD(A7559-1+'Peaker Keys'!$B$7,'Peaker Keys'!$B$5)</f>
        <v>7576</v>
      </c>
      <c r="E7559">
        <f>INT(D7559/'Peaker Keys'!$B$6)+1</f>
        <v>316</v>
      </c>
      <c r="F7559">
        <f>MOD(D7559,'Peaker Keys'!$B$6)</f>
        <v>16</v>
      </c>
      <c r="G7559" t="str">
        <f>VLOOKUP(E7559,Clustering!$A$6:$B$370,2,FALSE)</f>
        <v>Winter</v>
      </c>
      <c r="H7559">
        <f>IF('Peaker Keys'!$B$29&gt;0,MAX(0,MIN('Peaker Keys'!$B$10,B7559/'Peaker Keys'!$B$29)),0)</f>
        <v>0</v>
      </c>
      <c r="I7559">
        <f>MAX(0,MIN('Peaker Keys'!$B$10,C7559/'Peaker Keys'!$B$30))</f>
        <v>1.3327570059793962E-3</v>
      </c>
      <c r="J7559">
        <f>IF('Peaker Keys'!$B$31=1,H7559,I7559)</f>
        <v>0</v>
      </c>
    </row>
    <row r="7560" spans="1:10" x14ac:dyDescent="0.25">
      <c r="A7560">
        <v>7554</v>
      </c>
      <c r="B7560">
        <v>0</v>
      </c>
      <c r="C7560">
        <v>159.1</v>
      </c>
      <c r="D7560">
        <f>MOD(A7560-1+'Peaker Keys'!$B$7,'Peaker Keys'!$B$5)</f>
        <v>7577</v>
      </c>
      <c r="E7560">
        <f>INT(D7560/'Peaker Keys'!$B$6)+1</f>
        <v>316</v>
      </c>
      <c r="F7560">
        <f>MOD(D7560,'Peaker Keys'!$B$6)</f>
        <v>17</v>
      </c>
      <c r="G7560" t="str">
        <f>VLOOKUP(E7560,Clustering!$A$6:$B$370,2,FALSE)</f>
        <v>Winter</v>
      </c>
      <c r="H7560">
        <f>IF('Peaker Keys'!$B$29&gt;0,MAX(0,MIN('Peaker Keys'!$B$10,B7560/'Peaker Keys'!$B$29)),0)</f>
        <v>0</v>
      </c>
      <c r="I7560">
        <f>MAX(0,MIN('Peaker Keys'!$B$10,C7560/'Peaker Keys'!$B$30))</f>
        <v>1.3327570059793962E-3</v>
      </c>
      <c r="J7560">
        <f>IF('Peaker Keys'!$B$31=1,H7560,I7560)</f>
        <v>0</v>
      </c>
    </row>
    <row r="7561" spans="1:10" x14ac:dyDescent="0.25">
      <c r="A7561">
        <v>7555</v>
      </c>
      <c r="B7561">
        <v>0</v>
      </c>
      <c r="C7561">
        <v>363.6</v>
      </c>
      <c r="D7561">
        <f>MOD(A7561-1+'Peaker Keys'!$B$7,'Peaker Keys'!$B$5)</f>
        <v>7578</v>
      </c>
      <c r="E7561">
        <f>INT(D7561/'Peaker Keys'!$B$6)+1</f>
        <v>316</v>
      </c>
      <c r="F7561">
        <f>MOD(D7561,'Peaker Keys'!$B$6)</f>
        <v>18</v>
      </c>
      <c r="G7561" t="str">
        <f>VLOOKUP(E7561,Clustering!$A$6:$B$370,2,FALSE)</f>
        <v>Winter</v>
      </c>
      <c r="H7561">
        <f>IF('Peaker Keys'!$B$29&gt;0,MAX(0,MIN('Peaker Keys'!$B$10,B7561/'Peaker Keys'!$B$29)),0)</f>
        <v>0</v>
      </c>
      <c r="I7561">
        <f>MAX(0,MIN('Peaker Keys'!$B$10,C7561/'Peaker Keys'!$B$30))</f>
        <v>3.0458230507486393E-3</v>
      </c>
      <c r="J7561">
        <f>IF('Peaker Keys'!$B$31=1,H7561,I7561)</f>
        <v>0</v>
      </c>
    </row>
    <row r="7562" spans="1:10" x14ac:dyDescent="0.25">
      <c r="A7562">
        <v>7556</v>
      </c>
      <c r="B7562">
        <v>0</v>
      </c>
      <c r="C7562">
        <v>363.6</v>
      </c>
      <c r="D7562">
        <f>MOD(A7562-1+'Peaker Keys'!$B$7,'Peaker Keys'!$B$5)</f>
        <v>7579</v>
      </c>
      <c r="E7562">
        <f>INT(D7562/'Peaker Keys'!$B$6)+1</f>
        <v>316</v>
      </c>
      <c r="F7562">
        <f>MOD(D7562,'Peaker Keys'!$B$6)</f>
        <v>19</v>
      </c>
      <c r="G7562" t="str">
        <f>VLOOKUP(E7562,Clustering!$A$6:$B$370,2,FALSE)</f>
        <v>Winter</v>
      </c>
      <c r="H7562">
        <f>IF('Peaker Keys'!$B$29&gt;0,MAX(0,MIN('Peaker Keys'!$B$10,B7562/'Peaker Keys'!$B$29)),0)</f>
        <v>0</v>
      </c>
      <c r="I7562">
        <f>MAX(0,MIN('Peaker Keys'!$B$10,C7562/'Peaker Keys'!$B$30))</f>
        <v>3.0458230507486393E-3</v>
      </c>
      <c r="J7562">
        <f>IF('Peaker Keys'!$B$31=1,H7562,I7562)</f>
        <v>0</v>
      </c>
    </row>
    <row r="7563" spans="1:10" x14ac:dyDescent="0.25">
      <c r="A7563">
        <v>7557</v>
      </c>
      <c r="B7563">
        <v>0</v>
      </c>
      <c r="C7563">
        <v>363.6</v>
      </c>
      <c r="D7563">
        <f>MOD(A7563-1+'Peaker Keys'!$B$7,'Peaker Keys'!$B$5)</f>
        <v>7580</v>
      </c>
      <c r="E7563">
        <f>INT(D7563/'Peaker Keys'!$B$6)+1</f>
        <v>316</v>
      </c>
      <c r="F7563">
        <f>MOD(D7563,'Peaker Keys'!$B$6)</f>
        <v>20</v>
      </c>
      <c r="G7563" t="str">
        <f>VLOOKUP(E7563,Clustering!$A$6:$B$370,2,FALSE)</f>
        <v>Winter</v>
      </c>
      <c r="H7563">
        <f>IF('Peaker Keys'!$B$29&gt;0,MAX(0,MIN('Peaker Keys'!$B$10,B7563/'Peaker Keys'!$B$29)),0)</f>
        <v>0</v>
      </c>
      <c r="I7563">
        <f>MAX(0,MIN('Peaker Keys'!$B$10,C7563/'Peaker Keys'!$B$30))</f>
        <v>3.0458230507486393E-3</v>
      </c>
      <c r="J7563">
        <f>IF('Peaker Keys'!$B$31=1,H7563,I7563)</f>
        <v>0</v>
      </c>
    </row>
    <row r="7564" spans="1:10" x14ac:dyDescent="0.25">
      <c r="A7564">
        <v>7558</v>
      </c>
      <c r="B7564">
        <v>0</v>
      </c>
      <c r="C7564">
        <v>188.3</v>
      </c>
      <c r="D7564">
        <f>MOD(A7564-1+'Peaker Keys'!$B$7,'Peaker Keys'!$B$5)</f>
        <v>7581</v>
      </c>
      <c r="E7564">
        <f>INT(D7564/'Peaker Keys'!$B$6)+1</f>
        <v>316</v>
      </c>
      <c r="F7564">
        <f>MOD(D7564,'Peaker Keys'!$B$6)</f>
        <v>21</v>
      </c>
      <c r="G7564" t="str">
        <f>VLOOKUP(E7564,Clustering!$A$6:$B$370,2,FALSE)</f>
        <v>Winter</v>
      </c>
      <c r="H7564">
        <f>IF('Peaker Keys'!$B$29&gt;0,MAX(0,MIN('Peaker Keys'!$B$10,B7564/'Peaker Keys'!$B$29)),0)</f>
        <v>0</v>
      </c>
      <c r="I7564">
        <f>MAX(0,MIN('Peaker Keys'!$B$10,C7564/'Peaker Keys'!$B$30))</f>
        <v>1.57736105735965E-3</v>
      </c>
      <c r="J7564">
        <f>IF('Peaker Keys'!$B$31=1,H7564,I7564)</f>
        <v>0</v>
      </c>
    </row>
    <row r="7565" spans="1:10" x14ac:dyDescent="0.25">
      <c r="A7565">
        <v>7559</v>
      </c>
      <c r="B7565">
        <v>0</v>
      </c>
      <c r="C7565">
        <v>159.1</v>
      </c>
      <c r="D7565">
        <f>MOD(A7565-1+'Peaker Keys'!$B$7,'Peaker Keys'!$B$5)</f>
        <v>7582</v>
      </c>
      <c r="E7565">
        <f>INT(D7565/'Peaker Keys'!$B$6)+1</f>
        <v>316</v>
      </c>
      <c r="F7565">
        <f>MOD(D7565,'Peaker Keys'!$B$6)</f>
        <v>22</v>
      </c>
      <c r="G7565" t="str">
        <f>VLOOKUP(E7565,Clustering!$A$6:$B$370,2,FALSE)</f>
        <v>Winter</v>
      </c>
      <c r="H7565">
        <f>IF('Peaker Keys'!$B$29&gt;0,MAX(0,MIN('Peaker Keys'!$B$10,B7565/'Peaker Keys'!$B$29)),0)</f>
        <v>0</v>
      </c>
      <c r="I7565">
        <f>MAX(0,MIN('Peaker Keys'!$B$10,C7565/'Peaker Keys'!$B$30))</f>
        <v>1.3327570059793962E-3</v>
      </c>
      <c r="J7565">
        <f>IF('Peaker Keys'!$B$31=1,H7565,I7565)</f>
        <v>0</v>
      </c>
    </row>
    <row r="7566" spans="1:10" x14ac:dyDescent="0.25">
      <c r="A7566">
        <v>7560</v>
      </c>
      <c r="B7566">
        <v>0</v>
      </c>
      <c r="C7566">
        <v>159.1</v>
      </c>
      <c r="D7566">
        <f>MOD(A7566-1+'Peaker Keys'!$B$7,'Peaker Keys'!$B$5)</f>
        <v>7583</v>
      </c>
      <c r="E7566">
        <f>INT(D7566/'Peaker Keys'!$B$6)+1</f>
        <v>316</v>
      </c>
      <c r="F7566">
        <f>MOD(D7566,'Peaker Keys'!$B$6)</f>
        <v>23</v>
      </c>
      <c r="G7566" t="str">
        <f>VLOOKUP(E7566,Clustering!$A$6:$B$370,2,FALSE)</f>
        <v>Winter</v>
      </c>
      <c r="H7566">
        <f>IF('Peaker Keys'!$B$29&gt;0,MAX(0,MIN('Peaker Keys'!$B$10,B7566/'Peaker Keys'!$B$29)),0)</f>
        <v>0</v>
      </c>
      <c r="I7566">
        <f>MAX(0,MIN('Peaker Keys'!$B$10,C7566/'Peaker Keys'!$B$30))</f>
        <v>1.3327570059793962E-3</v>
      </c>
      <c r="J7566">
        <f>IF('Peaker Keys'!$B$31=1,H7566,I7566)</f>
        <v>0</v>
      </c>
    </row>
    <row r="7567" spans="1:10" x14ac:dyDescent="0.25">
      <c r="A7567">
        <v>7561</v>
      </c>
      <c r="B7567">
        <v>0</v>
      </c>
      <c r="C7567">
        <v>159.1</v>
      </c>
      <c r="D7567">
        <f>MOD(A7567-1+'Peaker Keys'!$B$7,'Peaker Keys'!$B$5)</f>
        <v>7584</v>
      </c>
      <c r="E7567">
        <f>INT(D7567/'Peaker Keys'!$B$6)+1</f>
        <v>317</v>
      </c>
      <c r="F7567">
        <f>MOD(D7567,'Peaker Keys'!$B$6)</f>
        <v>0</v>
      </c>
      <c r="G7567" t="str">
        <f>VLOOKUP(E7567,Clustering!$A$6:$B$370,2,FALSE)</f>
        <v>Winter</v>
      </c>
      <c r="H7567">
        <f>IF('Peaker Keys'!$B$29&gt;0,MAX(0,MIN('Peaker Keys'!$B$10,B7567/'Peaker Keys'!$B$29)),0)</f>
        <v>0</v>
      </c>
      <c r="I7567">
        <f>MAX(0,MIN('Peaker Keys'!$B$10,C7567/'Peaker Keys'!$B$30))</f>
        <v>1.3327570059793962E-3</v>
      </c>
      <c r="J7567">
        <f>IF('Peaker Keys'!$B$31=1,H7567,I7567)</f>
        <v>0</v>
      </c>
    </row>
    <row r="7568" spans="1:10" x14ac:dyDescent="0.25">
      <c r="A7568">
        <v>7562</v>
      </c>
      <c r="B7568">
        <v>0</v>
      </c>
      <c r="C7568">
        <v>157.69999999999999</v>
      </c>
      <c r="D7568">
        <f>MOD(A7568-1+'Peaker Keys'!$B$7,'Peaker Keys'!$B$5)</f>
        <v>7585</v>
      </c>
      <c r="E7568">
        <f>INT(D7568/'Peaker Keys'!$B$6)+1</f>
        <v>317</v>
      </c>
      <c r="F7568">
        <f>MOD(D7568,'Peaker Keys'!$B$6)</f>
        <v>1</v>
      </c>
      <c r="G7568" t="str">
        <f>VLOOKUP(E7568,Clustering!$A$6:$B$370,2,FALSE)</f>
        <v>Winter</v>
      </c>
      <c r="H7568">
        <f>IF('Peaker Keys'!$B$29&gt;0,MAX(0,MIN('Peaker Keys'!$B$10,B7568/'Peaker Keys'!$B$29)),0)</f>
        <v>0</v>
      </c>
      <c r="I7568">
        <f>MAX(0,MIN('Peaker Keys'!$B$10,C7568/'Peaker Keys'!$B$30))</f>
        <v>1.3210294144748633E-3</v>
      </c>
      <c r="J7568">
        <f>IF('Peaker Keys'!$B$31=1,H7568,I7568)</f>
        <v>0</v>
      </c>
    </row>
    <row r="7569" spans="1:10" x14ac:dyDescent="0.25">
      <c r="A7569">
        <v>7563</v>
      </c>
      <c r="B7569">
        <v>0</v>
      </c>
      <c r="C7569">
        <v>95.5</v>
      </c>
      <c r="D7569">
        <f>MOD(A7569-1+'Peaker Keys'!$B$7,'Peaker Keys'!$B$5)</f>
        <v>7586</v>
      </c>
      <c r="E7569">
        <f>INT(D7569/'Peaker Keys'!$B$6)+1</f>
        <v>317</v>
      </c>
      <c r="F7569">
        <f>MOD(D7569,'Peaker Keys'!$B$6)</f>
        <v>2</v>
      </c>
      <c r="G7569" t="str">
        <f>VLOOKUP(E7569,Clustering!$A$6:$B$370,2,FALSE)</f>
        <v>Winter</v>
      </c>
      <c r="H7569">
        <f>IF('Peaker Keys'!$B$29&gt;0,MAX(0,MIN('Peaker Keys'!$B$10,B7569/'Peaker Keys'!$B$29)),0)</f>
        <v>0</v>
      </c>
      <c r="I7569">
        <f>MAX(0,MIN('Peaker Keys'!$B$10,C7569/'Peaker Keys'!$B$30))</f>
        <v>7.9998927763062441E-4</v>
      </c>
      <c r="J7569">
        <f>IF('Peaker Keys'!$B$31=1,H7569,I7569)</f>
        <v>0</v>
      </c>
    </row>
    <row r="7570" spans="1:10" x14ac:dyDescent="0.25">
      <c r="A7570">
        <v>7564</v>
      </c>
      <c r="B7570">
        <v>0</v>
      </c>
      <c r="C7570">
        <v>95.5</v>
      </c>
      <c r="D7570">
        <f>MOD(A7570-1+'Peaker Keys'!$B$7,'Peaker Keys'!$B$5)</f>
        <v>7587</v>
      </c>
      <c r="E7570">
        <f>INT(D7570/'Peaker Keys'!$B$6)+1</f>
        <v>317</v>
      </c>
      <c r="F7570">
        <f>MOD(D7570,'Peaker Keys'!$B$6)</f>
        <v>3</v>
      </c>
      <c r="G7570" t="str">
        <f>VLOOKUP(E7570,Clustering!$A$6:$B$370,2,FALSE)</f>
        <v>Winter</v>
      </c>
      <c r="H7570">
        <f>IF('Peaker Keys'!$B$29&gt;0,MAX(0,MIN('Peaker Keys'!$B$10,B7570/'Peaker Keys'!$B$29)),0)</f>
        <v>0</v>
      </c>
      <c r="I7570">
        <f>MAX(0,MIN('Peaker Keys'!$B$10,C7570/'Peaker Keys'!$B$30))</f>
        <v>7.9998927763062441E-4</v>
      </c>
      <c r="J7570">
        <f>IF('Peaker Keys'!$B$31=1,H7570,I7570)</f>
        <v>0</v>
      </c>
    </row>
    <row r="7571" spans="1:10" x14ac:dyDescent="0.25">
      <c r="A7571">
        <v>7565</v>
      </c>
      <c r="B7571">
        <v>0</v>
      </c>
      <c r="C7571">
        <v>95.5</v>
      </c>
      <c r="D7571">
        <f>MOD(A7571-1+'Peaker Keys'!$B$7,'Peaker Keys'!$B$5)</f>
        <v>7588</v>
      </c>
      <c r="E7571">
        <f>INT(D7571/'Peaker Keys'!$B$6)+1</f>
        <v>317</v>
      </c>
      <c r="F7571">
        <f>MOD(D7571,'Peaker Keys'!$B$6)</f>
        <v>4</v>
      </c>
      <c r="G7571" t="str">
        <f>VLOOKUP(E7571,Clustering!$A$6:$B$370,2,FALSE)</f>
        <v>Winter</v>
      </c>
      <c r="H7571">
        <f>IF('Peaker Keys'!$B$29&gt;0,MAX(0,MIN('Peaker Keys'!$B$10,B7571/'Peaker Keys'!$B$29)),0)</f>
        <v>0</v>
      </c>
      <c r="I7571">
        <f>MAX(0,MIN('Peaker Keys'!$B$10,C7571/'Peaker Keys'!$B$30))</f>
        <v>7.9998927763062441E-4</v>
      </c>
      <c r="J7571">
        <f>IF('Peaker Keys'!$B$31=1,H7571,I7571)</f>
        <v>0</v>
      </c>
    </row>
    <row r="7572" spans="1:10" x14ac:dyDescent="0.25">
      <c r="A7572">
        <v>7566</v>
      </c>
      <c r="B7572">
        <v>0</v>
      </c>
      <c r="C7572">
        <v>95.5</v>
      </c>
      <c r="D7572">
        <f>MOD(A7572-1+'Peaker Keys'!$B$7,'Peaker Keys'!$B$5)</f>
        <v>7589</v>
      </c>
      <c r="E7572">
        <f>INT(D7572/'Peaker Keys'!$B$6)+1</f>
        <v>317</v>
      </c>
      <c r="F7572">
        <f>MOD(D7572,'Peaker Keys'!$B$6)</f>
        <v>5</v>
      </c>
      <c r="G7572" t="str">
        <f>VLOOKUP(E7572,Clustering!$A$6:$B$370,2,FALSE)</f>
        <v>Winter</v>
      </c>
      <c r="H7572">
        <f>IF('Peaker Keys'!$B$29&gt;0,MAX(0,MIN('Peaker Keys'!$B$10,B7572/'Peaker Keys'!$B$29)),0)</f>
        <v>0</v>
      </c>
      <c r="I7572">
        <f>MAX(0,MIN('Peaker Keys'!$B$10,C7572/'Peaker Keys'!$B$30))</f>
        <v>7.9998927763062441E-4</v>
      </c>
      <c r="J7572">
        <f>IF('Peaker Keys'!$B$31=1,H7572,I7572)</f>
        <v>0</v>
      </c>
    </row>
    <row r="7573" spans="1:10" x14ac:dyDescent="0.25">
      <c r="A7573">
        <v>7567</v>
      </c>
      <c r="B7573">
        <v>0</v>
      </c>
      <c r="C7573">
        <v>95.5</v>
      </c>
      <c r="D7573">
        <f>MOD(A7573-1+'Peaker Keys'!$B$7,'Peaker Keys'!$B$5)</f>
        <v>7590</v>
      </c>
      <c r="E7573">
        <f>INT(D7573/'Peaker Keys'!$B$6)+1</f>
        <v>317</v>
      </c>
      <c r="F7573">
        <f>MOD(D7573,'Peaker Keys'!$B$6)</f>
        <v>6</v>
      </c>
      <c r="G7573" t="str">
        <f>VLOOKUP(E7573,Clustering!$A$6:$B$370,2,FALSE)</f>
        <v>Winter</v>
      </c>
      <c r="H7573">
        <f>IF('Peaker Keys'!$B$29&gt;0,MAX(0,MIN('Peaker Keys'!$B$10,B7573/'Peaker Keys'!$B$29)),0)</f>
        <v>0</v>
      </c>
      <c r="I7573">
        <f>MAX(0,MIN('Peaker Keys'!$B$10,C7573/'Peaker Keys'!$B$30))</f>
        <v>7.9998927763062441E-4</v>
      </c>
      <c r="J7573">
        <f>IF('Peaker Keys'!$B$31=1,H7573,I7573)</f>
        <v>0</v>
      </c>
    </row>
    <row r="7574" spans="1:10" x14ac:dyDescent="0.25">
      <c r="A7574">
        <v>7568</v>
      </c>
      <c r="B7574">
        <v>0</v>
      </c>
      <c r="C7574">
        <v>95.5</v>
      </c>
      <c r="D7574">
        <f>MOD(A7574-1+'Peaker Keys'!$B$7,'Peaker Keys'!$B$5)</f>
        <v>7591</v>
      </c>
      <c r="E7574">
        <f>INT(D7574/'Peaker Keys'!$B$6)+1</f>
        <v>317</v>
      </c>
      <c r="F7574">
        <f>MOD(D7574,'Peaker Keys'!$B$6)</f>
        <v>7</v>
      </c>
      <c r="G7574" t="str">
        <f>VLOOKUP(E7574,Clustering!$A$6:$B$370,2,FALSE)</f>
        <v>Winter</v>
      </c>
      <c r="H7574">
        <f>IF('Peaker Keys'!$B$29&gt;0,MAX(0,MIN('Peaker Keys'!$B$10,B7574/'Peaker Keys'!$B$29)),0)</f>
        <v>0</v>
      </c>
      <c r="I7574">
        <f>MAX(0,MIN('Peaker Keys'!$B$10,C7574/'Peaker Keys'!$B$30))</f>
        <v>7.9998927763062441E-4</v>
      </c>
      <c r="J7574">
        <f>IF('Peaker Keys'!$B$31=1,H7574,I7574)</f>
        <v>0</v>
      </c>
    </row>
    <row r="7575" spans="1:10" x14ac:dyDescent="0.25">
      <c r="A7575">
        <v>7569</v>
      </c>
      <c r="B7575">
        <v>0</v>
      </c>
      <c r="C7575">
        <v>95.5</v>
      </c>
      <c r="D7575">
        <f>MOD(A7575-1+'Peaker Keys'!$B$7,'Peaker Keys'!$B$5)</f>
        <v>7592</v>
      </c>
      <c r="E7575">
        <f>INT(D7575/'Peaker Keys'!$B$6)+1</f>
        <v>317</v>
      </c>
      <c r="F7575">
        <f>MOD(D7575,'Peaker Keys'!$B$6)</f>
        <v>8</v>
      </c>
      <c r="G7575" t="str">
        <f>VLOOKUP(E7575,Clustering!$A$6:$B$370,2,FALSE)</f>
        <v>Winter</v>
      </c>
      <c r="H7575">
        <f>IF('Peaker Keys'!$B$29&gt;0,MAX(0,MIN('Peaker Keys'!$B$10,B7575/'Peaker Keys'!$B$29)),0)</f>
        <v>0</v>
      </c>
      <c r="I7575">
        <f>MAX(0,MIN('Peaker Keys'!$B$10,C7575/'Peaker Keys'!$B$30))</f>
        <v>7.9998927763062441E-4</v>
      </c>
      <c r="J7575">
        <f>IF('Peaker Keys'!$B$31=1,H7575,I7575)</f>
        <v>0</v>
      </c>
    </row>
    <row r="7576" spans="1:10" x14ac:dyDescent="0.25">
      <c r="A7576">
        <v>7570</v>
      </c>
      <c r="B7576">
        <v>0</v>
      </c>
      <c r="C7576">
        <v>95.5</v>
      </c>
      <c r="D7576">
        <f>MOD(A7576-1+'Peaker Keys'!$B$7,'Peaker Keys'!$B$5)</f>
        <v>7593</v>
      </c>
      <c r="E7576">
        <f>INT(D7576/'Peaker Keys'!$B$6)+1</f>
        <v>317</v>
      </c>
      <c r="F7576">
        <f>MOD(D7576,'Peaker Keys'!$B$6)</f>
        <v>9</v>
      </c>
      <c r="G7576" t="str">
        <f>VLOOKUP(E7576,Clustering!$A$6:$B$370,2,FALSE)</f>
        <v>Winter</v>
      </c>
      <c r="H7576">
        <f>IF('Peaker Keys'!$B$29&gt;0,MAX(0,MIN('Peaker Keys'!$B$10,B7576/'Peaker Keys'!$B$29)),0)</f>
        <v>0</v>
      </c>
      <c r="I7576">
        <f>MAX(0,MIN('Peaker Keys'!$B$10,C7576/'Peaker Keys'!$B$30))</f>
        <v>7.9998927763062441E-4</v>
      </c>
      <c r="J7576">
        <f>IF('Peaker Keys'!$B$31=1,H7576,I7576)</f>
        <v>0</v>
      </c>
    </row>
    <row r="7577" spans="1:10" x14ac:dyDescent="0.25">
      <c r="A7577">
        <v>7571</v>
      </c>
      <c r="B7577">
        <v>0</v>
      </c>
      <c r="C7577">
        <v>95.5</v>
      </c>
      <c r="D7577">
        <f>MOD(A7577-1+'Peaker Keys'!$B$7,'Peaker Keys'!$B$5)</f>
        <v>7594</v>
      </c>
      <c r="E7577">
        <f>INT(D7577/'Peaker Keys'!$B$6)+1</f>
        <v>317</v>
      </c>
      <c r="F7577">
        <f>MOD(D7577,'Peaker Keys'!$B$6)</f>
        <v>10</v>
      </c>
      <c r="G7577" t="str">
        <f>VLOOKUP(E7577,Clustering!$A$6:$B$370,2,FALSE)</f>
        <v>Winter</v>
      </c>
      <c r="H7577">
        <f>IF('Peaker Keys'!$B$29&gt;0,MAX(0,MIN('Peaker Keys'!$B$10,B7577/'Peaker Keys'!$B$29)),0)</f>
        <v>0</v>
      </c>
      <c r="I7577">
        <f>MAX(0,MIN('Peaker Keys'!$B$10,C7577/'Peaker Keys'!$B$30))</f>
        <v>7.9998927763062441E-4</v>
      </c>
      <c r="J7577">
        <f>IF('Peaker Keys'!$B$31=1,H7577,I7577)</f>
        <v>0</v>
      </c>
    </row>
    <row r="7578" spans="1:10" x14ac:dyDescent="0.25">
      <c r="A7578">
        <v>7572</v>
      </c>
      <c r="B7578">
        <v>0</v>
      </c>
      <c r="C7578">
        <v>95.5</v>
      </c>
      <c r="D7578">
        <f>MOD(A7578-1+'Peaker Keys'!$B$7,'Peaker Keys'!$B$5)</f>
        <v>7595</v>
      </c>
      <c r="E7578">
        <f>INT(D7578/'Peaker Keys'!$B$6)+1</f>
        <v>317</v>
      </c>
      <c r="F7578">
        <f>MOD(D7578,'Peaker Keys'!$B$6)</f>
        <v>11</v>
      </c>
      <c r="G7578" t="str">
        <f>VLOOKUP(E7578,Clustering!$A$6:$B$370,2,FALSE)</f>
        <v>Winter</v>
      </c>
      <c r="H7578">
        <f>IF('Peaker Keys'!$B$29&gt;0,MAX(0,MIN('Peaker Keys'!$B$10,B7578/'Peaker Keys'!$B$29)),0)</f>
        <v>0</v>
      </c>
      <c r="I7578">
        <f>MAX(0,MIN('Peaker Keys'!$B$10,C7578/'Peaker Keys'!$B$30))</f>
        <v>7.9998927763062441E-4</v>
      </c>
      <c r="J7578">
        <f>IF('Peaker Keys'!$B$31=1,H7578,I7578)</f>
        <v>0</v>
      </c>
    </row>
    <row r="7579" spans="1:10" x14ac:dyDescent="0.25">
      <c r="A7579">
        <v>7573</v>
      </c>
      <c r="B7579">
        <v>0</v>
      </c>
      <c r="C7579">
        <v>95.5</v>
      </c>
      <c r="D7579">
        <f>MOD(A7579-1+'Peaker Keys'!$B$7,'Peaker Keys'!$B$5)</f>
        <v>7596</v>
      </c>
      <c r="E7579">
        <f>INT(D7579/'Peaker Keys'!$B$6)+1</f>
        <v>317</v>
      </c>
      <c r="F7579">
        <f>MOD(D7579,'Peaker Keys'!$B$6)</f>
        <v>12</v>
      </c>
      <c r="G7579" t="str">
        <f>VLOOKUP(E7579,Clustering!$A$6:$B$370,2,FALSE)</f>
        <v>Winter</v>
      </c>
      <c r="H7579">
        <f>IF('Peaker Keys'!$B$29&gt;0,MAX(0,MIN('Peaker Keys'!$B$10,B7579/'Peaker Keys'!$B$29)),0)</f>
        <v>0</v>
      </c>
      <c r="I7579">
        <f>MAX(0,MIN('Peaker Keys'!$B$10,C7579/'Peaker Keys'!$B$30))</f>
        <v>7.9998927763062441E-4</v>
      </c>
      <c r="J7579">
        <f>IF('Peaker Keys'!$B$31=1,H7579,I7579)</f>
        <v>0</v>
      </c>
    </row>
    <row r="7580" spans="1:10" x14ac:dyDescent="0.25">
      <c r="A7580">
        <v>7574</v>
      </c>
      <c r="B7580">
        <v>0</v>
      </c>
      <c r="C7580">
        <v>95.5</v>
      </c>
      <c r="D7580">
        <f>MOD(A7580-1+'Peaker Keys'!$B$7,'Peaker Keys'!$B$5)</f>
        <v>7597</v>
      </c>
      <c r="E7580">
        <f>INT(D7580/'Peaker Keys'!$B$6)+1</f>
        <v>317</v>
      </c>
      <c r="F7580">
        <f>MOD(D7580,'Peaker Keys'!$B$6)</f>
        <v>13</v>
      </c>
      <c r="G7580" t="str">
        <f>VLOOKUP(E7580,Clustering!$A$6:$B$370,2,FALSE)</f>
        <v>Winter</v>
      </c>
      <c r="H7580">
        <f>IF('Peaker Keys'!$B$29&gt;0,MAX(0,MIN('Peaker Keys'!$B$10,B7580/'Peaker Keys'!$B$29)),0)</f>
        <v>0</v>
      </c>
      <c r="I7580">
        <f>MAX(0,MIN('Peaker Keys'!$B$10,C7580/'Peaker Keys'!$B$30))</f>
        <v>7.9998927763062441E-4</v>
      </c>
      <c r="J7580">
        <f>IF('Peaker Keys'!$B$31=1,H7580,I7580)</f>
        <v>0</v>
      </c>
    </row>
    <row r="7581" spans="1:10" x14ac:dyDescent="0.25">
      <c r="A7581">
        <v>7575</v>
      </c>
      <c r="B7581">
        <v>0</v>
      </c>
      <c r="C7581">
        <v>95.5</v>
      </c>
      <c r="D7581">
        <f>MOD(A7581-1+'Peaker Keys'!$B$7,'Peaker Keys'!$B$5)</f>
        <v>7598</v>
      </c>
      <c r="E7581">
        <f>INT(D7581/'Peaker Keys'!$B$6)+1</f>
        <v>317</v>
      </c>
      <c r="F7581">
        <f>MOD(D7581,'Peaker Keys'!$B$6)</f>
        <v>14</v>
      </c>
      <c r="G7581" t="str">
        <f>VLOOKUP(E7581,Clustering!$A$6:$B$370,2,FALSE)</f>
        <v>Winter</v>
      </c>
      <c r="H7581">
        <f>IF('Peaker Keys'!$B$29&gt;0,MAX(0,MIN('Peaker Keys'!$B$10,B7581/'Peaker Keys'!$B$29)),0)</f>
        <v>0</v>
      </c>
      <c r="I7581">
        <f>MAX(0,MIN('Peaker Keys'!$B$10,C7581/'Peaker Keys'!$B$30))</f>
        <v>7.9998927763062441E-4</v>
      </c>
      <c r="J7581">
        <f>IF('Peaker Keys'!$B$31=1,H7581,I7581)</f>
        <v>0</v>
      </c>
    </row>
    <row r="7582" spans="1:10" x14ac:dyDescent="0.25">
      <c r="A7582">
        <v>7576</v>
      </c>
      <c r="B7582">
        <v>0</v>
      </c>
      <c r="C7582">
        <v>95.5</v>
      </c>
      <c r="D7582">
        <f>MOD(A7582-1+'Peaker Keys'!$B$7,'Peaker Keys'!$B$5)</f>
        <v>7599</v>
      </c>
      <c r="E7582">
        <f>INT(D7582/'Peaker Keys'!$B$6)+1</f>
        <v>317</v>
      </c>
      <c r="F7582">
        <f>MOD(D7582,'Peaker Keys'!$B$6)</f>
        <v>15</v>
      </c>
      <c r="G7582" t="str">
        <f>VLOOKUP(E7582,Clustering!$A$6:$B$370,2,FALSE)</f>
        <v>Winter</v>
      </c>
      <c r="H7582">
        <f>IF('Peaker Keys'!$B$29&gt;0,MAX(0,MIN('Peaker Keys'!$B$10,B7582/'Peaker Keys'!$B$29)),0)</f>
        <v>0</v>
      </c>
      <c r="I7582">
        <f>MAX(0,MIN('Peaker Keys'!$B$10,C7582/'Peaker Keys'!$B$30))</f>
        <v>7.9998927763062441E-4</v>
      </c>
      <c r="J7582">
        <f>IF('Peaker Keys'!$B$31=1,H7582,I7582)</f>
        <v>0</v>
      </c>
    </row>
    <row r="7583" spans="1:10" x14ac:dyDescent="0.25">
      <c r="A7583">
        <v>7577</v>
      </c>
      <c r="B7583">
        <v>0</v>
      </c>
      <c r="C7583">
        <v>159.1</v>
      </c>
      <c r="D7583">
        <f>MOD(A7583-1+'Peaker Keys'!$B$7,'Peaker Keys'!$B$5)</f>
        <v>7600</v>
      </c>
      <c r="E7583">
        <f>INT(D7583/'Peaker Keys'!$B$6)+1</f>
        <v>317</v>
      </c>
      <c r="F7583">
        <f>MOD(D7583,'Peaker Keys'!$B$6)</f>
        <v>16</v>
      </c>
      <c r="G7583" t="str">
        <f>VLOOKUP(E7583,Clustering!$A$6:$B$370,2,FALSE)</f>
        <v>Winter</v>
      </c>
      <c r="H7583">
        <f>IF('Peaker Keys'!$B$29&gt;0,MAX(0,MIN('Peaker Keys'!$B$10,B7583/'Peaker Keys'!$B$29)),0)</f>
        <v>0</v>
      </c>
      <c r="I7583">
        <f>MAX(0,MIN('Peaker Keys'!$B$10,C7583/'Peaker Keys'!$B$30))</f>
        <v>1.3327570059793962E-3</v>
      </c>
      <c r="J7583">
        <f>IF('Peaker Keys'!$B$31=1,H7583,I7583)</f>
        <v>0</v>
      </c>
    </row>
    <row r="7584" spans="1:10" x14ac:dyDescent="0.25">
      <c r="A7584">
        <v>7578</v>
      </c>
      <c r="B7584">
        <v>0</v>
      </c>
      <c r="C7584">
        <v>159.1</v>
      </c>
      <c r="D7584">
        <f>MOD(A7584-1+'Peaker Keys'!$B$7,'Peaker Keys'!$B$5)</f>
        <v>7601</v>
      </c>
      <c r="E7584">
        <f>INT(D7584/'Peaker Keys'!$B$6)+1</f>
        <v>317</v>
      </c>
      <c r="F7584">
        <f>MOD(D7584,'Peaker Keys'!$B$6)</f>
        <v>17</v>
      </c>
      <c r="G7584" t="str">
        <f>VLOOKUP(E7584,Clustering!$A$6:$B$370,2,FALSE)</f>
        <v>Winter</v>
      </c>
      <c r="H7584">
        <f>IF('Peaker Keys'!$B$29&gt;0,MAX(0,MIN('Peaker Keys'!$B$10,B7584/'Peaker Keys'!$B$29)),0)</f>
        <v>0</v>
      </c>
      <c r="I7584">
        <f>MAX(0,MIN('Peaker Keys'!$B$10,C7584/'Peaker Keys'!$B$30))</f>
        <v>1.3327570059793962E-3</v>
      </c>
      <c r="J7584">
        <f>IF('Peaker Keys'!$B$31=1,H7584,I7584)</f>
        <v>0</v>
      </c>
    </row>
    <row r="7585" spans="1:10" x14ac:dyDescent="0.25">
      <c r="A7585">
        <v>7579</v>
      </c>
      <c r="B7585">
        <v>0</v>
      </c>
      <c r="C7585">
        <v>1003.6</v>
      </c>
      <c r="D7585">
        <f>MOD(A7585-1+'Peaker Keys'!$B$7,'Peaker Keys'!$B$5)</f>
        <v>7602</v>
      </c>
      <c r="E7585">
        <f>INT(D7585/'Peaker Keys'!$B$6)+1</f>
        <v>317</v>
      </c>
      <c r="F7585">
        <f>MOD(D7585,'Peaker Keys'!$B$6)</f>
        <v>18</v>
      </c>
      <c r="G7585" t="str">
        <f>VLOOKUP(E7585,Clustering!$A$6:$B$370,2,FALSE)</f>
        <v>Winter</v>
      </c>
      <c r="H7585">
        <f>IF('Peaker Keys'!$B$29&gt;0,MAX(0,MIN('Peaker Keys'!$B$10,B7585/'Peaker Keys'!$B$29)),0)</f>
        <v>0</v>
      </c>
      <c r="I7585">
        <f>MAX(0,MIN('Peaker Keys'!$B$10,C7585/'Peaker Keys'!$B$30))</f>
        <v>8.4070077385350224E-3</v>
      </c>
      <c r="J7585">
        <f>IF('Peaker Keys'!$B$31=1,H7585,I7585)</f>
        <v>0</v>
      </c>
    </row>
    <row r="7586" spans="1:10" x14ac:dyDescent="0.25">
      <c r="A7586">
        <v>7580</v>
      </c>
      <c r="B7586">
        <v>0</v>
      </c>
      <c r="C7586">
        <v>958</v>
      </c>
      <c r="D7586">
        <f>MOD(A7586-1+'Peaker Keys'!$B$7,'Peaker Keys'!$B$5)</f>
        <v>7603</v>
      </c>
      <c r="E7586">
        <f>INT(D7586/'Peaker Keys'!$B$6)+1</f>
        <v>317</v>
      </c>
      <c r="F7586">
        <f>MOD(D7586,'Peaker Keys'!$B$6)</f>
        <v>19</v>
      </c>
      <c r="G7586" t="str">
        <f>VLOOKUP(E7586,Clustering!$A$6:$B$370,2,FALSE)</f>
        <v>Winter</v>
      </c>
      <c r="H7586">
        <f>IF('Peaker Keys'!$B$29&gt;0,MAX(0,MIN('Peaker Keys'!$B$10,B7586/'Peaker Keys'!$B$29)),0)</f>
        <v>0</v>
      </c>
      <c r="I7586">
        <f>MAX(0,MIN('Peaker Keys'!$B$10,C7586/'Peaker Keys'!$B$30))</f>
        <v>8.0250233295302426E-3</v>
      </c>
      <c r="J7586">
        <f>IF('Peaker Keys'!$B$31=1,H7586,I7586)</f>
        <v>0</v>
      </c>
    </row>
    <row r="7587" spans="1:10" x14ac:dyDescent="0.25">
      <c r="A7587">
        <v>7581</v>
      </c>
      <c r="B7587">
        <v>0</v>
      </c>
      <c r="C7587">
        <v>159.1</v>
      </c>
      <c r="D7587">
        <f>MOD(A7587-1+'Peaker Keys'!$B$7,'Peaker Keys'!$B$5)</f>
        <v>7604</v>
      </c>
      <c r="E7587">
        <f>INT(D7587/'Peaker Keys'!$B$6)+1</f>
        <v>317</v>
      </c>
      <c r="F7587">
        <f>MOD(D7587,'Peaker Keys'!$B$6)</f>
        <v>20</v>
      </c>
      <c r="G7587" t="str">
        <f>VLOOKUP(E7587,Clustering!$A$6:$B$370,2,FALSE)</f>
        <v>Winter</v>
      </c>
      <c r="H7587">
        <f>IF('Peaker Keys'!$B$29&gt;0,MAX(0,MIN('Peaker Keys'!$B$10,B7587/'Peaker Keys'!$B$29)),0)</f>
        <v>0</v>
      </c>
      <c r="I7587">
        <f>MAX(0,MIN('Peaker Keys'!$B$10,C7587/'Peaker Keys'!$B$30))</f>
        <v>1.3327570059793962E-3</v>
      </c>
      <c r="J7587">
        <f>IF('Peaker Keys'!$B$31=1,H7587,I7587)</f>
        <v>0</v>
      </c>
    </row>
    <row r="7588" spans="1:10" x14ac:dyDescent="0.25">
      <c r="A7588">
        <v>7582</v>
      </c>
      <c r="B7588">
        <v>0</v>
      </c>
      <c r="C7588">
        <v>159.1</v>
      </c>
      <c r="D7588">
        <f>MOD(A7588-1+'Peaker Keys'!$B$7,'Peaker Keys'!$B$5)</f>
        <v>7605</v>
      </c>
      <c r="E7588">
        <f>INT(D7588/'Peaker Keys'!$B$6)+1</f>
        <v>317</v>
      </c>
      <c r="F7588">
        <f>MOD(D7588,'Peaker Keys'!$B$6)</f>
        <v>21</v>
      </c>
      <c r="G7588" t="str">
        <f>VLOOKUP(E7588,Clustering!$A$6:$B$370,2,FALSE)</f>
        <v>Winter</v>
      </c>
      <c r="H7588">
        <f>IF('Peaker Keys'!$B$29&gt;0,MAX(0,MIN('Peaker Keys'!$B$10,B7588/'Peaker Keys'!$B$29)),0)</f>
        <v>0</v>
      </c>
      <c r="I7588">
        <f>MAX(0,MIN('Peaker Keys'!$B$10,C7588/'Peaker Keys'!$B$30))</f>
        <v>1.3327570059793962E-3</v>
      </c>
      <c r="J7588">
        <f>IF('Peaker Keys'!$B$31=1,H7588,I7588)</f>
        <v>0</v>
      </c>
    </row>
    <row r="7589" spans="1:10" x14ac:dyDescent="0.25">
      <c r="A7589">
        <v>7583</v>
      </c>
      <c r="B7589">
        <v>0</v>
      </c>
      <c r="C7589">
        <v>159.1</v>
      </c>
      <c r="D7589">
        <f>MOD(A7589-1+'Peaker Keys'!$B$7,'Peaker Keys'!$B$5)</f>
        <v>7606</v>
      </c>
      <c r="E7589">
        <f>INT(D7589/'Peaker Keys'!$B$6)+1</f>
        <v>317</v>
      </c>
      <c r="F7589">
        <f>MOD(D7589,'Peaker Keys'!$B$6)</f>
        <v>22</v>
      </c>
      <c r="G7589" t="str">
        <f>VLOOKUP(E7589,Clustering!$A$6:$B$370,2,FALSE)</f>
        <v>Winter</v>
      </c>
      <c r="H7589">
        <f>IF('Peaker Keys'!$B$29&gt;0,MAX(0,MIN('Peaker Keys'!$B$10,B7589/'Peaker Keys'!$B$29)),0)</f>
        <v>0</v>
      </c>
      <c r="I7589">
        <f>MAX(0,MIN('Peaker Keys'!$B$10,C7589/'Peaker Keys'!$B$30))</f>
        <v>1.3327570059793962E-3</v>
      </c>
      <c r="J7589">
        <f>IF('Peaker Keys'!$B$31=1,H7589,I7589)</f>
        <v>0</v>
      </c>
    </row>
    <row r="7590" spans="1:10" x14ac:dyDescent="0.25">
      <c r="A7590">
        <v>7584</v>
      </c>
      <c r="B7590">
        <v>0</v>
      </c>
      <c r="C7590">
        <v>159.1</v>
      </c>
      <c r="D7590">
        <f>MOD(A7590-1+'Peaker Keys'!$B$7,'Peaker Keys'!$B$5)</f>
        <v>7607</v>
      </c>
      <c r="E7590">
        <f>INT(D7590/'Peaker Keys'!$B$6)+1</f>
        <v>317</v>
      </c>
      <c r="F7590">
        <f>MOD(D7590,'Peaker Keys'!$B$6)</f>
        <v>23</v>
      </c>
      <c r="G7590" t="str">
        <f>VLOOKUP(E7590,Clustering!$A$6:$B$370,2,FALSE)</f>
        <v>Winter</v>
      </c>
      <c r="H7590">
        <f>IF('Peaker Keys'!$B$29&gt;0,MAX(0,MIN('Peaker Keys'!$B$10,B7590/'Peaker Keys'!$B$29)),0)</f>
        <v>0</v>
      </c>
      <c r="I7590">
        <f>MAX(0,MIN('Peaker Keys'!$B$10,C7590/'Peaker Keys'!$B$30))</f>
        <v>1.3327570059793962E-3</v>
      </c>
      <c r="J7590">
        <f>IF('Peaker Keys'!$B$31=1,H7590,I7590)</f>
        <v>0</v>
      </c>
    </row>
    <row r="7591" spans="1:10" x14ac:dyDescent="0.25">
      <c r="A7591">
        <v>7585</v>
      </c>
      <c r="B7591">
        <v>0</v>
      </c>
      <c r="C7591">
        <v>159.1</v>
      </c>
      <c r="D7591">
        <f>MOD(A7591-1+'Peaker Keys'!$B$7,'Peaker Keys'!$B$5)</f>
        <v>7608</v>
      </c>
      <c r="E7591">
        <f>INT(D7591/'Peaker Keys'!$B$6)+1</f>
        <v>318</v>
      </c>
      <c r="F7591">
        <f>MOD(D7591,'Peaker Keys'!$B$6)</f>
        <v>0</v>
      </c>
      <c r="G7591" t="str">
        <f>VLOOKUP(E7591,Clustering!$A$6:$B$370,2,FALSE)</f>
        <v>Winter</v>
      </c>
      <c r="H7591">
        <f>IF('Peaker Keys'!$B$29&gt;0,MAX(0,MIN('Peaker Keys'!$B$10,B7591/'Peaker Keys'!$B$29)),0)</f>
        <v>0</v>
      </c>
      <c r="I7591">
        <f>MAX(0,MIN('Peaker Keys'!$B$10,C7591/'Peaker Keys'!$B$30))</f>
        <v>1.3327570059793962E-3</v>
      </c>
      <c r="J7591">
        <f>IF('Peaker Keys'!$B$31=1,H7591,I7591)</f>
        <v>0</v>
      </c>
    </row>
    <row r="7592" spans="1:10" x14ac:dyDescent="0.25">
      <c r="A7592">
        <v>7586</v>
      </c>
      <c r="B7592">
        <v>0</v>
      </c>
      <c r="C7592">
        <v>100.2</v>
      </c>
      <c r="D7592">
        <f>MOD(A7592-1+'Peaker Keys'!$B$7,'Peaker Keys'!$B$5)</f>
        <v>7609</v>
      </c>
      <c r="E7592">
        <f>INT(D7592/'Peaker Keys'!$B$6)+1</f>
        <v>318</v>
      </c>
      <c r="F7592">
        <f>MOD(D7592,'Peaker Keys'!$B$6)</f>
        <v>1</v>
      </c>
      <c r="G7592" t="str">
        <f>VLOOKUP(E7592,Clustering!$A$6:$B$370,2,FALSE)</f>
        <v>Winter</v>
      </c>
      <c r="H7592">
        <f>IF('Peaker Keys'!$B$29&gt;0,MAX(0,MIN('Peaker Keys'!$B$10,B7592/'Peaker Keys'!$B$29)),0)</f>
        <v>0</v>
      </c>
      <c r="I7592">
        <f>MAX(0,MIN('Peaker Keys'!$B$10,C7592/'Peaker Keys'!$B$30))</f>
        <v>8.393604776815557E-4</v>
      </c>
      <c r="J7592">
        <f>IF('Peaker Keys'!$B$31=1,H7592,I7592)</f>
        <v>0</v>
      </c>
    </row>
    <row r="7593" spans="1:10" x14ac:dyDescent="0.25">
      <c r="A7593">
        <v>7587</v>
      </c>
      <c r="B7593">
        <v>0</v>
      </c>
      <c r="C7593">
        <v>95.5</v>
      </c>
      <c r="D7593">
        <f>MOD(A7593-1+'Peaker Keys'!$B$7,'Peaker Keys'!$B$5)</f>
        <v>7610</v>
      </c>
      <c r="E7593">
        <f>INT(D7593/'Peaker Keys'!$B$6)+1</f>
        <v>318</v>
      </c>
      <c r="F7593">
        <f>MOD(D7593,'Peaker Keys'!$B$6)</f>
        <v>2</v>
      </c>
      <c r="G7593" t="str">
        <f>VLOOKUP(E7593,Clustering!$A$6:$B$370,2,FALSE)</f>
        <v>Winter</v>
      </c>
      <c r="H7593">
        <f>IF('Peaker Keys'!$B$29&gt;0,MAX(0,MIN('Peaker Keys'!$B$10,B7593/'Peaker Keys'!$B$29)),0)</f>
        <v>0</v>
      </c>
      <c r="I7593">
        <f>MAX(0,MIN('Peaker Keys'!$B$10,C7593/'Peaker Keys'!$B$30))</f>
        <v>7.9998927763062441E-4</v>
      </c>
      <c r="J7593">
        <f>IF('Peaker Keys'!$B$31=1,H7593,I7593)</f>
        <v>0</v>
      </c>
    </row>
    <row r="7594" spans="1:10" x14ac:dyDescent="0.25">
      <c r="A7594">
        <v>7588</v>
      </c>
      <c r="B7594">
        <v>0</v>
      </c>
      <c r="C7594">
        <v>95.5</v>
      </c>
      <c r="D7594">
        <f>MOD(A7594-1+'Peaker Keys'!$B$7,'Peaker Keys'!$B$5)</f>
        <v>7611</v>
      </c>
      <c r="E7594">
        <f>INT(D7594/'Peaker Keys'!$B$6)+1</f>
        <v>318</v>
      </c>
      <c r="F7594">
        <f>MOD(D7594,'Peaker Keys'!$B$6)</f>
        <v>3</v>
      </c>
      <c r="G7594" t="str">
        <f>VLOOKUP(E7594,Clustering!$A$6:$B$370,2,FALSE)</f>
        <v>Winter</v>
      </c>
      <c r="H7594">
        <f>IF('Peaker Keys'!$B$29&gt;0,MAX(0,MIN('Peaker Keys'!$B$10,B7594/'Peaker Keys'!$B$29)),0)</f>
        <v>0</v>
      </c>
      <c r="I7594">
        <f>MAX(0,MIN('Peaker Keys'!$B$10,C7594/'Peaker Keys'!$B$30))</f>
        <v>7.9998927763062441E-4</v>
      </c>
      <c r="J7594">
        <f>IF('Peaker Keys'!$B$31=1,H7594,I7594)</f>
        <v>0</v>
      </c>
    </row>
    <row r="7595" spans="1:10" x14ac:dyDescent="0.25">
      <c r="A7595">
        <v>7589</v>
      </c>
      <c r="B7595">
        <v>0</v>
      </c>
      <c r="C7595">
        <v>95.5</v>
      </c>
      <c r="D7595">
        <f>MOD(A7595-1+'Peaker Keys'!$B$7,'Peaker Keys'!$B$5)</f>
        <v>7612</v>
      </c>
      <c r="E7595">
        <f>INT(D7595/'Peaker Keys'!$B$6)+1</f>
        <v>318</v>
      </c>
      <c r="F7595">
        <f>MOD(D7595,'Peaker Keys'!$B$6)</f>
        <v>4</v>
      </c>
      <c r="G7595" t="str">
        <f>VLOOKUP(E7595,Clustering!$A$6:$B$370,2,FALSE)</f>
        <v>Winter</v>
      </c>
      <c r="H7595">
        <f>IF('Peaker Keys'!$B$29&gt;0,MAX(0,MIN('Peaker Keys'!$B$10,B7595/'Peaker Keys'!$B$29)),0)</f>
        <v>0</v>
      </c>
      <c r="I7595">
        <f>MAX(0,MIN('Peaker Keys'!$B$10,C7595/'Peaker Keys'!$B$30))</f>
        <v>7.9998927763062441E-4</v>
      </c>
      <c r="J7595">
        <f>IF('Peaker Keys'!$B$31=1,H7595,I7595)</f>
        <v>0</v>
      </c>
    </row>
    <row r="7596" spans="1:10" x14ac:dyDescent="0.25">
      <c r="A7596">
        <v>7590</v>
      </c>
      <c r="B7596">
        <v>0</v>
      </c>
      <c r="C7596">
        <v>95.5</v>
      </c>
      <c r="D7596">
        <f>MOD(A7596-1+'Peaker Keys'!$B$7,'Peaker Keys'!$B$5)</f>
        <v>7613</v>
      </c>
      <c r="E7596">
        <f>INT(D7596/'Peaker Keys'!$B$6)+1</f>
        <v>318</v>
      </c>
      <c r="F7596">
        <f>MOD(D7596,'Peaker Keys'!$B$6)</f>
        <v>5</v>
      </c>
      <c r="G7596" t="str">
        <f>VLOOKUP(E7596,Clustering!$A$6:$B$370,2,FALSE)</f>
        <v>Winter</v>
      </c>
      <c r="H7596">
        <f>IF('Peaker Keys'!$B$29&gt;0,MAX(0,MIN('Peaker Keys'!$B$10,B7596/'Peaker Keys'!$B$29)),0)</f>
        <v>0</v>
      </c>
      <c r="I7596">
        <f>MAX(0,MIN('Peaker Keys'!$B$10,C7596/'Peaker Keys'!$B$30))</f>
        <v>7.9998927763062441E-4</v>
      </c>
      <c r="J7596">
        <f>IF('Peaker Keys'!$B$31=1,H7596,I7596)</f>
        <v>0</v>
      </c>
    </row>
    <row r="7597" spans="1:10" x14ac:dyDescent="0.25">
      <c r="A7597">
        <v>7591</v>
      </c>
      <c r="B7597">
        <v>0</v>
      </c>
      <c r="C7597">
        <v>95.5</v>
      </c>
      <c r="D7597">
        <f>MOD(A7597-1+'Peaker Keys'!$B$7,'Peaker Keys'!$B$5)</f>
        <v>7614</v>
      </c>
      <c r="E7597">
        <f>INT(D7597/'Peaker Keys'!$B$6)+1</f>
        <v>318</v>
      </c>
      <c r="F7597">
        <f>MOD(D7597,'Peaker Keys'!$B$6)</f>
        <v>6</v>
      </c>
      <c r="G7597" t="str">
        <f>VLOOKUP(E7597,Clustering!$A$6:$B$370,2,FALSE)</f>
        <v>Winter</v>
      </c>
      <c r="H7597">
        <f>IF('Peaker Keys'!$B$29&gt;0,MAX(0,MIN('Peaker Keys'!$B$10,B7597/'Peaker Keys'!$B$29)),0)</f>
        <v>0</v>
      </c>
      <c r="I7597">
        <f>MAX(0,MIN('Peaker Keys'!$B$10,C7597/'Peaker Keys'!$B$30))</f>
        <v>7.9998927763062441E-4</v>
      </c>
      <c r="J7597">
        <f>IF('Peaker Keys'!$B$31=1,H7597,I7597)</f>
        <v>0</v>
      </c>
    </row>
    <row r="7598" spans="1:10" x14ac:dyDescent="0.25">
      <c r="A7598">
        <v>7592</v>
      </c>
      <c r="B7598">
        <v>0</v>
      </c>
      <c r="C7598">
        <v>1185.0999999999999</v>
      </c>
      <c r="D7598">
        <f>MOD(A7598-1+'Peaker Keys'!$B$7,'Peaker Keys'!$B$5)</f>
        <v>7615</v>
      </c>
      <c r="E7598">
        <f>INT(D7598/'Peaker Keys'!$B$6)+1</f>
        <v>318</v>
      </c>
      <c r="F7598">
        <f>MOD(D7598,'Peaker Keys'!$B$6)</f>
        <v>7</v>
      </c>
      <c r="G7598" t="str">
        <f>VLOOKUP(E7598,Clustering!$A$6:$B$370,2,FALSE)</f>
        <v>Winter</v>
      </c>
      <c r="H7598">
        <f>IF('Peaker Keys'!$B$29&gt;0,MAX(0,MIN('Peaker Keys'!$B$10,B7598/'Peaker Keys'!$B$29)),0)</f>
        <v>0</v>
      </c>
      <c r="I7598">
        <f>MAX(0,MIN('Peaker Keys'!$B$10,C7598/'Peaker Keys'!$B$30))</f>
        <v>9.9274062085869409E-3</v>
      </c>
      <c r="J7598">
        <f>IF('Peaker Keys'!$B$31=1,H7598,I7598)</f>
        <v>0</v>
      </c>
    </row>
    <row r="7599" spans="1:10" x14ac:dyDescent="0.25">
      <c r="A7599">
        <v>7593</v>
      </c>
      <c r="B7599">
        <v>0</v>
      </c>
      <c r="C7599">
        <v>95.5</v>
      </c>
      <c r="D7599">
        <f>MOD(A7599-1+'Peaker Keys'!$B$7,'Peaker Keys'!$B$5)</f>
        <v>7616</v>
      </c>
      <c r="E7599">
        <f>INT(D7599/'Peaker Keys'!$B$6)+1</f>
        <v>318</v>
      </c>
      <c r="F7599">
        <f>MOD(D7599,'Peaker Keys'!$B$6)</f>
        <v>8</v>
      </c>
      <c r="G7599" t="str">
        <f>VLOOKUP(E7599,Clustering!$A$6:$B$370,2,FALSE)</f>
        <v>Winter</v>
      </c>
      <c r="H7599">
        <f>IF('Peaker Keys'!$B$29&gt;0,MAX(0,MIN('Peaker Keys'!$B$10,B7599/'Peaker Keys'!$B$29)),0)</f>
        <v>0</v>
      </c>
      <c r="I7599">
        <f>MAX(0,MIN('Peaker Keys'!$B$10,C7599/'Peaker Keys'!$B$30))</f>
        <v>7.9998927763062441E-4</v>
      </c>
      <c r="J7599">
        <f>IF('Peaker Keys'!$B$31=1,H7599,I7599)</f>
        <v>0</v>
      </c>
    </row>
    <row r="7600" spans="1:10" x14ac:dyDescent="0.25">
      <c r="A7600">
        <v>7594</v>
      </c>
      <c r="B7600">
        <v>0</v>
      </c>
      <c r="C7600">
        <v>95.5</v>
      </c>
      <c r="D7600">
        <f>MOD(A7600-1+'Peaker Keys'!$B$7,'Peaker Keys'!$B$5)</f>
        <v>7617</v>
      </c>
      <c r="E7600">
        <f>INT(D7600/'Peaker Keys'!$B$6)+1</f>
        <v>318</v>
      </c>
      <c r="F7600">
        <f>MOD(D7600,'Peaker Keys'!$B$6)</f>
        <v>9</v>
      </c>
      <c r="G7600" t="str">
        <f>VLOOKUP(E7600,Clustering!$A$6:$B$370,2,FALSE)</f>
        <v>Winter</v>
      </c>
      <c r="H7600">
        <f>IF('Peaker Keys'!$B$29&gt;0,MAX(0,MIN('Peaker Keys'!$B$10,B7600/'Peaker Keys'!$B$29)),0)</f>
        <v>0</v>
      </c>
      <c r="I7600">
        <f>MAX(0,MIN('Peaker Keys'!$B$10,C7600/'Peaker Keys'!$B$30))</f>
        <v>7.9998927763062441E-4</v>
      </c>
      <c r="J7600">
        <f>IF('Peaker Keys'!$B$31=1,H7600,I7600)</f>
        <v>0</v>
      </c>
    </row>
    <row r="7601" spans="1:10" x14ac:dyDescent="0.25">
      <c r="A7601">
        <v>7595</v>
      </c>
      <c r="B7601">
        <v>0</v>
      </c>
      <c r="C7601">
        <v>95.5</v>
      </c>
      <c r="D7601">
        <f>MOD(A7601-1+'Peaker Keys'!$B$7,'Peaker Keys'!$B$5)</f>
        <v>7618</v>
      </c>
      <c r="E7601">
        <f>INT(D7601/'Peaker Keys'!$B$6)+1</f>
        <v>318</v>
      </c>
      <c r="F7601">
        <f>MOD(D7601,'Peaker Keys'!$B$6)</f>
        <v>10</v>
      </c>
      <c r="G7601" t="str">
        <f>VLOOKUP(E7601,Clustering!$A$6:$B$370,2,FALSE)</f>
        <v>Winter</v>
      </c>
      <c r="H7601">
        <f>IF('Peaker Keys'!$B$29&gt;0,MAX(0,MIN('Peaker Keys'!$B$10,B7601/'Peaker Keys'!$B$29)),0)</f>
        <v>0</v>
      </c>
      <c r="I7601">
        <f>MAX(0,MIN('Peaker Keys'!$B$10,C7601/'Peaker Keys'!$B$30))</f>
        <v>7.9998927763062441E-4</v>
      </c>
      <c r="J7601">
        <f>IF('Peaker Keys'!$B$31=1,H7601,I7601)</f>
        <v>0</v>
      </c>
    </row>
    <row r="7602" spans="1:10" x14ac:dyDescent="0.25">
      <c r="A7602">
        <v>7596</v>
      </c>
      <c r="B7602">
        <v>0</v>
      </c>
      <c r="C7602">
        <v>95.5</v>
      </c>
      <c r="D7602">
        <f>MOD(A7602-1+'Peaker Keys'!$B$7,'Peaker Keys'!$B$5)</f>
        <v>7619</v>
      </c>
      <c r="E7602">
        <f>INT(D7602/'Peaker Keys'!$B$6)+1</f>
        <v>318</v>
      </c>
      <c r="F7602">
        <f>MOD(D7602,'Peaker Keys'!$B$6)</f>
        <v>11</v>
      </c>
      <c r="G7602" t="str">
        <f>VLOOKUP(E7602,Clustering!$A$6:$B$370,2,FALSE)</f>
        <v>Winter</v>
      </c>
      <c r="H7602">
        <f>IF('Peaker Keys'!$B$29&gt;0,MAX(0,MIN('Peaker Keys'!$B$10,B7602/'Peaker Keys'!$B$29)),0)</f>
        <v>0</v>
      </c>
      <c r="I7602">
        <f>MAX(0,MIN('Peaker Keys'!$B$10,C7602/'Peaker Keys'!$B$30))</f>
        <v>7.9998927763062441E-4</v>
      </c>
      <c r="J7602">
        <f>IF('Peaker Keys'!$B$31=1,H7602,I7602)</f>
        <v>0</v>
      </c>
    </row>
    <row r="7603" spans="1:10" x14ac:dyDescent="0.25">
      <c r="A7603">
        <v>7597</v>
      </c>
      <c r="B7603">
        <v>0</v>
      </c>
      <c r="C7603">
        <v>95.5</v>
      </c>
      <c r="D7603">
        <f>MOD(A7603-1+'Peaker Keys'!$B$7,'Peaker Keys'!$B$5)</f>
        <v>7620</v>
      </c>
      <c r="E7603">
        <f>INT(D7603/'Peaker Keys'!$B$6)+1</f>
        <v>318</v>
      </c>
      <c r="F7603">
        <f>MOD(D7603,'Peaker Keys'!$B$6)</f>
        <v>12</v>
      </c>
      <c r="G7603" t="str">
        <f>VLOOKUP(E7603,Clustering!$A$6:$B$370,2,FALSE)</f>
        <v>Winter</v>
      </c>
      <c r="H7603">
        <f>IF('Peaker Keys'!$B$29&gt;0,MAX(0,MIN('Peaker Keys'!$B$10,B7603/'Peaker Keys'!$B$29)),0)</f>
        <v>0</v>
      </c>
      <c r="I7603">
        <f>MAX(0,MIN('Peaker Keys'!$B$10,C7603/'Peaker Keys'!$B$30))</f>
        <v>7.9998927763062441E-4</v>
      </c>
      <c r="J7603">
        <f>IF('Peaker Keys'!$B$31=1,H7603,I7603)</f>
        <v>0</v>
      </c>
    </row>
    <row r="7604" spans="1:10" x14ac:dyDescent="0.25">
      <c r="A7604">
        <v>7598</v>
      </c>
      <c r="B7604">
        <v>0</v>
      </c>
      <c r="C7604">
        <v>95.5</v>
      </c>
      <c r="D7604">
        <f>MOD(A7604-1+'Peaker Keys'!$B$7,'Peaker Keys'!$B$5)</f>
        <v>7621</v>
      </c>
      <c r="E7604">
        <f>INT(D7604/'Peaker Keys'!$B$6)+1</f>
        <v>318</v>
      </c>
      <c r="F7604">
        <f>MOD(D7604,'Peaker Keys'!$B$6)</f>
        <v>13</v>
      </c>
      <c r="G7604" t="str">
        <f>VLOOKUP(E7604,Clustering!$A$6:$B$370,2,FALSE)</f>
        <v>Winter</v>
      </c>
      <c r="H7604">
        <f>IF('Peaker Keys'!$B$29&gt;0,MAX(0,MIN('Peaker Keys'!$B$10,B7604/'Peaker Keys'!$B$29)),0)</f>
        <v>0</v>
      </c>
      <c r="I7604">
        <f>MAX(0,MIN('Peaker Keys'!$B$10,C7604/'Peaker Keys'!$B$30))</f>
        <v>7.9998927763062441E-4</v>
      </c>
      <c r="J7604">
        <f>IF('Peaker Keys'!$B$31=1,H7604,I7604)</f>
        <v>0</v>
      </c>
    </row>
    <row r="7605" spans="1:10" x14ac:dyDescent="0.25">
      <c r="A7605">
        <v>7599</v>
      </c>
      <c r="B7605">
        <v>0</v>
      </c>
      <c r="C7605">
        <v>95.5</v>
      </c>
      <c r="D7605">
        <f>MOD(A7605-1+'Peaker Keys'!$B$7,'Peaker Keys'!$B$5)</f>
        <v>7622</v>
      </c>
      <c r="E7605">
        <f>INT(D7605/'Peaker Keys'!$B$6)+1</f>
        <v>318</v>
      </c>
      <c r="F7605">
        <f>MOD(D7605,'Peaker Keys'!$B$6)</f>
        <v>14</v>
      </c>
      <c r="G7605" t="str">
        <f>VLOOKUP(E7605,Clustering!$A$6:$B$370,2,FALSE)</f>
        <v>Winter</v>
      </c>
      <c r="H7605">
        <f>IF('Peaker Keys'!$B$29&gt;0,MAX(0,MIN('Peaker Keys'!$B$10,B7605/'Peaker Keys'!$B$29)),0)</f>
        <v>0</v>
      </c>
      <c r="I7605">
        <f>MAX(0,MIN('Peaker Keys'!$B$10,C7605/'Peaker Keys'!$B$30))</f>
        <v>7.9998927763062441E-4</v>
      </c>
      <c r="J7605">
        <f>IF('Peaker Keys'!$B$31=1,H7605,I7605)</f>
        <v>0</v>
      </c>
    </row>
    <row r="7606" spans="1:10" x14ac:dyDescent="0.25">
      <c r="A7606">
        <v>7600</v>
      </c>
      <c r="B7606">
        <v>0</v>
      </c>
      <c r="C7606">
        <v>159.1</v>
      </c>
      <c r="D7606">
        <f>MOD(A7606-1+'Peaker Keys'!$B$7,'Peaker Keys'!$B$5)</f>
        <v>7623</v>
      </c>
      <c r="E7606">
        <f>INT(D7606/'Peaker Keys'!$B$6)+1</f>
        <v>318</v>
      </c>
      <c r="F7606">
        <f>MOD(D7606,'Peaker Keys'!$B$6)</f>
        <v>15</v>
      </c>
      <c r="G7606" t="str">
        <f>VLOOKUP(E7606,Clustering!$A$6:$B$370,2,FALSE)</f>
        <v>Winter</v>
      </c>
      <c r="H7606">
        <f>IF('Peaker Keys'!$B$29&gt;0,MAX(0,MIN('Peaker Keys'!$B$10,B7606/'Peaker Keys'!$B$29)),0)</f>
        <v>0</v>
      </c>
      <c r="I7606">
        <f>MAX(0,MIN('Peaker Keys'!$B$10,C7606/'Peaker Keys'!$B$30))</f>
        <v>1.3327570059793962E-3</v>
      </c>
      <c r="J7606">
        <f>IF('Peaker Keys'!$B$31=1,H7606,I7606)</f>
        <v>0</v>
      </c>
    </row>
    <row r="7607" spans="1:10" x14ac:dyDescent="0.25">
      <c r="A7607">
        <v>7601</v>
      </c>
      <c r="B7607">
        <v>0</v>
      </c>
      <c r="C7607">
        <v>159.1</v>
      </c>
      <c r="D7607">
        <f>MOD(A7607-1+'Peaker Keys'!$B$7,'Peaker Keys'!$B$5)</f>
        <v>7624</v>
      </c>
      <c r="E7607">
        <f>INT(D7607/'Peaker Keys'!$B$6)+1</f>
        <v>318</v>
      </c>
      <c r="F7607">
        <f>MOD(D7607,'Peaker Keys'!$B$6)</f>
        <v>16</v>
      </c>
      <c r="G7607" t="str">
        <f>VLOOKUP(E7607,Clustering!$A$6:$B$370,2,FALSE)</f>
        <v>Winter</v>
      </c>
      <c r="H7607">
        <f>IF('Peaker Keys'!$B$29&gt;0,MAX(0,MIN('Peaker Keys'!$B$10,B7607/'Peaker Keys'!$B$29)),0)</f>
        <v>0</v>
      </c>
      <c r="I7607">
        <f>MAX(0,MIN('Peaker Keys'!$B$10,C7607/'Peaker Keys'!$B$30))</f>
        <v>1.3327570059793962E-3</v>
      </c>
      <c r="J7607">
        <f>IF('Peaker Keys'!$B$31=1,H7607,I7607)</f>
        <v>0</v>
      </c>
    </row>
    <row r="7608" spans="1:10" x14ac:dyDescent="0.25">
      <c r="A7608">
        <v>7602</v>
      </c>
      <c r="B7608">
        <v>0</v>
      </c>
      <c r="C7608">
        <v>190.9</v>
      </c>
      <c r="D7608">
        <f>MOD(A7608-1+'Peaker Keys'!$B$7,'Peaker Keys'!$B$5)</f>
        <v>7625</v>
      </c>
      <c r="E7608">
        <f>INT(D7608/'Peaker Keys'!$B$6)+1</f>
        <v>318</v>
      </c>
      <c r="F7608">
        <f>MOD(D7608,'Peaker Keys'!$B$6)</f>
        <v>17</v>
      </c>
      <c r="G7608" t="str">
        <f>VLOOKUP(E7608,Clustering!$A$6:$B$370,2,FALSE)</f>
        <v>Winter</v>
      </c>
      <c r="H7608">
        <f>IF('Peaker Keys'!$B$29&gt;0,MAX(0,MIN('Peaker Keys'!$B$10,B7608/'Peaker Keys'!$B$29)),0)</f>
        <v>0</v>
      </c>
      <c r="I7608">
        <f>MAX(0,MIN('Peaker Keys'!$B$10,C7608/'Peaker Keys'!$B$30))</f>
        <v>1.5991408701537821E-3</v>
      </c>
      <c r="J7608">
        <f>IF('Peaker Keys'!$B$31=1,H7608,I7608)</f>
        <v>0</v>
      </c>
    </row>
    <row r="7609" spans="1:10" x14ac:dyDescent="0.25">
      <c r="A7609">
        <v>7603</v>
      </c>
      <c r="B7609">
        <v>0</v>
      </c>
      <c r="C7609">
        <v>1619.8</v>
      </c>
      <c r="D7609">
        <f>MOD(A7609-1+'Peaker Keys'!$B$7,'Peaker Keys'!$B$5)</f>
        <v>7626</v>
      </c>
      <c r="E7609">
        <f>INT(D7609/'Peaker Keys'!$B$6)+1</f>
        <v>318</v>
      </c>
      <c r="F7609">
        <f>MOD(D7609,'Peaker Keys'!$B$6)</f>
        <v>18</v>
      </c>
      <c r="G7609" t="str">
        <f>VLOOKUP(E7609,Clustering!$A$6:$B$370,2,FALSE)</f>
        <v>Winter</v>
      </c>
      <c r="H7609">
        <f>IF('Peaker Keys'!$B$29&gt;0,MAX(0,MIN('Peaker Keys'!$B$10,B7609/'Peaker Keys'!$B$29)),0)</f>
        <v>0</v>
      </c>
      <c r="I7609">
        <f>MAX(0,MIN('Peaker Keys'!$B$10,C7609/'Peaker Keys'!$B$30))</f>
        <v>1.3568823370744349E-2</v>
      </c>
      <c r="J7609">
        <f>IF('Peaker Keys'!$B$31=1,H7609,I7609)</f>
        <v>0</v>
      </c>
    </row>
    <row r="7610" spans="1:10" x14ac:dyDescent="0.25">
      <c r="A7610">
        <v>7604</v>
      </c>
      <c r="B7610">
        <v>0</v>
      </c>
      <c r="C7610">
        <v>1598.6</v>
      </c>
      <c r="D7610">
        <f>MOD(A7610-1+'Peaker Keys'!$B$7,'Peaker Keys'!$B$5)</f>
        <v>7627</v>
      </c>
      <c r="E7610">
        <f>INT(D7610/'Peaker Keys'!$B$6)+1</f>
        <v>318</v>
      </c>
      <c r="F7610">
        <f>MOD(D7610,'Peaker Keys'!$B$6)</f>
        <v>19</v>
      </c>
      <c r="G7610" t="str">
        <f>VLOOKUP(E7610,Clustering!$A$6:$B$370,2,FALSE)</f>
        <v>Winter</v>
      </c>
      <c r="H7610">
        <f>IF('Peaker Keys'!$B$29&gt;0,MAX(0,MIN('Peaker Keys'!$B$10,B7610/'Peaker Keys'!$B$29)),0)</f>
        <v>0</v>
      </c>
      <c r="I7610">
        <f>MAX(0,MIN('Peaker Keys'!$B$10,C7610/'Peaker Keys'!$B$30))</f>
        <v>1.3391234127961425E-2</v>
      </c>
      <c r="J7610">
        <f>IF('Peaker Keys'!$B$31=1,H7610,I7610)</f>
        <v>0</v>
      </c>
    </row>
    <row r="7611" spans="1:10" x14ac:dyDescent="0.25">
      <c r="A7611">
        <v>7605</v>
      </c>
      <c r="B7611">
        <v>0</v>
      </c>
      <c r="C7611">
        <v>2115.5</v>
      </c>
      <c r="D7611">
        <f>MOD(A7611-1+'Peaker Keys'!$B$7,'Peaker Keys'!$B$5)</f>
        <v>7628</v>
      </c>
      <c r="E7611">
        <f>INT(D7611/'Peaker Keys'!$B$6)+1</f>
        <v>318</v>
      </c>
      <c r="F7611">
        <f>MOD(D7611,'Peaker Keys'!$B$6)</f>
        <v>20</v>
      </c>
      <c r="G7611" t="str">
        <f>VLOOKUP(E7611,Clustering!$A$6:$B$370,2,FALSE)</f>
        <v>Winter</v>
      </c>
      <c r="H7611">
        <f>IF('Peaker Keys'!$B$29&gt;0,MAX(0,MIN('Peaker Keys'!$B$10,B7611/'Peaker Keys'!$B$29)),0)</f>
        <v>0</v>
      </c>
      <c r="I7611">
        <f>MAX(0,MIN('Peaker Keys'!$B$10,C7611/'Peaker Keys'!$B$30))</f>
        <v>1.7721228448456396E-2</v>
      </c>
      <c r="J7611">
        <f>IF('Peaker Keys'!$B$31=1,H7611,I7611)</f>
        <v>0</v>
      </c>
    </row>
    <row r="7612" spans="1:10" x14ac:dyDescent="0.25">
      <c r="A7612">
        <v>7606</v>
      </c>
      <c r="B7612">
        <v>0</v>
      </c>
      <c r="C7612">
        <v>190.9</v>
      </c>
      <c r="D7612">
        <f>MOD(A7612-1+'Peaker Keys'!$B$7,'Peaker Keys'!$B$5)</f>
        <v>7629</v>
      </c>
      <c r="E7612">
        <f>INT(D7612/'Peaker Keys'!$B$6)+1</f>
        <v>318</v>
      </c>
      <c r="F7612">
        <f>MOD(D7612,'Peaker Keys'!$B$6)</f>
        <v>21</v>
      </c>
      <c r="G7612" t="str">
        <f>VLOOKUP(E7612,Clustering!$A$6:$B$370,2,FALSE)</f>
        <v>Winter</v>
      </c>
      <c r="H7612">
        <f>IF('Peaker Keys'!$B$29&gt;0,MAX(0,MIN('Peaker Keys'!$B$10,B7612/'Peaker Keys'!$B$29)),0)</f>
        <v>0</v>
      </c>
      <c r="I7612">
        <f>MAX(0,MIN('Peaker Keys'!$B$10,C7612/'Peaker Keys'!$B$30))</f>
        <v>1.5991408701537821E-3</v>
      </c>
      <c r="J7612">
        <f>IF('Peaker Keys'!$B$31=1,H7612,I7612)</f>
        <v>0</v>
      </c>
    </row>
    <row r="7613" spans="1:10" x14ac:dyDescent="0.25">
      <c r="A7613">
        <v>7607</v>
      </c>
      <c r="B7613">
        <v>0</v>
      </c>
      <c r="C7613">
        <v>190.9</v>
      </c>
      <c r="D7613">
        <f>MOD(A7613-1+'Peaker Keys'!$B$7,'Peaker Keys'!$B$5)</f>
        <v>7630</v>
      </c>
      <c r="E7613">
        <f>INT(D7613/'Peaker Keys'!$B$6)+1</f>
        <v>318</v>
      </c>
      <c r="F7613">
        <f>MOD(D7613,'Peaker Keys'!$B$6)</f>
        <v>22</v>
      </c>
      <c r="G7613" t="str">
        <f>VLOOKUP(E7613,Clustering!$A$6:$B$370,2,FALSE)</f>
        <v>Winter</v>
      </c>
      <c r="H7613">
        <f>IF('Peaker Keys'!$B$29&gt;0,MAX(0,MIN('Peaker Keys'!$B$10,B7613/'Peaker Keys'!$B$29)),0)</f>
        <v>0</v>
      </c>
      <c r="I7613">
        <f>MAX(0,MIN('Peaker Keys'!$B$10,C7613/'Peaker Keys'!$B$30))</f>
        <v>1.5991408701537821E-3</v>
      </c>
      <c r="J7613">
        <f>IF('Peaker Keys'!$B$31=1,H7613,I7613)</f>
        <v>0</v>
      </c>
    </row>
    <row r="7614" spans="1:10" x14ac:dyDescent="0.25">
      <c r="A7614">
        <v>7608</v>
      </c>
      <c r="B7614">
        <v>0</v>
      </c>
      <c r="C7614">
        <v>127.3</v>
      </c>
      <c r="D7614">
        <f>MOD(A7614-1+'Peaker Keys'!$B$7,'Peaker Keys'!$B$5)</f>
        <v>7631</v>
      </c>
      <c r="E7614">
        <f>INT(D7614/'Peaker Keys'!$B$6)+1</f>
        <v>318</v>
      </c>
      <c r="F7614">
        <f>MOD(D7614,'Peaker Keys'!$B$6)</f>
        <v>23</v>
      </c>
      <c r="G7614" t="str">
        <f>VLOOKUP(E7614,Clustering!$A$6:$B$370,2,FALSE)</f>
        <v>Winter</v>
      </c>
      <c r="H7614">
        <f>IF('Peaker Keys'!$B$29&gt;0,MAX(0,MIN('Peaker Keys'!$B$10,B7614/'Peaker Keys'!$B$29)),0)</f>
        <v>0</v>
      </c>
      <c r="I7614">
        <f>MAX(0,MIN('Peaker Keys'!$B$10,C7614/'Peaker Keys'!$B$30))</f>
        <v>1.0663731418050102E-3</v>
      </c>
      <c r="J7614">
        <f>IF('Peaker Keys'!$B$31=1,H7614,I7614)</f>
        <v>0</v>
      </c>
    </row>
    <row r="7615" spans="1:10" x14ac:dyDescent="0.25">
      <c r="A7615">
        <v>7609</v>
      </c>
      <c r="B7615">
        <v>0</v>
      </c>
      <c r="C7615">
        <v>127.3</v>
      </c>
      <c r="D7615">
        <f>MOD(A7615-1+'Peaker Keys'!$B$7,'Peaker Keys'!$B$5)</f>
        <v>7632</v>
      </c>
      <c r="E7615">
        <f>INT(D7615/'Peaker Keys'!$B$6)+1</f>
        <v>319</v>
      </c>
      <c r="F7615">
        <f>MOD(D7615,'Peaker Keys'!$B$6)</f>
        <v>0</v>
      </c>
      <c r="G7615" t="str">
        <f>VLOOKUP(E7615,Clustering!$A$6:$B$370,2,FALSE)</f>
        <v>Fall</v>
      </c>
      <c r="H7615">
        <f>IF('Peaker Keys'!$B$29&gt;0,MAX(0,MIN('Peaker Keys'!$B$10,B7615/'Peaker Keys'!$B$29)),0)</f>
        <v>0</v>
      </c>
      <c r="I7615">
        <f>MAX(0,MIN('Peaker Keys'!$B$10,C7615/'Peaker Keys'!$B$30))</f>
        <v>1.0663731418050102E-3</v>
      </c>
      <c r="J7615">
        <f>IF('Peaker Keys'!$B$31=1,H7615,I7615)</f>
        <v>0</v>
      </c>
    </row>
    <row r="7616" spans="1:10" x14ac:dyDescent="0.25">
      <c r="A7616">
        <v>7610</v>
      </c>
      <c r="B7616">
        <v>0</v>
      </c>
      <c r="C7616">
        <v>127.3</v>
      </c>
      <c r="D7616">
        <f>MOD(A7616-1+'Peaker Keys'!$B$7,'Peaker Keys'!$B$5)</f>
        <v>7633</v>
      </c>
      <c r="E7616">
        <f>INT(D7616/'Peaker Keys'!$B$6)+1</f>
        <v>319</v>
      </c>
      <c r="F7616">
        <f>MOD(D7616,'Peaker Keys'!$B$6)</f>
        <v>1</v>
      </c>
      <c r="G7616" t="str">
        <f>VLOOKUP(E7616,Clustering!$A$6:$B$370,2,FALSE)</f>
        <v>Fall</v>
      </c>
      <c r="H7616">
        <f>IF('Peaker Keys'!$B$29&gt;0,MAX(0,MIN('Peaker Keys'!$B$10,B7616/'Peaker Keys'!$B$29)),0)</f>
        <v>0</v>
      </c>
      <c r="I7616">
        <f>MAX(0,MIN('Peaker Keys'!$B$10,C7616/'Peaker Keys'!$B$30))</f>
        <v>1.0663731418050102E-3</v>
      </c>
      <c r="J7616">
        <f>IF('Peaker Keys'!$B$31=1,H7616,I7616)</f>
        <v>0</v>
      </c>
    </row>
    <row r="7617" spans="1:10" x14ac:dyDescent="0.25">
      <c r="A7617">
        <v>7611</v>
      </c>
      <c r="B7617">
        <v>0</v>
      </c>
      <c r="C7617">
        <v>127.3</v>
      </c>
      <c r="D7617">
        <f>MOD(A7617-1+'Peaker Keys'!$B$7,'Peaker Keys'!$B$5)</f>
        <v>7634</v>
      </c>
      <c r="E7617">
        <f>INT(D7617/'Peaker Keys'!$B$6)+1</f>
        <v>319</v>
      </c>
      <c r="F7617">
        <f>MOD(D7617,'Peaker Keys'!$B$6)</f>
        <v>2</v>
      </c>
      <c r="G7617" t="str">
        <f>VLOOKUP(E7617,Clustering!$A$6:$B$370,2,FALSE)</f>
        <v>Fall</v>
      </c>
      <c r="H7617">
        <f>IF('Peaker Keys'!$B$29&gt;0,MAX(0,MIN('Peaker Keys'!$B$10,B7617/'Peaker Keys'!$B$29)),0)</f>
        <v>0</v>
      </c>
      <c r="I7617">
        <f>MAX(0,MIN('Peaker Keys'!$B$10,C7617/'Peaker Keys'!$B$30))</f>
        <v>1.0663731418050102E-3</v>
      </c>
      <c r="J7617">
        <f>IF('Peaker Keys'!$B$31=1,H7617,I7617)</f>
        <v>0</v>
      </c>
    </row>
    <row r="7618" spans="1:10" x14ac:dyDescent="0.25">
      <c r="A7618">
        <v>7612</v>
      </c>
      <c r="B7618">
        <v>0</v>
      </c>
      <c r="C7618">
        <v>127.3</v>
      </c>
      <c r="D7618">
        <f>MOD(A7618-1+'Peaker Keys'!$B$7,'Peaker Keys'!$B$5)</f>
        <v>7635</v>
      </c>
      <c r="E7618">
        <f>INT(D7618/'Peaker Keys'!$B$6)+1</f>
        <v>319</v>
      </c>
      <c r="F7618">
        <f>MOD(D7618,'Peaker Keys'!$B$6)</f>
        <v>3</v>
      </c>
      <c r="G7618" t="str">
        <f>VLOOKUP(E7618,Clustering!$A$6:$B$370,2,FALSE)</f>
        <v>Fall</v>
      </c>
      <c r="H7618">
        <f>IF('Peaker Keys'!$B$29&gt;0,MAX(0,MIN('Peaker Keys'!$B$10,B7618/'Peaker Keys'!$B$29)),0)</f>
        <v>0</v>
      </c>
      <c r="I7618">
        <f>MAX(0,MIN('Peaker Keys'!$B$10,C7618/'Peaker Keys'!$B$30))</f>
        <v>1.0663731418050102E-3</v>
      </c>
      <c r="J7618">
        <f>IF('Peaker Keys'!$B$31=1,H7618,I7618)</f>
        <v>0</v>
      </c>
    </row>
    <row r="7619" spans="1:10" x14ac:dyDescent="0.25">
      <c r="A7619">
        <v>7613</v>
      </c>
      <c r="B7619">
        <v>0</v>
      </c>
      <c r="C7619">
        <v>127.3</v>
      </c>
      <c r="D7619">
        <f>MOD(A7619-1+'Peaker Keys'!$B$7,'Peaker Keys'!$B$5)</f>
        <v>7636</v>
      </c>
      <c r="E7619">
        <f>INT(D7619/'Peaker Keys'!$B$6)+1</f>
        <v>319</v>
      </c>
      <c r="F7619">
        <f>MOD(D7619,'Peaker Keys'!$B$6)</f>
        <v>4</v>
      </c>
      <c r="G7619" t="str">
        <f>VLOOKUP(E7619,Clustering!$A$6:$B$370,2,FALSE)</f>
        <v>Fall</v>
      </c>
      <c r="H7619">
        <f>IF('Peaker Keys'!$B$29&gt;0,MAX(0,MIN('Peaker Keys'!$B$10,B7619/'Peaker Keys'!$B$29)),0)</f>
        <v>0</v>
      </c>
      <c r="I7619">
        <f>MAX(0,MIN('Peaker Keys'!$B$10,C7619/'Peaker Keys'!$B$30))</f>
        <v>1.0663731418050102E-3</v>
      </c>
      <c r="J7619">
        <f>IF('Peaker Keys'!$B$31=1,H7619,I7619)</f>
        <v>0</v>
      </c>
    </row>
    <row r="7620" spans="1:10" x14ac:dyDescent="0.25">
      <c r="A7620">
        <v>7614</v>
      </c>
      <c r="B7620">
        <v>0</v>
      </c>
      <c r="C7620">
        <v>127.3</v>
      </c>
      <c r="D7620">
        <f>MOD(A7620-1+'Peaker Keys'!$B$7,'Peaker Keys'!$B$5)</f>
        <v>7637</v>
      </c>
      <c r="E7620">
        <f>INT(D7620/'Peaker Keys'!$B$6)+1</f>
        <v>319</v>
      </c>
      <c r="F7620">
        <f>MOD(D7620,'Peaker Keys'!$B$6)</f>
        <v>5</v>
      </c>
      <c r="G7620" t="str">
        <f>VLOOKUP(E7620,Clustering!$A$6:$B$370,2,FALSE)</f>
        <v>Fall</v>
      </c>
      <c r="H7620">
        <f>IF('Peaker Keys'!$B$29&gt;0,MAX(0,MIN('Peaker Keys'!$B$10,B7620/'Peaker Keys'!$B$29)),0)</f>
        <v>0</v>
      </c>
      <c r="I7620">
        <f>MAX(0,MIN('Peaker Keys'!$B$10,C7620/'Peaker Keys'!$B$30))</f>
        <v>1.0663731418050102E-3</v>
      </c>
      <c r="J7620">
        <f>IF('Peaker Keys'!$B$31=1,H7620,I7620)</f>
        <v>0</v>
      </c>
    </row>
    <row r="7621" spans="1:10" x14ac:dyDescent="0.25">
      <c r="A7621">
        <v>7615</v>
      </c>
      <c r="B7621">
        <v>0</v>
      </c>
      <c r="C7621">
        <v>127.3</v>
      </c>
      <c r="D7621">
        <f>MOD(A7621-1+'Peaker Keys'!$B$7,'Peaker Keys'!$B$5)</f>
        <v>7638</v>
      </c>
      <c r="E7621">
        <f>INT(D7621/'Peaker Keys'!$B$6)+1</f>
        <v>319</v>
      </c>
      <c r="F7621">
        <f>MOD(D7621,'Peaker Keys'!$B$6)</f>
        <v>6</v>
      </c>
      <c r="G7621" t="str">
        <f>VLOOKUP(E7621,Clustering!$A$6:$B$370,2,FALSE)</f>
        <v>Fall</v>
      </c>
      <c r="H7621">
        <f>IF('Peaker Keys'!$B$29&gt;0,MAX(0,MIN('Peaker Keys'!$B$10,B7621/'Peaker Keys'!$B$29)),0)</f>
        <v>0</v>
      </c>
      <c r="I7621">
        <f>MAX(0,MIN('Peaker Keys'!$B$10,C7621/'Peaker Keys'!$B$30))</f>
        <v>1.0663731418050102E-3</v>
      </c>
      <c r="J7621">
        <f>IF('Peaker Keys'!$B$31=1,H7621,I7621)</f>
        <v>0</v>
      </c>
    </row>
    <row r="7622" spans="1:10" x14ac:dyDescent="0.25">
      <c r="A7622">
        <v>7616</v>
      </c>
      <c r="B7622">
        <v>0</v>
      </c>
      <c r="C7622">
        <v>127.3</v>
      </c>
      <c r="D7622">
        <f>MOD(A7622-1+'Peaker Keys'!$B$7,'Peaker Keys'!$B$5)</f>
        <v>7639</v>
      </c>
      <c r="E7622">
        <f>INT(D7622/'Peaker Keys'!$B$6)+1</f>
        <v>319</v>
      </c>
      <c r="F7622">
        <f>MOD(D7622,'Peaker Keys'!$B$6)</f>
        <v>7</v>
      </c>
      <c r="G7622" t="str">
        <f>VLOOKUP(E7622,Clustering!$A$6:$B$370,2,FALSE)</f>
        <v>Fall</v>
      </c>
      <c r="H7622">
        <f>IF('Peaker Keys'!$B$29&gt;0,MAX(0,MIN('Peaker Keys'!$B$10,B7622/'Peaker Keys'!$B$29)),0)</f>
        <v>0</v>
      </c>
      <c r="I7622">
        <f>MAX(0,MIN('Peaker Keys'!$B$10,C7622/'Peaker Keys'!$B$30))</f>
        <v>1.0663731418050102E-3</v>
      </c>
      <c r="J7622">
        <f>IF('Peaker Keys'!$B$31=1,H7622,I7622)</f>
        <v>0</v>
      </c>
    </row>
    <row r="7623" spans="1:10" x14ac:dyDescent="0.25">
      <c r="A7623">
        <v>7617</v>
      </c>
      <c r="B7623">
        <v>0</v>
      </c>
      <c r="C7623">
        <v>127.3</v>
      </c>
      <c r="D7623">
        <f>MOD(A7623-1+'Peaker Keys'!$B$7,'Peaker Keys'!$B$5)</f>
        <v>7640</v>
      </c>
      <c r="E7623">
        <f>INT(D7623/'Peaker Keys'!$B$6)+1</f>
        <v>319</v>
      </c>
      <c r="F7623">
        <f>MOD(D7623,'Peaker Keys'!$B$6)</f>
        <v>8</v>
      </c>
      <c r="G7623" t="str">
        <f>VLOOKUP(E7623,Clustering!$A$6:$B$370,2,FALSE)</f>
        <v>Fall</v>
      </c>
      <c r="H7623">
        <f>IF('Peaker Keys'!$B$29&gt;0,MAX(0,MIN('Peaker Keys'!$B$10,B7623/'Peaker Keys'!$B$29)),0)</f>
        <v>0</v>
      </c>
      <c r="I7623">
        <f>MAX(0,MIN('Peaker Keys'!$B$10,C7623/'Peaker Keys'!$B$30))</f>
        <v>1.0663731418050102E-3</v>
      </c>
      <c r="J7623">
        <f>IF('Peaker Keys'!$B$31=1,H7623,I7623)</f>
        <v>0</v>
      </c>
    </row>
    <row r="7624" spans="1:10" x14ac:dyDescent="0.25">
      <c r="A7624">
        <v>7618</v>
      </c>
      <c r="B7624">
        <v>0</v>
      </c>
      <c r="C7624">
        <v>127.3</v>
      </c>
      <c r="D7624">
        <f>MOD(A7624-1+'Peaker Keys'!$B$7,'Peaker Keys'!$B$5)</f>
        <v>7641</v>
      </c>
      <c r="E7624">
        <f>INT(D7624/'Peaker Keys'!$B$6)+1</f>
        <v>319</v>
      </c>
      <c r="F7624">
        <f>MOD(D7624,'Peaker Keys'!$B$6)</f>
        <v>9</v>
      </c>
      <c r="G7624" t="str">
        <f>VLOOKUP(E7624,Clustering!$A$6:$B$370,2,FALSE)</f>
        <v>Fall</v>
      </c>
      <c r="H7624">
        <f>IF('Peaker Keys'!$B$29&gt;0,MAX(0,MIN('Peaker Keys'!$B$10,B7624/'Peaker Keys'!$B$29)),0)</f>
        <v>0</v>
      </c>
      <c r="I7624">
        <f>MAX(0,MIN('Peaker Keys'!$B$10,C7624/'Peaker Keys'!$B$30))</f>
        <v>1.0663731418050102E-3</v>
      </c>
      <c r="J7624">
        <f>IF('Peaker Keys'!$B$31=1,H7624,I7624)</f>
        <v>0</v>
      </c>
    </row>
    <row r="7625" spans="1:10" x14ac:dyDescent="0.25">
      <c r="A7625">
        <v>7619</v>
      </c>
      <c r="B7625">
        <v>0</v>
      </c>
      <c r="C7625">
        <v>127.3</v>
      </c>
      <c r="D7625">
        <f>MOD(A7625-1+'Peaker Keys'!$B$7,'Peaker Keys'!$B$5)</f>
        <v>7642</v>
      </c>
      <c r="E7625">
        <f>INT(D7625/'Peaker Keys'!$B$6)+1</f>
        <v>319</v>
      </c>
      <c r="F7625">
        <f>MOD(D7625,'Peaker Keys'!$B$6)</f>
        <v>10</v>
      </c>
      <c r="G7625" t="str">
        <f>VLOOKUP(E7625,Clustering!$A$6:$B$370,2,FALSE)</f>
        <v>Fall</v>
      </c>
      <c r="H7625">
        <f>IF('Peaker Keys'!$B$29&gt;0,MAX(0,MIN('Peaker Keys'!$B$10,B7625/'Peaker Keys'!$B$29)),0)</f>
        <v>0</v>
      </c>
      <c r="I7625">
        <f>MAX(0,MIN('Peaker Keys'!$B$10,C7625/'Peaker Keys'!$B$30))</f>
        <v>1.0663731418050102E-3</v>
      </c>
      <c r="J7625">
        <f>IF('Peaker Keys'!$B$31=1,H7625,I7625)</f>
        <v>0</v>
      </c>
    </row>
    <row r="7626" spans="1:10" x14ac:dyDescent="0.25">
      <c r="A7626">
        <v>7620</v>
      </c>
      <c r="B7626">
        <v>0</v>
      </c>
      <c r="C7626">
        <v>132</v>
      </c>
      <c r="D7626">
        <f>MOD(A7626-1+'Peaker Keys'!$B$7,'Peaker Keys'!$B$5)</f>
        <v>7643</v>
      </c>
      <c r="E7626">
        <f>INT(D7626/'Peaker Keys'!$B$6)+1</f>
        <v>319</v>
      </c>
      <c r="F7626">
        <f>MOD(D7626,'Peaker Keys'!$B$6)</f>
        <v>11</v>
      </c>
      <c r="G7626" t="str">
        <f>VLOOKUP(E7626,Clustering!$A$6:$B$370,2,FALSE)</f>
        <v>Fall</v>
      </c>
      <c r="H7626">
        <f>IF('Peaker Keys'!$B$29&gt;0,MAX(0,MIN('Peaker Keys'!$B$10,B7626/'Peaker Keys'!$B$29)),0)</f>
        <v>0</v>
      </c>
      <c r="I7626">
        <f>MAX(0,MIN('Peaker Keys'!$B$10,C7626/'Peaker Keys'!$B$30))</f>
        <v>1.1057443418559416E-3</v>
      </c>
      <c r="J7626">
        <f>IF('Peaker Keys'!$B$31=1,H7626,I7626)</f>
        <v>0</v>
      </c>
    </row>
    <row r="7627" spans="1:10" x14ac:dyDescent="0.25">
      <c r="A7627">
        <v>7621</v>
      </c>
      <c r="B7627">
        <v>0</v>
      </c>
      <c r="C7627">
        <v>190.9</v>
      </c>
      <c r="D7627">
        <f>MOD(A7627-1+'Peaker Keys'!$B$7,'Peaker Keys'!$B$5)</f>
        <v>7644</v>
      </c>
      <c r="E7627">
        <f>INT(D7627/'Peaker Keys'!$B$6)+1</f>
        <v>319</v>
      </c>
      <c r="F7627">
        <f>MOD(D7627,'Peaker Keys'!$B$6)</f>
        <v>12</v>
      </c>
      <c r="G7627" t="str">
        <f>VLOOKUP(E7627,Clustering!$A$6:$B$370,2,FALSE)</f>
        <v>Fall</v>
      </c>
      <c r="H7627">
        <f>IF('Peaker Keys'!$B$29&gt;0,MAX(0,MIN('Peaker Keys'!$B$10,B7627/'Peaker Keys'!$B$29)),0)</f>
        <v>0</v>
      </c>
      <c r="I7627">
        <f>MAX(0,MIN('Peaker Keys'!$B$10,C7627/'Peaker Keys'!$B$30))</f>
        <v>1.5991408701537821E-3</v>
      </c>
      <c r="J7627">
        <f>IF('Peaker Keys'!$B$31=1,H7627,I7627)</f>
        <v>0</v>
      </c>
    </row>
    <row r="7628" spans="1:10" x14ac:dyDescent="0.25">
      <c r="A7628">
        <v>7622</v>
      </c>
      <c r="B7628">
        <v>0</v>
      </c>
      <c r="C7628">
        <v>190.9</v>
      </c>
      <c r="D7628">
        <f>MOD(A7628-1+'Peaker Keys'!$B$7,'Peaker Keys'!$B$5)</f>
        <v>7645</v>
      </c>
      <c r="E7628">
        <f>INT(D7628/'Peaker Keys'!$B$6)+1</f>
        <v>319</v>
      </c>
      <c r="F7628">
        <f>MOD(D7628,'Peaker Keys'!$B$6)</f>
        <v>13</v>
      </c>
      <c r="G7628" t="str">
        <f>VLOOKUP(E7628,Clustering!$A$6:$B$370,2,FALSE)</f>
        <v>Fall</v>
      </c>
      <c r="H7628">
        <f>IF('Peaker Keys'!$B$29&gt;0,MAX(0,MIN('Peaker Keys'!$B$10,B7628/'Peaker Keys'!$B$29)),0)</f>
        <v>0</v>
      </c>
      <c r="I7628">
        <f>MAX(0,MIN('Peaker Keys'!$B$10,C7628/'Peaker Keys'!$B$30))</f>
        <v>1.5991408701537821E-3</v>
      </c>
      <c r="J7628">
        <f>IF('Peaker Keys'!$B$31=1,H7628,I7628)</f>
        <v>0</v>
      </c>
    </row>
    <row r="7629" spans="1:10" x14ac:dyDescent="0.25">
      <c r="A7629">
        <v>7623</v>
      </c>
      <c r="B7629">
        <v>0</v>
      </c>
      <c r="C7629">
        <v>190.9</v>
      </c>
      <c r="D7629">
        <f>MOD(A7629-1+'Peaker Keys'!$B$7,'Peaker Keys'!$B$5)</f>
        <v>7646</v>
      </c>
      <c r="E7629">
        <f>INT(D7629/'Peaker Keys'!$B$6)+1</f>
        <v>319</v>
      </c>
      <c r="F7629">
        <f>MOD(D7629,'Peaker Keys'!$B$6)</f>
        <v>14</v>
      </c>
      <c r="G7629" t="str">
        <f>VLOOKUP(E7629,Clustering!$A$6:$B$370,2,FALSE)</f>
        <v>Fall</v>
      </c>
      <c r="H7629">
        <f>IF('Peaker Keys'!$B$29&gt;0,MAX(0,MIN('Peaker Keys'!$B$10,B7629/'Peaker Keys'!$B$29)),0)</f>
        <v>0</v>
      </c>
      <c r="I7629">
        <f>MAX(0,MIN('Peaker Keys'!$B$10,C7629/'Peaker Keys'!$B$30))</f>
        <v>1.5991408701537821E-3</v>
      </c>
      <c r="J7629">
        <f>IF('Peaker Keys'!$B$31=1,H7629,I7629)</f>
        <v>0</v>
      </c>
    </row>
    <row r="7630" spans="1:10" x14ac:dyDescent="0.25">
      <c r="A7630">
        <v>7624</v>
      </c>
      <c r="B7630">
        <v>0</v>
      </c>
      <c r="C7630">
        <v>190.9</v>
      </c>
      <c r="D7630">
        <f>MOD(A7630-1+'Peaker Keys'!$B$7,'Peaker Keys'!$B$5)</f>
        <v>7647</v>
      </c>
      <c r="E7630">
        <f>INT(D7630/'Peaker Keys'!$B$6)+1</f>
        <v>319</v>
      </c>
      <c r="F7630">
        <f>MOD(D7630,'Peaker Keys'!$B$6)</f>
        <v>15</v>
      </c>
      <c r="G7630" t="str">
        <f>VLOOKUP(E7630,Clustering!$A$6:$B$370,2,FALSE)</f>
        <v>Fall</v>
      </c>
      <c r="H7630">
        <f>IF('Peaker Keys'!$B$29&gt;0,MAX(0,MIN('Peaker Keys'!$B$10,B7630/'Peaker Keys'!$B$29)),0)</f>
        <v>0</v>
      </c>
      <c r="I7630">
        <f>MAX(0,MIN('Peaker Keys'!$B$10,C7630/'Peaker Keys'!$B$30))</f>
        <v>1.5991408701537821E-3</v>
      </c>
      <c r="J7630">
        <f>IF('Peaker Keys'!$B$31=1,H7630,I7630)</f>
        <v>0</v>
      </c>
    </row>
    <row r="7631" spans="1:10" x14ac:dyDescent="0.25">
      <c r="A7631">
        <v>7625</v>
      </c>
      <c r="B7631">
        <v>0</v>
      </c>
      <c r="C7631">
        <v>190.9</v>
      </c>
      <c r="D7631">
        <f>MOD(A7631-1+'Peaker Keys'!$B$7,'Peaker Keys'!$B$5)</f>
        <v>7648</v>
      </c>
      <c r="E7631">
        <f>INT(D7631/'Peaker Keys'!$B$6)+1</f>
        <v>319</v>
      </c>
      <c r="F7631">
        <f>MOD(D7631,'Peaker Keys'!$B$6)</f>
        <v>16</v>
      </c>
      <c r="G7631" t="str">
        <f>VLOOKUP(E7631,Clustering!$A$6:$B$370,2,FALSE)</f>
        <v>Fall</v>
      </c>
      <c r="H7631">
        <f>IF('Peaker Keys'!$B$29&gt;0,MAX(0,MIN('Peaker Keys'!$B$10,B7631/'Peaker Keys'!$B$29)),0)</f>
        <v>0</v>
      </c>
      <c r="I7631">
        <f>MAX(0,MIN('Peaker Keys'!$B$10,C7631/'Peaker Keys'!$B$30))</f>
        <v>1.5991408701537821E-3</v>
      </c>
      <c r="J7631">
        <f>IF('Peaker Keys'!$B$31=1,H7631,I7631)</f>
        <v>0</v>
      </c>
    </row>
    <row r="7632" spans="1:10" x14ac:dyDescent="0.25">
      <c r="A7632">
        <v>7626</v>
      </c>
      <c r="B7632">
        <v>0</v>
      </c>
      <c r="C7632">
        <v>202.6</v>
      </c>
      <c r="D7632">
        <f>MOD(A7632-1+'Peaker Keys'!$B$7,'Peaker Keys'!$B$5)</f>
        <v>7649</v>
      </c>
      <c r="E7632">
        <f>INT(D7632/'Peaker Keys'!$B$6)+1</f>
        <v>319</v>
      </c>
      <c r="F7632">
        <f>MOD(D7632,'Peaker Keys'!$B$6)</f>
        <v>17</v>
      </c>
      <c r="G7632" t="str">
        <f>VLOOKUP(E7632,Clustering!$A$6:$B$370,2,FALSE)</f>
        <v>Fall</v>
      </c>
      <c r="H7632">
        <f>IF('Peaker Keys'!$B$29&gt;0,MAX(0,MIN('Peaker Keys'!$B$10,B7632/'Peaker Keys'!$B$29)),0)</f>
        <v>0</v>
      </c>
      <c r="I7632">
        <f>MAX(0,MIN('Peaker Keys'!$B$10,C7632/'Peaker Keys'!$B$30))</f>
        <v>1.697150027727377E-3</v>
      </c>
      <c r="J7632">
        <f>IF('Peaker Keys'!$B$31=1,H7632,I7632)</f>
        <v>0</v>
      </c>
    </row>
    <row r="7633" spans="1:10" x14ac:dyDescent="0.25">
      <c r="A7633">
        <v>7627</v>
      </c>
      <c r="B7633">
        <v>0</v>
      </c>
      <c r="C7633">
        <v>2344.1999999999998</v>
      </c>
      <c r="D7633">
        <f>MOD(A7633-1+'Peaker Keys'!$B$7,'Peaker Keys'!$B$5)</f>
        <v>7650</v>
      </c>
      <c r="E7633">
        <f>INT(D7633/'Peaker Keys'!$B$6)+1</f>
        <v>319</v>
      </c>
      <c r="F7633">
        <f>MOD(D7633,'Peaker Keys'!$B$6)</f>
        <v>18</v>
      </c>
      <c r="G7633" t="str">
        <f>VLOOKUP(E7633,Clustering!$A$6:$B$370,2,FALSE)</f>
        <v>Fall</v>
      </c>
      <c r="H7633">
        <f>IF('Peaker Keys'!$B$29&gt;0,MAX(0,MIN('Peaker Keys'!$B$10,B7633/'Peaker Keys'!$B$29)),0)</f>
        <v>0</v>
      </c>
      <c r="I7633">
        <f>MAX(0,MIN('Peaker Keys'!$B$10,C7633/'Peaker Keys'!$B$30))</f>
        <v>1.9637014289232559E-2</v>
      </c>
      <c r="J7633">
        <f>IF('Peaker Keys'!$B$31=1,H7633,I7633)</f>
        <v>0</v>
      </c>
    </row>
    <row r="7634" spans="1:10" x14ac:dyDescent="0.25">
      <c r="A7634">
        <v>7628</v>
      </c>
      <c r="B7634">
        <v>0</v>
      </c>
      <c r="C7634">
        <v>1868.5</v>
      </c>
      <c r="D7634">
        <f>MOD(A7634-1+'Peaker Keys'!$B$7,'Peaker Keys'!$B$5)</f>
        <v>7651</v>
      </c>
      <c r="E7634">
        <f>INT(D7634/'Peaker Keys'!$B$6)+1</f>
        <v>319</v>
      </c>
      <c r="F7634">
        <f>MOD(D7634,'Peaker Keys'!$B$6)</f>
        <v>19</v>
      </c>
      <c r="G7634" t="str">
        <f>VLOOKUP(E7634,Clustering!$A$6:$B$370,2,FALSE)</f>
        <v>Fall</v>
      </c>
      <c r="H7634">
        <f>IF('Peaker Keys'!$B$29&gt;0,MAX(0,MIN('Peaker Keys'!$B$10,B7634/'Peaker Keys'!$B$29)),0)</f>
        <v>0</v>
      </c>
      <c r="I7634">
        <f>MAX(0,MIN('Peaker Keys'!$B$10,C7634/'Peaker Keys'!$B$30))</f>
        <v>1.565214623301384E-2</v>
      </c>
      <c r="J7634">
        <f>IF('Peaker Keys'!$B$31=1,H7634,I7634)</f>
        <v>0</v>
      </c>
    </row>
    <row r="7635" spans="1:10" x14ac:dyDescent="0.25">
      <c r="A7635">
        <v>7629</v>
      </c>
      <c r="B7635">
        <v>0</v>
      </c>
      <c r="C7635">
        <v>1760.1</v>
      </c>
      <c r="D7635">
        <f>MOD(A7635-1+'Peaker Keys'!$B$7,'Peaker Keys'!$B$5)</f>
        <v>7652</v>
      </c>
      <c r="E7635">
        <f>INT(D7635/'Peaker Keys'!$B$6)+1</f>
        <v>319</v>
      </c>
      <c r="F7635">
        <f>MOD(D7635,'Peaker Keys'!$B$6)</f>
        <v>20</v>
      </c>
      <c r="G7635" t="str">
        <f>VLOOKUP(E7635,Clustering!$A$6:$B$370,2,FALSE)</f>
        <v>Fall</v>
      </c>
      <c r="H7635">
        <f>IF('Peaker Keys'!$B$29&gt;0,MAX(0,MIN('Peaker Keys'!$B$10,B7635/'Peaker Keys'!$B$29)),0)</f>
        <v>0</v>
      </c>
      <c r="I7635">
        <f>MAX(0,MIN('Peaker Keys'!$B$10,C7635/'Peaker Keys'!$B$30))</f>
        <v>1.474409557652002E-2</v>
      </c>
      <c r="J7635">
        <f>IF('Peaker Keys'!$B$31=1,H7635,I7635)</f>
        <v>0</v>
      </c>
    </row>
    <row r="7636" spans="1:10" x14ac:dyDescent="0.25">
      <c r="A7636">
        <v>7630</v>
      </c>
      <c r="B7636">
        <v>0</v>
      </c>
      <c r="C7636">
        <v>648</v>
      </c>
      <c r="D7636">
        <f>MOD(A7636-1+'Peaker Keys'!$B$7,'Peaker Keys'!$B$5)</f>
        <v>7653</v>
      </c>
      <c r="E7636">
        <f>INT(D7636/'Peaker Keys'!$B$6)+1</f>
        <v>319</v>
      </c>
      <c r="F7636">
        <f>MOD(D7636,'Peaker Keys'!$B$6)</f>
        <v>21</v>
      </c>
      <c r="G7636" t="str">
        <f>VLOOKUP(E7636,Clustering!$A$6:$B$370,2,FALSE)</f>
        <v>Fall</v>
      </c>
      <c r="H7636">
        <f>IF('Peaker Keys'!$B$29&gt;0,MAX(0,MIN('Peaker Keys'!$B$10,B7636/'Peaker Keys'!$B$29)),0)</f>
        <v>0</v>
      </c>
      <c r="I7636">
        <f>MAX(0,MIN('Peaker Keys'!$B$10,C7636/'Peaker Keys'!$B$30))</f>
        <v>5.4281994963837135E-3</v>
      </c>
      <c r="J7636">
        <f>IF('Peaker Keys'!$B$31=1,H7636,I7636)</f>
        <v>0</v>
      </c>
    </row>
    <row r="7637" spans="1:10" x14ac:dyDescent="0.25">
      <c r="A7637">
        <v>7631</v>
      </c>
      <c r="B7637">
        <v>0</v>
      </c>
      <c r="C7637">
        <v>159.1</v>
      </c>
      <c r="D7637">
        <f>MOD(A7637-1+'Peaker Keys'!$B$7,'Peaker Keys'!$B$5)</f>
        <v>7654</v>
      </c>
      <c r="E7637">
        <f>INT(D7637/'Peaker Keys'!$B$6)+1</f>
        <v>319</v>
      </c>
      <c r="F7637">
        <f>MOD(D7637,'Peaker Keys'!$B$6)</f>
        <v>22</v>
      </c>
      <c r="G7637" t="str">
        <f>VLOOKUP(E7637,Clustering!$A$6:$B$370,2,FALSE)</f>
        <v>Fall</v>
      </c>
      <c r="H7637">
        <f>IF('Peaker Keys'!$B$29&gt;0,MAX(0,MIN('Peaker Keys'!$B$10,B7637/'Peaker Keys'!$B$29)),0)</f>
        <v>0</v>
      </c>
      <c r="I7637">
        <f>MAX(0,MIN('Peaker Keys'!$B$10,C7637/'Peaker Keys'!$B$30))</f>
        <v>1.3327570059793962E-3</v>
      </c>
      <c r="J7637">
        <f>IF('Peaker Keys'!$B$31=1,H7637,I7637)</f>
        <v>0</v>
      </c>
    </row>
    <row r="7638" spans="1:10" x14ac:dyDescent="0.25">
      <c r="A7638">
        <v>7632</v>
      </c>
      <c r="B7638">
        <v>0</v>
      </c>
      <c r="C7638">
        <v>159.1</v>
      </c>
      <c r="D7638">
        <f>MOD(A7638-1+'Peaker Keys'!$B$7,'Peaker Keys'!$B$5)</f>
        <v>7655</v>
      </c>
      <c r="E7638">
        <f>INT(D7638/'Peaker Keys'!$B$6)+1</f>
        <v>319</v>
      </c>
      <c r="F7638">
        <f>MOD(D7638,'Peaker Keys'!$B$6)</f>
        <v>23</v>
      </c>
      <c r="G7638" t="str">
        <f>VLOOKUP(E7638,Clustering!$A$6:$B$370,2,FALSE)</f>
        <v>Fall</v>
      </c>
      <c r="H7638">
        <f>IF('Peaker Keys'!$B$29&gt;0,MAX(0,MIN('Peaker Keys'!$B$10,B7638/'Peaker Keys'!$B$29)),0)</f>
        <v>0</v>
      </c>
      <c r="I7638">
        <f>MAX(0,MIN('Peaker Keys'!$B$10,C7638/'Peaker Keys'!$B$30))</f>
        <v>1.3327570059793962E-3</v>
      </c>
      <c r="J7638">
        <f>IF('Peaker Keys'!$B$31=1,H7638,I7638)</f>
        <v>0</v>
      </c>
    </row>
    <row r="7639" spans="1:10" x14ac:dyDescent="0.25">
      <c r="A7639">
        <v>7633</v>
      </c>
      <c r="B7639">
        <v>0</v>
      </c>
      <c r="C7639">
        <v>131.1</v>
      </c>
      <c r="D7639">
        <f>MOD(A7639-1+'Peaker Keys'!$B$7,'Peaker Keys'!$B$5)</f>
        <v>7656</v>
      </c>
      <c r="E7639">
        <f>INT(D7639/'Peaker Keys'!$B$6)+1</f>
        <v>320</v>
      </c>
      <c r="F7639">
        <f>MOD(D7639,'Peaker Keys'!$B$6)</f>
        <v>0</v>
      </c>
      <c r="G7639" t="str">
        <f>VLOOKUP(E7639,Clustering!$A$6:$B$370,2,FALSE)</f>
        <v>Winter</v>
      </c>
      <c r="H7639">
        <f>IF('Peaker Keys'!$B$29&gt;0,MAX(0,MIN('Peaker Keys'!$B$10,B7639/'Peaker Keys'!$B$29)),0)</f>
        <v>0</v>
      </c>
      <c r="I7639">
        <f>MAX(0,MIN('Peaker Keys'!$B$10,C7639/'Peaker Keys'!$B$30))</f>
        <v>1.0982051758887418E-3</v>
      </c>
      <c r="J7639">
        <f>IF('Peaker Keys'!$B$31=1,H7639,I7639)</f>
        <v>0</v>
      </c>
    </row>
    <row r="7640" spans="1:10" x14ac:dyDescent="0.25">
      <c r="A7640">
        <v>7634</v>
      </c>
      <c r="B7640">
        <v>0</v>
      </c>
      <c r="C7640">
        <v>95.5</v>
      </c>
      <c r="D7640">
        <f>MOD(A7640-1+'Peaker Keys'!$B$7,'Peaker Keys'!$B$5)</f>
        <v>7657</v>
      </c>
      <c r="E7640">
        <f>INT(D7640/'Peaker Keys'!$B$6)+1</f>
        <v>320</v>
      </c>
      <c r="F7640">
        <f>MOD(D7640,'Peaker Keys'!$B$6)</f>
        <v>1</v>
      </c>
      <c r="G7640" t="str">
        <f>VLOOKUP(E7640,Clustering!$A$6:$B$370,2,FALSE)</f>
        <v>Winter</v>
      </c>
      <c r="H7640">
        <f>IF('Peaker Keys'!$B$29&gt;0,MAX(0,MIN('Peaker Keys'!$B$10,B7640/'Peaker Keys'!$B$29)),0)</f>
        <v>0</v>
      </c>
      <c r="I7640">
        <f>MAX(0,MIN('Peaker Keys'!$B$10,C7640/'Peaker Keys'!$B$30))</f>
        <v>7.9998927763062441E-4</v>
      </c>
      <c r="J7640">
        <f>IF('Peaker Keys'!$B$31=1,H7640,I7640)</f>
        <v>0</v>
      </c>
    </row>
    <row r="7641" spans="1:10" x14ac:dyDescent="0.25">
      <c r="A7641">
        <v>7635</v>
      </c>
      <c r="B7641">
        <v>0</v>
      </c>
      <c r="C7641">
        <v>95.5</v>
      </c>
      <c r="D7641">
        <f>MOD(A7641-1+'Peaker Keys'!$B$7,'Peaker Keys'!$B$5)</f>
        <v>7658</v>
      </c>
      <c r="E7641">
        <f>INT(D7641/'Peaker Keys'!$B$6)+1</f>
        <v>320</v>
      </c>
      <c r="F7641">
        <f>MOD(D7641,'Peaker Keys'!$B$6)</f>
        <v>2</v>
      </c>
      <c r="G7641" t="str">
        <f>VLOOKUP(E7641,Clustering!$A$6:$B$370,2,FALSE)</f>
        <v>Winter</v>
      </c>
      <c r="H7641">
        <f>IF('Peaker Keys'!$B$29&gt;0,MAX(0,MIN('Peaker Keys'!$B$10,B7641/'Peaker Keys'!$B$29)),0)</f>
        <v>0</v>
      </c>
      <c r="I7641">
        <f>MAX(0,MIN('Peaker Keys'!$B$10,C7641/'Peaker Keys'!$B$30))</f>
        <v>7.9998927763062441E-4</v>
      </c>
      <c r="J7641">
        <f>IF('Peaker Keys'!$B$31=1,H7641,I7641)</f>
        <v>0</v>
      </c>
    </row>
    <row r="7642" spans="1:10" x14ac:dyDescent="0.25">
      <c r="A7642">
        <v>7636</v>
      </c>
      <c r="B7642">
        <v>0</v>
      </c>
      <c r="C7642">
        <v>95.5</v>
      </c>
      <c r="D7642">
        <f>MOD(A7642-1+'Peaker Keys'!$B$7,'Peaker Keys'!$B$5)</f>
        <v>7659</v>
      </c>
      <c r="E7642">
        <f>INT(D7642/'Peaker Keys'!$B$6)+1</f>
        <v>320</v>
      </c>
      <c r="F7642">
        <f>MOD(D7642,'Peaker Keys'!$B$6)</f>
        <v>3</v>
      </c>
      <c r="G7642" t="str">
        <f>VLOOKUP(E7642,Clustering!$A$6:$B$370,2,FALSE)</f>
        <v>Winter</v>
      </c>
      <c r="H7642">
        <f>IF('Peaker Keys'!$B$29&gt;0,MAX(0,MIN('Peaker Keys'!$B$10,B7642/'Peaker Keys'!$B$29)),0)</f>
        <v>0</v>
      </c>
      <c r="I7642">
        <f>MAX(0,MIN('Peaker Keys'!$B$10,C7642/'Peaker Keys'!$B$30))</f>
        <v>7.9998927763062441E-4</v>
      </c>
      <c r="J7642">
        <f>IF('Peaker Keys'!$B$31=1,H7642,I7642)</f>
        <v>0</v>
      </c>
    </row>
    <row r="7643" spans="1:10" x14ac:dyDescent="0.25">
      <c r="A7643">
        <v>7637</v>
      </c>
      <c r="B7643">
        <v>0</v>
      </c>
      <c r="C7643">
        <v>95.5</v>
      </c>
      <c r="D7643">
        <f>MOD(A7643-1+'Peaker Keys'!$B$7,'Peaker Keys'!$B$5)</f>
        <v>7660</v>
      </c>
      <c r="E7643">
        <f>INT(D7643/'Peaker Keys'!$B$6)+1</f>
        <v>320</v>
      </c>
      <c r="F7643">
        <f>MOD(D7643,'Peaker Keys'!$B$6)</f>
        <v>4</v>
      </c>
      <c r="G7643" t="str">
        <f>VLOOKUP(E7643,Clustering!$A$6:$B$370,2,FALSE)</f>
        <v>Winter</v>
      </c>
      <c r="H7643">
        <f>IF('Peaker Keys'!$B$29&gt;0,MAX(0,MIN('Peaker Keys'!$B$10,B7643/'Peaker Keys'!$B$29)),0)</f>
        <v>0</v>
      </c>
      <c r="I7643">
        <f>MAX(0,MIN('Peaker Keys'!$B$10,C7643/'Peaker Keys'!$B$30))</f>
        <v>7.9998927763062441E-4</v>
      </c>
      <c r="J7643">
        <f>IF('Peaker Keys'!$B$31=1,H7643,I7643)</f>
        <v>0</v>
      </c>
    </row>
    <row r="7644" spans="1:10" x14ac:dyDescent="0.25">
      <c r="A7644">
        <v>7638</v>
      </c>
      <c r="B7644">
        <v>0</v>
      </c>
      <c r="C7644">
        <v>95.5</v>
      </c>
      <c r="D7644">
        <f>MOD(A7644-1+'Peaker Keys'!$B$7,'Peaker Keys'!$B$5)</f>
        <v>7661</v>
      </c>
      <c r="E7644">
        <f>INT(D7644/'Peaker Keys'!$B$6)+1</f>
        <v>320</v>
      </c>
      <c r="F7644">
        <f>MOD(D7644,'Peaker Keys'!$B$6)</f>
        <v>5</v>
      </c>
      <c r="G7644" t="str">
        <f>VLOOKUP(E7644,Clustering!$A$6:$B$370,2,FALSE)</f>
        <v>Winter</v>
      </c>
      <c r="H7644">
        <f>IF('Peaker Keys'!$B$29&gt;0,MAX(0,MIN('Peaker Keys'!$B$10,B7644/'Peaker Keys'!$B$29)),0)</f>
        <v>0</v>
      </c>
      <c r="I7644">
        <f>MAX(0,MIN('Peaker Keys'!$B$10,C7644/'Peaker Keys'!$B$30))</f>
        <v>7.9998927763062441E-4</v>
      </c>
      <c r="J7644">
        <f>IF('Peaker Keys'!$B$31=1,H7644,I7644)</f>
        <v>0</v>
      </c>
    </row>
    <row r="7645" spans="1:10" x14ac:dyDescent="0.25">
      <c r="A7645">
        <v>7639</v>
      </c>
      <c r="B7645">
        <v>0</v>
      </c>
      <c r="C7645">
        <v>95.5</v>
      </c>
      <c r="D7645">
        <f>MOD(A7645-1+'Peaker Keys'!$B$7,'Peaker Keys'!$B$5)</f>
        <v>7662</v>
      </c>
      <c r="E7645">
        <f>INT(D7645/'Peaker Keys'!$B$6)+1</f>
        <v>320</v>
      </c>
      <c r="F7645">
        <f>MOD(D7645,'Peaker Keys'!$B$6)</f>
        <v>6</v>
      </c>
      <c r="G7645" t="str">
        <f>VLOOKUP(E7645,Clustering!$A$6:$B$370,2,FALSE)</f>
        <v>Winter</v>
      </c>
      <c r="H7645">
        <f>IF('Peaker Keys'!$B$29&gt;0,MAX(0,MIN('Peaker Keys'!$B$10,B7645/'Peaker Keys'!$B$29)),0)</f>
        <v>0</v>
      </c>
      <c r="I7645">
        <f>MAX(0,MIN('Peaker Keys'!$B$10,C7645/'Peaker Keys'!$B$30))</f>
        <v>7.9998927763062441E-4</v>
      </c>
      <c r="J7645">
        <f>IF('Peaker Keys'!$B$31=1,H7645,I7645)</f>
        <v>0</v>
      </c>
    </row>
    <row r="7646" spans="1:10" x14ac:dyDescent="0.25">
      <c r="A7646">
        <v>7640</v>
      </c>
      <c r="B7646">
        <v>0</v>
      </c>
      <c r="C7646">
        <v>1914.5</v>
      </c>
      <c r="D7646">
        <f>MOD(A7646-1+'Peaker Keys'!$B$7,'Peaker Keys'!$B$5)</f>
        <v>7663</v>
      </c>
      <c r="E7646">
        <f>INT(D7646/'Peaker Keys'!$B$6)+1</f>
        <v>320</v>
      </c>
      <c r="F7646">
        <f>MOD(D7646,'Peaker Keys'!$B$6)</f>
        <v>7</v>
      </c>
      <c r="G7646" t="str">
        <f>VLOOKUP(E7646,Clustering!$A$6:$B$370,2,FALSE)</f>
        <v>Winter</v>
      </c>
      <c r="H7646">
        <f>IF('Peaker Keys'!$B$29&gt;0,MAX(0,MIN('Peaker Keys'!$B$10,B7646/'Peaker Keys'!$B$29)),0)</f>
        <v>0</v>
      </c>
      <c r="I7646">
        <f>MAX(0,MIN('Peaker Keys'!$B$10,C7646/'Peaker Keys'!$B$30))</f>
        <v>1.6037481382448485E-2</v>
      </c>
      <c r="J7646">
        <f>IF('Peaker Keys'!$B$31=1,H7646,I7646)</f>
        <v>0</v>
      </c>
    </row>
    <row r="7647" spans="1:10" x14ac:dyDescent="0.25">
      <c r="A7647">
        <v>7641</v>
      </c>
      <c r="B7647">
        <v>0</v>
      </c>
      <c r="C7647">
        <v>95.5</v>
      </c>
      <c r="D7647">
        <f>MOD(A7647-1+'Peaker Keys'!$B$7,'Peaker Keys'!$B$5)</f>
        <v>7664</v>
      </c>
      <c r="E7647">
        <f>INT(D7647/'Peaker Keys'!$B$6)+1</f>
        <v>320</v>
      </c>
      <c r="F7647">
        <f>MOD(D7647,'Peaker Keys'!$B$6)</f>
        <v>8</v>
      </c>
      <c r="G7647" t="str">
        <f>VLOOKUP(E7647,Clustering!$A$6:$B$370,2,FALSE)</f>
        <v>Winter</v>
      </c>
      <c r="H7647">
        <f>IF('Peaker Keys'!$B$29&gt;0,MAX(0,MIN('Peaker Keys'!$B$10,B7647/'Peaker Keys'!$B$29)),0)</f>
        <v>0</v>
      </c>
      <c r="I7647">
        <f>MAX(0,MIN('Peaker Keys'!$B$10,C7647/'Peaker Keys'!$B$30))</f>
        <v>7.9998927763062441E-4</v>
      </c>
      <c r="J7647">
        <f>IF('Peaker Keys'!$B$31=1,H7647,I7647)</f>
        <v>0</v>
      </c>
    </row>
    <row r="7648" spans="1:10" x14ac:dyDescent="0.25">
      <c r="A7648">
        <v>7642</v>
      </c>
      <c r="B7648">
        <v>0</v>
      </c>
      <c r="C7648">
        <v>95.5</v>
      </c>
      <c r="D7648">
        <f>MOD(A7648-1+'Peaker Keys'!$B$7,'Peaker Keys'!$B$5)</f>
        <v>7665</v>
      </c>
      <c r="E7648">
        <f>INT(D7648/'Peaker Keys'!$B$6)+1</f>
        <v>320</v>
      </c>
      <c r="F7648">
        <f>MOD(D7648,'Peaker Keys'!$B$6)</f>
        <v>9</v>
      </c>
      <c r="G7648" t="str">
        <f>VLOOKUP(E7648,Clustering!$A$6:$B$370,2,FALSE)</f>
        <v>Winter</v>
      </c>
      <c r="H7648">
        <f>IF('Peaker Keys'!$B$29&gt;0,MAX(0,MIN('Peaker Keys'!$B$10,B7648/'Peaker Keys'!$B$29)),0)</f>
        <v>0</v>
      </c>
      <c r="I7648">
        <f>MAX(0,MIN('Peaker Keys'!$B$10,C7648/'Peaker Keys'!$B$30))</f>
        <v>7.9998927763062441E-4</v>
      </c>
      <c r="J7648">
        <f>IF('Peaker Keys'!$B$31=1,H7648,I7648)</f>
        <v>0</v>
      </c>
    </row>
    <row r="7649" spans="1:10" x14ac:dyDescent="0.25">
      <c r="A7649">
        <v>7643</v>
      </c>
      <c r="B7649">
        <v>0</v>
      </c>
      <c r="C7649">
        <v>95.5</v>
      </c>
      <c r="D7649">
        <f>MOD(A7649-1+'Peaker Keys'!$B$7,'Peaker Keys'!$B$5)</f>
        <v>7666</v>
      </c>
      <c r="E7649">
        <f>INT(D7649/'Peaker Keys'!$B$6)+1</f>
        <v>320</v>
      </c>
      <c r="F7649">
        <f>MOD(D7649,'Peaker Keys'!$B$6)</f>
        <v>10</v>
      </c>
      <c r="G7649" t="str">
        <f>VLOOKUP(E7649,Clustering!$A$6:$B$370,2,FALSE)</f>
        <v>Winter</v>
      </c>
      <c r="H7649">
        <f>IF('Peaker Keys'!$B$29&gt;0,MAX(0,MIN('Peaker Keys'!$B$10,B7649/'Peaker Keys'!$B$29)),0)</f>
        <v>0</v>
      </c>
      <c r="I7649">
        <f>MAX(0,MIN('Peaker Keys'!$B$10,C7649/'Peaker Keys'!$B$30))</f>
        <v>7.9998927763062441E-4</v>
      </c>
      <c r="J7649">
        <f>IF('Peaker Keys'!$B$31=1,H7649,I7649)</f>
        <v>0</v>
      </c>
    </row>
    <row r="7650" spans="1:10" x14ac:dyDescent="0.25">
      <c r="A7650">
        <v>7644</v>
      </c>
      <c r="B7650">
        <v>0</v>
      </c>
      <c r="C7650">
        <v>95.5</v>
      </c>
      <c r="D7650">
        <f>MOD(A7650-1+'Peaker Keys'!$B$7,'Peaker Keys'!$B$5)</f>
        <v>7667</v>
      </c>
      <c r="E7650">
        <f>INT(D7650/'Peaker Keys'!$B$6)+1</f>
        <v>320</v>
      </c>
      <c r="F7650">
        <f>MOD(D7650,'Peaker Keys'!$B$6)</f>
        <v>11</v>
      </c>
      <c r="G7650" t="str">
        <f>VLOOKUP(E7650,Clustering!$A$6:$B$370,2,FALSE)</f>
        <v>Winter</v>
      </c>
      <c r="H7650">
        <f>IF('Peaker Keys'!$B$29&gt;0,MAX(0,MIN('Peaker Keys'!$B$10,B7650/'Peaker Keys'!$B$29)),0)</f>
        <v>0</v>
      </c>
      <c r="I7650">
        <f>MAX(0,MIN('Peaker Keys'!$B$10,C7650/'Peaker Keys'!$B$30))</f>
        <v>7.9998927763062441E-4</v>
      </c>
      <c r="J7650">
        <f>IF('Peaker Keys'!$B$31=1,H7650,I7650)</f>
        <v>0</v>
      </c>
    </row>
    <row r="7651" spans="1:10" x14ac:dyDescent="0.25">
      <c r="A7651">
        <v>7645</v>
      </c>
      <c r="B7651">
        <v>0</v>
      </c>
      <c r="C7651">
        <v>95.5</v>
      </c>
      <c r="D7651">
        <f>MOD(A7651-1+'Peaker Keys'!$B$7,'Peaker Keys'!$B$5)</f>
        <v>7668</v>
      </c>
      <c r="E7651">
        <f>INT(D7651/'Peaker Keys'!$B$6)+1</f>
        <v>320</v>
      </c>
      <c r="F7651">
        <f>MOD(D7651,'Peaker Keys'!$B$6)</f>
        <v>12</v>
      </c>
      <c r="G7651" t="str">
        <f>VLOOKUP(E7651,Clustering!$A$6:$B$370,2,FALSE)</f>
        <v>Winter</v>
      </c>
      <c r="H7651">
        <f>IF('Peaker Keys'!$B$29&gt;0,MAX(0,MIN('Peaker Keys'!$B$10,B7651/'Peaker Keys'!$B$29)),0)</f>
        <v>0</v>
      </c>
      <c r="I7651">
        <f>MAX(0,MIN('Peaker Keys'!$B$10,C7651/'Peaker Keys'!$B$30))</f>
        <v>7.9998927763062441E-4</v>
      </c>
      <c r="J7651">
        <f>IF('Peaker Keys'!$B$31=1,H7651,I7651)</f>
        <v>0</v>
      </c>
    </row>
    <row r="7652" spans="1:10" x14ac:dyDescent="0.25">
      <c r="A7652">
        <v>7646</v>
      </c>
      <c r="B7652">
        <v>0</v>
      </c>
      <c r="C7652">
        <v>95.5</v>
      </c>
      <c r="D7652">
        <f>MOD(A7652-1+'Peaker Keys'!$B$7,'Peaker Keys'!$B$5)</f>
        <v>7669</v>
      </c>
      <c r="E7652">
        <f>INT(D7652/'Peaker Keys'!$B$6)+1</f>
        <v>320</v>
      </c>
      <c r="F7652">
        <f>MOD(D7652,'Peaker Keys'!$B$6)</f>
        <v>13</v>
      </c>
      <c r="G7652" t="str">
        <f>VLOOKUP(E7652,Clustering!$A$6:$B$370,2,FALSE)</f>
        <v>Winter</v>
      </c>
      <c r="H7652">
        <f>IF('Peaker Keys'!$B$29&gt;0,MAX(0,MIN('Peaker Keys'!$B$10,B7652/'Peaker Keys'!$B$29)),0)</f>
        <v>0</v>
      </c>
      <c r="I7652">
        <f>MAX(0,MIN('Peaker Keys'!$B$10,C7652/'Peaker Keys'!$B$30))</f>
        <v>7.9998927763062441E-4</v>
      </c>
      <c r="J7652">
        <f>IF('Peaker Keys'!$B$31=1,H7652,I7652)</f>
        <v>0</v>
      </c>
    </row>
    <row r="7653" spans="1:10" x14ac:dyDescent="0.25">
      <c r="A7653">
        <v>7647</v>
      </c>
      <c r="B7653">
        <v>0</v>
      </c>
      <c r="C7653">
        <v>95.5</v>
      </c>
      <c r="D7653">
        <f>MOD(A7653-1+'Peaker Keys'!$B$7,'Peaker Keys'!$B$5)</f>
        <v>7670</v>
      </c>
      <c r="E7653">
        <f>INT(D7653/'Peaker Keys'!$B$6)+1</f>
        <v>320</v>
      </c>
      <c r="F7653">
        <f>MOD(D7653,'Peaker Keys'!$B$6)</f>
        <v>14</v>
      </c>
      <c r="G7653" t="str">
        <f>VLOOKUP(E7653,Clustering!$A$6:$B$370,2,FALSE)</f>
        <v>Winter</v>
      </c>
      <c r="H7653">
        <f>IF('Peaker Keys'!$B$29&gt;0,MAX(0,MIN('Peaker Keys'!$B$10,B7653/'Peaker Keys'!$B$29)),0)</f>
        <v>0</v>
      </c>
      <c r="I7653">
        <f>MAX(0,MIN('Peaker Keys'!$B$10,C7653/'Peaker Keys'!$B$30))</f>
        <v>7.9998927763062441E-4</v>
      </c>
      <c r="J7653">
        <f>IF('Peaker Keys'!$B$31=1,H7653,I7653)</f>
        <v>0</v>
      </c>
    </row>
    <row r="7654" spans="1:10" x14ac:dyDescent="0.25">
      <c r="A7654">
        <v>7648</v>
      </c>
      <c r="B7654">
        <v>0</v>
      </c>
      <c r="C7654">
        <v>159.1</v>
      </c>
      <c r="D7654">
        <f>MOD(A7654-1+'Peaker Keys'!$B$7,'Peaker Keys'!$B$5)</f>
        <v>7671</v>
      </c>
      <c r="E7654">
        <f>INT(D7654/'Peaker Keys'!$B$6)+1</f>
        <v>320</v>
      </c>
      <c r="F7654">
        <f>MOD(D7654,'Peaker Keys'!$B$6)</f>
        <v>15</v>
      </c>
      <c r="G7654" t="str">
        <f>VLOOKUP(E7654,Clustering!$A$6:$B$370,2,FALSE)</f>
        <v>Winter</v>
      </c>
      <c r="H7654">
        <f>IF('Peaker Keys'!$B$29&gt;0,MAX(0,MIN('Peaker Keys'!$B$10,B7654/'Peaker Keys'!$B$29)),0)</f>
        <v>0</v>
      </c>
      <c r="I7654">
        <f>MAX(0,MIN('Peaker Keys'!$B$10,C7654/'Peaker Keys'!$B$30))</f>
        <v>1.3327570059793962E-3</v>
      </c>
      <c r="J7654">
        <f>IF('Peaker Keys'!$B$31=1,H7654,I7654)</f>
        <v>0</v>
      </c>
    </row>
    <row r="7655" spans="1:10" x14ac:dyDescent="0.25">
      <c r="A7655">
        <v>7649</v>
      </c>
      <c r="B7655">
        <v>0</v>
      </c>
      <c r="C7655">
        <v>159.1</v>
      </c>
      <c r="D7655">
        <f>MOD(A7655-1+'Peaker Keys'!$B$7,'Peaker Keys'!$B$5)</f>
        <v>7672</v>
      </c>
      <c r="E7655">
        <f>INT(D7655/'Peaker Keys'!$B$6)+1</f>
        <v>320</v>
      </c>
      <c r="F7655">
        <f>MOD(D7655,'Peaker Keys'!$B$6)</f>
        <v>16</v>
      </c>
      <c r="G7655" t="str">
        <f>VLOOKUP(E7655,Clustering!$A$6:$B$370,2,FALSE)</f>
        <v>Winter</v>
      </c>
      <c r="H7655">
        <f>IF('Peaker Keys'!$B$29&gt;0,MAX(0,MIN('Peaker Keys'!$B$10,B7655/'Peaker Keys'!$B$29)),0)</f>
        <v>0</v>
      </c>
      <c r="I7655">
        <f>MAX(0,MIN('Peaker Keys'!$B$10,C7655/'Peaker Keys'!$B$30))</f>
        <v>1.3327570059793962E-3</v>
      </c>
      <c r="J7655">
        <f>IF('Peaker Keys'!$B$31=1,H7655,I7655)</f>
        <v>0</v>
      </c>
    </row>
    <row r="7656" spans="1:10" x14ac:dyDescent="0.25">
      <c r="A7656">
        <v>7650</v>
      </c>
      <c r="B7656">
        <v>0</v>
      </c>
      <c r="C7656">
        <v>170.8</v>
      </c>
      <c r="D7656">
        <f>MOD(A7656-1+'Peaker Keys'!$B$7,'Peaker Keys'!$B$5)</f>
        <v>7673</v>
      </c>
      <c r="E7656">
        <f>INT(D7656/'Peaker Keys'!$B$6)+1</f>
        <v>320</v>
      </c>
      <c r="F7656">
        <f>MOD(D7656,'Peaker Keys'!$B$6)</f>
        <v>17</v>
      </c>
      <c r="G7656" t="str">
        <f>VLOOKUP(E7656,Clustering!$A$6:$B$370,2,FALSE)</f>
        <v>Winter</v>
      </c>
      <c r="H7656">
        <f>IF('Peaker Keys'!$B$29&gt;0,MAX(0,MIN('Peaker Keys'!$B$10,B7656/'Peaker Keys'!$B$29)),0)</f>
        <v>0</v>
      </c>
      <c r="I7656">
        <f>MAX(0,MIN('Peaker Keys'!$B$10,C7656/'Peaker Keys'!$B$30))</f>
        <v>1.4307661635529912E-3</v>
      </c>
      <c r="J7656">
        <f>IF('Peaker Keys'!$B$31=1,H7656,I7656)</f>
        <v>0</v>
      </c>
    </row>
    <row r="7657" spans="1:10" x14ac:dyDescent="0.25">
      <c r="A7657">
        <v>7651</v>
      </c>
      <c r="B7657">
        <v>0</v>
      </c>
      <c r="C7657">
        <v>1150.5</v>
      </c>
      <c r="D7657">
        <f>MOD(A7657-1+'Peaker Keys'!$B$7,'Peaker Keys'!$B$5)</f>
        <v>7674</v>
      </c>
      <c r="E7657">
        <f>INT(D7657/'Peaker Keys'!$B$6)+1</f>
        <v>320</v>
      </c>
      <c r="F7657">
        <f>MOD(D7657,'Peaker Keys'!$B$6)</f>
        <v>18</v>
      </c>
      <c r="G7657" t="str">
        <f>VLOOKUP(E7657,Clustering!$A$6:$B$370,2,FALSE)</f>
        <v>Winter</v>
      </c>
      <c r="H7657">
        <f>IF('Peaker Keys'!$B$29&gt;0,MAX(0,MIN('Peaker Keys'!$B$10,B7657/'Peaker Keys'!$B$29)),0)</f>
        <v>0</v>
      </c>
      <c r="I7657">
        <f>MAX(0,MIN('Peaker Keys'!$B$10,C7657/'Peaker Keys'!$B$30))</f>
        <v>9.6375671614034909E-3</v>
      </c>
      <c r="J7657">
        <f>IF('Peaker Keys'!$B$31=1,H7657,I7657)</f>
        <v>0</v>
      </c>
    </row>
    <row r="7658" spans="1:10" x14ac:dyDescent="0.25">
      <c r="A7658">
        <v>7652</v>
      </c>
      <c r="B7658">
        <v>0</v>
      </c>
      <c r="C7658">
        <v>1150.5</v>
      </c>
      <c r="D7658">
        <f>MOD(A7658-1+'Peaker Keys'!$B$7,'Peaker Keys'!$B$5)</f>
        <v>7675</v>
      </c>
      <c r="E7658">
        <f>INT(D7658/'Peaker Keys'!$B$6)+1</f>
        <v>320</v>
      </c>
      <c r="F7658">
        <f>MOD(D7658,'Peaker Keys'!$B$6)</f>
        <v>19</v>
      </c>
      <c r="G7658" t="str">
        <f>VLOOKUP(E7658,Clustering!$A$6:$B$370,2,FALSE)</f>
        <v>Winter</v>
      </c>
      <c r="H7658">
        <f>IF('Peaker Keys'!$B$29&gt;0,MAX(0,MIN('Peaker Keys'!$B$10,B7658/'Peaker Keys'!$B$29)),0)</f>
        <v>0</v>
      </c>
      <c r="I7658">
        <f>MAX(0,MIN('Peaker Keys'!$B$10,C7658/'Peaker Keys'!$B$30))</f>
        <v>9.6375671614034909E-3</v>
      </c>
      <c r="J7658">
        <f>IF('Peaker Keys'!$B$31=1,H7658,I7658)</f>
        <v>0</v>
      </c>
    </row>
    <row r="7659" spans="1:10" x14ac:dyDescent="0.25">
      <c r="A7659">
        <v>7653</v>
      </c>
      <c r="B7659">
        <v>0</v>
      </c>
      <c r="C7659">
        <v>897.2</v>
      </c>
      <c r="D7659">
        <f>MOD(A7659-1+'Peaker Keys'!$B$7,'Peaker Keys'!$B$5)</f>
        <v>7676</v>
      </c>
      <c r="E7659">
        <f>INT(D7659/'Peaker Keys'!$B$6)+1</f>
        <v>320</v>
      </c>
      <c r="F7659">
        <f>MOD(D7659,'Peaker Keys'!$B$6)</f>
        <v>20</v>
      </c>
      <c r="G7659" t="str">
        <f>VLOOKUP(E7659,Clustering!$A$6:$B$370,2,FALSE)</f>
        <v>Winter</v>
      </c>
      <c r="H7659">
        <f>IF('Peaker Keys'!$B$29&gt;0,MAX(0,MIN('Peaker Keys'!$B$10,B7659/'Peaker Keys'!$B$29)),0)</f>
        <v>0</v>
      </c>
      <c r="I7659">
        <f>MAX(0,MIN('Peaker Keys'!$B$10,C7659/'Peaker Keys'!$B$30))</f>
        <v>7.5157107841905364E-3</v>
      </c>
      <c r="J7659">
        <f>IF('Peaker Keys'!$B$31=1,H7659,I7659)</f>
        <v>0</v>
      </c>
    </row>
    <row r="7660" spans="1:10" x14ac:dyDescent="0.25">
      <c r="A7660">
        <v>7654</v>
      </c>
      <c r="B7660">
        <v>0</v>
      </c>
      <c r="C7660">
        <v>170.8</v>
      </c>
      <c r="D7660">
        <f>MOD(A7660-1+'Peaker Keys'!$B$7,'Peaker Keys'!$B$5)</f>
        <v>7677</v>
      </c>
      <c r="E7660">
        <f>INT(D7660/'Peaker Keys'!$B$6)+1</f>
        <v>320</v>
      </c>
      <c r="F7660">
        <f>MOD(D7660,'Peaker Keys'!$B$6)</f>
        <v>21</v>
      </c>
      <c r="G7660" t="str">
        <f>VLOOKUP(E7660,Clustering!$A$6:$B$370,2,FALSE)</f>
        <v>Winter</v>
      </c>
      <c r="H7660">
        <f>IF('Peaker Keys'!$B$29&gt;0,MAX(0,MIN('Peaker Keys'!$B$10,B7660/'Peaker Keys'!$B$29)),0)</f>
        <v>0</v>
      </c>
      <c r="I7660">
        <f>MAX(0,MIN('Peaker Keys'!$B$10,C7660/'Peaker Keys'!$B$30))</f>
        <v>1.4307661635529912E-3</v>
      </c>
      <c r="J7660">
        <f>IF('Peaker Keys'!$B$31=1,H7660,I7660)</f>
        <v>0</v>
      </c>
    </row>
    <row r="7661" spans="1:10" x14ac:dyDescent="0.25">
      <c r="A7661">
        <v>7655</v>
      </c>
      <c r="B7661">
        <v>0</v>
      </c>
      <c r="C7661">
        <v>170.8</v>
      </c>
      <c r="D7661">
        <f>MOD(A7661-1+'Peaker Keys'!$B$7,'Peaker Keys'!$B$5)</f>
        <v>7678</v>
      </c>
      <c r="E7661">
        <f>INT(D7661/'Peaker Keys'!$B$6)+1</f>
        <v>320</v>
      </c>
      <c r="F7661">
        <f>MOD(D7661,'Peaker Keys'!$B$6)</f>
        <v>22</v>
      </c>
      <c r="G7661" t="str">
        <f>VLOOKUP(E7661,Clustering!$A$6:$B$370,2,FALSE)</f>
        <v>Winter</v>
      </c>
      <c r="H7661">
        <f>IF('Peaker Keys'!$B$29&gt;0,MAX(0,MIN('Peaker Keys'!$B$10,B7661/'Peaker Keys'!$B$29)),0)</f>
        <v>0</v>
      </c>
      <c r="I7661">
        <f>MAX(0,MIN('Peaker Keys'!$B$10,C7661/'Peaker Keys'!$B$30))</f>
        <v>1.4307661635529912E-3</v>
      </c>
      <c r="J7661">
        <f>IF('Peaker Keys'!$B$31=1,H7661,I7661)</f>
        <v>0</v>
      </c>
    </row>
    <row r="7662" spans="1:10" x14ac:dyDescent="0.25">
      <c r="A7662">
        <v>7656</v>
      </c>
      <c r="B7662">
        <v>0</v>
      </c>
      <c r="C7662">
        <v>170.8</v>
      </c>
      <c r="D7662">
        <f>MOD(A7662-1+'Peaker Keys'!$B$7,'Peaker Keys'!$B$5)</f>
        <v>7679</v>
      </c>
      <c r="E7662">
        <f>INT(D7662/'Peaker Keys'!$B$6)+1</f>
        <v>320</v>
      </c>
      <c r="F7662">
        <f>MOD(D7662,'Peaker Keys'!$B$6)</f>
        <v>23</v>
      </c>
      <c r="G7662" t="str">
        <f>VLOOKUP(E7662,Clustering!$A$6:$B$370,2,FALSE)</f>
        <v>Winter</v>
      </c>
      <c r="H7662">
        <f>IF('Peaker Keys'!$B$29&gt;0,MAX(0,MIN('Peaker Keys'!$B$10,B7662/'Peaker Keys'!$B$29)),0)</f>
        <v>0</v>
      </c>
      <c r="I7662">
        <f>MAX(0,MIN('Peaker Keys'!$B$10,C7662/'Peaker Keys'!$B$30))</f>
        <v>1.4307661635529912E-3</v>
      </c>
      <c r="J7662">
        <f>IF('Peaker Keys'!$B$31=1,H7662,I7662)</f>
        <v>0</v>
      </c>
    </row>
    <row r="7663" spans="1:10" x14ac:dyDescent="0.25">
      <c r="A7663">
        <v>7657</v>
      </c>
      <c r="B7663">
        <v>0</v>
      </c>
      <c r="C7663">
        <v>107.1</v>
      </c>
      <c r="D7663">
        <f>MOD(A7663-1+'Peaker Keys'!$B$7,'Peaker Keys'!$B$5)</f>
        <v>7680</v>
      </c>
      <c r="E7663">
        <f>INT(D7663/'Peaker Keys'!$B$6)+1</f>
        <v>321</v>
      </c>
      <c r="F7663">
        <f>MOD(D7663,'Peaker Keys'!$B$6)</f>
        <v>0</v>
      </c>
      <c r="G7663" t="str">
        <f>VLOOKUP(E7663,Clustering!$A$6:$B$370,2,FALSE)</f>
        <v>Spring</v>
      </c>
      <c r="H7663">
        <f>IF('Peaker Keys'!$B$29&gt;0,MAX(0,MIN('Peaker Keys'!$B$10,B7663/'Peaker Keys'!$B$29)),0)</f>
        <v>0</v>
      </c>
      <c r="I7663">
        <f>MAX(0,MIN('Peaker Keys'!$B$10,C7663/'Peaker Keys'!$B$30))</f>
        <v>8.9716075009675254E-4</v>
      </c>
      <c r="J7663">
        <f>IF('Peaker Keys'!$B$31=1,H7663,I7663)</f>
        <v>0</v>
      </c>
    </row>
    <row r="7664" spans="1:10" x14ac:dyDescent="0.25">
      <c r="A7664">
        <v>7658</v>
      </c>
      <c r="B7664">
        <v>0</v>
      </c>
      <c r="C7664">
        <v>107.1</v>
      </c>
      <c r="D7664">
        <f>MOD(A7664-1+'Peaker Keys'!$B$7,'Peaker Keys'!$B$5)</f>
        <v>7681</v>
      </c>
      <c r="E7664">
        <f>INT(D7664/'Peaker Keys'!$B$6)+1</f>
        <v>321</v>
      </c>
      <c r="F7664">
        <f>MOD(D7664,'Peaker Keys'!$B$6)</f>
        <v>1</v>
      </c>
      <c r="G7664" t="str">
        <f>VLOOKUP(E7664,Clustering!$A$6:$B$370,2,FALSE)</f>
        <v>Spring</v>
      </c>
      <c r="H7664">
        <f>IF('Peaker Keys'!$B$29&gt;0,MAX(0,MIN('Peaker Keys'!$B$10,B7664/'Peaker Keys'!$B$29)),0)</f>
        <v>0</v>
      </c>
      <c r="I7664">
        <f>MAX(0,MIN('Peaker Keys'!$B$10,C7664/'Peaker Keys'!$B$30))</f>
        <v>8.9716075009675254E-4</v>
      </c>
      <c r="J7664">
        <f>IF('Peaker Keys'!$B$31=1,H7664,I7664)</f>
        <v>0</v>
      </c>
    </row>
    <row r="7665" spans="1:10" x14ac:dyDescent="0.25">
      <c r="A7665">
        <v>7659</v>
      </c>
      <c r="B7665">
        <v>0</v>
      </c>
      <c r="C7665">
        <v>107.1</v>
      </c>
      <c r="D7665">
        <f>MOD(A7665-1+'Peaker Keys'!$B$7,'Peaker Keys'!$B$5)</f>
        <v>7682</v>
      </c>
      <c r="E7665">
        <f>INT(D7665/'Peaker Keys'!$B$6)+1</f>
        <v>321</v>
      </c>
      <c r="F7665">
        <f>MOD(D7665,'Peaker Keys'!$B$6)</f>
        <v>2</v>
      </c>
      <c r="G7665" t="str">
        <f>VLOOKUP(E7665,Clustering!$A$6:$B$370,2,FALSE)</f>
        <v>Spring</v>
      </c>
      <c r="H7665">
        <f>IF('Peaker Keys'!$B$29&gt;0,MAX(0,MIN('Peaker Keys'!$B$10,B7665/'Peaker Keys'!$B$29)),0)</f>
        <v>0</v>
      </c>
      <c r="I7665">
        <f>MAX(0,MIN('Peaker Keys'!$B$10,C7665/'Peaker Keys'!$B$30))</f>
        <v>8.9716075009675254E-4</v>
      </c>
      <c r="J7665">
        <f>IF('Peaker Keys'!$B$31=1,H7665,I7665)</f>
        <v>0</v>
      </c>
    </row>
    <row r="7666" spans="1:10" x14ac:dyDescent="0.25">
      <c r="A7666">
        <v>7660</v>
      </c>
      <c r="B7666">
        <v>0</v>
      </c>
      <c r="C7666">
        <v>107.1</v>
      </c>
      <c r="D7666">
        <f>MOD(A7666-1+'Peaker Keys'!$B$7,'Peaker Keys'!$B$5)</f>
        <v>7683</v>
      </c>
      <c r="E7666">
        <f>INT(D7666/'Peaker Keys'!$B$6)+1</f>
        <v>321</v>
      </c>
      <c r="F7666">
        <f>MOD(D7666,'Peaker Keys'!$B$6)</f>
        <v>3</v>
      </c>
      <c r="G7666" t="str">
        <f>VLOOKUP(E7666,Clustering!$A$6:$B$370,2,FALSE)</f>
        <v>Spring</v>
      </c>
      <c r="H7666">
        <f>IF('Peaker Keys'!$B$29&gt;0,MAX(0,MIN('Peaker Keys'!$B$10,B7666/'Peaker Keys'!$B$29)),0)</f>
        <v>0</v>
      </c>
      <c r="I7666">
        <f>MAX(0,MIN('Peaker Keys'!$B$10,C7666/'Peaker Keys'!$B$30))</f>
        <v>8.9716075009675254E-4</v>
      </c>
      <c r="J7666">
        <f>IF('Peaker Keys'!$B$31=1,H7666,I7666)</f>
        <v>0</v>
      </c>
    </row>
    <row r="7667" spans="1:10" x14ac:dyDescent="0.25">
      <c r="A7667">
        <v>7661</v>
      </c>
      <c r="B7667">
        <v>0</v>
      </c>
      <c r="C7667">
        <v>107.1</v>
      </c>
      <c r="D7667">
        <f>MOD(A7667-1+'Peaker Keys'!$B$7,'Peaker Keys'!$B$5)</f>
        <v>7684</v>
      </c>
      <c r="E7667">
        <f>INT(D7667/'Peaker Keys'!$B$6)+1</f>
        <v>321</v>
      </c>
      <c r="F7667">
        <f>MOD(D7667,'Peaker Keys'!$B$6)</f>
        <v>4</v>
      </c>
      <c r="G7667" t="str">
        <f>VLOOKUP(E7667,Clustering!$A$6:$B$370,2,FALSE)</f>
        <v>Spring</v>
      </c>
      <c r="H7667">
        <f>IF('Peaker Keys'!$B$29&gt;0,MAX(0,MIN('Peaker Keys'!$B$10,B7667/'Peaker Keys'!$B$29)),0)</f>
        <v>0</v>
      </c>
      <c r="I7667">
        <f>MAX(0,MIN('Peaker Keys'!$B$10,C7667/'Peaker Keys'!$B$30))</f>
        <v>8.9716075009675254E-4</v>
      </c>
      <c r="J7667">
        <f>IF('Peaker Keys'!$B$31=1,H7667,I7667)</f>
        <v>0</v>
      </c>
    </row>
    <row r="7668" spans="1:10" x14ac:dyDescent="0.25">
      <c r="A7668">
        <v>7662</v>
      </c>
      <c r="B7668">
        <v>0</v>
      </c>
      <c r="C7668">
        <v>107.1</v>
      </c>
      <c r="D7668">
        <f>MOD(A7668-1+'Peaker Keys'!$B$7,'Peaker Keys'!$B$5)</f>
        <v>7685</v>
      </c>
      <c r="E7668">
        <f>INT(D7668/'Peaker Keys'!$B$6)+1</f>
        <v>321</v>
      </c>
      <c r="F7668">
        <f>MOD(D7668,'Peaker Keys'!$B$6)</f>
        <v>5</v>
      </c>
      <c r="G7668" t="str">
        <f>VLOOKUP(E7668,Clustering!$A$6:$B$370,2,FALSE)</f>
        <v>Spring</v>
      </c>
      <c r="H7668">
        <f>IF('Peaker Keys'!$B$29&gt;0,MAX(0,MIN('Peaker Keys'!$B$10,B7668/'Peaker Keys'!$B$29)),0)</f>
        <v>0</v>
      </c>
      <c r="I7668">
        <f>MAX(0,MIN('Peaker Keys'!$B$10,C7668/'Peaker Keys'!$B$30))</f>
        <v>8.9716075009675254E-4</v>
      </c>
      <c r="J7668">
        <f>IF('Peaker Keys'!$B$31=1,H7668,I7668)</f>
        <v>0</v>
      </c>
    </row>
    <row r="7669" spans="1:10" x14ac:dyDescent="0.25">
      <c r="A7669">
        <v>7663</v>
      </c>
      <c r="B7669">
        <v>0</v>
      </c>
      <c r="C7669">
        <v>107.1</v>
      </c>
      <c r="D7669">
        <f>MOD(A7669-1+'Peaker Keys'!$B$7,'Peaker Keys'!$B$5)</f>
        <v>7686</v>
      </c>
      <c r="E7669">
        <f>INT(D7669/'Peaker Keys'!$B$6)+1</f>
        <v>321</v>
      </c>
      <c r="F7669">
        <f>MOD(D7669,'Peaker Keys'!$B$6)</f>
        <v>6</v>
      </c>
      <c r="G7669" t="str">
        <f>VLOOKUP(E7669,Clustering!$A$6:$B$370,2,FALSE)</f>
        <v>Spring</v>
      </c>
      <c r="H7669">
        <f>IF('Peaker Keys'!$B$29&gt;0,MAX(0,MIN('Peaker Keys'!$B$10,B7669/'Peaker Keys'!$B$29)),0)</f>
        <v>0</v>
      </c>
      <c r="I7669">
        <f>MAX(0,MIN('Peaker Keys'!$B$10,C7669/'Peaker Keys'!$B$30))</f>
        <v>8.9716075009675254E-4</v>
      </c>
      <c r="J7669">
        <f>IF('Peaker Keys'!$B$31=1,H7669,I7669)</f>
        <v>0</v>
      </c>
    </row>
    <row r="7670" spans="1:10" x14ac:dyDescent="0.25">
      <c r="A7670">
        <v>7664</v>
      </c>
      <c r="B7670">
        <v>0</v>
      </c>
      <c r="C7670">
        <v>107.1</v>
      </c>
      <c r="D7670">
        <f>MOD(A7670-1+'Peaker Keys'!$B$7,'Peaker Keys'!$B$5)</f>
        <v>7687</v>
      </c>
      <c r="E7670">
        <f>INT(D7670/'Peaker Keys'!$B$6)+1</f>
        <v>321</v>
      </c>
      <c r="F7670">
        <f>MOD(D7670,'Peaker Keys'!$B$6)</f>
        <v>7</v>
      </c>
      <c r="G7670" t="str">
        <f>VLOOKUP(E7670,Clustering!$A$6:$B$370,2,FALSE)</f>
        <v>Spring</v>
      </c>
      <c r="H7670">
        <f>IF('Peaker Keys'!$B$29&gt;0,MAX(0,MIN('Peaker Keys'!$B$10,B7670/'Peaker Keys'!$B$29)),0)</f>
        <v>0</v>
      </c>
      <c r="I7670">
        <f>MAX(0,MIN('Peaker Keys'!$B$10,C7670/'Peaker Keys'!$B$30))</f>
        <v>8.9716075009675254E-4</v>
      </c>
      <c r="J7670">
        <f>IF('Peaker Keys'!$B$31=1,H7670,I7670)</f>
        <v>0</v>
      </c>
    </row>
    <row r="7671" spans="1:10" x14ac:dyDescent="0.25">
      <c r="A7671">
        <v>7665</v>
      </c>
      <c r="B7671">
        <v>0</v>
      </c>
      <c r="C7671">
        <v>107.1</v>
      </c>
      <c r="D7671">
        <f>MOD(A7671-1+'Peaker Keys'!$B$7,'Peaker Keys'!$B$5)</f>
        <v>7688</v>
      </c>
      <c r="E7671">
        <f>INT(D7671/'Peaker Keys'!$B$6)+1</f>
        <v>321</v>
      </c>
      <c r="F7671">
        <f>MOD(D7671,'Peaker Keys'!$B$6)</f>
        <v>8</v>
      </c>
      <c r="G7671" t="str">
        <f>VLOOKUP(E7671,Clustering!$A$6:$B$370,2,FALSE)</f>
        <v>Spring</v>
      </c>
      <c r="H7671">
        <f>IF('Peaker Keys'!$B$29&gt;0,MAX(0,MIN('Peaker Keys'!$B$10,B7671/'Peaker Keys'!$B$29)),0)</f>
        <v>0</v>
      </c>
      <c r="I7671">
        <f>MAX(0,MIN('Peaker Keys'!$B$10,C7671/'Peaker Keys'!$B$30))</f>
        <v>8.9716075009675254E-4</v>
      </c>
      <c r="J7671">
        <f>IF('Peaker Keys'!$B$31=1,H7671,I7671)</f>
        <v>0</v>
      </c>
    </row>
    <row r="7672" spans="1:10" x14ac:dyDescent="0.25">
      <c r="A7672">
        <v>7666</v>
      </c>
      <c r="B7672">
        <v>0</v>
      </c>
      <c r="C7672">
        <v>107.1</v>
      </c>
      <c r="D7672">
        <f>MOD(A7672-1+'Peaker Keys'!$B$7,'Peaker Keys'!$B$5)</f>
        <v>7689</v>
      </c>
      <c r="E7672">
        <f>INT(D7672/'Peaker Keys'!$B$6)+1</f>
        <v>321</v>
      </c>
      <c r="F7672">
        <f>MOD(D7672,'Peaker Keys'!$B$6)</f>
        <v>9</v>
      </c>
      <c r="G7672" t="str">
        <f>VLOOKUP(E7672,Clustering!$A$6:$B$370,2,FALSE)</f>
        <v>Spring</v>
      </c>
      <c r="H7672">
        <f>IF('Peaker Keys'!$B$29&gt;0,MAX(0,MIN('Peaker Keys'!$B$10,B7672/'Peaker Keys'!$B$29)),0)</f>
        <v>0</v>
      </c>
      <c r="I7672">
        <f>MAX(0,MIN('Peaker Keys'!$B$10,C7672/'Peaker Keys'!$B$30))</f>
        <v>8.9716075009675254E-4</v>
      </c>
      <c r="J7672">
        <f>IF('Peaker Keys'!$B$31=1,H7672,I7672)</f>
        <v>0</v>
      </c>
    </row>
    <row r="7673" spans="1:10" x14ac:dyDescent="0.25">
      <c r="A7673">
        <v>7667</v>
      </c>
      <c r="B7673">
        <v>0</v>
      </c>
      <c r="C7673">
        <v>107.1</v>
      </c>
      <c r="D7673">
        <f>MOD(A7673-1+'Peaker Keys'!$B$7,'Peaker Keys'!$B$5)</f>
        <v>7690</v>
      </c>
      <c r="E7673">
        <f>INT(D7673/'Peaker Keys'!$B$6)+1</f>
        <v>321</v>
      </c>
      <c r="F7673">
        <f>MOD(D7673,'Peaker Keys'!$B$6)</f>
        <v>10</v>
      </c>
      <c r="G7673" t="str">
        <f>VLOOKUP(E7673,Clustering!$A$6:$B$370,2,FALSE)</f>
        <v>Spring</v>
      </c>
      <c r="H7673">
        <f>IF('Peaker Keys'!$B$29&gt;0,MAX(0,MIN('Peaker Keys'!$B$10,B7673/'Peaker Keys'!$B$29)),0)</f>
        <v>0</v>
      </c>
      <c r="I7673">
        <f>MAX(0,MIN('Peaker Keys'!$B$10,C7673/'Peaker Keys'!$B$30))</f>
        <v>8.9716075009675254E-4</v>
      </c>
      <c r="J7673">
        <f>IF('Peaker Keys'!$B$31=1,H7673,I7673)</f>
        <v>0</v>
      </c>
    </row>
    <row r="7674" spans="1:10" x14ac:dyDescent="0.25">
      <c r="A7674">
        <v>7668</v>
      </c>
      <c r="B7674">
        <v>0</v>
      </c>
      <c r="C7674">
        <v>107.1</v>
      </c>
      <c r="D7674">
        <f>MOD(A7674-1+'Peaker Keys'!$B$7,'Peaker Keys'!$B$5)</f>
        <v>7691</v>
      </c>
      <c r="E7674">
        <f>INT(D7674/'Peaker Keys'!$B$6)+1</f>
        <v>321</v>
      </c>
      <c r="F7674">
        <f>MOD(D7674,'Peaker Keys'!$B$6)</f>
        <v>11</v>
      </c>
      <c r="G7674" t="str">
        <f>VLOOKUP(E7674,Clustering!$A$6:$B$370,2,FALSE)</f>
        <v>Spring</v>
      </c>
      <c r="H7674">
        <f>IF('Peaker Keys'!$B$29&gt;0,MAX(0,MIN('Peaker Keys'!$B$10,B7674/'Peaker Keys'!$B$29)),0)</f>
        <v>0</v>
      </c>
      <c r="I7674">
        <f>MAX(0,MIN('Peaker Keys'!$B$10,C7674/'Peaker Keys'!$B$30))</f>
        <v>8.9716075009675254E-4</v>
      </c>
      <c r="J7674">
        <f>IF('Peaker Keys'!$B$31=1,H7674,I7674)</f>
        <v>0</v>
      </c>
    </row>
    <row r="7675" spans="1:10" x14ac:dyDescent="0.25">
      <c r="A7675">
        <v>7669</v>
      </c>
      <c r="B7675">
        <v>0</v>
      </c>
      <c r="C7675">
        <v>107.1</v>
      </c>
      <c r="D7675">
        <f>MOD(A7675-1+'Peaker Keys'!$B$7,'Peaker Keys'!$B$5)</f>
        <v>7692</v>
      </c>
      <c r="E7675">
        <f>INT(D7675/'Peaker Keys'!$B$6)+1</f>
        <v>321</v>
      </c>
      <c r="F7675">
        <f>MOD(D7675,'Peaker Keys'!$B$6)</f>
        <v>12</v>
      </c>
      <c r="G7675" t="str">
        <f>VLOOKUP(E7675,Clustering!$A$6:$B$370,2,FALSE)</f>
        <v>Spring</v>
      </c>
      <c r="H7675">
        <f>IF('Peaker Keys'!$B$29&gt;0,MAX(0,MIN('Peaker Keys'!$B$10,B7675/'Peaker Keys'!$B$29)),0)</f>
        <v>0</v>
      </c>
      <c r="I7675">
        <f>MAX(0,MIN('Peaker Keys'!$B$10,C7675/'Peaker Keys'!$B$30))</f>
        <v>8.9716075009675254E-4</v>
      </c>
      <c r="J7675">
        <f>IF('Peaker Keys'!$B$31=1,H7675,I7675)</f>
        <v>0</v>
      </c>
    </row>
    <row r="7676" spans="1:10" x14ac:dyDescent="0.25">
      <c r="A7676">
        <v>7670</v>
      </c>
      <c r="B7676">
        <v>0</v>
      </c>
      <c r="C7676">
        <v>107.1</v>
      </c>
      <c r="D7676">
        <f>MOD(A7676-1+'Peaker Keys'!$B$7,'Peaker Keys'!$B$5)</f>
        <v>7693</v>
      </c>
      <c r="E7676">
        <f>INT(D7676/'Peaker Keys'!$B$6)+1</f>
        <v>321</v>
      </c>
      <c r="F7676">
        <f>MOD(D7676,'Peaker Keys'!$B$6)</f>
        <v>13</v>
      </c>
      <c r="G7676" t="str">
        <f>VLOOKUP(E7676,Clustering!$A$6:$B$370,2,FALSE)</f>
        <v>Spring</v>
      </c>
      <c r="H7676">
        <f>IF('Peaker Keys'!$B$29&gt;0,MAX(0,MIN('Peaker Keys'!$B$10,B7676/'Peaker Keys'!$B$29)),0)</f>
        <v>0</v>
      </c>
      <c r="I7676">
        <f>MAX(0,MIN('Peaker Keys'!$B$10,C7676/'Peaker Keys'!$B$30))</f>
        <v>8.9716075009675254E-4</v>
      </c>
      <c r="J7676">
        <f>IF('Peaker Keys'!$B$31=1,H7676,I7676)</f>
        <v>0</v>
      </c>
    </row>
    <row r="7677" spans="1:10" x14ac:dyDescent="0.25">
      <c r="A7677">
        <v>7671</v>
      </c>
      <c r="B7677">
        <v>0</v>
      </c>
      <c r="C7677">
        <v>107.1</v>
      </c>
      <c r="D7677">
        <f>MOD(A7677-1+'Peaker Keys'!$B$7,'Peaker Keys'!$B$5)</f>
        <v>7694</v>
      </c>
      <c r="E7677">
        <f>INT(D7677/'Peaker Keys'!$B$6)+1</f>
        <v>321</v>
      </c>
      <c r="F7677">
        <f>MOD(D7677,'Peaker Keys'!$B$6)</f>
        <v>14</v>
      </c>
      <c r="G7677" t="str">
        <f>VLOOKUP(E7677,Clustering!$A$6:$B$370,2,FALSE)</f>
        <v>Spring</v>
      </c>
      <c r="H7677">
        <f>IF('Peaker Keys'!$B$29&gt;0,MAX(0,MIN('Peaker Keys'!$B$10,B7677/'Peaker Keys'!$B$29)),0)</f>
        <v>0</v>
      </c>
      <c r="I7677">
        <f>MAX(0,MIN('Peaker Keys'!$B$10,C7677/'Peaker Keys'!$B$30))</f>
        <v>8.9716075009675254E-4</v>
      </c>
      <c r="J7677">
        <f>IF('Peaker Keys'!$B$31=1,H7677,I7677)</f>
        <v>0</v>
      </c>
    </row>
    <row r="7678" spans="1:10" x14ac:dyDescent="0.25">
      <c r="A7678">
        <v>7672</v>
      </c>
      <c r="B7678">
        <v>0</v>
      </c>
      <c r="C7678">
        <v>170.8</v>
      </c>
      <c r="D7678">
        <f>MOD(A7678-1+'Peaker Keys'!$B$7,'Peaker Keys'!$B$5)</f>
        <v>7695</v>
      </c>
      <c r="E7678">
        <f>INT(D7678/'Peaker Keys'!$B$6)+1</f>
        <v>321</v>
      </c>
      <c r="F7678">
        <f>MOD(D7678,'Peaker Keys'!$B$6)</f>
        <v>15</v>
      </c>
      <c r="G7678" t="str">
        <f>VLOOKUP(E7678,Clustering!$A$6:$B$370,2,FALSE)</f>
        <v>Spring</v>
      </c>
      <c r="H7678">
        <f>IF('Peaker Keys'!$B$29&gt;0,MAX(0,MIN('Peaker Keys'!$B$10,B7678/'Peaker Keys'!$B$29)),0)</f>
        <v>0</v>
      </c>
      <c r="I7678">
        <f>MAX(0,MIN('Peaker Keys'!$B$10,C7678/'Peaker Keys'!$B$30))</f>
        <v>1.4307661635529912E-3</v>
      </c>
      <c r="J7678">
        <f>IF('Peaker Keys'!$B$31=1,H7678,I7678)</f>
        <v>0</v>
      </c>
    </row>
    <row r="7679" spans="1:10" x14ac:dyDescent="0.25">
      <c r="A7679">
        <v>7673</v>
      </c>
      <c r="B7679">
        <v>0</v>
      </c>
      <c r="C7679">
        <v>170.8</v>
      </c>
      <c r="D7679">
        <f>MOD(A7679-1+'Peaker Keys'!$B$7,'Peaker Keys'!$B$5)</f>
        <v>7696</v>
      </c>
      <c r="E7679">
        <f>INT(D7679/'Peaker Keys'!$B$6)+1</f>
        <v>321</v>
      </c>
      <c r="F7679">
        <f>MOD(D7679,'Peaker Keys'!$B$6)</f>
        <v>16</v>
      </c>
      <c r="G7679" t="str">
        <f>VLOOKUP(E7679,Clustering!$A$6:$B$370,2,FALSE)</f>
        <v>Spring</v>
      </c>
      <c r="H7679">
        <f>IF('Peaker Keys'!$B$29&gt;0,MAX(0,MIN('Peaker Keys'!$B$10,B7679/'Peaker Keys'!$B$29)),0)</f>
        <v>0</v>
      </c>
      <c r="I7679">
        <f>MAX(0,MIN('Peaker Keys'!$B$10,C7679/'Peaker Keys'!$B$30))</f>
        <v>1.4307661635529912E-3</v>
      </c>
      <c r="J7679">
        <f>IF('Peaker Keys'!$B$31=1,H7679,I7679)</f>
        <v>0</v>
      </c>
    </row>
    <row r="7680" spans="1:10" x14ac:dyDescent="0.25">
      <c r="A7680">
        <v>7674</v>
      </c>
      <c r="B7680">
        <v>0</v>
      </c>
      <c r="C7680">
        <v>1945.1</v>
      </c>
      <c r="D7680">
        <f>MOD(A7680-1+'Peaker Keys'!$B$7,'Peaker Keys'!$B$5)</f>
        <v>7697</v>
      </c>
      <c r="E7680">
        <f>INT(D7680/'Peaker Keys'!$B$6)+1</f>
        <v>321</v>
      </c>
      <c r="F7680">
        <f>MOD(D7680,'Peaker Keys'!$B$6)</f>
        <v>17</v>
      </c>
      <c r="G7680" t="str">
        <f>VLOOKUP(E7680,Clustering!$A$6:$B$370,2,FALSE)</f>
        <v>Spring</v>
      </c>
      <c r="H7680">
        <f>IF('Peaker Keys'!$B$29&gt;0,MAX(0,MIN('Peaker Keys'!$B$10,B7680/'Peaker Keys'!$B$29)),0)</f>
        <v>0</v>
      </c>
      <c r="I7680">
        <f>MAX(0,MIN('Peaker Keys'!$B$10,C7680/'Peaker Keys'!$B$30))</f>
        <v>1.6293813025333271E-2</v>
      </c>
      <c r="J7680">
        <f>IF('Peaker Keys'!$B$31=1,H7680,I7680)</f>
        <v>0</v>
      </c>
    </row>
    <row r="7681" spans="1:10" x14ac:dyDescent="0.25">
      <c r="A7681">
        <v>7675</v>
      </c>
      <c r="B7681">
        <v>0</v>
      </c>
      <c r="C7681">
        <v>5181.1000000000004</v>
      </c>
      <c r="D7681">
        <f>MOD(A7681-1+'Peaker Keys'!$B$7,'Peaker Keys'!$B$5)</f>
        <v>7698</v>
      </c>
      <c r="E7681">
        <f>INT(D7681/'Peaker Keys'!$B$6)+1</f>
        <v>321</v>
      </c>
      <c r="F7681">
        <f>MOD(D7681,'Peaker Keys'!$B$6)</f>
        <v>18</v>
      </c>
      <c r="G7681" t="str">
        <f>VLOOKUP(E7681,Clustering!$A$6:$B$370,2,FALSE)</f>
        <v>Spring</v>
      </c>
      <c r="H7681">
        <f>IF('Peaker Keys'!$B$29&gt;0,MAX(0,MIN('Peaker Keys'!$B$10,B7681/'Peaker Keys'!$B$29)),0)</f>
        <v>0</v>
      </c>
      <c r="I7681">
        <f>MAX(0,MIN('Peaker Keys'!$B$10,C7681/'Peaker Keys'!$B$30))</f>
        <v>4.3401303102953176E-2</v>
      </c>
      <c r="J7681">
        <f>IF('Peaker Keys'!$B$31=1,H7681,I7681)</f>
        <v>0</v>
      </c>
    </row>
    <row r="7682" spans="1:10" x14ac:dyDescent="0.25">
      <c r="A7682">
        <v>7676</v>
      </c>
      <c r="B7682">
        <v>0</v>
      </c>
      <c r="C7682">
        <v>3533.8</v>
      </c>
      <c r="D7682">
        <f>MOD(A7682-1+'Peaker Keys'!$B$7,'Peaker Keys'!$B$5)</f>
        <v>7699</v>
      </c>
      <c r="E7682">
        <f>INT(D7682/'Peaker Keys'!$B$6)+1</f>
        <v>321</v>
      </c>
      <c r="F7682">
        <f>MOD(D7682,'Peaker Keys'!$B$6)</f>
        <v>19</v>
      </c>
      <c r="G7682" t="str">
        <f>VLOOKUP(E7682,Clustering!$A$6:$B$370,2,FALSE)</f>
        <v>Spring</v>
      </c>
      <c r="H7682">
        <f>IF('Peaker Keys'!$B$29&gt;0,MAX(0,MIN('Peaker Keys'!$B$10,B7682/'Peaker Keys'!$B$29)),0)</f>
        <v>0</v>
      </c>
      <c r="I7682">
        <f>MAX(0,MIN('Peaker Keys'!$B$10,C7682/'Peaker Keys'!$B$30))</f>
        <v>2.9602116327655505E-2</v>
      </c>
      <c r="J7682">
        <f>IF('Peaker Keys'!$B$31=1,H7682,I7682)</f>
        <v>0</v>
      </c>
    </row>
    <row r="7683" spans="1:10" x14ac:dyDescent="0.25">
      <c r="A7683">
        <v>7677</v>
      </c>
      <c r="B7683">
        <v>0</v>
      </c>
      <c r="C7683">
        <v>3183</v>
      </c>
      <c r="D7683">
        <f>MOD(A7683-1+'Peaker Keys'!$B$7,'Peaker Keys'!$B$5)</f>
        <v>7700</v>
      </c>
      <c r="E7683">
        <f>INT(D7683/'Peaker Keys'!$B$6)+1</f>
        <v>321</v>
      </c>
      <c r="F7683">
        <f>MOD(D7683,'Peaker Keys'!$B$6)</f>
        <v>20</v>
      </c>
      <c r="G7683" t="str">
        <f>VLOOKUP(E7683,Clustering!$A$6:$B$370,2,FALSE)</f>
        <v>Spring</v>
      </c>
      <c r="H7683">
        <f>IF('Peaker Keys'!$B$29&gt;0,MAX(0,MIN('Peaker Keys'!$B$10,B7683/'Peaker Keys'!$B$29)),0)</f>
        <v>0</v>
      </c>
      <c r="I7683">
        <f>MAX(0,MIN('Peaker Keys'!$B$10,C7683/'Peaker Keys'!$B$30))</f>
        <v>2.666351697066259E-2</v>
      </c>
      <c r="J7683">
        <f>IF('Peaker Keys'!$B$31=1,H7683,I7683)</f>
        <v>0</v>
      </c>
    </row>
    <row r="7684" spans="1:10" x14ac:dyDescent="0.25">
      <c r="A7684">
        <v>7678</v>
      </c>
      <c r="B7684">
        <v>0</v>
      </c>
      <c r="C7684">
        <v>908.3</v>
      </c>
      <c r="D7684">
        <f>MOD(A7684-1+'Peaker Keys'!$B$7,'Peaker Keys'!$B$5)</f>
        <v>7701</v>
      </c>
      <c r="E7684">
        <f>INT(D7684/'Peaker Keys'!$B$6)+1</f>
        <v>321</v>
      </c>
      <c r="F7684">
        <f>MOD(D7684,'Peaker Keys'!$B$6)</f>
        <v>21</v>
      </c>
      <c r="G7684" t="str">
        <f>VLOOKUP(E7684,Clustering!$A$6:$B$370,2,FALSE)</f>
        <v>Spring</v>
      </c>
      <c r="H7684">
        <f>IF('Peaker Keys'!$B$29&gt;0,MAX(0,MIN('Peaker Keys'!$B$10,B7684/'Peaker Keys'!$B$29)),0)</f>
        <v>0</v>
      </c>
      <c r="I7684">
        <f>MAX(0,MIN('Peaker Keys'!$B$10,C7684/'Peaker Keys'!$B$30))</f>
        <v>7.608693831119331E-3</v>
      </c>
      <c r="J7684">
        <f>IF('Peaker Keys'!$B$31=1,H7684,I7684)</f>
        <v>0</v>
      </c>
    </row>
    <row r="7685" spans="1:10" x14ac:dyDescent="0.25">
      <c r="A7685">
        <v>7679</v>
      </c>
      <c r="B7685">
        <v>0</v>
      </c>
      <c r="C7685">
        <v>190.9</v>
      </c>
      <c r="D7685">
        <f>MOD(A7685-1+'Peaker Keys'!$B$7,'Peaker Keys'!$B$5)</f>
        <v>7702</v>
      </c>
      <c r="E7685">
        <f>INT(D7685/'Peaker Keys'!$B$6)+1</f>
        <v>321</v>
      </c>
      <c r="F7685">
        <f>MOD(D7685,'Peaker Keys'!$B$6)</f>
        <v>22</v>
      </c>
      <c r="G7685" t="str">
        <f>VLOOKUP(E7685,Clustering!$A$6:$B$370,2,FALSE)</f>
        <v>Spring</v>
      </c>
      <c r="H7685">
        <f>IF('Peaker Keys'!$B$29&gt;0,MAX(0,MIN('Peaker Keys'!$B$10,B7685/'Peaker Keys'!$B$29)),0)</f>
        <v>0</v>
      </c>
      <c r="I7685">
        <f>MAX(0,MIN('Peaker Keys'!$B$10,C7685/'Peaker Keys'!$B$30))</f>
        <v>1.5991408701537821E-3</v>
      </c>
      <c r="J7685">
        <f>IF('Peaker Keys'!$B$31=1,H7685,I7685)</f>
        <v>0</v>
      </c>
    </row>
    <row r="7686" spans="1:10" x14ac:dyDescent="0.25">
      <c r="A7686">
        <v>7680</v>
      </c>
      <c r="B7686">
        <v>0</v>
      </c>
      <c r="C7686">
        <v>190.9</v>
      </c>
      <c r="D7686">
        <f>MOD(A7686-1+'Peaker Keys'!$B$7,'Peaker Keys'!$B$5)</f>
        <v>7703</v>
      </c>
      <c r="E7686">
        <f>INT(D7686/'Peaker Keys'!$B$6)+1</f>
        <v>321</v>
      </c>
      <c r="F7686">
        <f>MOD(D7686,'Peaker Keys'!$B$6)</f>
        <v>23</v>
      </c>
      <c r="G7686" t="str">
        <f>VLOOKUP(E7686,Clustering!$A$6:$B$370,2,FALSE)</f>
        <v>Spring</v>
      </c>
      <c r="H7686">
        <f>IF('Peaker Keys'!$B$29&gt;0,MAX(0,MIN('Peaker Keys'!$B$10,B7686/'Peaker Keys'!$B$29)),0)</f>
        <v>0</v>
      </c>
      <c r="I7686">
        <f>MAX(0,MIN('Peaker Keys'!$B$10,C7686/'Peaker Keys'!$B$30))</f>
        <v>1.5991408701537821E-3</v>
      </c>
      <c r="J7686">
        <f>IF('Peaker Keys'!$B$31=1,H7686,I7686)</f>
        <v>0</v>
      </c>
    </row>
    <row r="7687" spans="1:10" x14ac:dyDescent="0.25">
      <c r="A7687">
        <v>7681</v>
      </c>
      <c r="B7687">
        <v>0</v>
      </c>
      <c r="C7687">
        <v>190.9</v>
      </c>
      <c r="D7687">
        <f>MOD(A7687-1+'Peaker Keys'!$B$7,'Peaker Keys'!$B$5)</f>
        <v>7704</v>
      </c>
      <c r="E7687">
        <f>INT(D7687/'Peaker Keys'!$B$6)+1</f>
        <v>322</v>
      </c>
      <c r="F7687">
        <f>MOD(D7687,'Peaker Keys'!$B$6)</f>
        <v>0</v>
      </c>
      <c r="G7687" t="str">
        <f>VLOOKUP(E7687,Clustering!$A$6:$B$370,2,FALSE)</f>
        <v>Winter</v>
      </c>
      <c r="H7687">
        <f>IF('Peaker Keys'!$B$29&gt;0,MAX(0,MIN('Peaker Keys'!$B$10,B7687/'Peaker Keys'!$B$29)),0)</f>
        <v>0</v>
      </c>
      <c r="I7687">
        <f>MAX(0,MIN('Peaker Keys'!$B$10,C7687/'Peaker Keys'!$B$30))</f>
        <v>1.5991408701537821E-3</v>
      </c>
      <c r="J7687">
        <f>IF('Peaker Keys'!$B$31=1,H7687,I7687)</f>
        <v>0</v>
      </c>
    </row>
    <row r="7688" spans="1:10" x14ac:dyDescent="0.25">
      <c r="A7688">
        <v>7682</v>
      </c>
      <c r="B7688">
        <v>0</v>
      </c>
      <c r="C7688">
        <v>127.3</v>
      </c>
      <c r="D7688">
        <f>MOD(A7688-1+'Peaker Keys'!$B$7,'Peaker Keys'!$B$5)</f>
        <v>7705</v>
      </c>
      <c r="E7688">
        <f>INT(D7688/'Peaker Keys'!$B$6)+1</f>
        <v>322</v>
      </c>
      <c r="F7688">
        <f>MOD(D7688,'Peaker Keys'!$B$6)</f>
        <v>1</v>
      </c>
      <c r="G7688" t="str">
        <f>VLOOKUP(E7688,Clustering!$A$6:$B$370,2,FALSE)</f>
        <v>Winter</v>
      </c>
      <c r="H7688">
        <f>IF('Peaker Keys'!$B$29&gt;0,MAX(0,MIN('Peaker Keys'!$B$10,B7688/'Peaker Keys'!$B$29)),0)</f>
        <v>0</v>
      </c>
      <c r="I7688">
        <f>MAX(0,MIN('Peaker Keys'!$B$10,C7688/'Peaker Keys'!$B$30))</f>
        <v>1.0663731418050102E-3</v>
      </c>
      <c r="J7688">
        <f>IF('Peaker Keys'!$B$31=1,H7688,I7688)</f>
        <v>0</v>
      </c>
    </row>
    <row r="7689" spans="1:10" x14ac:dyDescent="0.25">
      <c r="A7689">
        <v>7683</v>
      </c>
      <c r="B7689">
        <v>0</v>
      </c>
      <c r="C7689">
        <v>127.3</v>
      </c>
      <c r="D7689">
        <f>MOD(A7689-1+'Peaker Keys'!$B$7,'Peaker Keys'!$B$5)</f>
        <v>7706</v>
      </c>
      <c r="E7689">
        <f>INT(D7689/'Peaker Keys'!$B$6)+1</f>
        <v>322</v>
      </c>
      <c r="F7689">
        <f>MOD(D7689,'Peaker Keys'!$B$6)</f>
        <v>2</v>
      </c>
      <c r="G7689" t="str">
        <f>VLOOKUP(E7689,Clustering!$A$6:$B$370,2,FALSE)</f>
        <v>Winter</v>
      </c>
      <c r="H7689">
        <f>IF('Peaker Keys'!$B$29&gt;0,MAX(0,MIN('Peaker Keys'!$B$10,B7689/'Peaker Keys'!$B$29)),0)</f>
        <v>0</v>
      </c>
      <c r="I7689">
        <f>MAX(0,MIN('Peaker Keys'!$B$10,C7689/'Peaker Keys'!$B$30))</f>
        <v>1.0663731418050102E-3</v>
      </c>
      <c r="J7689">
        <f>IF('Peaker Keys'!$B$31=1,H7689,I7689)</f>
        <v>0</v>
      </c>
    </row>
    <row r="7690" spans="1:10" x14ac:dyDescent="0.25">
      <c r="A7690">
        <v>7684</v>
      </c>
      <c r="B7690">
        <v>0</v>
      </c>
      <c r="C7690">
        <v>127.3</v>
      </c>
      <c r="D7690">
        <f>MOD(A7690-1+'Peaker Keys'!$B$7,'Peaker Keys'!$B$5)</f>
        <v>7707</v>
      </c>
      <c r="E7690">
        <f>INT(D7690/'Peaker Keys'!$B$6)+1</f>
        <v>322</v>
      </c>
      <c r="F7690">
        <f>MOD(D7690,'Peaker Keys'!$B$6)</f>
        <v>3</v>
      </c>
      <c r="G7690" t="str">
        <f>VLOOKUP(E7690,Clustering!$A$6:$B$370,2,FALSE)</f>
        <v>Winter</v>
      </c>
      <c r="H7690">
        <f>IF('Peaker Keys'!$B$29&gt;0,MAX(0,MIN('Peaker Keys'!$B$10,B7690/'Peaker Keys'!$B$29)),0)</f>
        <v>0</v>
      </c>
      <c r="I7690">
        <f>MAX(0,MIN('Peaker Keys'!$B$10,C7690/'Peaker Keys'!$B$30))</f>
        <v>1.0663731418050102E-3</v>
      </c>
      <c r="J7690">
        <f>IF('Peaker Keys'!$B$31=1,H7690,I7690)</f>
        <v>0</v>
      </c>
    </row>
    <row r="7691" spans="1:10" x14ac:dyDescent="0.25">
      <c r="A7691">
        <v>7685</v>
      </c>
      <c r="B7691">
        <v>0</v>
      </c>
      <c r="C7691">
        <v>127.3</v>
      </c>
      <c r="D7691">
        <f>MOD(A7691-1+'Peaker Keys'!$B$7,'Peaker Keys'!$B$5)</f>
        <v>7708</v>
      </c>
      <c r="E7691">
        <f>INT(D7691/'Peaker Keys'!$B$6)+1</f>
        <v>322</v>
      </c>
      <c r="F7691">
        <f>MOD(D7691,'Peaker Keys'!$B$6)</f>
        <v>4</v>
      </c>
      <c r="G7691" t="str">
        <f>VLOOKUP(E7691,Clustering!$A$6:$B$370,2,FALSE)</f>
        <v>Winter</v>
      </c>
      <c r="H7691">
        <f>IF('Peaker Keys'!$B$29&gt;0,MAX(0,MIN('Peaker Keys'!$B$10,B7691/'Peaker Keys'!$B$29)),0)</f>
        <v>0</v>
      </c>
      <c r="I7691">
        <f>MAX(0,MIN('Peaker Keys'!$B$10,C7691/'Peaker Keys'!$B$30))</f>
        <v>1.0663731418050102E-3</v>
      </c>
      <c r="J7691">
        <f>IF('Peaker Keys'!$B$31=1,H7691,I7691)</f>
        <v>0</v>
      </c>
    </row>
    <row r="7692" spans="1:10" x14ac:dyDescent="0.25">
      <c r="A7692">
        <v>7686</v>
      </c>
      <c r="B7692">
        <v>0</v>
      </c>
      <c r="C7692">
        <v>127.3</v>
      </c>
      <c r="D7692">
        <f>MOD(A7692-1+'Peaker Keys'!$B$7,'Peaker Keys'!$B$5)</f>
        <v>7709</v>
      </c>
      <c r="E7692">
        <f>INT(D7692/'Peaker Keys'!$B$6)+1</f>
        <v>322</v>
      </c>
      <c r="F7692">
        <f>MOD(D7692,'Peaker Keys'!$B$6)</f>
        <v>5</v>
      </c>
      <c r="G7692" t="str">
        <f>VLOOKUP(E7692,Clustering!$A$6:$B$370,2,FALSE)</f>
        <v>Winter</v>
      </c>
      <c r="H7692">
        <f>IF('Peaker Keys'!$B$29&gt;0,MAX(0,MIN('Peaker Keys'!$B$10,B7692/'Peaker Keys'!$B$29)),0)</f>
        <v>0</v>
      </c>
      <c r="I7692">
        <f>MAX(0,MIN('Peaker Keys'!$B$10,C7692/'Peaker Keys'!$B$30))</f>
        <v>1.0663731418050102E-3</v>
      </c>
      <c r="J7692">
        <f>IF('Peaker Keys'!$B$31=1,H7692,I7692)</f>
        <v>0</v>
      </c>
    </row>
    <row r="7693" spans="1:10" x14ac:dyDescent="0.25">
      <c r="A7693">
        <v>7687</v>
      </c>
      <c r="B7693">
        <v>0</v>
      </c>
      <c r="C7693">
        <v>2023.1</v>
      </c>
      <c r="D7693">
        <f>MOD(A7693-1+'Peaker Keys'!$B$7,'Peaker Keys'!$B$5)</f>
        <v>7710</v>
      </c>
      <c r="E7693">
        <f>INT(D7693/'Peaker Keys'!$B$6)+1</f>
        <v>322</v>
      </c>
      <c r="F7693">
        <f>MOD(D7693,'Peaker Keys'!$B$6)</f>
        <v>6</v>
      </c>
      <c r="G7693" t="str">
        <f>VLOOKUP(E7693,Clustering!$A$6:$B$370,2,FALSE)</f>
        <v>Winter</v>
      </c>
      <c r="H7693">
        <f>IF('Peaker Keys'!$B$29&gt;0,MAX(0,MIN('Peaker Keys'!$B$10,B7693/'Peaker Keys'!$B$29)),0)</f>
        <v>0</v>
      </c>
      <c r="I7693">
        <f>MAX(0,MIN('Peaker Keys'!$B$10,C7693/'Peaker Keys'!$B$30))</f>
        <v>1.6947207409157238E-2</v>
      </c>
      <c r="J7693">
        <f>IF('Peaker Keys'!$B$31=1,H7693,I7693)</f>
        <v>0</v>
      </c>
    </row>
    <row r="7694" spans="1:10" x14ac:dyDescent="0.25">
      <c r="A7694">
        <v>7688</v>
      </c>
      <c r="B7694">
        <v>0</v>
      </c>
      <c r="C7694">
        <v>2931.9</v>
      </c>
      <c r="D7694">
        <f>MOD(A7694-1+'Peaker Keys'!$B$7,'Peaker Keys'!$B$5)</f>
        <v>7711</v>
      </c>
      <c r="E7694">
        <f>INT(D7694/'Peaker Keys'!$B$6)+1</f>
        <v>322</v>
      </c>
      <c r="F7694">
        <f>MOD(D7694,'Peaker Keys'!$B$6)</f>
        <v>7</v>
      </c>
      <c r="G7694" t="str">
        <f>VLOOKUP(E7694,Clustering!$A$6:$B$370,2,FALSE)</f>
        <v>Winter</v>
      </c>
      <c r="H7694">
        <f>IF('Peaker Keys'!$B$29&gt;0,MAX(0,MIN('Peaker Keys'!$B$10,B7694/'Peaker Keys'!$B$29)),0)</f>
        <v>0</v>
      </c>
      <c r="I7694">
        <f>MAX(0,MIN('Peaker Keys'!$B$10,C7694/'Peaker Keys'!$B$30))</f>
        <v>2.4560089665813904E-2</v>
      </c>
      <c r="J7694">
        <f>IF('Peaker Keys'!$B$31=1,H7694,I7694)</f>
        <v>0</v>
      </c>
    </row>
    <row r="7695" spans="1:10" x14ac:dyDescent="0.25">
      <c r="A7695">
        <v>7689</v>
      </c>
      <c r="B7695">
        <v>0</v>
      </c>
      <c r="C7695">
        <v>127.3</v>
      </c>
      <c r="D7695">
        <f>MOD(A7695-1+'Peaker Keys'!$B$7,'Peaker Keys'!$B$5)</f>
        <v>7712</v>
      </c>
      <c r="E7695">
        <f>INT(D7695/'Peaker Keys'!$B$6)+1</f>
        <v>322</v>
      </c>
      <c r="F7695">
        <f>MOD(D7695,'Peaker Keys'!$B$6)</f>
        <v>8</v>
      </c>
      <c r="G7695" t="str">
        <f>VLOOKUP(E7695,Clustering!$A$6:$B$370,2,FALSE)</f>
        <v>Winter</v>
      </c>
      <c r="H7695">
        <f>IF('Peaker Keys'!$B$29&gt;0,MAX(0,MIN('Peaker Keys'!$B$10,B7695/'Peaker Keys'!$B$29)),0)</f>
        <v>0</v>
      </c>
      <c r="I7695">
        <f>MAX(0,MIN('Peaker Keys'!$B$10,C7695/'Peaker Keys'!$B$30))</f>
        <v>1.0663731418050102E-3</v>
      </c>
      <c r="J7695">
        <f>IF('Peaker Keys'!$B$31=1,H7695,I7695)</f>
        <v>0</v>
      </c>
    </row>
    <row r="7696" spans="1:10" x14ac:dyDescent="0.25">
      <c r="A7696">
        <v>7690</v>
      </c>
      <c r="B7696">
        <v>0</v>
      </c>
      <c r="C7696">
        <v>95.5</v>
      </c>
      <c r="D7696">
        <f>MOD(A7696-1+'Peaker Keys'!$B$7,'Peaker Keys'!$B$5)</f>
        <v>7713</v>
      </c>
      <c r="E7696">
        <f>INT(D7696/'Peaker Keys'!$B$6)+1</f>
        <v>322</v>
      </c>
      <c r="F7696">
        <f>MOD(D7696,'Peaker Keys'!$B$6)</f>
        <v>9</v>
      </c>
      <c r="G7696" t="str">
        <f>VLOOKUP(E7696,Clustering!$A$6:$B$370,2,FALSE)</f>
        <v>Winter</v>
      </c>
      <c r="H7696">
        <f>IF('Peaker Keys'!$B$29&gt;0,MAX(0,MIN('Peaker Keys'!$B$10,B7696/'Peaker Keys'!$B$29)),0)</f>
        <v>0</v>
      </c>
      <c r="I7696">
        <f>MAX(0,MIN('Peaker Keys'!$B$10,C7696/'Peaker Keys'!$B$30))</f>
        <v>7.9998927763062441E-4</v>
      </c>
      <c r="J7696">
        <f>IF('Peaker Keys'!$B$31=1,H7696,I7696)</f>
        <v>0</v>
      </c>
    </row>
    <row r="7697" spans="1:10" x14ac:dyDescent="0.25">
      <c r="A7697">
        <v>7691</v>
      </c>
      <c r="B7697">
        <v>0</v>
      </c>
      <c r="C7697">
        <v>95.5</v>
      </c>
      <c r="D7697">
        <f>MOD(A7697-1+'Peaker Keys'!$B$7,'Peaker Keys'!$B$5)</f>
        <v>7714</v>
      </c>
      <c r="E7697">
        <f>INT(D7697/'Peaker Keys'!$B$6)+1</f>
        <v>322</v>
      </c>
      <c r="F7697">
        <f>MOD(D7697,'Peaker Keys'!$B$6)</f>
        <v>10</v>
      </c>
      <c r="G7697" t="str">
        <f>VLOOKUP(E7697,Clustering!$A$6:$B$370,2,FALSE)</f>
        <v>Winter</v>
      </c>
      <c r="H7697">
        <f>IF('Peaker Keys'!$B$29&gt;0,MAX(0,MIN('Peaker Keys'!$B$10,B7697/'Peaker Keys'!$B$29)),0)</f>
        <v>0</v>
      </c>
      <c r="I7697">
        <f>MAX(0,MIN('Peaker Keys'!$B$10,C7697/'Peaker Keys'!$B$30))</f>
        <v>7.9998927763062441E-4</v>
      </c>
      <c r="J7697">
        <f>IF('Peaker Keys'!$B$31=1,H7697,I7697)</f>
        <v>0</v>
      </c>
    </row>
    <row r="7698" spans="1:10" x14ac:dyDescent="0.25">
      <c r="A7698">
        <v>7692</v>
      </c>
      <c r="B7698">
        <v>0</v>
      </c>
      <c r="C7698">
        <v>95.5</v>
      </c>
      <c r="D7698">
        <f>MOD(A7698-1+'Peaker Keys'!$B$7,'Peaker Keys'!$B$5)</f>
        <v>7715</v>
      </c>
      <c r="E7698">
        <f>INT(D7698/'Peaker Keys'!$B$6)+1</f>
        <v>322</v>
      </c>
      <c r="F7698">
        <f>MOD(D7698,'Peaker Keys'!$B$6)</f>
        <v>11</v>
      </c>
      <c r="G7698" t="str">
        <f>VLOOKUP(E7698,Clustering!$A$6:$B$370,2,FALSE)</f>
        <v>Winter</v>
      </c>
      <c r="H7698">
        <f>IF('Peaker Keys'!$B$29&gt;0,MAX(0,MIN('Peaker Keys'!$B$10,B7698/'Peaker Keys'!$B$29)),0)</f>
        <v>0</v>
      </c>
      <c r="I7698">
        <f>MAX(0,MIN('Peaker Keys'!$B$10,C7698/'Peaker Keys'!$B$30))</f>
        <v>7.9998927763062441E-4</v>
      </c>
      <c r="J7698">
        <f>IF('Peaker Keys'!$B$31=1,H7698,I7698)</f>
        <v>0</v>
      </c>
    </row>
    <row r="7699" spans="1:10" x14ac:dyDescent="0.25">
      <c r="A7699">
        <v>7693</v>
      </c>
      <c r="B7699">
        <v>0</v>
      </c>
      <c r="C7699">
        <v>95.5</v>
      </c>
      <c r="D7699">
        <f>MOD(A7699-1+'Peaker Keys'!$B$7,'Peaker Keys'!$B$5)</f>
        <v>7716</v>
      </c>
      <c r="E7699">
        <f>INT(D7699/'Peaker Keys'!$B$6)+1</f>
        <v>322</v>
      </c>
      <c r="F7699">
        <f>MOD(D7699,'Peaker Keys'!$B$6)</f>
        <v>12</v>
      </c>
      <c r="G7699" t="str">
        <f>VLOOKUP(E7699,Clustering!$A$6:$B$370,2,FALSE)</f>
        <v>Winter</v>
      </c>
      <c r="H7699">
        <f>IF('Peaker Keys'!$B$29&gt;0,MAX(0,MIN('Peaker Keys'!$B$10,B7699/'Peaker Keys'!$B$29)),0)</f>
        <v>0</v>
      </c>
      <c r="I7699">
        <f>MAX(0,MIN('Peaker Keys'!$B$10,C7699/'Peaker Keys'!$B$30))</f>
        <v>7.9998927763062441E-4</v>
      </c>
      <c r="J7699">
        <f>IF('Peaker Keys'!$B$31=1,H7699,I7699)</f>
        <v>0</v>
      </c>
    </row>
    <row r="7700" spans="1:10" x14ac:dyDescent="0.25">
      <c r="A7700">
        <v>7694</v>
      </c>
      <c r="B7700">
        <v>0</v>
      </c>
      <c r="C7700">
        <v>95.5</v>
      </c>
      <c r="D7700">
        <f>MOD(A7700-1+'Peaker Keys'!$B$7,'Peaker Keys'!$B$5)</f>
        <v>7717</v>
      </c>
      <c r="E7700">
        <f>INT(D7700/'Peaker Keys'!$B$6)+1</f>
        <v>322</v>
      </c>
      <c r="F7700">
        <f>MOD(D7700,'Peaker Keys'!$B$6)</f>
        <v>13</v>
      </c>
      <c r="G7700" t="str">
        <f>VLOOKUP(E7700,Clustering!$A$6:$B$370,2,FALSE)</f>
        <v>Winter</v>
      </c>
      <c r="H7700">
        <f>IF('Peaker Keys'!$B$29&gt;0,MAX(0,MIN('Peaker Keys'!$B$10,B7700/'Peaker Keys'!$B$29)),0)</f>
        <v>0</v>
      </c>
      <c r="I7700">
        <f>MAX(0,MIN('Peaker Keys'!$B$10,C7700/'Peaker Keys'!$B$30))</f>
        <v>7.9998927763062441E-4</v>
      </c>
      <c r="J7700">
        <f>IF('Peaker Keys'!$B$31=1,H7700,I7700)</f>
        <v>0</v>
      </c>
    </row>
    <row r="7701" spans="1:10" x14ac:dyDescent="0.25">
      <c r="A7701">
        <v>7695</v>
      </c>
      <c r="B7701">
        <v>0</v>
      </c>
      <c r="C7701">
        <v>95.5</v>
      </c>
      <c r="D7701">
        <f>MOD(A7701-1+'Peaker Keys'!$B$7,'Peaker Keys'!$B$5)</f>
        <v>7718</v>
      </c>
      <c r="E7701">
        <f>INT(D7701/'Peaker Keys'!$B$6)+1</f>
        <v>322</v>
      </c>
      <c r="F7701">
        <f>MOD(D7701,'Peaker Keys'!$B$6)</f>
        <v>14</v>
      </c>
      <c r="G7701" t="str">
        <f>VLOOKUP(E7701,Clustering!$A$6:$B$370,2,FALSE)</f>
        <v>Winter</v>
      </c>
      <c r="H7701">
        <f>IF('Peaker Keys'!$B$29&gt;0,MAX(0,MIN('Peaker Keys'!$B$10,B7701/'Peaker Keys'!$B$29)),0)</f>
        <v>0</v>
      </c>
      <c r="I7701">
        <f>MAX(0,MIN('Peaker Keys'!$B$10,C7701/'Peaker Keys'!$B$30))</f>
        <v>7.9998927763062441E-4</v>
      </c>
      <c r="J7701">
        <f>IF('Peaker Keys'!$B$31=1,H7701,I7701)</f>
        <v>0</v>
      </c>
    </row>
    <row r="7702" spans="1:10" x14ac:dyDescent="0.25">
      <c r="A7702">
        <v>7696</v>
      </c>
      <c r="B7702">
        <v>0</v>
      </c>
      <c r="C7702">
        <v>159.1</v>
      </c>
      <c r="D7702">
        <f>MOD(A7702-1+'Peaker Keys'!$B$7,'Peaker Keys'!$B$5)</f>
        <v>7719</v>
      </c>
      <c r="E7702">
        <f>INT(D7702/'Peaker Keys'!$B$6)+1</f>
        <v>322</v>
      </c>
      <c r="F7702">
        <f>MOD(D7702,'Peaker Keys'!$B$6)</f>
        <v>15</v>
      </c>
      <c r="G7702" t="str">
        <f>VLOOKUP(E7702,Clustering!$A$6:$B$370,2,FALSE)</f>
        <v>Winter</v>
      </c>
      <c r="H7702">
        <f>IF('Peaker Keys'!$B$29&gt;0,MAX(0,MIN('Peaker Keys'!$B$10,B7702/'Peaker Keys'!$B$29)),0)</f>
        <v>0</v>
      </c>
      <c r="I7702">
        <f>MAX(0,MIN('Peaker Keys'!$B$10,C7702/'Peaker Keys'!$B$30))</f>
        <v>1.3327570059793962E-3</v>
      </c>
      <c r="J7702">
        <f>IF('Peaker Keys'!$B$31=1,H7702,I7702)</f>
        <v>0</v>
      </c>
    </row>
    <row r="7703" spans="1:10" x14ac:dyDescent="0.25">
      <c r="A7703">
        <v>7697</v>
      </c>
      <c r="B7703">
        <v>0</v>
      </c>
      <c r="C7703">
        <v>159.1</v>
      </c>
      <c r="D7703">
        <f>MOD(A7703-1+'Peaker Keys'!$B$7,'Peaker Keys'!$B$5)</f>
        <v>7720</v>
      </c>
      <c r="E7703">
        <f>INT(D7703/'Peaker Keys'!$B$6)+1</f>
        <v>322</v>
      </c>
      <c r="F7703">
        <f>MOD(D7703,'Peaker Keys'!$B$6)</f>
        <v>16</v>
      </c>
      <c r="G7703" t="str">
        <f>VLOOKUP(E7703,Clustering!$A$6:$B$370,2,FALSE)</f>
        <v>Winter</v>
      </c>
      <c r="H7703">
        <f>IF('Peaker Keys'!$B$29&gt;0,MAX(0,MIN('Peaker Keys'!$B$10,B7703/'Peaker Keys'!$B$29)),0)</f>
        <v>0</v>
      </c>
      <c r="I7703">
        <f>MAX(0,MIN('Peaker Keys'!$B$10,C7703/'Peaker Keys'!$B$30))</f>
        <v>1.3327570059793962E-3</v>
      </c>
      <c r="J7703">
        <f>IF('Peaker Keys'!$B$31=1,H7703,I7703)</f>
        <v>0</v>
      </c>
    </row>
    <row r="7704" spans="1:10" x14ac:dyDescent="0.25">
      <c r="A7704">
        <v>7698</v>
      </c>
      <c r="B7704">
        <v>0</v>
      </c>
      <c r="C7704">
        <v>159.1</v>
      </c>
      <c r="D7704">
        <f>MOD(A7704-1+'Peaker Keys'!$B$7,'Peaker Keys'!$B$5)</f>
        <v>7721</v>
      </c>
      <c r="E7704">
        <f>INT(D7704/'Peaker Keys'!$B$6)+1</f>
        <v>322</v>
      </c>
      <c r="F7704">
        <f>MOD(D7704,'Peaker Keys'!$B$6)</f>
        <v>17</v>
      </c>
      <c r="G7704" t="str">
        <f>VLOOKUP(E7704,Clustering!$A$6:$B$370,2,FALSE)</f>
        <v>Winter</v>
      </c>
      <c r="H7704">
        <f>IF('Peaker Keys'!$B$29&gt;0,MAX(0,MIN('Peaker Keys'!$B$10,B7704/'Peaker Keys'!$B$29)),0)</f>
        <v>0</v>
      </c>
      <c r="I7704">
        <f>MAX(0,MIN('Peaker Keys'!$B$10,C7704/'Peaker Keys'!$B$30))</f>
        <v>1.3327570059793962E-3</v>
      </c>
      <c r="J7704">
        <f>IF('Peaker Keys'!$B$31=1,H7704,I7704)</f>
        <v>0</v>
      </c>
    </row>
    <row r="7705" spans="1:10" x14ac:dyDescent="0.25">
      <c r="A7705">
        <v>7699</v>
      </c>
      <c r="B7705">
        <v>0</v>
      </c>
      <c r="C7705">
        <v>159.1</v>
      </c>
      <c r="D7705">
        <f>MOD(A7705-1+'Peaker Keys'!$B$7,'Peaker Keys'!$B$5)</f>
        <v>7722</v>
      </c>
      <c r="E7705">
        <f>INT(D7705/'Peaker Keys'!$B$6)+1</f>
        <v>322</v>
      </c>
      <c r="F7705">
        <f>MOD(D7705,'Peaker Keys'!$B$6)</f>
        <v>18</v>
      </c>
      <c r="G7705" t="str">
        <f>VLOOKUP(E7705,Clustering!$A$6:$B$370,2,FALSE)</f>
        <v>Winter</v>
      </c>
      <c r="H7705">
        <f>IF('Peaker Keys'!$B$29&gt;0,MAX(0,MIN('Peaker Keys'!$B$10,B7705/'Peaker Keys'!$B$29)),0)</f>
        <v>0</v>
      </c>
      <c r="I7705">
        <f>MAX(0,MIN('Peaker Keys'!$B$10,C7705/'Peaker Keys'!$B$30))</f>
        <v>1.3327570059793962E-3</v>
      </c>
      <c r="J7705">
        <f>IF('Peaker Keys'!$B$31=1,H7705,I7705)</f>
        <v>0</v>
      </c>
    </row>
    <row r="7706" spans="1:10" x14ac:dyDescent="0.25">
      <c r="A7706">
        <v>7700</v>
      </c>
      <c r="B7706">
        <v>0</v>
      </c>
      <c r="C7706">
        <v>159.1</v>
      </c>
      <c r="D7706">
        <f>MOD(A7706-1+'Peaker Keys'!$B$7,'Peaker Keys'!$B$5)</f>
        <v>7723</v>
      </c>
      <c r="E7706">
        <f>INT(D7706/'Peaker Keys'!$B$6)+1</f>
        <v>322</v>
      </c>
      <c r="F7706">
        <f>MOD(D7706,'Peaker Keys'!$B$6)</f>
        <v>19</v>
      </c>
      <c r="G7706" t="str">
        <f>VLOOKUP(E7706,Clustering!$A$6:$B$370,2,FALSE)</f>
        <v>Winter</v>
      </c>
      <c r="H7706">
        <f>IF('Peaker Keys'!$B$29&gt;0,MAX(0,MIN('Peaker Keys'!$B$10,B7706/'Peaker Keys'!$B$29)),0)</f>
        <v>0</v>
      </c>
      <c r="I7706">
        <f>MAX(0,MIN('Peaker Keys'!$B$10,C7706/'Peaker Keys'!$B$30))</f>
        <v>1.3327570059793962E-3</v>
      </c>
      <c r="J7706">
        <f>IF('Peaker Keys'!$B$31=1,H7706,I7706)</f>
        <v>0</v>
      </c>
    </row>
    <row r="7707" spans="1:10" x14ac:dyDescent="0.25">
      <c r="A7707">
        <v>7701</v>
      </c>
      <c r="B7707">
        <v>0</v>
      </c>
      <c r="C7707">
        <v>159.1</v>
      </c>
      <c r="D7707">
        <f>MOD(A7707-1+'Peaker Keys'!$B$7,'Peaker Keys'!$B$5)</f>
        <v>7724</v>
      </c>
      <c r="E7707">
        <f>INT(D7707/'Peaker Keys'!$B$6)+1</f>
        <v>322</v>
      </c>
      <c r="F7707">
        <f>MOD(D7707,'Peaker Keys'!$B$6)</f>
        <v>20</v>
      </c>
      <c r="G7707" t="str">
        <f>VLOOKUP(E7707,Clustering!$A$6:$B$370,2,FALSE)</f>
        <v>Winter</v>
      </c>
      <c r="H7707">
        <f>IF('Peaker Keys'!$B$29&gt;0,MAX(0,MIN('Peaker Keys'!$B$10,B7707/'Peaker Keys'!$B$29)),0)</f>
        <v>0</v>
      </c>
      <c r="I7707">
        <f>MAX(0,MIN('Peaker Keys'!$B$10,C7707/'Peaker Keys'!$B$30))</f>
        <v>1.3327570059793962E-3</v>
      </c>
      <c r="J7707">
        <f>IF('Peaker Keys'!$B$31=1,H7707,I7707)</f>
        <v>0</v>
      </c>
    </row>
    <row r="7708" spans="1:10" x14ac:dyDescent="0.25">
      <c r="A7708">
        <v>7702</v>
      </c>
      <c r="B7708">
        <v>0</v>
      </c>
      <c r="C7708">
        <v>159.1</v>
      </c>
      <c r="D7708">
        <f>MOD(A7708-1+'Peaker Keys'!$B$7,'Peaker Keys'!$B$5)</f>
        <v>7725</v>
      </c>
      <c r="E7708">
        <f>INT(D7708/'Peaker Keys'!$B$6)+1</f>
        <v>322</v>
      </c>
      <c r="F7708">
        <f>MOD(D7708,'Peaker Keys'!$B$6)</f>
        <v>21</v>
      </c>
      <c r="G7708" t="str">
        <f>VLOOKUP(E7708,Clustering!$A$6:$B$370,2,FALSE)</f>
        <v>Winter</v>
      </c>
      <c r="H7708">
        <f>IF('Peaker Keys'!$B$29&gt;0,MAX(0,MIN('Peaker Keys'!$B$10,B7708/'Peaker Keys'!$B$29)),0)</f>
        <v>0</v>
      </c>
      <c r="I7708">
        <f>MAX(0,MIN('Peaker Keys'!$B$10,C7708/'Peaker Keys'!$B$30))</f>
        <v>1.3327570059793962E-3</v>
      </c>
      <c r="J7708">
        <f>IF('Peaker Keys'!$B$31=1,H7708,I7708)</f>
        <v>0</v>
      </c>
    </row>
    <row r="7709" spans="1:10" x14ac:dyDescent="0.25">
      <c r="A7709">
        <v>7703</v>
      </c>
      <c r="B7709">
        <v>0</v>
      </c>
      <c r="C7709">
        <v>159.1</v>
      </c>
      <c r="D7709">
        <f>MOD(A7709-1+'Peaker Keys'!$B$7,'Peaker Keys'!$B$5)</f>
        <v>7726</v>
      </c>
      <c r="E7709">
        <f>INT(D7709/'Peaker Keys'!$B$6)+1</f>
        <v>322</v>
      </c>
      <c r="F7709">
        <f>MOD(D7709,'Peaker Keys'!$B$6)</f>
        <v>22</v>
      </c>
      <c r="G7709" t="str">
        <f>VLOOKUP(E7709,Clustering!$A$6:$B$370,2,FALSE)</f>
        <v>Winter</v>
      </c>
      <c r="H7709">
        <f>IF('Peaker Keys'!$B$29&gt;0,MAX(0,MIN('Peaker Keys'!$B$10,B7709/'Peaker Keys'!$B$29)),0)</f>
        <v>0</v>
      </c>
      <c r="I7709">
        <f>MAX(0,MIN('Peaker Keys'!$B$10,C7709/'Peaker Keys'!$B$30))</f>
        <v>1.3327570059793962E-3</v>
      </c>
      <c r="J7709">
        <f>IF('Peaker Keys'!$B$31=1,H7709,I7709)</f>
        <v>0</v>
      </c>
    </row>
    <row r="7710" spans="1:10" x14ac:dyDescent="0.25">
      <c r="A7710">
        <v>7704</v>
      </c>
      <c r="B7710">
        <v>0</v>
      </c>
      <c r="C7710">
        <v>159.1</v>
      </c>
      <c r="D7710">
        <f>MOD(A7710-1+'Peaker Keys'!$B$7,'Peaker Keys'!$B$5)</f>
        <v>7727</v>
      </c>
      <c r="E7710">
        <f>INT(D7710/'Peaker Keys'!$B$6)+1</f>
        <v>322</v>
      </c>
      <c r="F7710">
        <f>MOD(D7710,'Peaker Keys'!$B$6)</f>
        <v>23</v>
      </c>
      <c r="G7710" t="str">
        <f>VLOOKUP(E7710,Clustering!$A$6:$B$370,2,FALSE)</f>
        <v>Winter</v>
      </c>
      <c r="H7710">
        <f>IF('Peaker Keys'!$B$29&gt;0,MAX(0,MIN('Peaker Keys'!$B$10,B7710/'Peaker Keys'!$B$29)),0)</f>
        <v>0</v>
      </c>
      <c r="I7710">
        <f>MAX(0,MIN('Peaker Keys'!$B$10,C7710/'Peaker Keys'!$B$30))</f>
        <v>1.3327570059793962E-3</v>
      </c>
      <c r="J7710">
        <f>IF('Peaker Keys'!$B$31=1,H7710,I7710)</f>
        <v>0</v>
      </c>
    </row>
    <row r="7711" spans="1:10" x14ac:dyDescent="0.25">
      <c r="A7711">
        <v>7705</v>
      </c>
      <c r="B7711">
        <v>0</v>
      </c>
      <c r="C7711">
        <v>159.1</v>
      </c>
      <c r="D7711">
        <f>MOD(A7711-1+'Peaker Keys'!$B$7,'Peaker Keys'!$B$5)</f>
        <v>7728</v>
      </c>
      <c r="E7711">
        <f>INT(D7711/'Peaker Keys'!$B$6)+1</f>
        <v>323</v>
      </c>
      <c r="F7711">
        <f>MOD(D7711,'Peaker Keys'!$B$6)</f>
        <v>0</v>
      </c>
      <c r="G7711" t="str">
        <f>VLOOKUP(E7711,Clustering!$A$6:$B$370,2,FALSE)</f>
        <v>Winter Peak</v>
      </c>
      <c r="H7711">
        <f>IF('Peaker Keys'!$B$29&gt;0,MAX(0,MIN('Peaker Keys'!$B$10,B7711/'Peaker Keys'!$B$29)),0)</f>
        <v>0</v>
      </c>
      <c r="I7711">
        <f>MAX(0,MIN('Peaker Keys'!$B$10,C7711/'Peaker Keys'!$B$30))</f>
        <v>1.3327570059793962E-3</v>
      </c>
      <c r="J7711">
        <f>IF('Peaker Keys'!$B$31=1,H7711,I7711)</f>
        <v>0</v>
      </c>
    </row>
    <row r="7712" spans="1:10" x14ac:dyDescent="0.25">
      <c r="A7712">
        <v>7706</v>
      </c>
      <c r="B7712">
        <v>0</v>
      </c>
      <c r="C7712">
        <v>120.8</v>
      </c>
      <c r="D7712">
        <f>MOD(A7712-1+'Peaker Keys'!$B$7,'Peaker Keys'!$B$5)</f>
        <v>7729</v>
      </c>
      <c r="E7712">
        <f>INT(D7712/'Peaker Keys'!$B$6)+1</f>
        <v>323</v>
      </c>
      <c r="F7712">
        <f>MOD(D7712,'Peaker Keys'!$B$6)</f>
        <v>1</v>
      </c>
      <c r="G7712" t="str">
        <f>VLOOKUP(E7712,Clustering!$A$6:$B$370,2,FALSE)</f>
        <v>Winter Peak</v>
      </c>
      <c r="H7712">
        <f>IF('Peaker Keys'!$B$29&gt;0,MAX(0,MIN('Peaker Keys'!$B$10,B7712/'Peaker Keys'!$B$29)),0)</f>
        <v>0</v>
      </c>
      <c r="I7712">
        <f>MAX(0,MIN('Peaker Keys'!$B$10,C7712/'Peaker Keys'!$B$30))</f>
        <v>1.0119236098196799E-3</v>
      </c>
      <c r="J7712">
        <f>IF('Peaker Keys'!$B$31=1,H7712,I7712)</f>
        <v>0</v>
      </c>
    </row>
    <row r="7713" spans="1:10" x14ac:dyDescent="0.25">
      <c r="A7713">
        <v>7707</v>
      </c>
      <c r="B7713">
        <v>0</v>
      </c>
      <c r="C7713">
        <v>95.5</v>
      </c>
      <c r="D7713">
        <f>MOD(A7713-1+'Peaker Keys'!$B$7,'Peaker Keys'!$B$5)</f>
        <v>7730</v>
      </c>
      <c r="E7713">
        <f>INT(D7713/'Peaker Keys'!$B$6)+1</f>
        <v>323</v>
      </c>
      <c r="F7713">
        <f>MOD(D7713,'Peaker Keys'!$B$6)</f>
        <v>2</v>
      </c>
      <c r="G7713" t="str">
        <f>VLOOKUP(E7713,Clustering!$A$6:$B$370,2,FALSE)</f>
        <v>Winter Peak</v>
      </c>
      <c r="H7713">
        <f>IF('Peaker Keys'!$B$29&gt;0,MAX(0,MIN('Peaker Keys'!$B$10,B7713/'Peaker Keys'!$B$29)),0)</f>
        <v>0</v>
      </c>
      <c r="I7713">
        <f>MAX(0,MIN('Peaker Keys'!$B$10,C7713/'Peaker Keys'!$B$30))</f>
        <v>7.9998927763062441E-4</v>
      </c>
      <c r="J7713">
        <f>IF('Peaker Keys'!$B$31=1,H7713,I7713)</f>
        <v>0</v>
      </c>
    </row>
    <row r="7714" spans="1:10" x14ac:dyDescent="0.25">
      <c r="A7714">
        <v>7708</v>
      </c>
      <c r="B7714">
        <v>0</v>
      </c>
      <c r="C7714">
        <v>95.5</v>
      </c>
      <c r="D7714">
        <f>MOD(A7714-1+'Peaker Keys'!$B$7,'Peaker Keys'!$B$5)</f>
        <v>7731</v>
      </c>
      <c r="E7714">
        <f>INT(D7714/'Peaker Keys'!$B$6)+1</f>
        <v>323</v>
      </c>
      <c r="F7714">
        <f>MOD(D7714,'Peaker Keys'!$B$6)</f>
        <v>3</v>
      </c>
      <c r="G7714" t="str">
        <f>VLOOKUP(E7714,Clustering!$A$6:$B$370,2,FALSE)</f>
        <v>Winter Peak</v>
      </c>
      <c r="H7714">
        <f>IF('Peaker Keys'!$B$29&gt;0,MAX(0,MIN('Peaker Keys'!$B$10,B7714/'Peaker Keys'!$B$29)),0)</f>
        <v>0</v>
      </c>
      <c r="I7714">
        <f>MAX(0,MIN('Peaker Keys'!$B$10,C7714/'Peaker Keys'!$B$30))</f>
        <v>7.9998927763062441E-4</v>
      </c>
      <c r="J7714">
        <f>IF('Peaker Keys'!$B$31=1,H7714,I7714)</f>
        <v>0</v>
      </c>
    </row>
    <row r="7715" spans="1:10" x14ac:dyDescent="0.25">
      <c r="A7715">
        <v>7709</v>
      </c>
      <c r="B7715">
        <v>0</v>
      </c>
      <c r="C7715">
        <v>95.5</v>
      </c>
      <c r="D7715">
        <f>MOD(A7715-1+'Peaker Keys'!$B$7,'Peaker Keys'!$B$5)</f>
        <v>7732</v>
      </c>
      <c r="E7715">
        <f>INT(D7715/'Peaker Keys'!$B$6)+1</f>
        <v>323</v>
      </c>
      <c r="F7715">
        <f>MOD(D7715,'Peaker Keys'!$B$6)</f>
        <v>4</v>
      </c>
      <c r="G7715" t="str">
        <f>VLOOKUP(E7715,Clustering!$A$6:$B$370,2,FALSE)</f>
        <v>Winter Peak</v>
      </c>
      <c r="H7715">
        <f>IF('Peaker Keys'!$B$29&gt;0,MAX(0,MIN('Peaker Keys'!$B$10,B7715/'Peaker Keys'!$B$29)),0)</f>
        <v>0</v>
      </c>
      <c r="I7715">
        <f>MAX(0,MIN('Peaker Keys'!$B$10,C7715/'Peaker Keys'!$B$30))</f>
        <v>7.9998927763062441E-4</v>
      </c>
      <c r="J7715">
        <f>IF('Peaker Keys'!$B$31=1,H7715,I7715)</f>
        <v>0</v>
      </c>
    </row>
    <row r="7716" spans="1:10" x14ac:dyDescent="0.25">
      <c r="A7716">
        <v>7710</v>
      </c>
      <c r="B7716">
        <v>0</v>
      </c>
      <c r="C7716">
        <v>95.5</v>
      </c>
      <c r="D7716">
        <f>MOD(A7716-1+'Peaker Keys'!$B$7,'Peaker Keys'!$B$5)</f>
        <v>7733</v>
      </c>
      <c r="E7716">
        <f>INT(D7716/'Peaker Keys'!$B$6)+1</f>
        <v>323</v>
      </c>
      <c r="F7716">
        <f>MOD(D7716,'Peaker Keys'!$B$6)</f>
        <v>5</v>
      </c>
      <c r="G7716" t="str">
        <f>VLOOKUP(E7716,Clustering!$A$6:$B$370,2,FALSE)</f>
        <v>Winter Peak</v>
      </c>
      <c r="H7716">
        <f>IF('Peaker Keys'!$B$29&gt;0,MAX(0,MIN('Peaker Keys'!$B$10,B7716/'Peaker Keys'!$B$29)),0)</f>
        <v>0</v>
      </c>
      <c r="I7716">
        <f>MAX(0,MIN('Peaker Keys'!$B$10,C7716/'Peaker Keys'!$B$30))</f>
        <v>7.9998927763062441E-4</v>
      </c>
      <c r="J7716">
        <f>IF('Peaker Keys'!$B$31=1,H7716,I7716)</f>
        <v>0</v>
      </c>
    </row>
    <row r="7717" spans="1:10" x14ac:dyDescent="0.25">
      <c r="A7717">
        <v>7711</v>
      </c>
      <c r="B7717">
        <v>0</v>
      </c>
      <c r="C7717">
        <v>95.5</v>
      </c>
      <c r="D7717">
        <f>MOD(A7717-1+'Peaker Keys'!$B$7,'Peaker Keys'!$B$5)</f>
        <v>7734</v>
      </c>
      <c r="E7717">
        <f>INT(D7717/'Peaker Keys'!$B$6)+1</f>
        <v>323</v>
      </c>
      <c r="F7717">
        <f>MOD(D7717,'Peaker Keys'!$B$6)</f>
        <v>6</v>
      </c>
      <c r="G7717" t="str">
        <f>VLOOKUP(E7717,Clustering!$A$6:$B$370,2,FALSE)</f>
        <v>Winter Peak</v>
      </c>
      <c r="H7717">
        <f>IF('Peaker Keys'!$B$29&gt;0,MAX(0,MIN('Peaker Keys'!$B$10,B7717/'Peaker Keys'!$B$29)),0)</f>
        <v>0</v>
      </c>
      <c r="I7717">
        <f>MAX(0,MIN('Peaker Keys'!$B$10,C7717/'Peaker Keys'!$B$30))</f>
        <v>7.9998927763062441E-4</v>
      </c>
      <c r="J7717">
        <f>IF('Peaker Keys'!$B$31=1,H7717,I7717)</f>
        <v>0</v>
      </c>
    </row>
    <row r="7718" spans="1:10" x14ac:dyDescent="0.25">
      <c r="A7718">
        <v>7712</v>
      </c>
      <c r="B7718">
        <v>0</v>
      </c>
      <c r="C7718">
        <v>95.5</v>
      </c>
      <c r="D7718">
        <f>MOD(A7718-1+'Peaker Keys'!$B$7,'Peaker Keys'!$B$5)</f>
        <v>7735</v>
      </c>
      <c r="E7718">
        <f>INT(D7718/'Peaker Keys'!$B$6)+1</f>
        <v>323</v>
      </c>
      <c r="F7718">
        <f>MOD(D7718,'Peaker Keys'!$B$6)</f>
        <v>7</v>
      </c>
      <c r="G7718" t="str">
        <f>VLOOKUP(E7718,Clustering!$A$6:$B$370,2,FALSE)</f>
        <v>Winter Peak</v>
      </c>
      <c r="H7718">
        <f>IF('Peaker Keys'!$B$29&gt;0,MAX(0,MIN('Peaker Keys'!$B$10,B7718/'Peaker Keys'!$B$29)),0)</f>
        <v>0</v>
      </c>
      <c r="I7718">
        <f>MAX(0,MIN('Peaker Keys'!$B$10,C7718/'Peaker Keys'!$B$30))</f>
        <v>7.9998927763062441E-4</v>
      </c>
      <c r="J7718">
        <f>IF('Peaker Keys'!$B$31=1,H7718,I7718)</f>
        <v>0</v>
      </c>
    </row>
    <row r="7719" spans="1:10" x14ac:dyDescent="0.25">
      <c r="A7719">
        <v>7713</v>
      </c>
      <c r="B7719">
        <v>0</v>
      </c>
      <c r="C7719">
        <v>95.5</v>
      </c>
      <c r="D7719">
        <f>MOD(A7719-1+'Peaker Keys'!$B$7,'Peaker Keys'!$B$5)</f>
        <v>7736</v>
      </c>
      <c r="E7719">
        <f>INT(D7719/'Peaker Keys'!$B$6)+1</f>
        <v>323</v>
      </c>
      <c r="F7719">
        <f>MOD(D7719,'Peaker Keys'!$B$6)</f>
        <v>8</v>
      </c>
      <c r="G7719" t="str">
        <f>VLOOKUP(E7719,Clustering!$A$6:$B$370,2,FALSE)</f>
        <v>Winter Peak</v>
      </c>
      <c r="H7719">
        <f>IF('Peaker Keys'!$B$29&gt;0,MAX(0,MIN('Peaker Keys'!$B$10,B7719/'Peaker Keys'!$B$29)),0)</f>
        <v>0</v>
      </c>
      <c r="I7719">
        <f>MAX(0,MIN('Peaker Keys'!$B$10,C7719/'Peaker Keys'!$B$30))</f>
        <v>7.9998927763062441E-4</v>
      </c>
      <c r="J7719">
        <f>IF('Peaker Keys'!$B$31=1,H7719,I7719)</f>
        <v>0</v>
      </c>
    </row>
    <row r="7720" spans="1:10" x14ac:dyDescent="0.25">
      <c r="A7720">
        <v>7714</v>
      </c>
      <c r="B7720">
        <v>0</v>
      </c>
      <c r="C7720">
        <v>95.5</v>
      </c>
      <c r="D7720">
        <f>MOD(A7720-1+'Peaker Keys'!$B$7,'Peaker Keys'!$B$5)</f>
        <v>7737</v>
      </c>
      <c r="E7720">
        <f>INT(D7720/'Peaker Keys'!$B$6)+1</f>
        <v>323</v>
      </c>
      <c r="F7720">
        <f>MOD(D7720,'Peaker Keys'!$B$6)</f>
        <v>9</v>
      </c>
      <c r="G7720" t="str">
        <f>VLOOKUP(E7720,Clustering!$A$6:$B$370,2,FALSE)</f>
        <v>Winter Peak</v>
      </c>
      <c r="H7720">
        <f>IF('Peaker Keys'!$B$29&gt;0,MAX(0,MIN('Peaker Keys'!$B$10,B7720/'Peaker Keys'!$B$29)),0)</f>
        <v>0</v>
      </c>
      <c r="I7720">
        <f>MAX(0,MIN('Peaker Keys'!$B$10,C7720/'Peaker Keys'!$B$30))</f>
        <v>7.9998927763062441E-4</v>
      </c>
      <c r="J7720">
        <f>IF('Peaker Keys'!$B$31=1,H7720,I7720)</f>
        <v>0</v>
      </c>
    </row>
    <row r="7721" spans="1:10" x14ac:dyDescent="0.25">
      <c r="A7721">
        <v>7715</v>
      </c>
      <c r="B7721">
        <v>0</v>
      </c>
      <c r="C7721">
        <v>95.5</v>
      </c>
      <c r="D7721">
        <f>MOD(A7721-1+'Peaker Keys'!$B$7,'Peaker Keys'!$B$5)</f>
        <v>7738</v>
      </c>
      <c r="E7721">
        <f>INT(D7721/'Peaker Keys'!$B$6)+1</f>
        <v>323</v>
      </c>
      <c r="F7721">
        <f>MOD(D7721,'Peaker Keys'!$B$6)</f>
        <v>10</v>
      </c>
      <c r="G7721" t="str">
        <f>VLOOKUP(E7721,Clustering!$A$6:$B$370,2,FALSE)</f>
        <v>Winter Peak</v>
      </c>
      <c r="H7721">
        <f>IF('Peaker Keys'!$B$29&gt;0,MAX(0,MIN('Peaker Keys'!$B$10,B7721/'Peaker Keys'!$B$29)),0)</f>
        <v>0</v>
      </c>
      <c r="I7721">
        <f>MAX(0,MIN('Peaker Keys'!$B$10,C7721/'Peaker Keys'!$B$30))</f>
        <v>7.9998927763062441E-4</v>
      </c>
      <c r="J7721">
        <f>IF('Peaker Keys'!$B$31=1,H7721,I7721)</f>
        <v>0</v>
      </c>
    </row>
    <row r="7722" spans="1:10" x14ac:dyDescent="0.25">
      <c r="A7722">
        <v>7716</v>
      </c>
      <c r="B7722">
        <v>0</v>
      </c>
      <c r="C7722">
        <v>95.5</v>
      </c>
      <c r="D7722">
        <f>MOD(A7722-1+'Peaker Keys'!$B$7,'Peaker Keys'!$B$5)</f>
        <v>7739</v>
      </c>
      <c r="E7722">
        <f>INT(D7722/'Peaker Keys'!$B$6)+1</f>
        <v>323</v>
      </c>
      <c r="F7722">
        <f>MOD(D7722,'Peaker Keys'!$B$6)</f>
        <v>11</v>
      </c>
      <c r="G7722" t="str">
        <f>VLOOKUP(E7722,Clustering!$A$6:$B$370,2,FALSE)</f>
        <v>Winter Peak</v>
      </c>
      <c r="H7722">
        <f>IF('Peaker Keys'!$B$29&gt;0,MAX(0,MIN('Peaker Keys'!$B$10,B7722/'Peaker Keys'!$B$29)),0)</f>
        <v>0</v>
      </c>
      <c r="I7722">
        <f>MAX(0,MIN('Peaker Keys'!$B$10,C7722/'Peaker Keys'!$B$30))</f>
        <v>7.9998927763062441E-4</v>
      </c>
      <c r="J7722">
        <f>IF('Peaker Keys'!$B$31=1,H7722,I7722)</f>
        <v>0</v>
      </c>
    </row>
    <row r="7723" spans="1:10" x14ac:dyDescent="0.25">
      <c r="A7723">
        <v>7717</v>
      </c>
      <c r="B7723">
        <v>0</v>
      </c>
      <c r="C7723">
        <v>95.5</v>
      </c>
      <c r="D7723">
        <f>MOD(A7723-1+'Peaker Keys'!$B$7,'Peaker Keys'!$B$5)</f>
        <v>7740</v>
      </c>
      <c r="E7723">
        <f>INT(D7723/'Peaker Keys'!$B$6)+1</f>
        <v>323</v>
      </c>
      <c r="F7723">
        <f>MOD(D7723,'Peaker Keys'!$B$6)</f>
        <v>12</v>
      </c>
      <c r="G7723" t="str">
        <f>VLOOKUP(E7723,Clustering!$A$6:$B$370,2,FALSE)</f>
        <v>Winter Peak</v>
      </c>
      <c r="H7723">
        <f>IF('Peaker Keys'!$B$29&gt;0,MAX(0,MIN('Peaker Keys'!$B$10,B7723/'Peaker Keys'!$B$29)),0)</f>
        <v>0</v>
      </c>
      <c r="I7723">
        <f>MAX(0,MIN('Peaker Keys'!$B$10,C7723/'Peaker Keys'!$B$30))</f>
        <v>7.9998927763062441E-4</v>
      </c>
      <c r="J7723">
        <f>IF('Peaker Keys'!$B$31=1,H7723,I7723)</f>
        <v>0</v>
      </c>
    </row>
    <row r="7724" spans="1:10" x14ac:dyDescent="0.25">
      <c r="A7724">
        <v>7718</v>
      </c>
      <c r="B7724">
        <v>0</v>
      </c>
      <c r="C7724">
        <v>95.5</v>
      </c>
      <c r="D7724">
        <f>MOD(A7724-1+'Peaker Keys'!$B$7,'Peaker Keys'!$B$5)</f>
        <v>7741</v>
      </c>
      <c r="E7724">
        <f>INT(D7724/'Peaker Keys'!$B$6)+1</f>
        <v>323</v>
      </c>
      <c r="F7724">
        <f>MOD(D7724,'Peaker Keys'!$B$6)</f>
        <v>13</v>
      </c>
      <c r="G7724" t="str">
        <f>VLOOKUP(E7724,Clustering!$A$6:$B$370,2,FALSE)</f>
        <v>Winter Peak</v>
      </c>
      <c r="H7724">
        <f>IF('Peaker Keys'!$B$29&gt;0,MAX(0,MIN('Peaker Keys'!$B$10,B7724/'Peaker Keys'!$B$29)),0)</f>
        <v>0</v>
      </c>
      <c r="I7724">
        <f>MAX(0,MIN('Peaker Keys'!$B$10,C7724/'Peaker Keys'!$B$30))</f>
        <v>7.9998927763062441E-4</v>
      </c>
      <c r="J7724">
        <f>IF('Peaker Keys'!$B$31=1,H7724,I7724)</f>
        <v>0</v>
      </c>
    </row>
    <row r="7725" spans="1:10" x14ac:dyDescent="0.25">
      <c r="A7725">
        <v>7719</v>
      </c>
      <c r="B7725">
        <v>0</v>
      </c>
      <c r="C7725">
        <v>95.5</v>
      </c>
      <c r="D7725">
        <f>MOD(A7725-1+'Peaker Keys'!$B$7,'Peaker Keys'!$B$5)</f>
        <v>7742</v>
      </c>
      <c r="E7725">
        <f>INT(D7725/'Peaker Keys'!$B$6)+1</f>
        <v>323</v>
      </c>
      <c r="F7725">
        <f>MOD(D7725,'Peaker Keys'!$B$6)</f>
        <v>14</v>
      </c>
      <c r="G7725" t="str">
        <f>VLOOKUP(E7725,Clustering!$A$6:$B$370,2,FALSE)</f>
        <v>Winter Peak</v>
      </c>
      <c r="H7725">
        <f>IF('Peaker Keys'!$B$29&gt;0,MAX(0,MIN('Peaker Keys'!$B$10,B7725/'Peaker Keys'!$B$29)),0)</f>
        <v>0</v>
      </c>
      <c r="I7725">
        <f>MAX(0,MIN('Peaker Keys'!$B$10,C7725/'Peaker Keys'!$B$30))</f>
        <v>7.9998927763062441E-4</v>
      </c>
      <c r="J7725">
        <f>IF('Peaker Keys'!$B$31=1,H7725,I7725)</f>
        <v>0</v>
      </c>
    </row>
    <row r="7726" spans="1:10" x14ac:dyDescent="0.25">
      <c r="A7726">
        <v>7720</v>
      </c>
      <c r="B7726">
        <v>0</v>
      </c>
      <c r="C7726">
        <v>95.5</v>
      </c>
      <c r="D7726">
        <f>MOD(A7726-1+'Peaker Keys'!$B$7,'Peaker Keys'!$B$5)</f>
        <v>7743</v>
      </c>
      <c r="E7726">
        <f>INT(D7726/'Peaker Keys'!$B$6)+1</f>
        <v>323</v>
      </c>
      <c r="F7726">
        <f>MOD(D7726,'Peaker Keys'!$B$6)</f>
        <v>15</v>
      </c>
      <c r="G7726" t="str">
        <f>VLOOKUP(E7726,Clustering!$A$6:$B$370,2,FALSE)</f>
        <v>Winter Peak</v>
      </c>
      <c r="H7726">
        <f>IF('Peaker Keys'!$B$29&gt;0,MAX(0,MIN('Peaker Keys'!$B$10,B7726/'Peaker Keys'!$B$29)),0)</f>
        <v>0</v>
      </c>
      <c r="I7726">
        <f>MAX(0,MIN('Peaker Keys'!$B$10,C7726/'Peaker Keys'!$B$30))</f>
        <v>7.9998927763062441E-4</v>
      </c>
      <c r="J7726">
        <f>IF('Peaker Keys'!$B$31=1,H7726,I7726)</f>
        <v>0</v>
      </c>
    </row>
    <row r="7727" spans="1:10" x14ac:dyDescent="0.25">
      <c r="A7727">
        <v>7721</v>
      </c>
      <c r="B7727">
        <v>0</v>
      </c>
      <c r="C7727">
        <v>159.1</v>
      </c>
      <c r="D7727">
        <f>MOD(A7727-1+'Peaker Keys'!$B$7,'Peaker Keys'!$B$5)</f>
        <v>7744</v>
      </c>
      <c r="E7727">
        <f>INT(D7727/'Peaker Keys'!$B$6)+1</f>
        <v>323</v>
      </c>
      <c r="F7727">
        <f>MOD(D7727,'Peaker Keys'!$B$6)</f>
        <v>16</v>
      </c>
      <c r="G7727" t="str">
        <f>VLOOKUP(E7727,Clustering!$A$6:$B$370,2,FALSE)</f>
        <v>Winter Peak</v>
      </c>
      <c r="H7727">
        <f>IF('Peaker Keys'!$B$29&gt;0,MAX(0,MIN('Peaker Keys'!$B$10,B7727/'Peaker Keys'!$B$29)),0)</f>
        <v>0</v>
      </c>
      <c r="I7727">
        <f>MAX(0,MIN('Peaker Keys'!$B$10,C7727/'Peaker Keys'!$B$30))</f>
        <v>1.3327570059793962E-3</v>
      </c>
      <c r="J7727">
        <f>IF('Peaker Keys'!$B$31=1,H7727,I7727)</f>
        <v>0</v>
      </c>
    </row>
    <row r="7728" spans="1:10" x14ac:dyDescent="0.25">
      <c r="A7728">
        <v>7722</v>
      </c>
      <c r="B7728">
        <v>0</v>
      </c>
      <c r="C7728">
        <v>276</v>
      </c>
      <c r="D7728">
        <f>MOD(A7728-1+'Peaker Keys'!$B$7,'Peaker Keys'!$B$5)</f>
        <v>7745</v>
      </c>
      <c r="E7728">
        <f>INT(D7728/'Peaker Keys'!$B$6)+1</f>
        <v>323</v>
      </c>
      <c r="F7728">
        <f>MOD(D7728,'Peaker Keys'!$B$6)</f>
        <v>17</v>
      </c>
      <c r="G7728" t="str">
        <f>VLOOKUP(E7728,Clustering!$A$6:$B$370,2,FALSE)</f>
        <v>Winter Peak</v>
      </c>
      <c r="H7728">
        <f>IF('Peaker Keys'!$B$29&gt;0,MAX(0,MIN('Peaker Keys'!$B$10,B7728/'Peaker Keys'!$B$29)),0)</f>
        <v>0</v>
      </c>
      <c r="I7728">
        <f>MAX(0,MIN('Peaker Keys'!$B$10,C7728/'Peaker Keys'!$B$30))</f>
        <v>2.312010896607878E-3</v>
      </c>
      <c r="J7728">
        <f>IF('Peaker Keys'!$B$31=1,H7728,I7728)</f>
        <v>0</v>
      </c>
    </row>
    <row r="7729" spans="1:10" x14ac:dyDescent="0.25">
      <c r="A7729">
        <v>7723</v>
      </c>
      <c r="B7729">
        <v>0</v>
      </c>
      <c r="C7729">
        <v>555.29999999999995</v>
      </c>
      <c r="D7729">
        <f>MOD(A7729-1+'Peaker Keys'!$B$7,'Peaker Keys'!$B$5)</f>
        <v>7746</v>
      </c>
      <c r="E7729">
        <f>INT(D7729/'Peaker Keys'!$B$6)+1</f>
        <v>323</v>
      </c>
      <c r="F7729">
        <f>MOD(D7729,'Peaker Keys'!$B$6)</f>
        <v>18</v>
      </c>
      <c r="G7729" t="str">
        <f>VLOOKUP(E7729,Clustering!$A$6:$B$370,2,FALSE)</f>
        <v>Winter Peak</v>
      </c>
      <c r="H7729">
        <f>IF('Peaker Keys'!$B$29&gt;0,MAX(0,MIN('Peaker Keys'!$B$10,B7729/'Peaker Keys'!$B$29)),0)</f>
        <v>0</v>
      </c>
      <c r="I7729">
        <f>MAX(0,MIN('Peaker Keys'!$B$10,C7729/'Peaker Keys'!$B$30))</f>
        <v>4.6516654017621541E-3</v>
      </c>
      <c r="J7729">
        <f>IF('Peaker Keys'!$B$31=1,H7729,I7729)</f>
        <v>0</v>
      </c>
    </row>
    <row r="7730" spans="1:10" x14ac:dyDescent="0.25">
      <c r="A7730">
        <v>7724</v>
      </c>
      <c r="B7730">
        <v>0</v>
      </c>
      <c r="C7730">
        <v>159.1</v>
      </c>
      <c r="D7730">
        <f>MOD(A7730-1+'Peaker Keys'!$B$7,'Peaker Keys'!$B$5)</f>
        <v>7747</v>
      </c>
      <c r="E7730">
        <f>INT(D7730/'Peaker Keys'!$B$6)+1</f>
        <v>323</v>
      </c>
      <c r="F7730">
        <f>MOD(D7730,'Peaker Keys'!$B$6)</f>
        <v>19</v>
      </c>
      <c r="G7730" t="str">
        <f>VLOOKUP(E7730,Clustering!$A$6:$B$370,2,FALSE)</f>
        <v>Winter Peak</v>
      </c>
      <c r="H7730">
        <f>IF('Peaker Keys'!$B$29&gt;0,MAX(0,MIN('Peaker Keys'!$B$10,B7730/'Peaker Keys'!$B$29)),0)</f>
        <v>0</v>
      </c>
      <c r="I7730">
        <f>MAX(0,MIN('Peaker Keys'!$B$10,C7730/'Peaker Keys'!$B$30))</f>
        <v>1.3327570059793962E-3</v>
      </c>
      <c r="J7730">
        <f>IF('Peaker Keys'!$B$31=1,H7730,I7730)</f>
        <v>0</v>
      </c>
    </row>
    <row r="7731" spans="1:10" x14ac:dyDescent="0.25">
      <c r="A7731">
        <v>7725</v>
      </c>
      <c r="B7731">
        <v>0</v>
      </c>
      <c r="C7731">
        <v>159.1</v>
      </c>
      <c r="D7731">
        <f>MOD(A7731-1+'Peaker Keys'!$B$7,'Peaker Keys'!$B$5)</f>
        <v>7748</v>
      </c>
      <c r="E7731">
        <f>INT(D7731/'Peaker Keys'!$B$6)+1</f>
        <v>323</v>
      </c>
      <c r="F7731">
        <f>MOD(D7731,'Peaker Keys'!$B$6)</f>
        <v>20</v>
      </c>
      <c r="G7731" t="str">
        <f>VLOOKUP(E7731,Clustering!$A$6:$B$370,2,FALSE)</f>
        <v>Winter Peak</v>
      </c>
      <c r="H7731">
        <f>IF('Peaker Keys'!$B$29&gt;0,MAX(0,MIN('Peaker Keys'!$B$10,B7731/'Peaker Keys'!$B$29)),0)</f>
        <v>0</v>
      </c>
      <c r="I7731">
        <f>MAX(0,MIN('Peaker Keys'!$B$10,C7731/'Peaker Keys'!$B$30))</f>
        <v>1.3327570059793962E-3</v>
      </c>
      <c r="J7731">
        <f>IF('Peaker Keys'!$B$31=1,H7731,I7731)</f>
        <v>0</v>
      </c>
    </row>
    <row r="7732" spans="1:10" x14ac:dyDescent="0.25">
      <c r="A7732">
        <v>7726</v>
      </c>
      <c r="B7732">
        <v>0</v>
      </c>
      <c r="C7732">
        <v>159.1</v>
      </c>
      <c r="D7732">
        <f>MOD(A7732-1+'Peaker Keys'!$B$7,'Peaker Keys'!$B$5)</f>
        <v>7749</v>
      </c>
      <c r="E7732">
        <f>INT(D7732/'Peaker Keys'!$B$6)+1</f>
        <v>323</v>
      </c>
      <c r="F7732">
        <f>MOD(D7732,'Peaker Keys'!$B$6)</f>
        <v>21</v>
      </c>
      <c r="G7732" t="str">
        <f>VLOOKUP(E7732,Clustering!$A$6:$B$370,2,FALSE)</f>
        <v>Winter Peak</v>
      </c>
      <c r="H7732">
        <f>IF('Peaker Keys'!$B$29&gt;0,MAX(0,MIN('Peaker Keys'!$B$10,B7732/'Peaker Keys'!$B$29)),0)</f>
        <v>0</v>
      </c>
      <c r="I7732">
        <f>MAX(0,MIN('Peaker Keys'!$B$10,C7732/'Peaker Keys'!$B$30))</f>
        <v>1.3327570059793962E-3</v>
      </c>
      <c r="J7732">
        <f>IF('Peaker Keys'!$B$31=1,H7732,I7732)</f>
        <v>0</v>
      </c>
    </row>
    <row r="7733" spans="1:10" x14ac:dyDescent="0.25">
      <c r="A7733">
        <v>7727</v>
      </c>
      <c r="B7733">
        <v>0</v>
      </c>
      <c r="C7733">
        <v>159.1</v>
      </c>
      <c r="D7733">
        <f>MOD(A7733-1+'Peaker Keys'!$B$7,'Peaker Keys'!$B$5)</f>
        <v>7750</v>
      </c>
      <c r="E7733">
        <f>INT(D7733/'Peaker Keys'!$B$6)+1</f>
        <v>323</v>
      </c>
      <c r="F7733">
        <f>MOD(D7733,'Peaker Keys'!$B$6)</f>
        <v>22</v>
      </c>
      <c r="G7733" t="str">
        <f>VLOOKUP(E7733,Clustering!$A$6:$B$370,2,FALSE)</f>
        <v>Winter Peak</v>
      </c>
      <c r="H7733">
        <f>IF('Peaker Keys'!$B$29&gt;0,MAX(0,MIN('Peaker Keys'!$B$10,B7733/'Peaker Keys'!$B$29)),0)</f>
        <v>0</v>
      </c>
      <c r="I7733">
        <f>MAX(0,MIN('Peaker Keys'!$B$10,C7733/'Peaker Keys'!$B$30))</f>
        <v>1.3327570059793962E-3</v>
      </c>
      <c r="J7733">
        <f>IF('Peaker Keys'!$B$31=1,H7733,I7733)</f>
        <v>0</v>
      </c>
    </row>
    <row r="7734" spans="1:10" x14ac:dyDescent="0.25">
      <c r="A7734">
        <v>7728</v>
      </c>
      <c r="B7734">
        <v>0</v>
      </c>
      <c r="C7734">
        <v>159.1</v>
      </c>
      <c r="D7734">
        <f>MOD(A7734-1+'Peaker Keys'!$B$7,'Peaker Keys'!$B$5)</f>
        <v>7751</v>
      </c>
      <c r="E7734">
        <f>INT(D7734/'Peaker Keys'!$B$6)+1</f>
        <v>323</v>
      </c>
      <c r="F7734">
        <f>MOD(D7734,'Peaker Keys'!$B$6)</f>
        <v>23</v>
      </c>
      <c r="G7734" t="str">
        <f>VLOOKUP(E7734,Clustering!$A$6:$B$370,2,FALSE)</f>
        <v>Winter Peak</v>
      </c>
      <c r="H7734">
        <f>IF('Peaker Keys'!$B$29&gt;0,MAX(0,MIN('Peaker Keys'!$B$10,B7734/'Peaker Keys'!$B$29)),0)</f>
        <v>0</v>
      </c>
      <c r="I7734">
        <f>MAX(0,MIN('Peaker Keys'!$B$10,C7734/'Peaker Keys'!$B$30))</f>
        <v>1.3327570059793962E-3</v>
      </c>
      <c r="J7734">
        <f>IF('Peaker Keys'!$B$31=1,H7734,I7734)</f>
        <v>0</v>
      </c>
    </row>
    <row r="7735" spans="1:10" x14ac:dyDescent="0.25">
      <c r="A7735">
        <v>7729</v>
      </c>
      <c r="B7735">
        <v>0</v>
      </c>
      <c r="C7735">
        <v>159.1</v>
      </c>
      <c r="D7735">
        <f>MOD(A7735-1+'Peaker Keys'!$B$7,'Peaker Keys'!$B$5)</f>
        <v>7752</v>
      </c>
      <c r="E7735">
        <f>INT(D7735/'Peaker Keys'!$B$6)+1</f>
        <v>324</v>
      </c>
      <c r="F7735">
        <f>MOD(D7735,'Peaker Keys'!$B$6)</f>
        <v>0</v>
      </c>
      <c r="G7735" t="str">
        <f>VLOOKUP(E7735,Clustering!$A$6:$B$370,2,FALSE)</f>
        <v>Summer</v>
      </c>
      <c r="H7735">
        <f>IF('Peaker Keys'!$B$29&gt;0,MAX(0,MIN('Peaker Keys'!$B$10,B7735/'Peaker Keys'!$B$29)),0)</f>
        <v>0</v>
      </c>
      <c r="I7735">
        <f>MAX(0,MIN('Peaker Keys'!$B$10,C7735/'Peaker Keys'!$B$30))</f>
        <v>1.3327570059793962E-3</v>
      </c>
      <c r="J7735">
        <f>IF('Peaker Keys'!$B$31=1,H7735,I7735)</f>
        <v>0</v>
      </c>
    </row>
    <row r="7736" spans="1:10" x14ac:dyDescent="0.25">
      <c r="A7736">
        <v>7730</v>
      </c>
      <c r="B7736">
        <v>0</v>
      </c>
      <c r="C7736">
        <v>106</v>
      </c>
      <c r="D7736">
        <f>MOD(A7736-1+'Peaker Keys'!$B$7,'Peaker Keys'!$B$5)</f>
        <v>7753</v>
      </c>
      <c r="E7736">
        <f>INT(D7736/'Peaker Keys'!$B$6)+1</f>
        <v>324</v>
      </c>
      <c r="F7736">
        <f>MOD(D7736,'Peaker Keys'!$B$6)</f>
        <v>1</v>
      </c>
      <c r="G7736" t="str">
        <f>VLOOKUP(E7736,Clustering!$A$6:$B$370,2,FALSE)</f>
        <v>Summer</v>
      </c>
      <c r="H7736">
        <f>IF('Peaker Keys'!$B$29&gt;0,MAX(0,MIN('Peaker Keys'!$B$10,B7736/'Peaker Keys'!$B$29)),0)</f>
        <v>0</v>
      </c>
      <c r="I7736">
        <f>MAX(0,MIN('Peaker Keys'!$B$10,C7736/'Peaker Keys'!$B$30))</f>
        <v>8.8794621391461977E-4</v>
      </c>
      <c r="J7736">
        <f>IF('Peaker Keys'!$B$31=1,H7736,I7736)</f>
        <v>0</v>
      </c>
    </row>
    <row r="7737" spans="1:10" x14ac:dyDescent="0.25">
      <c r="A7737">
        <v>7731</v>
      </c>
      <c r="B7737">
        <v>0</v>
      </c>
      <c r="C7737">
        <v>95.5</v>
      </c>
      <c r="D7737">
        <f>MOD(A7737-1+'Peaker Keys'!$B$7,'Peaker Keys'!$B$5)</f>
        <v>7754</v>
      </c>
      <c r="E7737">
        <f>INT(D7737/'Peaker Keys'!$B$6)+1</f>
        <v>324</v>
      </c>
      <c r="F7737">
        <f>MOD(D7737,'Peaker Keys'!$B$6)</f>
        <v>2</v>
      </c>
      <c r="G7737" t="str">
        <f>VLOOKUP(E7737,Clustering!$A$6:$B$370,2,FALSE)</f>
        <v>Summer</v>
      </c>
      <c r="H7737">
        <f>IF('Peaker Keys'!$B$29&gt;0,MAX(0,MIN('Peaker Keys'!$B$10,B7737/'Peaker Keys'!$B$29)),0)</f>
        <v>0</v>
      </c>
      <c r="I7737">
        <f>MAX(0,MIN('Peaker Keys'!$B$10,C7737/'Peaker Keys'!$B$30))</f>
        <v>7.9998927763062441E-4</v>
      </c>
      <c r="J7737">
        <f>IF('Peaker Keys'!$B$31=1,H7737,I7737)</f>
        <v>0</v>
      </c>
    </row>
    <row r="7738" spans="1:10" x14ac:dyDescent="0.25">
      <c r="A7738">
        <v>7732</v>
      </c>
      <c r="B7738">
        <v>0</v>
      </c>
      <c r="C7738">
        <v>95.5</v>
      </c>
      <c r="D7738">
        <f>MOD(A7738-1+'Peaker Keys'!$B$7,'Peaker Keys'!$B$5)</f>
        <v>7755</v>
      </c>
      <c r="E7738">
        <f>INT(D7738/'Peaker Keys'!$B$6)+1</f>
        <v>324</v>
      </c>
      <c r="F7738">
        <f>MOD(D7738,'Peaker Keys'!$B$6)</f>
        <v>3</v>
      </c>
      <c r="G7738" t="str">
        <f>VLOOKUP(E7738,Clustering!$A$6:$B$370,2,FALSE)</f>
        <v>Summer</v>
      </c>
      <c r="H7738">
        <f>IF('Peaker Keys'!$B$29&gt;0,MAX(0,MIN('Peaker Keys'!$B$10,B7738/'Peaker Keys'!$B$29)),0)</f>
        <v>0</v>
      </c>
      <c r="I7738">
        <f>MAX(0,MIN('Peaker Keys'!$B$10,C7738/'Peaker Keys'!$B$30))</f>
        <v>7.9998927763062441E-4</v>
      </c>
      <c r="J7738">
        <f>IF('Peaker Keys'!$B$31=1,H7738,I7738)</f>
        <v>0</v>
      </c>
    </row>
    <row r="7739" spans="1:10" x14ac:dyDescent="0.25">
      <c r="A7739">
        <v>7733</v>
      </c>
      <c r="B7739">
        <v>0</v>
      </c>
      <c r="C7739">
        <v>95.5</v>
      </c>
      <c r="D7739">
        <f>MOD(A7739-1+'Peaker Keys'!$B$7,'Peaker Keys'!$B$5)</f>
        <v>7756</v>
      </c>
      <c r="E7739">
        <f>INT(D7739/'Peaker Keys'!$B$6)+1</f>
        <v>324</v>
      </c>
      <c r="F7739">
        <f>MOD(D7739,'Peaker Keys'!$B$6)</f>
        <v>4</v>
      </c>
      <c r="G7739" t="str">
        <f>VLOOKUP(E7739,Clustering!$A$6:$B$370,2,FALSE)</f>
        <v>Summer</v>
      </c>
      <c r="H7739">
        <f>IF('Peaker Keys'!$B$29&gt;0,MAX(0,MIN('Peaker Keys'!$B$10,B7739/'Peaker Keys'!$B$29)),0)</f>
        <v>0</v>
      </c>
      <c r="I7739">
        <f>MAX(0,MIN('Peaker Keys'!$B$10,C7739/'Peaker Keys'!$B$30))</f>
        <v>7.9998927763062441E-4</v>
      </c>
      <c r="J7739">
        <f>IF('Peaker Keys'!$B$31=1,H7739,I7739)</f>
        <v>0</v>
      </c>
    </row>
    <row r="7740" spans="1:10" x14ac:dyDescent="0.25">
      <c r="A7740">
        <v>7734</v>
      </c>
      <c r="B7740">
        <v>0</v>
      </c>
      <c r="C7740">
        <v>95.5</v>
      </c>
      <c r="D7740">
        <f>MOD(A7740-1+'Peaker Keys'!$B$7,'Peaker Keys'!$B$5)</f>
        <v>7757</v>
      </c>
      <c r="E7740">
        <f>INT(D7740/'Peaker Keys'!$B$6)+1</f>
        <v>324</v>
      </c>
      <c r="F7740">
        <f>MOD(D7740,'Peaker Keys'!$B$6)</f>
        <v>5</v>
      </c>
      <c r="G7740" t="str">
        <f>VLOOKUP(E7740,Clustering!$A$6:$B$370,2,FALSE)</f>
        <v>Summer</v>
      </c>
      <c r="H7740">
        <f>IF('Peaker Keys'!$B$29&gt;0,MAX(0,MIN('Peaker Keys'!$B$10,B7740/'Peaker Keys'!$B$29)),0)</f>
        <v>0</v>
      </c>
      <c r="I7740">
        <f>MAX(0,MIN('Peaker Keys'!$B$10,C7740/'Peaker Keys'!$B$30))</f>
        <v>7.9998927763062441E-4</v>
      </c>
      <c r="J7740">
        <f>IF('Peaker Keys'!$B$31=1,H7740,I7740)</f>
        <v>0</v>
      </c>
    </row>
    <row r="7741" spans="1:10" x14ac:dyDescent="0.25">
      <c r="A7741">
        <v>7735</v>
      </c>
      <c r="B7741">
        <v>0</v>
      </c>
      <c r="C7741">
        <v>95.5</v>
      </c>
      <c r="D7741">
        <f>MOD(A7741-1+'Peaker Keys'!$B$7,'Peaker Keys'!$B$5)</f>
        <v>7758</v>
      </c>
      <c r="E7741">
        <f>INT(D7741/'Peaker Keys'!$B$6)+1</f>
        <v>324</v>
      </c>
      <c r="F7741">
        <f>MOD(D7741,'Peaker Keys'!$B$6)</f>
        <v>6</v>
      </c>
      <c r="G7741" t="str">
        <f>VLOOKUP(E7741,Clustering!$A$6:$B$370,2,FALSE)</f>
        <v>Summer</v>
      </c>
      <c r="H7741">
        <f>IF('Peaker Keys'!$B$29&gt;0,MAX(0,MIN('Peaker Keys'!$B$10,B7741/'Peaker Keys'!$B$29)),0)</f>
        <v>0</v>
      </c>
      <c r="I7741">
        <f>MAX(0,MIN('Peaker Keys'!$B$10,C7741/'Peaker Keys'!$B$30))</f>
        <v>7.9998927763062441E-4</v>
      </c>
      <c r="J7741">
        <f>IF('Peaker Keys'!$B$31=1,H7741,I7741)</f>
        <v>0</v>
      </c>
    </row>
    <row r="7742" spans="1:10" x14ac:dyDescent="0.25">
      <c r="A7742">
        <v>7736</v>
      </c>
      <c r="B7742">
        <v>0</v>
      </c>
      <c r="C7742">
        <v>95.5</v>
      </c>
      <c r="D7742">
        <f>MOD(A7742-1+'Peaker Keys'!$B$7,'Peaker Keys'!$B$5)</f>
        <v>7759</v>
      </c>
      <c r="E7742">
        <f>INT(D7742/'Peaker Keys'!$B$6)+1</f>
        <v>324</v>
      </c>
      <c r="F7742">
        <f>MOD(D7742,'Peaker Keys'!$B$6)</f>
        <v>7</v>
      </c>
      <c r="G7742" t="str">
        <f>VLOOKUP(E7742,Clustering!$A$6:$B$370,2,FALSE)</f>
        <v>Summer</v>
      </c>
      <c r="H7742">
        <f>IF('Peaker Keys'!$B$29&gt;0,MAX(0,MIN('Peaker Keys'!$B$10,B7742/'Peaker Keys'!$B$29)),0)</f>
        <v>0</v>
      </c>
      <c r="I7742">
        <f>MAX(0,MIN('Peaker Keys'!$B$10,C7742/'Peaker Keys'!$B$30))</f>
        <v>7.9998927763062441E-4</v>
      </c>
      <c r="J7742">
        <f>IF('Peaker Keys'!$B$31=1,H7742,I7742)</f>
        <v>0</v>
      </c>
    </row>
    <row r="7743" spans="1:10" x14ac:dyDescent="0.25">
      <c r="A7743">
        <v>7737</v>
      </c>
      <c r="B7743">
        <v>0</v>
      </c>
      <c r="C7743">
        <v>95.5</v>
      </c>
      <c r="D7743">
        <f>MOD(A7743-1+'Peaker Keys'!$B$7,'Peaker Keys'!$B$5)</f>
        <v>7760</v>
      </c>
      <c r="E7743">
        <f>INT(D7743/'Peaker Keys'!$B$6)+1</f>
        <v>324</v>
      </c>
      <c r="F7743">
        <f>MOD(D7743,'Peaker Keys'!$B$6)</f>
        <v>8</v>
      </c>
      <c r="G7743" t="str">
        <f>VLOOKUP(E7743,Clustering!$A$6:$B$370,2,FALSE)</f>
        <v>Summer</v>
      </c>
      <c r="H7743">
        <f>IF('Peaker Keys'!$B$29&gt;0,MAX(0,MIN('Peaker Keys'!$B$10,B7743/'Peaker Keys'!$B$29)),0)</f>
        <v>0</v>
      </c>
      <c r="I7743">
        <f>MAX(0,MIN('Peaker Keys'!$B$10,C7743/'Peaker Keys'!$B$30))</f>
        <v>7.9998927763062441E-4</v>
      </c>
      <c r="J7743">
        <f>IF('Peaker Keys'!$B$31=1,H7743,I7743)</f>
        <v>0</v>
      </c>
    </row>
    <row r="7744" spans="1:10" x14ac:dyDescent="0.25">
      <c r="A7744">
        <v>7738</v>
      </c>
      <c r="B7744">
        <v>0</v>
      </c>
      <c r="C7744">
        <v>95.5</v>
      </c>
      <c r="D7744">
        <f>MOD(A7744-1+'Peaker Keys'!$B$7,'Peaker Keys'!$B$5)</f>
        <v>7761</v>
      </c>
      <c r="E7744">
        <f>INT(D7744/'Peaker Keys'!$B$6)+1</f>
        <v>324</v>
      </c>
      <c r="F7744">
        <f>MOD(D7744,'Peaker Keys'!$B$6)</f>
        <v>9</v>
      </c>
      <c r="G7744" t="str">
        <f>VLOOKUP(E7744,Clustering!$A$6:$B$370,2,FALSE)</f>
        <v>Summer</v>
      </c>
      <c r="H7744">
        <f>IF('Peaker Keys'!$B$29&gt;0,MAX(0,MIN('Peaker Keys'!$B$10,B7744/'Peaker Keys'!$B$29)),0)</f>
        <v>0</v>
      </c>
      <c r="I7744">
        <f>MAX(0,MIN('Peaker Keys'!$B$10,C7744/'Peaker Keys'!$B$30))</f>
        <v>7.9998927763062441E-4</v>
      </c>
      <c r="J7744">
        <f>IF('Peaker Keys'!$B$31=1,H7744,I7744)</f>
        <v>0</v>
      </c>
    </row>
    <row r="7745" spans="1:10" x14ac:dyDescent="0.25">
      <c r="A7745">
        <v>7739</v>
      </c>
      <c r="B7745">
        <v>0</v>
      </c>
      <c r="C7745">
        <v>95.5</v>
      </c>
      <c r="D7745">
        <f>MOD(A7745-1+'Peaker Keys'!$B$7,'Peaker Keys'!$B$5)</f>
        <v>7762</v>
      </c>
      <c r="E7745">
        <f>INT(D7745/'Peaker Keys'!$B$6)+1</f>
        <v>324</v>
      </c>
      <c r="F7745">
        <f>MOD(D7745,'Peaker Keys'!$B$6)</f>
        <v>10</v>
      </c>
      <c r="G7745" t="str">
        <f>VLOOKUP(E7745,Clustering!$A$6:$B$370,2,FALSE)</f>
        <v>Summer</v>
      </c>
      <c r="H7745">
        <f>IF('Peaker Keys'!$B$29&gt;0,MAX(0,MIN('Peaker Keys'!$B$10,B7745/'Peaker Keys'!$B$29)),0)</f>
        <v>0</v>
      </c>
      <c r="I7745">
        <f>MAX(0,MIN('Peaker Keys'!$B$10,C7745/'Peaker Keys'!$B$30))</f>
        <v>7.9998927763062441E-4</v>
      </c>
      <c r="J7745">
        <f>IF('Peaker Keys'!$B$31=1,H7745,I7745)</f>
        <v>0</v>
      </c>
    </row>
    <row r="7746" spans="1:10" x14ac:dyDescent="0.25">
      <c r="A7746">
        <v>7740</v>
      </c>
      <c r="B7746">
        <v>0</v>
      </c>
      <c r="C7746">
        <v>95.5</v>
      </c>
      <c r="D7746">
        <f>MOD(A7746-1+'Peaker Keys'!$B$7,'Peaker Keys'!$B$5)</f>
        <v>7763</v>
      </c>
      <c r="E7746">
        <f>INT(D7746/'Peaker Keys'!$B$6)+1</f>
        <v>324</v>
      </c>
      <c r="F7746">
        <f>MOD(D7746,'Peaker Keys'!$B$6)</f>
        <v>11</v>
      </c>
      <c r="G7746" t="str">
        <f>VLOOKUP(E7746,Clustering!$A$6:$B$370,2,FALSE)</f>
        <v>Summer</v>
      </c>
      <c r="H7746">
        <f>IF('Peaker Keys'!$B$29&gt;0,MAX(0,MIN('Peaker Keys'!$B$10,B7746/'Peaker Keys'!$B$29)),0)</f>
        <v>0</v>
      </c>
      <c r="I7746">
        <f>MAX(0,MIN('Peaker Keys'!$B$10,C7746/'Peaker Keys'!$B$30))</f>
        <v>7.9998927763062441E-4</v>
      </c>
      <c r="J7746">
        <f>IF('Peaker Keys'!$B$31=1,H7746,I7746)</f>
        <v>0</v>
      </c>
    </row>
    <row r="7747" spans="1:10" x14ac:dyDescent="0.25">
      <c r="A7747">
        <v>7741</v>
      </c>
      <c r="B7747">
        <v>0</v>
      </c>
      <c r="C7747">
        <v>95.5</v>
      </c>
      <c r="D7747">
        <f>MOD(A7747-1+'Peaker Keys'!$B$7,'Peaker Keys'!$B$5)</f>
        <v>7764</v>
      </c>
      <c r="E7747">
        <f>INT(D7747/'Peaker Keys'!$B$6)+1</f>
        <v>324</v>
      </c>
      <c r="F7747">
        <f>MOD(D7747,'Peaker Keys'!$B$6)</f>
        <v>12</v>
      </c>
      <c r="G7747" t="str">
        <f>VLOOKUP(E7747,Clustering!$A$6:$B$370,2,FALSE)</f>
        <v>Summer</v>
      </c>
      <c r="H7747">
        <f>IF('Peaker Keys'!$B$29&gt;0,MAX(0,MIN('Peaker Keys'!$B$10,B7747/'Peaker Keys'!$B$29)),0)</f>
        <v>0</v>
      </c>
      <c r="I7747">
        <f>MAX(0,MIN('Peaker Keys'!$B$10,C7747/'Peaker Keys'!$B$30))</f>
        <v>7.9998927763062441E-4</v>
      </c>
      <c r="J7747">
        <f>IF('Peaker Keys'!$B$31=1,H7747,I7747)</f>
        <v>0</v>
      </c>
    </row>
    <row r="7748" spans="1:10" x14ac:dyDescent="0.25">
      <c r="A7748">
        <v>7742</v>
      </c>
      <c r="B7748">
        <v>0</v>
      </c>
      <c r="C7748">
        <v>95.5</v>
      </c>
      <c r="D7748">
        <f>MOD(A7748-1+'Peaker Keys'!$B$7,'Peaker Keys'!$B$5)</f>
        <v>7765</v>
      </c>
      <c r="E7748">
        <f>INT(D7748/'Peaker Keys'!$B$6)+1</f>
        <v>324</v>
      </c>
      <c r="F7748">
        <f>MOD(D7748,'Peaker Keys'!$B$6)</f>
        <v>13</v>
      </c>
      <c r="G7748" t="str">
        <f>VLOOKUP(E7748,Clustering!$A$6:$B$370,2,FALSE)</f>
        <v>Summer</v>
      </c>
      <c r="H7748">
        <f>IF('Peaker Keys'!$B$29&gt;0,MAX(0,MIN('Peaker Keys'!$B$10,B7748/'Peaker Keys'!$B$29)),0)</f>
        <v>0</v>
      </c>
      <c r="I7748">
        <f>MAX(0,MIN('Peaker Keys'!$B$10,C7748/'Peaker Keys'!$B$30))</f>
        <v>7.9998927763062441E-4</v>
      </c>
      <c r="J7748">
        <f>IF('Peaker Keys'!$B$31=1,H7748,I7748)</f>
        <v>0</v>
      </c>
    </row>
    <row r="7749" spans="1:10" x14ac:dyDescent="0.25">
      <c r="A7749">
        <v>7743</v>
      </c>
      <c r="B7749">
        <v>0</v>
      </c>
      <c r="C7749">
        <v>95.5</v>
      </c>
      <c r="D7749">
        <f>MOD(A7749-1+'Peaker Keys'!$B$7,'Peaker Keys'!$B$5)</f>
        <v>7766</v>
      </c>
      <c r="E7749">
        <f>INT(D7749/'Peaker Keys'!$B$6)+1</f>
        <v>324</v>
      </c>
      <c r="F7749">
        <f>MOD(D7749,'Peaker Keys'!$B$6)</f>
        <v>14</v>
      </c>
      <c r="G7749" t="str">
        <f>VLOOKUP(E7749,Clustering!$A$6:$B$370,2,FALSE)</f>
        <v>Summer</v>
      </c>
      <c r="H7749">
        <f>IF('Peaker Keys'!$B$29&gt;0,MAX(0,MIN('Peaker Keys'!$B$10,B7749/'Peaker Keys'!$B$29)),0)</f>
        <v>0</v>
      </c>
      <c r="I7749">
        <f>MAX(0,MIN('Peaker Keys'!$B$10,C7749/'Peaker Keys'!$B$30))</f>
        <v>7.9998927763062441E-4</v>
      </c>
      <c r="J7749">
        <f>IF('Peaker Keys'!$B$31=1,H7749,I7749)</f>
        <v>0</v>
      </c>
    </row>
    <row r="7750" spans="1:10" x14ac:dyDescent="0.25">
      <c r="A7750">
        <v>7744</v>
      </c>
      <c r="B7750">
        <v>0</v>
      </c>
      <c r="C7750">
        <v>159.1</v>
      </c>
      <c r="D7750">
        <f>MOD(A7750-1+'Peaker Keys'!$B$7,'Peaker Keys'!$B$5)</f>
        <v>7767</v>
      </c>
      <c r="E7750">
        <f>INT(D7750/'Peaker Keys'!$B$6)+1</f>
        <v>324</v>
      </c>
      <c r="F7750">
        <f>MOD(D7750,'Peaker Keys'!$B$6)</f>
        <v>15</v>
      </c>
      <c r="G7750" t="str">
        <f>VLOOKUP(E7750,Clustering!$A$6:$B$370,2,FALSE)</f>
        <v>Summer</v>
      </c>
      <c r="H7750">
        <f>IF('Peaker Keys'!$B$29&gt;0,MAX(0,MIN('Peaker Keys'!$B$10,B7750/'Peaker Keys'!$B$29)),0)</f>
        <v>0</v>
      </c>
      <c r="I7750">
        <f>MAX(0,MIN('Peaker Keys'!$B$10,C7750/'Peaker Keys'!$B$30))</f>
        <v>1.3327570059793962E-3</v>
      </c>
      <c r="J7750">
        <f>IF('Peaker Keys'!$B$31=1,H7750,I7750)</f>
        <v>0</v>
      </c>
    </row>
    <row r="7751" spans="1:10" x14ac:dyDescent="0.25">
      <c r="A7751">
        <v>7745</v>
      </c>
      <c r="B7751">
        <v>0</v>
      </c>
      <c r="C7751">
        <v>159.1</v>
      </c>
      <c r="D7751">
        <f>MOD(A7751-1+'Peaker Keys'!$B$7,'Peaker Keys'!$B$5)</f>
        <v>7768</v>
      </c>
      <c r="E7751">
        <f>INT(D7751/'Peaker Keys'!$B$6)+1</f>
        <v>324</v>
      </c>
      <c r="F7751">
        <f>MOD(D7751,'Peaker Keys'!$B$6)</f>
        <v>16</v>
      </c>
      <c r="G7751" t="str">
        <f>VLOOKUP(E7751,Clustering!$A$6:$B$370,2,FALSE)</f>
        <v>Summer</v>
      </c>
      <c r="H7751">
        <f>IF('Peaker Keys'!$B$29&gt;0,MAX(0,MIN('Peaker Keys'!$B$10,B7751/'Peaker Keys'!$B$29)),0)</f>
        <v>0</v>
      </c>
      <c r="I7751">
        <f>MAX(0,MIN('Peaker Keys'!$B$10,C7751/'Peaker Keys'!$B$30))</f>
        <v>1.3327570059793962E-3</v>
      </c>
      <c r="J7751">
        <f>IF('Peaker Keys'!$B$31=1,H7751,I7751)</f>
        <v>0</v>
      </c>
    </row>
    <row r="7752" spans="1:10" x14ac:dyDescent="0.25">
      <c r="A7752">
        <v>7746</v>
      </c>
      <c r="B7752">
        <v>0</v>
      </c>
      <c r="C7752">
        <v>159.1</v>
      </c>
      <c r="D7752">
        <f>MOD(A7752-1+'Peaker Keys'!$B$7,'Peaker Keys'!$B$5)</f>
        <v>7769</v>
      </c>
      <c r="E7752">
        <f>INT(D7752/'Peaker Keys'!$B$6)+1</f>
        <v>324</v>
      </c>
      <c r="F7752">
        <f>MOD(D7752,'Peaker Keys'!$B$6)</f>
        <v>17</v>
      </c>
      <c r="G7752" t="str">
        <f>VLOOKUP(E7752,Clustering!$A$6:$B$370,2,FALSE)</f>
        <v>Summer</v>
      </c>
      <c r="H7752">
        <f>IF('Peaker Keys'!$B$29&gt;0,MAX(0,MIN('Peaker Keys'!$B$10,B7752/'Peaker Keys'!$B$29)),0)</f>
        <v>0</v>
      </c>
      <c r="I7752">
        <f>MAX(0,MIN('Peaker Keys'!$B$10,C7752/'Peaker Keys'!$B$30))</f>
        <v>1.3327570059793962E-3</v>
      </c>
      <c r="J7752">
        <f>IF('Peaker Keys'!$B$31=1,H7752,I7752)</f>
        <v>0</v>
      </c>
    </row>
    <row r="7753" spans="1:10" x14ac:dyDescent="0.25">
      <c r="A7753">
        <v>7747</v>
      </c>
      <c r="B7753">
        <v>0</v>
      </c>
      <c r="C7753">
        <v>159.1</v>
      </c>
      <c r="D7753">
        <f>MOD(A7753-1+'Peaker Keys'!$B$7,'Peaker Keys'!$B$5)</f>
        <v>7770</v>
      </c>
      <c r="E7753">
        <f>INT(D7753/'Peaker Keys'!$B$6)+1</f>
        <v>324</v>
      </c>
      <c r="F7753">
        <f>MOD(D7753,'Peaker Keys'!$B$6)</f>
        <v>18</v>
      </c>
      <c r="G7753" t="str">
        <f>VLOOKUP(E7753,Clustering!$A$6:$B$370,2,FALSE)</f>
        <v>Summer</v>
      </c>
      <c r="H7753">
        <f>IF('Peaker Keys'!$B$29&gt;0,MAX(0,MIN('Peaker Keys'!$B$10,B7753/'Peaker Keys'!$B$29)),0)</f>
        <v>0</v>
      </c>
      <c r="I7753">
        <f>MAX(0,MIN('Peaker Keys'!$B$10,C7753/'Peaker Keys'!$B$30))</f>
        <v>1.3327570059793962E-3</v>
      </c>
      <c r="J7753">
        <f>IF('Peaker Keys'!$B$31=1,H7753,I7753)</f>
        <v>0</v>
      </c>
    </row>
    <row r="7754" spans="1:10" x14ac:dyDescent="0.25">
      <c r="A7754">
        <v>7748</v>
      </c>
      <c r="B7754">
        <v>0</v>
      </c>
      <c r="C7754">
        <v>159.1</v>
      </c>
      <c r="D7754">
        <f>MOD(A7754-1+'Peaker Keys'!$B$7,'Peaker Keys'!$B$5)</f>
        <v>7771</v>
      </c>
      <c r="E7754">
        <f>INT(D7754/'Peaker Keys'!$B$6)+1</f>
        <v>324</v>
      </c>
      <c r="F7754">
        <f>MOD(D7754,'Peaker Keys'!$B$6)</f>
        <v>19</v>
      </c>
      <c r="G7754" t="str">
        <f>VLOOKUP(E7754,Clustering!$A$6:$B$370,2,FALSE)</f>
        <v>Summer</v>
      </c>
      <c r="H7754">
        <f>IF('Peaker Keys'!$B$29&gt;0,MAX(0,MIN('Peaker Keys'!$B$10,B7754/'Peaker Keys'!$B$29)),0)</f>
        <v>0</v>
      </c>
      <c r="I7754">
        <f>MAX(0,MIN('Peaker Keys'!$B$10,C7754/'Peaker Keys'!$B$30))</f>
        <v>1.3327570059793962E-3</v>
      </c>
      <c r="J7754">
        <f>IF('Peaker Keys'!$B$31=1,H7754,I7754)</f>
        <v>0</v>
      </c>
    </row>
    <row r="7755" spans="1:10" x14ac:dyDescent="0.25">
      <c r="A7755">
        <v>7749</v>
      </c>
      <c r="B7755">
        <v>0</v>
      </c>
      <c r="C7755">
        <v>159.1</v>
      </c>
      <c r="D7755">
        <f>MOD(A7755-1+'Peaker Keys'!$B$7,'Peaker Keys'!$B$5)</f>
        <v>7772</v>
      </c>
      <c r="E7755">
        <f>INT(D7755/'Peaker Keys'!$B$6)+1</f>
        <v>324</v>
      </c>
      <c r="F7755">
        <f>MOD(D7755,'Peaker Keys'!$B$6)</f>
        <v>20</v>
      </c>
      <c r="G7755" t="str">
        <f>VLOOKUP(E7755,Clustering!$A$6:$B$370,2,FALSE)</f>
        <v>Summer</v>
      </c>
      <c r="H7755">
        <f>IF('Peaker Keys'!$B$29&gt;0,MAX(0,MIN('Peaker Keys'!$B$10,B7755/'Peaker Keys'!$B$29)),0)</f>
        <v>0</v>
      </c>
      <c r="I7755">
        <f>MAX(0,MIN('Peaker Keys'!$B$10,C7755/'Peaker Keys'!$B$30))</f>
        <v>1.3327570059793962E-3</v>
      </c>
      <c r="J7755">
        <f>IF('Peaker Keys'!$B$31=1,H7755,I7755)</f>
        <v>0</v>
      </c>
    </row>
    <row r="7756" spans="1:10" x14ac:dyDescent="0.25">
      <c r="A7756">
        <v>7750</v>
      </c>
      <c r="B7756">
        <v>0</v>
      </c>
      <c r="C7756">
        <v>159.1</v>
      </c>
      <c r="D7756">
        <f>MOD(A7756-1+'Peaker Keys'!$B$7,'Peaker Keys'!$B$5)</f>
        <v>7773</v>
      </c>
      <c r="E7756">
        <f>INT(D7756/'Peaker Keys'!$B$6)+1</f>
        <v>324</v>
      </c>
      <c r="F7756">
        <f>MOD(D7756,'Peaker Keys'!$B$6)</f>
        <v>21</v>
      </c>
      <c r="G7756" t="str">
        <f>VLOOKUP(E7756,Clustering!$A$6:$B$370,2,FALSE)</f>
        <v>Summer</v>
      </c>
      <c r="H7756">
        <f>IF('Peaker Keys'!$B$29&gt;0,MAX(0,MIN('Peaker Keys'!$B$10,B7756/'Peaker Keys'!$B$29)),0)</f>
        <v>0</v>
      </c>
      <c r="I7756">
        <f>MAX(0,MIN('Peaker Keys'!$B$10,C7756/'Peaker Keys'!$B$30))</f>
        <v>1.3327570059793962E-3</v>
      </c>
      <c r="J7756">
        <f>IF('Peaker Keys'!$B$31=1,H7756,I7756)</f>
        <v>0</v>
      </c>
    </row>
    <row r="7757" spans="1:10" x14ac:dyDescent="0.25">
      <c r="A7757">
        <v>7751</v>
      </c>
      <c r="B7757">
        <v>0</v>
      </c>
      <c r="C7757">
        <v>159.1</v>
      </c>
      <c r="D7757">
        <f>MOD(A7757-1+'Peaker Keys'!$B$7,'Peaker Keys'!$B$5)</f>
        <v>7774</v>
      </c>
      <c r="E7757">
        <f>INT(D7757/'Peaker Keys'!$B$6)+1</f>
        <v>324</v>
      </c>
      <c r="F7757">
        <f>MOD(D7757,'Peaker Keys'!$B$6)</f>
        <v>22</v>
      </c>
      <c r="G7757" t="str">
        <f>VLOOKUP(E7757,Clustering!$A$6:$B$370,2,FALSE)</f>
        <v>Summer</v>
      </c>
      <c r="H7757">
        <f>IF('Peaker Keys'!$B$29&gt;0,MAX(0,MIN('Peaker Keys'!$B$10,B7757/'Peaker Keys'!$B$29)),0)</f>
        <v>0</v>
      </c>
      <c r="I7757">
        <f>MAX(0,MIN('Peaker Keys'!$B$10,C7757/'Peaker Keys'!$B$30))</f>
        <v>1.3327570059793962E-3</v>
      </c>
      <c r="J7757">
        <f>IF('Peaker Keys'!$B$31=1,H7757,I7757)</f>
        <v>0</v>
      </c>
    </row>
    <row r="7758" spans="1:10" x14ac:dyDescent="0.25">
      <c r="A7758">
        <v>7752</v>
      </c>
      <c r="B7758">
        <v>0</v>
      </c>
      <c r="C7758">
        <v>159.1</v>
      </c>
      <c r="D7758">
        <f>MOD(A7758-1+'Peaker Keys'!$B$7,'Peaker Keys'!$B$5)</f>
        <v>7775</v>
      </c>
      <c r="E7758">
        <f>INT(D7758/'Peaker Keys'!$B$6)+1</f>
        <v>324</v>
      </c>
      <c r="F7758">
        <f>MOD(D7758,'Peaker Keys'!$B$6)</f>
        <v>23</v>
      </c>
      <c r="G7758" t="str">
        <f>VLOOKUP(E7758,Clustering!$A$6:$B$370,2,FALSE)</f>
        <v>Summer</v>
      </c>
      <c r="H7758">
        <f>IF('Peaker Keys'!$B$29&gt;0,MAX(0,MIN('Peaker Keys'!$B$10,B7758/'Peaker Keys'!$B$29)),0)</f>
        <v>0</v>
      </c>
      <c r="I7758">
        <f>MAX(0,MIN('Peaker Keys'!$B$10,C7758/'Peaker Keys'!$B$30))</f>
        <v>1.3327570059793962E-3</v>
      </c>
      <c r="J7758">
        <f>IF('Peaker Keys'!$B$31=1,H7758,I7758)</f>
        <v>0</v>
      </c>
    </row>
    <row r="7759" spans="1:10" x14ac:dyDescent="0.25">
      <c r="A7759">
        <v>7753</v>
      </c>
      <c r="B7759">
        <v>0</v>
      </c>
      <c r="C7759">
        <v>95.5</v>
      </c>
      <c r="D7759">
        <f>MOD(A7759-1+'Peaker Keys'!$B$7,'Peaker Keys'!$B$5)</f>
        <v>7776</v>
      </c>
      <c r="E7759">
        <f>INT(D7759/'Peaker Keys'!$B$6)+1</f>
        <v>325</v>
      </c>
      <c r="F7759">
        <f>MOD(D7759,'Peaker Keys'!$B$6)</f>
        <v>0</v>
      </c>
      <c r="G7759" t="str">
        <f>VLOOKUP(E7759,Clustering!$A$6:$B$370,2,FALSE)</f>
        <v>Summer</v>
      </c>
      <c r="H7759">
        <f>IF('Peaker Keys'!$B$29&gt;0,MAX(0,MIN('Peaker Keys'!$B$10,B7759/'Peaker Keys'!$B$29)),0)</f>
        <v>0</v>
      </c>
      <c r="I7759">
        <f>MAX(0,MIN('Peaker Keys'!$B$10,C7759/'Peaker Keys'!$B$30))</f>
        <v>7.9998927763062441E-4</v>
      </c>
      <c r="J7759">
        <f>IF('Peaker Keys'!$B$31=1,H7759,I7759)</f>
        <v>0</v>
      </c>
    </row>
    <row r="7760" spans="1:10" x14ac:dyDescent="0.25">
      <c r="A7760">
        <v>7754</v>
      </c>
      <c r="B7760">
        <v>0</v>
      </c>
      <c r="C7760">
        <v>95.5</v>
      </c>
      <c r="D7760">
        <f>MOD(A7760-1+'Peaker Keys'!$B$7,'Peaker Keys'!$B$5)</f>
        <v>7777</v>
      </c>
      <c r="E7760">
        <f>INT(D7760/'Peaker Keys'!$B$6)+1</f>
        <v>325</v>
      </c>
      <c r="F7760">
        <f>MOD(D7760,'Peaker Keys'!$B$6)</f>
        <v>1</v>
      </c>
      <c r="G7760" t="str">
        <f>VLOOKUP(E7760,Clustering!$A$6:$B$370,2,FALSE)</f>
        <v>Summer</v>
      </c>
      <c r="H7760">
        <f>IF('Peaker Keys'!$B$29&gt;0,MAX(0,MIN('Peaker Keys'!$B$10,B7760/'Peaker Keys'!$B$29)),0)</f>
        <v>0</v>
      </c>
      <c r="I7760">
        <f>MAX(0,MIN('Peaker Keys'!$B$10,C7760/'Peaker Keys'!$B$30))</f>
        <v>7.9998927763062441E-4</v>
      </c>
      <c r="J7760">
        <f>IF('Peaker Keys'!$B$31=1,H7760,I7760)</f>
        <v>0</v>
      </c>
    </row>
    <row r="7761" spans="1:10" x14ac:dyDescent="0.25">
      <c r="A7761">
        <v>7755</v>
      </c>
      <c r="B7761">
        <v>0</v>
      </c>
      <c r="C7761">
        <v>95.5</v>
      </c>
      <c r="D7761">
        <f>MOD(A7761-1+'Peaker Keys'!$B$7,'Peaker Keys'!$B$5)</f>
        <v>7778</v>
      </c>
      <c r="E7761">
        <f>INT(D7761/'Peaker Keys'!$B$6)+1</f>
        <v>325</v>
      </c>
      <c r="F7761">
        <f>MOD(D7761,'Peaker Keys'!$B$6)</f>
        <v>2</v>
      </c>
      <c r="G7761" t="str">
        <f>VLOOKUP(E7761,Clustering!$A$6:$B$370,2,FALSE)</f>
        <v>Summer</v>
      </c>
      <c r="H7761">
        <f>IF('Peaker Keys'!$B$29&gt;0,MAX(0,MIN('Peaker Keys'!$B$10,B7761/'Peaker Keys'!$B$29)),0)</f>
        <v>0</v>
      </c>
      <c r="I7761">
        <f>MAX(0,MIN('Peaker Keys'!$B$10,C7761/'Peaker Keys'!$B$30))</f>
        <v>7.9998927763062441E-4</v>
      </c>
      <c r="J7761">
        <f>IF('Peaker Keys'!$B$31=1,H7761,I7761)</f>
        <v>0</v>
      </c>
    </row>
    <row r="7762" spans="1:10" x14ac:dyDescent="0.25">
      <c r="A7762">
        <v>7756</v>
      </c>
      <c r="B7762">
        <v>0</v>
      </c>
      <c r="C7762">
        <v>95.5</v>
      </c>
      <c r="D7762">
        <f>MOD(A7762-1+'Peaker Keys'!$B$7,'Peaker Keys'!$B$5)</f>
        <v>7779</v>
      </c>
      <c r="E7762">
        <f>INT(D7762/'Peaker Keys'!$B$6)+1</f>
        <v>325</v>
      </c>
      <c r="F7762">
        <f>MOD(D7762,'Peaker Keys'!$B$6)</f>
        <v>3</v>
      </c>
      <c r="G7762" t="str">
        <f>VLOOKUP(E7762,Clustering!$A$6:$B$370,2,FALSE)</f>
        <v>Summer</v>
      </c>
      <c r="H7762">
        <f>IF('Peaker Keys'!$B$29&gt;0,MAX(0,MIN('Peaker Keys'!$B$10,B7762/'Peaker Keys'!$B$29)),0)</f>
        <v>0</v>
      </c>
      <c r="I7762">
        <f>MAX(0,MIN('Peaker Keys'!$B$10,C7762/'Peaker Keys'!$B$30))</f>
        <v>7.9998927763062441E-4</v>
      </c>
      <c r="J7762">
        <f>IF('Peaker Keys'!$B$31=1,H7762,I7762)</f>
        <v>0</v>
      </c>
    </row>
    <row r="7763" spans="1:10" x14ac:dyDescent="0.25">
      <c r="A7763">
        <v>7757</v>
      </c>
      <c r="B7763">
        <v>0</v>
      </c>
      <c r="C7763">
        <v>95.5</v>
      </c>
      <c r="D7763">
        <f>MOD(A7763-1+'Peaker Keys'!$B$7,'Peaker Keys'!$B$5)</f>
        <v>7780</v>
      </c>
      <c r="E7763">
        <f>INT(D7763/'Peaker Keys'!$B$6)+1</f>
        <v>325</v>
      </c>
      <c r="F7763">
        <f>MOD(D7763,'Peaker Keys'!$B$6)</f>
        <v>4</v>
      </c>
      <c r="G7763" t="str">
        <f>VLOOKUP(E7763,Clustering!$A$6:$B$370,2,FALSE)</f>
        <v>Summer</v>
      </c>
      <c r="H7763">
        <f>IF('Peaker Keys'!$B$29&gt;0,MAX(0,MIN('Peaker Keys'!$B$10,B7763/'Peaker Keys'!$B$29)),0)</f>
        <v>0</v>
      </c>
      <c r="I7763">
        <f>MAX(0,MIN('Peaker Keys'!$B$10,C7763/'Peaker Keys'!$B$30))</f>
        <v>7.9998927763062441E-4</v>
      </c>
      <c r="J7763">
        <f>IF('Peaker Keys'!$B$31=1,H7763,I7763)</f>
        <v>0</v>
      </c>
    </row>
    <row r="7764" spans="1:10" x14ac:dyDescent="0.25">
      <c r="A7764">
        <v>7758</v>
      </c>
      <c r="B7764">
        <v>0</v>
      </c>
      <c r="C7764">
        <v>95.5</v>
      </c>
      <c r="D7764">
        <f>MOD(A7764-1+'Peaker Keys'!$B$7,'Peaker Keys'!$B$5)</f>
        <v>7781</v>
      </c>
      <c r="E7764">
        <f>INT(D7764/'Peaker Keys'!$B$6)+1</f>
        <v>325</v>
      </c>
      <c r="F7764">
        <f>MOD(D7764,'Peaker Keys'!$B$6)</f>
        <v>5</v>
      </c>
      <c r="G7764" t="str">
        <f>VLOOKUP(E7764,Clustering!$A$6:$B$370,2,FALSE)</f>
        <v>Summer</v>
      </c>
      <c r="H7764">
        <f>IF('Peaker Keys'!$B$29&gt;0,MAX(0,MIN('Peaker Keys'!$B$10,B7764/'Peaker Keys'!$B$29)),0)</f>
        <v>0</v>
      </c>
      <c r="I7764">
        <f>MAX(0,MIN('Peaker Keys'!$B$10,C7764/'Peaker Keys'!$B$30))</f>
        <v>7.9998927763062441E-4</v>
      </c>
      <c r="J7764">
        <f>IF('Peaker Keys'!$B$31=1,H7764,I7764)</f>
        <v>0</v>
      </c>
    </row>
    <row r="7765" spans="1:10" x14ac:dyDescent="0.25">
      <c r="A7765">
        <v>7759</v>
      </c>
      <c r="B7765">
        <v>0</v>
      </c>
      <c r="C7765">
        <v>95.5</v>
      </c>
      <c r="D7765">
        <f>MOD(A7765-1+'Peaker Keys'!$B$7,'Peaker Keys'!$B$5)</f>
        <v>7782</v>
      </c>
      <c r="E7765">
        <f>INT(D7765/'Peaker Keys'!$B$6)+1</f>
        <v>325</v>
      </c>
      <c r="F7765">
        <f>MOD(D7765,'Peaker Keys'!$B$6)</f>
        <v>6</v>
      </c>
      <c r="G7765" t="str">
        <f>VLOOKUP(E7765,Clustering!$A$6:$B$370,2,FALSE)</f>
        <v>Summer</v>
      </c>
      <c r="H7765">
        <f>IF('Peaker Keys'!$B$29&gt;0,MAX(0,MIN('Peaker Keys'!$B$10,B7765/'Peaker Keys'!$B$29)),0)</f>
        <v>0</v>
      </c>
      <c r="I7765">
        <f>MAX(0,MIN('Peaker Keys'!$B$10,C7765/'Peaker Keys'!$B$30))</f>
        <v>7.9998927763062441E-4</v>
      </c>
      <c r="J7765">
        <f>IF('Peaker Keys'!$B$31=1,H7765,I7765)</f>
        <v>0</v>
      </c>
    </row>
    <row r="7766" spans="1:10" x14ac:dyDescent="0.25">
      <c r="A7766">
        <v>7760</v>
      </c>
      <c r="B7766">
        <v>0</v>
      </c>
      <c r="C7766">
        <v>95.5</v>
      </c>
      <c r="D7766">
        <f>MOD(A7766-1+'Peaker Keys'!$B$7,'Peaker Keys'!$B$5)</f>
        <v>7783</v>
      </c>
      <c r="E7766">
        <f>INT(D7766/'Peaker Keys'!$B$6)+1</f>
        <v>325</v>
      </c>
      <c r="F7766">
        <f>MOD(D7766,'Peaker Keys'!$B$6)</f>
        <v>7</v>
      </c>
      <c r="G7766" t="str">
        <f>VLOOKUP(E7766,Clustering!$A$6:$B$370,2,FALSE)</f>
        <v>Summer</v>
      </c>
      <c r="H7766">
        <f>IF('Peaker Keys'!$B$29&gt;0,MAX(0,MIN('Peaker Keys'!$B$10,B7766/'Peaker Keys'!$B$29)),0)</f>
        <v>0</v>
      </c>
      <c r="I7766">
        <f>MAX(0,MIN('Peaker Keys'!$B$10,C7766/'Peaker Keys'!$B$30))</f>
        <v>7.9998927763062441E-4</v>
      </c>
      <c r="J7766">
        <f>IF('Peaker Keys'!$B$31=1,H7766,I7766)</f>
        <v>0</v>
      </c>
    </row>
    <row r="7767" spans="1:10" x14ac:dyDescent="0.25">
      <c r="A7767">
        <v>7761</v>
      </c>
      <c r="B7767">
        <v>0</v>
      </c>
      <c r="C7767">
        <v>95.5</v>
      </c>
      <c r="D7767">
        <f>MOD(A7767-1+'Peaker Keys'!$B$7,'Peaker Keys'!$B$5)</f>
        <v>7784</v>
      </c>
      <c r="E7767">
        <f>INT(D7767/'Peaker Keys'!$B$6)+1</f>
        <v>325</v>
      </c>
      <c r="F7767">
        <f>MOD(D7767,'Peaker Keys'!$B$6)</f>
        <v>8</v>
      </c>
      <c r="G7767" t="str">
        <f>VLOOKUP(E7767,Clustering!$A$6:$B$370,2,FALSE)</f>
        <v>Summer</v>
      </c>
      <c r="H7767">
        <f>IF('Peaker Keys'!$B$29&gt;0,MAX(0,MIN('Peaker Keys'!$B$10,B7767/'Peaker Keys'!$B$29)),0)</f>
        <v>0</v>
      </c>
      <c r="I7767">
        <f>MAX(0,MIN('Peaker Keys'!$B$10,C7767/'Peaker Keys'!$B$30))</f>
        <v>7.9998927763062441E-4</v>
      </c>
      <c r="J7767">
        <f>IF('Peaker Keys'!$B$31=1,H7767,I7767)</f>
        <v>0</v>
      </c>
    </row>
    <row r="7768" spans="1:10" x14ac:dyDescent="0.25">
      <c r="A7768">
        <v>7762</v>
      </c>
      <c r="B7768">
        <v>0</v>
      </c>
      <c r="C7768">
        <v>95.5</v>
      </c>
      <c r="D7768">
        <f>MOD(A7768-1+'Peaker Keys'!$B$7,'Peaker Keys'!$B$5)</f>
        <v>7785</v>
      </c>
      <c r="E7768">
        <f>INT(D7768/'Peaker Keys'!$B$6)+1</f>
        <v>325</v>
      </c>
      <c r="F7768">
        <f>MOD(D7768,'Peaker Keys'!$B$6)</f>
        <v>9</v>
      </c>
      <c r="G7768" t="str">
        <f>VLOOKUP(E7768,Clustering!$A$6:$B$370,2,FALSE)</f>
        <v>Summer</v>
      </c>
      <c r="H7768">
        <f>IF('Peaker Keys'!$B$29&gt;0,MAX(0,MIN('Peaker Keys'!$B$10,B7768/'Peaker Keys'!$B$29)),0)</f>
        <v>0</v>
      </c>
      <c r="I7768">
        <f>MAX(0,MIN('Peaker Keys'!$B$10,C7768/'Peaker Keys'!$B$30))</f>
        <v>7.9998927763062441E-4</v>
      </c>
      <c r="J7768">
        <f>IF('Peaker Keys'!$B$31=1,H7768,I7768)</f>
        <v>0</v>
      </c>
    </row>
    <row r="7769" spans="1:10" x14ac:dyDescent="0.25">
      <c r="A7769">
        <v>7763</v>
      </c>
      <c r="B7769">
        <v>0</v>
      </c>
      <c r="C7769">
        <v>95.5</v>
      </c>
      <c r="D7769">
        <f>MOD(A7769-1+'Peaker Keys'!$B$7,'Peaker Keys'!$B$5)</f>
        <v>7786</v>
      </c>
      <c r="E7769">
        <f>INT(D7769/'Peaker Keys'!$B$6)+1</f>
        <v>325</v>
      </c>
      <c r="F7769">
        <f>MOD(D7769,'Peaker Keys'!$B$6)</f>
        <v>10</v>
      </c>
      <c r="G7769" t="str">
        <f>VLOOKUP(E7769,Clustering!$A$6:$B$370,2,FALSE)</f>
        <v>Summer</v>
      </c>
      <c r="H7769">
        <f>IF('Peaker Keys'!$B$29&gt;0,MAX(0,MIN('Peaker Keys'!$B$10,B7769/'Peaker Keys'!$B$29)),0)</f>
        <v>0</v>
      </c>
      <c r="I7769">
        <f>MAX(0,MIN('Peaker Keys'!$B$10,C7769/'Peaker Keys'!$B$30))</f>
        <v>7.9998927763062441E-4</v>
      </c>
      <c r="J7769">
        <f>IF('Peaker Keys'!$B$31=1,H7769,I7769)</f>
        <v>0</v>
      </c>
    </row>
    <row r="7770" spans="1:10" x14ac:dyDescent="0.25">
      <c r="A7770">
        <v>7764</v>
      </c>
      <c r="B7770">
        <v>0</v>
      </c>
      <c r="C7770">
        <v>95.5</v>
      </c>
      <c r="D7770">
        <f>MOD(A7770-1+'Peaker Keys'!$B$7,'Peaker Keys'!$B$5)</f>
        <v>7787</v>
      </c>
      <c r="E7770">
        <f>INT(D7770/'Peaker Keys'!$B$6)+1</f>
        <v>325</v>
      </c>
      <c r="F7770">
        <f>MOD(D7770,'Peaker Keys'!$B$6)</f>
        <v>11</v>
      </c>
      <c r="G7770" t="str">
        <f>VLOOKUP(E7770,Clustering!$A$6:$B$370,2,FALSE)</f>
        <v>Summer</v>
      </c>
      <c r="H7770">
        <f>IF('Peaker Keys'!$B$29&gt;0,MAX(0,MIN('Peaker Keys'!$B$10,B7770/'Peaker Keys'!$B$29)),0)</f>
        <v>0</v>
      </c>
      <c r="I7770">
        <f>MAX(0,MIN('Peaker Keys'!$B$10,C7770/'Peaker Keys'!$B$30))</f>
        <v>7.9998927763062441E-4</v>
      </c>
      <c r="J7770">
        <f>IF('Peaker Keys'!$B$31=1,H7770,I7770)</f>
        <v>0</v>
      </c>
    </row>
    <row r="7771" spans="1:10" x14ac:dyDescent="0.25">
      <c r="A7771">
        <v>7765</v>
      </c>
      <c r="B7771">
        <v>0</v>
      </c>
      <c r="C7771">
        <v>127.1</v>
      </c>
      <c r="D7771">
        <f>MOD(A7771-1+'Peaker Keys'!$B$7,'Peaker Keys'!$B$5)</f>
        <v>7788</v>
      </c>
      <c r="E7771">
        <f>INT(D7771/'Peaker Keys'!$B$6)+1</f>
        <v>325</v>
      </c>
      <c r="F7771">
        <f>MOD(D7771,'Peaker Keys'!$B$6)</f>
        <v>12</v>
      </c>
      <c r="G7771" t="str">
        <f>VLOOKUP(E7771,Clustering!$A$6:$B$370,2,FALSE)</f>
        <v>Summer</v>
      </c>
      <c r="H7771">
        <f>IF('Peaker Keys'!$B$29&gt;0,MAX(0,MIN('Peaker Keys'!$B$10,B7771/'Peaker Keys'!$B$29)),0)</f>
        <v>0</v>
      </c>
      <c r="I7771">
        <f>MAX(0,MIN('Peaker Keys'!$B$10,C7771/'Peaker Keys'!$B$30))</f>
        <v>1.0646977715900771E-3</v>
      </c>
      <c r="J7771">
        <f>IF('Peaker Keys'!$B$31=1,H7771,I7771)</f>
        <v>0</v>
      </c>
    </row>
    <row r="7772" spans="1:10" x14ac:dyDescent="0.25">
      <c r="A7772">
        <v>7766</v>
      </c>
      <c r="B7772">
        <v>0</v>
      </c>
      <c r="C7772">
        <v>123.3</v>
      </c>
      <c r="D7772">
        <f>MOD(A7772-1+'Peaker Keys'!$B$7,'Peaker Keys'!$B$5)</f>
        <v>7789</v>
      </c>
      <c r="E7772">
        <f>INT(D7772/'Peaker Keys'!$B$6)+1</f>
        <v>325</v>
      </c>
      <c r="F7772">
        <f>MOD(D7772,'Peaker Keys'!$B$6)</f>
        <v>13</v>
      </c>
      <c r="G7772" t="str">
        <f>VLOOKUP(E7772,Clustering!$A$6:$B$370,2,FALSE)</f>
        <v>Summer</v>
      </c>
      <c r="H7772">
        <f>IF('Peaker Keys'!$B$29&gt;0,MAX(0,MIN('Peaker Keys'!$B$10,B7772/'Peaker Keys'!$B$29)),0)</f>
        <v>0</v>
      </c>
      <c r="I7772">
        <f>MAX(0,MIN('Peaker Keys'!$B$10,C7772/'Peaker Keys'!$B$30))</f>
        <v>1.0328657375063455E-3</v>
      </c>
      <c r="J7772">
        <f>IF('Peaker Keys'!$B$31=1,H7772,I7772)</f>
        <v>0</v>
      </c>
    </row>
    <row r="7773" spans="1:10" x14ac:dyDescent="0.25">
      <c r="A7773">
        <v>7767</v>
      </c>
      <c r="B7773">
        <v>0</v>
      </c>
      <c r="C7773">
        <v>151</v>
      </c>
      <c r="D7773">
        <f>MOD(A7773-1+'Peaker Keys'!$B$7,'Peaker Keys'!$B$5)</f>
        <v>7790</v>
      </c>
      <c r="E7773">
        <f>INT(D7773/'Peaker Keys'!$B$6)+1</f>
        <v>325</v>
      </c>
      <c r="F7773">
        <f>MOD(D7773,'Peaker Keys'!$B$6)</f>
        <v>14</v>
      </c>
      <c r="G7773" t="str">
        <f>VLOOKUP(E7773,Clustering!$A$6:$B$370,2,FALSE)</f>
        <v>Summer</v>
      </c>
      <c r="H7773">
        <f>IF('Peaker Keys'!$B$29&gt;0,MAX(0,MIN('Peaker Keys'!$B$10,B7773/'Peaker Keys'!$B$29)),0)</f>
        <v>0</v>
      </c>
      <c r="I7773">
        <f>MAX(0,MIN('Peaker Keys'!$B$10,C7773/'Peaker Keys'!$B$30))</f>
        <v>1.2649045122745998E-3</v>
      </c>
      <c r="J7773">
        <f>IF('Peaker Keys'!$B$31=1,H7773,I7773)</f>
        <v>0</v>
      </c>
    </row>
    <row r="7774" spans="1:10" x14ac:dyDescent="0.25">
      <c r="A7774">
        <v>7768</v>
      </c>
      <c r="B7774">
        <v>0</v>
      </c>
      <c r="C7774">
        <v>159.1</v>
      </c>
      <c r="D7774">
        <f>MOD(A7774-1+'Peaker Keys'!$B$7,'Peaker Keys'!$B$5)</f>
        <v>7791</v>
      </c>
      <c r="E7774">
        <f>INT(D7774/'Peaker Keys'!$B$6)+1</f>
        <v>325</v>
      </c>
      <c r="F7774">
        <f>MOD(D7774,'Peaker Keys'!$B$6)</f>
        <v>15</v>
      </c>
      <c r="G7774" t="str">
        <f>VLOOKUP(E7774,Clustering!$A$6:$B$370,2,FALSE)</f>
        <v>Summer</v>
      </c>
      <c r="H7774">
        <f>IF('Peaker Keys'!$B$29&gt;0,MAX(0,MIN('Peaker Keys'!$B$10,B7774/'Peaker Keys'!$B$29)),0)</f>
        <v>0</v>
      </c>
      <c r="I7774">
        <f>MAX(0,MIN('Peaker Keys'!$B$10,C7774/'Peaker Keys'!$B$30))</f>
        <v>1.3327570059793962E-3</v>
      </c>
      <c r="J7774">
        <f>IF('Peaker Keys'!$B$31=1,H7774,I7774)</f>
        <v>0</v>
      </c>
    </row>
    <row r="7775" spans="1:10" x14ac:dyDescent="0.25">
      <c r="A7775">
        <v>7769</v>
      </c>
      <c r="B7775">
        <v>0</v>
      </c>
      <c r="C7775">
        <v>190.9</v>
      </c>
      <c r="D7775">
        <f>MOD(A7775-1+'Peaker Keys'!$B$7,'Peaker Keys'!$B$5)</f>
        <v>7792</v>
      </c>
      <c r="E7775">
        <f>INT(D7775/'Peaker Keys'!$B$6)+1</f>
        <v>325</v>
      </c>
      <c r="F7775">
        <f>MOD(D7775,'Peaker Keys'!$B$6)</f>
        <v>16</v>
      </c>
      <c r="G7775" t="str">
        <f>VLOOKUP(E7775,Clustering!$A$6:$B$370,2,FALSE)</f>
        <v>Summer</v>
      </c>
      <c r="H7775">
        <f>IF('Peaker Keys'!$B$29&gt;0,MAX(0,MIN('Peaker Keys'!$B$10,B7775/'Peaker Keys'!$B$29)),0)</f>
        <v>0</v>
      </c>
      <c r="I7775">
        <f>MAX(0,MIN('Peaker Keys'!$B$10,C7775/'Peaker Keys'!$B$30))</f>
        <v>1.5991408701537821E-3</v>
      </c>
      <c r="J7775">
        <f>IF('Peaker Keys'!$B$31=1,H7775,I7775)</f>
        <v>0</v>
      </c>
    </row>
    <row r="7776" spans="1:10" x14ac:dyDescent="0.25">
      <c r="A7776">
        <v>7770</v>
      </c>
      <c r="B7776">
        <v>0</v>
      </c>
      <c r="C7776">
        <v>1908.5</v>
      </c>
      <c r="D7776">
        <f>MOD(A7776-1+'Peaker Keys'!$B$7,'Peaker Keys'!$B$5)</f>
        <v>7793</v>
      </c>
      <c r="E7776">
        <f>INT(D7776/'Peaker Keys'!$B$6)+1</f>
        <v>325</v>
      </c>
      <c r="F7776">
        <f>MOD(D7776,'Peaker Keys'!$B$6)</f>
        <v>17</v>
      </c>
      <c r="G7776" t="str">
        <f>VLOOKUP(E7776,Clustering!$A$6:$B$370,2,FALSE)</f>
        <v>Summer</v>
      </c>
      <c r="H7776">
        <f>IF('Peaker Keys'!$B$29&gt;0,MAX(0,MIN('Peaker Keys'!$B$10,B7776/'Peaker Keys'!$B$29)),0)</f>
        <v>0</v>
      </c>
      <c r="I7776">
        <f>MAX(0,MIN('Peaker Keys'!$B$10,C7776/'Peaker Keys'!$B$30))</f>
        <v>1.598722027600049E-2</v>
      </c>
      <c r="J7776">
        <f>IF('Peaker Keys'!$B$31=1,H7776,I7776)</f>
        <v>0</v>
      </c>
    </row>
    <row r="7777" spans="1:10" x14ac:dyDescent="0.25">
      <c r="A7777">
        <v>7771</v>
      </c>
      <c r="B7777">
        <v>0</v>
      </c>
      <c r="C7777">
        <v>6263.3</v>
      </c>
      <c r="D7777">
        <f>MOD(A7777-1+'Peaker Keys'!$B$7,'Peaker Keys'!$B$5)</f>
        <v>7794</v>
      </c>
      <c r="E7777">
        <f>INT(D7777/'Peaker Keys'!$B$6)+1</f>
        <v>325</v>
      </c>
      <c r="F7777">
        <f>MOD(D7777,'Peaker Keys'!$B$6)</f>
        <v>18</v>
      </c>
      <c r="G7777" t="str">
        <f>VLOOKUP(E7777,Clustering!$A$6:$B$370,2,FALSE)</f>
        <v>Summer</v>
      </c>
      <c r="H7777">
        <f>IF('Peaker Keys'!$B$29&gt;0,MAX(0,MIN('Peaker Keys'!$B$10,B7777/'Peaker Keys'!$B$29)),0)</f>
        <v>0</v>
      </c>
      <c r="I7777">
        <f>MAX(0,MIN('Peaker Keys'!$B$10,C7777/'Peaker Keys'!$B$30))</f>
        <v>5.2466731335956959E-2</v>
      </c>
      <c r="J7777">
        <f>IF('Peaker Keys'!$B$31=1,H7777,I7777)</f>
        <v>0</v>
      </c>
    </row>
    <row r="7778" spans="1:10" x14ac:dyDescent="0.25">
      <c r="A7778">
        <v>7772</v>
      </c>
      <c r="B7778">
        <v>0</v>
      </c>
      <c r="C7778">
        <v>3670</v>
      </c>
      <c r="D7778">
        <f>MOD(A7778-1+'Peaker Keys'!$B$7,'Peaker Keys'!$B$5)</f>
        <v>7795</v>
      </c>
      <c r="E7778">
        <f>INT(D7778/'Peaker Keys'!$B$6)+1</f>
        <v>325</v>
      </c>
      <c r="F7778">
        <f>MOD(D7778,'Peaker Keys'!$B$6)</f>
        <v>19</v>
      </c>
      <c r="G7778" t="str">
        <f>VLOOKUP(E7778,Clustering!$A$6:$B$370,2,FALSE)</f>
        <v>Summer</v>
      </c>
      <c r="H7778">
        <f>IF('Peaker Keys'!$B$29&gt;0,MAX(0,MIN('Peaker Keys'!$B$10,B7778/'Peaker Keys'!$B$29)),0)</f>
        <v>0</v>
      </c>
      <c r="I7778">
        <f>MAX(0,MIN('Peaker Keys'!$B$10,C7778/'Peaker Keys'!$B$30))</f>
        <v>3.0743043444025044E-2</v>
      </c>
      <c r="J7778">
        <f>IF('Peaker Keys'!$B$31=1,H7778,I7778)</f>
        <v>0</v>
      </c>
    </row>
    <row r="7779" spans="1:10" x14ac:dyDescent="0.25">
      <c r="A7779">
        <v>7773</v>
      </c>
      <c r="B7779">
        <v>0</v>
      </c>
      <c r="C7779">
        <v>2758.3</v>
      </c>
      <c r="D7779">
        <f>MOD(A7779-1+'Peaker Keys'!$B$7,'Peaker Keys'!$B$5)</f>
        <v>7796</v>
      </c>
      <c r="E7779">
        <f>INT(D7779/'Peaker Keys'!$B$6)+1</f>
        <v>325</v>
      </c>
      <c r="F7779">
        <f>MOD(D7779,'Peaker Keys'!$B$6)</f>
        <v>20</v>
      </c>
      <c r="G7779" t="str">
        <f>VLOOKUP(E7779,Clustering!$A$6:$B$370,2,FALSE)</f>
        <v>Summer</v>
      </c>
      <c r="H7779">
        <f>IF('Peaker Keys'!$B$29&gt;0,MAX(0,MIN('Peaker Keys'!$B$10,B7779/'Peaker Keys'!$B$29)),0)</f>
        <v>0</v>
      </c>
      <c r="I7779">
        <f>MAX(0,MIN('Peaker Keys'!$B$10,C7779/'Peaker Keys'!$B$30))</f>
        <v>2.3105868319251849E-2</v>
      </c>
      <c r="J7779">
        <f>IF('Peaker Keys'!$B$31=1,H7779,I7779)</f>
        <v>0</v>
      </c>
    </row>
    <row r="7780" spans="1:10" x14ac:dyDescent="0.25">
      <c r="A7780">
        <v>7774</v>
      </c>
      <c r="B7780">
        <v>0</v>
      </c>
      <c r="C7780">
        <v>190.9</v>
      </c>
      <c r="D7780">
        <f>MOD(A7780-1+'Peaker Keys'!$B$7,'Peaker Keys'!$B$5)</f>
        <v>7797</v>
      </c>
      <c r="E7780">
        <f>INT(D7780/'Peaker Keys'!$B$6)+1</f>
        <v>325</v>
      </c>
      <c r="F7780">
        <f>MOD(D7780,'Peaker Keys'!$B$6)</f>
        <v>21</v>
      </c>
      <c r="G7780" t="str">
        <f>VLOOKUP(E7780,Clustering!$A$6:$B$370,2,FALSE)</f>
        <v>Summer</v>
      </c>
      <c r="H7780">
        <f>IF('Peaker Keys'!$B$29&gt;0,MAX(0,MIN('Peaker Keys'!$B$10,B7780/'Peaker Keys'!$B$29)),0)</f>
        <v>0</v>
      </c>
      <c r="I7780">
        <f>MAX(0,MIN('Peaker Keys'!$B$10,C7780/'Peaker Keys'!$B$30))</f>
        <v>1.5991408701537821E-3</v>
      </c>
      <c r="J7780">
        <f>IF('Peaker Keys'!$B$31=1,H7780,I7780)</f>
        <v>0</v>
      </c>
    </row>
    <row r="7781" spans="1:10" x14ac:dyDescent="0.25">
      <c r="A7781">
        <v>7775</v>
      </c>
      <c r="B7781">
        <v>0</v>
      </c>
      <c r="C7781">
        <v>190.9</v>
      </c>
      <c r="D7781">
        <f>MOD(A7781-1+'Peaker Keys'!$B$7,'Peaker Keys'!$B$5)</f>
        <v>7798</v>
      </c>
      <c r="E7781">
        <f>INT(D7781/'Peaker Keys'!$B$6)+1</f>
        <v>325</v>
      </c>
      <c r="F7781">
        <f>MOD(D7781,'Peaker Keys'!$B$6)</f>
        <v>22</v>
      </c>
      <c r="G7781" t="str">
        <f>VLOOKUP(E7781,Clustering!$A$6:$B$370,2,FALSE)</f>
        <v>Summer</v>
      </c>
      <c r="H7781">
        <f>IF('Peaker Keys'!$B$29&gt;0,MAX(0,MIN('Peaker Keys'!$B$10,B7781/'Peaker Keys'!$B$29)),0)</f>
        <v>0</v>
      </c>
      <c r="I7781">
        <f>MAX(0,MIN('Peaker Keys'!$B$10,C7781/'Peaker Keys'!$B$30))</f>
        <v>1.5991408701537821E-3</v>
      </c>
      <c r="J7781">
        <f>IF('Peaker Keys'!$B$31=1,H7781,I7781)</f>
        <v>0</v>
      </c>
    </row>
    <row r="7782" spans="1:10" x14ac:dyDescent="0.25">
      <c r="A7782">
        <v>7776</v>
      </c>
      <c r="B7782">
        <v>0</v>
      </c>
      <c r="C7782">
        <v>190.9</v>
      </c>
      <c r="D7782">
        <f>MOD(A7782-1+'Peaker Keys'!$B$7,'Peaker Keys'!$B$5)</f>
        <v>7799</v>
      </c>
      <c r="E7782">
        <f>INT(D7782/'Peaker Keys'!$B$6)+1</f>
        <v>325</v>
      </c>
      <c r="F7782">
        <f>MOD(D7782,'Peaker Keys'!$B$6)</f>
        <v>23</v>
      </c>
      <c r="G7782" t="str">
        <f>VLOOKUP(E7782,Clustering!$A$6:$B$370,2,FALSE)</f>
        <v>Summer</v>
      </c>
      <c r="H7782">
        <f>IF('Peaker Keys'!$B$29&gt;0,MAX(0,MIN('Peaker Keys'!$B$10,B7782/'Peaker Keys'!$B$29)),0)</f>
        <v>0</v>
      </c>
      <c r="I7782">
        <f>MAX(0,MIN('Peaker Keys'!$B$10,C7782/'Peaker Keys'!$B$30))</f>
        <v>1.5991408701537821E-3</v>
      </c>
      <c r="J7782">
        <f>IF('Peaker Keys'!$B$31=1,H7782,I7782)</f>
        <v>0</v>
      </c>
    </row>
    <row r="7783" spans="1:10" x14ac:dyDescent="0.25">
      <c r="A7783">
        <v>7777</v>
      </c>
      <c r="B7783">
        <v>0</v>
      </c>
      <c r="C7783">
        <v>127.3</v>
      </c>
      <c r="D7783">
        <f>MOD(A7783-1+'Peaker Keys'!$B$7,'Peaker Keys'!$B$5)</f>
        <v>7800</v>
      </c>
      <c r="E7783">
        <f>INT(D7783/'Peaker Keys'!$B$6)+1</f>
        <v>326</v>
      </c>
      <c r="F7783">
        <f>MOD(D7783,'Peaker Keys'!$B$6)</f>
        <v>0</v>
      </c>
      <c r="G7783" t="str">
        <f>VLOOKUP(E7783,Clustering!$A$6:$B$370,2,FALSE)</f>
        <v>Winter</v>
      </c>
      <c r="H7783">
        <f>IF('Peaker Keys'!$B$29&gt;0,MAX(0,MIN('Peaker Keys'!$B$10,B7783/'Peaker Keys'!$B$29)),0)</f>
        <v>0</v>
      </c>
      <c r="I7783">
        <f>MAX(0,MIN('Peaker Keys'!$B$10,C7783/'Peaker Keys'!$B$30))</f>
        <v>1.0663731418050102E-3</v>
      </c>
      <c r="J7783">
        <f>IF('Peaker Keys'!$B$31=1,H7783,I7783)</f>
        <v>0</v>
      </c>
    </row>
    <row r="7784" spans="1:10" x14ac:dyDescent="0.25">
      <c r="A7784">
        <v>7778</v>
      </c>
      <c r="B7784">
        <v>0</v>
      </c>
      <c r="C7784">
        <v>127.3</v>
      </c>
      <c r="D7784">
        <f>MOD(A7784-1+'Peaker Keys'!$B$7,'Peaker Keys'!$B$5)</f>
        <v>7801</v>
      </c>
      <c r="E7784">
        <f>INT(D7784/'Peaker Keys'!$B$6)+1</f>
        <v>326</v>
      </c>
      <c r="F7784">
        <f>MOD(D7784,'Peaker Keys'!$B$6)</f>
        <v>1</v>
      </c>
      <c r="G7784" t="str">
        <f>VLOOKUP(E7784,Clustering!$A$6:$B$370,2,FALSE)</f>
        <v>Winter</v>
      </c>
      <c r="H7784">
        <f>IF('Peaker Keys'!$B$29&gt;0,MAX(0,MIN('Peaker Keys'!$B$10,B7784/'Peaker Keys'!$B$29)),0)</f>
        <v>0</v>
      </c>
      <c r="I7784">
        <f>MAX(0,MIN('Peaker Keys'!$B$10,C7784/'Peaker Keys'!$B$30))</f>
        <v>1.0663731418050102E-3</v>
      </c>
      <c r="J7784">
        <f>IF('Peaker Keys'!$B$31=1,H7784,I7784)</f>
        <v>0</v>
      </c>
    </row>
    <row r="7785" spans="1:10" x14ac:dyDescent="0.25">
      <c r="A7785">
        <v>7779</v>
      </c>
      <c r="B7785">
        <v>0</v>
      </c>
      <c r="C7785">
        <v>127.3</v>
      </c>
      <c r="D7785">
        <f>MOD(A7785-1+'Peaker Keys'!$B$7,'Peaker Keys'!$B$5)</f>
        <v>7802</v>
      </c>
      <c r="E7785">
        <f>INT(D7785/'Peaker Keys'!$B$6)+1</f>
        <v>326</v>
      </c>
      <c r="F7785">
        <f>MOD(D7785,'Peaker Keys'!$B$6)</f>
        <v>2</v>
      </c>
      <c r="G7785" t="str">
        <f>VLOOKUP(E7785,Clustering!$A$6:$B$370,2,FALSE)</f>
        <v>Winter</v>
      </c>
      <c r="H7785">
        <f>IF('Peaker Keys'!$B$29&gt;0,MAX(0,MIN('Peaker Keys'!$B$10,B7785/'Peaker Keys'!$B$29)),0)</f>
        <v>0</v>
      </c>
      <c r="I7785">
        <f>MAX(0,MIN('Peaker Keys'!$B$10,C7785/'Peaker Keys'!$B$30))</f>
        <v>1.0663731418050102E-3</v>
      </c>
      <c r="J7785">
        <f>IF('Peaker Keys'!$B$31=1,H7785,I7785)</f>
        <v>0</v>
      </c>
    </row>
    <row r="7786" spans="1:10" x14ac:dyDescent="0.25">
      <c r="A7786">
        <v>7780</v>
      </c>
      <c r="B7786">
        <v>0</v>
      </c>
      <c r="C7786">
        <v>127.3</v>
      </c>
      <c r="D7786">
        <f>MOD(A7786-1+'Peaker Keys'!$B$7,'Peaker Keys'!$B$5)</f>
        <v>7803</v>
      </c>
      <c r="E7786">
        <f>INT(D7786/'Peaker Keys'!$B$6)+1</f>
        <v>326</v>
      </c>
      <c r="F7786">
        <f>MOD(D7786,'Peaker Keys'!$B$6)</f>
        <v>3</v>
      </c>
      <c r="G7786" t="str">
        <f>VLOOKUP(E7786,Clustering!$A$6:$B$370,2,FALSE)</f>
        <v>Winter</v>
      </c>
      <c r="H7786">
        <f>IF('Peaker Keys'!$B$29&gt;0,MAX(0,MIN('Peaker Keys'!$B$10,B7786/'Peaker Keys'!$B$29)),0)</f>
        <v>0</v>
      </c>
      <c r="I7786">
        <f>MAX(0,MIN('Peaker Keys'!$B$10,C7786/'Peaker Keys'!$B$30))</f>
        <v>1.0663731418050102E-3</v>
      </c>
      <c r="J7786">
        <f>IF('Peaker Keys'!$B$31=1,H7786,I7786)</f>
        <v>0</v>
      </c>
    </row>
    <row r="7787" spans="1:10" x14ac:dyDescent="0.25">
      <c r="A7787">
        <v>7781</v>
      </c>
      <c r="B7787">
        <v>0</v>
      </c>
      <c r="C7787">
        <v>127.3</v>
      </c>
      <c r="D7787">
        <f>MOD(A7787-1+'Peaker Keys'!$B$7,'Peaker Keys'!$B$5)</f>
        <v>7804</v>
      </c>
      <c r="E7787">
        <f>INT(D7787/'Peaker Keys'!$B$6)+1</f>
        <v>326</v>
      </c>
      <c r="F7787">
        <f>MOD(D7787,'Peaker Keys'!$B$6)</f>
        <v>4</v>
      </c>
      <c r="G7787" t="str">
        <f>VLOOKUP(E7787,Clustering!$A$6:$B$370,2,FALSE)</f>
        <v>Winter</v>
      </c>
      <c r="H7787">
        <f>IF('Peaker Keys'!$B$29&gt;0,MAX(0,MIN('Peaker Keys'!$B$10,B7787/'Peaker Keys'!$B$29)),0)</f>
        <v>0</v>
      </c>
      <c r="I7787">
        <f>MAX(0,MIN('Peaker Keys'!$B$10,C7787/'Peaker Keys'!$B$30))</f>
        <v>1.0663731418050102E-3</v>
      </c>
      <c r="J7787">
        <f>IF('Peaker Keys'!$B$31=1,H7787,I7787)</f>
        <v>0</v>
      </c>
    </row>
    <row r="7788" spans="1:10" x14ac:dyDescent="0.25">
      <c r="A7788">
        <v>7782</v>
      </c>
      <c r="B7788">
        <v>0</v>
      </c>
      <c r="C7788">
        <v>127.3</v>
      </c>
      <c r="D7788">
        <f>MOD(A7788-1+'Peaker Keys'!$B$7,'Peaker Keys'!$B$5)</f>
        <v>7805</v>
      </c>
      <c r="E7788">
        <f>INT(D7788/'Peaker Keys'!$B$6)+1</f>
        <v>326</v>
      </c>
      <c r="F7788">
        <f>MOD(D7788,'Peaker Keys'!$B$6)</f>
        <v>5</v>
      </c>
      <c r="G7788" t="str">
        <f>VLOOKUP(E7788,Clustering!$A$6:$B$370,2,FALSE)</f>
        <v>Winter</v>
      </c>
      <c r="H7788">
        <f>IF('Peaker Keys'!$B$29&gt;0,MAX(0,MIN('Peaker Keys'!$B$10,B7788/'Peaker Keys'!$B$29)),0)</f>
        <v>0</v>
      </c>
      <c r="I7788">
        <f>MAX(0,MIN('Peaker Keys'!$B$10,C7788/'Peaker Keys'!$B$30))</f>
        <v>1.0663731418050102E-3</v>
      </c>
      <c r="J7788">
        <f>IF('Peaker Keys'!$B$31=1,H7788,I7788)</f>
        <v>0</v>
      </c>
    </row>
    <row r="7789" spans="1:10" x14ac:dyDescent="0.25">
      <c r="A7789">
        <v>7783</v>
      </c>
      <c r="B7789">
        <v>0</v>
      </c>
      <c r="C7789">
        <v>127.3</v>
      </c>
      <c r="D7789">
        <f>MOD(A7789-1+'Peaker Keys'!$B$7,'Peaker Keys'!$B$5)</f>
        <v>7806</v>
      </c>
      <c r="E7789">
        <f>INT(D7789/'Peaker Keys'!$B$6)+1</f>
        <v>326</v>
      </c>
      <c r="F7789">
        <f>MOD(D7789,'Peaker Keys'!$B$6)</f>
        <v>6</v>
      </c>
      <c r="G7789" t="str">
        <f>VLOOKUP(E7789,Clustering!$A$6:$B$370,2,FALSE)</f>
        <v>Winter</v>
      </c>
      <c r="H7789">
        <f>IF('Peaker Keys'!$B$29&gt;0,MAX(0,MIN('Peaker Keys'!$B$10,B7789/'Peaker Keys'!$B$29)),0)</f>
        <v>0</v>
      </c>
      <c r="I7789">
        <f>MAX(0,MIN('Peaker Keys'!$B$10,C7789/'Peaker Keys'!$B$30))</f>
        <v>1.0663731418050102E-3</v>
      </c>
      <c r="J7789">
        <f>IF('Peaker Keys'!$B$31=1,H7789,I7789)</f>
        <v>0</v>
      </c>
    </row>
    <row r="7790" spans="1:10" x14ac:dyDescent="0.25">
      <c r="A7790">
        <v>7784</v>
      </c>
      <c r="B7790">
        <v>0</v>
      </c>
      <c r="C7790">
        <v>127.3</v>
      </c>
      <c r="D7790">
        <f>MOD(A7790-1+'Peaker Keys'!$B$7,'Peaker Keys'!$B$5)</f>
        <v>7807</v>
      </c>
      <c r="E7790">
        <f>INT(D7790/'Peaker Keys'!$B$6)+1</f>
        <v>326</v>
      </c>
      <c r="F7790">
        <f>MOD(D7790,'Peaker Keys'!$B$6)</f>
        <v>7</v>
      </c>
      <c r="G7790" t="str">
        <f>VLOOKUP(E7790,Clustering!$A$6:$B$370,2,FALSE)</f>
        <v>Winter</v>
      </c>
      <c r="H7790">
        <f>IF('Peaker Keys'!$B$29&gt;0,MAX(0,MIN('Peaker Keys'!$B$10,B7790/'Peaker Keys'!$B$29)),0)</f>
        <v>0</v>
      </c>
      <c r="I7790">
        <f>MAX(0,MIN('Peaker Keys'!$B$10,C7790/'Peaker Keys'!$B$30))</f>
        <v>1.0663731418050102E-3</v>
      </c>
      <c r="J7790">
        <f>IF('Peaker Keys'!$B$31=1,H7790,I7790)</f>
        <v>0</v>
      </c>
    </row>
    <row r="7791" spans="1:10" x14ac:dyDescent="0.25">
      <c r="A7791">
        <v>7785</v>
      </c>
      <c r="B7791">
        <v>0</v>
      </c>
      <c r="C7791">
        <v>127.3</v>
      </c>
      <c r="D7791">
        <f>MOD(A7791-1+'Peaker Keys'!$B$7,'Peaker Keys'!$B$5)</f>
        <v>7808</v>
      </c>
      <c r="E7791">
        <f>INT(D7791/'Peaker Keys'!$B$6)+1</f>
        <v>326</v>
      </c>
      <c r="F7791">
        <f>MOD(D7791,'Peaker Keys'!$B$6)</f>
        <v>8</v>
      </c>
      <c r="G7791" t="str">
        <f>VLOOKUP(E7791,Clustering!$A$6:$B$370,2,FALSE)</f>
        <v>Winter</v>
      </c>
      <c r="H7791">
        <f>IF('Peaker Keys'!$B$29&gt;0,MAX(0,MIN('Peaker Keys'!$B$10,B7791/'Peaker Keys'!$B$29)),0)</f>
        <v>0</v>
      </c>
      <c r="I7791">
        <f>MAX(0,MIN('Peaker Keys'!$B$10,C7791/'Peaker Keys'!$B$30))</f>
        <v>1.0663731418050102E-3</v>
      </c>
      <c r="J7791">
        <f>IF('Peaker Keys'!$B$31=1,H7791,I7791)</f>
        <v>0</v>
      </c>
    </row>
    <row r="7792" spans="1:10" x14ac:dyDescent="0.25">
      <c r="A7792">
        <v>7786</v>
      </c>
      <c r="B7792">
        <v>0</v>
      </c>
      <c r="C7792">
        <v>127.3</v>
      </c>
      <c r="D7792">
        <f>MOD(A7792-1+'Peaker Keys'!$B$7,'Peaker Keys'!$B$5)</f>
        <v>7809</v>
      </c>
      <c r="E7792">
        <f>INT(D7792/'Peaker Keys'!$B$6)+1</f>
        <v>326</v>
      </c>
      <c r="F7792">
        <f>MOD(D7792,'Peaker Keys'!$B$6)</f>
        <v>9</v>
      </c>
      <c r="G7792" t="str">
        <f>VLOOKUP(E7792,Clustering!$A$6:$B$370,2,FALSE)</f>
        <v>Winter</v>
      </c>
      <c r="H7792">
        <f>IF('Peaker Keys'!$B$29&gt;0,MAX(0,MIN('Peaker Keys'!$B$10,B7792/'Peaker Keys'!$B$29)),0)</f>
        <v>0</v>
      </c>
      <c r="I7792">
        <f>MAX(0,MIN('Peaker Keys'!$B$10,C7792/'Peaker Keys'!$B$30))</f>
        <v>1.0663731418050102E-3</v>
      </c>
      <c r="J7792">
        <f>IF('Peaker Keys'!$B$31=1,H7792,I7792)</f>
        <v>0</v>
      </c>
    </row>
    <row r="7793" spans="1:10" x14ac:dyDescent="0.25">
      <c r="A7793">
        <v>7787</v>
      </c>
      <c r="B7793">
        <v>0</v>
      </c>
      <c r="C7793">
        <v>127.3</v>
      </c>
      <c r="D7793">
        <f>MOD(A7793-1+'Peaker Keys'!$B$7,'Peaker Keys'!$B$5)</f>
        <v>7810</v>
      </c>
      <c r="E7793">
        <f>INT(D7793/'Peaker Keys'!$B$6)+1</f>
        <v>326</v>
      </c>
      <c r="F7793">
        <f>MOD(D7793,'Peaker Keys'!$B$6)</f>
        <v>10</v>
      </c>
      <c r="G7793" t="str">
        <f>VLOOKUP(E7793,Clustering!$A$6:$B$370,2,FALSE)</f>
        <v>Winter</v>
      </c>
      <c r="H7793">
        <f>IF('Peaker Keys'!$B$29&gt;0,MAX(0,MIN('Peaker Keys'!$B$10,B7793/'Peaker Keys'!$B$29)),0)</f>
        <v>0</v>
      </c>
      <c r="I7793">
        <f>MAX(0,MIN('Peaker Keys'!$B$10,C7793/'Peaker Keys'!$B$30))</f>
        <v>1.0663731418050102E-3</v>
      </c>
      <c r="J7793">
        <f>IF('Peaker Keys'!$B$31=1,H7793,I7793)</f>
        <v>0</v>
      </c>
    </row>
    <row r="7794" spans="1:10" x14ac:dyDescent="0.25">
      <c r="A7794">
        <v>7788</v>
      </c>
      <c r="B7794">
        <v>0</v>
      </c>
      <c r="C7794">
        <v>127.3</v>
      </c>
      <c r="D7794">
        <f>MOD(A7794-1+'Peaker Keys'!$B$7,'Peaker Keys'!$B$5)</f>
        <v>7811</v>
      </c>
      <c r="E7794">
        <f>INT(D7794/'Peaker Keys'!$B$6)+1</f>
        <v>326</v>
      </c>
      <c r="F7794">
        <f>MOD(D7794,'Peaker Keys'!$B$6)</f>
        <v>11</v>
      </c>
      <c r="G7794" t="str">
        <f>VLOOKUP(E7794,Clustering!$A$6:$B$370,2,FALSE)</f>
        <v>Winter</v>
      </c>
      <c r="H7794">
        <f>IF('Peaker Keys'!$B$29&gt;0,MAX(0,MIN('Peaker Keys'!$B$10,B7794/'Peaker Keys'!$B$29)),0)</f>
        <v>0</v>
      </c>
      <c r="I7794">
        <f>MAX(0,MIN('Peaker Keys'!$B$10,C7794/'Peaker Keys'!$B$30))</f>
        <v>1.0663731418050102E-3</v>
      </c>
      <c r="J7794">
        <f>IF('Peaker Keys'!$B$31=1,H7794,I7794)</f>
        <v>0</v>
      </c>
    </row>
    <row r="7795" spans="1:10" x14ac:dyDescent="0.25">
      <c r="A7795">
        <v>7789</v>
      </c>
      <c r="B7795">
        <v>0</v>
      </c>
      <c r="C7795">
        <v>127.3</v>
      </c>
      <c r="D7795">
        <f>MOD(A7795-1+'Peaker Keys'!$B$7,'Peaker Keys'!$B$5)</f>
        <v>7812</v>
      </c>
      <c r="E7795">
        <f>INT(D7795/'Peaker Keys'!$B$6)+1</f>
        <v>326</v>
      </c>
      <c r="F7795">
        <f>MOD(D7795,'Peaker Keys'!$B$6)</f>
        <v>12</v>
      </c>
      <c r="G7795" t="str">
        <f>VLOOKUP(E7795,Clustering!$A$6:$B$370,2,FALSE)</f>
        <v>Winter</v>
      </c>
      <c r="H7795">
        <f>IF('Peaker Keys'!$B$29&gt;0,MAX(0,MIN('Peaker Keys'!$B$10,B7795/'Peaker Keys'!$B$29)),0)</f>
        <v>0</v>
      </c>
      <c r="I7795">
        <f>MAX(0,MIN('Peaker Keys'!$B$10,C7795/'Peaker Keys'!$B$30))</f>
        <v>1.0663731418050102E-3</v>
      </c>
      <c r="J7795">
        <f>IF('Peaker Keys'!$B$31=1,H7795,I7795)</f>
        <v>0</v>
      </c>
    </row>
    <row r="7796" spans="1:10" x14ac:dyDescent="0.25">
      <c r="A7796">
        <v>7790</v>
      </c>
      <c r="B7796">
        <v>0</v>
      </c>
      <c r="C7796">
        <v>127.3</v>
      </c>
      <c r="D7796">
        <f>MOD(A7796-1+'Peaker Keys'!$B$7,'Peaker Keys'!$B$5)</f>
        <v>7813</v>
      </c>
      <c r="E7796">
        <f>INT(D7796/'Peaker Keys'!$B$6)+1</f>
        <v>326</v>
      </c>
      <c r="F7796">
        <f>MOD(D7796,'Peaker Keys'!$B$6)</f>
        <v>13</v>
      </c>
      <c r="G7796" t="str">
        <f>VLOOKUP(E7796,Clustering!$A$6:$B$370,2,FALSE)</f>
        <v>Winter</v>
      </c>
      <c r="H7796">
        <f>IF('Peaker Keys'!$B$29&gt;0,MAX(0,MIN('Peaker Keys'!$B$10,B7796/'Peaker Keys'!$B$29)),0)</f>
        <v>0</v>
      </c>
      <c r="I7796">
        <f>MAX(0,MIN('Peaker Keys'!$B$10,C7796/'Peaker Keys'!$B$30))</f>
        <v>1.0663731418050102E-3</v>
      </c>
      <c r="J7796">
        <f>IF('Peaker Keys'!$B$31=1,H7796,I7796)</f>
        <v>0</v>
      </c>
    </row>
    <row r="7797" spans="1:10" x14ac:dyDescent="0.25">
      <c r="A7797">
        <v>7791</v>
      </c>
      <c r="B7797">
        <v>0</v>
      </c>
      <c r="C7797">
        <v>127.3</v>
      </c>
      <c r="D7797">
        <f>MOD(A7797-1+'Peaker Keys'!$B$7,'Peaker Keys'!$B$5)</f>
        <v>7814</v>
      </c>
      <c r="E7797">
        <f>INT(D7797/'Peaker Keys'!$B$6)+1</f>
        <v>326</v>
      </c>
      <c r="F7797">
        <f>MOD(D7797,'Peaker Keys'!$B$6)</f>
        <v>14</v>
      </c>
      <c r="G7797" t="str">
        <f>VLOOKUP(E7797,Clustering!$A$6:$B$370,2,FALSE)</f>
        <v>Winter</v>
      </c>
      <c r="H7797">
        <f>IF('Peaker Keys'!$B$29&gt;0,MAX(0,MIN('Peaker Keys'!$B$10,B7797/'Peaker Keys'!$B$29)),0)</f>
        <v>0</v>
      </c>
      <c r="I7797">
        <f>MAX(0,MIN('Peaker Keys'!$B$10,C7797/'Peaker Keys'!$B$30))</f>
        <v>1.0663731418050102E-3</v>
      </c>
      <c r="J7797">
        <f>IF('Peaker Keys'!$B$31=1,H7797,I7797)</f>
        <v>0</v>
      </c>
    </row>
    <row r="7798" spans="1:10" x14ac:dyDescent="0.25">
      <c r="A7798">
        <v>7792</v>
      </c>
      <c r="B7798">
        <v>0</v>
      </c>
      <c r="C7798">
        <v>190.9</v>
      </c>
      <c r="D7798">
        <f>MOD(A7798-1+'Peaker Keys'!$B$7,'Peaker Keys'!$B$5)</f>
        <v>7815</v>
      </c>
      <c r="E7798">
        <f>INT(D7798/'Peaker Keys'!$B$6)+1</f>
        <v>326</v>
      </c>
      <c r="F7798">
        <f>MOD(D7798,'Peaker Keys'!$B$6)</f>
        <v>15</v>
      </c>
      <c r="G7798" t="str">
        <f>VLOOKUP(E7798,Clustering!$A$6:$B$370,2,FALSE)</f>
        <v>Winter</v>
      </c>
      <c r="H7798">
        <f>IF('Peaker Keys'!$B$29&gt;0,MAX(0,MIN('Peaker Keys'!$B$10,B7798/'Peaker Keys'!$B$29)),0)</f>
        <v>0</v>
      </c>
      <c r="I7798">
        <f>MAX(0,MIN('Peaker Keys'!$B$10,C7798/'Peaker Keys'!$B$30))</f>
        <v>1.5991408701537821E-3</v>
      </c>
      <c r="J7798">
        <f>IF('Peaker Keys'!$B$31=1,H7798,I7798)</f>
        <v>0</v>
      </c>
    </row>
    <row r="7799" spans="1:10" x14ac:dyDescent="0.25">
      <c r="A7799">
        <v>7793</v>
      </c>
      <c r="B7799">
        <v>0</v>
      </c>
      <c r="C7799">
        <v>190.9</v>
      </c>
      <c r="D7799">
        <f>MOD(A7799-1+'Peaker Keys'!$B$7,'Peaker Keys'!$B$5)</f>
        <v>7816</v>
      </c>
      <c r="E7799">
        <f>INT(D7799/'Peaker Keys'!$B$6)+1</f>
        <v>326</v>
      </c>
      <c r="F7799">
        <f>MOD(D7799,'Peaker Keys'!$B$6)</f>
        <v>16</v>
      </c>
      <c r="G7799" t="str">
        <f>VLOOKUP(E7799,Clustering!$A$6:$B$370,2,FALSE)</f>
        <v>Winter</v>
      </c>
      <c r="H7799">
        <f>IF('Peaker Keys'!$B$29&gt;0,MAX(0,MIN('Peaker Keys'!$B$10,B7799/'Peaker Keys'!$B$29)),0)</f>
        <v>0</v>
      </c>
      <c r="I7799">
        <f>MAX(0,MIN('Peaker Keys'!$B$10,C7799/'Peaker Keys'!$B$30))</f>
        <v>1.5991408701537821E-3</v>
      </c>
      <c r="J7799">
        <f>IF('Peaker Keys'!$B$31=1,H7799,I7799)</f>
        <v>0</v>
      </c>
    </row>
    <row r="7800" spans="1:10" x14ac:dyDescent="0.25">
      <c r="A7800">
        <v>7794</v>
      </c>
      <c r="B7800">
        <v>0</v>
      </c>
      <c r="C7800">
        <v>1043.4000000000001</v>
      </c>
      <c r="D7800">
        <f>MOD(A7800-1+'Peaker Keys'!$B$7,'Peaker Keys'!$B$5)</f>
        <v>7817</v>
      </c>
      <c r="E7800">
        <f>INT(D7800/'Peaker Keys'!$B$6)+1</f>
        <v>326</v>
      </c>
      <c r="F7800">
        <f>MOD(D7800,'Peaker Keys'!$B$6)</f>
        <v>17</v>
      </c>
      <c r="G7800" t="str">
        <f>VLOOKUP(E7800,Clustering!$A$6:$B$370,2,FALSE)</f>
        <v>Winter</v>
      </c>
      <c r="H7800">
        <f>IF('Peaker Keys'!$B$29&gt;0,MAX(0,MIN('Peaker Keys'!$B$10,B7800/'Peaker Keys'!$B$29)),0)</f>
        <v>0</v>
      </c>
      <c r="I7800">
        <f>MAX(0,MIN('Peaker Keys'!$B$10,C7800/'Peaker Keys'!$B$30))</f>
        <v>8.7404064113067396E-3</v>
      </c>
      <c r="J7800">
        <f>IF('Peaker Keys'!$B$31=1,H7800,I7800)</f>
        <v>0</v>
      </c>
    </row>
    <row r="7801" spans="1:10" x14ac:dyDescent="0.25">
      <c r="A7801">
        <v>7795</v>
      </c>
      <c r="B7801">
        <v>0</v>
      </c>
      <c r="C7801">
        <v>4346.8</v>
      </c>
      <c r="D7801">
        <f>MOD(A7801-1+'Peaker Keys'!$B$7,'Peaker Keys'!$B$5)</f>
        <v>7818</v>
      </c>
      <c r="E7801">
        <f>INT(D7801/'Peaker Keys'!$B$6)+1</f>
        <v>326</v>
      </c>
      <c r="F7801">
        <f>MOD(D7801,'Peaker Keys'!$B$6)</f>
        <v>18</v>
      </c>
      <c r="G7801" t="str">
        <f>VLOOKUP(E7801,Clustering!$A$6:$B$370,2,FALSE)</f>
        <v>Winter</v>
      </c>
      <c r="H7801">
        <f>IF('Peaker Keys'!$B$29&gt;0,MAX(0,MIN('Peaker Keys'!$B$10,B7801/'Peaker Keys'!$B$29)),0)</f>
        <v>0</v>
      </c>
      <c r="I7801">
        <f>MAX(0,MIN('Peaker Keys'!$B$10,C7801/'Peaker Keys'!$B$30))</f>
        <v>3.6412496251359144E-2</v>
      </c>
      <c r="J7801">
        <f>IF('Peaker Keys'!$B$31=1,H7801,I7801)</f>
        <v>0</v>
      </c>
    </row>
    <row r="7802" spans="1:10" x14ac:dyDescent="0.25">
      <c r="A7802">
        <v>7796</v>
      </c>
      <c r="B7802">
        <v>0</v>
      </c>
      <c r="C7802">
        <v>2626.9</v>
      </c>
      <c r="D7802">
        <f>MOD(A7802-1+'Peaker Keys'!$B$7,'Peaker Keys'!$B$5)</f>
        <v>7819</v>
      </c>
      <c r="E7802">
        <f>INT(D7802/'Peaker Keys'!$B$6)+1</f>
        <v>326</v>
      </c>
      <c r="F7802">
        <f>MOD(D7802,'Peaker Keys'!$B$6)</f>
        <v>19</v>
      </c>
      <c r="G7802" t="str">
        <f>VLOOKUP(E7802,Clustering!$A$6:$B$370,2,FALSE)</f>
        <v>Winter</v>
      </c>
      <c r="H7802">
        <f>IF('Peaker Keys'!$B$29&gt;0,MAX(0,MIN('Peaker Keys'!$B$10,B7802/'Peaker Keys'!$B$29)),0)</f>
        <v>0</v>
      </c>
      <c r="I7802">
        <f>MAX(0,MIN('Peaker Keys'!$B$10,C7802/'Peaker Keys'!$B$30))</f>
        <v>2.2005150088040704E-2</v>
      </c>
      <c r="J7802">
        <f>IF('Peaker Keys'!$B$31=1,H7802,I7802)</f>
        <v>0</v>
      </c>
    </row>
    <row r="7803" spans="1:10" x14ac:dyDescent="0.25">
      <c r="A7803">
        <v>7797</v>
      </c>
      <c r="B7803">
        <v>0</v>
      </c>
      <c r="C7803">
        <v>1594.2</v>
      </c>
      <c r="D7803">
        <f>MOD(A7803-1+'Peaker Keys'!$B$7,'Peaker Keys'!$B$5)</f>
        <v>7820</v>
      </c>
      <c r="E7803">
        <f>INT(D7803/'Peaker Keys'!$B$6)+1</f>
        <v>326</v>
      </c>
      <c r="F7803">
        <f>MOD(D7803,'Peaker Keys'!$B$6)</f>
        <v>20</v>
      </c>
      <c r="G7803" t="str">
        <f>VLOOKUP(E7803,Clustering!$A$6:$B$370,2,FALSE)</f>
        <v>Winter</v>
      </c>
      <c r="H7803">
        <f>IF('Peaker Keys'!$B$29&gt;0,MAX(0,MIN('Peaker Keys'!$B$10,B7803/'Peaker Keys'!$B$29)),0)</f>
        <v>0</v>
      </c>
      <c r="I7803">
        <f>MAX(0,MIN('Peaker Keys'!$B$10,C7803/'Peaker Keys'!$B$30))</f>
        <v>1.3354375983232894E-2</v>
      </c>
      <c r="J7803">
        <f>IF('Peaker Keys'!$B$31=1,H7803,I7803)</f>
        <v>0</v>
      </c>
    </row>
    <row r="7804" spans="1:10" x14ac:dyDescent="0.25">
      <c r="A7804">
        <v>7798</v>
      </c>
      <c r="B7804">
        <v>0</v>
      </c>
      <c r="C7804">
        <v>190.9</v>
      </c>
      <c r="D7804">
        <f>MOD(A7804-1+'Peaker Keys'!$B$7,'Peaker Keys'!$B$5)</f>
        <v>7821</v>
      </c>
      <c r="E7804">
        <f>INT(D7804/'Peaker Keys'!$B$6)+1</f>
        <v>326</v>
      </c>
      <c r="F7804">
        <f>MOD(D7804,'Peaker Keys'!$B$6)</f>
        <v>21</v>
      </c>
      <c r="G7804" t="str">
        <f>VLOOKUP(E7804,Clustering!$A$6:$B$370,2,FALSE)</f>
        <v>Winter</v>
      </c>
      <c r="H7804">
        <f>IF('Peaker Keys'!$B$29&gt;0,MAX(0,MIN('Peaker Keys'!$B$10,B7804/'Peaker Keys'!$B$29)),0)</f>
        <v>0</v>
      </c>
      <c r="I7804">
        <f>MAX(0,MIN('Peaker Keys'!$B$10,C7804/'Peaker Keys'!$B$30))</f>
        <v>1.5991408701537821E-3</v>
      </c>
      <c r="J7804">
        <f>IF('Peaker Keys'!$B$31=1,H7804,I7804)</f>
        <v>0</v>
      </c>
    </row>
    <row r="7805" spans="1:10" x14ac:dyDescent="0.25">
      <c r="A7805">
        <v>7799</v>
      </c>
      <c r="B7805">
        <v>0</v>
      </c>
      <c r="C7805">
        <v>159.1</v>
      </c>
      <c r="D7805">
        <f>MOD(A7805-1+'Peaker Keys'!$B$7,'Peaker Keys'!$B$5)</f>
        <v>7822</v>
      </c>
      <c r="E7805">
        <f>INT(D7805/'Peaker Keys'!$B$6)+1</f>
        <v>326</v>
      </c>
      <c r="F7805">
        <f>MOD(D7805,'Peaker Keys'!$B$6)</f>
        <v>22</v>
      </c>
      <c r="G7805" t="str">
        <f>VLOOKUP(E7805,Clustering!$A$6:$B$370,2,FALSE)</f>
        <v>Winter</v>
      </c>
      <c r="H7805">
        <f>IF('Peaker Keys'!$B$29&gt;0,MAX(0,MIN('Peaker Keys'!$B$10,B7805/'Peaker Keys'!$B$29)),0)</f>
        <v>0</v>
      </c>
      <c r="I7805">
        <f>MAX(0,MIN('Peaker Keys'!$B$10,C7805/'Peaker Keys'!$B$30))</f>
        <v>1.3327570059793962E-3</v>
      </c>
      <c r="J7805">
        <f>IF('Peaker Keys'!$B$31=1,H7805,I7805)</f>
        <v>0</v>
      </c>
    </row>
    <row r="7806" spans="1:10" x14ac:dyDescent="0.25">
      <c r="A7806">
        <v>7800</v>
      </c>
      <c r="B7806">
        <v>0</v>
      </c>
      <c r="C7806">
        <v>159.1</v>
      </c>
      <c r="D7806">
        <f>MOD(A7806-1+'Peaker Keys'!$B$7,'Peaker Keys'!$B$5)</f>
        <v>7823</v>
      </c>
      <c r="E7806">
        <f>INT(D7806/'Peaker Keys'!$B$6)+1</f>
        <v>326</v>
      </c>
      <c r="F7806">
        <f>MOD(D7806,'Peaker Keys'!$B$6)</f>
        <v>23</v>
      </c>
      <c r="G7806" t="str">
        <f>VLOOKUP(E7806,Clustering!$A$6:$B$370,2,FALSE)</f>
        <v>Winter</v>
      </c>
      <c r="H7806">
        <f>IF('Peaker Keys'!$B$29&gt;0,MAX(0,MIN('Peaker Keys'!$B$10,B7806/'Peaker Keys'!$B$29)),0)</f>
        <v>0</v>
      </c>
      <c r="I7806">
        <f>MAX(0,MIN('Peaker Keys'!$B$10,C7806/'Peaker Keys'!$B$30))</f>
        <v>1.3327570059793962E-3</v>
      </c>
      <c r="J7806">
        <f>IF('Peaker Keys'!$B$31=1,H7806,I7806)</f>
        <v>0</v>
      </c>
    </row>
    <row r="7807" spans="1:10" x14ac:dyDescent="0.25">
      <c r="A7807">
        <v>7801</v>
      </c>
      <c r="B7807">
        <v>0</v>
      </c>
      <c r="C7807">
        <v>159.1</v>
      </c>
      <c r="D7807">
        <f>MOD(A7807-1+'Peaker Keys'!$B$7,'Peaker Keys'!$B$5)</f>
        <v>7824</v>
      </c>
      <c r="E7807">
        <f>INT(D7807/'Peaker Keys'!$B$6)+1</f>
        <v>327</v>
      </c>
      <c r="F7807">
        <f>MOD(D7807,'Peaker Keys'!$B$6)</f>
        <v>0</v>
      </c>
      <c r="G7807" t="str">
        <f>VLOOKUP(E7807,Clustering!$A$6:$B$370,2,FALSE)</f>
        <v>Summer</v>
      </c>
      <c r="H7807">
        <f>IF('Peaker Keys'!$B$29&gt;0,MAX(0,MIN('Peaker Keys'!$B$10,B7807/'Peaker Keys'!$B$29)),0)</f>
        <v>0</v>
      </c>
      <c r="I7807">
        <f>MAX(0,MIN('Peaker Keys'!$B$10,C7807/'Peaker Keys'!$B$30))</f>
        <v>1.3327570059793962E-3</v>
      </c>
      <c r="J7807">
        <f>IF('Peaker Keys'!$B$31=1,H7807,I7807)</f>
        <v>0</v>
      </c>
    </row>
    <row r="7808" spans="1:10" x14ac:dyDescent="0.25">
      <c r="A7808">
        <v>7802</v>
      </c>
      <c r="B7808">
        <v>0</v>
      </c>
      <c r="C7808">
        <v>95.5</v>
      </c>
      <c r="D7808">
        <f>MOD(A7808-1+'Peaker Keys'!$B$7,'Peaker Keys'!$B$5)</f>
        <v>7825</v>
      </c>
      <c r="E7808">
        <f>INT(D7808/'Peaker Keys'!$B$6)+1</f>
        <v>327</v>
      </c>
      <c r="F7808">
        <f>MOD(D7808,'Peaker Keys'!$B$6)</f>
        <v>1</v>
      </c>
      <c r="G7808" t="str">
        <f>VLOOKUP(E7808,Clustering!$A$6:$B$370,2,FALSE)</f>
        <v>Summer</v>
      </c>
      <c r="H7808">
        <f>IF('Peaker Keys'!$B$29&gt;0,MAX(0,MIN('Peaker Keys'!$B$10,B7808/'Peaker Keys'!$B$29)),0)</f>
        <v>0</v>
      </c>
      <c r="I7808">
        <f>MAX(0,MIN('Peaker Keys'!$B$10,C7808/'Peaker Keys'!$B$30))</f>
        <v>7.9998927763062441E-4</v>
      </c>
      <c r="J7808">
        <f>IF('Peaker Keys'!$B$31=1,H7808,I7808)</f>
        <v>0</v>
      </c>
    </row>
    <row r="7809" spans="1:10" x14ac:dyDescent="0.25">
      <c r="A7809">
        <v>7803</v>
      </c>
      <c r="B7809">
        <v>0</v>
      </c>
      <c r="C7809">
        <v>95.5</v>
      </c>
      <c r="D7809">
        <f>MOD(A7809-1+'Peaker Keys'!$B$7,'Peaker Keys'!$B$5)</f>
        <v>7826</v>
      </c>
      <c r="E7809">
        <f>INT(D7809/'Peaker Keys'!$B$6)+1</f>
        <v>327</v>
      </c>
      <c r="F7809">
        <f>MOD(D7809,'Peaker Keys'!$B$6)</f>
        <v>2</v>
      </c>
      <c r="G7809" t="str">
        <f>VLOOKUP(E7809,Clustering!$A$6:$B$370,2,FALSE)</f>
        <v>Summer</v>
      </c>
      <c r="H7809">
        <f>IF('Peaker Keys'!$B$29&gt;0,MAX(0,MIN('Peaker Keys'!$B$10,B7809/'Peaker Keys'!$B$29)),0)</f>
        <v>0</v>
      </c>
      <c r="I7809">
        <f>MAX(0,MIN('Peaker Keys'!$B$10,C7809/'Peaker Keys'!$B$30))</f>
        <v>7.9998927763062441E-4</v>
      </c>
      <c r="J7809">
        <f>IF('Peaker Keys'!$B$31=1,H7809,I7809)</f>
        <v>0</v>
      </c>
    </row>
    <row r="7810" spans="1:10" x14ac:dyDescent="0.25">
      <c r="A7810">
        <v>7804</v>
      </c>
      <c r="B7810">
        <v>0</v>
      </c>
      <c r="C7810">
        <v>95.5</v>
      </c>
      <c r="D7810">
        <f>MOD(A7810-1+'Peaker Keys'!$B$7,'Peaker Keys'!$B$5)</f>
        <v>7827</v>
      </c>
      <c r="E7810">
        <f>INT(D7810/'Peaker Keys'!$B$6)+1</f>
        <v>327</v>
      </c>
      <c r="F7810">
        <f>MOD(D7810,'Peaker Keys'!$B$6)</f>
        <v>3</v>
      </c>
      <c r="G7810" t="str">
        <f>VLOOKUP(E7810,Clustering!$A$6:$B$370,2,FALSE)</f>
        <v>Summer</v>
      </c>
      <c r="H7810">
        <f>IF('Peaker Keys'!$B$29&gt;0,MAX(0,MIN('Peaker Keys'!$B$10,B7810/'Peaker Keys'!$B$29)),0)</f>
        <v>0</v>
      </c>
      <c r="I7810">
        <f>MAX(0,MIN('Peaker Keys'!$B$10,C7810/'Peaker Keys'!$B$30))</f>
        <v>7.9998927763062441E-4</v>
      </c>
      <c r="J7810">
        <f>IF('Peaker Keys'!$B$31=1,H7810,I7810)</f>
        <v>0</v>
      </c>
    </row>
    <row r="7811" spans="1:10" x14ac:dyDescent="0.25">
      <c r="A7811">
        <v>7805</v>
      </c>
      <c r="B7811">
        <v>0</v>
      </c>
      <c r="C7811">
        <v>95.5</v>
      </c>
      <c r="D7811">
        <f>MOD(A7811-1+'Peaker Keys'!$B$7,'Peaker Keys'!$B$5)</f>
        <v>7828</v>
      </c>
      <c r="E7811">
        <f>INT(D7811/'Peaker Keys'!$B$6)+1</f>
        <v>327</v>
      </c>
      <c r="F7811">
        <f>MOD(D7811,'Peaker Keys'!$B$6)</f>
        <v>4</v>
      </c>
      <c r="G7811" t="str">
        <f>VLOOKUP(E7811,Clustering!$A$6:$B$370,2,FALSE)</f>
        <v>Summer</v>
      </c>
      <c r="H7811">
        <f>IF('Peaker Keys'!$B$29&gt;0,MAX(0,MIN('Peaker Keys'!$B$10,B7811/'Peaker Keys'!$B$29)),0)</f>
        <v>0</v>
      </c>
      <c r="I7811">
        <f>MAX(0,MIN('Peaker Keys'!$B$10,C7811/'Peaker Keys'!$B$30))</f>
        <v>7.9998927763062441E-4</v>
      </c>
      <c r="J7811">
        <f>IF('Peaker Keys'!$B$31=1,H7811,I7811)</f>
        <v>0</v>
      </c>
    </row>
    <row r="7812" spans="1:10" x14ac:dyDescent="0.25">
      <c r="A7812">
        <v>7806</v>
      </c>
      <c r="B7812">
        <v>0</v>
      </c>
      <c r="C7812">
        <v>95.5</v>
      </c>
      <c r="D7812">
        <f>MOD(A7812-1+'Peaker Keys'!$B$7,'Peaker Keys'!$B$5)</f>
        <v>7829</v>
      </c>
      <c r="E7812">
        <f>INT(D7812/'Peaker Keys'!$B$6)+1</f>
        <v>327</v>
      </c>
      <c r="F7812">
        <f>MOD(D7812,'Peaker Keys'!$B$6)</f>
        <v>5</v>
      </c>
      <c r="G7812" t="str">
        <f>VLOOKUP(E7812,Clustering!$A$6:$B$370,2,FALSE)</f>
        <v>Summer</v>
      </c>
      <c r="H7812">
        <f>IF('Peaker Keys'!$B$29&gt;0,MAX(0,MIN('Peaker Keys'!$B$10,B7812/'Peaker Keys'!$B$29)),0)</f>
        <v>0</v>
      </c>
      <c r="I7812">
        <f>MAX(0,MIN('Peaker Keys'!$B$10,C7812/'Peaker Keys'!$B$30))</f>
        <v>7.9998927763062441E-4</v>
      </c>
      <c r="J7812">
        <f>IF('Peaker Keys'!$B$31=1,H7812,I7812)</f>
        <v>0</v>
      </c>
    </row>
    <row r="7813" spans="1:10" x14ac:dyDescent="0.25">
      <c r="A7813">
        <v>7807</v>
      </c>
      <c r="B7813">
        <v>0</v>
      </c>
      <c r="C7813">
        <v>95.5</v>
      </c>
      <c r="D7813">
        <f>MOD(A7813-1+'Peaker Keys'!$B$7,'Peaker Keys'!$B$5)</f>
        <v>7830</v>
      </c>
      <c r="E7813">
        <f>INT(D7813/'Peaker Keys'!$B$6)+1</f>
        <v>327</v>
      </c>
      <c r="F7813">
        <f>MOD(D7813,'Peaker Keys'!$B$6)</f>
        <v>6</v>
      </c>
      <c r="G7813" t="str">
        <f>VLOOKUP(E7813,Clustering!$A$6:$B$370,2,FALSE)</f>
        <v>Summer</v>
      </c>
      <c r="H7813">
        <f>IF('Peaker Keys'!$B$29&gt;0,MAX(0,MIN('Peaker Keys'!$B$10,B7813/'Peaker Keys'!$B$29)),0)</f>
        <v>0</v>
      </c>
      <c r="I7813">
        <f>MAX(0,MIN('Peaker Keys'!$B$10,C7813/'Peaker Keys'!$B$30))</f>
        <v>7.9998927763062441E-4</v>
      </c>
      <c r="J7813">
        <f>IF('Peaker Keys'!$B$31=1,H7813,I7813)</f>
        <v>0</v>
      </c>
    </row>
    <row r="7814" spans="1:10" x14ac:dyDescent="0.25">
      <c r="A7814">
        <v>7808</v>
      </c>
      <c r="B7814">
        <v>0</v>
      </c>
      <c r="C7814">
        <v>95.5</v>
      </c>
      <c r="D7814">
        <f>MOD(A7814-1+'Peaker Keys'!$B$7,'Peaker Keys'!$B$5)</f>
        <v>7831</v>
      </c>
      <c r="E7814">
        <f>INT(D7814/'Peaker Keys'!$B$6)+1</f>
        <v>327</v>
      </c>
      <c r="F7814">
        <f>MOD(D7814,'Peaker Keys'!$B$6)</f>
        <v>7</v>
      </c>
      <c r="G7814" t="str">
        <f>VLOOKUP(E7814,Clustering!$A$6:$B$370,2,FALSE)</f>
        <v>Summer</v>
      </c>
      <c r="H7814">
        <f>IF('Peaker Keys'!$B$29&gt;0,MAX(0,MIN('Peaker Keys'!$B$10,B7814/'Peaker Keys'!$B$29)),0)</f>
        <v>0</v>
      </c>
      <c r="I7814">
        <f>MAX(0,MIN('Peaker Keys'!$B$10,C7814/'Peaker Keys'!$B$30))</f>
        <v>7.9998927763062441E-4</v>
      </c>
      <c r="J7814">
        <f>IF('Peaker Keys'!$B$31=1,H7814,I7814)</f>
        <v>0</v>
      </c>
    </row>
    <row r="7815" spans="1:10" x14ac:dyDescent="0.25">
      <c r="A7815">
        <v>7809</v>
      </c>
      <c r="B7815">
        <v>0</v>
      </c>
      <c r="C7815">
        <v>95.5</v>
      </c>
      <c r="D7815">
        <f>MOD(A7815-1+'Peaker Keys'!$B$7,'Peaker Keys'!$B$5)</f>
        <v>7832</v>
      </c>
      <c r="E7815">
        <f>INT(D7815/'Peaker Keys'!$B$6)+1</f>
        <v>327</v>
      </c>
      <c r="F7815">
        <f>MOD(D7815,'Peaker Keys'!$B$6)</f>
        <v>8</v>
      </c>
      <c r="G7815" t="str">
        <f>VLOOKUP(E7815,Clustering!$A$6:$B$370,2,FALSE)</f>
        <v>Summer</v>
      </c>
      <c r="H7815">
        <f>IF('Peaker Keys'!$B$29&gt;0,MAX(0,MIN('Peaker Keys'!$B$10,B7815/'Peaker Keys'!$B$29)),0)</f>
        <v>0</v>
      </c>
      <c r="I7815">
        <f>MAX(0,MIN('Peaker Keys'!$B$10,C7815/'Peaker Keys'!$B$30))</f>
        <v>7.9998927763062441E-4</v>
      </c>
      <c r="J7815">
        <f>IF('Peaker Keys'!$B$31=1,H7815,I7815)</f>
        <v>0</v>
      </c>
    </row>
    <row r="7816" spans="1:10" x14ac:dyDescent="0.25">
      <c r="A7816">
        <v>7810</v>
      </c>
      <c r="B7816">
        <v>0</v>
      </c>
      <c r="C7816">
        <v>95.5</v>
      </c>
      <c r="D7816">
        <f>MOD(A7816-1+'Peaker Keys'!$B$7,'Peaker Keys'!$B$5)</f>
        <v>7833</v>
      </c>
      <c r="E7816">
        <f>INT(D7816/'Peaker Keys'!$B$6)+1</f>
        <v>327</v>
      </c>
      <c r="F7816">
        <f>MOD(D7816,'Peaker Keys'!$B$6)</f>
        <v>9</v>
      </c>
      <c r="G7816" t="str">
        <f>VLOOKUP(E7816,Clustering!$A$6:$B$370,2,FALSE)</f>
        <v>Summer</v>
      </c>
      <c r="H7816">
        <f>IF('Peaker Keys'!$B$29&gt;0,MAX(0,MIN('Peaker Keys'!$B$10,B7816/'Peaker Keys'!$B$29)),0)</f>
        <v>0</v>
      </c>
      <c r="I7816">
        <f>MAX(0,MIN('Peaker Keys'!$B$10,C7816/'Peaker Keys'!$B$30))</f>
        <v>7.9998927763062441E-4</v>
      </c>
      <c r="J7816">
        <f>IF('Peaker Keys'!$B$31=1,H7816,I7816)</f>
        <v>0</v>
      </c>
    </row>
    <row r="7817" spans="1:10" x14ac:dyDescent="0.25">
      <c r="A7817">
        <v>7811</v>
      </c>
      <c r="B7817">
        <v>0</v>
      </c>
      <c r="C7817">
        <v>95.5</v>
      </c>
      <c r="D7817">
        <f>MOD(A7817-1+'Peaker Keys'!$B$7,'Peaker Keys'!$B$5)</f>
        <v>7834</v>
      </c>
      <c r="E7817">
        <f>INT(D7817/'Peaker Keys'!$B$6)+1</f>
        <v>327</v>
      </c>
      <c r="F7817">
        <f>MOD(D7817,'Peaker Keys'!$B$6)</f>
        <v>10</v>
      </c>
      <c r="G7817" t="str">
        <f>VLOOKUP(E7817,Clustering!$A$6:$B$370,2,FALSE)</f>
        <v>Summer</v>
      </c>
      <c r="H7817">
        <f>IF('Peaker Keys'!$B$29&gt;0,MAX(0,MIN('Peaker Keys'!$B$10,B7817/'Peaker Keys'!$B$29)),0)</f>
        <v>0</v>
      </c>
      <c r="I7817">
        <f>MAX(0,MIN('Peaker Keys'!$B$10,C7817/'Peaker Keys'!$B$30))</f>
        <v>7.9998927763062441E-4</v>
      </c>
      <c r="J7817">
        <f>IF('Peaker Keys'!$B$31=1,H7817,I7817)</f>
        <v>0</v>
      </c>
    </row>
    <row r="7818" spans="1:10" x14ac:dyDescent="0.25">
      <c r="A7818">
        <v>7812</v>
      </c>
      <c r="B7818">
        <v>0</v>
      </c>
      <c r="C7818">
        <v>95.5</v>
      </c>
      <c r="D7818">
        <f>MOD(A7818-1+'Peaker Keys'!$B$7,'Peaker Keys'!$B$5)</f>
        <v>7835</v>
      </c>
      <c r="E7818">
        <f>INT(D7818/'Peaker Keys'!$B$6)+1</f>
        <v>327</v>
      </c>
      <c r="F7818">
        <f>MOD(D7818,'Peaker Keys'!$B$6)</f>
        <v>11</v>
      </c>
      <c r="G7818" t="str">
        <f>VLOOKUP(E7818,Clustering!$A$6:$B$370,2,FALSE)</f>
        <v>Summer</v>
      </c>
      <c r="H7818">
        <f>IF('Peaker Keys'!$B$29&gt;0,MAX(0,MIN('Peaker Keys'!$B$10,B7818/'Peaker Keys'!$B$29)),0)</f>
        <v>0</v>
      </c>
      <c r="I7818">
        <f>MAX(0,MIN('Peaker Keys'!$B$10,C7818/'Peaker Keys'!$B$30))</f>
        <v>7.9998927763062441E-4</v>
      </c>
      <c r="J7818">
        <f>IF('Peaker Keys'!$B$31=1,H7818,I7818)</f>
        <v>0</v>
      </c>
    </row>
    <row r="7819" spans="1:10" x14ac:dyDescent="0.25">
      <c r="A7819">
        <v>7813</v>
      </c>
      <c r="B7819">
        <v>0</v>
      </c>
      <c r="C7819">
        <v>95.5</v>
      </c>
      <c r="D7819">
        <f>MOD(A7819-1+'Peaker Keys'!$B$7,'Peaker Keys'!$B$5)</f>
        <v>7836</v>
      </c>
      <c r="E7819">
        <f>INT(D7819/'Peaker Keys'!$B$6)+1</f>
        <v>327</v>
      </c>
      <c r="F7819">
        <f>MOD(D7819,'Peaker Keys'!$B$6)</f>
        <v>12</v>
      </c>
      <c r="G7819" t="str">
        <f>VLOOKUP(E7819,Clustering!$A$6:$B$370,2,FALSE)</f>
        <v>Summer</v>
      </c>
      <c r="H7819">
        <f>IF('Peaker Keys'!$B$29&gt;0,MAX(0,MIN('Peaker Keys'!$B$10,B7819/'Peaker Keys'!$B$29)),0)</f>
        <v>0</v>
      </c>
      <c r="I7819">
        <f>MAX(0,MIN('Peaker Keys'!$B$10,C7819/'Peaker Keys'!$B$30))</f>
        <v>7.9998927763062441E-4</v>
      </c>
      <c r="J7819">
        <f>IF('Peaker Keys'!$B$31=1,H7819,I7819)</f>
        <v>0</v>
      </c>
    </row>
    <row r="7820" spans="1:10" x14ac:dyDescent="0.25">
      <c r="A7820">
        <v>7814</v>
      </c>
      <c r="B7820">
        <v>0</v>
      </c>
      <c r="C7820">
        <v>95.5</v>
      </c>
      <c r="D7820">
        <f>MOD(A7820-1+'Peaker Keys'!$B$7,'Peaker Keys'!$B$5)</f>
        <v>7837</v>
      </c>
      <c r="E7820">
        <f>INT(D7820/'Peaker Keys'!$B$6)+1</f>
        <v>327</v>
      </c>
      <c r="F7820">
        <f>MOD(D7820,'Peaker Keys'!$B$6)</f>
        <v>13</v>
      </c>
      <c r="G7820" t="str">
        <f>VLOOKUP(E7820,Clustering!$A$6:$B$370,2,FALSE)</f>
        <v>Summer</v>
      </c>
      <c r="H7820">
        <f>IF('Peaker Keys'!$B$29&gt;0,MAX(0,MIN('Peaker Keys'!$B$10,B7820/'Peaker Keys'!$B$29)),0)</f>
        <v>0</v>
      </c>
      <c r="I7820">
        <f>MAX(0,MIN('Peaker Keys'!$B$10,C7820/'Peaker Keys'!$B$30))</f>
        <v>7.9998927763062441E-4</v>
      </c>
      <c r="J7820">
        <f>IF('Peaker Keys'!$B$31=1,H7820,I7820)</f>
        <v>0</v>
      </c>
    </row>
    <row r="7821" spans="1:10" x14ac:dyDescent="0.25">
      <c r="A7821">
        <v>7815</v>
      </c>
      <c r="B7821">
        <v>0</v>
      </c>
      <c r="C7821">
        <v>95.5</v>
      </c>
      <c r="D7821">
        <f>MOD(A7821-1+'Peaker Keys'!$B$7,'Peaker Keys'!$B$5)</f>
        <v>7838</v>
      </c>
      <c r="E7821">
        <f>INT(D7821/'Peaker Keys'!$B$6)+1</f>
        <v>327</v>
      </c>
      <c r="F7821">
        <f>MOD(D7821,'Peaker Keys'!$B$6)</f>
        <v>14</v>
      </c>
      <c r="G7821" t="str">
        <f>VLOOKUP(E7821,Clustering!$A$6:$B$370,2,FALSE)</f>
        <v>Summer</v>
      </c>
      <c r="H7821">
        <f>IF('Peaker Keys'!$B$29&gt;0,MAX(0,MIN('Peaker Keys'!$B$10,B7821/'Peaker Keys'!$B$29)),0)</f>
        <v>0</v>
      </c>
      <c r="I7821">
        <f>MAX(0,MIN('Peaker Keys'!$B$10,C7821/'Peaker Keys'!$B$30))</f>
        <v>7.9998927763062441E-4</v>
      </c>
      <c r="J7821">
        <f>IF('Peaker Keys'!$B$31=1,H7821,I7821)</f>
        <v>0</v>
      </c>
    </row>
    <row r="7822" spans="1:10" x14ac:dyDescent="0.25">
      <c r="A7822">
        <v>7816</v>
      </c>
      <c r="B7822">
        <v>0</v>
      </c>
      <c r="C7822">
        <v>159.1</v>
      </c>
      <c r="D7822">
        <f>MOD(A7822-1+'Peaker Keys'!$B$7,'Peaker Keys'!$B$5)</f>
        <v>7839</v>
      </c>
      <c r="E7822">
        <f>INT(D7822/'Peaker Keys'!$B$6)+1</f>
        <v>327</v>
      </c>
      <c r="F7822">
        <f>MOD(D7822,'Peaker Keys'!$B$6)</f>
        <v>15</v>
      </c>
      <c r="G7822" t="str">
        <f>VLOOKUP(E7822,Clustering!$A$6:$B$370,2,FALSE)</f>
        <v>Summer</v>
      </c>
      <c r="H7822">
        <f>IF('Peaker Keys'!$B$29&gt;0,MAX(0,MIN('Peaker Keys'!$B$10,B7822/'Peaker Keys'!$B$29)),0)</f>
        <v>0</v>
      </c>
      <c r="I7822">
        <f>MAX(0,MIN('Peaker Keys'!$B$10,C7822/'Peaker Keys'!$B$30))</f>
        <v>1.3327570059793962E-3</v>
      </c>
      <c r="J7822">
        <f>IF('Peaker Keys'!$B$31=1,H7822,I7822)</f>
        <v>0</v>
      </c>
    </row>
    <row r="7823" spans="1:10" x14ac:dyDescent="0.25">
      <c r="A7823">
        <v>7817</v>
      </c>
      <c r="B7823">
        <v>0</v>
      </c>
      <c r="C7823">
        <v>159.1</v>
      </c>
      <c r="D7823">
        <f>MOD(A7823-1+'Peaker Keys'!$B$7,'Peaker Keys'!$B$5)</f>
        <v>7840</v>
      </c>
      <c r="E7823">
        <f>INT(D7823/'Peaker Keys'!$B$6)+1</f>
        <v>327</v>
      </c>
      <c r="F7823">
        <f>MOD(D7823,'Peaker Keys'!$B$6)</f>
        <v>16</v>
      </c>
      <c r="G7823" t="str">
        <f>VLOOKUP(E7823,Clustering!$A$6:$B$370,2,FALSE)</f>
        <v>Summer</v>
      </c>
      <c r="H7823">
        <f>IF('Peaker Keys'!$B$29&gt;0,MAX(0,MIN('Peaker Keys'!$B$10,B7823/'Peaker Keys'!$B$29)),0)</f>
        <v>0</v>
      </c>
      <c r="I7823">
        <f>MAX(0,MIN('Peaker Keys'!$B$10,C7823/'Peaker Keys'!$B$30))</f>
        <v>1.3327570059793962E-3</v>
      </c>
      <c r="J7823">
        <f>IF('Peaker Keys'!$B$31=1,H7823,I7823)</f>
        <v>0</v>
      </c>
    </row>
    <row r="7824" spans="1:10" x14ac:dyDescent="0.25">
      <c r="A7824">
        <v>7818</v>
      </c>
      <c r="B7824">
        <v>0</v>
      </c>
      <c r="C7824">
        <v>415.3</v>
      </c>
      <c r="D7824">
        <f>MOD(A7824-1+'Peaker Keys'!$B$7,'Peaker Keys'!$B$5)</f>
        <v>7841</v>
      </c>
      <c r="E7824">
        <f>INT(D7824/'Peaker Keys'!$B$6)+1</f>
        <v>327</v>
      </c>
      <c r="F7824">
        <f>MOD(D7824,'Peaker Keys'!$B$6)</f>
        <v>17</v>
      </c>
      <c r="G7824" t="str">
        <f>VLOOKUP(E7824,Clustering!$A$6:$B$370,2,FALSE)</f>
        <v>Summer</v>
      </c>
      <c r="H7824">
        <f>IF('Peaker Keys'!$B$29&gt;0,MAX(0,MIN('Peaker Keys'!$B$10,B7824/'Peaker Keys'!$B$29)),0)</f>
        <v>0</v>
      </c>
      <c r="I7824">
        <f>MAX(0,MIN('Peaker Keys'!$B$10,C7824/'Peaker Keys'!$B$30))</f>
        <v>3.4789062513088829E-3</v>
      </c>
      <c r="J7824">
        <f>IF('Peaker Keys'!$B$31=1,H7824,I7824)</f>
        <v>0</v>
      </c>
    </row>
    <row r="7825" spans="1:10" x14ac:dyDescent="0.25">
      <c r="A7825">
        <v>7819</v>
      </c>
      <c r="B7825">
        <v>0</v>
      </c>
      <c r="C7825">
        <v>444.6</v>
      </c>
      <c r="D7825">
        <f>MOD(A7825-1+'Peaker Keys'!$B$7,'Peaker Keys'!$B$5)</f>
        <v>7842</v>
      </c>
      <c r="E7825">
        <f>INT(D7825/'Peaker Keys'!$B$6)+1</f>
        <v>327</v>
      </c>
      <c r="F7825">
        <f>MOD(D7825,'Peaker Keys'!$B$6)</f>
        <v>18</v>
      </c>
      <c r="G7825" t="str">
        <f>VLOOKUP(E7825,Clustering!$A$6:$B$370,2,FALSE)</f>
        <v>Summer</v>
      </c>
      <c r="H7825">
        <f>IF('Peaker Keys'!$B$29&gt;0,MAX(0,MIN('Peaker Keys'!$B$10,B7825/'Peaker Keys'!$B$29)),0)</f>
        <v>0</v>
      </c>
      <c r="I7825">
        <f>MAX(0,MIN('Peaker Keys'!$B$10,C7825/'Peaker Keys'!$B$30))</f>
        <v>3.7243479877966034E-3</v>
      </c>
      <c r="J7825">
        <f>IF('Peaker Keys'!$B$31=1,H7825,I7825)</f>
        <v>0</v>
      </c>
    </row>
    <row r="7826" spans="1:10" x14ac:dyDescent="0.25">
      <c r="A7826">
        <v>7820</v>
      </c>
      <c r="B7826">
        <v>0</v>
      </c>
      <c r="C7826">
        <v>188.3</v>
      </c>
      <c r="D7826">
        <f>MOD(A7826-1+'Peaker Keys'!$B$7,'Peaker Keys'!$B$5)</f>
        <v>7843</v>
      </c>
      <c r="E7826">
        <f>INT(D7826/'Peaker Keys'!$B$6)+1</f>
        <v>327</v>
      </c>
      <c r="F7826">
        <f>MOD(D7826,'Peaker Keys'!$B$6)</f>
        <v>19</v>
      </c>
      <c r="G7826" t="str">
        <f>VLOOKUP(E7826,Clustering!$A$6:$B$370,2,FALSE)</f>
        <v>Summer</v>
      </c>
      <c r="H7826">
        <f>IF('Peaker Keys'!$B$29&gt;0,MAX(0,MIN('Peaker Keys'!$B$10,B7826/'Peaker Keys'!$B$29)),0)</f>
        <v>0</v>
      </c>
      <c r="I7826">
        <f>MAX(0,MIN('Peaker Keys'!$B$10,C7826/'Peaker Keys'!$B$30))</f>
        <v>1.57736105735965E-3</v>
      </c>
      <c r="J7826">
        <f>IF('Peaker Keys'!$B$31=1,H7826,I7826)</f>
        <v>0</v>
      </c>
    </row>
    <row r="7827" spans="1:10" x14ac:dyDescent="0.25">
      <c r="A7827">
        <v>7821</v>
      </c>
      <c r="B7827">
        <v>0</v>
      </c>
      <c r="C7827">
        <v>159.1</v>
      </c>
      <c r="D7827">
        <f>MOD(A7827-1+'Peaker Keys'!$B$7,'Peaker Keys'!$B$5)</f>
        <v>7844</v>
      </c>
      <c r="E7827">
        <f>INT(D7827/'Peaker Keys'!$B$6)+1</f>
        <v>327</v>
      </c>
      <c r="F7827">
        <f>MOD(D7827,'Peaker Keys'!$B$6)</f>
        <v>20</v>
      </c>
      <c r="G7827" t="str">
        <f>VLOOKUP(E7827,Clustering!$A$6:$B$370,2,FALSE)</f>
        <v>Summer</v>
      </c>
      <c r="H7827">
        <f>IF('Peaker Keys'!$B$29&gt;0,MAX(0,MIN('Peaker Keys'!$B$10,B7827/'Peaker Keys'!$B$29)),0)</f>
        <v>0</v>
      </c>
      <c r="I7827">
        <f>MAX(0,MIN('Peaker Keys'!$B$10,C7827/'Peaker Keys'!$B$30))</f>
        <v>1.3327570059793962E-3</v>
      </c>
      <c r="J7827">
        <f>IF('Peaker Keys'!$B$31=1,H7827,I7827)</f>
        <v>0</v>
      </c>
    </row>
    <row r="7828" spans="1:10" x14ac:dyDescent="0.25">
      <c r="A7828">
        <v>7822</v>
      </c>
      <c r="B7828">
        <v>0</v>
      </c>
      <c r="C7828">
        <v>159.1</v>
      </c>
      <c r="D7828">
        <f>MOD(A7828-1+'Peaker Keys'!$B$7,'Peaker Keys'!$B$5)</f>
        <v>7845</v>
      </c>
      <c r="E7828">
        <f>INT(D7828/'Peaker Keys'!$B$6)+1</f>
        <v>327</v>
      </c>
      <c r="F7828">
        <f>MOD(D7828,'Peaker Keys'!$B$6)</f>
        <v>21</v>
      </c>
      <c r="G7828" t="str">
        <f>VLOOKUP(E7828,Clustering!$A$6:$B$370,2,FALSE)</f>
        <v>Summer</v>
      </c>
      <c r="H7828">
        <f>IF('Peaker Keys'!$B$29&gt;0,MAX(0,MIN('Peaker Keys'!$B$10,B7828/'Peaker Keys'!$B$29)),0)</f>
        <v>0</v>
      </c>
      <c r="I7828">
        <f>MAX(0,MIN('Peaker Keys'!$B$10,C7828/'Peaker Keys'!$B$30))</f>
        <v>1.3327570059793962E-3</v>
      </c>
      <c r="J7828">
        <f>IF('Peaker Keys'!$B$31=1,H7828,I7828)</f>
        <v>0</v>
      </c>
    </row>
    <row r="7829" spans="1:10" x14ac:dyDescent="0.25">
      <c r="A7829">
        <v>7823</v>
      </c>
      <c r="B7829">
        <v>0</v>
      </c>
      <c r="C7829">
        <v>159.1</v>
      </c>
      <c r="D7829">
        <f>MOD(A7829-1+'Peaker Keys'!$B$7,'Peaker Keys'!$B$5)</f>
        <v>7846</v>
      </c>
      <c r="E7829">
        <f>INT(D7829/'Peaker Keys'!$B$6)+1</f>
        <v>327</v>
      </c>
      <c r="F7829">
        <f>MOD(D7829,'Peaker Keys'!$B$6)</f>
        <v>22</v>
      </c>
      <c r="G7829" t="str">
        <f>VLOOKUP(E7829,Clustering!$A$6:$B$370,2,FALSE)</f>
        <v>Summer</v>
      </c>
      <c r="H7829">
        <f>IF('Peaker Keys'!$B$29&gt;0,MAX(0,MIN('Peaker Keys'!$B$10,B7829/'Peaker Keys'!$B$29)),0)</f>
        <v>0</v>
      </c>
      <c r="I7829">
        <f>MAX(0,MIN('Peaker Keys'!$B$10,C7829/'Peaker Keys'!$B$30))</f>
        <v>1.3327570059793962E-3</v>
      </c>
      <c r="J7829">
        <f>IF('Peaker Keys'!$B$31=1,H7829,I7829)</f>
        <v>0</v>
      </c>
    </row>
    <row r="7830" spans="1:10" x14ac:dyDescent="0.25">
      <c r="A7830">
        <v>7824</v>
      </c>
      <c r="B7830">
        <v>0</v>
      </c>
      <c r="C7830">
        <v>159.1</v>
      </c>
      <c r="D7830">
        <f>MOD(A7830-1+'Peaker Keys'!$B$7,'Peaker Keys'!$B$5)</f>
        <v>7847</v>
      </c>
      <c r="E7830">
        <f>INT(D7830/'Peaker Keys'!$B$6)+1</f>
        <v>327</v>
      </c>
      <c r="F7830">
        <f>MOD(D7830,'Peaker Keys'!$B$6)</f>
        <v>23</v>
      </c>
      <c r="G7830" t="str">
        <f>VLOOKUP(E7830,Clustering!$A$6:$B$370,2,FALSE)</f>
        <v>Summer</v>
      </c>
      <c r="H7830">
        <f>IF('Peaker Keys'!$B$29&gt;0,MAX(0,MIN('Peaker Keys'!$B$10,B7830/'Peaker Keys'!$B$29)),0)</f>
        <v>0</v>
      </c>
      <c r="I7830">
        <f>MAX(0,MIN('Peaker Keys'!$B$10,C7830/'Peaker Keys'!$B$30))</f>
        <v>1.3327570059793962E-3</v>
      </c>
      <c r="J7830">
        <f>IF('Peaker Keys'!$B$31=1,H7830,I7830)</f>
        <v>0</v>
      </c>
    </row>
    <row r="7831" spans="1:10" x14ac:dyDescent="0.25">
      <c r="A7831">
        <v>7825</v>
      </c>
      <c r="B7831">
        <v>0</v>
      </c>
      <c r="C7831">
        <v>159.1</v>
      </c>
      <c r="D7831">
        <f>MOD(A7831-1+'Peaker Keys'!$B$7,'Peaker Keys'!$B$5)</f>
        <v>7848</v>
      </c>
      <c r="E7831">
        <f>INT(D7831/'Peaker Keys'!$B$6)+1</f>
        <v>328</v>
      </c>
      <c r="F7831">
        <f>MOD(D7831,'Peaker Keys'!$B$6)</f>
        <v>0</v>
      </c>
      <c r="G7831" t="str">
        <f>VLOOKUP(E7831,Clustering!$A$6:$B$370,2,FALSE)</f>
        <v>Winter</v>
      </c>
      <c r="H7831">
        <f>IF('Peaker Keys'!$B$29&gt;0,MAX(0,MIN('Peaker Keys'!$B$10,B7831/'Peaker Keys'!$B$29)),0)</f>
        <v>0</v>
      </c>
      <c r="I7831">
        <f>MAX(0,MIN('Peaker Keys'!$B$10,C7831/'Peaker Keys'!$B$30))</f>
        <v>1.3327570059793962E-3</v>
      </c>
      <c r="J7831">
        <f>IF('Peaker Keys'!$B$31=1,H7831,I7831)</f>
        <v>0</v>
      </c>
    </row>
    <row r="7832" spans="1:10" x14ac:dyDescent="0.25">
      <c r="A7832">
        <v>7826</v>
      </c>
      <c r="B7832">
        <v>0</v>
      </c>
      <c r="C7832">
        <v>159.1</v>
      </c>
      <c r="D7832">
        <f>MOD(A7832-1+'Peaker Keys'!$B$7,'Peaker Keys'!$B$5)</f>
        <v>7849</v>
      </c>
      <c r="E7832">
        <f>INT(D7832/'Peaker Keys'!$B$6)+1</f>
        <v>328</v>
      </c>
      <c r="F7832">
        <f>MOD(D7832,'Peaker Keys'!$B$6)</f>
        <v>1</v>
      </c>
      <c r="G7832" t="str">
        <f>VLOOKUP(E7832,Clustering!$A$6:$B$370,2,FALSE)</f>
        <v>Winter</v>
      </c>
      <c r="H7832">
        <f>IF('Peaker Keys'!$B$29&gt;0,MAX(0,MIN('Peaker Keys'!$B$10,B7832/'Peaker Keys'!$B$29)),0)</f>
        <v>0</v>
      </c>
      <c r="I7832">
        <f>MAX(0,MIN('Peaker Keys'!$B$10,C7832/'Peaker Keys'!$B$30))</f>
        <v>1.3327570059793962E-3</v>
      </c>
      <c r="J7832">
        <f>IF('Peaker Keys'!$B$31=1,H7832,I7832)</f>
        <v>0</v>
      </c>
    </row>
    <row r="7833" spans="1:10" x14ac:dyDescent="0.25">
      <c r="A7833">
        <v>7827</v>
      </c>
      <c r="B7833">
        <v>0</v>
      </c>
      <c r="C7833">
        <v>95.5</v>
      </c>
      <c r="D7833">
        <f>MOD(A7833-1+'Peaker Keys'!$B$7,'Peaker Keys'!$B$5)</f>
        <v>7850</v>
      </c>
      <c r="E7833">
        <f>INT(D7833/'Peaker Keys'!$B$6)+1</f>
        <v>328</v>
      </c>
      <c r="F7833">
        <f>MOD(D7833,'Peaker Keys'!$B$6)</f>
        <v>2</v>
      </c>
      <c r="G7833" t="str">
        <f>VLOOKUP(E7833,Clustering!$A$6:$B$370,2,FALSE)</f>
        <v>Winter</v>
      </c>
      <c r="H7833">
        <f>IF('Peaker Keys'!$B$29&gt;0,MAX(0,MIN('Peaker Keys'!$B$10,B7833/'Peaker Keys'!$B$29)),0)</f>
        <v>0</v>
      </c>
      <c r="I7833">
        <f>MAX(0,MIN('Peaker Keys'!$B$10,C7833/'Peaker Keys'!$B$30))</f>
        <v>7.9998927763062441E-4</v>
      </c>
      <c r="J7833">
        <f>IF('Peaker Keys'!$B$31=1,H7833,I7833)</f>
        <v>0</v>
      </c>
    </row>
    <row r="7834" spans="1:10" x14ac:dyDescent="0.25">
      <c r="A7834">
        <v>7828</v>
      </c>
      <c r="B7834">
        <v>0</v>
      </c>
      <c r="C7834">
        <v>95.5</v>
      </c>
      <c r="D7834">
        <f>MOD(A7834-1+'Peaker Keys'!$B$7,'Peaker Keys'!$B$5)</f>
        <v>7851</v>
      </c>
      <c r="E7834">
        <f>INT(D7834/'Peaker Keys'!$B$6)+1</f>
        <v>328</v>
      </c>
      <c r="F7834">
        <f>MOD(D7834,'Peaker Keys'!$B$6)</f>
        <v>3</v>
      </c>
      <c r="G7834" t="str">
        <f>VLOOKUP(E7834,Clustering!$A$6:$B$370,2,FALSE)</f>
        <v>Winter</v>
      </c>
      <c r="H7834">
        <f>IF('Peaker Keys'!$B$29&gt;0,MAX(0,MIN('Peaker Keys'!$B$10,B7834/'Peaker Keys'!$B$29)),0)</f>
        <v>0</v>
      </c>
      <c r="I7834">
        <f>MAX(0,MIN('Peaker Keys'!$B$10,C7834/'Peaker Keys'!$B$30))</f>
        <v>7.9998927763062441E-4</v>
      </c>
      <c r="J7834">
        <f>IF('Peaker Keys'!$B$31=1,H7834,I7834)</f>
        <v>0</v>
      </c>
    </row>
    <row r="7835" spans="1:10" x14ac:dyDescent="0.25">
      <c r="A7835">
        <v>7829</v>
      </c>
      <c r="B7835">
        <v>0</v>
      </c>
      <c r="C7835">
        <v>95.5</v>
      </c>
      <c r="D7835">
        <f>MOD(A7835-1+'Peaker Keys'!$B$7,'Peaker Keys'!$B$5)</f>
        <v>7852</v>
      </c>
      <c r="E7835">
        <f>INT(D7835/'Peaker Keys'!$B$6)+1</f>
        <v>328</v>
      </c>
      <c r="F7835">
        <f>MOD(D7835,'Peaker Keys'!$B$6)</f>
        <v>4</v>
      </c>
      <c r="G7835" t="str">
        <f>VLOOKUP(E7835,Clustering!$A$6:$B$370,2,FALSE)</f>
        <v>Winter</v>
      </c>
      <c r="H7835">
        <f>IF('Peaker Keys'!$B$29&gt;0,MAX(0,MIN('Peaker Keys'!$B$10,B7835/'Peaker Keys'!$B$29)),0)</f>
        <v>0</v>
      </c>
      <c r="I7835">
        <f>MAX(0,MIN('Peaker Keys'!$B$10,C7835/'Peaker Keys'!$B$30))</f>
        <v>7.9998927763062441E-4</v>
      </c>
      <c r="J7835">
        <f>IF('Peaker Keys'!$B$31=1,H7835,I7835)</f>
        <v>0</v>
      </c>
    </row>
    <row r="7836" spans="1:10" x14ac:dyDescent="0.25">
      <c r="A7836">
        <v>7830</v>
      </c>
      <c r="B7836">
        <v>0</v>
      </c>
      <c r="C7836">
        <v>95.5</v>
      </c>
      <c r="D7836">
        <f>MOD(A7836-1+'Peaker Keys'!$B$7,'Peaker Keys'!$B$5)</f>
        <v>7853</v>
      </c>
      <c r="E7836">
        <f>INT(D7836/'Peaker Keys'!$B$6)+1</f>
        <v>328</v>
      </c>
      <c r="F7836">
        <f>MOD(D7836,'Peaker Keys'!$B$6)</f>
        <v>5</v>
      </c>
      <c r="G7836" t="str">
        <f>VLOOKUP(E7836,Clustering!$A$6:$B$370,2,FALSE)</f>
        <v>Winter</v>
      </c>
      <c r="H7836">
        <f>IF('Peaker Keys'!$B$29&gt;0,MAX(0,MIN('Peaker Keys'!$B$10,B7836/'Peaker Keys'!$B$29)),0)</f>
        <v>0</v>
      </c>
      <c r="I7836">
        <f>MAX(0,MIN('Peaker Keys'!$B$10,C7836/'Peaker Keys'!$B$30))</f>
        <v>7.9998927763062441E-4</v>
      </c>
      <c r="J7836">
        <f>IF('Peaker Keys'!$B$31=1,H7836,I7836)</f>
        <v>0</v>
      </c>
    </row>
    <row r="7837" spans="1:10" x14ac:dyDescent="0.25">
      <c r="A7837">
        <v>7831</v>
      </c>
      <c r="B7837">
        <v>0</v>
      </c>
      <c r="C7837">
        <v>95.5</v>
      </c>
      <c r="D7837">
        <f>MOD(A7837-1+'Peaker Keys'!$B$7,'Peaker Keys'!$B$5)</f>
        <v>7854</v>
      </c>
      <c r="E7837">
        <f>INT(D7837/'Peaker Keys'!$B$6)+1</f>
        <v>328</v>
      </c>
      <c r="F7837">
        <f>MOD(D7837,'Peaker Keys'!$B$6)</f>
        <v>6</v>
      </c>
      <c r="G7837" t="str">
        <f>VLOOKUP(E7837,Clustering!$A$6:$B$370,2,FALSE)</f>
        <v>Winter</v>
      </c>
      <c r="H7837">
        <f>IF('Peaker Keys'!$B$29&gt;0,MAX(0,MIN('Peaker Keys'!$B$10,B7837/'Peaker Keys'!$B$29)),0)</f>
        <v>0</v>
      </c>
      <c r="I7837">
        <f>MAX(0,MIN('Peaker Keys'!$B$10,C7837/'Peaker Keys'!$B$30))</f>
        <v>7.9998927763062441E-4</v>
      </c>
      <c r="J7837">
        <f>IF('Peaker Keys'!$B$31=1,H7837,I7837)</f>
        <v>0</v>
      </c>
    </row>
    <row r="7838" spans="1:10" x14ac:dyDescent="0.25">
      <c r="A7838">
        <v>7832</v>
      </c>
      <c r="B7838">
        <v>0</v>
      </c>
      <c r="C7838">
        <v>95.5</v>
      </c>
      <c r="D7838">
        <f>MOD(A7838-1+'Peaker Keys'!$B$7,'Peaker Keys'!$B$5)</f>
        <v>7855</v>
      </c>
      <c r="E7838">
        <f>INT(D7838/'Peaker Keys'!$B$6)+1</f>
        <v>328</v>
      </c>
      <c r="F7838">
        <f>MOD(D7838,'Peaker Keys'!$B$6)</f>
        <v>7</v>
      </c>
      <c r="G7838" t="str">
        <f>VLOOKUP(E7838,Clustering!$A$6:$B$370,2,FALSE)</f>
        <v>Winter</v>
      </c>
      <c r="H7838">
        <f>IF('Peaker Keys'!$B$29&gt;0,MAX(0,MIN('Peaker Keys'!$B$10,B7838/'Peaker Keys'!$B$29)),0)</f>
        <v>0</v>
      </c>
      <c r="I7838">
        <f>MAX(0,MIN('Peaker Keys'!$B$10,C7838/'Peaker Keys'!$B$30))</f>
        <v>7.9998927763062441E-4</v>
      </c>
      <c r="J7838">
        <f>IF('Peaker Keys'!$B$31=1,H7838,I7838)</f>
        <v>0</v>
      </c>
    </row>
    <row r="7839" spans="1:10" x14ac:dyDescent="0.25">
      <c r="A7839">
        <v>7833</v>
      </c>
      <c r="B7839">
        <v>0</v>
      </c>
      <c r="C7839">
        <v>95.5</v>
      </c>
      <c r="D7839">
        <f>MOD(A7839-1+'Peaker Keys'!$B$7,'Peaker Keys'!$B$5)</f>
        <v>7856</v>
      </c>
      <c r="E7839">
        <f>INT(D7839/'Peaker Keys'!$B$6)+1</f>
        <v>328</v>
      </c>
      <c r="F7839">
        <f>MOD(D7839,'Peaker Keys'!$B$6)</f>
        <v>8</v>
      </c>
      <c r="G7839" t="str">
        <f>VLOOKUP(E7839,Clustering!$A$6:$B$370,2,FALSE)</f>
        <v>Winter</v>
      </c>
      <c r="H7839">
        <f>IF('Peaker Keys'!$B$29&gt;0,MAX(0,MIN('Peaker Keys'!$B$10,B7839/'Peaker Keys'!$B$29)),0)</f>
        <v>0</v>
      </c>
      <c r="I7839">
        <f>MAX(0,MIN('Peaker Keys'!$B$10,C7839/'Peaker Keys'!$B$30))</f>
        <v>7.9998927763062441E-4</v>
      </c>
      <c r="J7839">
        <f>IF('Peaker Keys'!$B$31=1,H7839,I7839)</f>
        <v>0</v>
      </c>
    </row>
    <row r="7840" spans="1:10" x14ac:dyDescent="0.25">
      <c r="A7840">
        <v>7834</v>
      </c>
      <c r="B7840">
        <v>0</v>
      </c>
      <c r="C7840">
        <v>95.5</v>
      </c>
      <c r="D7840">
        <f>MOD(A7840-1+'Peaker Keys'!$B$7,'Peaker Keys'!$B$5)</f>
        <v>7857</v>
      </c>
      <c r="E7840">
        <f>INT(D7840/'Peaker Keys'!$B$6)+1</f>
        <v>328</v>
      </c>
      <c r="F7840">
        <f>MOD(D7840,'Peaker Keys'!$B$6)</f>
        <v>9</v>
      </c>
      <c r="G7840" t="str">
        <f>VLOOKUP(E7840,Clustering!$A$6:$B$370,2,FALSE)</f>
        <v>Winter</v>
      </c>
      <c r="H7840">
        <f>IF('Peaker Keys'!$B$29&gt;0,MAX(0,MIN('Peaker Keys'!$B$10,B7840/'Peaker Keys'!$B$29)),0)</f>
        <v>0</v>
      </c>
      <c r="I7840">
        <f>MAX(0,MIN('Peaker Keys'!$B$10,C7840/'Peaker Keys'!$B$30))</f>
        <v>7.9998927763062441E-4</v>
      </c>
      <c r="J7840">
        <f>IF('Peaker Keys'!$B$31=1,H7840,I7840)</f>
        <v>0</v>
      </c>
    </row>
    <row r="7841" spans="1:10" x14ac:dyDescent="0.25">
      <c r="A7841">
        <v>7835</v>
      </c>
      <c r="B7841">
        <v>0</v>
      </c>
      <c r="C7841">
        <v>95.5</v>
      </c>
      <c r="D7841">
        <f>MOD(A7841-1+'Peaker Keys'!$B$7,'Peaker Keys'!$B$5)</f>
        <v>7858</v>
      </c>
      <c r="E7841">
        <f>INT(D7841/'Peaker Keys'!$B$6)+1</f>
        <v>328</v>
      </c>
      <c r="F7841">
        <f>MOD(D7841,'Peaker Keys'!$B$6)</f>
        <v>10</v>
      </c>
      <c r="G7841" t="str">
        <f>VLOOKUP(E7841,Clustering!$A$6:$B$370,2,FALSE)</f>
        <v>Winter</v>
      </c>
      <c r="H7841">
        <f>IF('Peaker Keys'!$B$29&gt;0,MAX(0,MIN('Peaker Keys'!$B$10,B7841/'Peaker Keys'!$B$29)),0)</f>
        <v>0</v>
      </c>
      <c r="I7841">
        <f>MAX(0,MIN('Peaker Keys'!$B$10,C7841/'Peaker Keys'!$B$30))</f>
        <v>7.9998927763062441E-4</v>
      </c>
      <c r="J7841">
        <f>IF('Peaker Keys'!$B$31=1,H7841,I7841)</f>
        <v>0</v>
      </c>
    </row>
    <row r="7842" spans="1:10" x14ac:dyDescent="0.25">
      <c r="A7842">
        <v>7836</v>
      </c>
      <c r="B7842">
        <v>0</v>
      </c>
      <c r="C7842">
        <v>95.5</v>
      </c>
      <c r="D7842">
        <f>MOD(A7842-1+'Peaker Keys'!$B$7,'Peaker Keys'!$B$5)</f>
        <v>7859</v>
      </c>
      <c r="E7842">
        <f>INT(D7842/'Peaker Keys'!$B$6)+1</f>
        <v>328</v>
      </c>
      <c r="F7842">
        <f>MOD(D7842,'Peaker Keys'!$B$6)</f>
        <v>11</v>
      </c>
      <c r="G7842" t="str">
        <f>VLOOKUP(E7842,Clustering!$A$6:$B$370,2,FALSE)</f>
        <v>Winter</v>
      </c>
      <c r="H7842">
        <f>IF('Peaker Keys'!$B$29&gt;0,MAX(0,MIN('Peaker Keys'!$B$10,B7842/'Peaker Keys'!$B$29)),0)</f>
        <v>0</v>
      </c>
      <c r="I7842">
        <f>MAX(0,MIN('Peaker Keys'!$B$10,C7842/'Peaker Keys'!$B$30))</f>
        <v>7.9998927763062441E-4</v>
      </c>
      <c r="J7842">
        <f>IF('Peaker Keys'!$B$31=1,H7842,I7842)</f>
        <v>0</v>
      </c>
    </row>
    <row r="7843" spans="1:10" x14ac:dyDescent="0.25">
      <c r="A7843">
        <v>7837</v>
      </c>
      <c r="B7843">
        <v>0</v>
      </c>
      <c r="C7843">
        <v>95.5</v>
      </c>
      <c r="D7843">
        <f>MOD(A7843-1+'Peaker Keys'!$B$7,'Peaker Keys'!$B$5)</f>
        <v>7860</v>
      </c>
      <c r="E7843">
        <f>INT(D7843/'Peaker Keys'!$B$6)+1</f>
        <v>328</v>
      </c>
      <c r="F7843">
        <f>MOD(D7843,'Peaker Keys'!$B$6)</f>
        <v>12</v>
      </c>
      <c r="G7843" t="str">
        <f>VLOOKUP(E7843,Clustering!$A$6:$B$370,2,FALSE)</f>
        <v>Winter</v>
      </c>
      <c r="H7843">
        <f>IF('Peaker Keys'!$B$29&gt;0,MAX(0,MIN('Peaker Keys'!$B$10,B7843/'Peaker Keys'!$B$29)),0)</f>
        <v>0</v>
      </c>
      <c r="I7843">
        <f>MAX(0,MIN('Peaker Keys'!$B$10,C7843/'Peaker Keys'!$B$30))</f>
        <v>7.9998927763062441E-4</v>
      </c>
      <c r="J7843">
        <f>IF('Peaker Keys'!$B$31=1,H7843,I7843)</f>
        <v>0</v>
      </c>
    </row>
    <row r="7844" spans="1:10" x14ac:dyDescent="0.25">
      <c r="A7844">
        <v>7838</v>
      </c>
      <c r="B7844">
        <v>0</v>
      </c>
      <c r="C7844">
        <v>95.5</v>
      </c>
      <c r="D7844">
        <f>MOD(A7844-1+'Peaker Keys'!$B$7,'Peaker Keys'!$B$5)</f>
        <v>7861</v>
      </c>
      <c r="E7844">
        <f>INT(D7844/'Peaker Keys'!$B$6)+1</f>
        <v>328</v>
      </c>
      <c r="F7844">
        <f>MOD(D7844,'Peaker Keys'!$B$6)</f>
        <v>13</v>
      </c>
      <c r="G7844" t="str">
        <f>VLOOKUP(E7844,Clustering!$A$6:$B$370,2,FALSE)</f>
        <v>Winter</v>
      </c>
      <c r="H7844">
        <f>IF('Peaker Keys'!$B$29&gt;0,MAX(0,MIN('Peaker Keys'!$B$10,B7844/'Peaker Keys'!$B$29)),0)</f>
        <v>0</v>
      </c>
      <c r="I7844">
        <f>MAX(0,MIN('Peaker Keys'!$B$10,C7844/'Peaker Keys'!$B$30))</f>
        <v>7.9998927763062441E-4</v>
      </c>
      <c r="J7844">
        <f>IF('Peaker Keys'!$B$31=1,H7844,I7844)</f>
        <v>0</v>
      </c>
    </row>
    <row r="7845" spans="1:10" x14ac:dyDescent="0.25">
      <c r="A7845">
        <v>7839</v>
      </c>
      <c r="B7845">
        <v>0</v>
      </c>
      <c r="C7845">
        <v>95.5</v>
      </c>
      <c r="D7845">
        <f>MOD(A7845-1+'Peaker Keys'!$B$7,'Peaker Keys'!$B$5)</f>
        <v>7862</v>
      </c>
      <c r="E7845">
        <f>INT(D7845/'Peaker Keys'!$B$6)+1</f>
        <v>328</v>
      </c>
      <c r="F7845">
        <f>MOD(D7845,'Peaker Keys'!$B$6)</f>
        <v>14</v>
      </c>
      <c r="G7845" t="str">
        <f>VLOOKUP(E7845,Clustering!$A$6:$B$370,2,FALSE)</f>
        <v>Winter</v>
      </c>
      <c r="H7845">
        <f>IF('Peaker Keys'!$B$29&gt;0,MAX(0,MIN('Peaker Keys'!$B$10,B7845/'Peaker Keys'!$B$29)),0)</f>
        <v>0</v>
      </c>
      <c r="I7845">
        <f>MAX(0,MIN('Peaker Keys'!$B$10,C7845/'Peaker Keys'!$B$30))</f>
        <v>7.9998927763062441E-4</v>
      </c>
      <c r="J7845">
        <f>IF('Peaker Keys'!$B$31=1,H7845,I7845)</f>
        <v>0</v>
      </c>
    </row>
    <row r="7846" spans="1:10" x14ac:dyDescent="0.25">
      <c r="A7846">
        <v>7840</v>
      </c>
      <c r="B7846">
        <v>0</v>
      </c>
      <c r="C7846">
        <v>159.1</v>
      </c>
      <c r="D7846">
        <f>MOD(A7846-1+'Peaker Keys'!$B$7,'Peaker Keys'!$B$5)</f>
        <v>7863</v>
      </c>
      <c r="E7846">
        <f>INT(D7846/'Peaker Keys'!$B$6)+1</f>
        <v>328</v>
      </c>
      <c r="F7846">
        <f>MOD(D7846,'Peaker Keys'!$B$6)</f>
        <v>15</v>
      </c>
      <c r="G7846" t="str">
        <f>VLOOKUP(E7846,Clustering!$A$6:$B$370,2,FALSE)</f>
        <v>Winter</v>
      </c>
      <c r="H7846">
        <f>IF('Peaker Keys'!$B$29&gt;0,MAX(0,MIN('Peaker Keys'!$B$10,B7846/'Peaker Keys'!$B$29)),0)</f>
        <v>0</v>
      </c>
      <c r="I7846">
        <f>MAX(0,MIN('Peaker Keys'!$B$10,C7846/'Peaker Keys'!$B$30))</f>
        <v>1.3327570059793962E-3</v>
      </c>
      <c r="J7846">
        <f>IF('Peaker Keys'!$B$31=1,H7846,I7846)</f>
        <v>0</v>
      </c>
    </row>
    <row r="7847" spans="1:10" x14ac:dyDescent="0.25">
      <c r="A7847">
        <v>7841</v>
      </c>
      <c r="B7847">
        <v>0</v>
      </c>
      <c r="C7847">
        <v>159.1</v>
      </c>
      <c r="D7847">
        <f>MOD(A7847-1+'Peaker Keys'!$B$7,'Peaker Keys'!$B$5)</f>
        <v>7864</v>
      </c>
      <c r="E7847">
        <f>INT(D7847/'Peaker Keys'!$B$6)+1</f>
        <v>328</v>
      </c>
      <c r="F7847">
        <f>MOD(D7847,'Peaker Keys'!$B$6)</f>
        <v>16</v>
      </c>
      <c r="G7847" t="str">
        <f>VLOOKUP(E7847,Clustering!$A$6:$B$370,2,FALSE)</f>
        <v>Winter</v>
      </c>
      <c r="H7847">
        <f>IF('Peaker Keys'!$B$29&gt;0,MAX(0,MIN('Peaker Keys'!$B$10,B7847/'Peaker Keys'!$B$29)),0)</f>
        <v>0</v>
      </c>
      <c r="I7847">
        <f>MAX(0,MIN('Peaker Keys'!$B$10,C7847/'Peaker Keys'!$B$30))</f>
        <v>1.3327570059793962E-3</v>
      </c>
      <c r="J7847">
        <f>IF('Peaker Keys'!$B$31=1,H7847,I7847)</f>
        <v>0</v>
      </c>
    </row>
    <row r="7848" spans="1:10" x14ac:dyDescent="0.25">
      <c r="A7848">
        <v>7842</v>
      </c>
      <c r="B7848">
        <v>0</v>
      </c>
      <c r="C7848">
        <v>159.1</v>
      </c>
      <c r="D7848">
        <f>MOD(A7848-1+'Peaker Keys'!$B$7,'Peaker Keys'!$B$5)</f>
        <v>7865</v>
      </c>
      <c r="E7848">
        <f>INT(D7848/'Peaker Keys'!$B$6)+1</f>
        <v>328</v>
      </c>
      <c r="F7848">
        <f>MOD(D7848,'Peaker Keys'!$B$6)</f>
        <v>17</v>
      </c>
      <c r="G7848" t="str">
        <f>VLOOKUP(E7848,Clustering!$A$6:$B$370,2,FALSE)</f>
        <v>Winter</v>
      </c>
      <c r="H7848">
        <f>IF('Peaker Keys'!$B$29&gt;0,MAX(0,MIN('Peaker Keys'!$B$10,B7848/'Peaker Keys'!$B$29)),0)</f>
        <v>0</v>
      </c>
      <c r="I7848">
        <f>MAX(0,MIN('Peaker Keys'!$B$10,C7848/'Peaker Keys'!$B$30))</f>
        <v>1.3327570059793962E-3</v>
      </c>
      <c r="J7848">
        <f>IF('Peaker Keys'!$B$31=1,H7848,I7848)</f>
        <v>0</v>
      </c>
    </row>
    <row r="7849" spans="1:10" x14ac:dyDescent="0.25">
      <c r="A7849">
        <v>7843</v>
      </c>
      <c r="B7849">
        <v>0</v>
      </c>
      <c r="C7849">
        <v>1278</v>
      </c>
      <c r="D7849">
        <f>MOD(A7849-1+'Peaker Keys'!$B$7,'Peaker Keys'!$B$5)</f>
        <v>7866</v>
      </c>
      <c r="E7849">
        <f>INT(D7849/'Peaker Keys'!$B$6)+1</f>
        <v>328</v>
      </c>
      <c r="F7849">
        <f>MOD(D7849,'Peaker Keys'!$B$6)</f>
        <v>18</v>
      </c>
      <c r="G7849" t="str">
        <f>VLOOKUP(E7849,Clustering!$A$6:$B$370,2,FALSE)</f>
        <v>Winter</v>
      </c>
      <c r="H7849">
        <f>IF('Peaker Keys'!$B$29&gt;0,MAX(0,MIN('Peaker Keys'!$B$10,B7849/'Peaker Keys'!$B$29)),0)</f>
        <v>0</v>
      </c>
      <c r="I7849">
        <f>MAX(0,MIN('Peaker Keys'!$B$10,C7849/'Peaker Keys'!$B$30))</f>
        <v>1.0705615673423435E-2</v>
      </c>
      <c r="J7849">
        <f>IF('Peaker Keys'!$B$31=1,H7849,I7849)</f>
        <v>0</v>
      </c>
    </row>
    <row r="7850" spans="1:10" x14ac:dyDescent="0.25">
      <c r="A7850">
        <v>7844</v>
      </c>
      <c r="B7850">
        <v>0</v>
      </c>
      <c r="C7850">
        <v>159.1</v>
      </c>
      <c r="D7850">
        <f>MOD(A7850-1+'Peaker Keys'!$B$7,'Peaker Keys'!$B$5)</f>
        <v>7867</v>
      </c>
      <c r="E7850">
        <f>INT(D7850/'Peaker Keys'!$B$6)+1</f>
        <v>328</v>
      </c>
      <c r="F7850">
        <f>MOD(D7850,'Peaker Keys'!$B$6)</f>
        <v>19</v>
      </c>
      <c r="G7850" t="str">
        <f>VLOOKUP(E7850,Clustering!$A$6:$B$370,2,FALSE)</f>
        <v>Winter</v>
      </c>
      <c r="H7850">
        <f>IF('Peaker Keys'!$B$29&gt;0,MAX(0,MIN('Peaker Keys'!$B$10,B7850/'Peaker Keys'!$B$29)),0)</f>
        <v>0</v>
      </c>
      <c r="I7850">
        <f>MAX(0,MIN('Peaker Keys'!$B$10,C7850/'Peaker Keys'!$B$30))</f>
        <v>1.3327570059793962E-3</v>
      </c>
      <c r="J7850">
        <f>IF('Peaker Keys'!$B$31=1,H7850,I7850)</f>
        <v>0</v>
      </c>
    </row>
    <row r="7851" spans="1:10" x14ac:dyDescent="0.25">
      <c r="A7851">
        <v>7845</v>
      </c>
      <c r="B7851">
        <v>0</v>
      </c>
      <c r="C7851">
        <v>159.1</v>
      </c>
      <c r="D7851">
        <f>MOD(A7851-1+'Peaker Keys'!$B$7,'Peaker Keys'!$B$5)</f>
        <v>7868</v>
      </c>
      <c r="E7851">
        <f>INT(D7851/'Peaker Keys'!$B$6)+1</f>
        <v>328</v>
      </c>
      <c r="F7851">
        <f>MOD(D7851,'Peaker Keys'!$B$6)</f>
        <v>20</v>
      </c>
      <c r="G7851" t="str">
        <f>VLOOKUP(E7851,Clustering!$A$6:$B$370,2,FALSE)</f>
        <v>Winter</v>
      </c>
      <c r="H7851">
        <f>IF('Peaker Keys'!$B$29&gt;0,MAX(0,MIN('Peaker Keys'!$B$10,B7851/'Peaker Keys'!$B$29)),0)</f>
        <v>0</v>
      </c>
      <c r="I7851">
        <f>MAX(0,MIN('Peaker Keys'!$B$10,C7851/'Peaker Keys'!$B$30))</f>
        <v>1.3327570059793962E-3</v>
      </c>
      <c r="J7851">
        <f>IF('Peaker Keys'!$B$31=1,H7851,I7851)</f>
        <v>0</v>
      </c>
    </row>
    <row r="7852" spans="1:10" x14ac:dyDescent="0.25">
      <c r="A7852">
        <v>7846</v>
      </c>
      <c r="B7852">
        <v>0</v>
      </c>
      <c r="C7852">
        <v>159.1</v>
      </c>
      <c r="D7852">
        <f>MOD(A7852-1+'Peaker Keys'!$B$7,'Peaker Keys'!$B$5)</f>
        <v>7869</v>
      </c>
      <c r="E7852">
        <f>INT(D7852/'Peaker Keys'!$B$6)+1</f>
        <v>328</v>
      </c>
      <c r="F7852">
        <f>MOD(D7852,'Peaker Keys'!$B$6)</f>
        <v>21</v>
      </c>
      <c r="G7852" t="str">
        <f>VLOOKUP(E7852,Clustering!$A$6:$B$370,2,FALSE)</f>
        <v>Winter</v>
      </c>
      <c r="H7852">
        <f>IF('Peaker Keys'!$B$29&gt;0,MAX(0,MIN('Peaker Keys'!$B$10,B7852/'Peaker Keys'!$B$29)),0)</f>
        <v>0</v>
      </c>
      <c r="I7852">
        <f>MAX(0,MIN('Peaker Keys'!$B$10,C7852/'Peaker Keys'!$B$30))</f>
        <v>1.3327570059793962E-3</v>
      </c>
      <c r="J7852">
        <f>IF('Peaker Keys'!$B$31=1,H7852,I7852)</f>
        <v>0</v>
      </c>
    </row>
    <row r="7853" spans="1:10" x14ac:dyDescent="0.25">
      <c r="A7853">
        <v>7847</v>
      </c>
      <c r="B7853">
        <v>0</v>
      </c>
      <c r="C7853">
        <v>159.1</v>
      </c>
      <c r="D7853">
        <f>MOD(A7853-1+'Peaker Keys'!$B$7,'Peaker Keys'!$B$5)</f>
        <v>7870</v>
      </c>
      <c r="E7853">
        <f>INT(D7853/'Peaker Keys'!$B$6)+1</f>
        <v>328</v>
      </c>
      <c r="F7853">
        <f>MOD(D7853,'Peaker Keys'!$B$6)</f>
        <v>22</v>
      </c>
      <c r="G7853" t="str">
        <f>VLOOKUP(E7853,Clustering!$A$6:$B$370,2,FALSE)</f>
        <v>Winter</v>
      </c>
      <c r="H7853">
        <f>IF('Peaker Keys'!$B$29&gt;0,MAX(0,MIN('Peaker Keys'!$B$10,B7853/'Peaker Keys'!$B$29)),0)</f>
        <v>0</v>
      </c>
      <c r="I7853">
        <f>MAX(0,MIN('Peaker Keys'!$B$10,C7853/'Peaker Keys'!$B$30))</f>
        <v>1.3327570059793962E-3</v>
      </c>
      <c r="J7853">
        <f>IF('Peaker Keys'!$B$31=1,H7853,I7853)</f>
        <v>0</v>
      </c>
    </row>
    <row r="7854" spans="1:10" x14ac:dyDescent="0.25">
      <c r="A7854">
        <v>7848</v>
      </c>
      <c r="B7854">
        <v>0</v>
      </c>
      <c r="C7854">
        <v>159.1</v>
      </c>
      <c r="D7854">
        <f>MOD(A7854-1+'Peaker Keys'!$B$7,'Peaker Keys'!$B$5)</f>
        <v>7871</v>
      </c>
      <c r="E7854">
        <f>INT(D7854/'Peaker Keys'!$B$6)+1</f>
        <v>328</v>
      </c>
      <c r="F7854">
        <f>MOD(D7854,'Peaker Keys'!$B$6)</f>
        <v>23</v>
      </c>
      <c r="G7854" t="str">
        <f>VLOOKUP(E7854,Clustering!$A$6:$B$370,2,FALSE)</f>
        <v>Winter</v>
      </c>
      <c r="H7854">
        <f>IF('Peaker Keys'!$B$29&gt;0,MAX(0,MIN('Peaker Keys'!$B$10,B7854/'Peaker Keys'!$B$29)),0)</f>
        <v>0</v>
      </c>
      <c r="I7854">
        <f>MAX(0,MIN('Peaker Keys'!$B$10,C7854/'Peaker Keys'!$B$30))</f>
        <v>1.3327570059793962E-3</v>
      </c>
      <c r="J7854">
        <f>IF('Peaker Keys'!$B$31=1,H7854,I7854)</f>
        <v>0</v>
      </c>
    </row>
    <row r="7855" spans="1:10" x14ac:dyDescent="0.25">
      <c r="A7855">
        <v>7849</v>
      </c>
      <c r="B7855">
        <v>0</v>
      </c>
      <c r="C7855">
        <v>159.1</v>
      </c>
      <c r="D7855">
        <f>MOD(A7855-1+'Peaker Keys'!$B$7,'Peaker Keys'!$B$5)</f>
        <v>7872</v>
      </c>
      <c r="E7855">
        <f>INT(D7855/'Peaker Keys'!$B$6)+1</f>
        <v>329</v>
      </c>
      <c r="F7855">
        <f>MOD(D7855,'Peaker Keys'!$B$6)</f>
        <v>0</v>
      </c>
      <c r="G7855" t="str">
        <f>VLOOKUP(E7855,Clustering!$A$6:$B$370,2,FALSE)</f>
        <v>Summer</v>
      </c>
      <c r="H7855">
        <f>IF('Peaker Keys'!$B$29&gt;0,MAX(0,MIN('Peaker Keys'!$B$10,B7855/'Peaker Keys'!$B$29)),0)</f>
        <v>0</v>
      </c>
      <c r="I7855">
        <f>MAX(0,MIN('Peaker Keys'!$B$10,C7855/'Peaker Keys'!$B$30))</f>
        <v>1.3327570059793962E-3</v>
      </c>
      <c r="J7855">
        <f>IF('Peaker Keys'!$B$31=1,H7855,I7855)</f>
        <v>0</v>
      </c>
    </row>
    <row r="7856" spans="1:10" x14ac:dyDescent="0.25">
      <c r="A7856">
        <v>7850</v>
      </c>
      <c r="B7856">
        <v>0</v>
      </c>
      <c r="C7856">
        <v>144.1</v>
      </c>
      <c r="D7856">
        <f>MOD(A7856-1+'Peaker Keys'!$B$7,'Peaker Keys'!$B$5)</f>
        <v>7873</v>
      </c>
      <c r="E7856">
        <f>INT(D7856/'Peaker Keys'!$B$6)+1</f>
        <v>329</v>
      </c>
      <c r="F7856">
        <f>MOD(D7856,'Peaker Keys'!$B$6)</f>
        <v>1</v>
      </c>
      <c r="G7856" t="str">
        <f>VLOOKUP(E7856,Clustering!$A$6:$B$370,2,FALSE)</f>
        <v>Summer</v>
      </c>
      <c r="H7856">
        <f>IF('Peaker Keys'!$B$29&gt;0,MAX(0,MIN('Peaker Keys'!$B$10,B7856/'Peaker Keys'!$B$29)),0)</f>
        <v>0</v>
      </c>
      <c r="I7856">
        <f>MAX(0,MIN('Peaker Keys'!$B$10,C7856/'Peaker Keys'!$B$30))</f>
        <v>1.2071042398594028E-3</v>
      </c>
      <c r="J7856">
        <f>IF('Peaker Keys'!$B$31=1,H7856,I7856)</f>
        <v>0</v>
      </c>
    </row>
    <row r="7857" spans="1:10" x14ac:dyDescent="0.25">
      <c r="A7857">
        <v>7851</v>
      </c>
      <c r="B7857">
        <v>0</v>
      </c>
      <c r="C7857">
        <v>95.5</v>
      </c>
      <c r="D7857">
        <f>MOD(A7857-1+'Peaker Keys'!$B$7,'Peaker Keys'!$B$5)</f>
        <v>7874</v>
      </c>
      <c r="E7857">
        <f>INT(D7857/'Peaker Keys'!$B$6)+1</f>
        <v>329</v>
      </c>
      <c r="F7857">
        <f>MOD(D7857,'Peaker Keys'!$B$6)</f>
        <v>2</v>
      </c>
      <c r="G7857" t="str">
        <f>VLOOKUP(E7857,Clustering!$A$6:$B$370,2,FALSE)</f>
        <v>Summer</v>
      </c>
      <c r="H7857">
        <f>IF('Peaker Keys'!$B$29&gt;0,MAX(0,MIN('Peaker Keys'!$B$10,B7857/'Peaker Keys'!$B$29)),0)</f>
        <v>0</v>
      </c>
      <c r="I7857">
        <f>MAX(0,MIN('Peaker Keys'!$B$10,C7857/'Peaker Keys'!$B$30))</f>
        <v>7.9998927763062441E-4</v>
      </c>
      <c r="J7857">
        <f>IF('Peaker Keys'!$B$31=1,H7857,I7857)</f>
        <v>0</v>
      </c>
    </row>
    <row r="7858" spans="1:10" x14ac:dyDescent="0.25">
      <c r="A7858">
        <v>7852</v>
      </c>
      <c r="B7858">
        <v>0</v>
      </c>
      <c r="C7858">
        <v>95.5</v>
      </c>
      <c r="D7858">
        <f>MOD(A7858-1+'Peaker Keys'!$B$7,'Peaker Keys'!$B$5)</f>
        <v>7875</v>
      </c>
      <c r="E7858">
        <f>INT(D7858/'Peaker Keys'!$B$6)+1</f>
        <v>329</v>
      </c>
      <c r="F7858">
        <f>MOD(D7858,'Peaker Keys'!$B$6)</f>
        <v>3</v>
      </c>
      <c r="G7858" t="str">
        <f>VLOOKUP(E7858,Clustering!$A$6:$B$370,2,FALSE)</f>
        <v>Summer</v>
      </c>
      <c r="H7858">
        <f>IF('Peaker Keys'!$B$29&gt;0,MAX(0,MIN('Peaker Keys'!$B$10,B7858/'Peaker Keys'!$B$29)),0)</f>
        <v>0</v>
      </c>
      <c r="I7858">
        <f>MAX(0,MIN('Peaker Keys'!$B$10,C7858/'Peaker Keys'!$B$30))</f>
        <v>7.9998927763062441E-4</v>
      </c>
      <c r="J7858">
        <f>IF('Peaker Keys'!$B$31=1,H7858,I7858)</f>
        <v>0</v>
      </c>
    </row>
    <row r="7859" spans="1:10" x14ac:dyDescent="0.25">
      <c r="A7859">
        <v>7853</v>
      </c>
      <c r="B7859">
        <v>0</v>
      </c>
      <c r="C7859">
        <v>95.5</v>
      </c>
      <c r="D7859">
        <f>MOD(A7859-1+'Peaker Keys'!$B$7,'Peaker Keys'!$B$5)</f>
        <v>7876</v>
      </c>
      <c r="E7859">
        <f>INT(D7859/'Peaker Keys'!$B$6)+1</f>
        <v>329</v>
      </c>
      <c r="F7859">
        <f>MOD(D7859,'Peaker Keys'!$B$6)</f>
        <v>4</v>
      </c>
      <c r="G7859" t="str">
        <f>VLOOKUP(E7859,Clustering!$A$6:$B$370,2,FALSE)</f>
        <v>Summer</v>
      </c>
      <c r="H7859">
        <f>IF('Peaker Keys'!$B$29&gt;0,MAX(0,MIN('Peaker Keys'!$B$10,B7859/'Peaker Keys'!$B$29)),0)</f>
        <v>0</v>
      </c>
      <c r="I7859">
        <f>MAX(0,MIN('Peaker Keys'!$B$10,C7859/'Peaker Keys'!$B$30))</f>
        <v>7.9998927763062441E-4</v>
      </c>
      <c r="J7859">
        <f>IF('Peaker Keys'!$B$31=1,H7859,I7859)</f>
        <v>0</v>
      </c>
    </row>
    <row r="7860" spans="1:10" x14ac:dyDescent="0.25">
      <c r="A7860">
        <v>7854</v>
      </c>
      <c r="B7860">
        <v>0</v>
      </c>
      <c r="C7860">
        <v>95.5</v>
      </c>
      <c r="D7860">
        <f>MOD(A7860-1+'Peaker Keys'!$B$7,'Peaker Keys'!$B$5)</f>
        <v>7877</v>
      </c>
      <c r="E7860">
        <f>INT(D7860/'Peaker Keys'!$B$6)+1</f>
        <v>329</v>
      </c>
      <c r="F7860">
        <f>MOD(D7860,'Peaker Keys'!$B$6)</f>
        <v>5</v>
      </c>
      <c r="G7860" t="str">
        <f>VLOOKUP(E7860,Clustering!$A$6:$B$370,2,FALSE)</f>
        <v>Summer</v>
      </c>
      <c r="H7860">
        <f>IF('Peaker Keys'!$B$29&gt;0,MAX(0,MIN('Peaker Keys'!$B$10,B7860/'Peaker Keys'!$B$29)),0)</f>
        <v>0</v>
      </c>
      <c r="I7860">
        <f>MAX(0,MIN('Peaker Keys'!$B$10,C7860/'Peaker Keys'!$B$30))</f>
        <v>7.9998927763062441E-4</v>
      </c>
      <c r="J7860">
        <f>IF('Peaker Keys'!$B$31=1,H7860,I7860)</f>
        <v>0</v>
      </c>
    </row>
    <row r="7861" spans="1:10" x14ac:dyDescent="0.25">
      <c r="A7861">
        <v>7855</v>
      </c>
      <c r="B7861">
        <v>0</v>
      </c>
      <c r="C7861">
        <v>95.5</v>
      </c>
      <c r="D7861">
        <f>MOD(A7861-1+'Peaker Keys'!$B$7,'Peaker Keys'!$B$5)</f>
        <v>7878</v>
      </c>
      <c r="E7861">
        <f>INT(D7861/'Peaker Keys'!$B$6)+1</f>
        <v>329</v>
      </c>
      <c r="F7861">
        <f>MOD(D7861,'Peaker Keys'!$B$6)</f>
        <v>6</v>
      </c>
      <c r="G7861" t="str">
        <f>VLOOKUP(E7861,Clustering!$A$6:$B$370,2,FALSE)</f>
        <v>Summer</v>
      </c>
      <c r="H7861">
        <f>IF('Peaker Keys'!$B$29&gt;0,MAX(0,MIN('Peaker Keys'!$B$10,B7861/'Peaker Keys'!$B$29)),0)</f>
        <v>0</v>
      </c>
      <c r="I7861">
        <f>MAX(0,MIN('Peaker Keys'!$B$10,C7861/'Peaker Keys'!$B$30))</f>
        <v>7.9998927763062441E-4</v>
      </c>
      <c r="J7861">
        <f>IF('Peaker Keys'!$B$31=1,H7861,I7861)</f>
        <v>0</v>
      </c>
    </row>
    <row r="7862" spans="1:10" x14ac:dyDescent="0.25">
      <c r="A7862">
        <v>7856</v>
      </c>
      <c r="B7862">
        <v>0</v>
      </c>
      <c r="C7862">
        <v>95.5</v>
      </c>
      <c r="D7862">
        <f>MOD(A7862-1+'Peaker Keys'!$B$7,'Peaker Keys'!$B$5)</f>
        <v>7879</v>
      </c>
      <c r="E7862">
        <f>INT(D7862/'Peaker Keys'!$B$6)+1</f>
        <v>329</v>
      </c>
      <c r="F7862">
        <f>MOD(D7862,'Peaker Keys'!$B$6)</f>
        <v>7</v>
      </c>
      <c r="G7862" t="str">
        <f>VLOOKUP(E7862,Clustering!$A$6:$B$370,2,FALSE)</f>
        <v>Summer</v>
      </c>
      <c r="H7862">
        <f>IF('Peaker Keys'!$B$29&gt;0,MAX(0,MIN('Peaker Keys'!$B$10,B7862/'Peaker Keys'!$B$29)),0)</f>
        <v>0</v>
      </c>
      <c r="I7862">
        <f>MAX(0,MIN('Peaker Keys'!$B$10,C7862/'Peaker Keys'!$B$30))</f>
        <v>7.9998927763062441E-4</v>
      </c>
      <c r="J7862">
        <f>IF('Peaker Keys'!$B$31=1,H7862,I7862)</f>
        <v>0</v>
      </c>
    </row>
    <row r="7863" spans="1:10" x14ac:dyDescent="0.25">
      <c r="A7863">
        <v>7857</v>
      </c>
      <c r="B7863">
        <v>0</v>
      </c>
      <c r="C7863">
        <v>95.5</v>
      </c>
      <c r="D7863">
        <f>MOD(A7863-1+'Peaker Keys'!$B$7,'Peaker Keys'!$B$5)</f>
        <v>7880</v>
      </c>
      <c r="E7863">
        <f>INT(D7863/'Peaker Keys'!$B$6)+1</f>
        <v>329</v>
      </c>
      <c r="F7863">
        <f>MOD(D7863,'Peaker Keys'!$B$6)</f>
        <v>8</v>
      </c>
      <c r="G7863" t="str">
        <f>VLOOKUP(E7863,Clustering!$A$6:$B$370,2,FALSE)</f>
        <v>Summer</v>
      </c>
      <c r="H7863">
        <f>IF('Peaker Keys'!$B$29&gt;0,MAX(0,MIN('Peaker Keys'!$B$10,B7863/'Peaker Keys'!$B$29)),0)</f>
        <v>0</v>
      </c>
      <c r="I7863">
        <f>MAX(0,MIN('Peaker Keys'!$B$10,C7863/'Peaker Keys'!$B$30))</f>
        <v>7.9998927763062441E-4</v>
      </c>
      <c r="J7863">
        <f>IF('Peaker Keys'!$B$31=1,H7863,I7863)</f>
        <v>0</v>
      </c>
    </row>
    <row r="7864" spans="1:10" x14ac:dyDescent="0.25">
      <c r="A7864">
        <v>7858</v>
      </c>
      <c r="B7864">
        <v>0</v>
      </c>
      <c r="C7864">
        <v>95.5</v>
      </c>
      <c r="D7864">
        <f>MOD(A7864-1+'Peaker Keys'!$B$7,'Peaker Keys'!$B$5)</f>
        <v>7881</v>
      </c>
      <c r="E7864">
        <f>INT(D7864/'Peaker Keys'!$B$6)+1</f>
        <v>329</v>
      </c>
      <c r="F7864">
        <f>MOD(D7864,'Peaker Keys'!$B$6)</f>
        <v>9</v>
      </c>
      <c r="G7864" t="str">
        <f>VLOOKUP(E7864,Clustering!$A$6:$B$370,2,FALSE)</f>
        <v>Summer</v>
      </c>
      <c r="H7864">
        <f>IF('Peaker Keys'!$B$29&gt;0,MAX(0,MIN('Peaker Keys'!$B$10,B7864/'Peaker Keys'!$B$29)),0)</f>
        <v>0</v>
      </c>
      <c r="I7864">
        <f>MAX(0,MIN('Peaker Keys'!$B$10,C7864/'Peaker Keys'!$B$30))</f>
        <v>7.9998927763062441E-4</v>
      </c>
      <c r="J7864">
        <f>IF('Peaker Keys'!$B$31=1,H7864,I7864)</f>
        <v>0</v>
      </c>
    </row>
    <row r="7865" spans="1:10" x14ac:dyDescent="0.25">
      <c r="A7865">
        <v>7859</v>
      </c>
      <c r="B7865">
        <v>0</v>
      </c>
      <c r="C7865">
        <v>95.5</v>
      </c>
      <c r="D7865">
        <f>MOD(A7865-1+'Peaker Keys'!$B$7,'Peaker Keys'!$B$5)</f>
        <v>7882</v>
      </c>
      <c r="E7865">
        <f>INT(D7865/'Peaker Keys'!$B$6)+1</f>
        <v>329</v>
      </c>
      <c r="F7865">
        <f>MOD(D7865,'Peaker Keys'!$B$6)</f>
        <v>10</v>
      </c>
      <c r="G7865" t="str">
        <f>VLOOKUP(E7865,Clustering!$A$6:$B$370,2,FALSE)</f>
        <v>Summer</v>
      </c>
      <c r="H7865">
        <f>IF('Peaker Keys'!$B$29&gt;0,MAX(0,MIN('Peaker Keys'!$B$10,B7865/'Peaker Keys'!$B$29)),0)</f>
        <v>0</v>
      </c>
      <c r="I7865">
        <f>MAX(0,MIN('Peaker Keys'!$B$10,C7865/'Peaker Keys'!$B$30))</f>
        <v>7.9998927763062441E-4</v>
      </c>
      <c r="J7865">
        <f>IF('Peaker Keys'!$B$31=1,H7865,I7865)</f>
        <v>0</v>
      </c>
    </row>
    <row r="7866" spans="1:10" x14ac:dyDescent="0.25">
      <c r="A7866">
        <v>7860</v>
      </c>
      <c r="B7866">
        <v>0</v>
      </c>
      <c r="C7866">
        <v>95.5</v>
      </c>
      <c r="D7866">
        <f>MOD(A7866-1+'Peaker Keys'!$B$7,'Peaker Keys'!$B$5)</f>
        <v>7883</v>
      </c>
      <c r="E7866">
        <f>INT(D7866/'Peaker Keys'!$B$6)+1</f>
        <v>329</v>
      </c>
      <c r="F7866">
        <f>MOD(D7866,'Peaker Keys'!$B$6)</f>
        <v>11</v>
      </c>
      <c r="G7866" t="str">
        <f>VLOOKUP(E7866,Clustering!$A$6:$B$370,2,FALSE)</f>
        <v>Summer</v>
      </c>
      <c r="H7866">
        <f>IF('Peaker Keys'!$B$29&gt;0,MAX(0,MIN('Peaker Keys'!$B$10,B7866/'Peaker Keys'!$B$29)),0)</f>
        <v>0</v>
      </c>
      <c r="I7866">
        <f>MAX(0,MIN('Peaker Keys'!$B$10,C7866/'Peaker Keys'!$B$30))</f>
        <v>7.9998927763062441E-4</v>
      </c>
      <c r="J7866">
        <f>IF('Peaker Keys'!$B$31=1,H7866,I7866)</f>
        <v>0</v>
      </c>
    </row>
    <row r="7867" spans="1:10" x14ac:dyDescent="0.25">
      <c r="A7867">
        <v>7861</v>
      </c>
      <c r="B7867">
        <v>0</v>
      </c>
      <c r="C7867">
        <v>95.5</v>
      </c>
      <c r="D7867">
        <f>MOD(A7867-1+'Peaker Keys'!$B$7,'Peaker Keys'!$B$5)</f>
        <v>7884</v>
      </c>
      <c r="E7867">
        <f>INT(D7867/'Peaker Keys'!$B$6)+1</f>
        <v>329</v>
      </c>
      <c r="F7867">
        <f>MOD(D7867,'Peaker Keys'!$B$6)</f>
        <v>12</v>
      </c>
      <c r="G7867" t="str">
        <f>VLOOKUP(E7867,Clustering!$A$6:$B$370,2,FALSE)</f>
        <v>Summer</v>
      </c>
      <c r="H7867">
        <f>IF('Peaker Keys'!$B$29&gt;0,MAX(0,MIN('Peaker Keys'!$B$10,B7867/'Peaker Keys'!$B$29)),0)</f>
        <v>0</v>
      </c>
      <c r="I7867">
        <f>MAX(0,MIN('Peaker Keys'!$B$10,C7867/'Peaker Keys'!$B$30))</f>
        <v>7.9998927763062441E-4</v>
      </c>
      <c r="J7867">
        <f>IF('Peaker Keys'!$B$31=1,H7867,I7867)</f>
        <v>0</v>
      </c>
    </row>
    <row r="7868" spans="1:10" x14ac:dyDescent="0.25">
      <c r="A7868">
        <v>7862</v>
      </c>
      <c r="B7868">
        <v>0</v>
      </c>
      <c r="C7868">
        <v>95.5</v>
      </c>
      <c r="D7868">
        <f>MOD(A7868-1+'Peaker Keys'!$B$7,'Peaker Keys'!$B$5)</f>
        <v>7885</v>
      </c>
      <c r="E7868">
        <f>INT(D7868/'Peaker Keys'!$B$6)+1</f>
        <v>329</v>
      </c>
      <c r="F7868">
        <f>MOD(D7868,'Peaker Keys'!$B$6)</f>
        <v>13</v>
      </c>
      <c r="G7868" t="str">
        <f>VLOOKUP(E7868,Clustering!$A$6:$B$370,2,FALSE)</f>
        <v>Summer</v>
      </c>
      <c r="H7868">
        <f>IF('Peaker Keys'!$B$29&gt;0,MAX(0,MIN('Peaker Keys'!$B$10,B7868/'Peaker Keys'!$B$29)),0)</f>
        <v>0</v>
      </c>
      <c r="I7868">
        <f>MAX(0,MIN('Peaker Keys'!$B$10,C7868/'Peaker Keys'!$B$30))</f>
        <v>7.9998927763062441E-4</v>
      </c>
      <c r="J7868">
        <f>IF('Peaker Keys'!$B$31=1,H7868,I7868)</f>
        <v>0</v>
      </c>
    </row>
    <row r="7869" spans="1:10" x14ac:dyDescent="0.25">
      <c r="A7869">
        <v>7863</v>
      </c>
      <c r="B7869">
        <v>0</v>
      </c>
      <c r="C7869">
        <v>95.5</v>
      </c>
      <c r="D7869">
        <f>MOD(A7869-1+'Peaker Keys'!$B$7,'Peaker Keys'!$B$5)</f>
        <v>7886</v>
      </c>
      <c r="E7869">
        <f>INT(D7869/'Peaker Keys'!$B$6)+1</f>
        <v>329</v>
      </c>
      <c r="F7869">
        <f>MOD(D7869,'Peaker Keys'!$B$6)</f>
        <v>14</v>
      </c>
      <c r="G7869" t="str">
        <f>VLOOKUP(E7869,Clustering!$A$6:$B$370,2,FALSE)</f>
        <v>Summer</v>
      </c>
      <c r="H7869">
        <f>IF('Peaker Keys'!$B$29&gt;0,MAX(0,MIN('Peaker Keys'!$B$10,B7869/'Peaker Keys'!$B$29)),0)</f>
        <v>0</v>
      </c>
      <c r="I7869">
        <f>MAX(0,MIN('Peaker Keys'!$B$10,C7869/'Peaker Keys'!$B$30))</f>
        <v>7.9998927763062441E-4</v>
      </c>
      <c r="J7869">
        <f>IF('Peaker Keys'!$B$31=1,H7869,I7869)</f>
        <v>0</v>
      </c>
    </row>
    <row r="7870" spans="1:10" x14ac:dyDescent="0.25">
      <c r="A7870">
        <v>7864</v>
      </c>
      <c r="B7870">
        <v>0</v>
      </c>
      <c r="C7870">
        <v>159.1</v>
      </c>
      <c r="D7870">
        <f>MOD(A7870-1+'Peaker Keys'!$B$7,'Peaker Keys'!$B$5)</f>
        <v>7887</v>
      </c>
      <c r="E7870">
        <f>INT(D7870/'Peaker Keys'!$B$6)+1</f>
        <v>329</v>
      </c>
      <c r="F7870">
        <f>MOD(D7870,'Peaker Keys'!$B$6)</f>
        <v>15</v>
      </c>
      <c r="G7870" t="str">
        <f>VLOOKUP(E7870,Clustering!$A$6:$B$370,2,FALSE)</f>
        <v>Summer</v>
      </c>
      <c r="H7870">
        <f>IF('Peaker Keys'!$B$29&gt;0,MAX(0,MIN('Peaker Keys'!$B$10,B7870/'Peaker Keys'!$B$29)),0)</f>
        <v>0</v>
      </c>
      <c r="I7870">
        <f>MAX(0,MIN('Peaker Keys'!$B$10,C7870/'Peaker Keys'!$B$30))</f>
        <v>1.3327570059793962E-3</v>
      </c>
      <c r="J7870">
        <f>IF('Peaker Keys'!$B$31=1,H7870,I7870)</f>
        <v>0</v>
      </c>
    </row>
    <row r="7871" spans="1:10" x14ac:dyDescent="0.25">
      <c r="A7871">
        <v>7865</v>
      </c>
      <c r="B7871">
        <v>0</v>
      </c>
      <c r="C7871">
        <v>159.1</v>
      </c>
      <c r="D7871">
        <f>MOD(A7871-1+'Peaker Keys'!$B$7,'Peaker Keys'!$B$5)</f>
        <v>7888</v>
      </c>
      <c r="E7871">
        <f>INT(D7871/'Peaker Keys'!$B$6)+1</f>
        <v>329</v>
      </c>
      <c r="F7871">
        <f>MOD(D7871,'Peaker Keys'!$B$6)</f>
        <v>16</v>
      </c>
      <c r="G7871" t="str">
        <f>VLOOKUP(E7871,Clustering!$A$6:$B$370,2,FALSE)</f>
        <v>Summer</v>
      </c>
      <c r="H7871">
        <f>IF('Peaker Keys'!$B$29&gt;0,MAX(0,MIN('Peaker Keys'!$B$10,B7871/'Peaker Keys'!$B$29)),0)</f>
        <v>0</v>
      </c>
      <c r="I7871">
        <f>MAX(0,MIN('Peaker Keys'!$B$10,C7871/'Peaker Keys'!$B$30))</f>
        <v>1.3327570059793962E-3</v>
      </c>
      <c r="J7871">
        <f>IF('Peaker Keys'!$B$31=1,H7871,I7871)</f>
        <v>0</v>
      </c>
    </row>
    <row r="7872" spans="1:10" x14ac:dyDescent="0.25">
      <c r="A7872">
        <v>7866</v>
      </c>
      <c r="B7872">
        <v>0</v>
      </c>
      <c r="C7872">
        <v>159.1</v>
      </c>
      <c r="D7872">
        <f>MOD(A7872-1+'Peaker Keys'!$B$7,'Peaker Keys'!$B$5)</f>
        <v>7889</v>
      </c>
      <c r="E7872">
        <f>INT(D7872/'Peaker Keys'!$B$6)+1</f>
        <v>329</v>
      </c>
      <c r="F7872">
        <f>MOD(D7872,'Peaker Keys'!$B$6)</f>
        <v>17</v>
      </c>
      <c r="G7872" t="str">
        <f>VLOOKUP(E7872,Clustering!$A$6:$B$370,2,FALSE)</f>
        <v>Summer</v>
      </c>
      <c r="H7872">
        <f>IF('Peaker Keys'!$B$29&gt;0,MAX(0,MIN('Peaker Keys'!$B$10,B7872/'Peaker Keys'!$B$29)),0)</f>
        <v>0</v>
      </c>
      <c r="I7872">
        <f>MAX(0,MIN('Peaker Keys'!$B$10,C7872/'Peaker Keys'!$B$30))</f>
        <v>1.3327570059793962E-3</v>
      </c>
      <c r="J7872">
        <f>IF('Peaker Keys'!$B$31=1,H7872,I7872)</f>
        <v>0</v>
      </c>
    </row>
    <row r="7873" spans="1:10" x14ac:dyDescent="0.25">
      <c r="A7873">
        <v>7867</v>
      </c>
      <c r="B7873">
        <v>0</v>
      </c>
      <c r="C7873">
        <v>246.7</v>
      </c>
      <c r="D7873">
        <f>MOD(A7873-1+'Peaker Keys'!$B$7,'Peaker Keys'!$B$5)</f>
        <v>7890</v>
      </c>
      <c r="E7873">
        <f>INT(D7873/'Peaker Keys'!$B$6)+1</f>
        <v>329</v>
      </c>
      <c r="F7873">
        <f>MOD(D7873,'Peaker Keys'!$B$6)</f>
        <v>18</v>
      </c>
      <c r="G7873" t="str">
        <f>VLOOKUP(E7873,Clustering!$A$6:$B$370,2,FALSE)</f>
        <v>Summer</v>
      </c>
      <c r="H7873">
        <f>IF('Peaker Keys'!$B$29&gt;0,MAX(0,MIN('Peaker Keys'!$B$10,B7873/'Peaker Keys'!$B$29)),0)</f>
        <v>0</v>
      </c>
      <c r="I7873">
        <f>MAX(0,MIN('Peaker Keys'!$B$10,C7873/'Peaker Keys'!$B$30))</f>
        <v>2.0665691601201575E-3</v>
      </c>
      <c r="J7873">
        <f>IF('Peaker Keys'!$B$31=1,H7873,I7873)</f>
        <v>0</v>
      </c>
    </row>
    <row r="7874" spans="1:10" x14ac:dyDescent="0.25">
      <c r="A7874">
        <v>7868</v>
      </c>
      <c r="B7874">
        <v>0</v>
      </c>
      <c r="C7874">
        <v>246.7</v>
      </c>
      <c r="D7874">
        <f>MOD(A7874-1+'Peaker Keys'!$B$7,'Peaker Keys'!$B$5)</f>
        <v>7891</v>
      </c>
      <c r="E7874">
        <f>INT(D7874/'Peaker Keys'!$B$6)+1</f>
        <v>329</v>
      </c>
      <c r="F7874">
        <f>MOD(D7874,'Peaker Keys'!$B$6)</f>
        <v>19</v>
      </c>
      <c r="G7874" t="str">
        <f>VLOOKUP(E7874,Clustering!$A$6:$B$370,2,FALSE)</f>
        <v>Summer</v>
      </c>
      <c r="H7874">
        <f>IF('Peaker Keys'!$B$29&gt;0,MAX(0,MIN('Peaker Keys'!$B$10,B7874/'Peaker Keys'!$B$29)),0)</f>
        <v>0</v>
      </c>
      <c r="I7874">
        <f>MAX(0,MIN('Peaker Keys'!$B$10,C7874/'Peaker Keys'!$B$30))</f>
        <v>2.0665691601201575E-3</v>
      </c>
      <c r="J7874">
        <f>IF('Peaker Keys'!$B$31=1,H7874,I7874)</f>
        <v>0</v>
      </c>
    </row>
    <row r="7875" spans="1:10" x14ac:dyDescent="0.25">
      <c r="A7875">
        <v>7869</v>
      </c>
      <c r="B7875">
        <v>0</v>
      </c>
      <c r="C7875">
        <v>159.1</v>
      </c>
      <c r="D7875">
        <f>MOD(A7875-1+'Peaker Keys'!$B$7,'Peaker Keys'!$B$5)</f>
        <v>7892</v>
      </c>
      <c r="E7875">
        <f>INT(D7875/'Peaker Keys'!$B$6)+1</f>
        <v>329</v>
      </c>
      <c r="F7875">
        <f>MOD(D7875,'Peaker Keys'!$B$6)</f>
        <v>20</v>
      </c>
      <c r="G7875" t="str">
        <f>VLOOKUP(E7875,Clustering!$A$6:$B$370,2,FALSE)</f>
        <v>Summer</v>
      </c>
      <c r="H7875">
        <f>IF('Peaker Keys'!$B$29&gt;0,MAX(0,MIN('Peaker Keys'!$B$10,B7875/'Peaker Keys'!$B$29)),0)</f>
        <v>0</v>
      </c>
      <c r="I7875">
        <f>MAX(0,MIN('Peaker Keys'!$B$10,C7875/'Peaker Keys'!$B$30))</f>
        <v>1.3327570059793962E-3</v>
      </c>
      <c r="J7875">
        <f>IF('Peaker Keys'!$B$31=1,H7875,I7875)</f>
        <v>0</v>
      </c>
    </row>
    <row r="7876" spans="1:10" x14ac:dyDescent="0.25">
      <c r="A7876">
        <v>7870</v>
      </c>
      <c r="B7876">
        <v>0</v>
      </c>
      <c r="C7876">
        <v>159.1</v>
      </c>
      <c r="D7876">
        <f>MOD(A7876-1+'Peaker Keys'!$B$7,'Peaker Keys'!$B$5)</f>
        <v>7893</v>
      </c>
      <c r="E7876">
        <f>INT(D7876/'Peaker Keys'!$B$6)+1</f>
        <v>329</v>
      </c>
      <c r="F7876">
        <f>MOD(D7876,'Peaker Keys'!$B$6)</f>
        <v>21</v>
      </c>
      <c r="G7876" t="str">
        <f>VLOOKUP(E7876,Clustering!$A$6:$B$370,2,FALSE)</f>
        <v>Summer</v>
      </c>
      <c r="H7876">
        <f>IF('Peaker Keys'!$B$29&gt;0,MAX(0,MIN('Peaker Keys'!$B$10,B7876/'Peaker Keys'!$B$29)),0)</f>
        <v>0</v>
      </c>
      <c r="I7876">
        <f>MAX(0,MIN('Peaker Keys'!$B$10,C7876/'Peaker Keys'!$B$30))</f>
        <v>1.3327570059793962E-3</v>
      </c>
      <c r="J7876">
        <f>IF('Peaker Keys'!$B$31=1,H7876,I7876)</f>
        <v>0</v>
      </c>
    </row>
    <row r="7877" spans="1:10" x14ac:dyDescent="0.25">
      <c r="A7877">
        <v>7871</v>
      </c>
      <c r="B7877">
        <v>0</v>
      </c>
      <c r="C7877">
        <v>159.1</v>
      </c>
      <c r="D7877">
        <f>MOD(A7877-1+'Peaker Keys'!$B$7,'Peaker Keys'!$B$5)</f>
        <v>7894</v>
      </c>
      <c r="E7877">
        <f>INT(D7877/'Peaker Keys'!$B$6)+1</f>
        <v>329</v>
      </c>
      <c r="F7877">
        <f>MOD(D7877,'Peaker Keys'!$B$6)</f>
        <v>22</v>
      </c>
      <c r="G7877" t="str">
        <f>VLOOKUP(E7877,Clustering!$A$6:$B$370,2,FALSE)</f>
        <v>Summer</v>
      </c>
      <c r="H7877">
        <f>IF('Peaker Keys'!$B$29&gt;0,MAX(0,MIN('Peaker Keys'!$B$10,B7877/'Peaker Keys'!$B$29)),0)</f>
        <v>0</v>
      </c>
      <c r="I7877">
        <f>MAX(0,MIN('Peaker Keys'!$B$10,C7877/'Peaker Keys'!$B$30))</f>
        <v>1.3327570059793962E-3</v>
      </c>
      <c r="J7877">
        <f>IF('Peaker Keys'!$B$31=1,H7877,I7877)</f>
        <v>0</v>
      </c>
    </row>
    <row r="7878" spans="1:10" x14ac:dyDescent="0.25">
      <c r="A7878">
        <v>7872</v>
      </c>
      <c r="B7878">
        <v>0</v>
      </c>
      <c r="C7878">
        <v>159.1</v>
      </c>
      <c r="D7878">
        <f>MOD(A7878-1+'Peaker Keys'!$B$7,'Peaker Keys'!$B$5)</f>
        <v>7895</v>
      </c>
      <c r="E7878">
        <f>INT(D7878/'Peaker Keys'!$B$6)+1</f>
        <v>329</v>
      </c>
      <c r="F7878">
        <f>MOD(D7878,'Peaker Keys'!$B$6)</f>
        <v>23</v>
      </c>
      <c r="G7878" t="str">
        <f>VLOOKUP(E7878,Clustering!$A$6:$B$370,2,FALSE)</f>
        <v>Summer</v>
      </c>
      <c r="H7878">
        <f>IF('Peaker Keys'!$B$29&gt;0,MAX(0,MIN('Peaker Keys'!$B$10,B7878/'Peaker Keys'!$B$29)),0)</f>
        <v>0</v>
      </c>
      <c r="I7878">
        <f>MAX(0,MIN('Peaker Keys'!$B$10,C7878/'Peaker Keys'!$B$30))</f>
        <v>1.3327570059793962E-3</v>
      </c>
      <c r="J7878">
        <f>IF('Peaker Keys'!$B$31=1,H7878,I7878)</f>
        <v>0</v>
      </c>
    </row>
    <row r="7879" spans="1:10" x14ac:dyDescent="0.25">
      <c r="A7879">
        <v>7873</v>
      </c>
      <c r="B7879">
        <v>0</v>
      </c>
      <c r="C7879">
        <v>159.1</v>
      </c>
      <c r="D7879">
        <f>MOD(A7879-1+'Peaker Keys'!$B$7,'Peaker Keys'!$B$5)</f>
        <v>7896</v>
      </c>
      <c r="E7879">
        <f>INT(D7879/'Peaker Keys'!$B$6)+1</f>
        <v>330</v>
      </c>
      <c r="F7879">
        <f>MOD(D7879,'Peaker Keys'!$B$6)</f>
        <v>0</v>
      </c>
      <c r="G7879" t="str">
        <f>VLOOKUP(E7879,Clustering!$A$6:$B$370,2,FALSE)</f>
        <v>Winter</v>
      </c>
      <c r="H7879">
        <f>IF('Peaker Keys'!$B$29&gt;0,MAX(0,MIN('Peaker Keys'!$B$10,B7879/'Peaker Keys'!$B$29)),0)</f>
        <v>0</v>
      </c>
      <c r="I7879">
        <f>MAX(0,MIN('Peaker Keys'!$B$10,C7879/'Peaker Keys'!$B$30))</f>
        <v>1.3327570059793962E-3</v>
      </c>
      <c r="J7879">
        <f>IF('Peaker Keys'!$B$31=1,H7879,I7879)</f>
        <v>0</v>
      </c>
    </row>
    <row r="7880" spans="1:10" x14ac:dyDescent="0.25">
      <c r="A7880">
        <v>7874</v>
      </c>
      <c r="B7880">
        <v>0</v>
      </c>
      <c r="C7880">
        <v>95.5</v>
      </c>
      <c r="D7880">
        <f>MOD(A7880-1+'Peaker Keys'!$B$7,'Peaker Keys'!$B$5)</f>
        <v>7897</v>
      </c>
      <c r="E7880">
        <f>INT(D7880/'Peaker Keys'!$B$6)+1</f>
        <v>330</v>
      </c>
      <c r="F7880">
        <f>MOD(D7880,'Peaker Keys'!$B$6)</f>
        <v>1</v>
      </c>
      <c r="G7880" t="str">
        <f>VLOOKUP(E7880,Clustering!$A$6:$B$370,2,FALSE)</f>
        <v>Winter</v>
      </c>
      <c r="H7880">
        <f>IF('Peaker Keys'!$B$29&gt;0,MAX(0,MIN('Peaker Keys'!$B$10,B7880/'Peaker Keys'!$B$29)),0)</f>
        <v>0</v>
      </c>
      <c r="I7880">
        <f>MAX(0,MIN('Peaker Keys'!$B$10,C7880/'Peaker Keys'!$B$30))</f>
        <v>7.9998927763062441E-4</v>
      </c>
      <c r="J7880">
        <f>IF('Peaker Keys'!$B$31=1,H7880,I7880)</f>
        <v>0</v>
      </c>
    </row>
    <row r="7881" spans="1:10" x14ac:dyDescent="0.25">
      <c r="A7881">
        <v>7875</v>
      </c>
      <c r="B7881">
        <v>0</v>
      </c>
      <c r="C7881">
        <v>95.5</v>
      </c>
      <c r="D7881">
        <f>MOD(A7881-1+'Peaker Keys'!$B$7,'Peaker Keys'!$B$5)</f>
        <v>7898</v>
      </c>
      <c r="E7881">
        <f>INT(D7881/'Peaker Keys'!$B$6)+1</f>
        <v>330</v>
      </c>
      <c r="F7881">
        <f>MOD(D7881,'Peaker Keys'!$B$6)</f>
        <v>2</v>
      </c>
      <c r="G7881" t="str">
        <f>VLOOKUP(E7881,Clustering!$A$6:$B$370,2,FALSE)</f>
        <v>Winter</v>
      </c>
      <c r="H7881">
        <f>IF('Peaker Keys'!$B$29&gt;0,MAX(0,MIN('Peaker Keys'!$B$10,B7881/'Peaker Keys'!$B$29)),0)</f>
        <v>0</v>
      </c>
      <c r="I7881">
        <f>MAX(0,MIN('Peaker Keys'!$B$10,C7881/'Peaker Keys'!$B$30))</f>
        <v>7.9998927763062441E-4</v>
      </c>
      <c r="J7881">
        <f>IF('Peaker Keys'!$B$31=1,H7881,I7881)</f>
        <v>0</v>
      </c>
    </row>
    <row r="7882" spans="1:10" x14ac:dyDescent="0.25">
      <c r="A7882">
        <v>7876</v>
      </c>
      <c r="B7882">
        <v>0</v>
      </c>
      <c r="C7882">
        <v>95.5</v>
      </c>
      <c r="D7882">
        <f>MOD(A7882-1+'Peaker Keys'!$B$7,'Peaker Keys'!$B$5)</f>
        <v>7899</v>
      </c>
      <c r="E7882">
        <f>INT(D7882/'Peaker Keys'!$B$6)+1</f>
        <v>330</v>
      </c>
      <c r="F7882">
        <f>MOD(D7882,'Peaker Keys'!$B$6)</f>
        <v>3</v>
      </c>
      <c r="G7882" t="str">
        <f>VLOOKUP(E7882,Clustering!$A$6:$B$370,2,FALSE)</f>
        <v>Winter</v>
      </c>
      <c r="H7882">
        <f>IF('Peaker Keys'!$B$29&gt;0,MAX(0,MIN('Peaker Keys'!$B$10,B7882/'Peaker Keys'!$B$29)),0)</f>
        <v>0</v>
      </c>
      <c r="I7882">
        <f>MAX(0,MIN('Peaker Keys'!$B$10,C7882/'Peaker Keys'!$B$30))</f>
        <v>7.9998927763062441E-4</v>
      </c>
      <c r="J7882">
        <f>IF('Peaker Keys'!$B$31=1,H7882,I7882)</f>
        <v>0</v>
      </c>
    </row>
    <row r="7883" spans="1:10" x14ac:dyDescent="0.25">
      <c r="A7883">
        <v>7877</v>
      </c>
      <c r="B7883">
        <v>0</v>
      </c>
      <c r="C7883">
        <v>95.5</v>
      </c>
      <c r="D7883">
        <f>MOD(A7883-1+'Peaker Keys'!$B$7,'Peaker Keys'!$B$5)</f>
        <v>7900</v>
      </c>
      <c r="E7883">
        <f>INT(D7883/'Peaker Keys'!$B$6)+1</f>
        <v>330</v>
      </c>
      <c r="F7883">
        <f>MOD(D7883,'Peaker Keys'!$B$6)</f>
        <v>4</v>
      </c>
      <c r="G7883" t="str">
        <f>VLOOKUP(E7883,Clustering!$A$6:$B$370,2,FALSE)</f>
        <v>Winter</v>
      </c>
      <c r="H7883">
        <f>IF('Peaker Keys'!$B$29&gt;0,MAX(0,MIN('Peaker Keys'!$B$10,B7883/'Peaker Keys'!$B$29)),0)</f>
        <v>0</v>
      </c>
      <c r="I7883">
        <f>MAX(0,MIN('Peaker Keys'!$B$10,C7883/'Peaker Keys'!$B$30))</f>
        <v>7.9998927763062441E-4</v>
      </c>
      <c r="J7883">
        <f>IF('Peaker Keys'!$B$31=1,H7883,I7883)</f>
        <v>0</v>
      </c>
    </row>
    <row r="7884" spans="1:10" x14ac:dyDescent="0.25">
      <c r="A7884">
        <v>7878</v>
      </c>
      <c r="B7884">
        <v>0</v>
      </c>
      <c r="C7884">
        <v>95.5</v>
      </c>
      <c r="D7884">
        <f>MOD(A7884-1+'Peaker Keys'!$B$7,'Peaker Keys'!$B$5)</f>
        <v>7901</v>
      </c>
      <c r="E7884">
        <f>INT(D7884/'Peaker Keys'!$B$6)+1</f>
        <v>330</v>
      </c>
      <c r="F7884">
        <f>MOD(D7884,'Peaker Keys'!$B$6)</f>
        <v>5</v>
      </c>
      <c r="G7884" t="str">
        <f>VLOOKUP(E7884,Clustering!$A$6:$B$370,2,FALSE)</f>
        <v>Winter</v>
      </c>
      <c r="H7884">
        <f>IF('Peaker Keys'!$B$29&gt;0,MAX(0,MIN('Peaker Keys'!$B$10,B7884/'Peaker Keys'!$B$29)),0)</f>
        <v>0</v>
      </c>
      <c r="I7884">
        <f>MAX(0,MIN('Peaker Keys'!$B$10,C7884/'Peaker Keys'!$B$30))</f>
        <v>7.9998927763062441E-4</v>
      </c>
      <c r="J7884">
        <f>IF('Peaker Keys'!$B$31=1,H7884,I7884)</f>
        <v>0</v>
      </c>
    </row>
    <row r="7885" spans="1:10" x14ac:dyDescent="0.25">
      <c r="A7885">
        <v>7879</v>
      </c>
      <c r="B7885">
        <v>0</v>
      </c>
      <c r="C7885">
        <v>95.5</v>
      </c>
      <c r="D7885">
        <f>MOD(A7885-1+'Peaker Keys'!$B$7,'Peaker Keys'!$B$5)</f>
        <v>7902</v>
      </c>
      <c r="E7885">
        <f>INT(D7885/'Peaker Keys'!$B$6)+1</f>
        <v>330</v>
      </c>
      <c r="F7885">
        <f>MOD(D7885,'Peaker Keys'!$B$6)</f>
        <v>6</v>
      </c>
      <c r="G7885" t="str">
        <f>VLOOKUP(E7885,Clustering!$A$6:$B$370,2,FALSE)</f>
        <v>Winter</v>
      </c>
      <c r="H7885">
        <f>IF('Peaker Keys'!$B$29&gt;0,MAX(0,MIN('Peaker Keys'!$B$10,B7885/'Peaker Keys'!$B$29)),0)</f>
        <v>0</v>
      </c>
      <c r="I7885">
        <f>MAX(0,MIN('Peaker Keys'!$B$10,C7885/'Peaker Keys'!$B$30))</f>
        <v>7.9998927763062441E-4</v>
      </c>
      <c r="J7885">
        <f>IF('Peaker Keys'!$B$31=1,H7885,I7885)</f>
        <v>0</v>
      </c>
    </row>
    <row r="7886" spans="1:10" x14ac:dyDescent="0.25">
      <c r="A7886">
        <v>7880</v>
      </c>
      <c r="B7886">
        <v>0</v>
      </c>
      <c r="C7886">
        <v>358.4</v>
      </c>
      <c r="D7886">
        <f>MOD(A7886-1+'Peaker Keys'!$B$7,'Peaker Keys'!$B$5)</f>
        <v>7903</v>
      </c>
      <c r="E7886">
        <f>INT(D7886/'Peaker Keys'!$B$6)+1</f>
        <v>330</v>
      </c>
      <c r="F7886">
        <f>MOD(D7886,'Peaker Keys'!$B$6)</f>
        <v>7</v>
      </c>
      <c r="G7886" t="str">
        <f>VLOOKUP(E7886,Clustering!$A$6:$B$370,2,FALSE)</f>
        <v>Winter</v>
      </c>
      <c r="H7886">
        <f>IF('Peaker Keys'!$B$29&gt;0,MAX(0,MIN('Peaker Keys'!$B$10,B7886/'Peaker Keys'!$B$29)),0)</f>
        <v>0</v>
      </c>
      <c r="I7886">
        <f>MAX(0,MIN('Peaker Keys'!$B$10,C7886/'Peaker Keys'!$B$30))</f>
        <v>3.0022634251603746E-3</v>
      </c>
      <c r="J7886">
        <f>IF('Peaker Keys'!$B$31=1,H7886,I7886)</f>
        <v>0</v>
      </c>
    </row>
    <row r="7887" spans="1:10" x14ac:dyDescent="0.25">
      <c r="A7887">
        <v>7881</v>
      </c>
      <c r="B7887">
        <v>0</v>
      </c>
      <c r="C7887">
        <v>95.5</v>
      </c>
      <c r="D7887">
        <f>MOD(A7887-1+'Peaker Keys'!$B$7,'Peaker Keys'!$B$5)</f>
        <v>7904</v>
      </c>
      <c r="E7887">
        <f>INT(D7887/'Peaker Keys'!$B$6)+1</f>
        <v>330</v>
      </c>
      <c r="F7887">
        <f>MOD(D7887,'Peaker Keys'!$B$6)</f>
        <v>8</v>
      </c>
      <c r="G7887" t="str">
        <f>VLOOKUP(E7887,Clustering!$A$6:$B$370,2,FALSE)</f>
        <v>Winter</v>
      </c>
      <c r="H7887">
        <f>IF('Peaker Keys'!$B$29&gt;0,MAX(0,MIN('Peaker Keys'!$B$10,B7887/'Peaker Keys'!$B$29)),0)</f>
        <v>0</v>
      </c>
      <c r="I7887">
        <f>MAX(0,MIN('Peaker Keys'!$B$10,C7887/'Peaker Keys'!$B$30))</f>
        <v>7.9998927763062441E-4</v>
      </c>
      <c r="J7887">
        <f>IF('Peaker Keys'!$B$31=1,H7887,I7887)</f>
        <v>0</v>
      </c>
    </row>
    <row r="7888" spans="1:10" x14ac:dyDescent="0.25">
      <c r="A7888">
        <v>7882</v>
      </c>
      <c r="B7888">
        <v>0</v>
      </c>
      <c r="C7888">
        <v>95.5</v>
      </c>
      <c r="D7888">
        <f>MOD(A7888-1+'Peaker Keys'!$B$7,'Peaker Keys'!$B$5)</f>
        <v>7905</v>
      </c>
      <c r="E7888">
        <f>INT(D7888/'Peaker Keys'!$B$6)+1</f>
        <v>330</v>
      </c>
      <c r="F7888">
        <f>MOD(D7888,'Peaker Keys'!$B$6)</f>
        <v>9</v>
      </c>
      <c r="G7888" t="str">
        <f>VLOOKUP(E7888,Clustering!$A$6:$B$370,2,FALSE)</f>
        <v>Winter</v>
      </c>
      <c r="H7888">
        <f>IF('Peaker Keys'!$B$29&gt;0,MAX(0,MIN('Peaker Keys'!$B$10,B7888/'Peaker Keys'!$B$29)),0)</f>
        <v>0</v>
      </c>
      <c r="I7888">
        <f>MAX(0,MIN('Peaker Keys'!$B$10,C7888/'Peaker Keys'!$B$30))</f>
        <v>7.9998927763062441E-4</v>
      </c>
      <c r="J7888">
        <f>IF('Peaker Keys'!$B$31=1,H7888,I7888)</f>
        <v>0</v>
      </c>
    </row>
    <row r="7889" spans="1:10" x14ac:dyDescent="0.25">
      <c r="A7889">
        <v>7883</v>
      </c>
      <c r="B7889">
        <v>0</v>
      </c>
      <c r="C7889">
        <v>95.5</v>
      </c>
      <c r="D7889">
        <f>MOD(A7889-1+'Peaker Keys'!$B$7,'Peaker Keys'!$B$5)</f>
        <v>7906</v>
      </c>
      <c r="E7889">
        <f>INT(D7889/'Peaker Keys'!$B$6)+1</f>
        <v>330</v>
      </c>
      <c r="F7889">
        <f>MOD(D7889,'Peaker Keys'!$B$6)</f>
        <v>10</v>
      </c>
      <c r="G7889" t="str">
        <f>VLOOKUP(E7889,Clustering!$A$6:$B$370,2,FALSE)</f>
        <v>Winter</v>
      </c>
      <c r="H7889">
        <f>IF('Peaker Keys'!$B$29&gt;0,MAX(0,MIN('Peaker Keys'!$B$10,B7889/'Peaker Keys'!$B$29)),0)</f>
        <v>0</v>
      </c>
      <c r="I7889">
        <f>MAX(0,MIN('Peaker Keys'!$B$10,C7889/'Peaker Keys'!$B$30))</f>
        <v>7.9998927763062441E-4</v>
      </c>
      <c r="J7889">
        <f>IF('Peaker Keys'!$B$31=1,H7889,I7889)</f>
        <v>0</v>
      </c>
    </row>
    <row r="7890" spans="1:10" x14ac:dyDescent="0.25">
      <c r="A7890">
        <v>7884</v>
      </c>
      <c r="B7890">
        <v>0</v>
      </c>
      <c r="C7890">
        <v>95.5</v>
      </c>
      <c r="D7890">
        <f>MOD(A7890-1+'Peaker Keys'!$B$7,'Peaker Keys'!$B$5)</f>
        <v>7907</v>
      </c>
      <c r="E7890">
        <f>INT(D7890/'Peaker Keys'!$B$6)+1</f>
        <v>330</v>
      </c>
      <c r="F7890">
        <f>MOD(D7890,'Peaker Keys'!$B$6)</f>
        <v>11</v>
      </c>
      <c r="G7890" t="str">
        <f>VLOOKUP(E7890,Clustering!$A$6:$B$370,2,FALSE)</f>
        <v>Winter</v>
      </c>
      <c r="H7890">
        <f>IF('Peaker Keys'!$B$29&gt;0,MAX(0,MIN('Peaker Keys'!$B$10,B7890/'Peaker Keys'!$B$29)),0)</f>
        <v>0</v>
      </c>
      <c r="I7890">
        <f>MAX(0,MIN('Peaker Keys'!$B$10,C7890/'Peaker Keys'!$B$30))</f>
        <v>7.9998927763062441E-4</v>
      </c>
      <c r="J7890">
        <f>IF('Peaker Keys'!$B$31=1,H7890,I7890)</f>
        <v>0</v>
      </c>
    </row>
    <row r="7891" spans="1:10" x14ac:dyDescent="0.25">
      <c r="A7891">
        <v>7885</v>
      </c>
      <c r="B7891">
        <v>0</v>
      </c>
      <c r="C7891">
        <v>95.5</v>
      </c>
      <c r="D7891">
        <f>MOD(A7891-1+'Peaker Keys'!$B$7,'Peaker Keys'!$B$5)</f>
        <v>7908</v>
      </c>
      <c r="E7891">
        <f>INT(D7891/'Peaker Keys'!$B$6)+1</f>
        <v>330</v>
      </c>
      <c r="F7891">
        <f>MOD(D7891,'Peaker Keys'!$B$6)</f>
        <v>12</v>
      </c>
      <c r="G7891" t="str">
        <f>VLOOKUP(E7891,Clustering!$A$6:$B$370,2,FALSE)</f>
        <v>Winter</v>
      </c>
      <c r="H7891">
        <f>IF('Peaker Keys'!$B$29&gt;0,MAX(0,MIN('Peaker Keys'!$B$10,B7891/'Peaker Keys'!$B$29)),0)</f>
        <v>0</v>
      </c>
      <c r="I7891">
        <f>MAX(0,MIN('Peaker Keys'!$B$10,C7891/'Peaker Keys'!$B$30))</f>
        <v>7.9998927763062441E-4</v>
      </c>
      <c r="J7891">
        <f>IF('Peaker Keys'!$B$31=1,H7891,I7891)</f>
        <v>0</v>
      </c>
    </row>
    <row r="7892" spans="1:10" x14ac:dyDescent="0.25">
      <c r="A7892">
        <v>7886</v>
      </c>
      <c r="B7892">
        <v>0</v>
      </c>
      <c r="C7892">
        <v>95.5</v>
      </c>
      <c r="D7892">
        <f>MOD(A7892-1+'Peaker Keys'!$B$7,'Peaker Keys'!$B$5)</f>
        <v>7909</v>
      </c>
      <c r="E7892">
        <f>INT(D7892/'Peaker Keys'!$B$6)+1</f>
        <v>330</v>
      </c>
      <c r="F7892">
        <f>MOD(D7892,'Peaker Keys'!$B$6)</f>
        <v>13</v>
      </c>
      <c r="G7892" t="str">
        <f>VLOOKUP(E7892,Clustering!$A$6:$B$370,2,FALSE)</f>
        <v>Winter</v>
      </c>
      <c r="H7892">
        <f>IF('Peaker Keys'!$B$29&gt;0,MAX(0,MIN('Peaker Keys'!$B$10,B7892/'Peaker Keys'!$B$29)),0)</f>
        <v>0</v>
      </c>
      <c r="I7892">
        <f>MAX(0,MIN('Peaker Keys'!$B$10,C7892/'Peaker Keys'!$B$30))</f>
        <v>7.9998927763062441E-4</v>
      </c>
      <c r="J7892">
        <f>IF('Peaker Keys'!$B$31=1,H7892,I7892)</f>
        <v>0</v>
      </c>
    </row>
    <row r="7893" spans="1:10" x14ac:dyDescent="0.25">
      <c r="A7893">
        <v>7887</v>
      </c>
      <c r="B7893">
        <v>0</v>
      </c>
      <c r="C7893">
        <v>112.2</v>
      </c>
      <c r="D7893">
        <f>MOD(A7893-1+'Peaker Keys'!$B$7,'Peaker Keys'!$B$5)</f>
        <v>7910</v>
      </c>
      <c r="E7893">
        <f>INT(D7893/'Peaker Keys'!$B$6)+1</f>
        <v>330</v>
      </c>
      <c r="F7893">
        <f>MOD(D7893,'Peaker Keys'!$B$6)</f>
        <v>14</v>
      </c>
      <c r="G7893" t="str">
        <f>VLOOKUP(E7893,Clustering!$A$6:$B$370,2,FALSE)</f>
        <v>Winter</v>
      </c>
      <c r="H7893">
        <f>IF('Peaker Keys'!$B$29&gt;0,MAX(0,MIN('Peaker Keys'!$B$10,B7893/'Peaker Keys'!$B$29)),0)</f>
        <v>0</v>
      </c>
      <c r="I7893">
        <f>MAX(0,MIN('Peaker Keys'!$B$10,C7893/'Peaker Keys'!$B$30))</f>
        <v>9.398826905775504E-4</v>
      </c>
      <c r="J7893">
        <f>IF('Peaker Keys'!$B$31=1,H7893,I7893)</f>
        <v>0</v>
      </c>
    </row>
    <row r="7894" spans="1:10" x14ac:dyDescent="0.25">
      <c r="A7894">
        <v>7888</v>
      </c>
      <c r="B7894">
        <v>0</v>
      </c>
      <c r="C7894">
        <v>159.1</v>
      </c>
      <c r="D7894">
        <f>MOD(A7894-1+'Peaker Keys'!$B$7,'Peaker Keys'!$B$5)</f>
        <v>7911</v>
      </c>
      <c r="E7894">
        <f>INT(D7894/'Peaker Keys'!$B$6)+1</f>
        <v>330</v>
      </c>
      <c r="F7894">
        <f>MOD(D7894,'Peaker Keys'!$B$6)</f>
        <v>15</v>
      </c>
      <c r="G7894" t="str">
        <f>VLOOKUP(E7894,Clustering!$A$6:$B$370,2,FALSE)</f>
        <v>Winter</v>
      </c>
      <c r="H7894">
        <f>IF('Peaker Keys'!$B$29&gt;0,MAX(0,MIN('Peaker Keys'!$B$10,B7894/'Peaker Keys'!$B$29)),0)</f>
        <v>0</v>
      </c>
      <c r="I7894">
        <f>MAX(0,MIN('Peaker Keys'!$B$10,C7894/'Peaker Keys'!$B$30))</f>
        <v>1.3327570059793962E-3</v>
      </c>
      <c r="J7894">
        <f>IF('Peaker Keys'!$B$31=1,H7894,I7894)</f>
        <v>0</v>
      </c>
    </row>
    <row r="7895" spans="1:10" x14ac:dyDescent="0.25">
      <c r="A7895">
        <v>7889</v>
      </c>
      <c r="B7895">
        <v>0</v>
      </c>
      <c r="C7895">
        <v>159.1</v>
      </c>
      <c r="D7895">
        <f>MOD(A7895-1+'Peaker Keys'!$B$7,'Peaker Keys'!$B$5)</f>
        <v>7912</v>
      </c>
      <c r="E7895">
        <f>INT(D7895/'Peaker Keys'!$B$6)+1</f>
        <v>330</v>
      </c>
      <c r="F7895">
        <f>MOD(D7895,'Peaker Keys'!$B$6)</f>
        <v>16</v>
      </c>
      <c r="G7895" t="str">
        <f>VLOOKUP(E7895,Clustering!$A$6:$B$370,2,FALSE)</f>
        <v>Winter</v>
      </c>
      <c r="H7895">
        <f>IF('Peaker Keys'!$B$29&gt;0,MAX(0,MIN('Peaker Keys'!$B$10,B7895/'Peaker Keys'!$B$29)),0)</f>
        <v>0</v>
      </c>
      <c r="I7895">
        <f>MAX(0,MIN('Peaker Keys'!$B$10,C7895/'Peaker Keys'!$B$30))</f>
        <v>1.3327570059793962E-3</v>
      </c>
      <c r="J7895">
        <f>IF('Peaker Keys'!$B$31=1,H7895,I7895)</f>
        <v>0</v>
      </c>
    </row>
    <row r="7896" spans="1:10" x14ac:dyDescent="0.25">
      <c r="A7896">
        <v>7890</v>
      </c>
      <c r="B7896">
        <v>0</v>
      </c>
      <c r="C7896">
        <v>159.1</v>
      </c>
      <c r="D7896">
        <f>MOD(A7896-1+'Peaker Keys'!$B$7,'Peaker Keys'!$B$5)</f>
        <v>7913</v>
      </c>
      <c r="E7896">
        <f>INT(D7896/'Peaker Keys'!$B$6)+1</f>
        <v>330</v>
      </c>
      <c r="F7896">
        <f>MOD(D7896,'Peaker Keys'!$B$6)</f>
        <v>17</v>
      </c>
      <c r="G7896" t="str">
        <f>VLOOKUP(E7896,Clustering!$A$6:$B$370,2,FALSE)</f>
        <v>Winter</v>
      </c>
      <c r="H7896">
        <f>IF('Peaker Keys'!$B$29&gt;0,MAX(0,MIN('Peaker Keys'!$B$10,B7896/'Peaker Keys'!$B$29)),0)</f>
        <v>0</v>
      </c>
      <c r="I7896">
        <f>MAX(0,MIN('Peaker Keys'!$B$10,C7896/'Peaker Keys'!$B$30))</f>
        <v>1.3327570059793962E-3</v>
      </c>
      <c r="J7896">
        <f>IF('Peaker Keys'!$B$31=1,H7896,I7896)</f>
        <v>0</v>
      </c>
    </row>
    <row r="7897" spans="1:10" x14ac:dyDescent="0.25">
      <c r="A7897">
        <v>7891</v>
      </c>
      <c r="B7897">
        <v>0</v>
      </c>
      <c r="C7897">
        <v>555.29999999999995</v>
      </c>
      <c r="D7897">
        <f>MOD(A7897-1+'Peaker Keys'!$B$7,'Peaker Keys'!$B$5)</f>
        <v>7914</v>
      </c>
      <c r="E7897">
        <f>INT(D7897/'Peaker Keys'!$B$6)+1</f>
        <v>330</v>
      </c>
      <c r="F7897">
        <f>MOD(D7897,'Peaker Keys'!$B$6)</f>
        <v>18</v>
      </c>
      <c r="G7897" t="str">
        <f>VLOOKUP(E7897,Clustering!$A$6:$B$370,2,FALSE)</f>
        <v>Winter</v>
      </c>
      <c r="H7897">
        <f>IF('Peaker Keys'!$B$29&gt;0,MAX(0,MIN('Peaker Keys'!$B$10,B7897/'Peaker Keys'!$B$29)),0)</f>
        <v>0</v>
      </c>
      <c r="I7897">
        <f>MAX(0,MIN('Peaker Keys'!$B$10,C7897/'Peaker Keys'!$B$30))</f>
        <v>4.6516654017621541E-3</v>
      </c>
      <c r="J7897">
        <f>IF('Peaker Keys'!$B$31=1,H7897,I7897)</f>
        <v>0</v>
      </c>
    </row>
    <row r="7898" spans="1:10" x14ac:dyDescent="0.25">
      <c r="A7898">
        <v>7892</v>
      </c>
      <c r="B7898">
        <v>0</v>
      </c>
      <c r="C7898">
        <v>451.3</v>
      </c>
      <c r="D7898">
        <f>MOD(A7898-1+'Peaker Keys'!$B$7,'Peaker Keys'!$B$5)</f>
        <v>7915</v>
      </c>
      <c r="E7898">
        <f>INT(D7898/'Peaker Keys'!$B$6)+1</f>
        <v>330</v>
      </c>
      <c r="F7898">
        <f>MOD(D7898,'Peaker Keys'!$B$6)</f>
        <v>19</v>
      </c>
      <c r="G7898" t="str">
        <f>VLOOKUP(E7898,Clustering!$A$6:$B$370,2,FALSE)</f>
        <v>Winter</v>
      </c>
      <c r="H7898">
        <f>IF('Peaker Keys'!$B$29&gt;0,MAX(0,MIN('Peaker Keys'!$B$10,B7898/'Peaker Keys'!$B$29)),0)</f>
        <v>0</v>
      </c>
      <c r="I7898">
        <f>MAX(0,MIN('Peaker Keys'!$B$10,C7898/'Peaker Keys'!$B$30))</f>
        <v>3.780472889996867E-3</v>
      </c>
      <c r="J7898">
        <f>IF('Peaker Keys'!$B$31=1,H7898,I7898)</f>
        <v>0</v>
      </c>
    </row>
    <row r="7899" spans="1:10" x14ac:dyDescent="0.25">
      <c r="A7899">
        <v>7893</v>
      </c>
      <c r="B7899">
        <v>0</v>
      </c>
      <c r="C7899">
        <v>159.1</v>
      </c>
      <c r="D7899">
        <f>MOD(A7899-1+'Peaker Keys'!$B$7,'Peaker Keys'!$B$5)</f>
        <v>7916</v>
      </c>
      <c r="E7899">
        <f>INT(D7899/'Peaker Keys'!$B$6)+1</f>
        <v>330</v>
      </c>
      <c r="F7899">
        <f>MOD(D7899,'Peaker Keys'!$B$6)</f>
        <v>20</v>
      </c>
      <c r="G7899" t="str">
        <f>VLOOKUP(E7899,Clustering!$A$6:$B$370,2,FALSE)</f>
        <v>Winter</v>
      </c>
      <c r="H7899">
        <f>IF('Peaker Keys'!$B$29&gt;0,MAX(0,MIN('Peaker Keys'!$B$10,B7899/'Peaker Keys'!$B$29)),0)</f>
        <v>0</v>
      </c>
      <c r="I7899">
        <f>MAX(0,MIN('Peaker Keys'!$B$10,C7899/'Peaker Keys'!$B$30))</f>
        <v>1.3327570059793962E-3</v>
      </c>
      <c r="J7899">
        <f>IF('Peaker Keys'!$B$31=1,H7899,I7899)</f>
        <v>0</v>
      </c>
    </row>
    <row r="7900" spans="1:10" x14ac:dyDescent="0.25">
      <c r="A7900">
        <v>7894</v>
      </c>
      <c r="B7900">
        <v>0</v>
      </c>
      <c r="C7900">
        <v>159.1</v>
      </c>
      <c r="D7900">
        <f>MOD(A7900-1+'Peaker Keys'!$B$7,'Peaker Keys'!$B$5)</f>
        <v>7917</v>
      </c>
      <c r="E7900">
        <f>INT(D7900/'Peaker Keys'!$B$6)+1</f>
        <v>330</v>
      </c>
      <c r="F7900">
        <f>MOD(D7900,'Peaker Keys'!$B$6)</f>
        <v>21</v>
      </c>
      <c r="G7900" t="str">
        <f>VLOOKUP(E7900,Clustering!$A$6:$B$370,2,FALSE)</f>
        <v>Winter</v>
      </c>
      <c r="H7900">
        <f>IF('Peaker Keys'!$B$29&gt;0,MAX(0,MIN('Peaker Keys'!$B$10,B7900/'Peaker Keys'!$B$29)),0)</f>
        <v>0</v>
      </c>
      <c r="I7900">
        <f>MAX(0,MIN('Peaker Keys'!$B$10,C7900/'Peaker Keys'!$B$30))</f>
        <v>1.3327570059793962E-3</v>
      </c>
      <c r="J7900">
        <f>IF('Peaker Keys'!$B$31=1,H7900,I7900)</f>
        <v>0</v>
      </c>
    </row>
    <row r="7901" spans="1:10" x14ac:dyDescent="0.25">
      <c r="A7901">
        <v>7895</v>
      </c>
      <c r="B7901">
        <v>0</v>
      </c>
      <c r="C7901">
        <v>159.1</v>
      </c>
      <c r="D7901">
        <f>MOD(A7901-1+'Peaker Keys'!$B$7,'Peaker Keys'!$B$5)</f>
        <v>7918</v>
      </c>
      <c r="E7901">
        <f>INT(D7901/'Peaker Keys'!$B$6)+1</f>
        <v>330</v>
      </c>
      <c r="F7901">
        <f>MOD(D7901,'Peaker Keys'!$B$6)</f>
        <v>22</v>
      </c>
      <c r="G7901" t="str">
        <f>VLOOKUP(E7901,Clustering!$A$6:$B$370,2,FALSE)</f>
        <v>Winter</v>
      </c>
      <c r="H7901">
        <f>IF('Peaker Keys'!$B$29&gt;0,MAX(0,MIN('Peaker Keys'!$B$10,B7901/'Peaker Keys'!$B$29)),0)</f>
        <v>0</v>
      </c>
      <c r="I7901">
        <f>MAX(0,MIN('Peaker Keys'!$B$10,C7901/'Peaker Keys'!$B$30))</f>
        <v>1.3327570059793962E-3</v>
      </c>
      <c r="J7901">
        <f>IF('Peaker Keys'!$B$31=1,H7901,I7901)</f>
        <v>0</v>
      </c>
    </row>
    <row r="7902" spans="1:10" x14ac:dyDescent="0.25">
      <c r="A7902">
        <v>7896</v>
      </c>
      <c r="B7902">
        <v>0</v>
      </c>
      <c r="C7902">
        <v>159.1</v>
      </c>
      <c r="D7902">
        <f>MOD(A7902-1+'Peaker Keys'!$B$7,'Peaker Keys'!$B$5)</f>
        <v>7919</v>
      </c>
      <c r="E7902">
        <f>INT(D7902/'Peaker Keys'!$B$6)+1</f>
        <v>330</v>
      </c>
      <c r="F7902">
        <f>MOD(D7902,'Peaker Keys'!$B$6)</f>
        <v>23</v>
      </c>
      <c r="G7902" t="str">
        <f>VLOOKUP(E7902,Clustering!$A$6:$B$370,2,FALSE)</f>
        <v>Winter</v>
      </c>
      <c r="H7902">
        <f>IF('Peaker Keys'!$B$29&gt;0,MAX(0,MIN('Peaker Keys'!$B$10,B7902/'Peaker Keys'!$B$29)),0)</f>
        <v>0</v>
      </c>
      <c r="I7902">
        <f>MAX(0,MIN('Peaker Keys'!$B$10,C7902/'Peaker Keys'!$B$30))</f>
        <v>1.3327570059793962E-3</v>
      </c>
      <c r="J7902">
        <f>IF('Peaker Keys'!$B$31=1,H7902,I7902)</f>
        <v>0</v>
      </c>
    </row>
    <row r="7903" spans="1:10" x14ac:dyDescent="0.25">
      <c r="A7903">
        <v>7897</v>
      </c>
      <c r="B7903">
        <v>0</v>
      </c>
      <c r="C7903">
        <v>159.1</v>
      </c>
      <c r="D7903">
        <f>MOD(A7903-1+'Peaker Keys'!$B$7,'Peaker Keys'!$B$5)</f>
        <v>7920</v>
      </c>
      <c r="E7903">
        <f>INT(D7903/'Peaker Keys'!$B$6)+1</f>
        <v>331</v>
      </c>
      <c r="F7903">
        <f>MOD(D7903,'Peaker Keys'!$B$6)</f>
        <v>0</v>
      </c>
      <c r="G7903" t="str">
        <f>VLOOKUP(E7903,Clustering!$A$6:$B$370,2,FALSE)</f>
        <v>Winter Peak</v>
      </c>
      <c r="H7903">
        <f>IF('Peaker Keys'!$B$29&gt;0,MAX(0,MIN('Peaker Keys'!$B$10,B7903/'Peaker Keys'!$B$29)),0)</f>
        <v>0</v>
      </c>
      <c r="I7903">
        <f>MAX(0,MIN('Peaker Keys'!$B$10,C7903/'Peaker Keys'!$B$30))</f>
        <v>1.3327570059793962E-3</v>
      </c>
      <c r="J7903">
        <f>IF('Peaker Keys'!$B$31=1,H7903,I7903)</f>
        <v>0</v>
      </c>
    </row>
    <row r="7904" spans="1:10" x14ac:dyDescent="0.25">
      <c r="A7904">
        <v>7898</v>
      </c>
      <c r="B7904">
        <v>0</v>
      </c>
      <c r="C7904">
        <v>95.5</v>
      </c>
      <c r="D7904">
        <f>MOD(A7904-1+'Peaker Keys'!$B$7,'Peaker Keys'!$B$5)</f>
        <v>7921</v>
      </c>
      <c r="E7904">
        <f>INT(D7904/'Peaker Keys'!$B$6)+1</f>
        <v>331</v>
      </c>
      <c r="F7904">
        <f>MOD(D7904,'Peaker Keys'!$B$6)</f>
        <v>1</v>
      </c>
      <c r="G7904" t="str">
        <f>VLOOKUP(E7904,Clustering!$A$6:$B$370,2,FALSE)</f>
        <v>Winter Peak</v>
      </c>
      <c r="H7904">
        <f>IF('Peaker Keys'!$B$29&gt;0,MAX(0,MIN('Peaker Keys'!$B$10,B7904/'Peaker Keys'!$B$29)),0)</f>
        <v>0</v>
      </c>
      <c r="I7904">
        <f>MAX(0,MIN('Peaker Keys'!$B$10,C7904/'Peaker Keys'!$B$30))</f>
        <v>7.9998927763062441E-4</v>
      </c>
      <c r="J7904">
        <f>IF('Peaker Keys'!$B$31=1,H7904,I7904)</f>
        <v>0</v>
      </c>
    </row>
    <row r="7905" spans="1:10" x14ac:dyDescent="0.25">
      <c r="A7905">
        <v>7899</v>
      </c>
      <c r="B7905">
        <v>0</v>
      </c>
      <c r="C7905">
        <v>95.5</v>
      </c>
      <c r="D7905">
        <f>MOD(A7905-1+'Peaker Keys'!$B$7,'Peaker Keys'!$B$5)</f>
        <v>7922</v>
      </c>
      <c r="E7905">
        <f>INT(D7905/'Peaker Keys'!$B$6)+1</f>
        <v>331</v>
      </c>
      <c r="F7905">
        <f>MOD(D7905,'Peaker Keys'!$B$6)</f>
        <v>2</v>
      </c>
      <c r="G7905" t="str">
        <f>VLOOKUP(E7905,Clustering!$A$6:$B$370,2,FALSE)</f>
        <v>Winter Peak</v>
      </c>
      <c r="H7905">
        <f>IF('Peaker Keys'!$B$29&gt;0,MAX(0,MIN('Peaker Keys'!$B$10,B7905/'Peaker Keys'!$B$29)),0)</f>
        <v>0</v>
      </c>
      <c r="I7905">
        <f>MAX(0,MIN('Peaker Keys'!$B$10,C7905/'Peaker Keys'!$B$30))</f>
        <v>7.9998927763062441E-4</v>
      </c>
      <c r="J7905">
        <f>IF('Peaker Keys'!$B$31=1,H7905,I7905)</f>
        <v>0</v>
      </c>
    </row>
    <row r="7906" spans="1:10" x14ac:dyDescent="0.25">
      <c r="A7906">
        <v>7900</v>
      </c>
      <c r="B7906">
        <v>0</v>
      </c>
      <c r="C7906">
        <v>95.5</v>
      </c>
      <c r="D7906">
        <f>MOD(A7906-1+'Peaker Keys'!$B$7,'Peaker Keys'!$B$5)</f>
        <v>7923</v>
      </c>
      <c r="E7906">
        <f>INT(D7906/'Peaker Keys'!$B$6)+1</f>
        <v>331</v>
      </c>
      <c r="F7906">
        <f>MOD(D7906,'Peaker Keys'!$B$6)</f>
        <v>3</v>
      </c>
      <c r="G7906" t="str">
        <f>VLOOKUP(E7906,Clustering!$A$6:$B$370,2,FALSE)</f>
        <v>Winter Peak</v>
      </c>
      <c r="H7906">
        <f>IF('Peaker Keys'!$B$29&gt;0,MAX(0,MIN('Peaker Keys'!$B$10,B7906/'Peaker Keys'!$B$29)),0)</f>
        <v>0</v>
      </c>
      <c r="I7906">
        <f>MAX(0,MIN('Peaker Keys'!$B$10,C7906/'Peaker Keys'!$B$30))</f>
        <v>7.9998927763062441E-4</v>
      </c>
      <c r="J7906">
        <f>IF('Peaker Keys'!$B$31=1,H7906,I7906)</f>
        <v>0</v>
      </c>
    </row>
    <row r="7907" spans="1:10" x14ac:dyDescent="0.25">
      <c r="A7907">
        <v>7901</v>
      </c>
      <c r="B7907">
        <v>0</v>
      </c>
      <c r="C7907">
        <v>95.5</v>
      </c>
      <c r="D7907">
        <f>MOD(A7907-1+'Peaker Keys'!$B$7,'Peaker Keys'!$B$5)</f>
        <v>7924</v>
      </c>
      <c r="E7907">
        <f>INT(D7907/'Peaker Keys'!$B$6)+1</f>
        <v>331</v>
      </c>
      <c r="F7907">
        <f>MOD(D7907,'Peaker Keys'!$B$6)</f>
        <v>4</v>
      </c>
      <c r="G7907" t="str">
        <f>VLOOKUP(E7907,Clustering!$A$6:$B$370,2,FALSE)</f>
        <v>Winter Peak</v>
      </c>
      <c r="H7907">
        <f>IF('Peaker Keys'!$B$29&gt;0,MAX(0,MIN('Peaker Keys'!$B$10,B7907/'Peaker Keys'!$B$29)),0)</f>
        <v>0</v>
      </c>
      <c r="I7907">
        <f>MAX(0,MIN('Peaker Keys'!$B$10,C7907/'Peaker Keys'!$B$30))</f>
        <v>7.9998927763062441E-4</v>
      </c>
      <c r="J7907">
        <f>IF('Peaker Keys'!$B$31=1,H7907,I7907)</f>
        <v>0</v>
      </c>
    </row>
    <row r="7908" spans="1:10" x14ac:dyDescent="0.25">
      <c r="A7908">
        <v>7902</v>
      </c>
      <c r="B7908">
        <v>0</v>
      </c>
      <c r="C7908">
        <v>95.5</v>
      </c>
      <c r="D7908">
        <f>MOD(A7908-1+'Peaker Keys'!$B$7,'Peaker Keys'!$B$5)</f>
        <v>7925</v>
      </c>
      <c r="E7908">
        <f>INT(D7908/'Peaker Keys'!$B$6)+1</f>
        <v>331</v>
      </c>
      <c r="F7908">
        <f>MOD(D7908,'Peaker Keys'!$B$6)</f>
        <v>5</v>
      </c>
      <c r="G7908" t="str">
        <f>VLOOKUP(E7908,Clustering!$A$6:$B$370,2,FALSE)</f>
        <v>Winter Peak</v>
      </c>
      <c r="H7908">
        <f>IF('Peaker Keys'!$B$29&gt;0,MAX(0,MIN('Peaker Keys'!$B$10,B7908/'Peaker Keys'!$B$29)),0)</f>
        <v>0</v>
      </c>
      <c r="I7908">
        <f>MAX(0,MIN('Peaker Keys'!$B$10,C7908/'Peaker Keys'!$B$30))</f>
        <v>7.9998927763062441E-4</v>
      </c>
      <c r="J7908">
        <f>IF('Peaker Keys'!$B$31=1,H7908,I7908)</f>
        <v>0</v>
      </c>
    </row>
    <row r="7909" spans="1:10" x14ac:dyDescent="0.25">
      <c r="A7909">
        <v>7903</v>
      </c>
      <c r="B7909">
        <v>0</v>
      </c>
      <c r="C7909">
        <v>95.5</v>
      </c>
      <c r="D7909">
        <f>MOD(A7909-1+'Peaker Keys'!$B$7,'Peaker Keys'!$B$5)</f>
        <v>7926</v>
      </c>
      <c r="E7909">
        <f>INT(D7909/'Peaker Keys'!$B$6)+1</f>
        <v>331</v>
      </c>
      <c r="F7909">
        <f>MOD(D7909,'Peaker Keys'!$B$6)</f>
        <v>6</v>
      </c>
      <c r="G7909" t="str">
        <f>VLOOKUP(E7909,Clustering!$A$6:$B$370,2,FALSE)</f>
        <v>Winter Peak</v>
      </c>
      <c r="H7909">
        <f>IF('Peaker Keys'!$B$29&gt;0,MAX(0,MIN('Peaker Keys'!$B$10,B7909/'Peaker Keys'!$B$29)),0)</f>
        <v>0</v>
      </c>
      <c r="I7909">
        <f>MAX(0,MIN('Peaker Keys'!$B$10,C7909/'Peaker Keys'!$B$30))</f>
        <v>7.9998927763062441E-4</v>
      </c>
      <c r="J7909">
        <f>IF('Peaker Keys'!$B$31=1,H7909,I7909)</f>
        <v>0</v>
      </c>
    </row>
    <row r="7910" spans="1:10" x14ac:dyDescent="0.25">
      <c r="A7910">
        <v>7904</v>
      </c>
      <c r="B7910">
        <v>0</v>
      </c>
      <c r="C7910">
        <v>95.5</v>
      </c>
      <c r="D7910">
        <f>MOD(A7910-1+'Peaker Keys'!$B$7,'Peaker Keys'!$B$5)</f>
        <v>7927</v>
      </c>
      <c r="E7910">
        <f>INT(D7910/'Peaker Keys'!$B$6)+1</f>
        <v>331</v>
      </c>
      <c r="F7910">
        <f>MOD(D7910,'Peaker Keys'!$B$6)</f>
        <v>7</v>
      </c>
      <c r="G7910" t="str">
        <f>VLOOKUP(E7910,Clustering!$A$6:$B$370,2,FALSE)</f>
        <v>Winter Peak</v>
      </c>
      <c r="H7910">
        <f>IF('Peaker Keys'!$B$29&gt;0,MAX(0,MIN('Peaker Keys'!$B$10,B7910/'Peaker Keys'!$B$29)),0)</f>
        <v>0</v>
      </c>
      <c r="I7910">
        <f>MAX(0,MIN('Peaker Keys'!$B$10,C7910/'Peaker Keys'!$B$30))</f>
        <v>7.9998927763062441E-4</v>
      </c>
      <c r="J7910">
        <f>IF('Peaker Keys'!$B$31=1,H7910,I7910)</f>
        <v>0</v>
      </c>
    </row>
    <row r="7911" spans="1:10" x14ac:dyDescent="0.25">
      <c r="A7911">
        <v>7905</v>
      </c>
      <c r="B7911">
        <v>0</v>
      </c>
      <c r="C7911">
        <v>95.5</v>
      </c>
      <c r="D7911">
        <f>MOD(A7911-1+'Peaker Keys'!$B$7,'Peaker Keys'!$B$5)</f>
        <v>7928</v>
      </c>
      <c r="E7911">
        <f>INT(D7911/'Peaker Keys'!$B$6)+1</f>
        <v>331</v>
      </c>
      <c r="F7911">
        <f>MOD(D7911,'Peaker Keys'!$B$6)</f>
        <v>8</v>
      </c>
      <c r="G7911" t="str">
        <f>VLOOKUP(E7911,Clustering!$A$6:$B$370,2,FALSE)</f>
        <v>Winter Peak</v>
      </c>
      <c r="H7911">
        <f>IF('Peaker Keys'!$B$29&gt;0,MAX(0,MIN('Peaker Keys'!$B$10,B7911/'Peaker Keys'!$B$29)),0)</f>
        <v>0</v>
      </c>
      <c r="I7911">
        <f>MAX(0,MIN('Peaker Keys'!$B$10,C7911/'Peaker Keys'!$B$30))</f>
        <v>7.9998927763062441E-4</v>
      </c>
      <c r="J7911">
        <f>IF('Peaker Keys'!$B$31=1,H7911,I7911)</f>
        <v>0</v>
      </c>
    </row>
    <row r="7912" spans="1:10" x14ac:dyDescent="0.25">
      <c r="A7912">
        <v>7906</v>
      </c>
      <c r="B7912">
        <v>0</v>
      </c>
      <c r="C7912">
        <v>95.5</v>
      </c>
      <c r="D7912">
        <f>MOD(A7912-1+'Peaker Keys'!$B$7,'Peaker Keys'!$B$5)</f>
        <v>7929</v>
      </c>
      <c r="E7912">
        <f>INT(D7912/'Peaker Keys'!$B$6)+1</f>
        <v>331</v>
      </c>
      <c r="F7912">
        <f>MOD(D7912,'Peaker Keys'!$B$6)</f>
        <v>9</v>
      </c>
      <c r="G7912" t="str">
        <f>VLOOKUP(E7912,Clustering!$A$6:$B$370,2,FALSE)</f>
        <v>Winter Peak</v>
      </c>
      <c r="H7912">
        <f>IF('Peaker Keys'!$B$29&gt;0,MAX(0,MIN('Peaker Keys'!$B$10,B7912/'Peaker Keys'!$B$29)),0)</f>
        <v>0</v>
      </c>
      <c r="I7912">
        <f>MAX(0,MIN('Peaker Keys'!$B$10,C7912/'Peaker Keys'!$B$30))</f>
        <v>7.9998927763062441E-4</v>
      </c>
      <c r="J7912">
        <f>IF('Peaker Keys'!$B$31=1,H7912,I7912)</f>
        <v>0</v>
      </c>
    </row>
    <row r="7913" spans="1:10" x14ac:dyDescent="0.25">
      <c r="A7913">
        <v>7907</v>
      </c>
      <c r="B7913">
        <v>0</v>
      </c>
      <c r="C7913">
        <v>95.5</v>
      </c>
      <c r="D7913">
        <f>MOD(A7913-1+'Peaker Keys'!$B$7,'Peaker Keys'!$B$5)</f>
        <v>7930</v>
      </c>
      <c r="E7913">
        <f>INT(D7913/'Peaker Keys'!$B$6)+1</f>
        <v>331</v>
      </c>
      <c r="F7913">
        <f>MOD(D7913,'Peaker Keys'!$B$6)</f>
        <v>10</v>
      </c>
      <c r="G7913" t="str">
        <f>VLOOKUP(E7913,Clustering!$A$6:$B$370,2,FALSE)</f>
        <v>Winter Peak</v>
      </c>
      <c r="H7913">
        <f>IF('Peaker Keys'!$B$29&gt;0,MAX(0,MIN('Peaker Keys'!$B$10,B7913/'Peaker Keys'!$B$29)),0)</f>
        <v>0</v>
      </c>
      <c r="I7913">
        <f>MAX(0,MIN('Peaker Keys'!$B$10,C7913/'Peaker Keys'!$B$30))</f>
        <v>7.9998927763062441E-4</v>
      </c>
      <c r="J7913">
        <f>IF('Peaker Keys'!$B$31=1,H7913,I7913)</f>
        <v>0</v>
      </c>
    </row>
    <row r="7914" spans="1:10" x14ac:dyDescent="0.25">
      <c r="A7914">
        <v>7908</v>
      </c>
      <c r="B7914">
        <v>0</v>
      </c>
      <c r="C7914">
        <v>95.5</v>
      </c>
      <c r="D7914">
        <f>MOD(A7914-1+'Peaker Keys'!$B$7,'Peaker Keys'!$B$5)</f>
        <v>7931</v>
      </c>
      <c r="E7914">
        <f>INT(D7914/'Peaker Keys'!$B$6)+1</f>
        <v>331</v>
      </c>
      <c r="F7914">
        <f>MOD(D7914,'Peaker Keys'!$B$6)</f>
        <v>11</v>
      </c>
      <c r="G7914" t="str">
        <f>VLOOKUP(E7914,Clustering!$A$6:$B$370,2,FALSE)</f>
        <v>Winter Peak</v>
      </c>
      <c r="H7914">
        <f>IF('Peaker Keys'!$B$29&gt;0,MAX(0,MIN('Peaker Keys'!$B$10,B7914/'Peaker Keys'!$B$29)),0)</f>
        <v>0</v>
      </c>
      <c r="I7914">
        <f>MAX(0,MIN('Peaker Keys'!$B$10,C7914/'Peaker Keys'!$B$30))</f>
        <v>7.9998927763062441E-4</v>
      </c>
      <c r="J7914">
        <f>IF('Peaker Keys'!$B$31=1,H7914,I7914)</f>
        <v>0</v>
      </c>
    </row>
    <row r="7915" spans="1:10" x14ac:dyDescent="0.25">
      <c r="A7915">
        <v>7909</v>
      </c>
      <c r="B7915">
        <v>0</v>
      </c>
      <c r="C7915">
        <v>95.5</v>
      </c>
      <c r="D7915">
        <f>MOD(A7915-1+'Peaker Keys'!$B$7,'Peaker Keys'!$B$5)</f>
        <v>7932</v>
      </c>
      <c r="E7915">
        <f>INT(D7915/'Peaker Keys'!$B$6)+1</f>
        <v>331</v>
      </c>
      <c r="F7915">
        <f>MOD(D7915,'Peaker Keys'!$B$6)</f>
        <v>12</v>
      </c>
      <c r="G7915" t="str">
        <f>VLOOKUP(E7915,Clustering!$A$6:$B$370,2,FALSE)</f>
        <v>Winter Peak</v>
      </c>
      <c r="H7915">
        <f>IF('Peaker Keys'!$B$29&gt;0,MAX(0,MIN('Peaker Keys'!$B$10,B7915/'Peaker Keys'!$B$29)),0)</f>
        <v>0</v>
      </c>
      <c r="I7915">
        <f>MAX(0,MIN('Peaker Keys'!$B$10,C7915/'Peaker Keys'!$B$30))</f>
        <v>7.9998927763062441E-4</v>
      </c>
      <c r="J7915">
        <f>IF('Peaker Keys'!$B$31=1,H7915,I7915)</f>
        <v>0</v>
      </c>
    </row>
    <row r="7916" spans="1:10" x14ac:dyDescent="0.25">
      <c r="A7916">
        <v>7910</v>
      </c>
      <c r="B7916">
        <v>0</v>
      </c>
      <c r="C7916">
        <v>95.5</v>
      </c>
      <c r="D7916">
        <f>MOD(A7916-1+'Peaker Keys'!$B$7,'Peaker Keys'!$B$5)</f>
        <v>7933</v>
      </c>
      <c r="E7916">
        <f>INT(D7916/'Peaker Keys'!$B$6)+1</f>
        <v>331</v>
      </c>
      <c r="F7916">
        <f>MOD(D7916,'Peaker Keys'!$B$6)</f>
        <v>13</v>
      </c>
      <c r="G7916" t="str">
        <f>VLOOKUP(E7916,Clustering!$A$6:$B$370,2,FALSE)</f>
        <v>Winter Peak</v>
      </c>
      <c r="H7916">
        <f>IF('Peaker Keys'!$B$29&gt;0,MAX(0,MIN('Peaker Keys'!$B$10,B7916/'Peaker Keys'!$B$29)),0)</f>
        <v>0</v>
      </c>
      <c r="I7916">
        <f>MAX(0,MIN('Peaker Keys'!$B$10,C7916/'Peaker Keys'!$B$30))</f>
        <v>7.9998927763062441E-4</v>
      </c>
      <c r="J7916">
        <f>IF('Peaker Keys'!$B$31=1,H7916,I7916)</f>
        <v>0</v>
      </c>
    </row>
    <row r="7917" spans="1:10" x14ac:dyDescent="0.25">
      <c r="A7917">
        <v>7911</v>
      </c>
      <c r="B7917">
        <v>0</v>
      </c>
      <c r="C7917">
        <v>95.5</v>
      </c>
      <c r="D7917">
        <f>MOD(A7917-1+'Peaker Keys'!$B$7,'Peaker Keys'!$B$5)</f>
        <v>7934</v>
      </c>
      <c r="E7917">
        <f>INT(D7917/'Peaker Keys'!$B$6)+1</f>
        <v>331</v>
      </c>
      <c r="F7917">
        <f>MOD(D7917,'Peaker Keys'!$B$6)</f>
        <v>14</v>
      </c>
      <c r="G7917" t="str">
        <f>VLOOKUP(E7917,Clustering!$A$6:$B$370,2,FALSE)</f>
        <v>Winter Peak</v>
      </c>
      <c r="H7917">
        <f>IF('Peaker Keys'!$B$29&gt;0,MAX(0,MIN('Peaker Keys'!$B$10,B7917/'Peaker Keys'!$B$29)),0)</f>
        <v>0</v>
      </c>
      <c r="I7917">
        <f>MAX(0,MIN('Peaker Keys'!$B$10,C7917/'Peaker Keys'!$B$30))</f>
        <v>7.9998927763062441E-4</v>
      </c>
      <c r="J7917">
        <f>IF('Peaker Keys'!$B$31=1,H7917,I7917)</f>
        <v>0</v>
      </c>
    </row>
    <row r="7918" spans="1:10" x14ac:dyDescent="0.25">
      <c r="A7918">
        <v>7912</v>
      </c>
      <c r="B7918">
        <v>0</v>
      </c>
      <c r="C7918">
        <v>159.1</v>
      </c>
      <c r="D7918">
        <f>MOD(A7918-1+'Peaker Keys'!$B$7,'Peaker Keys'!$B$5)</f>
        <v>7935</v>
      </c>
      <c r="E7918">
        <f>INT(D7918/'Peaker Keys'!$B$6)+1</f>
        <v>331</v>
      </c>
      <c r="F7918">
        <f>MOD(D7918,'Peaker Keys'!$B$6)</f>
        <v>15</v>
      </c>
      <c r="G7918" t="str">
        <f>VLOOKUP(E7918,Clustering!$A$6:$B$370,2,FALSE)</f>
        <v>Winter Peak</v>
      </c>
      <c r="H7918">
        <f>IF('Peaker Keys'!$B$29&gt;0,MAX(0,MIN('Peaker Keys'!$B$10,B7918/'Peaker Keys'!$B$29)),0)</f>
        <v>0</v>
      </c>
      <c r="I7918">
        <f>MAX(0,MIN('Peaker Keys'!$B$10,C7918/'Peaker Keys'!$B$30))</f>
        <v>1.3327570059793962E-3</v>
      </c>
      <c r="J7918">
        <f>IF('Peaker Keys'!$B$31=1,H7918,I7918)</f>
        <v>0</v>
      </c>
    </row>
    <row r="7919" spans="1:10" x14ac:dyDescent="0.25">
      <c r="A7919">
        <v>7913</v>
      </c>
      <c r="B7919">
        <v>0</v>
      </c>
      <c r="C7919">
        <v>159.1</v>
      </c>
      <c r="D7919">
        <f>MOD(A7919-1+'Peaker Keys'!$B$7,'Peaker Keys'!$B$5)</f>
        <v>7936</v>
      </c>
      <c r="E7919">
        <f>INT(D7919/'Peaker Keys'!$B$6)+1</f>
        <v>331</v>
      </c>
      <c r="F7919">
        <f>MOD(D7919,'Peaker Keys'!$B$6)</f>
        <v>16</v>
      </c>
      <c r="G7919" t="str">
        <f>VLOOKUP(E7919,Clustering!$A$6:$B$370,2,FALSE)</f>
        <v>Winter Peak</v>
      </c>
      <c r="H7919">
        <f>IF('Peaker Keys'!$B$29&gt;0,MAX(0,MIN('Peaker Keys'!$B$10,B7919/'Peaker Keys'!$B$29)),0)</f>
        <v>0</v>
      </c>
      <c r="I7919">
        <f>MAX(0,MIN('Peaker Keys'!$B$10,C7919/'Peaker Keys'!$B$30))</f>
        <v>1.3327570059793962E-3</v>
      </c>
      <c r="J7919">
        <f>IF('Peaker Keys'!$B$31=1,H7919,I7919)</f>
        <v>0</v>
      </c>
    </row>
    <row r="7920" spans="1:10" x14ac:dyDescent="0.25">
      <c r="A7920">
        <v>7914</v>
      </c>
      <c r="B7920">
        <v>0</v>
      </c>
      <c r="C7920">
        <v>190.9</v>
      </c>
      <c r="D7920">
        <f>MOD(A7920-1+'Peaker Keys'!$B$7,'Peaker Keys'!$B$5)</f>
        <v>7937</v>
      </c>
      <c r="E7920">
        <f>INT(D7920/'Peaker Keys'!$B$6)+1</f>
        <v>331</v>
      </c>
      <c r="F7920">
        <f>MOD(D7920,'Peaker Keys'!$B$6)</f>
        <v>17</v>
      </c>
      <c r="G7920" t="str">
        <f>VLOOKUP(E7920,Clustering!$A$6:$B$370,2,FALSE)</f>
        <v>Winter Peak</v>
      </c>
      <c r="H7920">
        <f>IF('Peaker Keys'!$B$29&gt;0,MAX(0,MIN('Peaker Keys'!$B$10,B7920/'Peaker Keys'!$B$29)),0)</f>
        <v>0</v>
      </c>
      <c r="I7920">
        <f>MAX(0,MIN('Peaker Keys'!$B$10,C7920/'Peaker Keys'!$B$30))</f>
        <v>1.5991408701537821E-3</v>
      </c>
      <c r="J7920">
        <f>IF('Peaker Keys'!$B$31=1,H7920,I7920)</f>
        <v>0</v>
      </c>
    </row>
    <row r="7921" spans="1:10" x14ac:dyDescent="0.25">
      <c r="A7921">
        <v>7915</v>
      </c>
      <c r="B7921">
        <v>0</v>
      </c>
      <c r="C7921">
        <v>512.29999999999995</v>
      </c>
      <c r="D7921">
        <f>MOD(A7921-1+'Peaker Keys'!$B$7,'Peaker Keys'!$B$5)</f>
        <v>7938</v>
      </c>
      <c r="E7921">
        <f>INT(D7921/'Peaker Keys'!$B$6)+1</f>
        <v>331</v>
      </c>
      <c r="F7921">
        <f>MOD(D7921,'Peaker Keys'!$B$6)</f>
        <v>18</v>
      </c>
      <c r="G7921" t="str">
        <f>VLOOKUP(E7921,Clustering!$A$6:$B$370,2,FALSE)</f>
        <v>Winter Peak</v>
      </c>
      <c r="H7921">
        <f>IF('Peaker Keys'!$B$29&gt;0,MAX(0,MIN('Peaker Keys'!$B$10,B7921/'Peaker Keys'!$B$29)),0)</f>
        <v>0</v>
      </c>
      <c r="I7921">
        <f>MAX(0,MIN('Peaker Keys'!$B$10,C7921/'Peaker Keys'!$B$30))</f>
        <v>4.2914608055515061E-3</v>
      </c>
      <c r="J7921">
        <f>IF('Peaker Keys'!$B$31=1,H7921,I7921)</f>
        <v>0</v>
      </c>
    </row>
    <row r="7922" spans="1:10" x14ac:dyDescent="0.25">
      <c r="A7922">
        <v>7916</v>
      </c>
      <c r="B7922">
        <v>0</v>
      </c>
      <c r="C7922">
        <v>512.29999999999995</v>
      </c>
      <c r="D7922">
        <f>MOD(A7922-1+'Peaker Keys'!$B$7,'Peaker Keys'!$B$5)</f>
        <v>7939</v>
      </c>
      <c r="E7922">
        <f>INT(D7922/'Peaker Keys'!$B$6)+1</f>
        <v>331</v>
      </c>
      <c r="F7922">
        <f>MOD(D7922,'Peaker Keys'!$B$6)</f>
        <v>19</v>
      </c>
      <c r="G7922" t="str">
        <f>VLOOKUP(E7922,Clustering!$A$6:$B$370,2,FALSE)</f>
        <v>Winter Peak</v>
      </c>
      <c r="H7922">
        <f>IF('Peaker Keys'!$B$29&gt;0,MAX(0,MIN('Peaker Keys'!$B$10,B7922/'Peaker Keys'!$B$29)),0)</f>
        <v>0</v>
      </c>
      <c r="I7922">
        <f>MAX(0,MIN('Peaker Keys'!$B$10,C7922/'Peaker Keys'!$B$30))</f>
        <v>4.2914608055515061E-3</v>
      </c>
      <c r="J7922">
        <f>IF('Peaker Keys'!$B$31=1,H7922,I7922)</f>
        <v>0</v>
      </c>
    </row>
    <row r="7923" spans="1:10" x14ac:dyDescent="0.25">
      <c r="A7923">
        <v>7917</v>
      </c>
      <c r="B7923">
        <v>0</v>
      </c>
      <c r="C7923">
        <v>190.9</v>
      </c>
      <c r="D7923">
        <f>MOD(A7923-1+'Peaker Keys'!$B$7,'Peaker Keys'!$B$5)</f>
        <v>7940</v>
      </c>
      <c r="E7923">
        <f>INT(D7923/'Peaker Keys'!$B$6)+1</f>
        <v>331</v>
      </c>
      <c r="F7923">
        <f>MOD(D7923,'Peaker Keys'!$B$6)</f>
        <v>20</v>
      </c>
      <c r="G7923" t="str">
        <f>VLOOKUP(E7923,Clustering!$A$6:$B$370,2,FALSE)</f>
        <v>Winter Peak</v>
      </c>
      <c r="H7923">
        <f>IF('Peaker Keys'!$B$29&gt;0,MAX(0,MIN('Peaker Keys'!$B$10,B7923/'Peaker Keys'!$B$29)),0)</f>
        <v>0</v>
      </c>
      <c r="I7923">
        <f>MAX(0,MIN('Peaker Keys'!$B$10,C7923/'Peaker Keys'!$B$30))</f>
        <v>1.5991408701537821E-3</v>
      </c>
      <c r="J7923">
        <f>IF('Peaker Keys'!$B$31=1,H7923,I7923)</f>
        <v>0</v>
      </c>
    </row>
    <row r="7924" spans="1:10" x14ac:dyDescent="0.25">
      <c r="A7924">
        <v>7918</v>
      </c>
      <c r="B7924">
        <v>0</v>
      </c>
      <c r="C7924">
        <v>190.9</v>
      </c>
      <c r="D7924">
        <f>MOD(A7924-1+'Peaker Keys'!$B$7,'Peaker Keys'!$B$5)</f>
        <v>7941</v>
      </c>
      <c r="E7924">
        <f>INT(D7924/'Peaker Keys'!$B$6)+1</f>
        <v>331</v>
      </c>
      <c r="F7924">
        <f>MOD(D7924,'Peaker Keys'!$B$6)</f>
        <v>21</v>
      </c>
      <c r="G7924" t="str">
        <f>VLOOKUP(E7924,Clustering!$A$6:$B$370,2,FALSE)</f>
        <v>Winter Peak</v>
      </c>
      <c r="H7924">
        <f>IF('Peaker Keys'!$B$29&gt;0,MAX(0,MIN('Peaker Keys'!$B$10,B7924/'Peaker Keys'!$B$29)),0)</f>
        <v>0</v>
      </c>
      <c r="I7924">
        <f>MAX(0,MIN('Peaker Keys'!$B$10,C7924/'Peaker Keys'!$B$30))</f>
        <v>1.5991408701537821E-3</v>
      </c>
      <c r="J7924">
        <f>IF('Peaker Keys'!$B$31=1,H7924,I7924)</f>
        <v>0</v>
      </c>
    </row>
    <row r="7925" spans="1:10" x14ac:dyDescent="0.25">
      <c r="A7925">
        <v>7919</v>
      </c>
      <c r="B7925">
        <v>0</v>
      </c>
      <c r="C7925">
        <v>190.9</v>
      </c>
      <c r="D7925">
        <f>MOD(A7925-1+'Peaker Keys'!$B$7,'Peaker Keys'!$B$5)</f>
        <v>7942</v>
      </c>
      <c r="E7925">
        <f>INT(D7925/'Peaker Keys'!$B$6)+1</f>
        <v>331</v>
      </c>
      <c r="F7925">
        <f>MOD(D7925,'Peaker Keys'!$B$6)</f>
        <v>22</v>
      </c>
      <c r="G7925" t="str">
        <f>VLOOKUP(E7925,Clustering!$A$6:$B$370,2,FALSE)</f>
        <v>Winter Peak</v>
      </c>
      <c r="H7925">
        <f>IF('Peaker Keys'!$B$29&gt;0,MAX(0,MIN('Peaker Keys'!$B$10,B7925/'Peaker Keys'!$B$29)),0)</f>
        <v>0</v>
      </c>
      <c r="I7925">
        <f>MAX(0,MIN('Peaker Keys'!$B$10,C7925/'Peaker Keys'!$B$30))</f>
        <v>1.5991408701537821E-3</v>
      </c>
      <c r="J7925">
        <f>IF('Peaker Keys'!$B$31=1,H7925,I7925)</f>
        <v>0</v>
      </c>
    </row>
    <row r="7926" spans="1:10" x14ac:dyDescent="0.25">
      <c r="A7926">
        <v>7920</v>
      </c>
      <c r="B7926">
        <v>0</v>
      </c>
      <c r="C7926">
        <v>190.9</v>
      </c>
      <c r="D7926">
        <f>MOD(A7926-1+'Peaker Keys'!$B$7,'Peaker Keys'!$B$5)</f>
        <v>7943</v>
      </c>
      <c r="E7926">
        <f>INT(D7926/'Peaker Keys'!$B$6)+1</f>
        <v>331</v>
      </c>
      <c r="F7926">
        <f>MOD(D7926,'Peaker Keys'!$B$6)</f>
        <v>23</v>
      </c>
      <c r="G7926" t="str">
        <f>VLOOKUP(E7926,Clustering!$A$6:$B$370,2,FALSE)</f>
        <v>Winter Peak</v>
      </c>
      <c r="H7926">
        <f>IF('Peaker Keys'!$B$29&gt;0,MAX(0,MIN('Peaker Keys'!$B$10,B7926/'Peaker Keys'!$B$29)),0)</f>
        <v>0</v>
      </c>
      <c r="I7926">
        <f>MAX(0,MIN('Peaker Keys'!$B$10,C7926/'Peaker Keys'!$B$30))</f>
        <v>1.5991408701537821E-3</v>
      </c>
      <c r="J7926">
        <f>IF('Peaker Keys'!$B$31=1,H7926,I7926)</f>
        <v>0</v>
      </c>
    </row>
    <row r="7927" spans="1:10" x14ac:dyDescent="0.25">
      <c r="A7927">
        <v>7921</v>
      </c>
      <c r="B7927">
        <v>0</v>
      </c>
      <c r="C7927">
        <v>190.9</v>
      </c>
      <c r="D7927">
        <f>MOD(A7927-1+'Peaker Keys'!$B$7,'Peaker Keys'!$B$5)</f>
        <v>7944</v>
      </c>
      <c r="E7927">
        <f>INT(D7927/'Peaker Keys'!$B$6)+1</f>
        <v>332</v>
      </c>
      <c r="F7927">
        <f>MOD(D7927,'Peaker Keys'!$B$6)</f>
        <v>0</v>
      </c>
      <c r="G7927" t="str">
        <f>VLOOKUP(E7927,Clustering!$A$6:$B$370,2,FALSE)</f>
        <v>Summer</v>
      </c>
      <c r="H7927">
        <f>IF('Peaker Keys'!$B$29&gt;0,MAX(0,MIN('Peaker Keys'!$B$10,B7927/'Peaker Keys'!$B$29)),0)</f>
        <v>0</v>
      </c>
      <c r="I7927">
        <f>MAX(0,MIN('Peaker Keys'!$B$10,C7927/'Peaker Keys'!$B$30))</f>
        <v>1.5991408701537821E-3</v>
      </c>
      <c r="J7927">
        <f>IF('Peaker Keys'!$B$31=1,H7927,I7927)</f>
        <v>0</v>
      </c>
    </row>
    <row r="7928" spans="1:10" x14ac:dyDescent="0.25">
      <c r="A7928">
        <v>7922</v>
      </c>
      <c r="B7928">
        <v>0</v>
      </c>
      <c r="C7928">
        <v>127.3</v>
      </c>
      <c r="D7928">
        <f>MOD(A7928-1+'Peaker Keys'!$B$7,'Peaker Keys'!$B$5)</f>
        <v>7945</v>
      </c>
      <c r="E7928">
        <f>INT(D7928/'Peaker Keys'!$B$6)+1</f>
        <v>332</v>
      </c>
      <c r="F7928">
        <f>MOD(D7928,'Peaker Keys'!$B$6)</f>
        <v>1</v>
      </c>
      <c r="G7928" t="str">
        <f>VLOOKUP(E7928,Clustering!$A$6:$B$370,2,FALSE)</f>
        <v>Summer</v>
      </c>
      <c r="H7928">
        <f>IF('Peaker Keys'!$B$29&gt;0,MAX(0,MIN('Peaker Keys'!$B$10,B7928/'Peaker Keys'!$B$29)),0)</f>
        <v>0</v>
      </c>
      <c r="I7928">
        <f>MAX(0,MIN('Peaker Keys'!$B$10,C7928/'Peaker Keys'!$B$30))</f>
        <v>1.0663731418050102E-3</v>
      </c>
      <c r="J7928">
        <f>IF('Peaker Keys'!$B$31=1,H7928,I7928)</f>
        <v>0</v>
      </c>
    </row>
    <row r="7929" spans="1:10" x14ac:dyDescent="0.25">
      <c r="A7929">
        <v>7923</v>
      </c>
      <c r="B7929">
        <v>0</v>
      </c>
      <c r="C7929">
        <v>127.3</v>
      </c>
      <c r="D7929">
        <f>MOD(A7929-1+'Peaker Keys'!$B$7,'Peaker Keys'!$B$5)</f>
        <v>7946</v>
      </c>
      <c r="E7929">
        <f>INT(D7929/'Peaker Keys'!$B$6)+1</f>
        <v>332</v>
      </c>
      <c r="F7929">
        <f>MOD(D7929,'Peaker Keys'!$B$6)</f>
        <v>2</v>
      </c>
      <c r="G7929" t="str">
        <f>VLOOKUP(E7929,Clustering!$A$6:$B$370,2,FALSE)</f>
        <v>Summer</v>
      </c>
      <c r="H7929">
        <f>IF('Peaker Keys'!$B$29&gt;0,MAX(0,MIN('Peaker Keys'!$B$10,B7929/'Peaker Keys'!$B$29)),0)</f>
        <v>0</v>
      </c>
      <c r="I7929">
        <f>MAX(0,MIN('Peaker Keys'!$B$10,C7929/'Peaker Keys'!$B$30))</f>
        <v>1.0663731418050102E-3</v>
      </c>
      <c r="J7929">
        <f>IF('Peaker Keys'!$B$31=1,H7929,I7929)</f>
        <v>0</v>
      </c>
    </row>
    <row r="7930" spans="1:10" x14ac:dyDescent="0.25">
      <c r="A7930">
        <v>7924</v>
      </c>
      <c r="B7930">
        <v>0</v>
      </c>
      <c r="C7930">
        <v>127.3</v>
      </c>
      <c r="D7930">
        <f>MOD(A7930-1+'Peaker Keys'!$B$7,'Peaker Keys'!$B$5)</f>
        <v>7947</v>
      </c>
      <c r="E7930">
        <f>INT(D7930/'Peaker Keys'!$B$6)+1</f>
        <v>332</v>
      </c>
      <c r="F7930">
        <f>MOD(D7930,'Peaker Keys'!$B$6)</f>
        <v>3</v>
      </c>
      <c r="G7930" t="str">
        <f>VLOOKUP(E7930,Clustering!$A$6:$B$370,2,FALSE)</f>
        <v>Summer</v>
      </c>
      <c r="H7930">
        <f>IF('Peaker Keys'!$B$29&gt;0,MAX(0,MIN('Peaker Keys'!$B$10,B7930/'Peaker Keys'!$B$29)),0)</f>
        <v>0</v>
      </c>
      <c r="I7930">
        <f>MAX(0,MIN('Peaker Keys'!$B$10,C7930/'Peaker Keys'!$B$30))</f>
        <v>1.0663731418050102E-3</v>
      </c>
      <c r="J7930">
        <f>IF('Peaker Keys'!$B$31=1,H7930,I7930)</f>
        <v>0</v>
      </c>
    </row>
    <row r="7931" spans="1:10" x14ac:dyDescent="0.25">
      <c r="A7931">
        <v>7925</v>
      </c>
      <c r="B7931">
        <v>0</v>
      </c>
      <c r="C7931">
        <v>127.3</v>
      </c>
      <c r="D7931">
        <f>MOD(A7931-1+'Peaker Keys'!$B$7,'Peaker Keys'!$B$5)</f>
        <v>7948</v>
      </c>
      <c r="E7931">
        <f>INT(D7931/'Peaker Keys'!$B$6)+1</f>
        <v>332</v>
      </c>
      <c r="F7931">
        <f>MOD(D7931,'Peaker Keys'!$B$6)</f>
        <v>4</v>
      </c>
      <c r="G7931" t="str">
        <f>VLOOKUP(E7931,Clustering!$A$6:$B$370,2,FALSE)</f>
        <v>Summer</v>
      </c>
      <c r="H7931">
        <f>IF('Peaker Keys'!$B$29&gt;0,MAX(0,MIN('Peaker Keys'!$B$10,B7931/'Peaker Keys'!$B$29)),0)</f>
        <v>0</v>
      </c>
      <c r="I7931">
        <f>MAX(0,MIN('Peaker Keys'!$B$10,C7931/'Peaker Keys'!$B$30))</f>
        <v>1.0663731418050102E-3</v>
      </c>
      <c r="J7931">
        <f>IF('Peaker Keys'!$B$31=1,H7931,I7931)</f>
        <v>0</v>
      </c>
    </row>
    <row r="7932" spans="1:10" x14ac:dyDescent="0.25">
      <c r="A7932">
        <v>7926</v>
      </c>
      <c r="B7932">
        <v>0</v>
      </c>
      <c r="C7932">
        <v>127.3</v>
      </c>
      <c r="D7932">
        <f>MOD(A7932-1+'Peaker Keys'!$B$7,'Peaker Keys'!$B$5)</f>
        <v>7949</v>
      </c>
      <c r="E7932">
        <f>INT(D7932/'Peaker Keys'!$B$6)+1</f>
        <v>332</v>
      </c>
      <c r="F7932">
        <f>MOD(D7932,'Peaker Keys'!$B$6)</f>
        <v>5</v>
      </c>
      <c r="G7932" t="str">
        <f>VLOOKUP(E7932,Clustering!$A$6:$B$370,2,FALSE)</f>
        <v>Summer</v>
      </c>
      <c r="H7932">
        <f>IF('Peaker Keys'!$B$29&gt;0,MAX(0,MIN('Peaker Keys'!$B$10,B7932/'Peaker Keys'!$B$29)),0)</f>
        <v>0</v>
      </c>
      <c r="I7932">
        <f>MAX(0,MIN('Peaker Keys'!$B$10,C7932/'Peaker Keys'!$B$30))</f>
        <v>1.0663731418050102E-3</v>
      </c>
      <c r="J7932">
        <f>IF('Peaker Keys'!$B$31=1,H7932,I7932)</f>
        <v>0</v>
      </c>
    </row>
    <row r="7933" spans="1:10" x14ac:dyDescent="0.25">
      <c r="A7933">
        <v>7927</v>
      </c>
      <c r="B7933">
        <v>0</v>
      </c>
      <c r="C7933">
        <v>127.3</v>
      </c>
      <c r="D7933">
        <f>MOD(A7933-1+'Peaker Keys'!$B$7,'Peaker Keys'!$B$5)</f>
        <v>7950</v>
      </c>
      <c r="E7933">
        <f>INT(D7933/'Peaker Keys'!$B$6)+1</f>
        <v>332</v>
      </c>
      <c r="F7933">
        <f>MOD(D7933,'Peaker Keys'!$B$6)</f>
        <v>6</v>
      </c>
      <c r="G7933" t="str">
        <f>VLOOKUP(E7933,Clustering!$A$6:$B$370,2,FALSE)</f>
        <v>Summer</v>
      </c>
      <c r="H7933">
        <f>IF('Peaker Keys'!$B$29&gt;0,MAX(0,MIN('Peaker Keys'!$B$10,B7933/'Peaker Keys'!$B$29)),0)</f>
        <v>0</v>
      </c>
      <c r="I7933">
        <f>MAX(0,MIN('Peaker Keys'!$B$10,C7933/'Peaker Keys'!$B$30))</f>
        <v>1.0663731418050102E-3</v>
      </c>
      <c r="J7933">
        <f>IF('Peaker Keys'!$B$31=1,H7933,I7933)</f>
        <v>0</v>
      </c>
    </row>
    <row r="7934" spans="1:10" x14ac:dyDescent="0.25">
      <c r="A7934">
        <v>7928</v>
      </c>
      <c r="B7934">
        <v>0</v>
      </c>
      <c r="C7934">
        <v>127.3</v>
      </c>
      <c r="D7934">
        <f>MOD(A7934-1+'Peaker Keys'!$B$7,'Peaker Keys'!$B$5)</f>
        <v>7951</v>
      </c>
      <c r="E7934">
        <f>INT(D7934/'Peaker Keys'!$B$6)+1</f>
        <v>332</v>
      </c>
      <c r="F7934">
        <f>MOD(D7934,'Peaker Keys'!$B$6)</f>
        <v>7</v>
      </c>
      <c r="G7934" t="str">
        <f>VLOOKUP(E7934,Clustering!$A$6:$B$370,2,FALSE)</f>
        <v>Summer</v>
      </c>
      <c r="H7934">
        <f>IF('Peaker Keys'!$B$29&gt;0,MAX(0,MIN('Peaker Keys'!$B$10,B7934/'Peaker Keys'!$B$29)),0)</f>
        <v>0</v>
      </c>
      <c r="I7934">
        <f>MAX(0,MIN('Peaker Keys'!$B$10,C7934/'Peaker Keys'!$B$30))</f>
        <v>1.0663731418050102E-3</v>
      </c>
      <c r="J7934">
        <f>IF('Peaker Keys'!$B$31=1,H7934,I7934)</f>
        <v>0</v>
      </c>
    </row>
    <row r="7935" spans="1:10" x14ac:dyDescent="0.25">
      <c r="A7935">
        <v>7929</v>
      </c>
      <c r="B7935">
        <v>0</v>
      </c>
      <c r="C7935">
        <v>127.3</v>
      </c>
      <c r="D7935">
        <f>MOD(A7935-1+'Peaker Keys'!$B$7,'Peaker Keys'!$B$5)</f>
        <v>7952</v>
      </c>
      <c r="E7935">
        <f>INT(D7935/'Peaker Keys'!$B$6)+1</f>
        <v>332</v>
      </c>
      <c r="F7935">
        <f>MOD(D7935,'Peaker Keys'!$B$6)</f>
        <v>8</v>
      </c>
      <c r="G7935" t="str">
        <f>VLOOKUP(E7935,Clustering!$A$6:$B$370,2,FALSE)</f>
        <v>Summer</v>
      </c>
      <c r="H7935">
        <f>IF('Peaker Keys'!$B$29&gt;0,MAX(0,MIN('Peaker Keys'!$B$10,B7935/'Peaker Keys'!$B$29)),0)</f>
        <v>0</v>
      </c>
      <c r="I7935">
        <f>MAX(0,MIN('Peaker Keys'!$B$10,C7935/'Peaker Keys'!$B$30))</f>
        <v>1.0663731418050102E-3</v>
      </c>
      <c r="J7935">
        <f>IF('Peaker Keys'!$B$31=1,H7935,I7935)</f>
        <v>0</v>
      </c>
    </row>
    <row r="7936" spans="1:10" x14ac:dyDescent="0.25">
      <c r="A7936">
        <v>7930</v>
      </c>
      <c r="B7936">
        <v>0</v>
      </c>
      <c r="C7936">
        <v>127.3</v>
      </c>
      <c r="D7936">
        <f>MOD(A7936-1+'Peaker Keys'!$B$7,'Peaker Keys'!$B$5)</f>
        <v>7953</v>
      </c>
      <c r="E7936">
        <f>INT(D7936/'Peaker Keys'!$B$6)+1</f>
        <v>332</v>
      </c>
      <c r="F7936">
        <f>MOD(D7936,'Peaker Keys'!$B$6)</f>
        <v>9</v>
      </c>
      <c r="G7936" t="str">
        <f>VLOOKUP(E7936,Clustering!$A$6:$B$370,2,FALSE)</f>
        <v>Summer</v>
      </c>
      <c r="H7936">
        <f>IF('Peaker Keys'!$B$29&gt;0,MAX(0,MIN('Peaker Keys'!$B$10,B7936/'Peaker Keys'!$B$29)),0)</f>
        <v>0</v>
      </c>
      <c r="I7936">
        <f>MAX(0,MIN('Peaker Keys'!$B$10,C7936/'Peaker Keys'!$B$30))</f>
        <v>1.0663731418050102E-3</v>
      </c>
      <c r="J7936">
        <f>IF('Peaker Keys'!$B$31=1,H7936,I7936)</f>
        <v>0</v>
      </c>
    </row>
    <row r="7937" spans="1:10" x14ac:dyDescent="0.25">
      <c r="A7937">
        <v>7931</v>
      </c>
      <c r="B7937">
        <v>0</v>
      </c>
      <c r="C7937">
        <v>127.3</v>
      </c>
      <c r="D7937">
        <f>MOD(A7937-1+'Peaker Keys'!$B$7,'Peaker Keys'!$B$5)</f>
        <v>7954</v>
      </c>
      <c r="E7937">
        <f>INT(D7937/'Peaker Keys'!$B$6)+1</f>
        <v>332</v>
      </c>
      <c r="F7937">
        <f>MOD(D7937,'Peaker Keys'!$B$6)</f>
        <v>10</v>
      </c>
      <c r="G7937" t="str">
        <f>VLOOKUP(E7937,Clustering!$A$6:$B$370,2,FALSE)</f>
        <v>Summer</v>
      </c>
      <c r="H7937">
        <f>IF('Peaker Keys'!$B$29&gt;0,MAX(0,MIN('Peaker Keys'!$B$10,B7937/'Peaker Keys'!$B$29)),0)</f>
        <v>0</v>
      </c>
      <c r="I7937">
        <f>MAX(0,MIN('Peaker Keys'!$B$10,C7937/'Peaker Keys'!$B$30))</f>
        <v>1.0663731418050102E-3</v>
      </c>
      <c r="J7937">
        <f>IF('Peaker Keys'!$B$31=1,H7937,I7937)</f>
        <v>0</v>
      </c>
    </row>
    <row r="7938" spans="1:10" x14ac:dyDescent="0.25">
      <c r="A7938">
        <v>7932</v>
      </c>
      <c r="B7938">
        <v>0</v>
      </c>
      <c r="C7938">
        <v>127.3</v>
      </c>
      <c r="D7938">
        <f>MOD(A7938-1+'Peaker Keys'!$B$7,'Peaker Keys'!$B$5)</f>
        <v>7955</v>
      </c>
      <c r="E7938">
        <f>INT(D7938/'Peaker Keys'!$B$6)+1</f>
        <v>332</v>
      </c>
      <c r="F7938">
        <f>MOD(D7938,'Peaker Keys'!$B$6)</f>
        <v>11</v>
      </c>
      <c r="G7938" t="str">
        <f>VLOOKUP(E7938,Clustering!$A$6:$B$370,2,FALSE)</f>
        <v>Summer</v>
      </c>
      <c r="H7938">
        <f>IF('Peaker Keys'!$B$29&gt;0,MAX(0,MIN('Peaker Keys'!$B$10,B7938/'Peaker Keys'!$B$29)),0)</f>
        <v>0</v>
      </c>
      <c r="I7938">
        <f>MAX(0,MIN('Peaker Keys'!$B$10,C7938/'Peaker Keys'!$B$30))</f>
        <v>1.0663731418050102E-3</v>
      </c>
      <c r="J7938">
        <f>IF('Peaker Keys'!$B$31=1,H7938,I7938)</f>
        <v>0</v>
      </c>
    </row>
    <row r="7939" spans="1:10" x14ac:dyDescent="0.25">
      <c r="A7939">
        <v>7933</v>
      </c>
      <c r="B7939">
        <v>0</v>
      </c>
      <c r="C7939">
        <v>127.3</v>
      </c>
      <c r="D7939">
        <f>MOD(A7939-1+'Peaker Keys'!$B$7,'Peaker Keys'!$B$5)</f>
        <v>7956</v>
      </c>
      <c r="E7939">
        <f>INT(D7939/'Peaker Keys'!$B$6)+1</f>
        <v>332</v>
      </c>
      <c r="F7939">
        <f>MOD(D7939,'Peaker Keys'!$B$6)</f>
        <v>12</v>
      </c>
      <c r="G7939" t="str">
        <f>VLOOKUP(E7939,Clustering!$A$6:$B$370,2,FALSE)</f>
        <v>Summer</v>
      </c>
      <c r="H7939">
        <f>IF('Peaker Keys'!$B$29&gt;0,MAX(0,MIN('Peaker Keys'!$B$10,B7939/'Peaker Keys'!$B$29)),0)</f>
        <v>0</v>
      </c>
      <c r="I7939">
        <f>MAX(0,MIN('Peaker Keys'!$B$10,C7939/'Peaker Keys'!$B$30))</f>
        <v>1.0663731418050102E-3</v>
      </c>
      <c r="J7939">
        <f>IF('Peaker Keys'!$B$31=1,H7939,I7939)</f>
        <v>0</v>
      </c>
    </row>
    <row r="7940" spans="1:10" x14ac:dyDescent="0.25">
      <c r="A7940">
        <v>7934</v>
      </c>
      <c r="B7940">
        <v>0</v>
      </c>
      <c r="C7940">
        <v>127.3</v>
      </c>
      <c r="D7940">
        <f>MOD(A7940-1+'Peaker Keys'!$B$7,'Peaker Keys'!$B$5)</f>
        <v>7957</v>
      </c>
      <c r="E7940">
        <f>INT(D7940/'Peaker Keys'!$B$6)+1</f>
        <v>332</v>
      </c>
      <c r="F7940">
        <f>MOD(D7940,'Peaker Keys'!$B$6)</f>
        <v>13</v>
      </c>
      <c r="G7940" t="str">
        <f>VLOOKUP(E7940,Clustering!$A$6:$B$370,2,FALSE)</f>
        <v>Summer</v>
      </c>
      <c r="H7940">
        <f>IF('Peaker Keys'!$B$29&gt;0,MAX(0,MIN('Peaker Keys'!$B$10,B7940/'Peaker Keys'!$B$29)),0)</f>
        <v>0</v>
      </c>
      <c r="I7940">
        <f>MAX(0,MIN('Peaker Keys'!$B$10,C7940/'Peaker Keys'!$B$30))</f>
        <v>1.0663731418050102E-3</v>
      </c>
      <c r="J7940">
        <f>IF('Peaker Keys'!$B$31=1,H7940,I7940)</f>
        <v>0</v>
      </c>
    </row>
    <row r="7941" spans="1:10" x14ac:dyDescent="0.25">
      <c r="A7941">
        <v>7935</v>
      </c>
      <c r="B7941">
        <v>0</v>
      </c>
      <c r="C7941">
        <v>127.3</v>
      </c>
      <c r="D7941">
        <f>MOD(A7941-1+'Peaker Keys'!$B$7,'Peaker Keys'!$B$5)</f>
        <v>7958</v>
      </c>
      <c r="E7941">
        <f>INT(D7941/'Peaker Keys'!$B$6)+1</f>
        <v>332</v>
      </c>
      <c r="F7941">
        <f>MOD(D7941,'Peaker Keys'!$B$6)</f>
        <v>14</v>
      </c>
      <c r="G7941" t="str">
        <f>VLOOKUP(E7941,Clustering!$A$6:$B$370,2,FALSE)</f>
        <v>Summer</v>
      </c>
      <c r="H7941">
        <f>IF('Peaker Keys'!$B$29&gt;0,MAX(0,MIN('Peaker Keys'!$B$10,B7941/'Peaker Keys'!$B$29)),0)</f>
        <v>0</v>
      </c>
      <c r="I7941">
        <f>MAX(0,MIN('Peaker Keys'!$B$10,C7941/'Peaker Keys'!$B$30))</f>
        <v>1.0663731418050102E-3</v>
      </c>
      <c r="J7941">
        <f>IF('Peaker Keys'!$B$31=1,H7941,I7941)</f>
        <v>0</v>
      </c>
    </row>
    <row r="7942" spans="1:10" x14ac:dyDescent="0.25">
      <c r="A7942">
        <v>7936</v>
      </c>
      <c r="B7942">
        <v>0</v>
      </c>
      <c r="C7942">
        <v>190.9</v>
      </c>
      <c r="D7942">
        <f>MOD(A7942-1+'Peaker Keys'!$B$7,'Peaker Keys'!$B$5)</f>
        <v>7959</v>
      </c>
      <c r="E7942">
        <f>INT(D7942/'Peaker Keys'!$B$6)+1</f>
        <v>332</v>
      </c>
      <c r="F7942">
        <f>MOD(D7942,'Peaker Keys'!$B$6)</f>
        <v>15</v>
      </c>
      <c r="G7942" t="str">
        <f>VLOOKUP(E7942,Clustering!$A$6:$B$370,2,FALSE)</f>
        <v>Summer</v>
      </c>
      <c r="H7942">
        <f>IF('Peaker Keys'!$B$29&gt;0,MAX(0,MIN('Peaker Keys'!$B$10,B7942/'Peaker Keys'!$B$29)),0)</f>
        <v>0</v>
      </c>
      <c r="I7942">
        <f>MAX(0,MIN('Peaker Keys'!$B$10,C7942/'Peaker Keys'!$B$30))</f>
        <v>1.5991408701537821E-3</v>
      </c>
      <c r="J7942">
        <f>IF('Peaker Keys'!$B$31=1,H7942,I7942)</f>
        <v>0</v>
      </c>
    </row>
    <row r="7943" spans="1:10" x14ac:dyDescent="0.25">
      <c r="A7943">
        <v>7937</v>
      </c>
      <c r="B7943">
        <v>0</v>
      </c>
      <c r="C7943">
        <v>190.9</v>
      </c>
      <c r="D7943">
        <f>MOD(A7943-1+'Peaker Keys'!$B$7,'Peaker Keys'!$B$5)</f>
        <v>7960</v>
      </c>
      <c r="E7943">
        <f>INT(D7943/'Peaker Keys'!$B$6)+1</f>
        <v>332</v>
      </c>
      <c r="F7943">
        <f>MOD(D7943,'Peaker Keys'!$B$6)</f>
        <v>16</v>
      </c>
      <c r="G7943" t="str">
        <f>VLOOKUP(E7943,Clustering!$A$6:$B$370,2,FALSE)</f>
        <v>Summer</v>
      </c>
      <c r="H7943">
        <f>IF('Peaker Keys'!$B$29&gt;0,MAX(0,MIN('Peaker Keys'!$B$10,B7943/'Peaker Keys'!$B$29)),0)</f>
        <v>0</v>
      </c>
      <c r="I7943">
        <f>MAX(0,MIN('Peaker Keys'!$B$10,C7943/'Peaker Keys'!$B$30))</f>
        <v>1.5991408701537821E-3</v>
      </c>
      <c r="J7943">
        <f>IF('Peaker Keys'!$B$31=1,H7943,I7943)</f>
        <v>0</v>
      </c>
    </row>
    <row r="7944" spans="1:10" x14ac:dyDescent="0.25">
      <c r="A7944">
        <v>7938</v>
      </c>
      <c r="B7944">
        <v>0</v>
      </c>
      <c r="C7944">
        <v>324.60000000000002</v>
      </c>
      <c r="D7944">
        <f>MOD(A7944-1+'Peaker Keys'!$B$7,'Peaker Keys'!$B$5)</f>
        <v>7961</v>
      </c>
      <c r="E7944">
        <f>INT(D7944/'Peaker Keys'!$B$6)+1</f>
        <v>332</v>
      </c>
      <c r="F7944">
        <f>MOD(D7944,'Peaker Keys'!$B$6)</f>
        <v>17</v>
      </c>
      <c r="G7944" t="str">
        <f>VLOOKUP(E7944,Clustering!$A$6:$B$370,2,FALSE)</f>
        <v>Summer</v>
      </c>
      <c r="H7944">
        <f>IF('Peaker Keys'!$B$29&gt;0,MAX(0,MIN('Peaker Keys'!$B$10,B7944/'Peaker Keys'!$B$29)),0)</f>
        <v>0</v>
      </c>
      <c r="I7944">
        <f>MAX(0,MIN('Peaker Keys'!$B$10,C7944/'Peaker Keys'!$B$30))</f>
        <v>2.7191258588366565E-3</v>
      </c>
      <c r="J7944">
        <f>IF('Peaker Keys'!$B$31=1,H7944,I7944)</f>
        <v>0</v>
      </c>
    </row>
    <row r="7945" spans="1:10" x14ac:dyDescent="0.25">
      <c r="A7945">
        <v>7939</v>
      </c>
      <c r="B7945">
        <v>0</v>
      </c>
      <c r="C7945">
        <v>787.8</v>
      </c>
      <c r="D7945">
        <f>MOD(A7945-1+'Peaker Keys'!$B$7,'Peaker Keys'!$B$5)</f>
        <v>7962</v>
      </c>
      <c r="E7945">
        <f>INT(D7945/'Peaker Keys'!$B$6)+1</f>
        <v>332</v>
      </c>
      <c r="F7945">
        <f>MOD(D7945,'Peaker Keys'!$B$6)</f>
        <v>18</v>
      </c>
      <c r="G7945" t="str">
        <f>VLOOKUP(E7945,Clustering!$A$6:$B$370,2,FALSE)</f>
        <v>Summer</v>
      </c>
      <c r="H7945">
        <f>IF('Peaker Keys'!$B$29&gt;0,MAX(0,MIN('Peaker Keys'!$B$10,B7945/'Peaker Keys'!$B$29)),0)</f>
        <v>0</v>
      </c>
      <c r="I7945">
        <f>MAX(0,MIN('Peaker Keys'!$B$10,C7945/'Peaker Keys'!$B$30))</f>
        <v>6.5992832766220508E-3</v>
      </c>
      <c r="J7945">
        <f>IF('Peaker Keys'!$B$31=1,H7945,I7945)</f>
        <v>0</v>
      </c>
    </row>
    <row r="7946" spans="1:10" x14ac:dyDescent="0.25">
      <c r="A7946">
        <v>7940</v>
      </c>
      <c r="B7946">
        <v>0</v>
      </c>
      <c r="C7946">
        <v>893.9</v>
      </c>
      <c r="D7946">
        <f>MOD(A7946-1+'Peaker Keys'!$B$7,'Peaker Keys'!$B$5)</f>
        <v>7963</v>
      </c>
      <c r="E7946">
        <f>INT(D7946/'Peaker Keys'!$B$6)+1</f>
        <v>332</v>
      </c>
      <c r="F7946">
        <f>MOD(D7946,'Peaker Keys'!$B$6)</f>
        <v>19</v>
      </c>
      <c r="G7946" t="str">
        <f>VLOOKUP(E7946,Clustering!$A$6:$B$370,2,FALSE)</f>
        <v>Summer</v>
      </c>
      <c r="H7946">
        <f>IF('Peaker Keys'!$B$29&gt;0,MAX(0,MIN('Peaker Keys'!$B$10,B7946/'Peaker Keys'!$B$29)),0)</f>
        <v>0</v>
      </c>
      <c r="I7946">
        <f>MAX(0,MIN('Peaker Keys'!$B$10,C7946/'Peaker Keys'!$B$30))</f>
        <v>7.4880671756441374E-3</v>
      </c>
      <c r="J7946">
        <f>IF('Peaker Keys'!$B$31=1,H7946,I7946)</f>
        <v>0</v>
      </c>
    </row>
    <row r="7947" spans="1:10" x14ac:dyDescent="0.25">
      <c r="A7947">
        <v>7941</v>
      </c>
      <c r="B7947">
        <v>0</v>
      </c>
      <c r="C7947">
        <v>2906.1</v>
      </c>
      <c r="D7947">
        <f>MOD(A7947-1+'Peaker Keys'!$B$7,'Peaker Keys'!$B$5)</f>
        <v>7964</v>
      </c>
      <c r="E7947">
        <f>INT(D7947/'Peaker Keys'!$B$6)+1</f>
        <v>332</v>
      </c>
      <c r="F7947">
        <f>MOD(D7947,'Peaker Keys'!$B$6)</f>
        <v>20</v>
      </c>
      <c r="G7947" t="str">
        <f>VLOOKUP(E7947,Clustering!$A$6:$B$370,2,FALSE)</f>
        <v>Summer</v>
      </c>
      <c r="H7947">
        <f>IF('Peaker Keys'!$B$29&gt;0,MAX(0,MIN('Peaker Keys'!$B$10,B7947/'Peaker Keys'!$B$29)),0)</f>
        <v>0</v>
      </c>
      <c r="I7947">
        <f>MAX(0,MIN('Peaker Keys'!$B$10,C7947/'Peaker Keys'!$B$30))</f>
        <v>2.4343966908087513E-2</v>
      </c>
      <c r="J7947">
        <f>IF('Peaker Keys'!$B$31=1,H7947,I7947)</f>
        <v>0</v>
      </c>
    </row>
    <row r="7948" spans="1:10" x14ac:dyDescent="0.25">
      <c r="A7948">
        <v>7942</v>
      </c>
      <c r="B7948">
        <v>0</v>
      </c>
      <c r="C7948">
        <v>2221.6999999999998</v>
      </c>
      <c r="D7948">
        <f>MOD(A7948-1+'Peaker Keys'!$B$7,'Peaker Keys'!$B$5)</f>
        <v>7965</v>
      </c>
      <c r="E7948">
        <f>INT(D7948/'Peaker Keys'!$B$6)+1</f>
        <v>332</v>
      </c>
      <c r="F7948">
        <f>MOD(D7948,'Peaker Keys'!$B$6)</f>
        <v>21</v>
      </c>
      <c r="G7948" t="str">
        <f>VLOOKUP(E7948,Clustering!$A$6:$B$370,2,FALSE)</f>
        <v>Summer</v>
      </c>
      <c r="H7948">
        <f>IF('Peaker Keys'!$B$29&gt;0,MAX(0,MIN('Peaker Keys'!$B$10,B7948/'Peaker Keys'!$B$29)),0)</f>
        <v>0</v>
      </c>
      <c r="I7948">
        <f>MAX(0,MIN('Peaker Keys'!$B$10,C7948/'Peaker Keys'!$B$30))</f>
        <v>1.861085003258595E-2</v>
      </c>
      <c r="J7948">
        <f>IF('Peaker Keys'!$B$31=1,H7948,I7948)</f>
        <v>0</v>
      </c>
    </row>
    <row r="7949" spans="1:10" x14ac:dyDescent="0.25">
      <c r="A7949">
        <v>7943</v>
      </c>
      <c r="B7949">
        <v>0</v>
      </c>
      <c r="C7949">
        <v>554</v>
      </c>
      <c r="D7949">
        <f>MOD(A7949-1+'Peaker Keys'!$B$7,'Peaker Keys'!$B$5)</f>
        <v>7966</v>
      </c>
      <c r="E7949">
        <f>INT(D7949/'Peaker Keys'!$B$6)+1</f>
        <v>332</v>
      </c>
      <c r="F7949">
        <f>MOD(D7949,'Peaker Keys'!$B$6)</f>
        <v>22</v>
      </c>
      <c r="G7949" t="str">
        <f>VLOOKUP(E7949,Clustering!$A$6:$B$370,2,FALSE)</f>
        <v>Summer</v>
      </c>
      <c r="H7949">
        <f>IF('Peaker Keys'!$B$29&gt;0,MAX(0,MIN('Peaker Keys'!$B$10,B7949/'Peaker Keys'!$B$29)),0)</f>
        <v>0</v>
      </c>
      <c r="I7949">
        <f>MAX(0,MIN('Peaker Keys'!$B$10,C7949/'Peaker Keys'!$B$30))</f>
        <v>4.6407754953650881E-3</v>
      </c>
      <c r="J7949">
        <f>IF('Peaker Keys'!$B$31=1,H7949,I7949)</f>
        <v>0</v>
      </c>
    </row>
    <row r="7950" spans="1:10" x14ac:dyDescent="0.25">
      <c r="A7950">
        <v>7944</v>
      </c>
      <c r="B7950">
        <v>0</v>
      </c>
      <c r="C7950">
        <v>554</v>
      </c>
      <c r="D7950">
        <f>MOD(A7950-1+'Peaker Keys'!$B$7,'Peaker Keys'!$B$5)</f>
        <v>7967</v>
      </c>
      <c r="E7950">
        <f>INT(D7950/'Peaker Keys'!$B$6)+1</f>
        <v>332</v>
      </c>
      <c r="F7950">
        <f>MOD(D7950,'Peaker Keys'!$B$6)</f>
        <v>23</v>
      </c>
      <c r="G7950" t="str">
        <f>VLOOKUP(E7950,Clustering!$A$6:$B$370,2,FALSE)</f>
        <v>Summer</v>
      </c>
      <c r="H7950">
        <f>IF('Peaker Keys'!$B$29&gt;0,MAX(0,MIN('Peaker Keys'!$B$10,B7950/'Peaker Keys'!$B$29)),0)</f>
        <v>0</v>
      </c>
      <c r="I7950">
        <f>MAX(0,MIN('Peaker Keys'!$B$10,C7950/'Peaker Keys'!$B$30))</f>
        <v>4.6407754953650881E-3</v>
      </c>
      <c r="J7950">
        <f>IF('Peaker Keys'!$B$31=1,H7950,I7950)</f>
        <v>0</v>
      </c>
    </row>
    <row r="7951" spans="1:10" x14ac:dyDescent="0.25">
      <c r="A7951">
        <v>7945</v>
      </c>
      <c r="B7951">
        <v>0</v>
      </c>
      <c r="C7951">
        <v>490.4</v>
      </c>
      <c r="D7951">
        <f>MOD(A7951-1+'Peaker Keys'!$B$7,'Peaker Keys'!$B$5)</f>
        <v>7968</v>
      </c>
      <c r="E7951">
        <f>INT(D7951/'Peaker Keys'!$B$6)+1</f>
        <v>333</v>
      </c>
      <c r="F7951">
        <f>MOD(D7951,'Peaker Keys'!$B$6)</f>
        <v>0</v>
      </c>
      <c r="G7951" t="str">
        <f>VLOOKUP(E7951,Clustering!$A$6:$B$370,2,FALSE)</f>
        <v>Fall</v>
      </c>
      <c r="H7951">
        <f>IF('Peaker Keys'!$B$29&gt;0,MAX(0,MIN('Peaker Keys'!$B$10,B7951/'Peaker Keys'!$B$29)),0)</f>
        <v>0</v>
      </c>
      <c r="I7951">
        <f>MAX(0,MIN('Peaker Keys'!$B$10,C7951/'Peaker Keys'!$B$30))</f>
        <v>4.1080077670163162E-3</v>
      </c>
      <c r="J7951">
        <f>IF('Peaker Keys'!$B$31=1,H7951,I7951)</f>
        <v>0</v>
      </c>
    </row>
    <row r="7952" spans="1:10" x14ac:dyDescent="0.25">
      <c r="A7952">
        <v>7946</v>
      </c>
      <c r="B7952">
        <v>0</v>
      </c>
      <c r="C7952">
        <v>490.4</v>
      </c>
      <c r="D7952">
        <f>MOD(A7952-1+'Peaker Keys'!$B$7,'Peaker Keys'!$B$5)</f>
        <v>7969</v>
      </c>
      <c r="E7952">
        <f>INT(D7952/'Peaker Keys'!$B$6)+1</f>
        <v>333</v>
      </c>
      <c r="F7952">
        <f>MOD(D7952,'Peaker Keys'!$B$6)</f>
        <v>1</v>
      </c>
      <c r="G7952" t="str">
        <f>VLOOKUP(E7952,Clustering!$A$6:$B$370,2,FALSE)</f>
        <v>Fall</v>
      </c>
      <c r="H7952">
        <f>IF('Peaker Keys'!$B$29&gt;0,MAX(0,MIN('Peaker Keys'!$B$10,B7952/'Peaker Keys'!$B$29)),0)</f>
        <v>0</v>
      </c>
      <c r="I7952">
        <f>MAX(0,MIN('Peaker Keys'!$B$10,C7952/'Peaker Keys'!$B$30))</f>
        <v>4.1080077670163162E-3</v>
      </c>
      <c r="J7952">
        <f>IF('Peaker Keys'!$B$31=1,H7952,I7952)</f>
        <v>0</v>
      </c>
    </row>
    <row r="7953" spans="1:10" x14ac:dyDescent="0.25">
      <c r="A7953">
        <v>7947</v>
      </c>
      <c r="B7953">
        <v>0</v>
      </c>
      <c r="C7953">
        <v>490.4</v>
      </c>
      <c r="D7953">
        <f>MOD(A7953-1+'Peaker Keys'!$B$7,'Peaker Keys'!$B$5)</f>
        <v>7970</v>
      </c>
      <c r="E7953">
        <f>INT(D7953/'Peaker Keys'!$B$6)+1</f>
        <v>333</v>
      </c>
      <c r="F7953">
        <f>MOD(D7953,'Peaker Keys'!$B$6)</f>
        <v>2</v>
      </c>
      <c r="G7953" t="str">
        <f>VLOOKUP(E7953,Clustering!$A$6:$B$370,2,FALSE)</f>
        <v>Fall</v>
      </c>
      <c r="H7953">
        <f>IF('Peaker Keys'!$B$29&gt;0,MAX(0,MIN('Peaker Keys'!$B$10,B7953/'Peaker Keys'!$B$29)),0)</f>
        <v>0</v>
      </c>
      <c r="I7953">
        <f>MAX(0,MIN('Peaker Keys'!$B$10,C7953/'Peaker Keys'!$B$30))</f>
        <v>4.1080077670163162E-3</v>
      </c>
      <c r="J7953">
        <f>IF('Peaker Keys'!$B$31=1,H7953,I7953)</f>
        <v>0</v>
      </c>
    </row>
    <row r="7954" spans="1:10" x14ac:dyDescent="0.25">
      <c r="A7954">
        <v>7948</v>
      </c>
      <c r="B7954">
        <v>0</v>
      </c>
      <c r="C7954">
        <v>490.4</v>
      </c>
      <c r="D7954">
        <f>MOD(A7954-1+'Peaker Keys'!$B$7,'Peaker Keys'!$B$5)</f>
        <v>7971</v>
      </c>
      <c r="E7954">
        <f>INT(D7954/'Peaker Keys'!$B$6)+1</f>
        <v>333</v>
      </c>
      <c r="F7954">
        <f>MOD(D7954,'Peaker Keys'!$B$6)</f>
        <v>3</v>
      </c>
      <c r="G7954" t="str">
        <f>VLOOKUP(E7954,Clustering!$A$6:$B$370,2,FALSE)</f>
        <v>Fall</v>
      </c>
      <c r="H7954">
        <f>IF('Peaker Keys'!$B$29&gt;0,MAX(0,MIN('Peaker Keys'!$B$10,B7954/'Peaker Keys'!$B$29)),0)</f>
        <v>0</v>
      </c>
      <c r="I7954">
        <f>MAX(0,MIN('Peaker Keys'!$B$10,C7954/'Peaker Keys'!$B$30))</f>
        <v>4.1080077670163162E-3</v>
      </c>
      <c r="J7954">
        <f>IF('Peaker Keys'!$B$31=1,H7954,I7954)</f>
        <v>0</v>
      </c>
    </row>
    <row r="7955" spans="1:10" x14ac:dyDescent="0.25">
      <c r="A7955">
        <v>7949</v>
      </c>
      <c r="B7955">
        <v>0</v>
      </c>
      <c r="C7955">
        <v>490.4</v>
      </c>
      <c r="D7955">
        <f>MOD(A7955-1+'Peaker Keys'!$B$7,'Peaker Keys'!$B$5)</f>
        <v>7972</v>
      </c>
      <c r="E7955">
        <f>INT(D7955/'Peaker Keys'!$B$6)+1</f>
        <v>333</v>
      </c>
      <c r="F7955">
        <f>MOD(D7955,'Peaker Keys'!$B$6)</f>
        <v>4</v>
      </c>
      <c r="G7955" t="str">
        <f>VLOOKUP(E7955,Clustering!$A$6:$B$370,2,FALSE)</f>
        <v>Fall</v>
      </c>
      <c r="H7955">
        <f>IF('Peaker Keys'!$B$29&gt;0,MAX(0,MIN('Peaker Keys'!$B$10,B7955/'Peaker Keys'!$B$29)),0)</f>
        <v>0</v>
      </c>
      <c r="I7955">
        <f>MAX(0,MIN('Peaker Keys'!$B$10,C7955/'Peaker Keys'!$B$30))</f>
        <v>4.1080077670163162E-3</v>
      </c>
      <c r="J7955">
        <f>IF('Peaker Keys'!$B$31=1,H7955,I7955)</f>
        <v>0</v>
      </c>
    </row>
    <row r="7956" spans="1:10" x14ac:dyDescent="0.25">
      <c r="A7956">
        <v>7950</v>
      </c>
      <c r="B7956">
        <v>0</v>
      </c>
      <c r="C7956">
        <v>490.4</v>
      </c>
      <c r="D7956">
        <f>MOD(A7956-1+'Peaker Keys'!$B$7,'Peaker Keys'!$B$5)</f>
        <v>7973</v>
      </c>
      <c r="E7956">
        <f>INT(D7956/'Peaker Keys'!$B$6)+1</f>
        <v>333</v>
      </c>
      <c r="F7956">
        <f>MOD(D7956,'Peaker Keys'!$B$6)</f>
        <v>5</v>
      </c>
      <c r="G7956" t="str">
        <f>VLOOKUP(E7956,Clustering!$A$6:$B$370,2,FALSE)</f>
        <v>Fall</v>
      </c>
      <c r="H7956">
        <f>IF('Peaker Keys'!$B$29&gt;0,MAX(0,MIN('Peaker Keys'!$B$10,B7956/'Peaker Keys'!$B$29)),0)</f>
        <v>0</v>
      </c>
      <c r="I7956">
        <f>MAX(0,MIN('Peaker Keys'!$B$10,C7956/'Peaker Keys'!$B$30))</f>
        <v>4.1080077670163162E-3</v>
      </c>
      <c r="J7956">
        <f>IF('Peaker Keys'!$B$31=1,H7956,I7956)</f>
        <v>0</v>
      </c>
    </row>
    <row r="7957" spans="1:10" x14ac:dyDescent="0.25">
      <c r="A7957">
        <v>7951</v>
      </c>
      <c r="B7957">
        <v>0</v>
      </c>
      <c r="C7957">
        <v>490.4</v>
      </c>
      <c r="D7957">
        <f>MOD(A7957-1+'Peaker Keys'!$B$7,'Peaker Keys'!$B$5)</f>
        <v>7974</v>
      </c>
      <c r="E7957">
        <f>INT(D7957/'Peaker Keys'!$B$6)+1</f>
        <v>333</v>
      </c>
      <c r="F7957">
        <f>MOD(D7957,'Peaker Keys'!$B$6)</f>
        <v>6</v>
      </c>
      <c r="G7957" t="str">
        <f>VLOOKUP(E7957,Clustering!$A$6:$B$370,2,FALSE)</f>
        <v>Fall</v>
      </c>
      <c r="H7957">
        <f>IF('Peaker Keys'!$B$29&gt;0,MAX(0,MIN('Peaker Keys'!$B$10,B7957/'Peaker Keys'!$B$29)),0)</f>
        <v>0</v>
      </c>
      <c r="I7957">
        <f>MAX(0,MIN('Peaker Keys'!$B$10,C7957/'Peaker Keys'!$B$30))</f>
        <v>4.1080077670163162E-3</v>
      </c>
      <c r="J7957">
        <f>IF('Peaker Keys'!$B$31=1,H7957,I7957)</f>
        <v>0</v>
      </c>
    </row>
    <row r="7958" spans="1:10" x14ac:dyDescent="0.25">
      <c r="A7958">
        <v>7952</v>
      </c>
      <c r="B7958">
        <v>0</v>
      </c>
      <c r="C7958">
        <v>490.4</v>
      </c>
      <c r="D7958">
        <f>MOD(A7958-1+'Peaker Keys'!$B$7,'Peaker Keys'!$B$5)</f>
        <v>7975</v>
      </c>
      <c r="E7958">
        <f>INT(D7958/'Peaker Keys'!$B$6)+1</f>
        <v>333</v>
      </c>
      <c r="F7958">
        <f>MOD(D7958,'Peaker Keys'!$B$6)</f>
        <v>7</v>
      </c>
      <c r="G7958" t="str">
        <f>VLOOKUP(E7958,Clustering!$A$6:$B$370,2,FALSE)</f>
        <v>Fall</v>
      </c>
      <c r="H7958">
        <f>IF('Peaker Keys'!$B$29&gt;0,MAX(0,MIN('Peaker Keys'!$B$10,B7958/'Peaker Keys'!$B$29)),0)</f>
        <v>0</v>
      </c>
      <c r="I7958">
        <f>MAX(0,MIN('Peaker Keys'!$B$10,C7958/'Peaker Keys'!$B$30))</f>
        <v>4.1080077670163162E-3</v>
      </c>
      <c r="J7958">
        <f>IF('Peaker Keys'!$B$31=1,H7958,I7958)</f>
        <v>0</v>
      </c>
    </row>
    <row r="7959" spans="1:10" x14ac:dyDescent="0.25">
      <c r="A7959">
        <v>7953</v>
      </c>
      <c r="B7959">
        <v>0</v>
      </c>
      <c r="C7959">
        <v>490.4</v>
      </c>
      <c r="D7959">
        <f>MOD(A7959-1+'Peaker Keys'!$B$7,'Peaker Keys'!$B$5)</f>
        <v>7976</v>
      </c>
      <c r="E7959">
        <f>INT(D7959/'Peaker Keys'!$B$6)+1</f>
        <v>333</v>
      </c>
      <c r="F7959">
        <f>MOD(D7959,'Peaker Keys'!$B$6)</f>
        <v>8</v>
      </c>
      <c r="G7959" t="str">
        <f>VLOOKUP(E7959,Clustering!$A$6:$B$370,2,FALSE)</f>
        <v>Fall</v>
      </c>
      <c r="H7959">
        <f>IF('Peaker Keys'!$B$29&gt;0,MAX(0,MIN('Peaker Keys'!$B$10,B7959/'Peaker Keys'!$B$29)),0)</f>
        <v>0</v>
      </c>
      <c r="I7959">
        <f>MAX(0,MIN('Peaker Keys'!$B$10,C7959/'Peaker Keys'!$B$30))</f>
        <v>4.1080077670163162E-3</v>
      </c>
      <c r="J7959">
        <f>IF('Peaker Keys'!$B$31=1,H7959,I7959)</f>
        <v>0</v>
      </c>
    </row>
    <row r="7960" spans="1:10" x14ac:dyDescent="0.25">
      <c r="A7960">
        <v>7954</v>
      </c>
      <c r="B7960">
        <v>0</v>
      </c>
      <c r="C7960">
        <v>495.2</v>
      </c>
      <c r="D7960">
        <f>MOD(A7960-1+'Peaker Keys'!$B$7,'Peaker Keys'!$B$5)</f>
        <v>7977</v>
      </c>
      <c r="E7960">
        <f>INT(D7960/'Peaker Keys'!$B$6)+1</f>
        <v>333</v>
      </c>
      <c r="F7960">
        <f>MOD(D7960,'Peaker Keys'!$B$6)</f>
        <v>9</v>
      </c>
      <c r="G7960" t="str">
        <f>VLOOKUP(E7960,Clustering!$A$6:$B$370,2,FALSE)</f>
        <v>Fall</v>
      </c>
      <c r="H7960">
        <f>IF('Peaker Keys'!$B$29&gt;0,MAX(0,MIN('Peaker Keys'!$B$10,B7960/'Peaker Keys'!$B$29)),0)</f>
        <v>0</v>
      </c>
      <c r="I7960">
        <f>MAX(0,MIN('Peaker Keys'!$B$10,C7960/'Peaker Keys'!$B$30))</f>
        <v>4.1482166521747141E-3</v>
      </c>
      <c r="J7960">
        <f>IF('Peaker Keys'!$B$31=1,H7960,I7960)</f>
        <v>0</v>
      </c>
    </row>
    <row r="7961" spans="1:10" x14ac:dyDescent="0.25">
      <c r="A7961">
        <v>7955</v>
      </c>
      <c r="B7961">
        <v>0</v>
      </c>
      <c r="C7961">
        <v>536.4</v>
      </c>
      <c r="D7961">
        <f>MOD(A7961-1+'Peaker Keys'!$B$7,'Peaker Keys'!$B$5)</f>
        <v>7978</v>
      </c>
      <c r="E7961">
        <f>INT(D7961/'Peaker Keys'!$B$6)+1</f>
        <v>333</v>
      </c>
      <c r="F7961">
        <f>MOD(D7961,'Peaker Keys'!$B$6)</f>
        <v>10</v>
      </c>
      <c r="G7961" t="str">
        <f>VLOOKUP(E7961,Clustering!$A$6:$B$370,2,FALSE)</f>
        <v>Fall</v>
      </c>
      <c r="H7961">
        <f>IF('Peaker Keys'!$B$29&gt;0,MAX(0,MIN('Peaker Keys'!$B$10,B7961/'Peaker Keys'!$B$29)),0)</f>
        <v>0</v>
      </c>
      <c r="I7961">
        <f>MAX(0,MIN('Peaker Keys'!$B$10,C7961/'Peaker Keys'!$B$30))</f>
        <v>4.493342916450962E-3</v>
      </c>
      <c r="J7961">
        <f>IF('Peaker Keys'!$B$31=1,H7961,I7961)</f>
        <v>0</v>
      </c>
    </row>
    <row r="7962" spans="1:10" x14ac:dyDescent="0.25">
      <c r="A7962">
        <v>7956</v>
      </c>
      <c r="B7962">
        <v>0</v>
      </c>
      <c r="C7962">
        <v>543.6</v>
      </c>
      <c r="D7962">
        <f>MOD(A7962-1+'Peaker Keys'!$B$7,'Peaker Keys'!$B$5)</f>
        <v>7979</v>
      </c>
      <c r="E7962">
        <f>INT(D7962/'Peaker Keys'!$B$6)+1</f>
        <v>333</v>
      </c>
      <c r="F7962">
        <f>MOD(D7962,'Peaker Keys'!$B$6)</f>
        <v>11</v>
      </c>
      <c r="G7962" t="str">
        <f>VLOOKUP(E7962,Clustering!$A$6:$B$370,2,FALSE)</f>
        <v>Fall</v>
      </c>
      <c r="H7962">
        <f>IF('Peaker Keys'!$B$29&gt;0,MAX(0,MIN('Peaker Keys'!$B$10,B7962/'Peaker Keys'!$B$29)),0)</f>
        <v>0</v>
      </c>
      <c r="I7962">
        <f>MAX(0,MIN('Peaker Keys'!$B$10,C7962/'Peaker Keys'!$B$30))</f>
        <v>4.5536562441885597E-3</v>
      </c>
      <c r="J7962">
        <f>IF('Peaker Keys'!$B$31=1,H7962,I7962)</f>
        <v>0</v>
      </c>
    </row>
    <row r="7963" spans="1:10" x14ac:dyDescent="0.25">
      <c r="A7963">
        <v>7957</v>
      </c>
      <c r="B7963">
        <v>0</v>
      </c>
      <c r="C7963">
        <v>554</v>
      </c>
      <c r="D7963">
        <f>MOD(A7963-1+'Peaker Keys'!$B$7,'Peaker Keys'!$B$5)</f>
        <v>7980</v>
      </c>
      <c r="E7963">
        <f>INT(D7963/'Peaker Keys'!$B$6)+1</f>
        <v>333</v>
      </c>
      <c r="F7963">
        <f>MOD(D7963,'Peaker Keys'!$B$6)</f>
        <v>12</v>
      </c>
      <c r="G7963" t="str">
        <f>VLOOKUP(E7963,Clustering!$A$6:$B$370,2,FALSE)</f>
        <v>Fall</v>
      </c>
      <c r="H7963">
        <f>IF('Peaker Keys'!$B$29&gt;0,MAX(0,MIN('Peaker Keys'!$B$10,B7963/'Peaker Keys'!$B$29)),0)</f>
        <v>0</v>
      </c>
      <c r="I7963">
        <f>MAX(0,MIN('Peaker Keys'!$B$10,C7963/'Peaker Keys'!$B$30))</f>
        <v>4.6407754953650881E-3</v>
      </c>
      <c r="J7963">
        <f>IF('Peaker Keys'!$B$31=1,H7963,I7963)</f>
        <v>0</v>
      </c>
    </row>
    <row r="7964" spans="1:10" x14ac:dyDescent="0.25">
      <c r="A7964">
        <v>7958</v>
      </c>
      <c r="B7964">
        <v>0</v>
      </c>
      <c r="C7964">
        <v>554</v>
      </c>
      <c r="D7964">
        <f>MOD(A7964-1+'Peaker Keys'!$B$7,'Peaker Keys'!$B$5)</f>
        <v>7981</v>
      </c>
      <c r="E7964">
        <f>INT(D7964/'Peaker Keys'!$B$6)+1</f>
        <v>333</v>
      </c>
      <c r="F7964">
        <f>MOD(D7964,'Peaker Keys'!$B$6)</f>
        <v>13</v>
      </c>
      <c r="G7964" t="str">
        <f>VLOOKUP(E7964,Clustering!$A$6:$B$370,2,FALSE)</f>
        <v>Fall</v>
      </c>
      <c r="H7964">
        <f>IF('Peaker Keys'!$B$29&gt;0,MAX(0,MIN('Peaker Keys'!$B$10,B7964/'Peaker Keys'!$B$29)),0)</f>
        <v>0</v>
      </c>
      <c r="I7964">
        <f>MAX(0,MIN('Peaker Keys'!$B$10,C7964/'Peaker Keys'!$B$30))</f>
        <v>4.6407754953650881E-3</v>
      </c>
      <c r="J7964">
        <f>IF('Peaker Keys'!$B$31=1,H7964,I7964)</f>
        <v>0</v>
      </c>
    </row>
    <row r="7965" spans="1:10" x14ac:dyDescent="0.25">
      <c r="A7965">
        <v>7959</v>
      </c>
      <c r="B7965">
        <v>0</v>
      </c>
      <c r="C7965">
        <v>554</v>
      </c>
      <c r="D7965">
        <f>MOD(A7965-1+'Peaker Keys'!$B$7,'Peaker Keys'!$B$5)</f>
        <v>7982</v>
      </c>
      <c r="E7965">
        <f>INT(D7965/'Peaker Keys'!$B$6)+1</f>
        <v>333</v>
      </c>
      <c r="F7965">
        <f>MOD(D7965,'Peaker Keys'!$B$6)</f>
        <v>14</v>
      </c>
      <c r="G7965" t="str">
        <f>VLOOKUP(E7965,Clustering!$A$6:$B$370,2,FALSE)</f>
        <v>Fall</v>
      </c>
      <c r="H7965">
        <f>IF('Peaker Keys'!$B$29&gt;0,MAX(0,MIN('Peaker Keys'!$B$10,B7965/'Peaker Keys'!$B$29)),0)</f>
        <v>0</v>
      </c>
      <c r="I7965">
        <f>MAX(0,MIN('Peaker Keys'!$B$10,C7965/'Peaker Keys'!$B$30))</f>
        <v>4.6407754953650881E-3</v>
      </c>
      <c r="J7965">
        <f>IF('Peaker Keys'!$B$31=1,H7965,I7965)</f>
        <v>0</v>
      </c>
    </row>
    <row r="7966" spans="1:10" x14ac:dyDescent="0.25">
      <c r="A7966">
        <v>7960</v>
      </c>
      <c r="B7966">
        <v>0</v>
      </c>
      <c r="C7966">
        <v>554</v>
      </c>
      <c r="D7966">
        <f>MOD(A7966-1+'Peaker Keys'!$B$7,'Peaker Keys'!$B$5)</f>
        <v>7983</v>
      </c>
      <c r="E7966">
        <f>INT(D7966/'Peaker Keys'!$B$6)+1</f>
        <v>333</v>
      </c>
      <c r="F7966">
        <f>MOD(D7966,'Peaker Keys'!$B$6)</f>
        <v>15</v>
      </c>
      <c r="G7966" t="str">
        <f>VLOOKUP(E7966,Clustering!$A$6:$B$370,2,FALSE)</f>
        <v>Fall</v>
      </c>
      <c r="H7966">
        <f>IF('Peaker Keys'!$B$29&gt;0,MAX(0,MIN('Peaker Keys'!$B$10,B7966/'Peaker Keys'!$B$29)),0)</f>
        <v>0</v>
      </c>
      <c r="I7966">
        <f>MAX(0,MIN('Peaker Keys'!$B$10,C7966/'Peaker Keys'!$B$30))</f>
        <v>4.6407754953650881E-3</v>
      </c>
      <c r="J7966">
        <f>IF('Peaker Keys'!$B$31=1,H7966,I7966)</f>
        <v>0</v>
      </c>
    </row>
    <row r="7967" spans="1:10" x14ac:dyDescent="0.25">
      <c r="A7967">
        <v>7961</v>
      </c>
      <c r="B7967">
        <v>0</v>
      </c>
      <c r="C7967">
        <v>554</v>
      </c>
      <c r="D7967">
        <f>MOD(A7967-1+'Peaker Keys'!$B$7,'Peaker Keys'!$B$5)</f>
        <v>7984</v>
      </c>
      <c r="E7967">
        <f>INT(D7967/'Peaker Keys'!$B$6)+1</f>
        <v>333</v>
      </c>
      <c r="F7967">
        <f>MOD(D7967,'Peaker Keys'!$B$6)</f>
        <v>16</v>
      </c>
      <c r="G7967" t="str">
        <f>VLOOKUP(E7967,Clustering!$A$6:$B$370,2,FALSE)</f>
        <v>Fall</v>
      </c>
      <c r="H7967">
        <f>IF('Peaker Keys'!$B$29&gt;0,MAX(0,MIN('Peaker Keys'!$B$10,B7967/'Peaker Keys'!$B$29)),0)</f>
        <v>0</v>
      </c>
      <c r="I7967">
        <f>MAX(0,MIN('Peaker Keys'!$B$10,C7967/'Peaker Keys'!$B$30))</f>
        <v>4.6407754953650881E-3</v>
      </c>
      <c r="J7967">
        <f>IF('Peaker Keys'!$B$31=1,H7967,I7967)</f>
        <v>0</v>
      </c>
    </row>
    <row r="7968" spans="1:10" x14ac:dyDescent="0.25">
      <c r="A7968">
        <v>7962</v>
      </c>
      <c r="B7968">
        <v>0</v>
      </c>
      <c r="C7968">
        <v>2030.8</v>
      </c>
      <c r="D7968">
        <f>MOD(A7968-1+'Peaker Keys'!$B$7,'Peaker Keys'!$B$5)</f>
        <v>7985</v>
      </c>
      <c r="E7968">
        <f>INT(D7968/'Peaker Keys'!$B$6)+1</f>
        <v>333</v>
      </c>
      <c r="F7968">
        <f>MOD(D7968,'Peaker Keys'!$B$6)</f>
        <v>17</v>
      </c>
      <c r="G7968" t="str">
        <f>VLOOKUP(E7968,Clustering!$A$6:$B$370,2,FALSE)</f>
        <v>Fall</v>
      </c>
      <c r="H7968">
        <f>IF('Peaker Keys'!$B$29&gt;0,MAX(0,MIN('Peaker Keys'!$B$10,B7968/'Peaker Keys'!$B$29)),0)</f>
        <v>0</v>
      </c>
      <c r="I7968">
        <f>MAX(0,MIN('Peaker Keys'!$B$10,C7968/'Peaker Keys'!$B$30))</f>
        <v>1.7011709162432168E-2</v>
      </c>
      <c r="J7968">
        <f>IF('Peaker Keys'!$B$31=1,H7968,I7968)</f>
        <v>0</v>
      </c>
    </row>
    <row r="7969" spans="1:10" x14ac:dyDescent="0.25">
      <c r="A7969">
        <v>7963</v>
      </c>
      <c r="B7969">
        <v>0</v>
      </c>
      <c r="C7969">
        <v>4344.5</v>
      </c>
      <c r="D7969">
        <f>MOD(A7969-1+'Peaker Keys'!$B$7,'Peaker Keys'!$B$5)</f>
        <v>7986</v>
      </c>
      <c r="E7969">
        <f>INT(D7969/'Peaker Keys'!$B$6)+1</f>
        <v>333</v>
      </c>
      <c r="F7969">
        <f>MOD(D7969,'Peaker Keys'!$B$6)</f>
        <v>18</v>
      </c>
      <c r="G7969" t="str">
        <f>VLOOKUP(E7969,Clustering!$A$6:$B$370,2,FALSE)</f>
        <v>Fall</v>
      </c>
      <c r="H7969">
        <f>IF('Peaker Keys'!$B$29&gt;0,MAX(0,MIN('Peaker Keys'!$B$10,B7969/'Peaker Keys'!$B$29)),0)</f>
        <v>0</v>
      </c>
      <c r="I7969">
        <f>MAX(0,MIN('Peaker Keys'!$B$10,C7969/'Peaker Keys'!$B$30))</f>
        <v>3.6393229493887409E-2</v>
      </c>
      <c r="J7969">
        <f>IF('Peaker Keys'!$B$31=1,H7969,I7969)</f>
        <v>0</v>
      </c>
    </row>
    <row r="7970" spans="1:10" x14ac:dyDescent="0.25">
      <c r="A7970">
        <v>7964</v>
      </c>
      <c r="B7970">
        <v>0</v>
      </c>
      <c r="C7970">
        <v>3016.6</v>
      </c>
      <c r="D7970">
        <f>MOD(A7970-1+'Peaker Keys'!$B$7,'Peaker Keys'!$B$5)</f>
        <v>7987</v>
      </c>
      <c r="E7970">
        <f>INT(D7970/'Peaker Keys'!$B$6)+1</f>
        <v>333</v>
      </c>
      <c r="F7970">
        <f>MOD(D7970,'Peaker Keys'!$B$6)</f>
        <v>19</v>
      </c>
      <c r="G7970" t="str">
        <f>VLOOKUP(E7970,Clustering!$A$6:$B$370,2,FALSE)</f>
        <v>Fall</v>
      </c>
      <c r="H7970">
        <f>IF('Peaker Keys'!$B$29&gt;0,MAX(0,MIN('Peaker Keys'!$B$10,B7970/'Peaker Keys'!$B$29)),0)</f>
        <v>0</v>
      </c>
      <c r="I7970">
        <f>MAX(0,MIN('Peaker Keys'!$B$10,C7970/'Peaker Keys'!$B$30))</f>
        <v>2.5269608951838132E-2</v>
      </c>
      <c r="J7970">
        <f>IF('Peaker Keys'!$B$31=1,H7970,I7970)</f>
        <v>0</v>
      </c>
    </row>
    <row r="7971" spans="1:10" x14ac:dyDescent="0.25">
      <c r="A7971">
        <v>7965</v>
      </c>
      <c r="B7971">
        <v>0</v>
      </c>
      <c r="C7971">
        <v>3053</v>
      </c>
      <c r="D7971">
        <f>MOD(A7971-1+'Peaker Keys'!$B$7,'Peaker Keys'!$B$5)</f>
        <v>7988</v>
      </c>
      <c r="E7971">
        <f>INT(D7971/'Peaker Keys'!$B$6)+1</f>
        <v>333</v>
      </c>
      <c r="F7971">
        <f>MOD(D7971,'Peaker Keys'!$B$6)</f>
        <v>20</v>
      </c>
      <c r="G7971" t="str">
        <f>VLOOKUP(E7971,Clustering!$A$6:$B$370,2,FALSE)</f>
        <v>Fall</v>
      </c>
      <c r="H7971">
        <f>IF('Peaker Keys'!$B$29&gt;0,MAX(0,MIN('Peaker Keys'!$B$10,B7971/'Peaker Keys'!$B$29)),0)</f>
        <v>0</v>
      </c>
      <c r="I7971">
        <f>MAX(0,MIN('Peaker Keys'!$B$10,C7971/'Peaker Keys'!$B$30))</f>
        <v>2.5574526330955982E-2</v>
      </c>
      <c r="J7971">
        <f>IF('Peaker Keys'!$B$31=1,H7971,I7971)</f>
        <v>0</v>
      </c>
    </row>
    <row r="7972" spans="1:10" x14ac:dyDescent="0.25">
      <c r="A7972">
        <v>7966</v>
      </c>
      <c r="B7972">
        <v>0</v>
      </c>
      <c r="C7972">
        <v>798.8</v>
      </c>
      <c r="D7972">
        <f>MOD(A7972-1+'Peaker Keys'!$B$7,'Peaker Keys'!$B$5)</f>
        <v>7989</v>
      </c>
      <c r="E7972">
        <f>INT(D7972/'Peaker Keys'!$B$6)+1</f>
        <v>333</v>
      </c>
      <c r="F7972">
        <f>MOD(D7972,'Peaker Keys'!$B$6)</f>
        <v>21</v>
      </c>
      <c r="G7972" t="str">
        <f>VLOOKUP(E7972,Clustering!$A$6:$B$370,2,FALSE)</f>
        <v>Fall</v>
      </c>
      <c r="H7972">
        <f>IF('Peaker Keys'!$B$29&gt;0,MAX(0,MIN('Peaker Keys'!$B$10,B7972/'Peaker Keys'!$B$29)),0)</f>
        <v>0</v>
      </c>
      <c r="I7972">
        <f>MAX(0,MIN('Peaker Keys'!$B$10,C7972/'Peaker Keys'!$B$30))</f>
        <v>6.691428638443379E-3</v>
      </c>
      <c r="J7972">
        <f>IF('Peaker Keys'!$B$31=1,H7972,I7972)</f>
        <v>0</v>
      </c>
    </row>
    <row r="7973" spans="1:10" x14ac:dyDescent="0.25">
      <c r="A7973">
        <v>7967</v>
      </c>
      <c r="B7973">
        <v>0</v>
      </c>
      <c r="C7973">
        <v>159.1</v>
      </c>
      <c r="D7973">
        <f>MOD(A7973-1+'Peaker Keys'!$B$7,'Peaker Keys'!$B$5)</f>
        <v>7990</v>
      </c>
      <c r="E7973">
        <f>INT(D7973/'Peaker Keys'!$B$6)+1</f>
        <v>333</v>
      </c>
      <c r="F7973">
        <f>MOD(D7973,'Peaker Keys'!$B$6)</f>
        <v>22</v>
      </c>
      <c r="G7973" t="str">
        <f>VLOOKUP(E7973,Clustering!$A$6:$B$370,2,FALSE)</f>
        <v>Fall</v>
      </c>
      <c r="H7973">
        <f>IF('Peaker Keys'!$B$29&gt;0,MAX(0,MIN('Peaker Keys'!$B$10,B7973/'Peaker Keys'!$B$29)),0)</f>
        <v>0</v>
      </c>
      <c r="I7973">
        <f>MAX(0,MIN('Peaker Keys'!$B$10,C7973/'Peaker Keys'!$B$30))</f>
        <v>1.3327570059793962E-3</v>
      </c>
      <c r="J7973">
        <f>IF('Peaker Keys'!$B$31=1,H7973,I7973)</f>
        <v>0</v>
      </c>
    </row>
    <row r="7974" spans="1:10" x14ac:dyDescent="0.25">
      <c r="A7974">
        <v>7968</v>
      </c>
      <c r="B7974">
        <v>0</v>
      </c>
      <c r="C7974">
        <v>159.1</v>
      </c>
      <c r="D7974">
        <f>MOD(A7974-1+'Peaker Keys'!$B$7,'Peaker Keys'!$B$5)</f>
        <v>7991</v>
      </c>
      <c r="E7974">
        <f>INT(D7974/'Peaker Keys'!$B$6)+1</f>
        <v>333</v>
      </c>
      <c r="F7974">
        <f>MOD(D7974,'Peaker Keys'!$B$6)</f>
        <v>23</v>
      </c>
      <c r="G7974" t="str">
        <f>VLOOKUP(E7974,Clustering!$A$6:$B$370,2,FALSE)</f>
        <v>Fall</v>
      </c>
      <c r="H7974">
        <f>IF('Peaker Keys'!$B$29&gt;0,MAX(0,MIN('Peaker Keys'!$B$10,B7974/'Peaker Keys'!$B$29)),0)</f>
        <v>0</v>
      </c>
      <c r="I7974">
        <f>MAX(0,MIN('Peaker Keys'!$B$10,C7974/'Peaker Keys'!$B$30))</f>
        <v>1.3327570059793962E-3</v>
      </c>
      <c r="J7974">
        <f>IF('Peaker Keys'!$B$31=1,H7974,I7974)</f>
        <v>0</v>
      </c>
    </row>
    <row r="7975" spans="1:10" x14ac:dyDescent="0.25">
      <c r="A7975">
        <v>7969</v>
      </c>
      <c r="B7975">
        <v>0</v>
      </c>
      <c r="C7975">
        <v>100.2</v>
      </c>
      <c r="D7975">
        <f>MOD(A7975-1+'Peaker Keys'!$B$7,'Peaker Keys'!$B$5)</f>
        <v>7992</v>
      </c>
      <c r="E7975">
        <f>INT(D7975/'Peaker Keys'!$B$6)+1</f>
        <v>334</v>
      </c>
      <c r="F7975">
        <f>MOD(D7975,'Peaker Keys'!$B$6)</f>
        <v>0</v>
      </c>
      <c r="G7975" t="str">
        <f>VLOOKUP(E7975,Clustering!$A$6:$B$370,2,FALSE)</f>
        <v>Summer</v>
      </c>
      <c r="H7975">
        <f>IF('Peaker Keys'!$B$29&gt;0,MAX(0,MIN('Peaker Keys'!$B$10,B7975/'Peaker Keys'!$B$29)),0)</f>
        <v>0</v>
      </c>
      <c r="I7975">
        <f>MAX(0,MIN('Peaker Keys'!$B$10,C7975/'Peaker Keys'!$B$30))</f>
        <v>8.393604776815557E-4</v>
      </c>
      <c r="J7975">
        <f>IF('Peaker Keys'!$B$31=1,H7975,I7975)</f>
        <v>0</v>
      </c>
    </row>
    <row r="7976" spans="1:10" x14ac:dyDescent="0.25">
      <c r="A7976">
        <v>7970</v>
      </c>
      <c r="B7976">
        <v>0</v>
      </c>
      <c r="C7976">
        <v>95.5</v>
      </c>
      <c r="D7976">
        <f>MOD(A7976-1+'Peaker Keys'!$B$7,'Peaker Keys'!$B$5)</f>
        <v>7993</v>
      </c>
      <c r="E7976">
        <f>INT(D7976/'Peaker Keys'!$B$6)+1</f>
        <v>334</v>
      </c>
      <c r="F7976">
        <f>MOD(D7976,'Peaker Keys'!$B$6)</f>
        <v>1</v>
      </c>
      <c r="G7976" t="str">
        <f>VLOOKUP(E7976,Clustering!$A$6:$B$370,2,FALSE)</f>
        <v>Summer</v>
      </c>
      <c r="H7976">
        <f>IF('Peaker Keys'!$B$29&gt;0,MAX(0,MIN('Peaker Keys'!$B$10,B7976/'Peaker Keys'!$B$29)),0)</f>
        <v>0</v>
      </c>
      <c r="I7976">
        <f>MAX(0,MIN('Peaker Keys'!$B$10,C7976/'Peaker Keys'!$B$30))</f>
        <v>7.9998927763062441E-4</v>
      </c>
      <c r="J7976">
        <f>IF('Peaker Keys'!$B$31=1,H7976,I7976)</f>
        <v>0</v>
      </c>
    </row>
    <row r="7977" spans="1:10" x14ac:dyDescent="0.25">
      <c r="A7977">
        <v>7971</v>
      </c>
      <c r="B7977">
        <v>0</v>
      </c>
      <c r="C7977">
        <v>95.5</v>
      </c>
      <c r="D7977">
        <f>MOD(A7977-1+'Peaker Keys'!$B$7,'Peaker Keys'!$B$5)</f>
        <v>7994</v>
      </c>
      <c r="E7977">
        <f>INT(D7977/'Peaker Keys'!$B$6)+1</f>
        <v>334</v>
      </c>
      <c r="F7977">
        <f>MOD(D7977,'Peaker Keys'!$B$6)</f>
        <v>2</v>
      </c>
      <c r="G7977" t="str">
        <f>VLOOKUP(E7977,Clustering!$A$6:$B$370,2,FALSE)</f>
        <v>Summer</v>
      </c>
      <c r="H7977">
        <f>IF('Peaker Keys'!$B$29&gt;0,MAX(0,MIN('Peaker Keys'!$B$10,B7977/'Peaker Keys'!$B$29)),0)</f>
        <v>0</v>
      </c>
      <c r="I7977">
        <f>MAX(0,MIN('Peaker Keys'!$B$10,C7977/'Peaker Keys'!$B$30))</f>
        <v>7.9998927763062441E-4</v>
      </c>
      <c r="J7977">
        <f>IF('Peaker Keys'!$B$31=1,H7977,I7977)</f>
        <v>0</v>
      </c>
    </row>
    <row r="7978" spans="1:10" x14ac:dyDescent="0.25">
      <c r="A7978">
        <v>7972</v>
      </c>
      <c r="B7978">
        <v>0</v>
      </c>
      <c r="C7978">
        <v>95.5</v>
      </c>
      <c r="D7978">
        <f>MOD(A7978-1+'Peaker Keys'!$B$7,'Peaker Keys'!$B$5)</f>
        <v>7995</v>
      </c>
      <c r="E7978">
        <f>INT(D7978/'Peaker Keys'!$B$6)+1</f>
        <v>334</v>
      </c>
      <c r="F7978">
        <f>MOD(D7978,'Peaker Keys'!$B$6)</f>
        <v>3</v>
      </c>
      <c r="G7978" t="str">
        <f>VLOOKUP(E7978,Clustering!$A$6:$B$370,2,FALSE)</f>
        <v>Summer</v>
      </c>
      <c r="H7978">
        <f>IF('Peaker Keys'!$B$29&gt;0,MAX(0,MIN('Peaker Keys'!$B$10,B7978/'Peaker Keys'!$B$29)),0)</f>
        <v>0</v>
      </c>
      <c r="I7978">
        <f>MAX(0,MIN('Peaker Keys'!$B$10,C7978/'Peaker Keys'!$B$30))</f>
        <v>7.9998927763062441E-4</v>
      </c>
      <c r="J7978">
        <f>IF('Peaker Keys'!$B$31=1,H7978,I7978)</f>
        <v>0</v>
      </c>
    </row>
    <row r="7979" spans="1:10" x14ac:dyDescent="0.25">
      <c r="A7979">
        <v>7973</v>
      </c>
      <c r="B7979">
        <v>0</v>
      </c>
      <c r="C7979">
        <v>95.5</v>
      </c>
      <c r="D7979">
        <f>MOD(A7979-1+'Peaker Keys'!$B$7,'Peaker Keys'!$B$5)</f>
        <v>7996</v>
      </c>
      <c r="E7979">
        <f>INT(D7979/'Peaker Keys'!$B$6)+1</f>
        <v>334</v>
      </c>
      <c r="F7979">
        <f>MOD(D7979,'Peaker Keys'!$B$6)</f>
        <v>4</v>
      </c>
      <c r="G7979" t="str">
        <f>VLOOKUP(E7979,Clustering!$A$6:$B$370,2,FALSE)</f>
        <v>Summer</v>
      </c>
      <c r="H7979">
        <f>IF('Peaker Keys'!$B$29&gt;0,MAX(0,MIN('Peaker Keys'!$B$10,B7979/'Peaker Keys'!$B$29)),0)</f>
        <v>0</v>
      </c>
      <c r="I7979">
        <f>MAX(0,MIN('Peaker Keys'!$B$10,C7979/'Peaker Keys'!$B$30))</f>
        <v>7.9998927763062441E-4</v>
      </c>
      <c r="J7979">
        <f>IF('Peaker Keys'!$B$31=1,H7979,I7979)</f>
        <v>0</v>
      </c>
    </row>
    <row r="7980" spans="1:10" x14ac:dyDescent="0.25">
      <c r="A7980">
        <v>7974</v>
      </c>
      <c r="B7980">
        <v>0</v>
      </c>
      <c r="C7980">
        <v>95.5</v>
      </c>
      <c r="D7980">
        <f>MOD(A7980-1+'Peaker Keys'!$B$7,'Peaker Keys'!$B$5)</f>
        <v>7997</v>
      </c>
      <c r="E7980">
        <f>INT(D7980/'Peaker Keys'!$B$6)+1</f>
        <v>334</v>
      </c>
      <c r="F7980">
        <f>MOD(D7980,'Peaker Keys'!$B$6)</f>
        <v>5</v>
      </c>
      <c r="G7980" t="str">
        <f>VLOOKUP(E7980,Clustering!$A$6:$B$370,2,FALSE)</f>
        <v>Summer</v>
      </c>
      <c r="H7980">
        <f>IF('Peaker Keys'!$B$29&gt;0,MAX(0,MIN('Peaker Keys'!$B$10,B7980/'Peaker Keys'!$B$29)),0)</f>
        <v>0</v>
      </c>
      <c r="I7980">
        <f>MAX(0,MIN('Peaker Keys'!$B$10,C7980/'Peaker Keys'!$B$30))</f>
        <v>7.9998927763062441E-4</v>
      </c>
      <c r="J7980">
        <f>IF('Peaker Keys'!$B$31=1,H7980,I7980)</f>
        <v>0</v>
      </c>
    </row>
    <row r="7981" spans="1:10" x14ac:dyDescent="0.25">
      <c r="A7981">
        <v>7975</v>
      </c>
      <c r="B7981">
        <v>0</v>
      </c>
      <c r="C7981">
        <v>95.5</v>
      </c>
      <c r="D7981">
        <f>MOD(A7981-1+'Peaker Keys'!$B$7,'Peaker Keys'!$B$5)</f>
        <v>7998</v>
      </c>
      <c r="E7981">
        <f>INT(D7981/'Peaker Keys'!$B$6)+1</f>
        <v>334</v>
      </c>
      <c r="F7981">
        <f>MOD(D7981,'Peaker Keys'!$B$6)</f>
        <v>6</v>
      </c>
      <c r="G7981" t="str">
        <f>VLOOKUP(E7981,Clustering!$A$6:$B$370,2,FALSE)</f>
        <v>Summer</v>
      </c>
      <c r="H7981">
        <f>IF('Peaker Keys'!$B$29&gt;0,MAX(0,MIN('Peaker Keys'!$B$10,B7981/'Peaker Keys'!$B$29)),0)</f>
        <v>0</v>
      </c>
      <c r="I7981">
        <f>MAX(0,MIN('Peaker Keys'!$B$10,C7981/'Peaker Keys'!$B$30))</f>
        <v>7.9998927763062441E-4</v>
      </c>
      <c r="J7981">
        <f>IF('Peaker Keys'!$B$31=1,H7981,I7981)</f>
        <v>0</v>
      </c>
    </row>
    <row r="7982" spans="1:10" x14ac:dyDescent="0.25">
      <c r="A7982">
        <v>7976</v>
      </c>
      <c r="B7982">
        <v>0</v>
      </c>
      <c r="C7982">
        <v>1179.7</v>
      </c>
      <c r="D7982">
        <f>MOD(A7982-1+'Peaker Keys'!$B$7,'Peaker Keys'!$B$5)</f>
        <v>7999</v>
      </c>
      <c r="E7982">
        <f>INT(D7982/'Peaker Keys'!$B$6)+1</f>
        <v>334</v>
      </c>
      <c r="F7982">
        <f>MOD(D7982,'Peaker Keys'!$B$6)</f>
        <v>7</v>
      </c>
      <c r="G7982" t="str">
        <f>VLOOKUP(E7982,Clustering!$A$6:$B$370,2,FALSE)</f>
        <v>Summer</v>
      </c>
      <c r="H7982">
        <f>IF('Peaker Keys'!$B$29&gt;0,MAX(0,MIN('Peaker Keys'!$B$10,B7982/'Peaker Keys'!$B$29)),0)</f>
        <v>0</v>
      </c>
      <c r="I7982">
        <f>MAX(0,MIN('Peaker Keys'!$B$10,C7982/'Peaker Keys'!$B$30))</f>
        <v>9.8821712127837441E-3</v>
      </c>
      <c r="J7982">
        <f>IF('Peaker Keys'!$B$31=1,H7982,I7982)</f>
        <v>0</v>
      </c>
    </row>
    <row r="7983" spans="1:10" x14ac:dyDescent="0.25">
      <c r="A7983">
        <v>7977</v>
      </c>
      <c r="B7983">
        <v>0</v>
      </c>
      <c r="C7983">
        <v>399.3</v>
      </c>
      <c r="D7983">
        <f>MOD(A7983-1+'Peaker Keys'!$B$7,'Peaker Keys'!$B$5)</f>
        <v>8000</v>
      </c>
      <c r="E7983">
        <f>INT(D7983/'Peaker Keys'!$B$6)+1</f>
        <v>334</v>
      </c>
      <c r="F7983">
        <f>MOD(D7983,'Peaker Keys'!$B$6)</f>
        <v>8</v>
      </c>
      <c r="G7983" t="str">
        <f>VLOOKUP(E7983,Clustering!$A$6:$B$370,2,FALSE)</f>
        <v>Summer</v>
      </c>
      <c r="H7983">
        <f>IF('Peaker Keys'!$B$29&gt;0,MAX(0,MIN('Peaker Keys'!$B$10,B7983/'Peaker Keys'!$B$29)),0)</f>
        <v>0</v>
      </c>
      <c r="I7983">
        <f>MAX(0,MIN('Peaker Keys'!$B$10,C7983/'Peaker Keys'!$B$30))</f>
        <v>3.3448766341142235E-3</v>
      </c>
      <c r="J7983">
        <f>IF('Peaker Keys'!$B$31=1,H7983,I7983)</f>
        <v>0</v>
      </c>
    </row>
    <row r="7984" spans="1:10" x14ac:dyDescent="0.25">
      <c r="A7984">
        <v>7978</v>
      </c>
      <c r="B7984">
        <v>0</v>
      </c>
      <c r="C7984">
        <v>107.1</v>
      </c>
      <c r="D7984">
        <f>MOD(A7984-1+'Peaker Keys'!$B$7,'Peaker Keys'!$B$5)</f>
        <v>8001</v>
      </c>
      <c r="E7984">
        <f>INT(D7984/'Peaker Keys'!$B$6)+1</f>
        <v>334</v>
      </c>
      <c r="F7984">
        <f>MOD(D7984,'Peaker Keys'!$B$6)</f>
        <v>9</v>
      </c>
      <c r="G7984" t="str">
        <f>VLOOKUP(E7984,Clustering!$A$6:$B$370,2,FALSE)</f>
        <v>Summer</v>
      </c>
      <c r="H7984">
        <f>IF('Peaker Keys'!$B$29&gt;0,MAX(0,MIN('Peaker Keys'!$B$10,B7984/'Peaker Keys'!$B$29)),0)</f>
        <v>0</v>
      </c>
      <c r="I7984">
        <f>MAX(0,MIN('Peaker Keys'!$B$10,C7984/'Peaker Keys'!$B$30))</f>
        <v>8.9716075009675254E-4</v>
      </c>
      <c r="J7984">
        <f>IF('Peaker Keys'!$B$31=1,H7984,I7984)</f>
        <v>0</v>
      </c>
    </row>
    <row r="7985" spans="1:10" x14ac:dyDescent="0.25">
      <c r="A7985">
        <v>7979</v>
      </c>
      <c r="B7985">
        <v>0</v>
      </c>
      <c r="C7985">
        <v>107.1</v>
      </c>
      <c r="D7985">
        <f>MOD(A7985-1+'Peaker Keys'!$B$7,'Peaker Keys'!$B$5)</f>
        <v>8002</v>
      </c>
      <c r="E7985">
        <f>INT(D7985/'Peaker Keys'!$B$6)+1</f>
        <v>334</v>
      </c>
      <c r="F7985">
        <f>MOD(D7985,'Peaker Keys'!$B$6)</f>
        <v>10</v>
      </c>
      <c r="G7985" t="str">
        <f>VLOOKUP(E7985,Clustering!$A$6:$B$370,2,FALSE)</f>
        <v>Summer</v>
      </c>
      <c r="H7985">
        <f>IF('Peaker Keys'!$B$29&gt;0,MAX(0,MIN('Peaker Keys'!$B$10,B7985/'Peaker Keys'!$B$29)),0)</f>
        <v>0</v>
      </c>
      <c r="I7985">
        <f>MAX(0,MIN('Peaker Keys'!$B$10,C7985/'Peaker Keys'!$B$30))</f>
        <v>8.9716075009675254E-4</v>
      </c>
      <c r="J7985">
        <f>IF('Peaker Keys'!$B$31=1,H7985,I7985)</f>
        <v>0</v>
      </c>
    </row>
    <row r="7986" spans="1:10" x14ac:dyDescent="0.25">
      <c r="A7986">
        <v>7980</v>
      </c>
      <c r="B7986">
        <v>0</v>
      </c>
      <c r="C7986">
        <v>107.1</v>
      </c>
      <c r="D7986">
        <f>MOD(A7986-1+'Peaker Keys'!$B$7,'Peaker Keys'!$B$5)</f>
        <v>8003</v>
      </c>
      <c r="E7986">
        <f>INT(D7986/'Peaker Keys'!$B$6)+1</f>
        <v>334</v>
      </c>
      <c r="F7986">
        <f>MOD(D7986,'Peaker Keys'!$B$6)</f>
        <v>11</v>
      </c>
      <c r="G7986" t="str">
        <f>VLOOKUP(E7986,Clustering!$A$6:$B$370,2,FALSE)</f>
        <v>Summer</v>
      </c>
      <c r="H7986">
        <f>IF('Peaker Keys'!$B$29&gt;0,MAX(0,MIN('Peaker Keys'!$B$10,B7986/'Peaker Keys'!$B$29)),0)</f>
        <v>0</v>
      </c>
      <c r="I7986">
        <f>MAX(0,MIN('Peaker Keys'!$B$10,C7986/'Peaker Keys'!$B$30))</f>
        <v>8.9716075009675254E-4</v>
      </c>
      <c r="J7986">
        <f>IF('Peaker Keys'!$B$31=1,H7986,I7986)</f>
        <v>0</v>
      </c>
    </row>
    <row r="7987" spans="1:10" x14ac:dyDescent="0.25">
      <c r="A7987">
        <v>7981</v>
      </c>
      <c r="B7987">
        <v>0</v>
      </c>
      <c r="C7987">
        <v>107.1</v>
      </c>
      <c r="D7987">
        <f>MOD(A7987-1+'Peaker Keys'!$B$7,'Peaker Keys'!$B$5)</f>
        <v>8004</v>
      </c>
      <c r="E7987">
        <f>INT(D7987/'Peaker Keys'!$B$6)+1</f>
        <v>334</v>
      </c>
      <c r="F7987">
        <f>MOD(D7987,'Peaker Keys'!$B$6)</f>
        <v>12</v>
      </c>
      <c r="G7987" t="str">
        <f>VLOOKUP(E7987,Clustering!$A$6:$B$370,2,FALSE)</f>
        <v>Summer</v>
      </c>
      <c r="H7987">
        <f>IF('Peaker Keys'!$B$29&gt;0,MAX(0,MIN('Peaker Keys'!$B$10,B7987/'Peaker Keys'!$B$29)),0)</f>
        <v>0</v>
      </c>
      <c r="I7987">
        <f>MAX(0,MIN('Peaker Keys'!$B$10,C7987/'Peaker Keys'!$B$30))</f>
        <v>8.9716075009675254E-4</v>
      </c>
      <c r="J7987">
        <f>IF('Peaker Keys'!$B$31=1,H7987,I7987)</f>
        <v>0</v>
      </c>
    </row>
    <row r="7988" spans="1:10" x14ac:dyDescent="0.25">
      <c r="A7988">
        <v>7982</v>
      </c>
      <c r="B7988">
        <v>0</v>
      </c>
      <c r="C7988">
        <v>107.1</v>
      </c>
      <c r="D7988">
        <f>MOD(A7988-1+'Peaker Keys'!$B$7,'Peaker Keys'!$B$5)</f>
        <v>8005</v>
      </c>
      <c r="E7988">
        <f>INT(D7988/'Peaker Keys'!$B$6)+1</f>
        <v>334</v>
      </c>
      <c r="F7988">
        <f>MOD(D7988,'Peaker Keys'!$B$6)</f>
        <v>13</v>
      </c>
      <c r="G7988" t="str">
        <f>VLOOKUP(E7988,Clustering!$A$6:$B$370,2,FALSE)</f>
        <v>Summer</v>
      </c>
      <c r="H7988">
        <f>IF('Peaker Keys'!$B$29&gt;0,MAX(0,MIN('Peaker Keys'!$B$10,B7988/'Peaker Keys'!$B$29)),0)</f>
        <v>0</v>
      </c>
      <c r="I7988">
        <f>MAX(0,MIN('Peaker Keys'!$B$10,C7988/'Peaker Keys'!$B$30))</f>
        <v>8.9716075009675254E-4</v>
      </c>
      <c r="J7988">
        <f>IF('Peaker Keys'!$B$31=1,H7988,I7988)</f>
        <v>0</v>
      </c>
    </row>
    <row r="7989" spans="1:10" x14ac:dyDescent="0.25">
      <c r="A7989">
        <v>7983</v>
      </c>
      <c r="B7989">
        <v>0</v>
      </c>
      <c r="C7989">
        <v>170.8</v>
      </c>
      <c r="D7989">
        <f>MOD(A7989-1+'Peaker Keys'!$B$7,'Peaker Keys'!$B$5)</f>
        <v>8006</v>
      </c>
      <c r="E7989">
        <f>INT(D7989/'Peaker Keys'!$B$6)+1</f>
        <v>334</v>
      </c>
      <c r="F7989">
        <f>MOD(D7989,'Peaker Keys'!$B$6)</f>
        <v>14</v>
      </c>
      <c r="G7989" t="str">
        <f>VLOOKUP(E7989,Clustering!$A$6:$B$370,2,FALSE)</f>
        <v>Summer</v>
      </c>
      <c r="H7989">
        <f>IF('Peaker Keys'!$B$29&gt;0,MAX(0,MIN('Peaker Keys'!$B$10,B7989/'Peaker Keys'!$B$29)),0)</f>
        <v>0</v>
      </c>
      <c r="I7989">
        <f>MAX(0,MIN('Peaker Keys'!$B$10,C7989/'Peaker Keys'!$B$30))</f>
        <v>1.4307661635529912E-3</v>
      </c>
      <c r="J7989">
        <f>IF('Peaker Keys'!$B$31=1,H7989,I7989)</f>
        <v>0</v>
      </c>
    </row>
    <row r="7990" spans="1:10" x14ac:dyDescent="0.25">
      <c r="A7990">
        <v>7984</v>
      </c>
      <c r="B7990">
        <v>0</v>
      </c>
      <c r="C7990">
        <v>170.8</v>
      </c>
      <c r="D7990">
        <f>MOD(A7990-1+'Peaker Keys'!$B$7,'Peaker Keys'!$B$5)</f>
        <v>8007</v>
      </c>
      <c r="E7990">
        <f>INT(D7990/'Peaker Keys'!$B$6)+1</f>
        <v>334</v>
      </c>
      <c r="F7990">
        <f>MOD(D7990,'Peaker Keys'!$B$6)</f>
        <v>15</v>
      </c>
      <c r="G7990" t="str">
        <f>VLOOKUP(E7990,Clustering!$A$6:$B$370,2,FALSE)</f>
        <v>Summer</v>
      </c>
      <c r="H7990">
        <f>IF('Peaker Keys'!$B$29&gt;0,MAX(0,MIN('Peaker Keys'!$B$10,B7990/'Peaker Keys'!$B$29)),0)</f>
        <v>0</v>
      </c>
      <c r="I7990">
        <f>MAX(0,MIN('Peaker Keys'!$B$10,C7990/'Peaker Keys'!$B$30))</f>
        <v>1.4307661635529912E-3</v>
      </c>
      <c r="J7990">
        <f>IF('Peaker Keys'!$B$31=1,H7990,I7990)</f>
        <v>0</v>
      </c>
    </row>
    <row r="7991" spans="1:10" x14ac:dyDescent="0.25">
      <c r="A7991">
        <v>7985</v>
      </c>
      <c r="B7991">
        <v>0</v>
      </c>
      <c r="C7991">
        <v>170.8</v>
      </c>
      <c r="D7991">
        <f>MOD(A7991-1+'Peaker Keys'!$B$7,'Peaker Keys'!$B$5)</f>
        <v>8008</v>
      </c>
      <c r="E7991">
        <f>INT(D7991/'Peaker Keys'!$B$6)+1</f>
        <v>334</v>
      </c>
      <c r="F7991">
        <f>MOD(D7991,'Peaker Keys'!$B$6)</f>
        <v>16</v>
      </c>
      <c r="G7991" t="str">
        <f>VLOOKUP(E7991,Clustering!$A$6:$B$370,2,FALSE)</f>
        <v>Summer</v>
      </c>
      <c r="H7991">
        <f>IF('Peaker Keys'!$B$29&gt;0,MAX(0,MIN('Peaker Keys'!$B$10,B7991/'Peaker Keys'!$B$29)),0)</f>
        <v>0</v>
      </c>
      <c r="I7991">
        <f>MAX(0,MIN('Peaker Keys'!$B$10,C7991/'Peaker Keys'!$B$30))</f>
        <v>1.4307661635529912E-3</v>
      </c>
      <c r="J7991">
        <f>IF('Peaker Keys'!$B$31=1,H7991,I7991)</f>
        <v>0</v>
      </c>
    </row>
    <row r="7992" spans="1:10" x14ac:dyDescent="0.25">
      <c r="A7992">
        <v>7986</v>
      </c>
      <c r="B7992">
        <v>0</v>
      </c>
      <c r="C7992">
        <v>292.8</v>
      </c>
      <c r="D7992">
        <f>MOD(A7992-1+'Peaker Keys'!$B$7,'Peaker Keys'!$B$5)</f>
        <v>8009</v>
      </c>
      <c r="E7992">
        <f>INT(D7992/'Peaker Keys'!$B$6)+1</f>
        <v>334</v>
      </c>
      <c r="F7992">
        <f>MOD(D7992,'Peaker Keys'!$B$6)</f>
        <v>17</v>
      </c>
      <c r="G7992" t="str">
        <f>VLOOKUP(E7992,Clustering!$A$6:$B$370,2,FALSE)</f>
        <v>Summer</v>
      </c>
      <c r="H7992">
        <f>IF('Peaker Keys'!$B$29&gt;0,MAX(0,MIN('Peaker Keys'!$B$10,B7992/'Peaker Keys'!$B$29)),0)</f>
        <v>0</v>
      </c>
      <c r="I7992">
        <f>MAX(0,MIN('Peaker Keys'!$B$10,C7992/'Peaker Keys'!$B$30))</f>
        <v>2.4527419946622706E-3</v>
      </c>
      <c r="J7992">
        <f>IF('Peaker Keys'!$B$31=1,H7992,I7992)</f>
        <v>0</v>
      </c>
    </row>
    <row r="7993" spans="1:10" x14ac:dyDescent="0.25">
      <c r="A7993">
        <v>7987</v>
      </c>
      <c r="B7993">
        <v>0</v>
      </c>
      <c r="C7993">
        <v>582</v>
      </c>
      <c r="D7993">
        <f>MOD(A7993-1+'Peaker Keys'!$B$7,'Peaker Keys'!$B$5)</f>
        <v>8010</v>
      </c>
      <c r="E7993">
        <f>INT(D7993/'Peaker Keys'!$B$6)+1</f>
        <v>334</v>
      </c>
      <c r="F7993">
        <f>MOD(D7993,'Peaker Keys'!$B$6)</f>
        <v>18</v>
      </c>
      <c r="G7993" t="str">
        <f>VLOOKUP(E7993,Clustering!$A$6:$B$370,2,FALSE)</f>
        <v>Summer</v>
      </c>
      <c r="H7993">
        <f>IF('Peaker Keys'!$B$29&gt;0,MAX(0,MIN('Peaker Keys'!$B$10,B7993/'Peaker Keys'!$B$29)),0)</f>
        <v>0</v>
      </c>
      <c r="I7993">
        <f>MAX(0,MIN('Peaker Keys'!$B$10,C7993/'Peaker Keys'!$B$30))</f>
        <v>4.8753273254557427E-3</v>
      </c>
      <c r="J7993">
        <f>IF('Peaker Keys'!$B$31=1,H7993,I7993)</f>
        <v>0</v>
      </c>
    </row>
    <row r="7994" spans="1:10" x14ac:dyDescent="0.25">
      <c r="A7994">
        <v>7988</v>
      </c>
      <c r="B7994">
        <v>0</v>
      </c>
      <c r="C7994">
        <v>467.7</v>
      </c>
      <c r="D7994">
        <f>MOD(A7994-1+'Peaker Keys'!$B$7,'Peaker Keys'!$B$5)</f>
        <v>8011</v>
      </c>
      <c r="E7994">
        <f>INT(D7994/'Peaker Keys'!$B$6)+1</f>
        <v>334</v>
      </c>
      <c r="F7994">
        <f>MOD(D7994,'Peaker Keys'!$B$6)</f>
        <v>19</v>
      </c>
      <c r="G7994" t="str">
        <f>VLOOKUP(E7994,Clustering!$A$6:$B$370,2,FALSE)</f>
        <v>Summer</v>
      </c>
      <c r="H7994">
        <f>IF('Peaker Keys'!$B$29&gt;0,MAX(0,MIN('Peaker Keys'!$B$10,B7994/'Peaker Keys'!$B$29)),0)</f>
        <v>0</v>
      </c>
      <c r="I7994">
        <f>MAX(0,MIN('Peaker Keys'!$B$10,C7994/'Peaker Keys'!$B$30))</f>
        <v>3.9178532476213928E-3</v>
      </c>
      <c r="J7994">
        <f>IF('Peaker Keys'!$B$31=1,H7994,I7994)</f>
        <v>0</v>
      </c>
    </row>
    <row r="7995" spans="1:10" x14ac:dyDescent="0.25">
      <c r="A7995">
        <v>7989</v>
      </c>
      <c r="B7995">
        <v>0</v>
      </c>
      <c r="C7995">
        <v>775.3</v>
      </c>
      <c r="D7995">
        <f>MOD(A7995-1+'Peaker Keys'!$B$7,'Peaker Keys'!$B$5)</f>
        <v>8012</v>
      </c>
      <c r="E7995">
        <f>INT(D7995/'Peaker Keys'!$B$6)+1</f>
        <v>334</v>
      </c>
      <c r="F7995">
        <f>MOD(D7995,'Peaker Keys'!$B$6)</f>
        <v>20</v>
      </c>
      <c r="G7995" t="str">
        <f>VLOOKUP(E7995,Clustering!$A$6:$B$370,2,FALSE)</f>
        <v>Summer</v>
      </c>
      <c r="H7995">
        <f>IF('Peaker Keys'!$B$29&gt;0,MAX(0,MIN('Peaker Keys'!$B$10,B7995/'Peaker Keys'!$B$29)),0)</f>
        <v>0</v>
      </c>
      <c r="I7995">
        <f>MAX(0,MIN('Peaker Keys'!$B$10,C7995/'Peaker Keys'!$B$30))</f>
        <v>6.4945726381887229E-3</v>
      </c>
      <c r="J7995">
        <f>IF('Peaker Keys'!$B$31=1,H7995,I7995)</f>
        <v>0</v>
      </c>
    </row>
    <row r="7996" spans="1:10" x14ac:dyDescent="0.25">
      <c r="A7996">
        <v>7990</v>
      </c>
      <c r="B7996">
        <v>0</v>
      </c>
      <c r="C7996">
        <v>159.1</v>
      </c>
      <c r="D7996">
        <f>MOD(A7996-1+'Peaker Keys'!$B$7,'Peaker Keys'!$B$5)</f>
        <v>8013</v>
      </c>
      <c r="E7996">
        <f>INT(D7996/'Peaker Keys'!$B$6)+1</f>
        <v>334</v>
      </c>
      <c r="F7996">
        <f>MOD(D7996,'Peaker Keys'!$B$6)</f>
        <v>21</v>
      </c>
      <c r="G7996" t="str">
        <f>VLOOKUP(E7996,Clustering!$A$6:$B$370,2,FALSE)</f>
        <v>Summer</v>
      </c>
      <c r="H7996">
        <f>IF('Peaker Keys'!$B$29&gt;0,MAX(0,MIN('Peaker Keys'!$B$10,B7996/'Peaker Keys'!$B$29)),0)</f>
        <v>0</v>
      </c>
      <c r="I7996">
        <f>MAX(0,MIN('Peaker Keys'!$B$10,C7996/'Peaker Keys'!$B$30))</f>
        <v>1.3327570059793962E-3</v>
      </c>
      <c r="J7996">
        <f>IF('Peaker Keys'!$B$31=1,H7996,I7996)</f>
        <v>0</v>
      </c>
    </row>
    <row r="7997" spans="1:10" x14ac:dyDescent="0.25">
      <c r="A7997">
        <v>7991</v>
      </c>
      <c r="B7997">
        <v>0</v>
      </c>
      <c r="C7997">
        <v>159.1</v>
      </c>
      <c r="D7997">
        <f>MOD(A7997-1+'Peaker Keys'!$B$7,'Peaker Keys'!$B$5)</f>
        <v>8014</v>
      </c>
      <c r="E7997">
        <f>INT(D7997/'Peaker Keys'!$B$6)+1</f>
        <v>334</v>
      </c>
      <c r="F7997">
        <f>MOD(D7997,'Peaker Keys'!$B$6)</f>
        <v>22</v>
      </c>
      <c r="G7997" t="str">
        <f>VLOOKUP(E7997,Clustering!$A$6:$B$370,2,FALSE)</f>
        <v>Summer</v>
      </c>
      <c r="H7997">
        <f>IF('Peaker Keys'!$B$29&gt;0,MAX(0,MIN('Peaker Keys'!$B$10,B7997/'Peaker Keys'!$B$29)),0)</f>
        <v>0</v>
      </c>
      <c r="I7997">
        <f>MAX(0,MIN('Peaker Keys'!$B$10,C7997/'Peaker Keys'!$B$30))</f>
        <v>1.3327570059793962E-3</v>
      </c>
      <c r="J7997">
        <f>IF('Peaker Keys'!$B$31=1,H7997,I7997)</f>
        <v>0</v>
      </c>
    </row>
    <row r="7998" spans="1:10" x14ac:dyDescent="0.25">
      <c r="A7998">
        <v>7992</v>
      </c>
      <c r="B7998">
        <v>0</v>
      </c>
      <c r="C7998">
        <v>159.1</v>
      </c>
      <c r="D7998">
        <f>MOD(A7998-1+'Peaker Keys'!$B$7,'Peaker Keys'!$B$5)</f>
        <v>8015</v>
      </c>
      <c r="E7998">
        <f>INT(D7998/'Peaker Keys'!$B$6)+1</f>
        <v>334</v>
      </c>
      <c r="F7998">
        <f>MOD(D7998,'Peaker Keys'!$B$6)</f>
        <v>23</v>
      </c>
      <c r="G7998" t="str">
        <f>VLOOKUP(E7998,Clustering!$A$6:$B$370,2,FALSE)</f>
        <v>Summer</v>
      </c>
      <c r="H7998">
        <f>IF('Peaker Keys'!$B$29&gt;0,MAX(0,MIN('Peaker Keys'!$B$10,B7998/'Peaker Keys'!$B$29)),0)</f>
        <v>0</v>
      </c>
      <c r="I7998">
        <f>MAX(0,MIN('Peaker Keys'!$B$10,C7998/'Peaker Keys'!$B$30))</f>
        <v>1.3327570059793962E-3</v>
      </c>
      <c r="J7998">
        <f>IF('Peaker Keys'!$B$31=1,H7998,I7998)</f>
        <v>0</v>
      </c>
    </row>
    <row r="7999" spans="1:10" x14ac:dyDescent="0.25">
      <c r="A7999">
        <v>7993</v>
      </c>
      <c r="B7999">
        <v>0</v>
      </c>
      <c r="C7999">
        <v>159.1</v>
      </c>
      <c r="D7999">
        <f>MOD(A7999-1+'Peaker Keys'!$B$7,'Peaker Keys'!$B$5)</f>
        <v>8016</v>
      </c>
      <c r="E7999">
        <f>INT(D7999/'Peaker Keys'!$B$6)+1</f>
        <v>335</v>
      </c>
      <c r="F7999">
        <f>MOD(D7999,'Peaker Keys'!$B$6)</f>
        <v>0</v>
      </c>
      <c r="G7999" t="str">
        <f>VLOOKUP(E7999,Clustering!$A$6:$B$370,2,FALSE)</f>
        <v>Winter Peak</v>
      </c>
      <c r="H7999">
        <f>IF('Peaker Keys'!$B$29&gt;0,MAX(0,MIN('Peaker Keys'!$B$10,B7999/'Peaker Keys'!$B$29)),0)</f>
        <v>0</v>
      </c>
      <c r="I7999">
        <f>MAX(0,MIN('Peaker Keys'!$B$10,C7999/'Peaker Keys'!$B$30))</f>
        <v>1.3327570059793962E-3</v>
      </c>
      <c r="J7999">
        <f>IF('Peaker Keys'!$B$31=1,H7999,I7999)</f>
        <v>0</v>
      </c>
    </row>
    <row r="8000" spans="1:10" x14ac:dyDescent="0.25">
      <c r="A8000">
        <v>7994</v>
      </c>
      <c r="B8000">
        <v>0</v>
      </c>
      <c r="C8000">
        <v>95.5</v>
      </c>
      <c r="D8000">
        <f>MOD(A8000-1+'Peaker Keys'!$B$7,'Peaker Keys'!$B$5)</f>
        <v>8017</v>
      </c>
      <c r="E8000">
        <f>INT(D8000/'Peaker Keys'!$B$6)+1</f>
        <v>335</v>
      </c>
      <c r="F8000">
        <f>MOD(D8000,'Peaker Keys'!$B$6)</f>
        <v>1</v>
      </c>
      <c r="G8000" t="str">
        <f>VLOOKUP(E8000,Clustering!$A$6:$B$370,2,FALSE)</f>
        <v>Winter Peak</v>
      </c>
      <c r="H8000">
        <f>IF('Peaker Keys'!$B$29&gt;0,MAX(0,MIN('Peaker Keys'!$B$10,B8000/'Peaker Keys'!$B$29)),0)</f>
        <v>0</v>
      </c>
      <c r="I8000">
        <f>MAX(0,MIN('Peaker Keys'!$B$10,C8000/'Peaker Keys'!$B$30))</f>
        <v>7.9998927763062441E-4</v>
      </c>
      <c r="J8000">
        <f>IF('Peaker Keys'!$B$31=1,H8000,I8000)</f>
        <v>0</v>
      </c>
    </row>
    <row r="8001" spans="1:10" x14ac:dyDescent="0.25">
      <c r="A8001">
        <v>7995</v>
      </c>
      <c r="B8001">
        <v>0</v>
      </c>
      <c r="C8001">
        <v>95.5</v>
      </c>
      <c r="D8001">
        <f>MOD(A8001-1+'Peaker Keys'!$B$7,'Peaker Keys'!$B$5)</f>
        <v>8018</v>
      </c>
      <c r="E8001">
        <f>INT(D8001/'Peaker Keys'!$B$6)+1</f>
        <v>335</v>
      </c>
      <c r="F8001">
        <f>MOD(D8001,'Peaker Keys'!$B$6)</f>
        <v>2</v>
      </c>
      <c r="G8001" t="str">
        <f>VLOOKUP(E8001,Clustering!$A$6:$B$370,2,FALSE)</f>
        <v>Winter Peak</v>
      </c>
      <c r="H8001">
        <f>IF('Peaker Keys'!$B$29&gt;0,MAX(0,MIN('Peaker Keys'!$B$10,B8001/'Peaker Keys'!$B$29)),0)</f>
        <v>0</v>
      </c>
      <c r="I8001">
        <f>MAX(0,MIN('Peaker Keys'!$B$10,C8001/'Peaker Keys'!$B$30))</f>
        <v>7.9998927763062441E-4</v>
      </c>
      <c r="J8001">
        <f>IF('Peaker Keys'!$B$31=1,H8001,I8001)</f>
        <v>0</v>
      </c>
    </row>
    <row r="8002" spans="1:10" x14ac:dyDescent="0.25">
      <c r="A8002">
        <v>7996</v>
      </c>
      <c r="B8002">
        <v>0</v>
      </c>
      <c r="C8002">
        <v>95.5</v>
      </c>
      <c r="D8002">
        <f>MOD(A8002-1+'Peaker Keys'!$B$7,'Peaker Keys'!$B$5)</f>
        <v>8019</v>
      </c>
      <c r="E8002">
        <f>INT(D8002/'Peaker Keys'!$B$6)+1</f>
        <v>335</v>
      </c>
      <c r="F8002">
        <f>MOD(D8002,'Peaker Keys'!$B$6)</f>
        <v>3</v>
      </c>
      <c r="G8002" t="str">
        <f>VLOOKUP(E8002,Clustering!$A$6:$B$370,2,FALSE)</f>
        <v>Winter Peak</v>
      </c>
      <c r="H8002">
        <f>IF('Peaker Keys'!$B$29&gt;0,MAX(0,MIN('Peaker Keys'!$B$10,B8002/'Peaker Keys'!$B$29)),0)</f>
        <v>0</v>
      </c>
      <c r="I8002">
        <f>MAX(0,MIN('Peaker Keys'!$B$10,C8002/'Peaker Keys'!$B$30))</f>
        <v>7.9998927763062441E-4</v>
      </c>
      <c r="J8002">
        <f>IF('Peaker Keys'!$B$31=1,H8002,I8002)</f>
        <v>0</v>
      </c>
    </row>
    <row r="8003" spans="1:10" x14ac:dyDescent="0.25">
      <c r="A8003">
        <v>7997</v>
      </c>
      <c r="B8003">
        <v>0</v>
      </c>
      <c r="C8003">
        <v>95.5</v>
      </c>
      <c r="D8003">
        <f>MOD(A8003-1+'Peaker Keys'!$B$7,'Peaker Keys'!$B$5)</f>
        <v>8020</v>
      </c>
      <c r="E8003">
        <f>INT(D8003/'Peaker Keys'!$B$6)+1</f>
        <v>335</v>
      </c>
      <c r="F8003">
        <f>MOD(D8003,'Peaker Keys'!$B$6)</f>
        <v>4</v>
      </c>
      <c r="G8003" t="str">
        <f>VLOOKUP(E8003,Clustering!$A$6:$B$370,2,FALSE)</f>
        <v>Winter Peak</v>
      </c>
      <c r="H8003">
        <f>IF('Peaker Keys'!$B$29&gt;0,MAX(0,MIN('Peaker Keys'!$B$10,B8003/'Peaker Keys'!$B$29)),0)</f>
        <v>0</v>
      </c>
      <c r="I8003">
        <f>MAX(0,MIN('Peaker Keys'!$B$10,C8003/'Peaker Keys'!$B$30))</f>
        <v>7.9998927763062441E-4</v>
      </c>
      <c r="J8003">
        <f>IF('Peaker Keys'!$B$31=1,H8003,I8003)</f>
        <v>0</v>
      </c>
    </row>
    <row r="8004" spans="1:10" x14ac:dyDescent="0.25">
      <c r="A8004">
        <v>7998</v>
      </c>
      <c r="B8004">
        <v>0</v>
      </c>
      <c r="C8004">
        <v>95.5</v>
      </c>
      <c r="D8004">
        <f>MOD(A8004-1+'Peaker Keys'!$B$7,'Peaker Keys'!$B$5)</f>
        <v>8021</v>
      </c>
      <c r="E8004">
        <f>INT(D8004/'Peaker Keys'!$B$6)+1</f>
        <v>335</v>
      </c>
      <c r="F8004">
        <f>MOD(D8004,'Peaker Keys'!$B$6)</f>
        <v>5</v>
      </c>
      <c r="G8004" t="str">
        <f>VLOOKUP(E8004,Clustering!$A$6:$B$370,2,FALSE)</f>
        <v>Winter Peak</v>
      </c>
      <c r="H8004">
        <f>IF('Peaker Keys'!$B$29&gt;0,MAX(0,MIN('Peaker Keys'!$B$10,B8004/'Peaker Keys'!$B$29)),0)</f>
        <v>0</v>
      </c>
      <c r="I8004">
        <f>MAX(0,MIN('Peaker Keys'!$B$10,C8004/'Peaker Keys'!$B$30))</f>
        <v>7.9998927763062441E-4</v>
      </c>
      <c r="J8004">
        <f>IF('Peaker Keys'!$B$31=1,H8004,I8004)</f>
        <v>0</v>
      </c>
    </row>
    <row r="8005" spans="1:10" x14ac:dyDescent="0.25">
      <c r="A8005">
        <v>7999</v>
      </c>
      <c r="B8005">
        <v>0</v>
      </c>
      <c r="C8005">
        <v>95.5</v>
      </c>
      <c r="D8005">
        <f>MOD(A8005-1+'Peaker Keys'!$B$7,'Peaker Keys'!$B$5)</f>
        <v>8022</v>
      </c>
      <c r="E8005">
        <f>INT(D8005/'Peaker Keys'!$B$6)+1</f>
        <v>335</v>
      </c>
      <c r="F8005">
        <f>MOD(D8005,'Peaker Keys'!$B$6)</f>
        <v>6</v>
      </c>
      <c r="G8005" t="str">
        <f>VLOOKUP(E8005,Clustering!$A$6:$B$370,2,FALSE)</f>
        <v>Winter Peak</v>
      </c>
      <c r="H8005">
        <f>IF('Peaker Keys'!$B$29&gt;0,MAX(0,MIN('Peaker Keys'!$B$10,B8005/'Peaker Keys'!$B$29)),0)</f>
        <v>0</v>
      </c>
      <c r="I8005">
        <f>MAX(0,MIN('Peaker Keys'!$B$10,C8005/'Peaker Keys'!$B$30))</f>
        <v>7.9998927763062441E-4</v>
      </c>
      <c r="J8005">
        <f>IF('Peaker Keys'!$B$31=1,H8005,I8005)</f>
        <v>0</v>
      </c>
    </row>
    <row r="8006" spans="1:10" x14ac:dyDescent="0.25">
      <c r="A8006">
        <v>8000</v>
      </c>
      <c r="B8006">
        <v>0</v>
      </c>
      <c r="C8006">
        <v>95.5</v>
      </c>
      <c r="D8006">
        <f>MOD(A8006-1+'Peaker Keys'!$B$7,'Peaker Keys'!$B$5)</f>
        <v>8023</v>
      </c>
      <c r="E8006">
        <f>INT(D8006/'Peaker Keys'!$B$6)+1</f>
        <v>335</v>
      </c>
      <c r="F8006">
        <f>MOD(D8006,'Peaker Keys'!$B$6)</f>
        <v>7</v>
      </c>
      <c r="G8006" t="str">
        <f>VLOOKUP(E8006,Clustering!$A$6:$B$370,2,FALSE)</f>
        <v>Winter Peak</v>
      </c>
      <c r="H8006">
        <f>IF('Peaker Keys'!$B$29&gt;0,MAX(0,MIN('Peaker Keys'!$B$10,B8006/'Peaker Keys'!$B$29)),0)</f>
        <v>0</v>
      </c>
      <c r="I8006">
        <f>MAX(0,MIN('Peaker Keys'!$B$10,C8006/'Peaker Keys'!$B$30))</f>
        <v>7.9998927763062441E-4</v>
      </c>
      <c r="J8006">
        <f>IF('Peaker Keys'!$B$31=1,H8006,I8006)</f>
        <v>0</v>
      </c>
    </row>
    <row r="8007" spans="1:10" x14ac:dyDescent="0.25">
      <c r="A8007">
        <v>8001</v>
      </c>
      <c r="B8007">
        <v>0</v>
      </c>
      <c r="C8007">
        <v>95.5</v>
      </c>
      <c r="D8007">
        <f>MOD(A8007-1+'Peaker Keys'!$B$7,'Peaker Keys'!$B$5)</f>
        <v>8024</v>
      </c>
      <c r="E8007">
        <f>INT(D8007/'Peaker Keys'!$B$6)+1</f>
        <v>335</v>
      </c>
      <c r="F8007">
        <f>MOD(D8007,'Peaker Keys'!$B$6)</f>
        <v>8</v>
      </c>
      <c r="G8007" t="str">
        <f>VLOOKUP(E8007,Clustering!$A$6:$B$370,2,FALSE)</f>
        <v>Winter Peak</v>
      </c>
      <c r="H8007">
        <f>IF('Peaker Keys'!$B$29&gt;0,MAX(0,MIN('Peaker Keys'!$B$10,B8007/'Peaker Keys'!$B$29)),0)</f>
        <v>0</v>
      </c>
      <c r="I8007">
        <f>MAX(0,MIN('Peaker Keys'!$B$10,C8007/'Peaker Keys'!$B$30))</f>
        <v>7.9998927763062441E-4</v>
      </c>
      <c r="J8007">
        <f>IF('Peaker Keys'!$B$31=1,H8007,I8007)</f>
        <v>0</v>
      </c>
    </row>
    <row r="8008" spans="1:10" x14ac:dyDescent="0.25">
      <c r="A8008">
        <v>8002</v>
      </c>
      <c r="B8008">
        <v>0</v>
      </c>
      <c r="C8008">
        <v>95.5</v>
      </c>
      <c r="D8008">
        <f>MOD(A8008-1+'Peaker Keys'!$B$7,'Peaker Keys'!$B$5)</f>
        <v>8025</v>
      </c>
      <c r="E8008">
        <f>INT(D8008/'Peaker Keys'!$B$6)+1</f>
        <v>335</v>
      </c>
      <c r="F8008">
        <f>MOD(D8008,'Peaker Keys'!$B$6)</f>
        <v>9</v>
      </c>
      <c r="G8008" t="str">
        <f>VLOOKUP(E8008,Clustering!$A$6:$B$370,2,FALSE)</f>
        <v>Winter Peak</v>
      </c>
      <c r="H8008">
        <f>IF('Peaker Keys'!$B$29&gt;0,MAX(0,MIN('Peaker Keys'!$B$10,B8008/'Peaker Keys'!$B$29)),0)</f>
        <v>0</v>
      </c>
      <c r="I8008">
        <f>MAX(0,MIN('Peaker Keys'!$B$10,C8008/'Peaker Keys'!$B$30))</f>
        <v>7.9998927763062441E-4</v>
      </c>
      <c r="J8008">
        <f>IF('Peaker Keys'!$B$31=1,H8008,I8008)</f>
        <v>0</v>
      </c>
    </row>
    <row r="8009" spans="1:10" x14ac:dyDescent="0.25">
      <c r="A8009">
        <v>8003</v>
      </c>
      <c r="B8009">
        <v>0</v>
      </c>
      <c r="C8009">
        <v>95.5</v>
      </c>
      <c r="D8009">
        <f>MOD(A8009-1+'Peaker Keys'!$B$7,'Peaker Keys'!$B$5)</f>
        <v>8026</v>
      </c>
      <c r="E8009">
        <f>INT(D8009/'Peaker Keys'!$B$6)+1</f>
        <v>335</v>
      </c>
      <c r="F8009">
        <f>MOD(D8009,'Peaker Keys'!$B$6)</f>
        <v>10</v>
      </c>
      <c r="G8009" t="str">
        <f>VLOOKUP(E8009,Clustering!$A$6:$B$370,2,FALSE)</f>
        <v>Winter Peak</v>
      </c>
      <c r="H8009">
        <f>IF('Peaker Keys'!$B$29&gt;0,MAX(0,MIN('Peaker Keys'!$B$10,B8009/'Peaker Keys'!$B$29)),0)</f>
        <v>0</v>
      </c>
      <c r="I8009">
        <f>MAX(0,MIN('Peaker Keys'!$B$10,C8009/'Peaker Keys'!$B$30))</f>
        <v>7.9998927763062441E-4</v>
      </c>
      <c r="J8009">
        <f>IF('Peaker Keys'!$B$31=1,H8009,I8009)</f>
        <v>0</v>
      </c>
    </row>
    <row r="8010" spans="1:10" x14ac:dyDescent="0.25">
      <c r="A8010">
        <v>8004</v>
      </c>
      <c r="B8010">
        <v>0</v>
      </c>
      <c r="C8010">
        <v>95.5</v>
      </c>
      <c r="D8010">
        <f>MOD(A8010-1+'Peaker Keys'!$B$7,'Peaker Keys'!$B$5)</f>
        <v>8027</v>
      </c>
      <c r="E8010">
        <f>INT(D8010/'Peaker Keys'!$B$6)+1</f>
        <v>335</v>
      </c>
      <c r="F8010">
        <f>MOD(D8010,'Peaker Keys'!$B$6)</f>
        <v>11</v>
      </c>
      <c r="G8010" t="str">
        <f>VLOOKUP(E8010,Clustering!$A$6:$B$370,2,FALSE)</f>
        <v>Winter Peak</v>
      </c>
      <c r="H8010">
        <f>IF('Peaker Keys'!$B$29&gt;0,MAX(0,MIN('Peaker Keys'!$B$10,B8010/'Peaker Keys'!$B$29)),0)</f>
        <v>0</v>
      </c>
      <c r="I8010">
        <f>MAX(0,MIN('Peaker Keys'!$B$10,C8010/'Peaker Keys'!$B$30))</f>
        <v>7.9998927763062441E-4</v>
      </c>
      <c r="J8010">
        <f>IF('Peaker Keys'!$B$31=1,H8010,I8010)</f>
        <v>0</v>
      </c>
    </row>
    <row r="8011" spans="1:10" x14ac:dyDescent="0.25">
      <c r="A8011">
        <v>8005</v>
      </c>
      <c r="B8011">
        <v>0</v>
      </c>
      <c r="C8011">
        <v>95.5</v>
      </c>
      <c r="D8011">
        <f>MOD(A8011-1+'Peaker Keys'!$B$7,'Peaker Keys'!$B$5)</f>
        <v>8028</v>
      </c>
      <c r="E8011">
        <f>INT(D8011/'Peaker Keys'!$B$6)+1</f>
        <v>335</v>
      </c>
      <c r="F8011">
        <f>MOD(D8011,'Peaker Keys'!$B$6)</f>
        <v>12</v>
      </c>
      <c r="G8011" t="str">
        <f>VLOOKUP(E8011,Clustering!$A$6:$B$370,2,FALSE)</f>
        <v>Winter Peak</v>
      </c>
      <c r="H8011">
        <f>IF('Peaker Keys'!$B$29&gt;0,MAX(0,MIN('Peaker Keys'!$B$10,B8011/'Peaker Keys'!$B$29)),0)</f>
        <v>0</v>
      </c>
      <c r="I8011">
        <f>MAX(0,MIN('Peaker Keys'!$B$10,C8011/'Peaker Keys'!$B$30))</f>
        <v>7.9998927763062441E-4</v>
      </c>
      <c r="J8011">
        <f>IF('Peaker Keys'!$B$31=1,H8011,I8011)</f>
        <v>0</v>
      </c>
    </row>
    <row r="8012" spans="1:10" x14ac:dyDescent="0.25">
      <c r="A8012">
        <v>8006</v>
      </c>
      <c r="B8012">
        <v>0</v>
      </c>
      <c r="C8012">
        <v>95.5</v>
      </c>
      <c r="D8012">
        <f>MOD(A8012-1+'Peaker Keys'!$B$7,'Peaker Keys'!$B$5)</f>
        <v>8029</v>
      </c>
      <c r="E8012">
        <f>INT(D8012/'Peaker Keys'!$B$6)+1</f>
        <v>335</v>
      </c>
      <c r="F8012">
        <f>MOD(D8012,'Peaker Keys'!$B$6)</f>
        <v>13</v>
      </c>
      <c r="G8012" t="str">
        <f>VLOOKUP(E8012,Clustering!$A$6:$B$370,2,FALSE)</f>
        <v>Winter Peak</v>
      </c>
      <c r="H8012">
        <f>IF('Peaker Keys'!$B$29&gt;0,MAX(0,MIN('Peaker Keys'!$B$10,B8012/'Peaker Keys'!$B$29)),0)</f>
        <v>0</v>
      </c>
      <c r="I8012">
        <f>MAX(0,MIN('Peaker Keys'!$B$10,C8012/'Peaker Keys'!$B$30))</f>
        <v>7.9998927763062441E-4</v>
      </c>
      <c r="J8012">
        <f>IF('Peaker Keys'!$B$31=1,H8012,I8012)</f>
        <v>0</v>
      </c>
    </row>
    <row r="8013" spans="1:10" x14ac:dyDescent="0.25">
      <c r="A8013">
        <v>8007</v>
      </c>
      <c r="B8013">
        <v>0</v>
      </c>
      <c r="C8013">
        <v>95.5</v>
      </c>
      <c r="D8013">
        <f>MOD(A8013-1+'Peaker Keys'!$B$7,'Peaker Keys'!$B$5)</f>
        <v>8030</v>
      </c>
      <c r="E8013">
        <f>INT(D8013/'Peaker Keys'!$B$6)+1</f>
        <v>335</v>
      </c>
      <c r="F8013">
        <f>MOD(D8013,'Peaker Keys'!$B$6)</f>
        <v>14</v>
      </c>
      <c r="G8013" t="str">
        <f>VLOOKUP(E8013,Clustering!$A$6:$B$370,2,FALSE)</f>
        <v>Winter Peak</v>
      </c>
      <c r="H8013">
        <f>IF('Peaker Keys'!$B$29&gt;0,MAX(0,MIN('Peaker Keys'!$B$10,B8013/'Peaker Keys'!$B$29)),0)</f>
        <v>0</v>
      </c>
      <c r="I8013">
        <f>MAX(0,MIN('Peaker Keys'!$B$10,C8013/'Peaker Keys'!$B$30))</f>
        <v>7.9998927763062441E-4</v>
      </c>
      <c r="J8013">
        <f>IF('Peaker Keys'!$B$31=1,H8013,I8013)</f>
        <v>0</v>
      </c>
    </row>
    <row r="8014" spans="1:10" x14ac:dyDescent="0.25">
      <c r="A8014">
        <v>8008</v>
      </c>
      <c r="B8014">
        <v>0</v>
      </c>
      <c r="C8014">
        <v>159.1</v>
      </c>
      <c r="D8014">
        <f>MOD(A8014-1+'Peaker Keys'!$B$7,'Peaker Keys'!$B$5)</f>
        <v>8031</v>
      </c>
      <c r="E8014">
        <f>INT(D8014/'Peaker Keys'!$B$6)+1</f>
        <v>335</v>
      </c>
      <c r="F8014">
        <f>MOD(D8014,'Peaker Keys'!$B$6)</f>
        <v>15</v>
      </c>
      <c r="G8014" t="str">
        <f>VLOOKUP(E8014,Clustering!$A$6:$B$370,2,FALSE)</f>
        <v>Winter Peak</v>
      </c>
      <c r="H8014">
        <f>IF('Peaker Keys'!$B$29&gt;0,MAX(0,MIN('Peaker Keys'!$B$10,B8014/'Peaker Keys'!$B$29)),0)</f>
        <v>0</v>
      </c>
      <c r="I8014">
        <f>MAX(0,MIN('Peaker Keys'!$B$10,C8014/'Peaker Keys'!$B$30))</f>
        <v>1.3327570059793962E-3</v>
      </c>
      <c r="J8014">
        <f>IF('Peaker Keys'!$B$31=1,H8014,I8014)</f>
        <v>0</v>
      </c>
    </row>
    <row r="8015" spans="1:10" x14ac:dyDescent="0.25">
      <c r="A8015">
        <v>8009</v>
      </c>
      <c r="B8015">
        <v>0</v>
      </c>
      <c r="C8015">
        <v>159.1</v>
      </c>
      <c r="D8015">
        <f>MOD(A8015-1+'Peaker Keys'!$B$7,'Peaker Keys'!$B$5)</f>
        <v>8032</v>
      </c>
      <c r="E8015">
        <f>INT(D8015/'Peaker Keys'!$B$6)+1</f>
        <v>335</v>
      </c>
      <c r="F8015">
        <f>MOD(D8015,'Peaker Keys'!$B$6)</f>
        <v>16</v>
      </c>
      <c r="G8015" t="str">
        <f>VLOOKUP(E8015,Clustering!$A$6:$B$370,2,FALSE)</f>
        <v>Winter Peak</v>
      </c>
      <c r="H8015">
        <f>IF('Peaker Keys'!$B$29&gt;0,MAX(0,MIN('Peaker Keys'!$B$10,B8015/'Peaker Keys'!$B$29)),0)</f>
        <v>0</v>
      </c>
      <c r="I8015">
        <f>MAX(0,MIN('Peaker Keys'!$B$10,C8015/'Peaker Keys'!$B$30))</f>
        <v>1.3327570059793962E-3</v>
      </c>
      <c r="J8015">
        <f>IF('Peaker Keys'!$B$31=1,H8015,I8015)</f>
        <v>0</v>
      </c>
    </row>
    <row r="8016" spans="1:10" x14ac:dyDescent="0.25">
      <c r="A8016">
        <v>8010</v>
      </c>
      <c r="B8016">
        <v>0</v>
      </c>
      <c r="C8016">
        <v>501.3</v>
      </c>
      <c r="D8016">
        <f>MOD(A8016-1+'Peaker Keys'!$B$7,'Peaker Keys'!$B$5)</f>
        <v>8033</v>
      </c>
      <c r="E8016">
        <f>INT(D8016/'Peaker Keys'!$B$6)+1</f>
        <v>335</v>
      </c>
      <c r="F8016">
        <f>MOD(D8016,'Peaker Keys'!$B$6)</f>
        <v>17</v>
      </c>
      <c r="G8016" t="str">
        <f>VLOOKUP(E8016,Clustering!$A$6:$B$370,2,FALSE)</f>
        <v>Winter Peak</v>
      </c>
      <c r="H8016">
        <f>IF('Peaker Keys'!$B$29&gt;0,MAX(0,MIN('Peaker Keys'!$B$10,B8016/'Peaker Keys'!$B$29)),0)</f>
        <v>0</v>
      </c>
      <c r="I8016">
        <f>MAX(0,MIN('Peaker Keys'!$B$10,C8016/'Peaker Keys'!$B$30))</f>
        <v>4.1993154437301779E-3</v>
      </c>
      <c r="J8016">
        <f>IF('Peaker Keys'!$B$31=1,H8016,I8016)</f>
        <v>0</v>
      </c>
    </row>
    <row r="8017" spans="1:10" x14ac:dyDescent="0.25">
      <c r="A8017">
        <v>8011</v>
      </c>
      <c r="B8017">
        <v>0</v>
      </c>
      <c r="C8017">
        <v>2030.5</v>
      </c>
      <c r="D8017">
        <f>MOD(A8017-1+'Peaker Keys'!$B$7,'Peaker Keys'!$B$5)</f>
        <v>8034</v>
      </c>
      <c r="E8017">
        <f>INT(D8017/'Peaker Keys'!$B$6)+1</f>
        <v>335</v>
      </c>
      <c r="F8017">
        <f>MOD(D8017,'Peaker Keys'!$B$6)</f>
        <v>18</v>
      </c>
      <c r="G8017" t="str">
        <f>VLOOKUP(E8017,Clustering!$A$6:$B$370,2,FALSE)</f>
        <v>Winter Peak</v>
      </c>
      <c r="H8017">
        <f>IF('Peaker Keys'!$B$29&gt;0,MAX(0,MIN('Peaker Keys'!$B$10,B8017/'Peaker Keys'!$B$29)),0)</f>
        <v>0</v>
      </c>
      <c r="I8017">
        <f>MAX(0,MIN('Peaker Keys'!$B$10,C8017/'Peaker Keys'!$B$30))</f>
        <v>1.7009196107109766E-2</v>
      </c>
      <c r="J8017">
        <f>IF('Peaker Keys'!$B$31=1,H8017,I8017)</f>
        <v>0</v>
      </c>
    </row>
    <row r="8018" spans="1:10" x14ac:dyDescent="0.25">
      <c r="A8018">
        <v>8012</v>
      </c>
      <c r="B8018">
        <v>0</v>
      </c>
      <c r="C8018">
        <v>1587.7</v>
      </c>
      <c r="D8018">
        <f>MOD(A8018-1+'Peaker Keys'!$B$7,'Peaker Keys'!$B$5)</f>
        <v>8035</v>
      </c>
      <c r="E8018">
        <f>INT(D8018/'Peaker Keys'!$B$6)+1</f>
        <v>335</v>
      </c>
      <c r="F8018">
        <f>MOD(D8018,'Peaker Keys'!$B$6)</f>
        <v>19</v>
      </c>
      <c r="G8018" t="str">
        <f>VLOOKUP(E8018,Clustering!$A$6:$B$370,2,FALSE)</f>
        <v>Winter Peak</v>
      </c>
      <c r="H8018">
        <f>IF('Peaker Keys'!$B$29&gt;0,MAX(0,MIN('Peaker Keys'!$B$10,B8018/'Peaker Keys'!$B$29)),0)</f>
        <v>0</v>
      </c>
      <c r="I8018">
        <f>MAX(0,MIN('Peaker Keys'!$B$10,C8018/'Peaker Keys'!$B$30))</f>
        <v>1.3299926451247564E-2</v>
      </c>
      <c r="J8018">
        <f>IF('Peaker Keys'!$B$31=1,H8018,I8018)</f>
        <v>0</v>
      </c>
    </row>
    <row r="8019" spans="1:10" x14ac:dyDescent="0.25">
      <c r="A8019">
        <v>8013</v>
      </c>
      <c r="B8019">
        <v>0</v>
      </c>
      <c r="C8019">
        <v>876.8</v>
      </c>
      <c r="D8019">
        <f>MOD(A8019-1+'Peaker Keys'!$B$7,'Peaker Keys'!$B$5)</f>
        <v>8036</v>
      </c>
      <c r="E8019">
        <f>INT(D8019/'Peaker Keys'!$B$6)+1</f>
        <v>335</v>
      </c>
      <c r="F8019">
        <f>MOD(D8019,'Peaker Keys'!$B$6)</f>
        <v>20</v>
      </c>
      <c r="G8019" t="str">
        <f>VLOOKUP(E8019,Clustering!$A$6:$B$370,2,FALSE)</f>
        <v>Winter Peak</v>
      </c>
      <c r="H8019">
        <f>IF('Peaker Keys'!$B$29&gt;0,MAX(0,MIN('Peaker Keys'!$B$10,B8019/'Peaker Keys'!$B$29)),0)</f>
        <v>0</v>
      </c>
      <c r="I8019">
        <f>MAX(0,MIN('Peaker Keys'!$B$10,C8019/'Peaker Keys'!$B$30))</f>
        <v>7.3448230222673445E-3</v>
      </c>
      <c r="J8019">
        <f>IF('Peaker Keys'!$B$31=1,H8019,I8019)</f>
        <v>0</v>
      </c>
    </row>
    <row r="8020" spans="1:10" x14ac:dyDescent="0.25">
      <c r="A8020">
        <v>8014</v>
      </c>
      <c r="B8020">
        <v>0</v>
      </c>
      <c r="C8020">
        <v>420.3</v>
      </c>
      <c r="D8020">
        <f>MOD(A8020-1+'Peaker Keys'!$B$7,'Peaker Keys'!$B$5)</f>
        <v>8037</v>
      </c>
      <c r="E8020">
        <f>INT(D8020/'Peaker Keys'!$B$6)+1</f>
        <v>335</v>
      </c>
      <c r="F8020">
        <f>MOD(D8020,'Peaker Keys'!$B$6)</f>
        <v>21</v>
      </c>
      <c r="G8020" t="str">
        <f>VLOOKUP(E8020,Clustering!$A$6:$B$370,2,FALSE)</f>
        <v>Winter Peak</v>
      </c>
      <c r="H8020">
        <f>IF('Peaker Keys'!$B$29&gt;0,MAX(0,MIN('Peaker Keys'!$B$10,B8020/'Peaker Keys'!$B$29)),0)</f>
        <v>0</v>
      </c>
      <c r="I8020">
        <f>MAX(0,MIN('Peaker Keys'!$B$10,C8020/'Peaker Keys'!$B$30))</f>
        <v>3.5207905066822142E-3</v>
      </c>
      <c r="J8020">
        <f>IF('Peaker Keys'!$B$31=1,H8020,I8020)</f>
        <v>0</v>
      </c>
    </row>
    <row r="8021" spans="1:10" x14ac:dyDescent="0.25">
      <c r="A8021">
        <v>8015</v>
      </c>
      <c r="B8021">
        <v>0</v>
      </c>
      <c r="C8021">
        <v>388.5</v>
      </c>
      <c r="D8021">
        <f>MOD(A8021-1+'Peaker Keys'!$B$7,'Peaker Keys'!$B$5)</f>
        <v>8038</v>
      </c>
      <c r="E8021">
        <f>INT(D8021/'Peaker Keys'!$B$6)+1</f>
        <v>335</v>
      </c>
      <c r="F8021">
        <f>MOD(D8021,'Peaker Keys'!$B$6)</f>
        <v>22</v>
      </c>
      <c r="G8021" t="str">
        <f>VLOOKUP(E8021,Clustering!$A$6:$B$370,2,FALSE)</f>
        <v>Winter Peak</v>
      </c>
      <c r="H8021">
        <f>IF('Peaker Keys'!$B$29&gt;0,MAX(0,MIN('Peaker Keys'!$B$10,B8021/'Peaker Keys'!$B$29)),0)</f>
        <v>0</v>
      </c>
      <c r="I8021">
        <f>MAX(0,MIN('Peaker Keys'!$B$10,C8021/'Peaker Keys'!$B$30))</f>
        <v>3.2544066425078278E-3</v>
      </c>
      <c r="J8021">
        <f>IF('Peaker Keys'!$B$31=1,H8021,I8021)</f>
        <v>0</v>
      </c>
    </row>
    <row r="8022" spans="1:10" x14ac:dyDescent="0.25">
      <c r="A8022">
        <v>8016</v>
      </c>
      <c r="B8022">
        <v>0</v>
      </c>
      <c r="C8022">
        <v>388.5</v>
      </c>
      <c r="D8022">
        <f>MOD(A8022-1+'Peaker Keys'!$B$7,'Peaker Keys'!$B$5)</f>
        <v>8039</v>
      </c>
      <c r="E8022">
        <f>INT(D8022/'Peaker Keys'!$B$6)+1</f>
        <v>335</v>
      </c>
      <c r="F8022">
        <f>MOD(D8022,'Peaker Keys'!$B$6)</f>
        <v>23</v>
      </c>
      <c r="G8022" t="str">
        <f>VLOOKUP(E8022,Clustering!$A$6:$B$370,2,FALSE)</f>
        <v>Winter Peak</v>
      </c>
      <c r="H8022">
        <f>IF('Peaker Keys'!$B$29&gt;0,MAX(0,MIN('Peaker Keys'!$B$10,B8022/'Peaker Keys'!$B$29)),0)</f>
        <v>0</v>
      </c>
      <c r="I8022">
        <f>MAX(0,MIN('Peaker Keys'!$B$10,C8022/'Peaker Keys'!$B$30))</f>
        <v>3.2544066425078278E-3</v>
      </c>
      <c r="J8022">
        <f>IF('Peaker Keys'!$B$31=1,H8022,I8022)</f>
        <v>0</v>
      </c>
    </row>
    <row r="8023" spans="1:10" x14ac:dyDescent="0.25">
      <c r="A8023">
        <v>8017</v>
      </c>
      <c r="B8023">
        <v>0</v>
      </c>
      <c r="C8023">
        <v>333.4</v>
      </c>
      <c r="D8023">
        <f>MOD(A8023-1+'Peaker Keys'!$B$7,'Peaker Keys'!$B$5)</f>
        <v>8040</v>
      </c>
      <c r="E8023">
        <f>INT(D8023/'Peaker Keys'!$B$6)+1</f>
        <v>336</v>
      </c>
      <c r="F8023">
        <f>MOD(D8023,'Peaker Keys'!$B$6)</f>
        <v>0</v>
      </c>
      <c r="G8023" t="str">
        <f>VLOOKUP(E8023,Clustering!$A$6:$B$370,2,FALSE)</f>
        <v>Winter</v>
      </c>
      <c r="H8023">
        <f>IF('Peaker Keys'!$B$29&gt;0,MAX(0,MIN('Peaker Keys'!$B$10,B8023/'Peaker Keys'!$B$29)),0)</f>
        <v>0</v>
      </c>
      <c r="I8023">
        <f>MAX(0,MIN('Peaker Keys'!$B$10,C8023/'Peaker Keys'!$B$30))</f>
        <v>2.7928421482937187E-3</v>
      </c>
      <c r="J8023">
        <f>IF('Peaker Keys'!$B$31=1,H8023,I8023)</f>
        <v>0</v>
      </c>
    </row>
    <row r="8024" spans="1:10" x14ac:dyDescent="0.25">
      <c r="A8024">
        <v>8018</v>
      </c>
      <c r="B8024">
        <v>0</v>
      </c>
      <c r="C8024">
        <v>323.89999999999998</v>
      </c>
      <c r="D8024">
        <f>MOD(A8024-1+'Peaker Keys'!$B$7,'Peaker Keys'!$B$5)</f>
        <v>8041</v>
      </c>
      <c r="E8024">
        <f>INT(D8024/'Peaker Keys'!$B$6)+1</f>
        <v>336</v>
      </c>
      <c r="F8024">
        <f>MOD(D8024,'Peaker Keys'!$B$6)</f>
        <v>1</v>
      </c>
      <c r="G8024" t="str">
        <f>VLOOKUP(E8024,Clustering!$A$6:$B$370,2,FALSE)</f>
        <v>Winter</v>
      </c>
      <c r="H8024">
        <f>IF('Peaker Keys'!$B$29&gt;0,MAX(0,MIN('Peaker Keys'!$B$10,B8024/'Peaker Keys'!$B$29)),0)</f>
        <v>0</v>
      </c>
      <c r="I8024">
        <f>MAX(0,MIN('Peaker Keys'!$B$10,C8024/'Peaker Keys'!$B$30))</f>
        <v>2.7132620630843898E-3</v>
      </c>
      <c r="J8024">
        <f>IF('Peaker Keys'!$B$31=1,H8024,I8024)</f>
        <v>0</v>
      </c>
    </row>
    <row r="8025" spans="1:10" x14ac:dyDescent="0.25">
      <c r="A8025">
        <v>8019</v>
      </c>
      <c r="B8025">
        <v>0</v>
      </c>
      <c r="C8025">
        <v>323.89999999999998</v>
      </c>
      <c r="D8025">
        <f>MOD(A8025-1+'Peaker Keys'!$B$7,'Peaker Keys'!$B$5)</f>
        <v>8042</v>
      </c>
      <c r="E8025">
        <f>INT(D8025/'Peaker Keys'!$B$6)+1</f>
        <v>336</v>
      </c>
      <c r="F8025">
        <f>MOD(D8025,'Peaker Keys'!$B$6)</f>
        <v>2</v>
      </c>
      <c r="G8025" t="str">
        <f>VLOOKUP(E8025,Clustering!$A$6:$B$370,2,FALSE)</f>
        <v>Winter</v>
      </c>
      <c r="H8025">
        <f>IF('Peaker Keys'!$B$29&gt;0,MAX(0,MIN('Peaker Keys'!$B$10,B8025/'Peaker Keys'!$B$29)),0)</f>
        <v>0</v>
      </c>
      <c r="I8025">
        <f>MAX(0,MIN('Peaker Keys'!$B$10,C8025/'Peaker Keys'!$B$30))</f>
        <v>2.7132620630843898E-3</v>
      </c>
      <c r="J8025">
        <f>IF('Peaker Keys'!$B$31=1,H8025,I8025)</f>
        <v>0</v>
      </c>
    </row>
    <row r="8026" spans="1:10" x14ac:dyDescent="0.25">
      <c r="A8026">
        <v>8020</v>
      </c>
      <c r="B8026">
        <v>0</v>
      </c>
      <c r="C8026">
        <v>323.89999999999998</v>
      </c>
      <c r="D8026">
        <f>MOD(A8026-1+'Peaker Keys'!$B$7,'Peaker Keys'!$B$5)</f>
        <v>8043</v>
      </c>
      <c r="E8026">
        <f>INT(D8026/'Peaker Keys'!$B$6)+1</f>
        <v>336</v>
      </c>
      <c r="F8026">
        <f>MOD(D8026,'Peaker Keys'!$B$6)</f>
        <v>3</v>
      </c>
      <c r="G8026" t="str">
        <f>VLOOKUP(E8026,Clustering!$A$6:$B$370,2,FALSE)</f>
        <v>Winter</v>
      </c>
      <c r="H8026">
        <f>IF('Peaker Keys'!$B$29&gt;0,MAX(0,MIN('Peaker Keys'!$B$10,B8026/'Peaker Keys'!$B$29)),0)</f>
        <v>0</v>
      </c>
      <c r="I8026">
        <f>MAX(0,MIN('Peaker Keys'!$B$10,C8026/'Peaker Keys'!$B$30))</f>
        <v>2.7132620630843898E-3</v>
      </c>
      <c r="J8026">
        <f>IF('Peaker Keys'!$B$31=1,H8026,I8026)</f>
        <v>0</v>
      </c>
    </row>
    <row r="8027" spans="1:10" x14ac:dyDescent="0.25">
      <c r="A8027">
        <v>8021</v>
      </c>
      <c r="B8027">
        <v>0</v>
      </c>
      <c r="C8027">
        <v>323.89999999999998</v>
      </c>
      <c r="D8027">
        <f>MOD(A8027-1+'Peaker Keys'!$B$7,'Peaker Keys'!$B$5)</f>
        <v>8044</v>
      </c>
      <c r="E8027">
        <f>INT(D8027/'Peaker Keys'!$B$6)+1</f>
        <v>336</v>
      </c>
      <c r="F8027">
        <f>MOD(D8027,'Peaker Keys'!$B$6)</f>
        <v>4</v>
      </c>
      <c r="G8027" t="str">
        <f>VLOOKUP(E8027,Clustering!$A$6:$B$370,2,FALSE)</f>
        <v>Winter</v>
      </c>
      <c r="H8027">
        <f>IF('Peaker Keys'!$B$29&gt;0,MAX(0,MIN('Peaker Keys'!$B$10,B8027/'Peaker Keys'!$B$29)),0)</f>
        <v>0</v>
      </c>
      <c r="I8027">
        <f>MAX(0,MIN('Peaker Keys'!$B$10,C8027/'Peaker Keys'!$B$30))</f>
        <v>2.7132620630843898E-3</v>
      </c>
      <c r="J8027">
        <f>IF('Peaker Keys'!$B$31=1,H8027,I8027)</f>
        <v>0</v>
      </c>
    </row>
    <row r="8028" spans="1:10" x14ac:dyDescent="0.25">
      <c r="A8028">
        <v>8022</v>
      </c>
      <c r="B8028">
        <v>0</v>
      </c>
      <c r="C8028">
        <v>323.89999999999998</v>
      </c>
      <c r="D8028">
        <f>MOD(A8028-1+'Peaker Keys'!$B$7,'Peaker Keys'!$B$5)</f>
        <v>8045</v>
      </c>
      <c r="E8028">
        <f>INT(D8028/'Peaker Keys'!$B$6)+1</f>
        <v>336</v>
      </c>
      <c r="F8028">
        <f>MOD(D8028,'Peaker Keys'!$B$6)</f>
        <v>5</v>
      </c>
      <c r="G8028" t="str">
        <f>VLOOKUP(E8028,Clustering!$A$6:$B$370,2,FALSE)</f>
        <v>Winter</v>
      </c>
      <c r="H8028">
        <f>IF('Peaker Keys'!$B$29&gt;0,MAX(0,MIN('Peaker Keys'!$B$10,B8028/'Peaker Keys'!$B$29)),0)</f>
        <v>0</v>
      </c>
      <c r="I8028">
        <f>MAX(0,MIN('Peaker Keys'!$B$10,C8028/'Peaker Keys'!$B$30))</f>
        <v>2.7132620630843898E-3</v>
      </c>
      <c r="J8028">
        <f>IF('Peaker Keys'!$B$31=1,H8028,I8028)</f>
        <v>0</v>
      </c>
    </row>
    <row r="8029" spans="1:10" x14ac:dyDescent="0.25">
      <c r="A8029">
        <v>8023</v>
      </c>
      <c r="B8029">
        <v>0</v>
      </c>
      <c r="C8029">
        <v>510.7</v>
      </c>
      <c r="D8029">
        <f>MOD(A8029-1+'Peaker Keys'!$B$7,'Peaker Keys'!$B$5)</f>
        <v>8046</v>
      </c>
      <c r="E8029">
        <f>INT(D8029/'Peaker Keys'!$B$6)+1</f>
        <v>336</v>
      </c>
      <c r="F8029">
        <f>MOD(D8029,'Peaker Keys'!$B$6)</f>
        <v>6</v>
      </c>
      <c r="G8029" t="str">
        <f>VLOOKUP(E8029,Clustering!$A$6:$B$370,2,FALSE)</f>
        <v>Winter</v>
      </c>
      <c r="H8029">
        <f>IF('Peaker Keys'!$B$29&gt;0,MAX(0,MIN('Peaker Keys'!$B$10,B8029/'Peaker Keys'!$B$29)),0)</f>
        <v>0</v>
      </c>
      <c r="I8029">
        <f>MAX(0,MIN('Peaker Keys'!$B$10,C8029/'Peaker Keys'!$B$30))</f>
        <v>4.2780578438320407E-3</v>
      </c>
      <c r="J8029">
        <f>IF('Peaker Keys'!$B$31=1,H8029,I8029)</f>
        <v>0</v>
      </c>
    </row>
    <row r="8030" spans="1:10" x14ac:dyDescent="0.25">
      <c r="A8030">
        <v>8024</v>
      </c>
      <c r="B8030">
        <v>0</v>
      </c>
      <c r="C8030">
        <v>539.9</v>
      </c>
      <c r="D8030">
        <f>MOD(A8030-1+'Peaker Keys'!$B$7,'Peaker Keys'!$B$5)</f>
        <v>8047</v>
      </c>
      <c r="E8030">
        <f>INT(D8030/'Peaker Keys'!$B$6)+1</f>
        <v>336</v>
      </c>
      <c r="F8030">
        <f>MOD(D8030,'Peaker Keys'!$B$6)</f>
        <v>7</v>
      </c>
      <c r="G8030" t="str">
        <f>VLOOKUP(E8030,Clustering!$A$6:$B$370,2,FALSE)</f>
        <v>Winter</v>
      </c>
      <c r="H8030">
        <f>IF('Peaker Keys'!$B$29&gt;0,MAX(0,MIN('Peaker Keys'!$B$10,B8030/'Peaker Keys'!$B$29)),0)</f>
        <v>0</v>
      </c>
      <c r="I8030">
        <f>MAX(0,MIN('Peaker Keys'!$B$10,C8030/'Peaker Keys'!$B$30))</f>
        <v>4.5226618952122939E-3</v>
      </c>
      <c r="J8030">
        <f>IF('Peaker Keys'!$B$31=1,H8030,I8030)</f>
        <v>0</v>
      </c>
    </row>
    <row r="8031" spans="1:10" x14ac:dyDescent="0.25">
      <c r="A8031">
        <v>8025</v>
      </c>
      <c r="B8031">
        <v>0</v>
      </c>
      <c r="C8031">
        <v>323.89999999999998</v>
      </c>
      <c r="D8031">
        <f>MOD(A8031-1+'Peaker Keys'!$B$7,'Peaker Keys'!$B$5)</f>
        <v>8048</v>
      </c>
      <c r="E8031">
        <f>INT(D8031/'Peaker Keys'!$B$6)+1</f>
        <v>336</v>
      </c>
      <c r="F8031">
        <f>MOD(D8031,'Peaker Keys'!$B$6)</f>
        <v>8</v>
      </c>
      <c r="G8031" t="str">
        <f>VLOOKUP(E8031,Clustering!$A$6:$B$370,2,FALSE)</f>
        <v>Winter</v>
      </c>
      <c r="H8031">
        <f>IF('Peaker Keys'!$B$29&gt;0,MAX(0,MIN('Peaker Keys'!$B$10,B8031/'Peaker Keys'!$B$29)),0)</f>
        <v>0</v>
      </c>
      <c r="I8031">
        <f>MAX(0,MIN('Peaker Keys'!$B$10,C8031/'Peaker Keys'!$B$30))</f>
        <v>2.7132620630843898E-3</v>
      </c>
      <c r="J8031">
        <f>IF('Peaker Keys'!$B$31=1,H8031,I8031)</f>
        <v>0</v>
      </c>
    </row>
    <row r="8032" spans="1:10" x14ac:dyDescent="0.25">
      <c r="A8032">
        <v>8026</v>
      </c>
      <c r="B8032">
        <v>0</v>
      </c>
      <c r="C8032">
        <v>323.89999999999998</v>
      </c>
      <c r="D8032">
        <f>MOD(A8032-1+'Peaker Keys'!$B$7,'Peaker Keys'!$B$5)</f>
        <v>8049</v>
      </c>
      <c r="E8032">
        <f>INT(D8032/'Peaker Keys'!$B$6)+1</f>
        <v>336</v>
      </c>
      <c r="F8032">
        <f>MOD(D8032,'Peaker Keys'!$B$6)</f>
        <v>9</v>
      </c>
      <c r="G8032" t="str">
        <f>VLOOKUP(E8032,Clustering!$A$6:$B$370,2,FALSE)</f>
        <v>Winter</v>
      </c>
      <c r="H8032">
        <f>IF('Peaker Keys'!$B$29&gt;0,MAX(0,MIN('Peaker Keys'!$B$10,B8032/'Peaker Keys'!$B$29)),0)</f>
        <v>0</v>
      </c>
      <c r="I8032">
        <f>MAX(0,MIN('Peaker Keys'!$B$10,C8032/'Peaker Keys'!$B$30))</f>
        <v>2.7132620630843898E-3</v>
      </c>
      <c r="J8032">
        <f>IF('Peaker Keys'!$B$31=1,H8032,I8032)</f>
        <v>0</v>
      </c>
    </row>
    <row r="8033" spans="1:10" x14ac:dyDescent="0.25">
      <c r="A8033">
        <v>8027</v>
      </c>
      <c r="B8033">
        <v>0</v>
      </c>
      <c r="C8033">
        <v>323.89999999999998</v>
      </c>
      <c r="D8033">
        <f>MOD(A8033-1+'Peaker Keys'!$B$7,'Peaker Keys'!$B$5)</f>
        <v>8050</v>
      </c>
      <c r="E8033">
        <f>INT(D8033/'Peaker Keys'!$B$6)+1</f>
        <v>336</v>
      </c>
      <c r="F8033">
        <f>MOD(D8033,'Peaker Keys'!$B$6)</f>
        <v>10</v>
      </c>
      <c r="G8033" t="str">
        <f>VLOOKUP(E8033,Clustering!$A$6:$B$370,2,FALSE)</f>
        <v>Winter</v>
      </c>
      <c r="H8033">
        <f>IF('Peaker Keys'!$B$29&gt;0,MAX(0,MIN('Peaker Keys'!$B$10,B8033/'Peaker Keys'!$B$29)),0)</f>
        <v>0</v>
      </c>
      <c r="I8033">
        <f>MAX(0,MIN('Peaker Keys'!$B$10,C8033/'Peaker Keys'!$B$30))</f>
        <v>2.7132620630843898E-3</v>
      </c>
      <c r="J8033">
        <f>IF('Peaker Keys'!$B$31=1,H8033,I8033)</f>
        <v>0</v>
      </c>
    </row>
    <row r="8034" spans="1:10" x14ac:dyDescent="0.25">
      <c r="A8034">
        <v>8028</v>
      </c>
      <c r="B8034">
        <v>0</v>
      </c>
      <c r="C8034">
        <v>323.89999999999998</v>
      </c>
      <c r="D8034">
        <f>MOD(A8034-1+'Peaker Keys'!$B$7,'Peaker Keys'!$B$5)</f>
        <v>8051</v>
      </c>
      <c r="E8034">
        <f>INT(D8034/'Peaker Keys'!$B$6)+1</f>
        <v>336</v>
      </c>
      <c r="F8034">
        <f>MOD(D8034,'Peaker Keys'!$B$6)</f>
        <v>11</v>
      </c>
      <c r="G8034" t="str">
        <f>VLOOKUP(E8034,Clustering!$A$6:$B$370,2,FALSE)</f>
        <v>Winter</v>
      </c>
      <c r="H8034">
        <f>IF('Peaker Keys'!$B$29&gt;0,MAX(0,MIN('Peaker Keys'!$B$10,B8034/'Peaker Keys'!$B$29)),0)</f>
        <v>0</v>
      </c>
      <c r="I8034">
        <f>MAX(0,MIN('Peaker Keys'!$B$10,C8034/'Peaker Keys'!$B$30))</f>
        <v>2.7132620630843898E-3</v>
      </c>
      <c r="J8034">
        <f>IF('Peaker Keys'!$B$31=1,H8034,I8034)</f>
        <v>0</v>
      </c>
    </row>
    <row r="8035" spans="1:10" x14ac:dyDescent="0.25">
      <c r="A8035">
        <v>8029</v>
      </c>
      <c r="B8035">
        <v>0</v>
      </c>
      <c r="C8035">
        <v>323.89999999999998</v>
      </c>
      <c r="D8035">
        <f>MOD(A8035-1+'Peaker Keys'!$B$7,'Peaker Keys'!$B$5)</f>
        <v>8052</v>
      </c>
      <c r="E8035">
        <f>INT(D8035/'Peaker Keys'!$B$6)+1</f>
        <v>336</v>
      </c>
      <c r="F8035">
        <f>MOD(D8035,'Peaker Keys'!$B$6)</f>
        <v>12</v>
      </c>
      <c r="G8035" t="str">
        <f>VLOOKUP(E8035,Clustering!$A$6:$B$370,2,FALSE)</f>
        <v>Winter</v>
      </c>
      <c r="H8035">
        <f>IF('Peaker Keys'!$B$29&gt;0,MAX(0,MIN('Peaker Keys'!$B$10,B8035/'Peaker Keys'!$B$29)),0)</f>
        <v>0</v>
      </c>
      <c r="I8035">
        <f>MAX(0,MIN('Peaker Keys'!$B$10,C8035/'Peaker Keys'!$B$30))</f>
        <v>2.7132620630843898E-3</v>
      </c>
      <c r="J8035">
        <f>IF('Peaker Keys'!$B$31=1,H8035,I8035)</f>
        <v>0</v>
      </c>
    </row>
    <row r="8036" spans="1:10" x14ac:dyDescent="0.25">
      <c r="A8036">
        <v>8030</v>
      </c>
      <c r="B8036">
        <v>0</v>
      </c>
      <c r="C8036">
        <v>387.6</v>
      </c>
      <c r="D8036">
        <f>MOD(A8036-1+'Peaker Keys'!$B$7,'Peaker Keys'!$B$5)</f>
        <v>8053</v>
      </c>
      <c r="E8036">
        <f>INT(D8036/'Peaker Keys'!$B$6)+1</f>
        <v>336</v>
      </c>
      <c r="F8036">
        <f>MOD(D8036,'Peaker Keys'!$B$6)</f>
        <v>13</v>
      </c>
      <c r="G8036" t="str">
        <f>VLOOKUP(E8036,Clustering!$A$6:$B$370,2,FALSE)</f>
        <v>Winter</v>
      </c>
      <c r="H8036">
        <f>IF('Peaker Keys'!$B$29&gt;0,MAX(0,MIN('Peaker Keys'!$B$10,B8036/'Peaker Keys'!$B$29)),0)</f>
        <v>0</v>
      </c>
      <c r="I8036">
        <f>MAX(0,MIN('Peaker Keys'!$B$10,C8036/'Peaker Keys'!$B$30))</f>
        <v>3.2468674765406286E-3</v>
      </c>
      <c r="J8036">
        <f>IF('Peaker Keys'!$B$31=1,H8036,I8036)</f>
        <v>0</v>
      </c>
    </row>
    <row r="8037" spans="1:10" x14ac:dyDescent="0.25">
      <c r="A8037">
        <v>8031</v>
      </c>
      <c r="B8037">
        <v>0</v>
      </c>
      <c r="C8037">
        <v>387.6</v>
      </c>
      <c r="D8037">
        <f>MOD(A8037-1+'Peaker Keys'!$B$7,'Peaker Keys'!$B$5)</f>
        <v>8054</v>
      </c>
      <c r="E8037">
        <f>INT(D8037/'Peaker Keys'!$B$6)+1</f>
        <v>336</v>
      </c>
      <c r="F8037">
        <f>MOD(D8037,'Peaker Keys'!$B$6)</f>
        <v>14</v>
      </c>
      <c r="G8037" t="str">
        <f>VLOOKUP(E8037,Clustering!$A$6:$B$370,2,FALSE)</f>
        <v>Winter</v>
      </c>
      <c r="H8037">
        <f>IF('Peaker Keys'!$B$29&gt;0,MAX(0,MIN('Peaker Keys'!$B$10,B8037/'Peaker Keys'!$B$29)),0)</f>
        <v>0</v>
      </c>
      <c r="I8037">
        <f>MAX(0,MIN('Peaker Keys'!$B$10,C8037/'Peaker Keys'!$B$30))</f>
        <v>3.2468674765406286E-3</v>
      </c>
      <c r="J8037">
        <f>IF('Peaker Keys'!$B$31=1,H8037,I8037)</f>
        <v>0</v>
      </c>
    </row>
    <row r="8038" spans="1:10" x14ac:dyDescent="0.25">
      <c r="A8038">
        <v>8032</v>
      </c>
      <c r="B8038">
        <v>0</v>
      </c>
      <c r="C8038">
        <v>541.5</v>
      </c>
      <c r="D8038">
        <f>MOD(A8038-1+'Peaker Keys'!$B$7,'Peaker Keys'!$B$5)</f>
        <v>8055</v>
      </c>
      <c r="E8038">
        <f>INT(D8038/'Peaker Keys'!$B$6)+1</f>
        <v>336</v>
      </c>
      <c r="F8038">
        <f>MOD(D8038,'Peaker Keys'!$B$6)</f>
        <v>15</v>
      </c>
      <c r="G8038" t="str">
        <f>VLOOKUP(E8038,Clustering!$A$6:$B$370,2,FALSE)</f>
        <v>Winter</v>
      </c>
      <c r="H8038">
        <f>IF('Peaker Keys'!$B$29&gt;0,MAX(0,MIN('Peaker Keys'!$B$10,B8038/'Peaker Keys'!$B$29)),0)</f>
        <v>0</v>
      </c>
      <c r="I8038">
        <f>MAX(0,MIN('Peaker Keys'!$B$10,C8038/'Peaker Keys'!$B$30))</f>
        <v>4.5360648569317602E-3</v>
      </c>
      <c r="J8038">
        <f>IF('Peaker Keys'!$B$31=1,H8038,I8038)</f>
        <v>0</v>
      </c>
    </row>
    <row r="8039" spans="1:10" x14ac:dyDescent="0.25">
      <c r="A8039">
        <v>8033</v>
      </c>
      <c r="B8039">
        <v>0</v>
      </c>
      <c r="C8039">
        <v>541.5</v>
      </c>
      <c r="D8039">
        <f>MOD(A8039-1+'Peaker Keys'!$B$7,'Peaker Keys'!$B$5)</f>
        <v>8056</v>
      </c>
      <c r="E8039">
        <f>INT(D8039/'Peaker Keys'!$B$6)+1</f>
        <v>336</v>
      </c>
      <c r="F8039">
        <f>MOD(D8039,'Peaker Keys'!$B$6)</f>
        <v>16</v>
      </c>
      <c r="G8039" t="str">
        <f>VLOOKUP(E8039,Clustering!$A$6:$B$370,2,FALSE)</f>
        <v>Winter</v>
      </c>
      <c r="H8039">
        <f>IF('Peaker Keys'!$B$29&gt;0,MAX(0,MIN('Peaker Keys'!$B$10,B8039/'Peaker Keys'!$B$29)),0)</f>
        <v>0</v>
      </c>
      <c r="I8039">
        <f>MAX(0,MIN('Peaker Keys'!$B$10,C8039/'Peaker Keys'!$B$30))</f>
        <v>4.5360648569317602E-3</v>
      </c>
      <c r="J8039">
        <f>IF('Peaker Keys'!$B$31=1,H8039,I8039)</f>
        <v>0</v>
      </c>
    </row>
    <row r="8040" spans="1:10" x14ac:dyDescent="0.25">
      <c r="A8040">
        <v>8034</v>
      </c>
      <c r="B8040">
        <v>0</v>
      </c>
      <c r="C8040">
        <v>1648</v>
      </c>
      <c r="D8040">
        <f>MOD(A8040-1+'Peaker Keys'!$B$7,'Peaker Keys'!$B$5)</f>
        <v>8057</v>
      </c>
      <c r="E8040">
        <f>INT(D8040/'Peaker Keys'!$B$6)+1</f>
        <v>336</v>
      </c>
      <c r="F8040">
        <f>MOD(D8040,'Peaker Keys'!$B$6)</f>
        <v>17</v>
      </c>
      <c r="G8040" t="str">
        <f>VLOOKUP(E8040,Clustering!$A$6:$B$370,2,FALSE)</f>
        <v>Winter</v>
      </c>
      <c r="H8040">
        <f>IF('Peaker Keys'!$B$29&gt;0,MAX(0,MIN('Peaker Keys'!$B$10,B8040/'Peaker Keys'!$B$29)),0)</f>
        <v>0</v>
      </c>
      <c r="I8040">
        <f>MAX(0,MIN('Peaker Keys'!$B$10,C8040/'Peaker Keys'!$B$30))</f>
        <v>1.3805050571049938E-2</v>
      </c>
      <c r="J8040">
        <f>IF('Peaker Keys'!$B$31=1,H8040,I8040)</f>
        <v>0</v>
      </c>
    </row>
    <row r="8041" spans="1:10" x14ac:dyDescent="0.25">
      <c r="A8041">
        <v>8035</v>
      </c>
      <c r="B8041">
        <v>0</v>
      </c>
      <c r="C8041">
        <v>1648</v>
      </c>
      <c r="D8041">
        <f>MOD(A8041-1+'Peaker Keys'!$B$7,'Peaker Keys'!$B$5)</f>
        <v>8058</v>
      </c>
      <c r="E8041">
        <f>INT(D8041/'Peaker Keys'!$B$6)+1</f>
        <v>336</v>
      </c>
      <c r="F8041">
        <f>MOD(D8041,'Peaker Keys'!$B$6)</f>
        <v>18</v>
      </c>
      <c r="G8041" t="str">
        <f>VLOOKUP(E8041,Clustering!$A$6:$B$370,2,FALSE)</f>
        <v>Winter</v>
      </c>
      <c r="H8041">
        <f>IF('Peaker Keys'!$B$29&gt;0,MAX(0,MIN('Peaker Keys'!$B$10,B8041/'Peaker Keys'!$B$29)),0)</f>
        <v>0</v>
      </c>
      <c r="I8041">
        <f>MAX(0,MIN('Peaker Keys'!$B$10,C8041/'Peaker Keys'!$B$30))</f>
        <v>1.3805050571049938E-2</v>
      </c>
      <c r="J8041">
        <f>IF('Peaker Keys'!$B$31=1,H8041,I8041)</f>
        <v>0</v>
      </c>
    </row>
    <row r="8042" spans="1:10" x14ac:dyDescent="0.25">
      <c r="A8042">
        <v>8036</v>
      </c>
      <c r="B8042">
        <v>0</v>
      </c>
      <c r="C8042">
        <v>775.2</v>
      </c>
      <c r="D8042">
        <f>MOD(A8042-1+'Peaker Keys'!$B$7,'Peaker Keys'!$B$5)</f>
        <v>8059</v>
      </c>
      <c r="E8042">
        <f>INT(D8042/'Peaker Keys'!$B$6)+1</f>
        <v>336</v>
      </c>
      <c r="F8042">
        <f>MOD(D8042,'Peaker Keys'!$B$6)</f>
        <v>19</v>
      </c>
      <c r="G8042" t="str">
        <f>VLOOKUP(E8042,Clustering!$A$6:$B$370,2,FALSE)</f>
        <v>Winter</v>
      </c>
      <c r="H8042">
        <f>IF('Peaker Keys'!$B$29&gt;0,MAX(0,MIN('Peaker Keys'!$B$10,B8042/'Peaker Keys'!$B$29)),0)</f>
        <v>0</v>
      </c>
      <c r="I8042">
        <f>MAX(0,MIN('Peaker Keys'!$B$10,C8042/'Peaker Keys'!$B$30))</f>
        <v>6.4937349530812573E-3</v>
      </c>
      <c r="J8042">
        <f>IF('Peaker Keys'!$B$31=1,H8042,I8042)</f>
        <v>0</v>
      </c>
    </row>
    <row r="8043" spans="1:10" x14ac:dyDescent="0.25">
      <c r="A8043">
        <v>8037</v>
      </c>
      <c r="B8043">
        <v>0</v>
      </c>
      <c r="C8043">
        <v>541.5</v>
      </c>
      <c r="D8043">
        <f>MOD(A8043-1+'Peaker Keys'!$B$7,'Peaker Keys'!$B$5)</f>
        <v>8060</v>
      </c>
      <c r="E8043">
        <f>INT(D8043/'Peaker Keys'!$B$6)+1</f>
        <v>336</v>
      </c>
      <c r="F8043">
        <f>MOD(D8043,'Peaker Keys'!$B$6)</f>
        <v>20</v>
      </c>
      <c r="G8043" t="str">
        <f>VLOOKUP(E8043,Clustering!$A$6:$B$370,2,FALSE)</f>
        <v>Winter</v>
      </c>
      <c r="H8043">
        <f>IF('Peaker Keys'!$B$29&gt;0,MAX(0,MIN('Peaker Keys'!$B$10,B8043/'Peaker Keys'!$B$29)),0)</f>
        <v>0</v>
      </c>
      <c r="I8043">
        <f>MAX(0,MIN('Peaker Keys'!$B$10,C8043/'Peaker Keys'!$B$30))</f>
        <v>4.5360648569317602E-3</v>
      </c>
      <c r="J8043">
        <f>IF('Peaker Keys'!$B$31=1,H8043,I8043)</f>
        <v>0</v>
      </c>
    </row>
    <row r="8044" spans="1:10" x14ac:dyDescent="0.25">
      <c r="A8044">
        <v>8038</v>
      </c>
      <c r="B8044">
        <v>0</v>
      </c>
      <c r="C8044">
        <v>541.5</v>
      </c>
      <c r="D8044">
        <f>MOD(A8044-1+'Peaker Keys'!$B$7,'Peaker Keys'!$B$5)</f>
        <v>8061</v>
      </c>
      <c r="E8044">
        <f>INT(D8044/'Peaker Keys'!$B$6)+1</f>
        <v>336</v>
      </c>
      <c r="F8044">
        <f>MOD(D8044,'Peaker Keys'!$B$6)</f>
        <v>21</v>
      </c>
      <c r="G8044" t="str">
        <f>VLOOKUP(E8044,Clustering!$A$6:$B$370,2,FALSE)</f>
        <v>Winter</v>
      </c>
      <c r="H8044">
        <f>IF('Peaker Keys'!$B$29&gt;0,MAX(0,MIN('Peaker Keys'!$B$10,B8044/'Peaker Keys'!$B$29)),0)</f>
        <v>0</v>
      </c>
      <c r="I8044">
        <f>MAX(0,MIN('Peaker Keys'!$B$10,C8044/'Peaker Keys'!$B$30))</f>
        <v>4.5360648569317602E-3</v>
      </c>
      <c r="J8044">
        <f>IF('Peaker Keys'!$B$31=1,H8044,I8044)</f>
        <v>0</v>
      </c>
    </row>
    <row r="8045" spans="1:10" x14ac:dyDescent="0.25">
      <c r="A8045">
        <v>8039</v>
      </c>
      <c r="B8045">
        <v>0</v>
      </c>
      <c r="C8045">
        <v>502.2</v>
      </c>
      <c r="D8045">
        <f>MOD(A8045-1+'Peaker Keys'!$B$7,'Peaker Keys'!$B$5)</f>
        <v>8062</v>
      </c>
      <c r="E8045">
        <f>INT(D8045/'Peaker Keys'!$B$6)+1</f>
        <v>336</v>
      </c>
      <c r="F8045">
        <f>MOD(D8045,'Peaker Keys'!$B$6)</f>
        <v>22</v>
      </c>
      <c r="G8045" t="str">
        <f>VLOOKUP(E8045,Clustering!$A$6:$B$370,2,FALSE)</f>
        <v>Winter</v>
      </c>
      <c r="H8045">
        <f>IF('Peaker Keys'!$B$29&gt;0,MAX(0,MIN('Peaker Keys'!$B$10,B8045/'Peaker Keys'!$B$29)),0)</f>
        <v>0</v>
      </c>
      <c r="I8045">
        <f>MAX(0,MIN('Peaker Keys'!$B$10,C8045/'Peaker Keys'!$B$30))</f>
        <v>4.206854609697378E-3</v>
      </c>
      <c r="J8045">
        <f>IF('Peaker Keys'!$B$31=1,H8045,I8045)</f>
        <v>0</v>
      </c>
    </row>
    <row r="8046" spans="1:10" x14ac:dyDescent="0.25">
      <c r="A8046">
        <v>8040</v>
      </c>
      <c r="B8046">
        <v>0</v>
      </c>
      <c r="C8046">
        <v>159.1</v>
      </c>
      <c r="D8046">
        <f>MOD(A8046-1+'Peaker Keys'!$B$7,'Peaker Keys'!$B$5)</f>
        <v>8063</v>
      </c>
      <c r="E8046">
        <f>INT(D8046/'Peaker Keys'!$B$6)+1</f>
        <v>336</v>
      </c>
      <c r="F8046">
        <f>MOD(D8046,'Peaker Keys'!$B$6)</f>
        <v>23</v>
      </c>
      <c r="G8046" t="str">
        <f>VLOOKUP(E8046,Clustering!$A$6:$B$370,2,FALSE)</f>
        <v>Winter</v>
      </c>
      <c r="H8046">
        <f>IF('Peaker Keys'!$B$29&gt;0,MAX(0,MIN('Peaker Keys'!$B$10,B8046/'Peaker Keys'!$B$29)),0)</f>
        <v>0</v>
      </c>
      <c r="I8046">
        <f>MAX(0,MIN('Peaker Keys'!$B$10,C8046/'Peaker Keys'!$B$30))</f>
        <v>1.3327570059793962E-3</v>
      </c>
      <c r="J8046">
        <f>IF('Peaker Keys'!$B$31=1,H8046,I8046)</f>
        <v>0</v>
      </c>
    </row>
    <row r="8047" spans="1:10" x14ac:dyDescent="0.25">
      <c r="A8047">
        <v>8041</v>
      </c>
      <c r="B8047">
        <v>0</v>
      </c>
      <c r="C8047">
        <v>159.1</v>
      </c>
      <c r="D8047">
        <f>MOD(A8047-1+'Peaker Keys'!$B$7,'Peaker Keys'!$B$5)</f>
        <v>8064</v>
      </c>
      <c r="E8047">
        <f>INT(D8047/'Peaker Keys'!$B$6)+1</f>
        <v>337</v>
      </c>
      <c r="F8047">
        <f>MOD(D8047,'Peaker Keys'!$B$6)</f>
        <v>0</v>
      </c>
      <c r="G8047" t="str">
        <f>VLOOKUP(E8047,Clustering!$A$6:$B$370,2,FALSE)</f>
        <v>Winter Peak</v>
      </c>
      <c r="H8047">
        <f>IF('Peaker Keys'!$B$29&gt;0,MAX(0,MIN('Peaker Keys'!$B$10,B8047/'Peaker Keys'!$B$29)),0)</f>
        <v>0</v>
      </c>
      <c r="I8047">
        <f>MAX(0,MIN('Peaker Keys'!$B$10,C8047/'Peaker Keys'!$B$30))</f>
        <v>1.3327570059793962E-3</v>
      </c>
      <c r="J8047">
        <f>IF('Peaker Keys'!$B$31=1,H8047,I8047)</f>
        <v>0</v>
      </c>
    </row>
    <row r="8048" spans="1:10" x14ac:dyDescent="0.25">
      <c r="A8048">
        <v>8042</v>
      </c>
      <c r="B8048">
        <v>0</v>
      </c>
      <c r="C8048">
        <v>99.9</v>
      </c>
      <c r="D8048">
        <f>MOD(A8048-1+'Peaker Keys'!$B$7,'Peaker Keys'!$B$5)</f>
        <v>8065</v>
      </c>
      <c r="E8048">
        <f>INT(D8048/'Peaker Keys'!$B$6)+1</f>
        <v>337</v>
      </c>
      <c r="F8048">
        <f>MOD(D8048,'Peaker Keys'!$B$6)</f>
        <v>1</v>
      </c>
      <c r="G8048" t="str">
        <f>VLOOKUP(E8048,Clustering!$A$6:$B$370,2,FALSE)</f>
        <v>Winter Peak</v>
      </c>
      <c r="H8048">
        <f>IF('Peaker Keys'!$B$29&gt;0,MAX(0,MIN('Peaker Keys'!$B$10,B8048/'Peaker Keys'!$B$29)),0)</f>
        <v>0</v>
      </c>
      <c r="I8048">
        <f>MAX(0,MIN('Peaker Keys'!$B$10,C8048/'Peaker Keys'!$B$30))</f>
        <v>8.3684742235915583E-4</v>
      </c>
      <c r="J8048">
        <f>IF('Peaker Keys'!$B$31=1,H8048,I8048)</f>
        <v>0</v>
      </c>
    </row>
    <row r="8049" spans="1:10" x14ac:dyDescent="0.25">
      <c r="A8049">
        <v>8043</v>
      </c>
      <c r="B8049">
        <v>0</v>
      </c>
      <c r="C8049">
        <v>95.5</v>
      </c>
      <c r="D8049">
        <f>MOD(A8049-1+'Peaker Keys'!$B$7,'Peaker Keys'!$B$5)</f>
        <v>8066</v>
      </c>
      <c r="E8049">
        <f>INT(D8049/'Peaker Keys'!$B$6)+1</f>
        <v>337</v>
      </c>
      <c r="F8049">
        <f>MOD(D8049,'Peaker Keys'!$B$6)</f>
        <v>2</v>
      </c>
      <c r="G8049" t="str">
        <f>VLOOKUP(E8049,Clustering!$A$6:$B$370,2,FALSE)</f>
        <v>Winter Peak</v>
      </c>
      <c r="H8049">
        <f>IF('Peaker Keys'!$B$29&gt;0,MAX(0,MIN('Peaker Keys'!$B$10,B8049/'Peaker Keys'!$B$29)),0)</f>
        <v>0</v>
      </c>
      <c r="I8049">
        <f>MAX(0,MIN('Peaker Keys'!$B$10,C8049/'Peaker Keys'!$B$30))</f>
        <v>7.9998927763062441E-4</v>
      </c>
      <c r="J8049">
        <f>IF('Peaker Keys'!$B$31=1,H8049,I8049)</f>
        <v>0</v>
      </c>
    </row>
    <row r="8050" spans="1:10" x14ac:dyDescent="0.25">
      <c r="A8050">
        <v>8044</v>
      </c>
      <c r="B8050">
        <v>0</v>
      </c>
      <c r="C8050">
        <v>95.5</v>
      </c>
      <c r="D8050">
        <f>MOD(A8050-1+'Peaker Keys'!$B$7,'Peaker Keys'!$B$5)</f>
        <v>8067</v>
      </c>
      <c r="E8050">
        <f>INT(D8050/'Peaker Keys'!$B$6)+1</f>
        <v>337</v>
      </c>
      <c r="F8050">
        <f>MOD(D8050,'Peaker Keys'!$B$6)</f>
        <v>3</v>
      </c>
      <c r="G8050" t="str">
        <f>VLOOKUP(E8050,Clustering!$A$6:$B$370,2,FALSE)</f>
        <v>Winter Peak</v>
      </c>
      <c r="H8050">
        <f>IF('Peaker Keys'!$B$29&gt;0,MAX(0,MIN('Peaker Keys'!$B$10,B8050/'Peaker Keys'!$B$29)),0)</f>
        <v>0</v>
      </c>
      <c r="I8050">
        <f>MAX(0,MIN('Peaker Keys'!$B$10,C8050/'Peaker Keys'!$B$30))</f>
        <v>7.9998927763062441E-4</v>
      </c>
      <c r="J8050">
        <f>IF('Peaker Keys'!$B$31=1,H8050,I8050)</f>
        <v>0</v>
      </c>
    </row>
    <row r="8051" spans="1:10" x14ac:dyDescent="0.25">
      <c r="A8051">
        <v>8045</v>
      </c>
      <c r="B8051">
        <v>0</v>
      </c>
      <c r="C8051">
        <v>95.5</v>
      </c>
      <c r="D8051">
        <f>MOD(A8051-1+'Peaker Keys'!$B$7,'Peaker Keys'!$B$5)</f>
        <v>8068</v>
      </c>
      <c r="E8051">
        <f>INT(D8051/'Peaker Keys'!$B$6)+1</f>
        <v>337</v>
      </c>
      <c r="F8051">
        <f>MOD(D8051,'Peaker Keys'!$B$6)</f>
        <v>4</v>
      </c>
      <c r="G8051" t="str">
        <f>VLOOKUP(E8051,Clustering!$A$6:$B$370,2,FALSE)</f>
        <v>Winter Peak</v>
      </c>
      <c r="H8051">
        <f>IF('Peaker Keys'!$B$29&gt;0,MAX(0,MIN('Peaker Keys'!$B$10,B8051/'Peaker Keys'!$B$29)),0)</f>
        <v>0</v>
      </c>
      <c r="I8051">
        <f>MAX(0,MIN('Peaker Keys'!$B$10,C8051/'Peaker Keys'!$B$30))</f>
        <v>7.9998927763062441E-4</v>
      </c>
      <c r="J8051">
        <f>IF('Peaker Keys'!$B$31=1,H8051,I8051)</f>
        <v>0</v>
      </c>
    </row>
    <row r="8052" spans="1:10" x14ac:dyDescent="0.25">
      <c r="A8052">
        <v>8046</v>
      </c>
      <c r="B8052">
        <v>0</v>
      </c>
      <c r="C8052">
        <v>95.5</v>
      </c>
      <c r="D8052">
        <f>MOD(A8052-1+'Peaker Keys'!$B$7,'Peaker Keys'!$B$5)</f>
        <v>8069</v>
      </c>
      <c r="E8052">
        <f>INT(D8052/'Peaker Keys'!$B$6)+1</f>
        <v>337</v>
      </c>
      <c r="F8052">
        <f>MOD(D8052,'Peaker Keys'!$B$6)</f>
        <v>5</v>
      </c>
      <c r="G8052" t="str">
        <f>VLOOKUP(E8052,Clustering!$A$6:$B$370,2,FALSE)</f>
        <v>Winter Peak</v>
      </c>
      <c r="H8052">
        <f>IF('Peaker Keys'!$B$29&gt;0,MAX(0,MIN('Peaker Keys'!$B$10,B8052/'Peaker Keys'!$B$29)),0)</f>
        <v>0</v>
      </c>
      <c r="I8052">
        <f>MAX(0,MIN('Peaker Keys'!$B$10,C8052/'Peaker Keys'!$B$30))</f>
        <v>7.9998927763062441E-4</v>
      </c>
      <c r="J8052">
        <f>IF('Peaker Keys'!$B$31=1,H8052,I8052)</f>
        <v>0</v>
      </c>
    </row>
    <row r="8053" spans="1:10" x14ac:dyDescent="0.25">
      <c r="A8053">
        <v>8047</v>
      </c>
      <c r="B8053">
        <v>0</v>
      </c>
      <c r="C8053">
        <v>95.5</v>
      </c>
      <c r="D8053">
        <f>MOD(A8053-1+'Peaker Keys'!$B$7,'Peaker Keys'!$B$5)</f>
        <v>8070</v>
      </c>
      <c r="E8053">
        <f>INT(D8053/'Peaker Keys'!$B$6)+1</f>
        <v>337</v>
      </c>
      <c r="F8053">
        <f>MOD(D8053,'Peaker Keys'!$B$6)</f>
        <v>6</v>
      </c>
      <c r="G8053" t="str">
        <f>VLOOKUP(E8053,Clustering!$A$6:$B$370,2,FALSE)</f>
        <v>Winter Peak</v>
      </c>
      <c r="H8053">
        <f>IF('Peaker Keys'!$B$29&gt;0,MAX(0,MIN('Peaker Keys'!$B$10,B8053/'Peaker Keys'!$B$29)),0)</f>
        <v>0</v>
      </c>
      <c r="I8053">
        <f>MAX(0,MIN('Peaker Keys'!$B$10,C8053/'Peaker Keys'!$B$30))</f>
        <v>7.9998927763062441E-4</v>
      </c>
      <c r="J8053">
        <f>IF('Peaker Keys'!$B$31=1,H8053,I8053)</f>
        <v>0</v>
      </c>
    </row>
    <row r="8054" spans="1:10" x14ac:dyDescent="0.25">
      <c r="A8054">
        <v>8048</v>
      </c>
      <c r="B8054">
        <v>0</v>
      </c>
      <c r="C8054">
        <v>95.5</v>
      </c>
      <c r="D8054">
        <f>MOD(A8054-1+'Peaker Keys'!$B$7,'Peaker Keys'!$B$5)</f>
        <v>8071</v>
      </c>
      <c r="E8054">
        <f>INT(D8054/'Peaker Keys'!$B$6)+1</f>
        <v>337</v>
      </c>
      <c r="F8054">
        <f>MOD(D8054,'Peaker Keys'!$B$6)</f>
        <v>7</v>
      </c>
      <c r="G8054" t="str">
        <f>VLOOKUP(E8054,Clustering!$A$6:$B$370,2,FALSE)</f>
        <v>Winter Peak</v>
      </c>
      <c r="H8054">
        <f>IF('Peaker Keys'!$B$29&gt;0,MAX(0,MIN('Peaker Keys'!$B$10,B8054/'Peaker Keys'!$B$29)),0)</f>
        <v>0</v>
      </c>
      <c r="I8054">
        <f>MAX(0,MIN('Peaker Keys'!$B$10,C8054/'Peaker Keys'!$B$30))</f>
        <v>7.9998927763062441E-4</v>
      </c>
      <c r="J8054">
        <f>IF('Peaker Keys'!$B$31=1,H8054,I8054)</f>
        <v>0</v>
      </c>
    </row>
    <row r="8055" spans="1:10" x14ac:dyDescent="0.25">
      <c r="A8055">
        <v>8049</v>
      </c>
      <c r="B8055">
        <v>0</v>
      </c>
      <c r="C8055">
        <v>95.5</v>
      </c>
      <c r="D8055">
        <f>MOD(A8055-1+'Peaker Keys'!$B$7,'Peaker Keys'!$B$5)</f>
        <v>8072</v>
      </c>
      <c r="E8055">
        <f>INT(D8055/'Peaker Keys'!$B$6)+1</f>
        <v>337</v>
      </c>
      <c r="F8055">
        <f>MOD(D8055,'Peaker Keys'!$B$6)</f>
        <v>8</v>
      </c>
      <c r="G8055" t="str">
        <f>VLOOKUP(E8055,Clustering!$A$6:$B$370,2,FALSE)</f>
        <v>Winter Peak</v>
      </c>
      <c r="H8055">
        <f>IF('Peaker Keys'!$B$29&gt;0,MAX(0,MIN('Peaker Keys'!$B$10,B8055/'Peaker Keys'!$B$29)),0)</f>
        <v>0</v>
      </c>
      <c r="I8055">
        <f>MAX(0,MIN('Peaker Keys'!$B$10,C8055/'Peaker Keys'!$B$30))</f>
        <v>7.9998927763062441E-4</v>
      </c>
      <c r="J8055">
        <f>IF('Peaker Keys'!$B$31=1,H8055,I8055)</f>
        <v>0</v>
      </c>
    </row>
    <row r="8056" spans="1:10" x14ac:dyDescent="0.25">
      <c r="A8056">
        <v>8050</v>
      </c>
      <c r="B8056">
        <v>0</v>
      </c>
      <c r="C8056">
        <v>100.2</v>
      </c>
      <c r="D8056">
        <f>MOD(A8056-1+'Peaker Keys'!$B$7,'Peaker Keys'!$B$5)</f>
        <v>8073</v>
      </c>
      <c r="E8056">
        <f>INT(D8056/'Peaker Keys'!$B$6)+1</f>
        <v>337</v>
      </c>
      <c r="F8056">
        <f>MOD(D8056,'Peaker Keys'!$B$6)</f>
        <v>9</v>
      </c>
      <c r="G8056" t="str">
        <f>VLOOKUP(E8056,Clustering!$A$6:$B$370,2,FALSE)</f>
        <v>Winter Peak</v>
      </c>
      <c r="H8056">
        <f>IF('Peaker Keys'!$B$29&gt;0,MAX(0,MIN('Peaker Keys'!$B$10,B8056/'Peaker Keys'!$B$29)),0)</f>
        <v>0</v>
      </c>
      <c r="I8056">
        <f>MAX(0,MIN('Peaker Keys'!$B$10,C8056/'Peaker Keys'!$B$30))</f>
        <v>8.393604776815557E-4</v>
      </c>
      <c r="J8056">
        <f>IF('Peaker Keys'!$B$31=1,H8056,I8056)</f>
        <v>0</v>
      </c>
    </row>
    <row r="8057" spans="1:10" x14ac:dyDescent="0.25">
      <c r="A8057">
        <v>8051</v>
      </c>
      <c r="B8057">
        <v>0</v>
      </c>
      <c r="C8057">
        <v>159.1</v>
      </c>
      <c r="D8057">
        <f>MOD(A8057-1+'Peaker Keys'!$B$7,'Peaker Keys'!$B$5)</f>
        <v>8074</v>
      </c>
      <c r="E8057">
        <f>INT(D8057/'Peaker Keys'!$B$6)+1</f>
        <v>337</v>
      </c>
      <c r="F8057">
        <f>MOD(D8057,'Peaker Keys'!$B$6)</f>
        <v>10</v>
      </c>
      <c r="G8057" t="str">
        <f>VLOOKUP(E8057,Clustering!$A$6:$B$370,2,FALSE)</f>
        <v>Winter Peak</v>
      </c>
      <c r="H8057">
        <f>IF('Peaker Keys'!$B$29&gt;0,MAX(0,MIN('Peaker Keys'!$B$10,B8057/'Peaker Keys'!$B$29)),0)</f>
        <v>0</v>
      </c>
      <c r="I8057">
        <f>MAX(0,MIN('Peaker Keys'!$B$10,C8057/'Peaker Keys'!$B$30))</f>
        <v>1.3327570059793962E-3</v>
      </c>
      <c r="J8057">
        <f>IF('Peaker Keys'!$B$31=1,H8057,I8057)</f>
        <v>0</v>
      </c>
    </row>
    <row r="8058" spans="1:10" x14ac:dyDescent="0.25">
      <c r="A8058">
        <v>8052</v>
      </c>
      <c r="B8058">
        <v>0</v>
      </c>
      <c r="C8058">
        <v>159.1</v>
      </c>
      <c r="D8058">
        <f>MOD(A8058-1+'Peaker Keys'!$B$7,'Peaker Keys'!$B$5)</f>
        <v>8075</v>
      </c>
      <c r="E8058">
        <f>INT(D8058/'Peaker Keys'!$B$6)+1</f>
        <v>337</v>
      </c>
      <c r="F8058">
        <f>MOD(D8058,'Peaker Keys'!$B$6)</f>
        <v>11</v>
      </c>
      <c r="G8058" t="str">
        <f>VLOOKUP(E8058,Clustering!$A$6:$B$370,2,FALSE)</f>
        <v>Winter Peak</v>
      </c>
      <c r="H8058">
        <f>IF('Peaker Keys'!$B$29&gt;0,MAX(0,MIN('Peaker Keys'!$B$10,B8058/'Peaker Keys'!$B$29)),0)</f>
        <v>0</v>
      </c>
      <c r="I8058">
        <f>MAX(0,MIN('Peaker Keys'!$B$10,C8058/'Peaker Keys'!$B$30))</f>
        <v>1.3327570059793962E-3</v>
      </c>
      <c r="J8058">
        <f>IF('Peaker Keys'!$B$31=1,H8058,I8058)</f>
        <v>0</v>
      </c>
    </row>
    <row r="8059" spans="1:10" x14ac:dyDescent="0.25">
      <c r="A8059">
        <v>8053</v>
      </c>
      <c r="B8059">
        <v>0</v>
      </c>
      <c r="C8059">
        <v>159.1</v>
      </c>
      <c r="D8059">
        <f>MOD(A8059-1+'Peaker Keys'!$B$7,'Peaker Keys'!$B$5)</f>
        <v>8076</v>
      </c>
      <c r="E8059">
        <f>INT(D8059/'Peaker Keys'!$B$6)+1</f>
        <v>337</v>
      </c>
      <c r="F8059">
        <f>MOD(D8059,'Peaker Keys'!$B$6)</f>
        <v>12</v>
      </c>
      <c r="G8059" t="str">
        <f>VLOOKUP(E8059,Clustering!$A$6:$B$370,2,FALSE)</f>
        <v>Winter Peak</v>
      </c>
      <c r="H8059">
        <f>IF('Peaker Keys'!$B$29&gt;0,MAX(0,MIN('Peaker Keys'!$B$10,B8059/'Peaker Keys'!$B$29)),0)</f>
        <v>0</v>
      </c>
      <c r="I8059">
        <f>MAX(0,MIN('Peaker Keys'!$B$10,C8059/'Peaker Keys'!$B$30))</f>
        <v>1.3327570059793962E-3</v>
      </c>
      <c r="J8059">
        <f>IF('Peaker Keys'!$B$31=1,H8059,I8059)</f>
        <v>0</v>
      </c>
    </row>
    <row r="8060" spans="1:10" x14ac:dyDescent="0.25">
      <c r="A8060">
        <v>8054</v>
      </c>
      <c r="B8060">
        <v>0</v>
      </c>
      <c r="C8060">
        <v>159.1</v>
      </c>
      <c r="D8060">
        <f>MOD(A8060-1+'Peaker Keys'!$B$7,'Peaker Keys'!$B$5)</f>
        <v>8077</v>
      </c>
      <c r="E8060">
        <f>INT(D8060/'Peaker Keys'!$B$6)+1</f>
        <v>337</v>
      </c>
      <c r="F8060">
        <f>MOD(D8060,'Peaker Keys'!$B$6)</f>
        <v>13</v>
      </c>
      <c r="G8060" t="str">
        <f>VLOOKUP(E8060,Clustering!$A$6:$B$370,2,FALSE)</f>
        <v>Winter Peak</v>
      </c>
      <c r="H8060">
        <f>IF('Peaker Keys'!$B$29&gt;0,MAX(0,MIN('Peaker Keys'!$B$10,B8060/'Peaker Keys'!$B$29)),0)</f>
        <v>0</v>
      </c>
      <c r="I8060">
        <f>MAX(0,MIN('Peaker Keys'!$B$10,C8060/'Peaker Keys'!$B$30))</f>
        <v>1.3327570059793962E-3</v>
      </c>
      <c r="J8060">
        <f>IF('Peaker Keys'!$B$31=1,H8060,I8060)</f>
        <v>0</v>
      </c>
    </row>
    <row r="8061" spans="1:10" x14ac:dyDescent="0.25">
      <c r="A8061">
        <v>8055</v>
      </c>
      <c r="B8061">
        <v>0</v>
      </c>
      <c r="C8061">
        <v>159.1</v>
      </c>
      <c r="D8061">
        <f>MOD(A8061-1+'Peaker Keys'!$B$7,'Peaker Keys'!$B$5)</f>
        <v>8078</v>
      </c>
      <c r="E8061">
        <f>INT(D8061/'Peaker Keys'!$B$6)+1</f>
        <v>337</v>
      </c>
      <c r="F8061">
        <f>MOD(D8061,'Peaker Keys'!$B$6)</f>
        <v>14</v>
      </c>
      <c r="G8061" t="str">
        <f>VLOOKUP(E8061,Clustering!$A$6:$B$370,2,FALSE)</f>
        <v>Winter Peak</v>
      </c>
      <c r="H8061">
        <f>IF('Peaker Keys'!$B$29&gt;0,MAX(0,MIN('Peaker Keys'!$B$10,B8061/'Peaker Keys'!$B$29)),0)</f>
        <v>0</v>
      </c>
      <c r="I8061">
        <f>MAX(0,MIN('Peaker Keys'!$B$10,C8061/'Peaker Keys'!$B$30))</f>
        <v>1.3327570059793962E-3</v>
      </c>
      <c r="J8061">
        <f>IF('Peaker Keys'!$B$31=1,H8061,I8061)</f>
        <v>0</v>
      </c>
    </row>
    <row r="8062" spans="1:10" x14ac:dyDescent="0.25">
      <c r="A8062">
        <v>8056</v>
      </c>
      <c r="B8062">
        <v>0</v>
      </c>
      <c r="C8062">
        <v>159.1</v>
      </c>
      <c r="D8062">
        <f>MOD(A8062-1+'Peaker Keys'!$B$7,'Peaker Keys'!$B$5)</f>
        <v>8079</v>
      </c>
      <c r="E8062">
        <f>INT(D8062/'Peaker Keys'!$B$6)+1</f>
        <v>337</v>
      </c>
      <c r="F8062">
        <f>MOD(D8062,'Peaker Keys'!$B$6)</f>
        <v>15</v>
      </c>
      <c r="G8062" t="str">
        <f>VLOOKUP(E8062,Clustering!$A$6:$B$370,2,FALSE)</f>
        <v>Winter Peak</v>
      </c>
      <c r="H8062">
        <f>IF('Peaker Keys'!$B$29&gt;0,MAX(0,MIN('Peaker Keys'!$B$10,B8062/'Peaker Keys'!$B$29)),0)</f>
        <v>0</v>
      </c>
      <c r="I8062">
        <f>MAX(0,MIN('Peaker Keys'!$B$10,C8062/'Peaker Keys'!$B$30))</f>
        <v>1.3327570059793962E-3</v>
      </c>
      <c r="J8062">
        <f>IF('Peaker Keys'!$B$31=1,H8062,I8062)</f>
        <v>0</v>
      </c>
    </row>
    <row r="8063" spans="1:10" x14ac:dyDescent="0.25">
      <c r="A8063">
        <v>8057</v>
      </c>
      <c r="B8063">
        <v>0</v>
      </c>
      <c r="C8063">
        <v>159.1</v>
      </c>
      <c r="D8063">
        <f>MOD(A8063-1+'Peaker Keys'!$B$7,'Peaker Keys'!$B$5)</f>
        <v>8080</v>
      </c>
      <c r="E8063">
        <f>INT(D8063/'Peaker Keys'!$B$6)+1</f>
        <v>337</v>
      </c>
      <c r="F8063">
        <f>MOD(D8063,'Peaker Keys'!$B$6)</f>
        <v>16</v>
      </c>
      <c r="G8063" t="str">
        <f>VLOOKUP(E8063,Clustering!$A$6:$B$370,2,FALSE)</f>
        <v>Winter Peak</v>
      </c>
      <c r="H8063">
        <f>IF('Peaker Keys'!$B$29&gt;0,MAX(0,MIN('Peaker Keys'!$B$10,B8063/'Peaker Keys'!$B$29)),0)</f>
        <v>0</v>
      </c>
      <c r="I8063">
        <f>MAX(0,MIN('Peaker Keys'!$B$10,C8063/'Peaker Keys'!$B$30))</f>
        <v>1.3327570059793962E-3</v>
      </c>
      <c r="J8063">
        <f>IF('Peaker Keys'!$B$31=1,H8063,I8063)</f>
        <v>0</v>
      </c>
    </row>
    <row r="8064" spans="1:10" x14ac:dyDescent="0.25">
      <c r="A8064">
        <v>8058</v>
      </c>
      <c r="B8064">
        <v>0</v>
      </c>
      <c r="C8064">
        <v>159.1</v>
      </c>
      <c r="D8064">
        <f>MOD(A8064-1+'Peaker Keys'!$B$7,'Peaker Keys'!$B$5)</f>
        <v>8081</v>
      </c>
      <c r="E8064">
        <f>INT(D8064/'Peaker Keys'!$B$6)+1</f>
        <v>337</v>
      </c>
      <c r="F8064">
        <f>MOD(D8064,'Peaker Keys'!$B$6)</f>
        <v>17</v>
      </c>
      <c r="G8064" t="str">
        <f>VLOOKUP(E8064,Clustering!$A$6:$B$370,2,FALSE)</f>
        <v>Winter Peak</v>
      </c>
      <c r="H8064">
        <f>IF('Peaker Keys'!$B$29&gt;0,MAX(0,MIN('Peaker Keys'!$B$10,B8064/'Peaker Keys'!$B$29)),0)</f>
        <v>0</v>
      </c>
      <c r="I8064">
        <f>MAX(0,MIN('Peaker Keys'!$B$10,C8064/'Peaker Keys'!$B$30))</f>
        <v>1.3327570059793962E-3</v>
      </c>
      <c r="J8064">
        <f>IF('Peaker Keys'!$B$31=1,H8064,I8064)</f>
        <v>0</v>
      </c>
    </row>
    <row r="8065" spans="1:10" x14ac:dyDescent="0.25">
      <c r="A8065">
        <v>8059</v>
      </c>
      <c r="B8065">
        <v>0</v>
      </c>
      <c r="C8065">
        <v>159.1</v>
      </c>
      <c r="D8065">
        <f>MOD(A8065-1+'Peaker Keys'!$B$7,'Peaker Keys'!$B$5)</f>
        <v>8082</v>
      </c>
      <c r="E8065">
        <f>INT(D8065/'Peaker Keys'!$B$6)+1</f>
        <v>337</v>
      </c>
      <c r="F8065">
        <f>MOD(D8065,'Peaker Keys'!$B$6)</f>
        <v>18</v>
      </c>
      <c r="G8065" t="str">
        <f>VLOOKUP(E8065,Clustering!$A$6:$B$370,2,FALSE)</f>
        <v>Winter Peak</v>
      </c>
      <c r="H8065">
        <f>IF('Peaker Keys'!$B$29&gt;0,MAX(0,MIN('Peaker Keys'!$B$10,B8065/'Peaker Keys'!$B$29)),0)</f>
        <v>0</v>
      </c>
      <c r="I8065">
        <f>MAX(0,MIN('Peaker Keys'!$B$10,C8065/'Peaker Keys'!$B$30))</f>
        <v>1.3327570059793962E-3</v>
      </c>
      <c r="J8065">
        <f>IF('Peaker Keys'!$B$31=1,H8065,I8065)</f>
        <v>0</v>
      </c>
    </row>
    <row r="8066" spans="1:10" x14ac:dyDescent="0.25">
      <c r="A8066">
        <v>8060</v>
      </c>
      <c r="B8066">
        <v>0</v>
      </c>
      <c r="C8066">
        <v>159.1</v>
      </c>
      <c r="D8066">
        <f>MOD(A8066-1+'Peaker Keys'!$B$7,'Peaker Keys'!$B$5)</f>
        <v>8083</v>
      </c>
      <c r="E8066">
        <f>INT(D8066/'Peaker Keys'!$B$6)+1</f>
        <v>337</v>
      </c>
      <c r="F8066">
        <f>MOD(D8066,'Peaker Keys'!$B$6)</f>
        <v>19</v>
      </c>
      <c r="G8066" t="str">
        <f>VLOOKUP(E8066,Clustering!$A$6:$B$370,2,FALSE)</f>
        <v>Winter Peak</v>
      </c>
      <c r="H8066">
        <f>IF('Peaker Keys'!$B$29&gt;0,MAX(0,MIN('Peaker Keys'!$B$10,B8066/'Peaker Keys'!$B$29)),0)</f>
        <v>0</v>
      </c>
      <c r="I8066">
        <f>MAX(0,MIN('Peaker Keys'!$B$10,C8066/'Peaker Keys'!$B$30))</f>
        <v>1.3327570059793962E-3</v>
      </c>
      <c r="J8066">
        <f>IF('Peaker Keys'!$B$31=1,H8066,I8066)</f>
        <v>0</v>
      </c>
    </row>
    <row r="8067" spans="1:10" x14ac:dyDescent="0.25">
      <c r="A8067">
        <v>8061</v>
      </c>
      <c r="B8067">
        <v>0</v>
      </c>
      <c r="C8067">
        <v>159.1</v>
      </c>
      <c r="D8067">
        <f>MOD(A8067-1+'Peaker Keys'!$B$7,'Peaker Keys'!$B$5)</f>
        <v>8084</v>
      </c>
      <c r="E8067">
        <f>INT(D8067/'Peaker Keys'!$B$6)+1</f>
        <v>337</v>
      </c>
      <c r="F8067">
        <f>MOD(D8067,'Peaker Keys'!$B$6)</f>
        <v>20</v>
      </c>
      <c r="G8067" t="str">
        <f>VLOOKUP(E8067,Clustering!$A$6:$B$370,2,FALSE)</f>
        <v>Winter Peak</v>
      </c>
      <c r="H8067">
        <f>IF('Peaker Keys'!$B$29&gt;0,MAX(0,MIN('Peaker Keys'!$B$10,B8067/'Peaker Keys'!$B$29)),0)</f>
        <v>0</v>
      </c>
      <c r="I8067">
        <f>MAX(0,MIN('Peaker Keys'!$B$10,C8067/'Peaker Keys'!$B$30))</f>
        <v>1.3327570059793962E-3</v>
      </c>
      <c r="J8067">
        <f>IF('Peaker Keys'!$B$31=1,H8067,I8067)</f>
        <v>0</v>
      </c>
    </row>
    <row r="8068" spans="1:10" x14ac:dyDescent="0.25">
      <c r="A8068">
        <v>8062</v>
      </c>
      <c r="B8068">
        <v>0</v>
      </c>
      <c r="C8068">
        <v>159.1</v>
      </c>
      <c r="D8068">
        <f>MOD(A8068-1+'Peaker Keys'!$B$7,'Peaker Keys'!$B$5)</f>
        <v>8085</v>
      </c>
      <c r="E8068">
        <f>INT(D8068/'Peaker Keys'!$B$6)+1</f>
        <v>337</v>
      </c>
      <c r="F8068">
        <f>MOD(D8068,'Peaker Keys'!$B$6)</f>
        <v>21</v>
      </c>
      <c r="G8068" t="str">
        <f>VLOOKUP(E8068,Clustering!$A$6:$B$370,2,FALSE)</f>
        <v>Winter Peak</v>
      </c>
      <c r="H8068">
        <f>IF('Peaker Keys'!$B$29&gt;0,MAX(0,MIN('Peaker Keys'!$B$10,B8068/'Peaker Keys'!$B$29)),0)</f>
        <v>0</v>
      </c>
      <c r="I8068">
        <f>MAX(0,MIN('Peaker Keys'!$B$10,C8068/'Peaker Keys'!$B$30))</f>
        <v>1.3327570059793962E-3</v>
      </c>
      <c r="J8068">
        <f>IF('Peaker Keys'!$B$31=1,H8068,I8068)</f>
        <v>0</v>
      </c>
    </row>
    <row r="8069" spans="1:10" x14ac:dyDescent="0.25">
      <c r="A8069">
        <v>8063</v>
      </c>
      <c r="B8069">
        <v>0</v>
      </c>
      <c r="C8069">
        <v>159.1</v>
      </c>
      <c r="D8069">
        <f>MOD(A8069-1+'Peaker Keys'!$B$7,'Peaker Keys'!$B$5)</f>
        <v>8086</v>
      </c>
      <c r="E8069">
        <f>INT(D8069/'Peaker Keys'!$B$6)+1</f>
        <v>337</v>
      </c>
      <c r="F8069">
        <f>MOD(D8069,'Peaker Keys'!$B$6)</f>
        <v>22</v>
      </c>
      <c r="G8069" t="str">
        <f>VLOOKUP(E8069,Clustering!$A$6:$B$370,2,FALSE)</f>
        <v>Winter Peak</v>
      </c>
      <c r="H8069">
        <f>IF('Peaker Keys'!$B$29&gt;0,MAX(0,MIN('Peaker Keys'!$B$10,B8069/'Peaker Keys'!$B$29)),0)</f>
        <v>0</v>
      </c>
      <c r="I8069">
        <f>MAX(0,MIN('Peaker Keys'!$B$10,C8069/'Peaker Keys'!$B$30))</f>
        <v>1.3327570059793962E-3</v>
      </c>
      <c r="J8069">
        <f>IF('Peaker Keys'!$B$31=1,H8069,I8069)</f>
        <v>0</v>
      </c>
    </row>
    <row r="8070" spans="1:10" x14ac:dyDescent="0.25">
      <c r="A8070">
        <v>8064</v>
      </c>
      <c r="B8070">
        <v>0</v>
      </c>
      <c r="C8070">
        <v>159.1</v>
      </c>
      <c r="D8070">
        <f>MOD(A8070-1+'Peaker Keys'!$B$7,'Peaker Keys'!$B$5)</f>
        <v>8087</v>
      </c>
      <c r="E8070">
        <f>INT(D8070/'Peaker Keys'!$B$6)+1</f>
        <v>337</v>
      </c>
      <c r="F8070">
        <f>MOD(D8070,'Peaker Keys'!$B$6)</f>
        <v>23</v>
      </c>
      <c r="G8070" t="str">
        <f>VLOOKUP(E8070,Clustering!$A$6:$B$370,2,FALSE)</f>
        <v>Winter Peak</v>
      </c>
      <c r="H8070">
        <f>IF('Peaker Keys'!$B$29&gt;0,MAX(0,MIN('Peaker Keys'!$B$10,B8070/'Peaker Keys'!$B$29)),0)</f>
        <v>0</v>
      </c>
      <c r="I8070">
        <f>MAX(0,MIN('Peaker Keys'!$B$10,C8070/'Peaker Keys'!$B$30))</f>
        <v>1.3327570059793962E-3</v>
      </c>
      <c r="J8070">
        <f>IF('Peaker Keys'!$B$31=1,H8070,I8070)</f>
        <v>0</v>
      </c>
    </row>
    <row r="8071" spans="1:10" x14ac:dyDescent="0.25">
      <c r="A8071">
        <v>8065</v>
      </c>
      <c r="B8071">
        <v>0</v>
      </c>
      <c r="C8071">
        <v>159.1</v>
      </c>
      <c r="D8071">
        <f>MOD(A8071-1+'Peaker Keys'!$B$7,'Peaker Keys'!$B$5)</f>
        <v>8088</v>
      </c>
      <c r="E8071">
        <f>INT(D8071/'Peaker Keys'!$B$6)+1</f>
        <v>338</v>
      </c>
      <c r="F8071">
        <f>MOD(D8071,'Peaker Keys'!$B$6)</f>
        <v>0</v>
      </c>
      <c r="G8071" t="str">
        <f>VLOOKUP(E8071,Clustering!$A$6:$B$370,2,FALSE)</f>
        <v>Winter</v>
      </c>
      <c r="H8071">
        <f>IF('Peaker Keys'!$B$29&gt;0,MAX(0,MIN('Peaker Keys'!$B$10,B8071/'Peaker Keys'!$B$29)),0)</f>
        <v>0</v>
      </c>
      <c r="I8071">
        <f>MAX(0,MIN('Peaker Keys'!$B$10,C8071/'Peaker Keys'!$B$30))</f>
        <v>1.3327570059793962E-3</v>
      </c>
      <c r="J8071">
        <f>IF('Peaker Keys'!$B$31=1,H8071,I8071)</f>
        <v>0</v>
      </c>
    </row>
    <row r="8072" spans="1:10" x14ac:dyDescent="0.25">
      <c r="A8072">
        <v>8066</v>
      </c>
      <c r="B8072">
        <v>0</v>
      </c>
      <c r="C8072">
        <v>95.5</v>
      </c>
      <c r="D8072">
        <f>MOD(A8072-1+'Peaker Keys'!$B$7,'Peaker Keys'!$B$5)</f>
        <v>8089</v>
      </c>
      <c r="E8072">
        <f>INT(D8072/'Peaker Keys'!$B$6)+1</f>
        <v>338</v>
      </c>
      <c r="F8072">
        <f>MOD(D8072,'Peaker Keys'!$B$6)</f>
        <v>1</v>
      </c>
      <c r="G8072" t="str">
        <f>VLOOKUP(E8072,Clustering!$A$6:$B$370,2,FALSE)</f>
        <v>Winter</v>
      </c>
      <c r="H8072">
        <f>IF('Peaker Keys'!$B$29&gt;0,MAX(0,MIN('Peaker Keys'!$B$10,B8072/'Peaker Keys'!$B$29)),0)</f>
        <v>0</v>
      </c>
      <c r="I8072">
        <f>MAX(0,MIN('Peaker Keys'!$B$10,C8072/'Peaker Keys'!$B$30))</f>
        <v>7.9998927763062441E-4</v>
      </c>
      <c r="J8072">
        <f>IF('Peaker Keys'!$B$31=1,H8072,I8072)</f>
        <v>0</v>
      </c>
    </row>
    <row r="8073" spans="1:10" x14ac:dyDescent="0.25">
      <c r="A8073">
        <v>8067</v>
      </c>
      <c r="B8073">
        <v>0</v>
      </c>
      <c r="C8073">
        <v>95.5</v>
      </c>
      <c r="D8073">
        <f>MOD(A8073-1+'Peaker Keys'!$B$7,'Peaker Keys'!$B$5)</f>
        <v>8090</v>
      </c>
      <c r="E8073">
        <f>INT(D8073/'Peaker Keys'!$B$6)+1</f>
        <v>338</v>
      </c>
      <c r="F8073">
        <f>MOD(D8073,'Peaker Keys'!$B$6)</f>
        <v>2</v>
      </c>
      <c r="G8073" t="str">
        <f>VLOOKUP(E8073,Clustering!$A$6:$B$370,2,FALSE)</f>
        <v>Winter</v>
      </c>
      <c r="H8073">
        <f>IF('Peaker Keys'!$B$29&gt;0,MAX(0,MIN('Peaker Keys'!$B$10,B8073/'Peaker Keys'!$B$29)),0)</f>
        <v>0</v>
      </c>
      <c r="I8073">
        <f>MAX(0,MIN('Peaker Keys'!$B$10,C8073/'Peaker Keys'!$B$30))</f>
        <v>7.9998927763062441E-4</v>
      </c>
      <c r="J8073">
        <f>IF('Peaker Keys'!$B$31=1,H8073,I8073)</f>
        <v>0</v>
      </c>
    </row>
    <row r="8074" spans="1:10" x14ac:dyDescent="0.25">
      <c r="A8074">
        <v>8068</v>
      </c>
      <c r="B8074">
        <v>0</v>
      </c>
      <c r="C8074">
        <v>95.5</v>
      </c>
      <c r="D8074">
        <f>MOD(A8074-1+'Peaker Keys'!$B$7,'Peaker Keys'!$B$5)</f>
        <v>8091</v>
      </c>
      <c r="E8074">
        <f>INT(D8074/'Peaker Keys'!$B$6)+1</f>
        <v>338</v>
      </c>
      <c r="F8074">
        <f>MOD(D8074,'Peaker Keys'!$B$6)</f>
        <v>3</v>
      </c>
      <c r="G8074" t="str">
        <f>VLOOKUP(E8074,Clustering!$A$6:$B$370,2,FALSE)</f>
        <v>Winter</v>
      </c>
      <c r="H8074">
        <f>IF('Peaker Keys'!$B$29&gt;0,MAX(0,MIN('Peaker Keys'!$B$10,B8074/'Peaker Keys'!$B$29)),0)</f>
        <v>0</v>
      </c>
      <c r="I8074">
        <f>MAX(0,MIN('Peaker Keys'!$B$10,C8074/'Peaker Keys'!$B$30))</f>
        <v>7.9998927763062441E-4</v>
      </c>
      <c r="J8074">
        <f>IF('Peaker Keys'!$B$31=1,H8074,I8074)</f>
        <v>0</v>
      </c>
    </row>
    <row r="8075" spans="1:10" x14ac:dyDescent="0.25">
      <c r="A8075">
        <v>8069</v>
      </c>
      <c r="B8075">
        <v>0</v>
      </c>
      <c r="C8075">
        <v>95.5</v>
      </c>
      <c r="D8075">
        <f>MOD(A8075-1+'Peaker Keys'!$B$7,'Peaker Keys'!$B$5)</f>
        <v>8092</v>
      </c>
      <c r="E8075">
        <f>INT(D8075/'Peaker Keys'!$B$6)+1</f>
        <v>338</v>
      </c>
      <c r="F8075">
        <f>MOD(D8075,'Peaker Keys'!$B$6)</f>
        <v>4</v>
      </c>
      <c r="G8075" t="str">
        <f>VLOOKUP(E8075,Clustering!$A$6:$B$370,2,FALSE)</f>
        <v>Winter</v>
      </c>
      <c r="H8075">
        <f>IF('Peaker Keys'!$B$29&gt;0,MAX(0,MIN('Peaker Keys'!$B$10,B8075/'Peaker Keys'!$B$29)),0)</f>
        <v>0</v>
      </c>
      <c r="I8075">
        <f>MAX(0,MIN('Peaker Keys'!$B$10,C8075/'Peaker Keys'!$B$30))</f>
        <v>7.9998927763062441E-4</v>
      </c>
      <c r="J8075">
        <f>IF('Peaker Keys'!$B$31=1,H8075,I8075)</f>
        <v>0</v>
      </c>
    </row>
    <row r="8076" spans="1:10" x14ac:dyDescent="0.25">
      <c r="A8076">
        <v>8070</v>
      </c>
      <c r="B8076">
        <v>0</v>
      </c>
      <c r="C8076">
        <v>95.5</v>
      </c>
      <c r="D8076">
        <f>MOD(A8076-1+'Peaker Keys'!$B$7,'Peaker Keys'!$B$5)</f>
        <v>8093</v>
      </c>
      <c r="E8076">
        <f>INT(D8076/'Peaker Keys'!$B$6)+1</f>
        <v>338</v>
      </c>
      <c r="F8076">
        <f>MOD(D8076,'Peaker Keys'!$B$6)</f>
        <v>5</v>
      </c>
      <c r="G8076" t="str">
        <f>VLOOKUP(E8076,Clustering!$A$6:$B$370,2,FALSE)</f>
        <v>Winter</v>
      </c>
      <c r="H8076">
        <f>IF('Peaker Keys'!$B$29&gt;0,MAX(0,MIN('Peaker Keys'!$B$10,B8076/'Peaker Keys'!$B$29)),0)</f>
        <v>0</v>
      </c>
      <c r="I8076">
        <f>MAX(0,MIN('Peaker Keys'!$B$10,C8076/'Peaker Keys'!$B$30))</f>
        <v>7.9998927763062441E-4</v>
      </c>
      <c r="J8076">
        <f>IF('Peaker Keys'!$B$31=1,H8076,I8076)</f>
        <v>0</v>
      </c>
    </row>
    <row r="8077" spans="1:10" x14ac:dyDescent="0.25">
      <c r="A8077">
        <v>8071</v>
      </c>
      <c r="B8077">
        <v>0</v>
      </c>
      <c r="C8077">
        <v>95.5</v>
      </c>
      <c r="D8077">
        <f>MOD(A8077-1+'Peaker Keys'!$B$7,'Peaker Keys'!$B$5)</f>
        <v>8094</v>
      </c>
      <c r="E8077">
        <f>INT(D8077/'Peaker Keys'!$B$6)+1</f>
        <v>338</v>
      </c>
      <c r="F8077">
        <f>MOD(D8077,'Peaker Keys'!$B$6)</f>
        <v>6</v>
      </c>
      <c r="G8077" t="str">
        <f>VLOOKUP(E8077,Clustering!$A$6:$B$370,2,FALSE)</f>
        <v>Winter</v>
      </c>
      <c r="H8077">
        <f>IF('Peaker Keys'!$B$29&gt;0,MAX(0,MIN('Peaker Keys'!$B$10,B8077/'Peaker Keys'!$B$29)),0)</f>
        <v>0</v>
      </c>
      <c r="I8077">
        <f>MAX(0,MIN('Peaker Keys'!$B$10,C8077/'Peaker Keys'!$B$30))</f>
        <v>7.9998927763062441E-4</v>
      </c>
      <c r="J8077">
        <f>IF('Peaker Keys'!$B$31=1,H8077,I8077)</f>
        <v>0</v>
      </c>
    </row>
    <row r="8078" spans="1:10" x14ac:dyDescent="0.25">
      <c r="A8078">
        <v>8072</v>
      </c>
      <c r="B8078">
        <v>0</v>
      </c>
      <c r="C8078">
        <v>95.5</v>
      </c>
      <c r="D8078">
        <f>MOD(A8078-1+'Peaker Keys'!$B$7,'Peaker Keys'!$B$5)</f>
        <v>8095</v>
      </c>
      <c r="E8078">
        <f>INT(D8078/'Peaker Keys'!$B$6)+1</f>
        <v>338</v>
      </c>
      <c r="F8078">
        <f>MOD(D8078,'Peaker Keys'!$B$6)</f>
        <v>7</v>
      </c>
      <c r="G8078" t="str">
        <f>VLOOKUP(E8078,Clustering!$A$6:$B$370,2,FALSE)</f>
        <v>Winter</v>
      </c>
      <c r="H8078">
        <f>IF('Peaker Keys'!$B$29&gt;0,MAX(0,MIN('Peaker Keys'!$B$10,B8078/'Peaker Keys'!$B$29)),0)</f>
        <v>0</v>
      </c>
      <c r="I8078">
        <f>MAX(0,MIN('Peaker Keys'!$B$10,C8078/'Peaker Keys'!$B$30))</f>
        <v>7.9998927763062441E-4</v>
      </c>
      <c r="J8078">
        <f>IF('Peaker Keys'!$B$31=1,H8078,I8078)</f>
        <v>0</v>
      </c>
    </row>
    <row r="8079" spans="1:10" x14ac:dyDescent="0.25">
      <c r="A8079">
        <v>8073</v>
      </c>
      <c r="B8079">
        <v>0</v>
      </c>
      <c r="C8079">
        <v>95.5</v>
      </c>
      <c r="D8079">
        <f>MOD(A8079-1+'Peaker Keys'!$B$7,'Peaker Keys'!$B$5)</f>
        <v>8096</v>
      </c>
      <c r="E8079">
        <f>INT(D8079/'Peaker Keys'!$B$6)+1</f>
        <v>338</v>
      </c>
      <c r="F8079">
        <f>MOD(D8079,'Peaker Keys'!$B$6)</f>
        <v>8</v>
      </c>
      <c r="G8079" t="str">
        <f>VLOOKUP(E8079,Clustering!$A$6:$B$370,2,FALSE)</f>
        <v>Winter</v>
      </c>
      <c r="H8079">
        <f>IF('Peaker Keys'!$B$29&gt;0,MAX(0,MIN('Peaker Keys'!$B$10,B8079/'Peaker Keys'!$B$29)),0)</f>
        <v>0</v>
      </c>
      <c r="I8079">
        <f>MAX(0,MIN('Peaker Keys'!$B$10,C8079/'Peaker Keys'!$B$30))</f>
        <v>7.9998927763062441E-4</v>
      </c>
      <c r="J8079">
        <f>IF('Peaker Keys'!$B$31=1,H8079,I8079)</f>
        <v>0</v>
      </c>
    </row>
    <row r="8080" spans="1:10" x14ac:dyDescent="0.25">
      <c r="A8080">
        <v>8074</v>
      </c>
      <c r="B8080">
        <v>0</v>
      </c>
      <c r="C8080">
        <v>95.5</v>
      </c>
      <c r="D8080">
        <f>MOD(A8080-1+'Peaker Keys'!$B$7,'Peaker Keys'!$B$5)</f>
        <v>8097</v>
      </c>
      <c r="E8080">
        <f>INT(D8080/'Peaker Keys'!$B$6)+1</f>
        <v>338</v>
      </c>
      <c r="F8080">
        <f>MOD(D8080,'Peaker Keys'!$B$6)</f>
        <v>9</v>
      </c>
      <c r="G8080" t="str">
        <f>VLOOKUP(E8080,Clustering!$A$6:$B$370,2,FALSE)</f>
        <v>Winter</v>
      </c>
      <c r="H8080">
        <f>IF('Peaker Keys'!$B$29&gt;0,MAX(0,MIN('Peaker Keys'!$B$10,B8080/'Peaker Keys'!$B$29)),0)</f>
        <v>0</v>
      </c>
      <c r="I8080">
        <f>MAX(0,MIN('Peaker Keys'!$B$10,C8080/'Peaker Keys'!$B$30))</f>
        <v>7.9998927763062441E-4</v>
      </c>
      <c r="J8080">
        <f>IF('Peaker Keys'!$B$31=1,H8080,I8080)</f>
        <v>0</v>
      </c>
    </row>
    <row r="8081" spans="1:10" x14ac:dyDescent="0.25">
      <c r="A8081">
        <v>8075</v>
      </c>
      <c r="B8081">
        <v>0</v>
      </c>
      <c r="C8081">
        <v>95.5</v>
      </c>
      <c r="D8081">
        <f>MOD(A8081-1+'Peaker Keys'!$B$7,'Peaker Keys'!$B$5)</f>
        <v>8098</v>
      </c>
      <c r="E8081">
        <f>INT(D8081/'Peaker Keys'!$B$6)+1</f>
        <v>338</v>
      </c>
      <c r="F8081">
        <f>MOD(D8081,'Peaker Keys'!$B$6)</f>
        <v>10</v>
      </c>
      <c r="G8081" t="str">
        <f>VLOOKUP(E8081,Clustering!$A$6:$B$370,2,FALSE)</f>
        <v>Winter</v>
      </c>
      <c r="H8081">
        <f>IF('Peaker Keys'!$B$29&gt;0,MAX(0,MIN('Peaker Keys'!$B$10,B8081/'Peaker Keys'!$B$29)),0)</f>
        <v>0</v>
      </c>
      <c r="I8081">
        <f>MAX(0,MIN('Peaker Keys'!$B$10,C8081/'Peaker Keys'!$B$30))</f>
        <v>7.9998927763062441E-4</v>
      </c>
      <c r="J8081">
        <f>IF('Peaker Keys'!$B$31=1,H8081,I8081)</f>
        <v>0</v>
      </c>
    </row>
    <row r="8082" spans="1:10" x14ac:dyDescent="0.25">
      <c r="A8082">
        <v>8076</v>
      </c>
      <c r="B8082">
        <v>0</v>
      </c>
      <c r="C8082">
        <v>95.5</v>
      </c>
      <c r="D8082">
        <f>MOD(A8082-1+'Peaker Keys'!$B$7,'Peaker Keys'!$B$5)</f>
        <v>8099</v>
      </c>
      <c r="E8082">
        <f>INT(D8082/'Peaker Keys'!$B$6)+1</f>
        <v>338</v>
      </c>
      <c r="F8082">
        <f>MOD(D8082,'Peaker Keys'!$B$6)</f>
        <v>11</v>
      </c>
      <c r="G8082" t="str">
        <f>VLOOKUP(E8082,Clustering!$A$6:$B$370,2,FALSE)</f>
        <v>Winter</v>
      </c>
      <c r="H8082">
        <f>IF('Peaker Keys'!$B$29&gt;0,MAX(0,MIN('Peaker Keys'!$B$10,B8082/'Peaker Keys'!$B$29)),0)</f>
        <v>0</v>
      </c>
      <c r="I8082">
        <f>MAX(0,MIN('Peaker Keys'!$B$10,C8082/'Peaker Keys'!$B$30))</f>
        <v>7.9998927763062441E-4</v>
      </c>
      <c r="J8082">
        <f>IF('Peaker Keys'!$B$31=1,H8082,I8082)</f>
        <v>0</v>
      </c>
    </row>
    <row r="8083" spans="1:10" x14ac:dyDescent="0.25">
      <c r="A8083">
        <v>8077</v>
      </c>
      <c r="B8083">
        <v>0</v>
      </c>
      <c r="C8083">
        <v>95.5</v>
      </c>
      <c r="D8083">
        <f>MOD(A8083-1+'Peaker Keys'!$B$7,'Peaker Keys'!$B$5)</f>
        <v>8100</v>
      </c>
      <c r="E8083">
        <f>INT(D8083/'Peaker Keys'!$B$6)+1</f>
        <v>338</v>
      </c>
      <c r="F8083">
        <f>MOD(D8083,'Peaker Keys'!$B$6)</f>
        <v>12</v>
      </c>
      <c r="G8083" t="str">
        <f>VLOOKUP(E8083,Clustering!$A$6:$B$370,2,FALSE)</f>
        <v>Winter</v>
      </c>
      <c r="H8083">
        <f>IF('Peaker Keys'!$B$29&gt;0,MAX(0,MIN('Peaker Keys'!$B$10,B8083/'Peaker Keys'!$B$29)),0)</f>
        <v>0</v>
      </c>
      <c r="I8083">
        <f>MAX(0,MIN('Peaker Keys'!$B$10,C8083/'Peaker Keys'!$B$30))</f>
        <v>7.9998927763062441E-4</v>
      </c>
      <c r="J8083">
        <f>IF('Peaker Keys'!$B$31=1,H8083,I8083)</f>
        <v>0</v>
      </c>
    </row>
    <row r="8084" spans="1:10" x14ac:dyDescent="0.25">
      <c r="A8084">
        <v>8078</v>
      </c>
      <c r="B8084">
        <v>0</v>
      </c>
      <c r="C8084">
        <v>95.5</v>
      </c>
      <c r="D8084">
        <f>MOD(A8084-1+'Peaker Keys'!$B$7,'Peaker Keys'!$B$5)</f>
        <v>8101</v>
      </c>
      <c r="E8084">
        <f>INT(D8084/'Peaker Keys'!$B$6)+1</f>
        <v>338</v>
      </c>
      <c r="F8084">
        <f>MOD(D8084,'Peaker Keys'!$B$6)</f>
        <v>13</v>
      </c>
      <c r="G8084" t="str">
        <f>VLOOKUP(E8084,Clustering!$A$6:$B$370,2,FALSE)</f>
        <v>Winter</v>
      </c>
      <c r="H8084">
        <f>IF('Peaker Keys'!$B$29&gt;0,MAX(0,MIN('Peaker Keys'!$B$10,B8084/'Peaker Keys'!$B$29)),0)</f>
        <v>0</v>
      </c>
      <c r="I8084">
        <f>MAX(0,MIN('Peaker Keys'!$B$10,C8084/'Peaker Keys'!$B$30))</f>
        <v>7.9998927763062441E-4</v>
      </c>
      <c r="J8084">
        <f>IF('Peaker Keys'!$B$31=1,H8084,I8084)</f>
        <v>0</v>
      </c>
    </row>
    <row r="8085" spans="1:10" x14ac:dyDescent="0.25">
      <c r="A8085">
        <v>8079</v>
      </c>
      <c r="B8085">
        <v>0</v>
      </c>
      <c r="C8085">
        <v>159.1</v>
      </c>
      <c r="D8085">
        <f>MOD(A8085-1+'Peaker Keys'!$B$7,'Peaker Keys'!$B$5)</f>
        <v>8102</v>
      </c>
      <c r="E8085">
        <f>INT(D8085/'Peaker Keys'!$B$6)+1</f>
        <v>338</v>
      </c>
      <c r="F8085">
        <f>MOD(D8085,'Peaker Keys'!$B$6)</f>
        <v>14</v>
      </c>
      <c r="G8085" t="str">
        <f>VLOOKUP(E8085,Clustering!$A$6:$B$370,2,FALSE)</f>
        <v>Winter</v>
      </c>
      <c r="H8085">
        <f>IF('Peaker Keys'!$B$29&gt;0,MAX(0,MIN('Peaker Keys'!$B$10,B8085/'Peaker Keys'!$B$29)),0)</f>
        <v>0</v>
      </c>
      <c r="I8085">
        <f>MAX(0,MIN('Peaker Keys'!$B$10,C8085/'Peaker Keys'!$B$30))</f>
        <v>1.3327570059793962E-3</v>
      </c>
      <c r="J8085">
        <f>IF('Peaker Keys'!$B$31=1,H8085,I8085)</f>
        <v>0</v>
      </c>
    </row>
    <row r="8086" spans="1:10" x14ac:dyDescent="0.25">
      <c r="A8086">
        <v>8080</v>
      </c>
      <c r="B8086">
        <v>0</v>
      </c>
      <c r="C8086">
        <v>159.1</v>
      </c>
      <c r="D8086">
        <f>MOD(A8086-1+'Peaker Keys'!$B$7,'Peaker Keys'!$B$5)</f>
        <v>8103</v>
      </c>
      <c r="E8086">
        <f>INT(D8086/'Peaker Keys'!$B$6)+1</f>
        <v>338</v>
      </c>
      <c r="F8086">
        <f>MOD(D8086,'Peaker Keys'!$B$6)</f>
        <v>15</v>
      </c>
      <c r="G8086" t="str">
        <f>VLOOKUP(E8086,Clustering!$A$6:$B$370,2,FALSE)</f>
        <v>Winter</v>
      </c>
      <c r="H8086">
        <f>IF('Peaker Keys'!$B$29&gt;0,MAX(0,MIN('Peaker Keys'!$B$10,B8086/'Peaker Keys'!$B$29)),0)</f>
        <v>0</v>
      </c>
      <c r="I8086">
        <f>MAX(0,MIN('Peaker Keys'!$B$10,C8086/'Peaker Keys'!$B$30))</f>
        <v>1.3327570059793962E-3</v>
      </c>
      <c r="J8086">
        <f>IF('Peaker Keys'!$B$31=1,H8086,I8086)</f>
        <v>0</v>
      </c>
    </row>
    <row r="8087" spans="1:10" x14ac:dyDescent="0.25">
      <c r="A8087">
        <v>8081</v>
      </c>
      <c r="B8087">
        <v>0</v>
      </c>
      <c r="C8087">
        <v>159.1</v>
      </c>
      <c r="D8087">
        <f>MOD(A8087-1+'Peaker Keys'!$B$7,'Peaker Keys'!$B$5)</f>
        <v>8104</v>
      </c>
      <c r="E8087">
        <f>INT(D8087/'Peaker Keys'!$B$6)+1</f>
        <v>338</v>
      </c>
      <c r="F8087">
        <f>MOD(D8087,'Peaker Keys'!$B$6)</f>
        <v>16</v>
      </c>
      <c r="G8087" t="str">
        <f>VLOOKUP(E8087,Clustering!$A$6:$B$370,2,FALSE)</f>
        <v>Winter</v>
      </c>
      <c r="H8087">
        <f>IF('Peaker Keys'!$B$29&gt;0,MAX(0,MIN('Peaker Keys'!$B$10,B8087/'Peaker Keys'!$B$29)),0)</f>
        <v>0</v>
      </c>
      <c r="I8087">
        <f>MAX(0,MIN('Peaker Keys'!$B$10,C8087/'Peaker Keys'!$B$30))</f>
        <v>1.3327570059793962E-3</v>
      </c>
      <c r="J8087">
        <f>IF('Peaker Keys'!$B$31=1,H8087,I8087)</f>
        <v>0</v>
      </c>
    </row>
    <row r="8088" spans="1:10" x14ac:dyDescent="0.25">
      <c r="A8088">
        <v>8082</v>
      </c>
      <c r="B8088">
        <v>0</v>
      </c>
      <c r="C8088">
        <v>415.3</v>
      </c>
      <c r="D8088">
        <f>MOD(A8088-1+'Peaker Keys'!$B$7,'Peaker Keys'!$B$5)</f>
        <v>8105</v>
      </c>
      <c r="E8088">
        <f>INT(D8088/'Peaker Keys'!$B$6)+1</f>
        <v>338</v>
      </c>
      <c r="F8088">
        <f>MOD(D8088,'Peaker Keys'!$B$6)</f>
        <v>17</v>
      </c>
      <c r="G8088" t="str">
        <f>VLOOKUP(E8088,Clustering!$A$6:$B$370,2,FALSE)</f>
        <v>Winter</v>
      </c>
      <c r="H8088">
        <f>IF('Peaker Keys'!$B$29&gt;0,MAX(0,MIN('Peaker Keys'!$B$10,B8088/'Peaker Keys'!$B$29)),0)</f>
        <v>0</v>
      </c>
      <c r="I8088">
        <f>MAX(0,MIN('Peaker Keys'!$B$10,C8088/'Peaker Keys'!$B$30))</f>
        <v>3.4789062513088829E-3</v>
      </c>
      <c r="J8088">
        <f>IF('Peaker Keys'!$B$31=1,H8088,I8088)</f>
        <v>0</v>
      </c>
    </row>
    <row r="8089" spans="1:10" x14ac:dyDescent="0.25">
      <c r="A8089">
        <v>8083</v>
      </c>
      <c r="B8089">
        <v>0</v>
      </c>
      <c r="C8089">
        <v>305.2</v>
      </c>
      <c r="D8089">
        <f>MOD(A8089-1+'Peaker Keys'!$B$7,'Peaker Keys'!$B$5)</f>
        <v>8106</v>
      </c>
      <c r="E8089">
        <f>INT(D8089/'Peaker Keys'!$B$6)+1</f>
        <v>338</v>
      </c>
      <c r="F8089">
        <f>MOD(D8089,'Peaker Keys'!$B$6)</f>
        <v>18</v>
      </c>
      <c r="G8089" t="str">
        <f>VLOOKUP(E8089,Clustering!$A$6:$B$370,2,FALSE)</f>
        <v>Winter</v>
      </c>
      <c r="H8089">
        <f>IF('Peaker Keys'!$B$29&gt;0,MAX(0,MIN('Peaker Keys'!$B$10,B8089/'Peaker Keys'!$B$29)),0)</f>
        <v>0</v>
      </c>
      <c r="I8089">
        <f>MAX(0,MIN('Peaker Keys'!$B$10,C8089/'Peaker Keys'!$B$30))</f>
        <v>2.5566149479881316E-3</v>
      </c>
      <c r="J8089">
        <f>IF('Peaker Keys'!$B$31=1,H8089,I8089)</f>
        <v>0</v>
      </c>
    </row>
    <row r="8090" spans="1:10" x14ac:dyDescent="0.25">
      <c r="A8090">
        <v>8084</v>
      </c>
      <c r="B8090">
        <v>0</v>
      </c>
      <c r="C8090">
        <v>305.2</v>
      </c>
      <c r="D8090">
        <f>MOD(A8090-1+'Peaker Keys'!$B$7,'Peaker Keys'!$B$5)</f>
        <v>8107</v>
      </c>
      <c r="E8090">
        <f>INT(D8090/'Peaker Keys'!$B$6)+1</f>
        <v>338</v>
      </c>
      <c r="F8090">
        <f>MOD(D8090,'Peaker Keys'!$B$6)</f>
        <v>19</v>
      </c>
      <c r="G8090" t="str">
        <f>VLOOKUP(E8090,Clustering!$A$6:$B$370,2,FALSE)</f>
        <v>Winter</v>
      </c>
      <c r="H8090">
        <f>IF('Peaker Keys'!$B$29&gt;0,MAX(0,MIN('Peaker Keys'!$B$10,B8090/'Peaker Keys'!$B$29)),0)</f>
        <v>0</v>
      </c>
      <c r="I8090">
        <f>MAX(0,MIN('Peaker Keys'!$B$10,C8090/'Peaker Keys'!$B$30))</f>
        <v>2.5566149479881316E-3</v>
      </c>
      <c r="J8090">
        <f>IF('Peaker Keys'!$B$31=1,H8090,I8090)</f>
        <v>0</v>
      </c>
    </row>
    <row r="8091" spans="1:10" x14ac:dyDescent="0.25">
      <c r="A8091">
        <v>8085</v>
      </c>
      <c r="B8091">
        <v>0</v>
      </c>
      <c r="C8091">
        <v>159.1</v>
      </c>
      <c r="D8091">
        <f>MOD(A8091-1+'Peaker Keys'!$B$7,'Peaker Keys'!$B$5)</f>
        <v>8108</v>
      </c>
      <c r="E8091">
        <f>INT(D8091/'Peaker Keys'!$B$6)+1</f>
        <v>338</v>
      </c>
      <c r="F8091">
        <f>MOD(D8091,'Peaker Keys'!$B$6)</f>
        <v>20</v>
      </c>
      <c r="G8091" t="str">
        <f>VLOOKUP(E8091,Clustering!$A$6:$B$370,2,FALSE)</f>
        <v>Winter</v>
      </c>
      <c r="H8091">
        <f>IF('Peaker Keys'!$B$29&gt;0,MAX(0,MIN('Peaker Keys'!$B$10,B8091/'Peaker Keys'!$B$29)),0)</f>
        <v>0</v>
      </c>
      <c r="I8091">
        <f>MAX(0,MIN('Peaker Keys'!$B$10,C8091/'Peaker Keys'!$B$30))</f>
        <v>1.3327570059793962E-3</v>
      </c>
      <c r="J8091">
        <f>IF('Peaker Keys'!$B$31=1,H8091,I8091)</f>
        <v>0</v>
      </c>
    </row>
    <row r="8092" spans="1:10" x14ac:dyDescent="0.25">
      <c r="A8092">
        <v>8086</v>
      </c>
      <c r="B8092">
        <v>0</v>
      </c>
      <c r="C8092">
        <v>159.1</v>
      </c>
      <c r="D8092">
        <f>MOD(A8092-1+'Peaker Keys'!$B$7,'Peaker Keys'!$B$5)</f>
        <v>8109</v>
      </c>
      <c r="E8092">
        <f>INT(D8092/'Peaker Keys'!$B$6)+1</f>
        <v>338</v>
      </c>
      <c r="F8092">
        <f>MOD(D8092,'Peaker Keys'!$B$6)</f>
        <v>21</v>
      </c>
      <c r="G8092" t="str">
        <f>VLOOKUP(E8092,Clustering!$A$6:$B$370,2,FALSE)</f>
        <v>Winter</v>
      </c>
      <c r="H8092">
        <f>IF('Peaker Keys'!$B$29&gt;0,MAX(0,MIN('Peaker Keys'!$B$10,B8092/'Peaker Keys'!$B$29)),0)</f>
        <v>0</v>
      </c>
      <c r="I8092">
        <f>MAX(0,MIN('Peaker Keys'!$B$10,C8092/'Peaker Keys'!$B$30))</f>
        <v>1.3327570059793962E-3</v>
      </c>
      <c r="J8092">
        <f>IF('Peaker Keys'!$B$31=1,H8092,I8092)</f>
        <v>0</v>
      </c>
    </row>
    <row r="8093" spans="1:10" x14ac:dyDescent="0.25">
      <c r="A8093">
        <v>8087</v>
      </c>
      <c r="B8093">
        <v>0</v>
      </c>
      <c r="C8093">
        <v>159.1</v>
      </c>
      <c r="D8093">
        <f>MOD(A8093-1+'Peaker Keys'!$B$7,'Peaker Keys'!$B$5)</f>
        <v>8110</v>
      </c>
      <c r="E8093">
        <f>INT(D8093/'Peaker Keys'!$B$6)+1</f>
        <v>338</v>
      </c>
      <c r="F8093">
        <f>MOD(D8093,'Peaker Keys'!$B$6)</f>
        <v>22</v>
      </c>
      <c r="G8093" t="str">
        <f>VLOOKUP(E8093,Clustering!$A$6:$B$370,2,FALSE)</f>
        <v>Winter</v>
      </c>
      <c r="H8093">
        <f>IF('Peaker Keys'!$B$29&gt;0,MAX(0,MIN('Peaker Keys'!$B$10,B8093/'Peaker Keys'!$B$29)),0)</f>
        <v>0</v>
      </c>
      <c r="I8093">
        <f>MAX(0,MIN('Peaker Keys'!$B$10,C8093/'Peaker Keys'!$B$30))</f>
        <v>1.3327570059793962E-3</v>
      </c>
      <c r="J8093">
        <f>IF('Peaker Keys'!$B$31=1,H8093,I8093)</f>
        <v>0</v>
      </c>
    </row>
    <row r="8094" spans="1:10" x14ac:dyDescent="0.25">
      <c r="A8094">
        <v>8088</v>
      </c>
      <c r="B8094">
        <v>0</v>
      </c>
      <c r="C8094">
        <v>159.1</v>
      </c>
      <c r="D8094">
        <f>MOD(A8094-1+'Peaker Keys'!$B$7,'Peaker Keys'!$B$5)</f>
        <v>8111</v>
      </c>
      <c r="E8094">
        <f>INT(D8094/'Peaker Keys'!$B$6)+1</f>
        <v>338</v>
      </c>
      <c r="F8094">
        <f>MOD(D8094,'Peaker Keys'!$B$6)</f>
        <v>23</v>
      </c>
      <c r="G8094" t="str">
        <f>VLOOKUP(E8094,Clustering!$A$6:$B$370,2,FALSE)</f>
        <v>Winter</v>
      </c>
      <c r="H8094">
        <f>IF('Peaker Keys'!$B$29&gt;0,MAX(0,MIN('Peaker Keys'!$B$10,B8094/'Peaker Keys'!$B$29)),0)</f>
        <v>0</v>
      </c>
      <c r="I8094">
        <f>MAX(0,MIN('Peaker Keys'!$B$10,C8094/'Peaker Keys'!$B$30))</f>
        <v>1.3327570059793962E-3</v>
      </c>
      <c r="J8094">
        <f>IF('Peaker Keys'!$B$31=1,H8094,I8094)</f>
        <v>0</v>
      </c>
    </row>
    <row r="8095" spans="1:10" x14ac:dyDescent="0.25">
      <c r="A8095">
        <v>8089</v>
      </c>
      <c r="B8095">
        <v>0</v>
      </c>
      <c r="C8095">
        <v>95.5</v>
      </c>
      <c r="D8095">
        <f>MOD(A8095-1+'Peaker Keys'!$B$7,'Peaker Keys'!$B$5)</f>
        <v>8112</v>
      </c>
      <c r="E8095">
        <f>INT(D8095/'Peaker Keys'!$B$6)+1</f>
        <v>339</v>
      </c>
      <c r="F8095">
        <f>MOD(D8095,'Peaker Keys'!$B$6)</f>
        <v>0</v>
      </c>
      <c r="G8095" t="str">
        <f>VLOOKUP(E8095,Clustering!$A$6:$B$370,2,FALSE)</f>
        <v>Winter</v>
      </c>
      <c r="H8095">
        <f>IF('Peaker Keys'!$B$29&gt;0,MAX(0,MIN('Peaker Keys'!$B$10,B8095/'Peaker Keys'!$B$29)),0)</f>
        <v>0</v>
      </c>
      <c r="I8095">
        <f>MAX(0,MIN('Peaker Keys'!$B$10,C8095/'Peaker Keys'!$B$30))</f>
        <v>7.9998927763062441E-4</v>
      </c>
      <c r="J8095">
        <f>IF('Peaker Keys'!$B$31=1,H8095,I8095)</f>
        <v>0</v>
      </c>
    </row>
    <row r="8096" spans="1:10" x14ac:dyDescent="0.25">
      <c r="A8096">
        <v>8090</v>
      </c>
      <c r="B8096">
        <v>0</v>
      </c>
      <c r="C8096">
        <v>95.5</v>
      </c>
      <c r="D8096">
        <f>MOD(A8096-1+'Peaker Keys'!$B$7,'Peaker Keys'!$B$5)</f>
        <v>8113</v>
      </c>
      <c r="E8096">
        <f>INT(D8096/'Peaker Keys'!$B$6)+1</f>
        <v>339</v>
      </c>
      <c r="F8096">
        <f>MOD(D8096,'Peaker Keys'!$B$6)</f>
        <v>1</v>
      </c>
      <c r="G8096" t="str">
        <f>VLOOKUP(E8096,Clustering!$A$6:$B$370,2,FALSE)</f>
        <v>Winter</v>
      </c>
      <c r="H8096">
        <f>IF('Peaker Keys'!$B$29&gt;0,MAX(0,MIN('Peaker Keys'!$B$10,B8096/'Peaker Keys'!$B$29)),0)</f>
        <v>0</v>
      </c>
      <c r="I8096">
        <f>MAX(0,MIN('Peaker Keys'!$B$10,C8096/'Peaker Keys'!$B$30))</f>
        <v>7.9998927763062441E-4</v>
      </c>
      <c r="J8096">
        <f>IF('Peaker Keys'!$B$31=1,H8096,I8096)</f>
        <v>0</v>
      </c>
    </row>
    <row r="8097" spans="1:10" x14ac:dyDescent="0.25">
      <c r="A8097">
        <v>8091</v>
      </c>
      <c r="B8097">
        <v>0</v>
      </c>
      <c r="C8097">
        <v>95.5</v>
      </c>
      <c r="D8097">
        <f>MOD(A8097-1+'Peaker Keys'!$B$7,'Peaker Keys'!$B$5)</f>
        <v>8114</v>
      </c>
      <c r="E8097">
        <f>INT(D8097/'Peaker Keys'!$B$6)+1</f>
        <v>339</v>
      </c>
      <c r="F8097">
        <f>MOD(D8097,'Peaker Keys'!$B$6)</f>
        <v>2</v>
      </c>
      <c r="G8097" t="str">
        <f>VLOOKUP(E8097,Clustering!$A$6:$B$370,2,FALSE)</f>
        <v>Winter</v>
      </c>
      <c r="H8097">
        <f>IF('Peaker Keys'!$B$29&gt;0,MAX(0,MIN('Peaker Keys'!$B$10,B8097/'Peaker Keys'!$B$29)),0)</f>
        <v>0</v>
      </c>
      <c r="I8097">
        <f>MAX(0,MIN('Peaker Keys'!$B$10,C8097/'Peaker Keys'!$B$30))</f>
        <v>7.9998927763062441E-4</v>
      </c>
      <c r="J8097">
        <f>IF('Peaker Keys'!$B$31=1,H8097,I8097)</f>
        <v>0</v>
      </c>
    </row>
    <row r="8098" spans="1:10" x14ac:dyDescent="0.25">
      <c r="A8098">
        <v>8092</v>
      </c>
      <c r="B8098">
        <v>0</v>
      </c>
      <c r="C8098">
        <v>95.5</v>
      </c>
      <c r="D8098">
        <f>MOD(A8098-1+'Peaker Keys'!$B$7,'Peaker Keys'!$B$5)</f>
        <v>8115</v>
      </c>
      <c r="E8098">
        <f>INT(D8098/'Peaker Keys'!$B$6)+1</f>
        <v>339</v>
      </c>
      <c r="F8098">
        <f>MOD(D8098,'Peaker Keys'!$B$6)</f>
        <v>3</v>
      </c>
      <c r="G8098" t="str">
        <f>VLOOKUP(E8098,Clustering!$A$6:$B$370,2,FALSE)</f>
        <v>Winter</v>
      </c>
      <c r="H8098">
        <f>IF('Peaker Keys'!$B$29&gt;0,MAX(0,MIN('Peaker Keys'!$B$10,B8098/'Peaker Keys'!$B$29)),0)</f>
        <v>0</v>
      </c>
      <c r="I8098">
        <f>MAX(0,MIN('Peaker Keys'!$B$10,C8098/'Peaker Keys'!$B$30))</f>
        <v>7.9998927763062441E-4</v>
      </c>
      <c r="J8098">
        <f>IF('Peaker Keys'!$B$31=1,H8098,I8098)</f>
        <v>0</v>
      </c>
    </row>
    <row r="8099" spans="1:10" x14ac:dyDescent="0.25">
      <c r="A8099">
        <v>8093</v>
      </c>
      <c r="B8099">
        <v>0</v>
      </c>
      <c r="C8099">
        <v>95.5</v>
      </c>
      <c r="D8099">
        <f>MOD(A8099-1+'Peaker Keys'!$B$7,'Peaker Keys'!$B$5)</f>
        <v>8116</v>
      </c>
      <c r="E8099">
        <f>INT(D8099/'Peaker Keys'!$B$6)+1</f>
        <v>339</v>
      </c>
      <c r="F8099">
        <f>MOD(D8099,'Peaker Keys'!$B$6)</f>
        <v>4</v>
      </c>
      <c r="G8099" t="str">
        <f>VLOOKUP(E8099,Clustering!$A$6:$B$370,2,FALSE)</f>
        <v>Winter</v>
      </c>
      <c r="H8099">
        <f>IF('Peaker Keys'!$B$29&gt;0,MAX(0,MIN('Peaker Keys'!$B$10,B8099/'Peaker Keys'!$B$29)),0)</f>
        <v>0</v>
      </c>
      <c r="I8099">
        <f>MAX(0,MIN('Peaker Keys'!$B$10,C8099/'Peaker Keys'!$B$30))</f>
        <v>7.9998927763062441E-4</v>
      </c>
      <c r="J8099">
        <f>IF('Peaker Keys'!$B$31=1,H8099,I8099)</f>
        <v>0</v>
      </c>
    </row>
    <row r="8100" spans="1:10" x14ac:dyDescent="0.25">
      <c r="A8100">
        <v>8094</v>
      </c>
      <c r="B8100">
        <v>0</v>
      </c>
      <c r="C8100">
        <v>95.5</v>
      </c>
      <c r="D8100">
        <f>MOD(A8100-1+'Peaker Keys'!$B$7,'Peaker Keys'!$B$5)</f>
        <v>8117</v>
      </c>
      <c r="E8100">
        <f>INT(D8100/'Peaker Keys'!$B$6)+1</f>
        <v>339</v>
      </c>
      <c r="F8100">
        <f>MOD(D8100,'Peaker Keys'!$B$6)</f>
        <v>5</v>
      </c>
      <c r="G8100" t="str">
        <f>VLOOKUP(E8100,Clustering!$A$6:$B$370,2,FALSE)</f>
        <v>Winter</v>
      </c>
      <c r="H8100">
        <f>IF('Peaker Keys'!$B$29&gt;0,MAX(0,MIN('Peaker Keys'!$B$10,B8100/'Peaker Keys'!$B$29)),0)</f>
        <v>0</v>
      </c>
      <c r="I8100">
        <f>MAX(0,MIN('Peaker Keys'!$B$10,C8100/'Peaker Keys'!$B$30))</f>
        <v>7.9998927763062441E-4</v>
      </c>
      <c r="J8100">
        <f>IF('Peaker Keys'!$B$31=1,H8100,I8100)</f>
        <v>0</v>
      </c>
    </row>
    <row r="8101" spans="1:10" x14ac:dyDescent="0.25">
      <c r="A8101">
        <v>8095</v>
      </c>
      <c r="B8101">
        <v>0</v>
      </c>
      <c r="C8101">
        <v>95.5</v>
      </c>
      <c r="D8101">
        <f>MOD(A8101-1+'Peaker Keys'!$B$7,'Peaker Keys'!$B$5)</f>
        <v>8118</v>
      </c>
      <c r="E8101">
        <f>INT(D8101/'Peaker Keys'!$B$6)+1</f>
        <v>339</v>
      </c>
      <c r="F8101">
        <f>MOD(D8101,'Peaker Keys'!$B$6)</f>
        <v>6</v>
      </c>
      <c r="G8101" t="str">
        <f>VLOOKUP(E8101,Clustering!$A$6:$B$370,2,FALSE)</f>
        <v>Winter</v>
      </c>
      <c r="H8101">
        <f>IF('Peaker Keys'!$B$29&gt;0,MAX(0,MIN('Peaker Keys'!$B$10,B8101/'Peaker Keys'!$B$29)),0)</f>
        <v>0</v>
      </c>
      <c r="I8101">
        <f>MAX(0,MIN('Peaker Keys'!$B$10,C8101/'Peaker Keys'!$B$30))</f>
        <v>7.9998927763062441E-4</v>
      </c>
      <c r="J8101">
        <f>IF('Peaker Keys'!$B$31=1,H8101,I8101)</f>
        <v>0</v>
      </c>
    </row>
    <row r="8102" spans="1:10" x14ac:dyDescent="0.25">
      <c r="A8102">
        <v>8096</v>
      </c>
      <c r="B8102">
        <v>0</v>
      </c>
      <c r="C8102">
        <v>95.5</v>
      </c>
      <c r="D8102">
        <f>MOD(A8102-1+'Peaker Keys'!$B$7,'Peaker Keys'!$B$5)</f>
        <v>8119</v>
      </c>
      <c r="E8102">
        <f>INT(D8102/'Peaker Keys'!$B$6)+1</f>
        <v>339</v>
      </c>
      <c r="F8102">
        <f>MOD(D8102,'Peaker Keys'!$B$6)</f>
        <v>7</v>
      </c>
      <c r="G8102" t="str">
        <f>VLOOKUP(E8102,Clustering!$A$6:$B$370,2,FALSE)</f>
        <v>Winter</v>
      </c>
      <c r="H8102">
        <f>IF('Peaker Keys'!$B$29&gt;0,MAX(0,MIN('Peaker Keys'!$B$10,B8102/'Peaker Keys'!$B$29)),0)</f>
        <v>0</v>
      </c>
      <c r="I8102">
        <f>MAX(0,MIN('Peaker Keys'!$B$10,C8102/'Peaker Keys'!$B$30))</f>
        <v>7.9998927763062441E-4</v>
      </c>
      <c r="J8102">
        <f>IF('Peaker Keys'!$B$31=1,H8102,I8102)</f>
        <v>0</v>
      </c>
    </row>
    <row r="8103" spans="1:10" x14ac:dyDescent="0.25">
      <c r="A8103">
        <v>8097</v>
      </c>
      <c r="B8103">
        <v>0</v>
      </c>
      <c r="C8103">
        <v>95.5</v>
      </c>
      <c r="D8103">
        <f>MOD(A8103-1+'Peaker Keys'!$B$7,'Peaker Keys'!$B$5)</f>
        <v>8120</v>
      </c>
      <c r="E8103">
        <f>INT(D8103/'Peaker Keys'!$B$6)+1</f>
        <v>339</v>
      </c>
      <c r="F8103">
        <f>MOD(D8103,'Peaker Keys'!$B$6)</f>
        <v>8</v>
      </c>
      <c r="G8103" t="str">
        <f>VLOOKUP(E8103,Clustering!$A$6:$B$370,2,FALSE)</f>
        <v>Winter</v>
      </c>
      <c r="H8103">
        <f>IF('Peaker Keys'!$B$29&gt;0,MAX(0,MIN('Peaker Keys'!$B$10,B8103/'Peaker Keys'!$B$29)),0)</f>
        <v>0</v>
      </c>
      <c r="I8103">
        <f>MAX(0,MIN('Peaker Keys'!$B$10,C8103/'Peaker Keys'!$B$30))</f>
        <v>7.9998927763062441E-4</v>
      </c>
      <c r="J8103">
        <f>IF('Peaker Keys'!$B$31=1,H8103,I8103)</f>
        <v>0</v>
      </c>
    </row>
    <row r="8104" spans="1:10" x14ac:dyDescent="0.25">
      <c r="A8104">
        <v>8098</v>
      </c>
      <c r="B8104">
        <v>0</v>
      </c>
      <c r="C8104">
        <v>95.5</v>
      </c>
      <c r="D8104">
        <f>MOD(A8104-1+'Peaker Keys'!$B$7,'Peaker Keys'!$B$5)</f>
        <v>8121</v>
      </c>
      <c r="E8104">
        <f>INT(D8104/'Peaker Keys'!$B$6)+1</f>
        <v>339</v>
      </c>
      <c r="F8104">
        <f>MOD(D8104,'Peaker Keys'!$B$6)</f>
        <v>9</v>
      </c>
      <c r="G8104" t="str">
        <f>VLOOKUP(E8104,Clustering!$A$6:$B$370,2,FALSE)</f>
        <v>Winter</v>
      </c>
      <c r="H8104">
        <f>IF('Peaker Keys'!$B$29&gt;0,MAX(0,MIN('Peaker Keys'!$B$10,B8104/'Peaker Keys'!$B$29)),0)</f>
        <v>0</v>
      </c>
      <c r="I8104">
        <f>MAX(0,MIN('Peaker Keys'!$B$10,C8104/'Peaker Keys'!$B$30))</f>
        <v>7.9998927763062441E-4</v>
      </c>
      <c r="J8104">
        <f>IF('Peaker Keys'!$B$31=1,H8104,I8104)</f>
        <v>0</v>
      </c>
    </row>
    <row r="8105" spans="1:10" x14ac:dyDescent="0.25">
      <c r="A8105">
        <v>8099</v>
      </c>
      <c r="B8105">
        <v>0</v>
      </c>
      <c r="C8105">
        <v>95.5</v>
      </c>
      <c r="D8105">
        <f>MOD(A8105-1+'Peaker Keys'!$B$7,'Peaker Keys'!$B$5)</f>
        <v>8122</v>
      </c>
      <c r="E8105">
        <f>INT(D8105/'Peaker Keys'!$B$6)+1</f>
        <v>339</v>
      </c>
      <c r="F8105">
        <f>MOD(D8105,'Peaker Keys'!$B$6)</f>
        <v>10</v>
      </c>
      <c r="G8105" t="str">
        <f>VLOOKUP(E8105,Clustering!$A$6:$B$370,2,FALSE)</f>
        <v>Winter</v>
      </c>
      <c r="H8105">
        <f>IF('Peaker Keys'!$B$29&gt;0,MAX(0,MIN('Peaker Keys'!$B$10,B8105/'Peaker Keys'!$B$29)),0)</f>
        <v>0</v>
      </c>
      <c r="I8105">
        <f>MAX(0,MIN('Peaker Keys'!$B$10,C8105/'Peaker Keys'!$B$30))</f>
        <v>7.9998927763062441E-4</v>
      </c>
      <c r="J8105">
        <f>IF('Peaker Keys'!$B$31=1,H8105,I8105)</f>
        <v>0</v>
      </c>
    </row>
    <row r="8106" spans="1:10" x14ac:dyDescent="0.25">
      <c r="A8106">
        <v>8100</v>
      </c>
      <c r="B8106">
        <v>0</v>
      </c>
      <c r="C8106">
        <v>95.5</v>
      </c>
      <c r="D8106">
        <f>MOD(A8106-1+'Peaker Keys'!$B$7,'Peaker Keys'!$B$5)</f>
        <v>8123</v>
      </c>
      <c r="E8106">
        <f>INT(D8106/'Peaker Keys'!$B$6)+1</f>
        <v>339</v>
      </c>
      <c r="F8106">
        <f>MOD(D8106,'Peaker Keys'!$B$6)</f>
        <v>11</v>
      </c>
      <c r="G8106" t="str">
        <f>VLOOKUP(E8106,Clustering!$A$6:$B$370,2,FALSE)</f>
        <v>Winter</v>
      </c>
      <c r="H8106">
        <f>IF('Peaker Keys'!$B$29&gt;0,MAX(0,MIN('Peaker Keys'!$B$10,B8106/'Peaker Keys'!$B$29)),0)</f>
        <v>0</v>
      </c>
      <c r="I8106">
        <f>MAX(0,MIN('Peaker Keys'!$B$10,C8106/'Peaker Keys'!$B$30))</f>
        <v>7.9998927763062441E-4</v>
      </c>
      <c r="J8106">
        <f>IF('Peaker Keys'!$B$31=1,H8106,I8106)</f>
        <v>0</v>
      </c>
    </row>
    <row r="8107" spans="1:10" x14ac:dyDescent="0.25">
      <c r="A8107">
        <v>8101</v>
      </c>
      <c r="B8107">
        <v>0</v>
      </c>
      <c r="C8107">
        <v>95.5</v>
      </c>
      <c r="D8107">
        <f>MOD(A8107-1+'Peaker Keys'!$B$7,'Peaker Keys'!$B$5)</f>
        <v>8124</v>
      </c>
      <c r="E8107">
        <f>INT(D8107/'Peaker Keys'!$B$6)+1</f>
        <v>339</v>
      </c>
      <c r="F8107">
        <f>MOD(D8107,'Peaker Keys'!$B$6)</f>
        <v>12</v>
      </c>
      <c r="G8107" t="str">
        <f>VLOOKUP(E8107,Clustering!$A$6:$B$370,2,FALSE)</f>
        <v>Winter</v>
      </c>
      <c r="H8107">
        <f>IF('Peaker Keys'!$B$29&gt;0,MAX(0,MIN('Peaker Keys'!$B$10,B8107/'Peaker Keys'!$B$29)),0)</f>
        <v>0</v>
      </c>
      <c r="I8107">
        <f>MAX(0,MIN('Peaker Keys'!$B$10,C8107/'Peaker Keys'!$B$30))</f>
        <v>7.9998927763062441E-4</v>
      </c>
      <c r="J8107">
        <f>IF('Peaker Keys'!$B$31=1,H8107,I8107)</f>
        <v>0</v>
      </c>
    </row>
    <row r="8108" spans="1:10" x14ac:dyDescent="0.25">
      <c r="A8108">
        <v>8102</v>
      </c>
      <c r="B8108">
        <v>0</v>
      </c>
      <c r="C8108">
        <v>95.5</v>
      </c>
      <c r="D8108">
        <f>MOD(A8108-1+'Peaker Keys'!$B$7,'Peaker Keys'!$B$5)</f>
        <v>8125</v>
      </c>
      <c r="E8108">
        <f>INT(D8108/'Peaker Keys'!$B$6)+1</f>
        <v>339</v>
      </c>
      <c r="F8108">
        <f>MOD(D8108,'Peaker Keys'!$B$6)</f>
        <v>13</v>
      </c>
      <c r="G8108" t="str">
        <f>VLOOKUP(E8108,Clustering!$A$6:$B$370,2,FALSE)</f>
        <v>Winter</v>
      </c>
      <c r="H8108">
        <f>IF('Peaker Keys'!$B$29&gt;0,MAX(0,MIN('Peaker Keys'!$B$10,B8108/'Peaker Keys'!$B$29)),0)</f>
        <v>0</v>
      </c>
      <c r="I8108">
        <f>MAX(0,MIN('Peaker Keys'!$B$10,C8108/'Peaker Keys'!$B$30))</f>
        <v>7.9998927763062441E-4</v>
      </c>
      <c r="J8108">
        <f>IF('Peaker Keys'!$B$31=1,H8108,I8108)</f>
        <v>0</v>
      </c>
    </row>
    <row r="8109" spans="1:10" x14ac:dyDescent="0.25">
      <c r="A8109">
        <v>8103</v>
      </c>
      <c r="B8109">
        <v>0</v>
      </c>
      <c r="C8109">
        <v>95.5</v>
      </c>
      <c r="D8109">
        <f>MOD(A8109-1+'Peaker Keys'!$B$7,'Peaker Keys'!$B$5)</f>
        <v>8126</v>
      </c>
      <c r="E8109">
        <f>INT(D8109/'Peaker Keys'!$B$6)+1</f>
        <v>339</v>
      </c>
      <c r="F8109">
        <f>MOD(D8109,'Peaker Keys'!$B$6)</f>
        <v>14</v>
      </c>
      <c r="G8109" t="str">
        <f>VLOOKUP(E8109,Clustering!$A$6:$B$370,2,FALSE)</f>
        <v>Winter</v>
      </c>
      <c r="H8109">
        <f>IF('Peaker Keys'!$B$29&gt;0,MAX(0,MIN('Peaker Keys'!$B$10,B8109/'Peaker Keys'!$B$29)),0)</f>
        <v>0</v>
      </c>
      <c r="I8109">
        <f>MAX(0,MIN('Peaker Keys'!$B$10,C8109/'Peaker Keys'!$B$30))</f>
        <v>7.9998927763062441E-4</v>
      </c>
      <c r="J8109">
        <f>IF('Peaker Keys'!$B$31=1,H8109,I8109)</f>
        <v>0</v>
      </c>
    </row>
    <row r="8110" spans="1:10" x14ac:dyDescent="0.25">
      <c r="A8110">
        <v>8104</v>
      </c>
      <c r="B8110">
        <v>0</v>
      </c>
      <c r="C8110">
        <v>159.1</v>
      </c>
      <c r="D8110">
        <f>MOD(A8110-1+'Peaker Keys'!$B$7,'Peaker Keys'!$B$5)</f>
        <v>8127</v>
      </c>
      <c r="E8110">
        <f>INT(D8110/'Peaker Keys'!$B$6)+1</f>
        <v>339</v>
      </c>
      <c r="F8110">
        <f>MOD(D8110,'Peaker Keys'!$B$6)</f>
        <v>15</v>
      </c>
      <c r="G8110" t="str">
        <f>VLOOKUP(E8110,Clustering!$A$6:$B$370,2,FALSE)</f>
        <v>Winter</v>
      </c>
      <c r="H8110">
        <f>IF('Peaker Keys'!$B$29&gt;0,MAX(0,MIN('Peaker Keys'!$B$10,B8110/'Peaker Keys'!$B$29)),0)</f>
        <v>0</v>
      </c>
      <c r="I8110">
        <f>MAX(0,MIN('Peaker Keys'!$B$10,C8110/'Peaker Keys'!$B$30))</f>
        <v>1.3327570059793962E-3</v>
      </c>
      <c r="J8110">
        <f>IF('Peaker Keys'!$B$31=1,H8110,I8110)</f>
        <v>0</v>
      </c>
    </row>
    <row r="8111" spans="1:10" x14ac:dyDescent="0.25">
      <c r="A8111">
        <v>8105</v>
      </c>
      <c r="B8111">
        <v>0</v>
      </c>
      <c r="C8111">
        <v>159.1</v>
      </c>
      <c r="D8111">
        <f>MOD(A8111-1+'Peaker Keys'!$B$7,'Peaker Keys'!$B$5)</f>
        <v>8128</v>
      </c>
      <c r="E8111">
        <f>INT(D8111/'Peaker Keys'!$B$6)+1</f>
        <v>339</v>
      </c>
      <c r="F8111">
        <f>MOD(D8111,'Peaker Keys'!$B$6)</f>
        <v>16</v>
      </c>
      <c r="G8111" t="str">
        <f>VLOOKUP(E8111,Clustering!$A$6:$B$370,2,FALSE)</f>
        <v>Winter</v>
      </c>
      <c r="H8111">
        <f>IF('Peaker Keys'!$B$29&gt;0,MAX(0,MIN('Peaker Keys'!$B$10,B8111/'Peaker Keys'!$B$29)),0)</f>
        <v>0</v>
      </c>
      <c r="I8111">
        <f>MAX(0,MIN('Peaker Keys'!$B$10,C8111/'Peaker Keys'!$B$30))</f>
        <v>1.3327570059793962E-3</v>
      </c>
      <c r="J8111">
        <f>IF('Peaker Keys'!$B$31=1,H8111,I8111)</f>
        <v>0</v>
      </c>
    </row>
    <row r="8112" spans="1:10" x14ac:dyDescent="0.25">
      <c r="A8112">
        <v>8106</v>
      </c>
      <c r="B8112">
        <v>0</v>
      </c>
      <c r="C8112">
        <v>159.1</v>
      </c>
      <c r="D8112">
        <f>MOD(A8112-1+'Peaker Keys'!$B$7,'Peaker Keys'!$B$5)</f>
        <v>8129</v>
      </c>
      <c r="E8112">
        <f>INT(D8112/'Peaker Keys'!$B$6)+1</f>
        <v>339</v>
      </c>
      <c r="F8112">
        <f>MOD(D8112,'Peaker Keys'!$B$6)</f>
        <v>17</v>
      </c>
      <c r="G8112" t="str">
        <f>VLOOKUP(E8112,Clustering!$A$6:$B$370,2,FALSE)</f>
        <v>Winter</v>
      </c>
      <c r="H8112">
        <f>IF('Peaker Keys'!$B$29&gt;0,MAX(0,MIN('Peaker Keys'!$B$10,B8112/'Peaker Keys'!$B$29)),0)</f>
        <v>0</v>
      </c>
      <c r="I8112">
        <f>MAX(0,MIN('Peaker Keys'!$B$10,C8112/'Peaker Keys'!$B$30))</f>
        <v>1.3327570059793962E-3</v>
      </c>
      <c r="J8112">
        <f>IF('Peaker Keys'!$B$31=1,H8112,I8112)</f>
        <v>0</v>
      </c>
    </row>
    <row r="8113" spans="1:10" x14ac:dyDescent="0.25">
      <c r="A8113">
        <v>8107</v>
      </c>
      <c r="B8113">
        <v>0</v>
      </c>
      <c r="C8113">
        <v>1550.9</v>
      </c>
      <c r="D8113">
        <f>MOD(A8113-1+'Peaker Keys'!$B$7,'Peaker Keys'!$B$5)</f>
        <v>8130</v>
      </c>
      <c r="E8113">
        <f>INT(D8113/'Peaker Keys'!$B$6)+1</f>
        <v>339</v>
      </c>
      <c r="F8113">
        <f>MOD(D8113,'Peaker Keys'!$B$6)</f>
        <v>18</v>
      </c>
      <c r="G8113" t="str">
        <f>VLOOKUP(E8113,Clustering!$A$6:$B$370,2,FALSE)</f>
        <v>Winter</v>
      </c>
      <c r="H8113">
        <f>IF('Peaker Keys'!$B$29&gt;0,MAX(0,MIN('Peaker Keys'!$B$10,B8113/'Peaker Keys'!$B$29)),0)</f>
        <v>0</v>
      </c>
      <c r="I8113">
        <f>MAX(0,MIN('Peaker Keys'!$B$10,C8113/'Peaker Keys'!$B$30))</f>
        <v>1.2991658331699848E-2</v>
      </c>
      <c r="J8113">
        <f>IF('Peaker Keys'!$B$31=1,H8113,I8113)</f>
        <v>0</v>
      </c>
    </row>
    <row r="8114" spans="1:10" x14ac:dyDescent="0.25">
      <c r="A8114">
        <v>8108</v>
      </c>
      <c r="B8114">
        <v>0</v>
      </c>
      <c r="C8114">
        <v>1550.9</v>
      </c>
      <c r="D8114">
        <f>MOD(A8114-1+'Peaker Keys'!$B$7,'Peaker Keys'!$B$5)</f>
        <v>8131</v>
      </c>
      <c r="E8114">
        <f>INT(D8114/'Peaker Keys'!$B$6)+1</f>
        <v>339</v>
      </c>
      <c r="F8114">
        <f>MOD(D8114,'Peaker Keys'!$B$6)</f>
        <v>19</v>
      </c>
      <c r="G8114" t="str">
        <f>VLOOKUP(E8114,Clustering!$A$6:$B$370,2,FALSE)</f>
        <v>Winter</v>
      </c>
      <c r="H8114">
        <f>IF('Peaker Keys'!$B$29&gt;0,MAX(0,MIN('Peaker Keys'!$B$10,B8114/'Peaker Keys'!$B$29)),0)</f>
        <v>0</v>
      </c>
      <c r="I8114">
        <f>MAX(0,MIN('Peaker Keys'!$B$10,C8114/'Peaker Keys'!$B$30))</f>
        <v>1.2991658331699848E-2</v>
      </c>
      <c r="J8114">
        <f>IF('Peaker Keys'!$B$31=1,H8114,I8114)</f>
        <v>0</v>
      </c>
    </row>
    <row r="8115" spans="1:10" x14ac:dyDescent="0.25">
      <c r="A8115">
        <v>8109</v>
      </c>
      <c r="B8115">
        <v>0</v>
      </c>
      <c r="C8115">
        <v>159.1</v>
      </c>
      <c r="D8115">
        <f>MOD(A8115-1+'Peaker Keys'!$B$7,'Peaker Keys'!$B$5)</f>
        <v>8132</v>
      </c>
      <c r="E8115">
        <f>INT(D8115/'Peaker Keys'!$B$6)+1</f>
        <v>339</v>
      </c>
      <c r="F8115">
        <f>MOD(D8115,'Peaker Keys'!$B$6)</f>
        <v>20</v>
      </c>
      <c r="G8115" t="str">
        <f>VLOOKUP(E8115,Clustering!$A$6:$B$370,2,FALSE)</f>
        <v>Winter</v>
      </c>
      <c r="H8115">
        <f>IF('Peaker Keys'!$B$29&gt;0,MAX(0,MIN('Peaker Keys'!$B$10,B8115/'Peaker Keys'!$B$29)),0)</f>
        <v>0</v>
      </c>
      <c r="I8115">
        <f>MAX(0,MIN('Peaker Keys'!$B$10,C8115/'Peaker Keys'!$B$30))</f>
        <v>1.3327570059793962E-3</v>
      </c>
      <c r="J8115">
        <f>IF('Peaker Keys'!$B$31=1,H8115,I8115)</f>
        <v>0</v>
      </c>
    </row>
    <row r="8116" spans="1:10" x14ac:dyDescent="0.25">
      <c r="A8116">
        <v>8110</v>
      </c>
      <c r="B8116">
        <v>0</v>
      </c>
      <c r="C8116">
        <v>159.1</v>
      </c>
      <c r="D8116">
        <f>MOD(A8116-1+'Peaker Keys'!$B$7,'Peaker Keys'!$B$5)</f>
        <v>8133</v>
      </c>
      <c r="E8116">
        <f>INT(D8116/'Peaker Keys'!$B$6)+1</f>
        <v>339</v>
      </c>
      <c r="F8116">
        <f>MOD(D8116,'Peaker Keys'!$B$6)</f>
        <v>21</v>
      </c>
      <c r="G8116" t="str">
        <f>VLOOKUP(E8116,Clustering!$A$6:$B$370,2,FALSE)</f>
        <v>Winter</v>
      </c>
      <c r="H8116">
        <f>IF('Peaker Keys'!$B$29&gt;0,MAX(0,MIN('Peaker Keys'!$B$10,B8116/'Peaker Keys'!$B$29)),0)</f>
        <v>0</v>
      </c>
      <c r="I8116">
        <f>MAX(0,MIN('Peaker Keys'!$B$10,C8116/'Peaker Keys'!$B$30))</f>
        <v>1.3327570059793962E-3</v>
      </c>
      <c r="J8116">
        <f>IF('Peaker Keys'!$B$31=1,H8116,I8116)</f>
        <v>0</v>
      </c>
    </row>
    <row r="8117" spans="1:10" x14ac:dyDescent="0.25">
      <c r="A8117">
        <v>8111</v>
      </c>
      <c r="B8117">
        <v>0</v>
      </c>
      <c r="C8117">
        <v>159.1</v>
      </c>
      <c r="D8117">
        <f>MOD(A8117-1+'Peaker Keys'!$B$7,'Peaker Keys'!$B$5)</f>
        <v>8134</v>
      </c>
      <c r="E8117">
        <f>INT(D8117/'Peaker Keys'!$B$6)+1</f>
        <v>339</v>
      </c>
      <c r="F8117">
        <f>MOD(D8117,'Peaker Keys'!$B$6)</f>
        <v>22</v>
      </c>
      <c r="G8117" t="str">
        <f>VLOOKUP(E8117,Clustering!$A$6:$B$370,2,FALSE)</f>
        <v>Winter</v>
      </c>
      <c r="H8117">
        <f>IF('Peaker Keys'!$B$29&gt;0,MAX(0,MIN('Peaker Keys'!$B$10,B8117/'Peaker Keys'!$B$29)),0)</f>
        <v>0</v>
      </c>
      <c r="I8117">
        <f>MAX(0,MIN('Peaker Keys'!$B$10,C8117/'Peaker Keys'!$B$30))</f>
        <v>1.3327570059793962E-3</v>
      </c>
      <c r="J8117">
        <f>IF('Peaker Keys'!$B$31=1,H8117,I8117)</f>
        <v>0</v>
      </c>
    </row>
    <row r="8118" spans="1:10" x14ac:dyDescent="0.25">
      <c r="A8118">
        <v>8112</v>
      </c>
      <c r="B8118">
        <v>0</v>
      </c>
      <c r="C8118">
        <v>159.1</v>
      </c>
      <c r="D8118">
        <f>MOD(A8118-1+'Peaker Keys'!$B$7,'Peaker Keys'!$B$5)</f>
        <v>8135</v>
      </c>
      <c r="E8118">
        <f>INT(D8118/'Peaker Keys'!$B$6)+1</f>
        <v>339</v>
      </c>
      <c r="F8118">
        <f>MOD(D8118,'Peaker Keys'!$B$6)</f>
        <v>23</v>
      </c>
      <c r="G8118" t="str">
        <f>VLOOKUP(E8118,Clustering!$A$6:$B$370,2,FALSE)</f>
        <v>Winter</v>
      </c>
      <c r="H8118">
        <f>IF('Peaker Keys'!$B$29&gt;0,MAX(0,MIN('Peaker Keys'!$B$10,B8118/'Peaker Keys'!$B$29)),0)</f>
        <v>0</v>
      </c>
      <c r="I8118">
        <f>MAX(0,MIN('Peaker Keys'!$B$10,C8118/'Peaker Keys'!$B$30))</f>
        <v>1.3327570059793962E-3</v>
      </c>
      <c r="J8118">
        <f>IF('Peaker Keys'!$B$31=1,H8118,I8118)</f>
        <v>0</v>
      </c>
    </row>
    <row r="8119" spans="1:10" x14ac:dyDescent="0.25">
      <c r="A8119">
        <v>8113</v>
      </c>
      <c r="B8119">
        <v>0</v>
      </c>
      <c r="C8119">
        <v>95.5</v>
      </c>
      <c r="D8119">
        <f>MOD(A8119-1+'Peaker Keys'!$B$7,'Peaker Keys'!$B$5)</f>
        <v>8136</v>
      </c>
      <c r="E8119">
        <f>INT(D8119/'Peaker Keys'!$B$6)+1</f>
        <v>340</v>
      </c>
      <c r="F8119">
        <f>MOD(D8119,'Peaker Keys'!$B$6)</f>
        <v>0</v>
      </c>
      <c r="G8119" t="str">
        <f>VLOOKUP(E8119,Clustering!$A$6:$B$370,2,FALSE)</f>
        <v>Summer</v>
      </c>
      <c r="H8119">
        <f>IF('Peaker Keys'!$B$29&gt;0,MAX(0,MIN('Peaker Keys'!$B$10,B8119/'Peaker Keys'!$B$29)),0)</f>
        <v>0</v>
      </c>
      <c r="I8119">
        <f>MAX(0,MIN('Peaker Keys'!$B$10,C8119/'Peaker Keys'!$B$30))</f>
        <v>7.9998927763062441E-4</v>
      </c>
      <c r="J8119">
        <f>IF('Peaker Keys'!$B$31=1,H8119,I8119)</f>
        <v>0</v>
      </c>
    </row>
    <row r="8120" spans="1:10" x14ac:dyDescent="0.25">
      <c r="A8120">
        <v>8114</v>
      </c>
      <c r="B8120">
        <v>0</v>
      </c>
      <c r="C8120">
        <v>95.5</v>
      </c>
      <c r="D8120">
        <f>MOD(A8120-1+'Peaker Keys'!$B$7,'Peaker Keys'!$B$5)</f>
        <v>8137</v>
      </c>
      <c r="E8120">
        <f>INT(D8120/'Peaker Keys'!$B$6)+1</f>
        <v>340</v>
      </c>
      <c r="F8120">
        <f>MOD(D8120,'Peaker Keys'!$B$6)</f>
        <v>1</v>
      </c>
      <c r="G8120" t="str">
        <f>VLOOKUP(E8120,Clustering!$A$6:$B$370,2,FALSE)</f>
        <v>Summer</v>
      </c>
      <c r="H8120">
        <f>IF('Peaker Keys'!$B$29&gt;0,MAX(0,MIN('Peaker Keys'!$B$10,B8120/'Peaker Keys'!$B$29)),0)</f>
        <v>0</v>
      </c>
      <c r="I8120">
        <f>MAX(0,MIN('Peaker Keys'!$B$10,C8120/'Peaker Keys'!$B$30))</f>
        <v>7.9998927763062441E-4</v>
      </c>
      <c r="J8120">
        <f>IF('Peaker Keys'!$B$31=1,H8120,I8120)</f>
        <v>0</v>
      </c>
    </row>
    <row r="8121" spans="1:10" x14ac:dyDescent="0.25">
      <c r="A8121">
        <v>8115</v>
      </c>
      <c r="B8121">
        <v>0</v>
      </c>
      <c r="C8121">
        <v>95.5</v>
      </c>
      <c r="D8121">
        <f>MOD(A8121-1+'Peaker Keys'!$B$7,'Peaker Keys'!$B$5)</f>
        <v>8138</v>
      </c>
      <c r="E8121">
        <f>INT(D8121/'Peaker Keys'!$B$6)+1</f>
        <v>340</v>
      </c>
      <c r="F8121">
        <f>MOD(D8121,'Peaker Keys'!$B$6)</f>
        <v>2</v>
      </c>
      <c r="G8121" t="str">
        <f>VLOOKUP(E8121,Clustering!$A$6:$B$370,2,FALSE)</f>
        <v>Summer</v>
      </c>
      <c r="H8121">
        <f>IF('Peaker Keys'!$B$29&gt;0,MAX(0,MIN('Peaker Keys'!$B$10,B8121/'Peaker Keys'!$B$29)),0)</f>
        <v>0</v>
      </c>
      <c r="I8121">
        <f>MAX(0,MIN('Peaker Keys'!$B$10,C8121/'Peaker Keys'!$B$30))</f>
        <v>7.9998927763062441E-4</v>
      </c>
      <c r="J8121">
        <f>IF('Peaker Keys'!$B$31=1,H8121,I8121)</f>
        <v>0</v>
      </c>
    </row>
    <row r="8122" spans="1:10" x14ac:dyDescent="0.25">
      <c r="A8122">
        <v>8116</v>
      </c>
      <c r="B8122">
        <v>0</v>
      </c>
      <c r="C8122">
        <v>95.5</v>
      </c>
      <c r="D8122">
        <f>MOD(A8122-1+'Peaker Keys'!$B$7,'Peaker Keys'!$B$5)</f>
        <v>8139</v>
      </c>
      <c r="E8122">
        <f>INT(D8122/'Peaker Keys'!$B$6)+1</f>
        <v>340</v>
      </c>
      <c r="F8122">
        <f>MOD(D8122,'Peaker Keys'!$B$6)</f>
        <v>3</v>
      </c>
      <c r="G8122" t="str">
        <f>VLOOKUP(E8122,Clustering!$A$6:$B$370,2,FALSE)</f>
        <v>Summer</v>
      </c>
      <c r="H8122">
        <f>IF('Peaker Keys'!$B$29&gt;0,MAX(0,MIN('Peaker Keys'!$B$10,B8122/'Peaker Keys'!$B$29)),0)</f>
        <v>0</v>
      </c>
      <c r="I8122">
        <f>MAX(0,MIN('Peaker Keys'!$B$10,C8122/'Peaker Keys'!$B$30))</f>
        <v>7.9998927763062441E-4</v>
      </c>
      <c r="J8122">
        <f>IF('Peaker Keys'!$B$31=1,H8122,I8122)</f>
        <v>0</v>
      </c>
    </row>
    <row r="8123" spans="1:10" x14ac:dyDescent="0.25">
      <c r="A8123">
        <v>8117</v>
      </c>
      <c r="B8123">
        <v>0</v>
      </c>
      <c r="C8123">
        <v>95.5</v>
      </c>
      <c r="D8123">
        <f>MOD(A8123-1+'Peaker Keys'!$B$7,'Peaker Keys'!$B$5)</f>
        <v>8140</v>
      </c>
      <c r="E8123">
        <f>INT(D8123/'Peaker Keys'!$B$6)+1</f>
        <v>340</v>
      </c>
      <c r="F8123">
        <f>MOD(D8123,'Peaker Keys'!$B$6)</f>
        <v>4</v>
      </c>
      <c r="G8123" t="str">
        <f>VLOOKUP(E8123,Clustering!$A$6:$B$370,2,FALSE)</f>
        <v>Summer</v>
      </c>
      <c r="H8123">
        <f>IF('Peaker Keys'!$B$29&gt;0,MAX(0,MIN('Peaker Keys'!$B$10,B8123/'Peaker Keys'!$B$29)),0)</f>
        <v>0</v>
      </c>
      <c r="I8123">
        <f>MAX(0,MIN('Peaker Keys'!$B$10,C8123/'Peaker Keys'!$B$30))</f>
        <v>7.9998927763062441E-4</v>
      </c>
      <c r="J8123">
        <f>IF('Peaker Keys'!$B$31=1,H8123,I8123)</f>
        <v>0</v>
      </c>
    </row>
    <row r="8124" spans="1:10" x14ac:dyDescent="0.25">
      <c r="A8124">
        <v>8118</v>
      </c>
      <c r="B8124">
        <v>0</v>
      </c>
      <c r="C8124">
        <v>95.5</v>
      </c>
      <c r="D8124">
        <f>MOD(A8124-1+'Peaker Keys'!$B$7,'Peaker Keys'!$B$5)</f>
        <v>8141</v>
      </c>
      <c r="E8124">
        <f>INT(D8124/'Peaker Keys'!$B$6)+1</f>
        <v>340</v>
      </c>
      <c r="F8124">
        <f>MOD(D8124,'Peaker Keys'!$B$6)</f>
        <v>5</v>
      </c>
      <c r="G8124" t="str">
        <f>VLOOKUP(E8124,Clustering!$A$6:$B$370,2,FALSE)</f>
        <v>Summer</v>
      </c>
      <c r="H8124">
        <f>IF('Peaker Keys'!$B$29&gt;0,MAX(0,MIN('Peaker Keys'!$B$10,B8124/'Peaker Keys'!$B$29)),0)</f>
        <v>0</v>
      </c>
      <c r="I8124">
        <f>MAX(0,MIN('Peaker Keys'!$B$10,C8124/'Peaker Keys'!$B$30))</f>
        <v>7.9998927763062441E-4</v>
      </c>
      <c r="J8124">
        <f>IF('Peaker Keys'!$B$31=1,H8124,I8124)</f>
        <v>0</v>
      </c>
    </row>
    <row r="8125" spans="1:10" x14ac:dyDescent="0.25">
      <c r="A8125">
        <v>8119</v>
      </c>
      <c r="B8125">
        <v>0</v>
      </c>
      <c r="C8125">
        <v>95.5</v>
      </c>
      <c r="D8125">
        <f>MOD(A8125-1+'Peaker Keys'!$B$7,'Peaker Keys'!$B$5)</f>
        <v>8142</v>
      </c>
      <c r="E8125">
        <f>INT(D8125/'Peaker Keys'!$B$6)+1</f>
        <v>340</v>
      </c>
      <c r="F8125">
        <f>MOD(D8125,'Peaker Keys'!$B$6)</f>
        <v>6</v>
      </c>
      <c r="G8125" t="str">
        <f>VLOOKUP(E8125,Clustering!$A$6:$B$370,2,FALSE)</f>
        <v>Summer</v>
      </c>
      <c r="H8125">
        <f>IF('Peaker Keys'!$B$29&gt;0,MAX(0,MIN('Peaker Keys'!$B$10,B8125/'Peaker Keys'!$B$29)),0)</f>
        <v>0</v>
      </c>
      <c r="I8125">
        <f>MAX(0,MIN('Peaker Keys'!$B$10,C8125/'Peaker Keys'!$B$30))</f>
        <v>7.9998927763062441E-4</v>
      </c>
      <c r="J8125">
        <f>IF('Peaker Keys'!$B$31=1,H8125,I8125)</f>
        <v>0</v>
      </c>
    </row>
    <row r="8126" spans="1:10" x14ac:dyDescent="0.25">
      <c r="A8126">
        <v>8120</v>
      </c>
      <c r="B8126">
        <v>0</v>
      </c>
      <c r="C8126">
        <v>95.5</v>
      </c>
      <c r="D8126">
        <f>MOD(A8126-1+'Peaker Keys'!$B$7,'Peaker Keys'!$B$5)</f>
        <v>8143</v>
      </c>
      <c r="E8126">
        <f>INT(D8126/'Peaker Keys'!$B$6)+1</f>
        <v>340</v>
      </c>
      <c r="F8126">
        <f>MOD(D8126,'Peaker Keys'!$B$6)</f>
        <v>7</v>
      </c>
      <c r="G8126" t="str">
        <f>VLOOKUP(E8126,Clustering!$A$6:$B$370,2,FALSE)</f>
        <v>Summer</v>
      </c>
      <c r="H8126">
        <f>IF('Peaker Keys'!$B$29&gt;0,MAX(0,MIN('Peaker Keys'!$B$10,B8126/'Peaker Keys'!$B$29)),0)</f>
        <v>0</v>
      </c>
      <c r="I8126">
        <f>MAX(0,MIN('Peaker Keys'!$B$10,C8126/'Peaker Keys'!$B$30))</f>
        <v>7.9998927763062441E-4</v>
      </c>
      <c r="J8126">
        <f>IF('Peaker Keys'!$B$31=1,H8126,I8126)</f>
        <v>0</v>
      </c>
    </row>
    <row r="8127" spans="1:10" x14ac:dyDescent="0.25">
      <c r="A8127">
        <v>8121</v>
      </c>
      <c r="B8127">
        <v>0</v>
      </c>
      <c r="C8127">
        <v>112.7</v>
      </c>
      <c r="D8127">
        <f>MOD(A8127-1+'Peaker Keys'!$B$7,'Peaker Keys'!$B$5)</f>
        <v>8144</v>
      </c>
      <c r="E8127">
        <f>INT(D8127/'Peaker Keys'!$B$6)+1</f>
        <v>340</v>
      </c>
      <c r="F8127">
        <f>MOD(D8127,'Peaker Keys'!$B$6)</f>
        <v>8</v>
      </c>
      <c r="G8127" t="str">
        <f>VLOOKUP(E8127,Clustering!$A$6:$B$370,2,FALSE)</f>
        <v>Summer</v>
      </c>
      <c r="H8127">
        <f>IF('Peaker Keys'!$B$29&gt;0,MAX(0,MIN('Peaker Keys'!$B$10,B8127/'Peaker Keys'!$B$29)),0)</f>
        <v>0</v>
      </c>
      <c r="I8127">
        <f>MAX(0,MIN('Peaker Keys'!$B$10,C8127/'Peaker Keys'!$B$30))</f>
        <v>9.4407111611488344E-4</v>
      </c>
      <c r="J8127">
        <f>IF('Peaker Keys'!$B$31=1,H8127,I8127)</f>
        <v>0</v>
      </c>
    </row>
    <row r="8128" spans="1:10" x14ac:dyDescent="0.25">
      <c r="A8128">
        <v>8122</v>
      </c>
      <c r="B8128">
        <v>0</v>
      </c>
      <c r="C8128">
        <v>112.7</v>
      </c>
      <c r="D8128">
        <f>MOD(A8128-1+'Peaker Keys'!$B$7,'Peaker Keys'!$B$5)</f>
        <v>8145</v>
      </c>
      <c r="E8128">
        <f>INT(D8128/'Peaker Keys'!$B$6)+1</f>
        <v>340</v>
      </c>
      <c r="F8128">
        <f>MOD(D8128,'Peaker Keys'!$B$6)</f>
        <v>9</v>
      </c>
      <c r="G8128" t="str">
        <f>VLOOKUP(E8128,Clustering!$A$6:$B$370,2,FALSE)</f>
        <v>Summer</v>
      </c>
      <c r="H8128">
        <f>IF('Peaker Keys'!$B$29&gt;0,MAX(0,MIN('Peaker Keys'!$B$10,B8128/'Peaker Keys'!$B$29)),0)</f>
        <v>0</v>
      </c>
      <c r="I8128">
        <f>MAX(0,MIN('Peaker Keys'!$B$10,C8128/'Peaker Keys'!$B$30))</f>
        <v>9.4407111611488344E-4</v>
      </c>
      <c r="J8128">
        <f>IF('Peaker Keys'!$B$31=1,H8128,I8128)</f>
        <v>0</v>
      </c>
    </row>
    <row r="8129" spans="1:10" x14ac:dyDescent="0.25">
      <c r="A8129">
        <v>8123</v>
      </c>
      <c r="B8129">
        <v>0</v>
      </c>
      <c r="C8129">
        <v>110.6</v>
      </c>
      <c r="D8129">
        <f>MOD(A8129-1+'Peaker Keys'!$B$7,'Peaker Keys'!$B$5)</f>
        <v>8146</v>
      </c>
      <c r="E8129">
        <f>INT(D8129/'Peaker Keys'!$B$6)+1</f>
        <v>340</v>
      </c>
      <c r="F8129">
        <f>MOD(D8129,'Peaker Keys'!$B$6)</f>
        <v>10</v>
      </c>
      <c r="G8129" t="str">
        <f>VLOOKUP(E8129,Clustering!$A$6:$B$370,2,FALSE)</f>
        <v>Summer</v>
      </c>
      <c r="H8129">
        <f>IF('Peaker Keys'!$B$29&gt;0,MAX(0,MIN('Peaker Keys'!$B$10,B8129/'Peaker Keys'!$B$29)),0)</f>
        <v>0</v>
      </c>
      <c r="I8129">
        <f>MAX(0,MIN('Peaker Keys'!$B$10,C8129/'Peaker Keys'!$B$30))</f>
        <v>9.2647972885808436E-4</v>
      </c>
      <c r="J8129">
        <f>IF('Peaker Keys'!$B$31=1,H8129,I8129)</f>
        <v>0</v>
      </c>
    </row>
    <row r="8130" spans="1:10" x14ac:dyDescent="0.25">
      <c r="A8130">
        <v>8124</v>
      </c>
      <c r="B8130">
        <v>0</v>
      </c>
      <c r="C8130">
        <v>95.5</v>
      </c>
      <c r="D8130">
        <f>MOD(A8130-1+'Peaker Keys'!$B$7,'Peaker Keys'!$B$5)</f>
        <v>8147</v>
      </c>
      <c r="E8130">
        <f>INT(D8130/'Peaker Keys'!$B$6)+1</f>
        <v>340</v>
      </c>
      <c r="F8130">
        <f>MOD(D8130,'Peaker Keys'!$B$6)</f>
        <v>11</v>
      </c>
      <c r="G8130" t="str">
        <f>VLOOKUP(E8130,Clustering!$A$6:$B$370,2,FALSE)</f>
        <v>Summer</v>
      </c>
      <c r="H8130">
        <f>IF('Peaker Keys'!$B$29&gt;0,MAX(0,MIN('Peaker Keys'!$B$10,B8130/'Peaker Keys'!$B$29)),0)</f>
        <v>0</v>
      </c>
      <c r="I8130">
        <f>MAX(0,MIN('Peaker Keys'!$B$10,C8130/'Peaker Keys'!$B$30))</f>
        <v>7.9998927763062441E-4</v>
      </c>
      <c r="J8130">
        <f>IF('Peaker Keys'!$B$31=1,H8130,I8130)</f>
        <v>0</v>
      </c>
    </row>
    <row r="8131" spans="1:10" x14ac:dyDescent="0.25">
      <c r="A8131">
        <v>8125</v>
      </c>
      <c r="B8131">
        <v>0</v>
      </c>
      <c r="C8131">
        <v>95.5</v>
      </c>
      <c r="D8131">
        <f>MOD(A8131-1+'Peaker Keys'!$B$7,'Peaker Keys'!$B$5)</f>
        <v>8148</v>
      </c>
      <c r="E8131">
        <f>INT(D8131/'Peaker Keys'!$B$6)+1</f>
        <v>340</v>
      </c>
      <c r="F8131">
        <f>MOD(D8131,'Peaker Keys'!$B$6)</f>
        <v>12</v>
      </c>
      <c r="G8131" t="str">
        <f>VLOOKUP(E8131,Clustering!$A$6:$B$370,2,FALSE)</f>
        <v>Summer</v>
      </c>
      <c r="H8131">
        <f>IF('Peaker Keys'!$B$29&gt;0,MAX(0,MIN('Peaker Keys'!$B$10,B8131/'Peaker Keys'!$B$29)),0)</f>
        <v>0</v>
      </c>
      <c r="I8131">
        <f>MAX(0,MIN('Peaker Keys'!$B$10,C8131/'Peaker Keys'!$B$30))</f>
        <v>7.9998927763062441E-4</v>
      </c>
      <c r="J8131">
        <f>IF('Peaker Keys'!$B$31=1,H8131,I8131)</f>
        <v>0</v>
      </c>
    </row>
    <row r="8132" spans="1:10" x14ac:dyDescent="0.25">
      <c r="A8132">
        <v>8126</v>
      </c>
      <c r="B8132">
        <v>0</v>
      </c>
      <c r="C8132">
        <v>95.5</v>
      </c>
      <c r="D8132">
        <f>MOD(A8132-1+'Peaker Keys'!$B$7,'Peaker Keys'!$B$5)</f>
        <v>8149</v>
      </c>
      <c r="E8132">
        <f>INT(D8132/'Peaker Keys'!$B$6)+1</f>
        <v>340</v>
      </c>
      <c r="F8132">
        <f>MOD(D8132,'Peaker Keys'!$B$6)</f>
        <v>13</v>
      </c>
      <c r="G8132" t="str">
        <f>VLOOKUP(E8132,Clustering!$A$6:$B$370,2,FALSE)</f>
        <v>Summer</v>
      </c>
      <c r="H8132">
        <f>IF('Peaker Keys'!$B$29&gt;0,MAX(0,MIN('Peaker Keys'!$B$10,B8132/'Peaker Keys'!$B$29)),0)</f>
        <v>0</v>
      </c>
      <c r="I8132">
        <f>MAX(0,MIN('Peaker Keys'!$B$10,C8132/'Peaker Keys'!$B$30))</f>
        <v>7.9998927763062441E-4</v>
      </c>
      <c r="J8132">
        <f>IF('Peaker Keys'!$B$31=1,H8132,I8132)</f>
        <v>0</v>
      </c>
    </row>
    <row r="8133" spans="1:10" x14ac:dyDescent="0.25">
      <c r="A8133">
        <v>8127</v>
      </c>
      <c r="B8133">
        <v>0</v>
      </c>
      <c r="C8133">
        <v>95.5</v>
      </c>
      <c r="D8133">
        <f>MOD(A8133-1+'Peaker Keys'!$B$7,'Peaker Keys'!$B$5)</f>
        <v>8150</v>
      </c>
      <c r="E8133">
        <f>INT(D8133/'Peaker Keys'!$B$6)+1</f>
        <v>340</v>
      </c>
      <c r="F8133">
        <f>MOD(D8133,'Peaker Keys'!$B$6)</f>
        <v>14</v>
      </c>
      <c r="G8133" t="str">
        <f>VLOOKUP(E8133,Clustering!$A$6:$B$370,2,FALSE)</f>
        <v>Summer</v>
      </c>
      <c r="H8133">
        <f>IF('Peaker Keys'!$B$29&gt;0,MAX(0,MIN('Peaker Keys'!$B$10,B8133/'Peaker Keys'!$B$29)),0)</f>
        <v>0</v>
      </c>
      <c r="I8133">
        <f>MAX(0,MIN('Peaker Keys'!$B$10,C8133/'Peaker Keys'!$B$30))</f>
        <v>7.9998927763062441E-4</v>
      </c>
      <c r="J8133">
        <f>IF('Peaker Keys'!$B$31=1,H8133,I8133)</f>
        <v>0</v>
      </c>
    </row>
    <row r="8134" spans="1:10" x14ac:dyDescent="0.25">
      <c r="A8134">
        <v>8128</v>
      </c>
      <c r="B8134">
        <v>0</v>
      </c>
      <c r="C8134">
        <v>159.1</v>
      </c>
      <c r="D8134">
        <f>MOD(A8134-1+'Peaker Keys'!$B$7,'Peaker Keys'!$B$5)</f>
        <v>8151</v>
      </c>
      <c r="E8134">
        <f>INT(D8134/'Peaker Keys'!$B$6)+1</f>
        <v>340</v>
      </c>
      <c r="F8134">
        <f>MOD(D8134,'Peaker Keys'!$B$6)</f>
        <v>15</v>
      </c>
      <c r="G8134" t="str">
        <f>VLOOKUP(E8134,Clustering!$A$6:$B$370,2,FALSE)</f>
        <v>Summer</v>
      </c>
      <c r="H8134">
        <f>IF('Peaker Keys'!$B$29&gt;0,MAX(0,MIN('Peaker Keys'!$B$10,B8134/'Peaker Keys'!$B$29)),0)</f>
        <v>0</v>
      </c>
      <c r="I8134">
        <f>MAX(0,MIN('Peaker Keys'!$B$10,C8134/'Peaker Keys'!$B$30))</f>
        <v>1.3327570059793962E-3</v>
      </c>
      <c r="J8134">
        <f>IF('Peaker Keys'!$B$31=1,H8134,I8134)</f>
        <v>0</v>
      </c>
    </row>
    <row r="8135" spans="1:10" x14ac:dyDescent="0.25">
      <c r="A8135">
        <v>8129</v>
      </c>
      <c r="B8135">
        <v>0</v>
      </c>
      <c r="C8135">
        <v>159.1</v>
      </c>
      <c r="D8135">
        <f>MOD(A8135-1+'Peaker Keys'!$B$7,'Peaker Keys'!$B$5)</f>
        <v>8152</v>
      </c>
      <c r="E8135">
        <f>INT(D8135/'Peaker Keys'!$B$6)+1</f>
        <v>340</v>
      </c>
      <c r="F8135">
        <f>MOD(D8135,'Peaker Keys'!$B$6)</f>
        <v>16</v>
      </c>
      <c r="G8135" t="str">
        <f>VLOOKUP(E8135,Clustering!$A$6:$B$370,2,FALSE)</f>
        <v>Summer</v>
      </c>
      <c r="H8135">
        <f>IF('Peaker Keys'!$B$29&gt;0,MAX(0,MIN('Peaker Keys'!$B$10,B8135/'Peaker Keys'!$B$29)),0)</f>
        <v>0</v>
      </c>
      <c r="I8135">
        <f>MAX(0,MIN('Peaker Keys'!$B$10,C8135/'Peaker Keys'!$B$30))</f>
        <v>1.3327570059793962E-3</v>
      </c>
      <c r="J8135">
        <f>IF('Peaker Keys'!$B$31=1,H8135,I8135)</f>
        <v>0</v>
      </c>
    </row>
    <row r="8136" spans="1:10" x14ac:dyDescent="0.25">
      <c r="A8136">
        <v>8130</v>
      </c>
      <c r="B8136">
        <v>0</v>
      </c>
      <c r="C8136">
        <v>2387.5</v>
      </c>
      <c r="D8136">
        <f>MOD(A8136-1+'Peaker Keys'!$B$7,'Peaker Keys'!$B$5)</f>
        <v>8153</v>
      </c>
      <c r="E8136">
        <f>INT(D8136/'Peaker Keys'!$B$6)+1</f>
        <v>340</v>
      </c>
      <c r="F8136">
        <f>MOD(D8136,'Peaker Keys'!$B$6)</f>
        <v>17</v>
      </c>
      <c r="G8136" t="str">
        <f>VLOOKUP(E8136,Clustering!$A$6:$B$370,2,FALSE)</f>
        <v>Summer</v>
      </c>
      <c r="H8136">
        <f>IF('Peaker Keys'!$B$29&gt;0,MAX(0,MIN('Peaker Keys'!$B$10,B8136/'Peaker Keys'!$B$29)),0)</f>
        <v>0</v>
      </c>
      <c r="I8136">
        <f>MAX(0,MIN('Peaker Keys'!$B$10,C8136/'Peaker Keys'!$B$30))</f>
        <v>1.9999731940765611E-2</v>
      </c>
      <c r="J8136">
        <f>IF('Peaker Keys'!$B$31=1,H8136,I8136)</f>
        <v>0</v>
      </c>
    </row>
    <row r="8137" spans="1:10" x14ac:dyDescent="0.25">
      <c r="A8137">
        <v>8131</v>
      </c>
      <c r="B8137">
        <v>0</v>
      </c>
      <c r="C8137">
        <v>5327</v>
      </c>
      <c r="D8137">
        <f>MOD(A8137-1+'Peaker Keys'!$B$7,'Peaker Keys'!$B$5)</f>
        <v>8154</v>
      </c>
      <c r="E8137">
        <f>INT(D8137/'Peaker Keys'!$B$6)+1</f>
        <v>340</v>
      </c>
      <c r="F8137">
        <f>MOD(D8137,'Peaker Keys'!$B$6)</f>
        <v>18</v>
      </c>
      <c r="G8137" t="str">
        <f>VLOOKUP(E8137,Clustering!$A$6:$B$370,2,FALSE)</f>
        <v>Summer</v>
      </c>
      <c r="H8137">
        <f>IF('Peaker Keys'!$B$29&gt;0,MAX(0,MIN('Peaker Keys'!$B$10,B8137/'Peaker Keys'!$B$29)),0)</f>
        <v>0</v>
      </c>
      <c r="I8137">
        <f>MAX(0,MIN('Peaker Keys'!$B$10,C8137/'Peaker Keys'!$B$30))</f>
        <v>4.4623485674746978E-2</v>
      </c>
      <c r="J8137">
        <f>IF('Peaker Keys'!$B$31=1,H8137,I8137)</f>
        <v>0</v>
      </c>
    </row>
    <row r="8138" spans="1:10" x14ac:dyDescent="0.25">
      <c r="A8138">
        <v>8132</v>
      </c>
      <c r="B8138">
        <v>0</v>
      </c>
      <c r="C8138">
        <v>3000.4</v>
      </c>
      <c r="D8138">
        <f>MOD(A8138-1+'Peaker Keys'!$B$7,'Peaker Keys'!$B$5)</f>
        <v>8155</v>
      </c>
      <c r="E8138">
        <f>INT(D8138/'Peaker Keys'!$B$6)+1</f>
        <v>340</v>
      </c>
      <c r="F8138">
        <f>MOD(D8138,'Peaker Keys'!$B$6)</f>
        <v>19</v>
      </c>
      <c r="G8138" t="str">
        <f>VLOOKUP(E8138,Clustering!$A$6:$B$370,2,FALSE)</f>
        <v>Summer</v>
      </c>
      <c r="H8138">
        <f>IF('Peaker Keys'!$B$29&gt;0,MAX(0,MIN('Peaker Keys'!$B$10,B8138/'Peaker Keys'!$B$29)),0)</f>
        <v>0</v>
      </c>
      <c r="I8138">
        <f>MAX(0,MIN('Peaker Keys'!$B$10,C8138/'Peaker Keys'!$B$30))</f>
        <v>2.513390396442854E-2</v>
      </c>
      <c r="J8138">
        <f>IF('Peaker Keys'!$B$31=1,H8138,I8138)</f>
        <v>0</v>
      </c>
    </row>
    <row r="8139" spans="1:10" x14ac:dyDescent="0.25">
      <c r="A8139">
        <v>8133</v>
      </c>
      <c r="B8139">
        <v>0</v>
      </c>
      <c r="C8139">
        <v>1394.8</v>
      </c>
      <c r="D8139">
        <f>MOD(A8139-1+'Peaker Keys'!$B$7,'Peaker Keys'!$B$5)</f>
        <v>8156</v>
      </c>
      <c r="E8139">
        <f>INT(D8139/'Peaker Keys'!$B$6)+1</f>
        <v>340</v>
      </c>
      <c r="F8139">
        <f>MOD(D8139,'Peaker Keys'!$B$6)</f>
        <v>20</v>
      </c>
      <c r="G8139" t="str">
        <f>VLOOKUP(E8139,Clustering!$A$6:$B$370,2,FALSE)</f>
        <v>Summer</v>
      </c>
      <c r="H8139">
        <f>IF('Peaker Keys'!$B$29&gt;0,MAX(0,MIN('Peaker Keys'!$B$10,B8139/'Peaker Keys'!$B$29)),0)</f>
        <v>0</v>
      </c>
      <c r="I8139">
        <f>MAX(0,MIN('Peaker Keys'!$B$10,C8139/'Peaker Keys'!$B$30))</f>
        <v>1.1684031878944449E-2</v>
      </c>
      <c r="J8139">
        <f>IF('Peaker Keys'!$B$31=1,H8139,I8139)</f>
        <v>0</v>
      </c>
    </row>
    <row r="8140" spans="1:10" x14ac:dyDescent="0.25">
      <c r="A8140">
        <v>8134</v>
      </c>
      <c r="B8140">
        <v>0</v>
      </c>
      <c r="C8140">
        <v>190.9</v>
      </c>
      <c r="D8140">
        <f>MOD(A8140-1+'Peaker Keys'!$B$7,'Peaker Keys'!$B$5)</f>
        <v>8157</v>
      </c>
      <c r="E8140">
        <f>INT(D8140/'Peaker Keys'!$B$6)+1</f>
        <v>340</v>
      </c>
      <c r="F8140">
        <f>MOD(D8140,'Peaker Keys'!$B$6)</f>
        <v>21</v>
      </c>
      <c r="G8140" t="str">
        <f>VLOOKUP(E8140,Clustering!$A$6:$B$370,2,FALSE)</f>
        <v>Summer</v>
      </c>
      <c r="H8140">
        <f>IF('Peaker Keys'!$B$29&gt;0,MAX(0,MIN('Peaker Keys'!$B$10,B8140/'Peaker Keys'!$B$29)),0)</f>
        <v>0</v>
      </c>
      <c r="I8140">
        <f>MAX(0,MIN('Peaker Keys'!$B$10,C8140/'Peaker Keys'!$B$30))</f>
        <v>1.5991408701537821E-3</v>
      </c>
      <c r="J8140">
        <f>IF('Peaker Keys'!$B$31=1,H8140,I8140)</f>
        <v>0</v>
      </c>
    </row>
    <row r="8141" spans="1:10" x14ac:dyDescent="0.25">
      <c r="A8141">
        <v>8135</v>
      </c>
      <c r="B8141">
        <v>0</v>
      </c>
      <c r="C8141">
        <v>159.1</v>
      </c>
      <c r="D8141">
        <f>MOD(A8141-1+'Peaker Keys'!$B$7,'Peaker Keys'!$B$5)</f>
        <v>8158</v>
      </c>
      <c r="E8141">
        <f>INT(D8141/'Peaker Keys'!$B$6)+1</f>
        <v>340</v>
      </c>
      <c r="F8141">
        <f>MOD(D8141,'Peaker Keys'!$B$6)</f>
        <v>22</v>
      </c>
      <c r="G8141" t="str">
        <f>VLOOKUP(E8141,Clustering!$A$6:$B$370,2,FALSE)</f>
        <v>Summer</v>
      </c>
      <c r="H8141">
        <f>IF('Peaker Keys'!$B$29&gt;0,MAX(0,MIN('Peaker Keys'!$B$10,B8141/'Peaker Keys'!$B$29)),0)</f>
        <v>0</v>
      </c>
      <c r="I8141">
        <f>MAX(0,MIN('Peaker Keys'!$B$10,C8141/'Peaker Keys'!$B$30))</f>
        <v>1.3327570059793962E-3</v>
      </c>
      <c r="J8141">
        <f>IF('Peaker Keys'!$B$31=1,H8141,I8141)</f>
        <v>0</v>
      </c>
    </row>
    <row r="8142" spans="1:10" x14ac:dyDescent="0.25">
      <c r="A8142">
        <v>8136</v>
      </c>
      <c r="B8142">
        <v>0</v>
      </c>
      <c r="C8142">
        <v>159.1</v>
      </c>
      <c r="D8142">
        <f>MOD(A8142-1+'Peaker Keys'!$B$7,'Peaker Keys'!$B$5)</f>
        <v>8159</v>
      </c>
      <c r="E8142">
        <f>INT(D8142/'Peaker Keys'!$B$6)+1</f>
        <v>340</v>
      </c>
      <c r="F8142">
        <f>MOD(D8142,'Peaker Keys'!$B$6)</f>
        <v>23</v>
      </c>
      <c r="G8142" t="str">
        <f>VLOOKUP(E8142,Clustering!$A$6:$B$370,2,FALSE)</f>
        <v>Summer</v>
      </c>
      <c r="H8142">
        <f>IF('Peaker Keys'!$B$29&gt;0,MAX(0,MIN('Peaker Keys'!$B$10,B8142/'Peaker Keys'!$B$29)),0)</f>
        <v>0</v>
      </c>
      <c r="I8142">
        <f>MAX(0,MIN('Peaker Keys'!$B$10,C8142/'Peaker Keys'!$B$30))</f>
        <v>1.3327570059793962E-3</v>
      </c>
      <c r="J8142">
        <f>IF('Peaker Keys'!$B$31=1,H8142,I8142)</f>
        <v>0</v>
      </c>
    </row>
    <row r="8143" spans="1:10" x14ac:dyDescent="0.25">
      <c r="A8143">
        <v>8137</v>
      </c>
      <c r="B8143">
        <v>0</v>
      </c>
      <c r="C8143">
        <v>95.5</v>
      </c>
      <c r="D8143">
        <f>MOD(A8143-1+'Peaker Keys'!$B$7,'Peaker Keys'!$B$5)</f>
        <v>8160</v>
      </c>
      <c r="E8143">
        <f>INT(D8143/'Peaker Keys'!$B$6)+1</f>
        <v>341</v>
      </c>
      <c r="F8143">
        <f>MOD(D8143,'Peaker Keys'!$B$6)</f>
        <v>0</v>
      </c>
      <c r="G8143" t="str">
        <f>VLOOKUP(E8143,Clustering!$A$6:$B$370,2,FALSE)</f>
        <v>Winter</v>
      </c>
      <c r="H8143">
        <f>IF('Peaker Keys'!$B$29&gt;0,MAX(0,MIN('Peaker Keys'!$B$10,B8143/'Peaker Keys'!$B$29)),0)</f>
        <v>0</v>
      </c>
      <c r="I8143">
        <f>MAX(0,MIN('Peaker Keys'!$B$10,C8143/'Peaker Keys'!$B$30))</f>
        <v>7.9998927763062441E-4</v>
      </c>
      <c r="J8143">
        <f>IF('Peaker Keys'!$B$31=1,H8143,I8143)</f>
        <v>0</v>
      </c>
    </row>
    <row r="8144" spans="1:10" x14ac:dyDescent="0.25">
      <c r="A8144">
        <v>8138</v>
      </c>
      <c r="B8144">
        <v>0</v>
      </c>
      <c r="C8144">
        <v>95.5</v>
      </c>
      <c r="D8144">
        <f>MOD(A8144-1+'Peaker Keys'!$B$7,'Peaker Keys'!$B$5)</f>
        <v>8161</v>
      </c>
      <c r="E8144">
        <f>INT(D8144/'Peaker Keys'!$B$6)+1</f>
        <v>341</v>
      </c>
      <c r="F8144">
        <f>MOD(D8144,'Peaker Keys'!$B$6)</f>
        <v>1</v>
      </c>
      <c r="G8144" t="str">
        <f>VLOOKUP(E8144,Clustering!$A$6:$B$370,2,FALSE)</f>
        <v>Winter</v>
      </c>
      <c r="H8144">
        <f>IF('Peaker Keys'!$B$29&gt;0,MAX(0,MIN('Peaker Keys'!$B$10,B8144/'Peaker Keys'!$B$29)),0)</f>
        <v>0</v>
      </c>
      <c r="I8144">
        <f>MAX(0,MIN('Peaker Keys'!$B$10,C8144/'Peaker Keys'!$B$30))</f>
        <v>7.9998927763062441E-4</v>
      </c>
      <c r="J8144">
        <f>IF('Peaker Keys'!$B$31=1,H8144,I8144)</f>
        <v>0</v>
      </c>
    </row>
    <row r="8145" spans="1:10" x14ac:dyDescent="0.25">
      <c r="A8145">
        <v>8139</v>
      </c>
      <c r="B8145">
        <v>0</v>
      </c>
      <c r="C8145">
        <v>95.5</v>
      </c>
      <c r="D8145">
        <f>MOD(A8145-1+'Peaker Keys'!$B$7,'Peaker Keys'!$B$5)</f>
        <v>8162</v>
      </c>
      <c r="E8145">
        <f>INT(D8145/'Peaker Keys'!$B$6)+1</f>
        <v>341</v>
      </c>
      <c r="F8145">
        <f>MOD(D8145,'Peaker Keys'!$B$6)</f>
        <v>2</v>
      </c>
      <c r="G8145" t="str">
        <f>VLOOKUP(E8145,Clustering!$A$6:$B$370,2,FALSE)</f>
        <v>Winter</v>
      </c>
      <c r="H8145">
        <f>IF('Peaker Keys'!$B$29&gt;0,MAX(0,MIN('Peaker Keys'!$B$10,B8145/'Peaker Keys'!$B$29)),0)</f>
        <v>0</v>
      </c>
      <c r="I8145">
        <f>MAX(0,MIN('Peaker Keys'!$B$10,C8145/'Peaker Keys'!$B$30))</f>
        <v>7.9998927763062441E-4</v>
      </c>
      <c r="J8145">
        <f>IF('Peaker Keys'!$B$31=1,H8145,I8145)</f>
        <v>0</v>
      </c>
    </row>
    <row r="8146" spans="1:10" x14ac:dyDescent="0.25">
      <c r="A8146">
        <v>8140</v>
      </c>
      <c r="B8146">
        <v>0</v>
      </c>
      <c r="C8146">
        <v>95.5</v>
      </c>
      <c r="D8146">
        <f>MOD(A8146-1+'Peaker Keys'!$B$7,'Peaker Keys'!$B$5)</f>
        <v>8163</v>
      </c>
      <c r="E8146">
        <f>INT(D8146/'Peaker Keys'!$B$6)+1</f>
        <v>341</v>
      </c>
      <c r="F8146">
        <f>MOD(D8146,'Peaker Keys'!$B$6)</f>
        <v>3</v>
      </c>
      <c r="G8146" t="str">
        <f>VLOOKUP(E8146,Clustering!$A$6:$B$370,2,FALSE)</f>
        <v>Winter</v>
      </c>
      <c r="H8146">
        <f>IF('Peaker Keys'!$B$29&gt;0,MAX(0,MIN('Peaker Keys'!$B$10,B8146/'Peaker Keys'!$B$29)),0)</f>
        <v>0</v>
      </c>
      <c r="I8146">
        <f>MAX(0,MIN('Peaker Keys'!$B$10,C8146/'Peaker Keys'!$B$30))</f>
        <v>7.9998927763062441E-4</v>
      </c>
      <c r="J8146">
        <f>IF('Peaker Keys'!$B$31=1,H8146,I8146)</f>
        <v>0</v>
      </c>
    </row>
    <row r="8147" spans="1:10" x14ac:dyDescent="0.25">
      <c r="A8147">
        <v>8141</v>
      </c>
      <c r="B8147">
        <v>0</v>
      </c>
      <c r="C8147">
        <v>95.5</v>
      </c>
      <c r="D8147">
        <f>MOD(A8147-1+'Peaker Keys'!$B$7,'Peaker Keys'!$B$5)</f>
        <v>8164</v>
      </c>
      <c r="E8147">
        <f>INT(D8147/'Peaker Keys'!$B$6)+1</f>
        <v>341</v>
      </c>
      <c r="F8147">
        <f>MOD(D8147,'Peaker Keys'!$B$6)</f>
        <v>4</v>
      </c>
      <c r="G8147" t="str">
        <f>VLOOKUP(E8147,Clustering!$A$6:$B$370,2,FALSE)</f>
        <v>Winter</v>
      </c>
      <c r="H8147">
        <f>IF('Peaker Keys'!$B$29&gt;0,MAX(0,MIN('Peaker Keys'!$B$10,B8147/'Peaker Keys'!$B$29)),0)</f>
        <v>0</v>
      </c>
      <c r="I8147">
        <f>MAX(0,MIN('Peaker Keys'!$B$10,C8147/'Peaker Keys'!$B$30))</f>
        <v>7.9998927763062441E-4</v>
      </c>
      <c r="J8147">
        <f>IF('Peaker Keys'!$B$31=1,H8147,I8147)</f>
        <v>0</v>
      </c>
    </row>
    <row r="8148" spans="1:10" x14ac:dyDescent="0.25">
      <c r="A8148">
        <v>8142</v>
      </c>
      <c r="B8148">
        <v>0</v>
      </c>
      <c r="C8148">
        <v>95.5</v>
      </c>
      <c r="D8148">
        <f>MOD(A8148-1+'Peaker Keys'!$B$7,'Peaker Keys'!$B$5)</f>
        <v>8165</v>
      </c>
      <c r="E8148">
        <f>INT(D8148/'Peaker Keys'!$B$6)+1</f>
        <v>341</v>
      </c>
      <c r="F8148">
        <f>MOD(D8148,'Peaker Keys'!$B$6)</f>
        <v>5</v>
      </c>
      <c r="G8148" t="str">
        <f>VLOOKUP(E8148,Clustering!$A$6:$B$370,2,FALSE)</f>
        <v>Winter</v>
      </c>
      <c r="H8148">
        <f>IF('Peaker Keys'!$B$29&gt;0,MAX(0,MIN('Peaker Keys'!$B$10,B8148/'Peaker Keys'!$B$29)),0)</f>
        <v>0</v>
      </c>
      <c r="I8148">
        <f>MAX(0,MIN('Peaker Keys'!$B$10,C8148/'Peaker Keys'!$B$30))</f>
        <v>7.9998927763062441E-4</v>
      </c>
      <c r="J8148">
        <f>IF('Peaker Keys'!$B$31=1,H8148,I8148)</f>
        <v>0</v>
      </c>
    </row>
    <row r="8149" spans="1:10" x14ac:dyDescent="0.25">
      <c r="A8149">
        <v>8143</v>
      </c>
      <c r="B8149">
        <v>0</v>
      </c>
      <c r="C8149">
        <v>95.5</v>
      </c>
      <c r="D8149">
        <f>MOD(A8149-1+'Peaker Keys'!$B$7,'Peaker Keys'!$B$5)</f>
        <v>8166</v>
      </c>
      <c r="E8149">
        <f>INT(D8149/'Peaker Keys'!$B$6)+1</f>
        <v>341</v>
      </c>
      <c r="F8149">
        <f>MOD(D8149,'Peaker Keys'!$B$6)</f>
        <v>6</v>
      </c>
      <c r="G8149" t="str">
        <f>VLOOKUP(E8149,Clustering!$A$6:$B$370,2,FALSE)</f>
        <v>Winter</v>
      </c>
      <c r="H8149">
        <f>IF('Peaker Keys'!$B$29&gt;0,MAX(0,MIN('Peaker Keys'!$B$10,B8149/'Peaker Keys'!$B$29)),0)</f>
        <v>0</v>
      </c>
      <c r="I8149">
        <f>MAX(0,MIN('Peaker Keys'!$B$10,C8149/'Peaker Keys'!$B$30))</f>
        <v>7.9998927763062441E-4</v>
      </c>
      <c r="J8149">
        <f>IF('Peaker Keys'!$B$31=1,H8149,I8149)</f>
        <v>0</v>
      </c>
    </row>
    <row r="8150" spans="1:10" x14ac:dyDescent="0.25">
      <c r="A8150">
        <v>8144</v>
      </c>
      <c r="B8150">
        <v>0</v>
      </c>
      <c r="C8150">
        <v>95.5</v>
      </c>
      <c r="D8150">
        <f>MOD(A8150-1+'Peaker Keys'!$B$7,'Peaker Keys'!$B$5)</f>
        <v>8167</v>
      </c>
      <c r="E8150">
        <f>INT(D8150/'Peaker Keys'!$B$6)+1</f>
        <v>341</v>
      </c>
      <c r="F8150">
        <f>MOD(D8150,'Peaker Keys'!$B$6)</f>
        <v>7</v>
      </c>
      <c r="G8150" t="str">
        <f>VLOOKUP(E8150,Clustering!$A$6:$B$370,2,FALSE)</f>
        <v>Winter</v>
      </c>
      <c r="H8150">
        <f>IF('Peaker Keys'!$B$29&gt;0,MAX(0,MIN('Peaker Keys'!$B$10,B8150/'Peaker Keys'!$B$29)),0)</f>
        <v>0</v>
      </c>
      <c r="I8150">
        <f>MAX(0,MIN('Peaker Keys'!$B$10,C8150/'Peaker Keys'!$B$30))</f>
        <v>7.9998927763062441E-4</v>
      </c>
      <c r="J8150">
        <f>IF('Peaker Keys'!$B$31=1,H8150,I8150)</f>
        <v>0</v>
      </c>
    </row>
    <row r="8151" spans="1:10" x14ac:dyDescent="0.25">
      <c r="A8151">
        <v>8145</v>
      </c>
      <c r="B8151">
        <v>0</v>
      </c>
      <c r="C8151">
        <v>95.5</v>
      </c>
      <c r="D8151">
        <f>MOD(A8151-1+'Peaker Keys'!$B$7,'Peaker Keys'!$B$5)</f>
        <v>8168</v>
      </c>
      <c r="E8151">
        <f>INT(D8151/'Peaker Keys'!$B$6)+1</f>
        <v>341</v>
      </c>
      <c r="F8151">
        <f>MOD(D8151,'Peaker Keys'!$B$6)</f>
        <v>8</v>
      </c>
      <c r="G8151" t="str">
        <f>VLOOKUP(E8151,Clustering!$A$6:$B$370,2,FALSE)</f>
        <v>Winter</v>
      </c>
      <c r="H8151">
        <f>IF('Peaker Keys'!$B$29&gt;0,MAX(0,MIN('Peaker Keys'!$B$10,B8151/'Peaker Keys'!$B$29)),0)</f>
        <v>0</v>
      </c>
      <c r="I8151">
        <f>MAX(0,MIN('Peaker Keys'!$B$10,C8151/'Peaker Keys'!$B$30))</f>
        <v>7.9998927763062441E-4</v>
      </c>
      <c r="J8151">
        <f>IF('Peaker Keys'!$B$31=1,H8151,I8151)</f>
        <v>0</v>
      </c>
    </row>
    <row r="8152" spans="1:10" x14ac:dyDescent="0.25">
      <c r="A8152">
        <v>8146</v>
      </c>
      <c r="B8152">
        <v>0</v>
      </c>
      <c r="C8152">
        <v>95.5</v>
      </c>
      <c r="D8152">
        <f>MOD(A8152-1+'Peaker Keys'!$B$7,'Peaker Keys'!$B$5)</f>
        <v>8169</v>
      </c>
      <c r="E8152">
        <f>INT(D8152/'Peaker Keys'!$B$6)+1</f>
        <v>341</v>
      </c>
      <c r="F8152">
        <f>MOD(D8152,'Peaker Keys'!$B$6)</f>
        <v>9</v>
      </c>
      <c r="G8152" t="str">
        <f>VLOOKUP(E8152,Clustering!$A$6:$B$370,2,FALSE)</f>
        <v>Winter</v>
      </c>
      <c r="H8152">
        <f>IF('Peaker Keys'!$B$29&gt;0,MAX(0,MIN('Peaker Keys'!$B$10,B8152/'Peaker Keys'!$B$29)),0)</f>
        <v>0</v>
      </c>
      <c r="I8152">
        <f>MAX(0,MIN('Peaker Keys'!$B$10,C8152/'Peaker Keys'!$B$30))</f>
        <v>7.9998927763062441E-4</v>
      </c>
      <c r="J8152">
        <f>IF('Peaker Keys'!$B$31=1,H8152,I8152)</f>
        <v>0</v>
      </c>
    </row>
    <row r="8153" spans="1:10" x14ac:dyDescent="0.25">
      <c r="A8153">
        <v>8147</v>
      </c>
      <c r="B8153">
        <v>0</v>
      </c>
      <c r="C8153">
        <v>95.5</v>
      </c>
      <c r="D8153">
        <f>MOD(A8153-1+'Peaker Keys'!$B$7,'Peaker Keys'!$B$5)</f>
        <v>8170</v>
      </c>
      <c r="E8153">
        <f>INT(D8153/'Peaker Keys'!$B$6)+1</f>
        <v>341</v>
      </c>
      <c r="F8153">
        <f>MOD(D8153,'Peaker Keys'!$B$6)</f>
        <v>10</v>
      </c>
      <c r="G8153" t="str">
        <f>VLOOKUP(E8153,Clustering!$A$6:$B$370,2,FALSE)</f>
        <v>Winter</v>
      </c>
      <c r="H8153">
        <f>IF('Peaker Keys'!$B$29&gt;0,MAX(0,MIN('Peaker Keys'!$B$10,B8153/'Peaker Keys'!$B$29)),0)</f>
        <v>0</v>
      </c>
      <c r="I8153">
        <f>MAX(0,MIN('Peaker Keys'!$B$10,C8153/'Peaker Keys'!$B$30))</f>
        <v>7.9998927763062441E-4</v>
      </c>
      <c r="J8153">
        <f>IF('Peaker Keys'!$B$31=1,H8153,I8153)</f>
        <v>0</v>
      </c>
    </row>
    <row r="8154" spans="1:10" x14ac:dyDescent="0.25">
      <c r="A8154">
        <v>8148</v>
      </c>
      <c r="B8154">
        <v>0</v>
      </c>
      <c r="C8154">
        <v>95.5</v>
      </c>
      <c r="D8154">
        <f>MOD(A8154-1+'Peaker Keys'!$B$7,'Peaker Keys'!$B$5)</f>
        <v>8171</v>
      </c>
      <c r="E8154">
        <f>INT(D8154/'Peaker Keys'!$B$6)+1</f>
        <v>341</v>
      </c>
      <c r="F8154">
        <f>MOD(D8154,'Peaker Keys'!$B$6)</f>
        <v>11</v>
      </c>
      <c r="G8154" t="str">
        <f>VLOOKUP(E8154,Clustering!$A$6:$B$370,2,FALSE)</f>
        <v>Winter</v>
      </c>
      <c r="H8154">
        <f>IF('Peaker Keys'!$B$29&gt;0,MAX(0,MIN('Peaker Keys'!$B$10,B8154/'Peaker Keys'!$B$29)),0)</f>
        <v>0</v>
      </c>
      <c r="I8154">
        <f>MAX(0,MIN('Peaker Keys'!$B$10,C8154/'Peaker Keys'!$B$30))</f>
        <v>7.9998927763062441E-4</v>
      </c>
      <c r="J8154">
        <f>IF('Peaker Keys'!$B$31=1,H8154,I8154)</f>
        <v>0</v>
      </c>
    </row>
    <row r="8155" spans="1:10" x14ac:dyDescent="0.25">
      <c r="A8155">
        <v>8149</v>
      </c>
      <c r="B8155">
        <v>0</v>
      </c>
      <c r="C8155">
        <v>95.5</v>
      </c>
      <c r="D8155">
        <f>MOD(A8155-1+'Peaker Keys'!$B$7,'Peaker Keys'!$B$5)</f>
        <v>8172</v>
      </c>
      <c r="E8155">
        <f>INT(D8155/'Peaker Keys'!$B$6)+1</f>
        <v>341</v>
      </c>
      <c r="F8155">
        <f>MOD(D8155,'Peaker Keys'!$B$6)</f>
        <v>12</v>
      </c>
      <c r="G8155" t="str">
        <f>VLOOKUP(E8155,Clustering!$A$6:$B$370,2,FALSE)</f>
        <v>Winter</v>
      </c>
      <c r="H8155">
        <f>IF('Peaker Keys'!$B$29&gt;0,MAX(0,MIN('Peaker Keys'!$B$10,B8155/'Peaker Keys'!$B$29)),0)</f>
        <v>0</v>
      </c>
      <c r="I8155">
        <f>MAX(0,MIN('Peaker Keys'!$B$10,C8155/'Peaker Keys'!$B$30))</f>
        <v>7.9998927763062441E-4</v>
      </c>
      <c r="J8155">
        <f>IF('Peaker Keys'!$B$31=1,H8155,I8155)</f>
        <v>0</v>
      </c>
    </row>
    <row r="8156" spans="1:10" x14ac:dyDescent="0.25">
      <c r="A8156">
        <v>8150</v>
      </c>
      <c r="B8156">
        <v>0</v>
      </c>
      <c r="C8156">
        <v>95.5</v>
      </c>
      <c r="D8156">
        <f>MOD(A8156-1+'Peaker Keys'!$B$7,'Peaker Keys'!$B$5)</f>
        <v>8173</v>
      </c>
      <c r="E8156">
        <f>INT(D8156/'Peaker Keys'!$B$6)+1</f>
        <v>341</v>
      </c>
      <c r="F8156">
        <f>MOD(D8156,'Peaker Keys'!$B$6)</f>
        <v>13</v>
      </c>
      <c r="G8156" t="str">
        <f>VLOOKUP(E8156,Clustering!$A$6:$B$370,2,FALSE)</f>
        <v>Winter</v>
      </c>
      <c r="H8156">
        <f>IF('Peaker Keys'!$B$29&gt;0,MAX(0,MIN('Peaker Keys'!$B$10,B8156/'Peaker Keys'!$B$29)),0)</f>
        <v>0</v>
      </c>
      <c r="I8156">
        <f>MAX(0,MIN('Peaker Keys'!$B$10,C8156/'Peaker Keys'!$B$30))</f>
        <v>7.9998927763062441E-4</v>
      </c>
      <c r="J8156">
        <f>IF('Peaker Keys'!$B$31=1,H8156,I8156)</f>
        <v>0</v>
      </c>
    </row>
    <row r="8157" spans="1:10" x14ac:dyDescent="0.25">
      <c r="A8157">
        <v>8151</v>
      </c>
      <c r="B8157">
        <v>0</v>
      </c>
      <c r="C8157">
        <v>95.5</v>
      </c>
      <c r="D8157">
        <f>MOD(A8157-1+'Peaker Keys'!$B$7,'Peaker Keys'!$B$5)</f>
        <v>8174</v>
      </c>
      <c r="E8157">
        <f>INT(D8157/'Peaker Keys'!$B$6)+1</f>
        <v>341</v>
      </c>
      <c r="F8157">
        <f>MOD(D8157,'Peaker Keys'!$B$6)</f>
        <v>14</v>
      </c>
      <c r="G8157" t="str">
        <f>VLOOKUP(E8157,Clustering!$A$6:$B$370,2,FALSE)</f>
        <v>Winter</v>
      </c>
      <c r="H8157">
        <f>IF('Peaker Keys'!$B$29&gt;0,MAX(0,MIN('Peaker Keys'!$B$10,B8157/'Peaker Keys'!$B$29)),0)</f>
        <v>0</v>
      </c>
      <c r="I8157">
        <f>MAX(0,MIN('Peaker Keys'!$B$10,C8157/'Peaker Keys'!$B$30))</f>
        <v>7.9998927763062441E-4</v>
      </c>
      <c r="J8157">
        <f>IF('Peaker Keys'!$B$31=1,H8157,I8157)</f>
        <v>0</v>
      </c>
    </row>
    <row r="8158" spans="1:10" x14ac:dyDescent="0.25">
      <c r="A8158">
        <v>8152</v>
      </c>
      <c r="B8158">
        <v>0</v>
      </c>
      <c r="C8158">
        <v>159.1</v>
      </c>
      <c r="D8158">
        <f>MOD(A8158-1+'Peaker Keys'!$B$7,'Peaker Keys'!$B$5)</f>
        <v>8175</v>
      </c>
      <c r="E8158">
        <f>INT(D8158/'Peaker Keys'!$B$6)+1</f>
        <v>341</v>
      </c>
      <c r="F8158">
        <f>MOD(D8158,'Peaker Keys'!$B$6)</f>
        <v>15</v>
      </c>
      <c r="G8158" t="str">
        <f>VLOOKUP(E8158,Clustering!$A$6:$B$370,2,FALSE)</f>
        <v>Winter</v>
      </c>
      <c r="H8158">
        <f>IF('Peaker Keys'!$B$29&gt;0,MAX(0,MIN('Peaker Keys'!$B$10,B8158/'Peaker Keys'!$B$29)),0)</f>
        <v>0</v>
      </c>
      <c r="I8158">
        <f>MAX(0,MIN('Peaker Keys'!$B$10,C8158/'Peaker Keys'!$B$30))</f>
        <v>1.3327570059793962E-3</v>
      </c>
      <c r="J8158">
        <f>IF('Peaker Keys'!$B$31=1,H8158,I8158)</f>
        <v>0</v>
      </c>
    </row>
    <row r="8159" spans="1:10" x14ac:dyDescent="0.25">
      <c r="A8159">
        <v>8153</v>
      </c>
      <c r="B8159">
        <v>0</v>
      </c>
      <c r="C8159">
        <v>159.1</v>
      </c>
      <c r="D8159">
        <f>MOD(A8159-1+'Peaker Keys'!$B$7,'Peaker Keys'!$B$5)</f>
        <v>8176</v>
      </c>
      <c r="E8159">
        <f>INT(D8159/'Peaker Keys'!$B$6)+1</f>
        <v>341</v>
      </c>
      <c r="F8159">
        <f>MOD(D8159,'Peaker Keys'!$B$6)</f>
        <v>16</v>
      </c>
      <c r="G8159" t="str">
        <f>VLOOKUP(E8159,Clustering!$A$6:$B$370,2,FALSE)</f>
        <v>Winter</v>
      </c>
      <c r="H8159">
        <f>IF('Peaker Keys'!$B$29&gt;0,MAX(0,MIN('Peaker Keys'!$B$10,B8159/'Peaker Keys'!$B$29)),0)</f>
        <v>0</v>
      </c>
      <c r="I8159">
        <f>MAX(0,MIN('Peaker Keys'!$B$10,C8159/'Peaker Keys'!$B$30))</f>
        <v>1.3327570059793962E-3</v>
      </c>
      <c r="J8159">
        <f>IF('Peaker Keys'!$B$31=1,H8159,I8159)</f>
        <v>0</v>
      </c>
    </row>
    <row r="8160" spans="1:10" x14ac:dyDescent="0.25">
      <c r="A8160">
        <v>8154</v>
      </c>
      <c r="B8160">
        <v>0</v>
      </c>
      <c r="C8160">
        <v>159.1</v>
      </c>
      <c r="D8160">
        <f>MOD(A8160-1+'Peaker Keys'!$B$7,'Peaker Keys'!$B$5)</f>
        <v>8177</v>
      </c>
      <c r="E8160">
        <f>INT(D8160/'Peaker Keys'!$B$6)+1</f>
        <v>341</v>
      </c>
      <c r="F8160">
        <f>MOD(D8160,'Peaker Keys'!$B$6)</f>
        <v>17</v>
      </c>
      <c r="G8160" t="str">
        <f>VLOOKUP(E8160,Clustering!$A$6:$B$370,2,FALSE)</f>
        <v>Winter</v>
      </c>
      <c r="H8160">
        <f>IF('Peaker Keys'!$B$29&gt;0,MAX(0,MIN('Peaker Keys'!$B$10,B8160/'Peaker Keys'!$B$29)),0)</f>
        <v>0</v>
      </c>
      <c r="I8160">
        <f>MAX(0,MIN('Peaker Keys'!$B$10,C8160/'Peaker Keys'!$B$30))</f>
        <v>1.3327570059793962E-3</v>
      </c>
      <c r="J8160">
        <f>IF('Peaker Keys'!$B$31=1,H8160,I8160)</f>
        <v>0</v>
      </c>
    </row>
    <row r="8161" spans="1:10" x14ac:dyDescent="0.25">
      <c r="A8161">
        <v>8155</v>
      </c>
      <c r="B8161">
        <v>0</v>
      </c>
      <c r="C8161">
        <v>749</v>
      </c>
      <c r="D8161">
        <f>MOD(A8161-1+'Peaker Keys'!$B$7,'Peaker Keys'!$B$5)</f>
        <v>8178</v>
      </c>
      <c r="E8161">
        <f>INT(D8161/'Peaker Keys'!$B$6)+1</f>
        <v>341</v>
      </c>
      <c r="F8161">
        <f>MOD(D8161,'Peaker Keys'!$B$6)</f>
        <v>18</v>
      </c>
      <c r="G8161" t="str">
        <f>VLOOKUP(E8161,Clustering!$A$6:$B$370,2,FALSE)</f>
        <v>Winter</v>
      </c>
      <c r="H8161">
        <f>IF('Peaker Keys'!$B$29&gt;0,MAX(0,MIN('Peaker Keys'!$B$10,B8161/'Peaker Keys'!$B$29)),0)</f>
        <v>0</v>
      </c>
      <c r="I8161">
        <f>MAX(0,MIN('Peaker Keys'!$B$10,C8161/'Peaker Keys'!$B$30))</f>
        <v>6.2742614549250019E-3</v>
      </c>
      <c r="J8161">
        <f>IF('Peaker Keys'!$B$31=1,H8161,I8161)</f>
        <v>0</v>
      </c>
    </row>
    <row r="8162" spans="1:10" x14ac:dyDescent="0.25">
      <c r="A8162">
        <v>8156</v>
      </c>
      <c r="B8162">
        <v>0</v>
      </c>
      <c r="C8162">
        <v>613.70000000000005</v>
      </c>
      <c r="D8162">
        <f>MOD(A8162-1+'Peaker Keys'!$B$7,'Peaker Keys'!$B$5)</f>
        <v>8179</v>
      </c>
      <c r="E8162">
        <f>INT(D8162/'Peaker Keys'!$B$6)+1</f>
        <v>341</v>
      </c>
      <c r="F8162">
        <f>MOD(D8162,'Peaker Keys'!$B$6)</f>
        <v>19</v>
      </c>
      <c r="G8162" t="str">
        <f>VLOOKUP(E8162,Clustering!$A$6:$B$370,2,FALSE)</f>
        <v>Winter</v>
      </c>
      <c r="H8162">
        <f>IF('Peaker Keys'!$B$29&gt;0,MAX(0,MIN('Peaker Keys'!$B$10,B8162/'Peaker Keys'!$B$29)),0)</f>
        <v>0</v>
      </c>
      <c r="I8162">
        <f>MAX(0,MIN('Peaker Keys'!$B$10,C8162/'Peaker Keys'!$B$30))</f>
        <v>5.1408735045226622E-3</v>
      </c>
      <c r="J8162">
        <f>IF('Peaker Keys'!$B$31=1,H8162,I8162)</f>
        <v>0</v>
      </c>
    </row>
    <row r="8163" spans="1:10" x14ac:dyDescent="0.25">
      <c r="A8163">
        <v>8157</v>
      </c>
      <c r="B8163">
        <v>0</v>
      </c>
      <c r="C8163">
        <v>159.1</v>
      </c>
      <c r="D8163">
        <f>MOD(A8163-1+'Peaker Keys'!$B$7,'Peaker Keys'!$B$5)</f>
        <v>8180</v>
      </c>
      <c r="E8163">
        <f>INT(D8163/'Peaker Keys'!$B$6)+1</f>
        <v>341</v>
      </c>
      <c r="F8163">
        <f>MOD(D8163,'Peaker Keys'!$B$6)</f>
        <v>20</v>
      </c>
      <c r="G8163" t="str">
        <f>VLOOKUP(E8163,Clustering!$A$6:$B$370,2,FALSE)</f>
        <v>Winter</v>
      </c>
      <c r="H8163">
        <f>IF('Peaker Keys'!$B$29&gt;0,MAX(0,MIN('Peaker Keys'!$B$10,B8163/'Peaker Keys'!$B$29)),0)</f>
        <v>0</v>
      </c>
      <c r="I8163">
        <f>MAX(0,MIN('Peaker Keys'!$B$10,C8163/'Peaker Keys'!$B$30))</f>
        <v>1.3327570059793962E-3</v>
      </c>
      <c r="J8163">
        <f>IF('Peaker Keys'!$B$31=1,H8163,I8163)</f>
        <v>0</v>
      </c>
    </row>
    <row r="8164" spans="1:10" x14ac:dyDescent="0.25">
      <c r="A8164">
        <v>8158</v>
      </c>
      <c r="B8164">
        <v>0</v>
      </c>
      <c r="C8164">
        <v>159.1</v>
      </c>
      <c r="D8164">
        <f>MOD(A8164-1+'Peaker Keys'!$B$7,'Peaker Keys'!$B$5)</f>
        <v>8181</v>
      </c>
      <c r="E8164">
        <f>INT(D8164/'Peaker Keys'!$B$6)+1</f>
        <v>341</v>
      </c>
      <c r="F8164">
        <f>MOD(D8164,'Peaker Keys'!$B$6)</f>
        <v>21</v>
      </c>
      <c r="G8164" t="str">
        <f>VLOOKUP(E8164,Clustering!$A$6:$B$370,2,FALSE)</f>
        <v>Winter</v>
      </c>
      <c r="H8164">
        <f>IF('Peaker Keys'!$B$29&gt;0,MAX(0,MIN('Peaker Keys'!$B$10,B8164/'Peaker Keys'!$B$29)),0)</f>
        <v>0</v>
      </c>
      <c r="I8164">
        <f>MAX(0,MIN('Peaker Keys'!$B$10,C8164/'Peaker Keys'!$B$30))</f>
        <v>1.3327570059793962E-3</v>
      </c>
      <c r="J8164">
        <f>IF('Peaker Keys'!$B$31=1,H8164,I8164)</f>
        <v>0</v>
      </c>
    </row>
    <row r="8165" spans="1:10" x14ac:dyDescent="0.25">
      <c r="A8165">
        <v>8159</v>
      </c>
      <c r="B8165">
        <v>0</v>
      </c>
      <c r="C8165">
        <v>159.1</v>
      </c>
      <c r="D8165">
        <f>MOD(A8165-1+'Peaker Keys'!$B$7,'Peaker Keys'!$B$5)</f>
        <v>8182</v>
      </c>
      <c r="E8165">
        <f>INT(D8165/'Peaker Keys'!$B$6)+1</f>
        <v>341</v>
      </c>
      <c r="F8165">
        <f>MOD(D8165,'Peaker Keys'!$B$6)</f>
        <v>22</v>
      </c>
      <c r="G8165" t="str">
        <f>VLOOKUP(E8165,Clustering!$A$6:$B$370,2,FALSE)</f>
        <v>Winter</v>
      </c>
      <c r="H8165">
        <f>IF('Peaker Keys'!$B$29&gt;0,MAX(0,MIN('Peaker Keys'!$B$10,B8165/'Peaker Keys'!$B$29)),0)</f>
        <v>0</v>
      </c>
      <c r="I8165">
        <f>MAX(0,MIN('Peaker Keys'!$B$10,C8165/'Peaker Keys'!$B$30))</f>
        <v>1.3327570059793962E-3</v>
      </c>
      <c r="J8165">
        <f>IF('Peaker Keys'!$B$31=1,H8165,I8165)</f>
        <v>0</v>
      </c>
    </row>
    <row r="8166" spans="1:10" x14ac:dyDescent="0.25">
      <c r="A8166">
        <v>8160</v>
      </c>
      <c r="B8166">
        <v>0</v>
      </c>
      <c r="C8166">
        <v>159.1</v>
      </c>
      <c r="D8166">
        <f>MOD(A8166-1+'Peaker Keys'!$B$7,'Peaker Keys'!$B$5)</f>
        <v>8183</v>
      </c>
      <c r="E8166">
        <f>INT(D8166/'Peaker Keys'!$B$6)+1</f>
        <v>341</v>
      </c>
      <c r="F8166">
        <f>MOD(D8166,'Peaker Keys'!$B$6)</f>
        <v>23</v>
      </c>
      <c r="G8166" t="str">
        <f>VLOOKUP(E8166,Clustering!$A$6:$B$370,2,FALSE)</f>
        <v>Winter</v>
      </c>
      <c r="H8166">
        <f>IF('Peaker Keys'!$B$29&gt;0,MAX(0,MIN('Peaker Keys'!$B$10,B8166/'Peaker Keys'!$B$29)),0)</f>
        <v>0</v>
      </c>
      <c r="I8166">
        <f>MAX(0,MIN('Peaker Keys'!$B$10,C8166/'Peaker Keys'!$B$30))</f>
        <v>1.3327570059793962E-3</v>
      </c>
      <c r="J8166">
        <f>IF('Peaker Keys'!$B$31=1,H8166,I8166)</f>
        <v>0</v>
      </c>
    </row>
    <row r="8167" spans="1:10" x14ac:dyDescent="0.25">
      <c r="A8167">
        <v>8161</v>
      </c>
      <c r="B8167">
        <v>0</v>
      </c>
      <c r="C8167">
        <v>100.2</v>
      </c>
      <c r="D8167">
        <f>MOD(A8167-1+'Peaker Keys'!$B$7,'Peaker Keys'!$B$5)</f>
        <v>8184</v>
      </c>
      <c r="E8167">
        <f>INT(D8167/'Peaker Keys'!$B$6)+1</f>
        <v>342</v>
      </c>
      <c r="F8167">
        <f>MOD(D8167,'Peaker Keys'!$B$6)</f>
        <v>0</v>
      </c>
      <c r="G8167" t="str">
        <f>VLOOKUP(E8167,Clustering!$A$6:$B$370,2,FALSE)</f>
        <v>Summer</v>
      </c>
      <c r="H8167">
        <f>IF('Peaker Keys'!$B$29&gt;0,MAX(0,MIN('Peaker Keys'!$B$10,B8167/'Peaker Keys'!$B$29)),0)</f>
        <v>0</v>
      </c>
      <c r="I8167">
        <f>MAX(0,MIN('Peaker Keys'!$B$10,C8167/'Peaker Keys'!$B$30))</f>
        <v>8.393604776815557E-4</v>
      </c>
      <c r="J8167">
        <f>IF('Peaker Keys'!$B$31=1,H8167,I8167)</f>
        <v>0</v>
      </c>
    </row>
    <row r="8168" spans="1:10" x14ac:dyDescent="0.25">
      <c r="A8168">
        <v>8162</v>
      </c>
      <c r="B8168">
        <v>0</v>
      </c>
      <c r="C8168">
        <v>95.5</v>
      </c>
      <c r="D8168">
        <f>MOD(A8168-1+'Peaker Keys'!$B$7,'Peaker Keys'!$B$5)</f>
        <v>8185</v>
      </c>
      <c r="E8168">
        <f>INT(D8168/'Peaker Keys'!$B$6)+1</f>
        <v>342</v>
      </c>
      <c r="F8168">
        <f>MOD(D8168,'Peaker Keys'!$B$6)</f>
        <v>1</v>
      </c>
      <c r="G8168" t="str">
        <f>VLOOKUP(E8168,Clustering!$A$6:$B$370,2,FALSE)</f>
        <v>Summer</v>
      </c>
      <c r="H8168">
        <f>IF('Peaker Keys'!$B$29&gt;0,MAX(0,MIN('Peaker Keys'!$B$10,B8168/'Peaker Keys'!$B$29)),0)</f>
        <v>0</v>
      </c>
      <c r="I8168">
        <f>MAX(0,MIN('Peaker Keys'!$B$10,C8168/'Peaker Keys'!$B$30))</f>
        <v>7.9998927763062441E-4</v>
      </c>
      <c r="J8168">
        <f>IF('Peaker Keys'!$B$31=1,H8168,I8168)</f>
        <v>0</v>
      </c>
    </row>
    <row r="8169" spans="1:10" x14ac:dyDescent="0.25">
      <c r="A8169">
        <v>8163</v>
      </c>
      <c r="B8169">
        <v>0</v>
      </c>
      <c r="C8169">
        <v>95.5</v>
      </c>
      <c r="D8169">
        <f>MOD(A8169-1+'Peaker Keys'!$B$7,'Peaker Keys'!$B$5)</f>
        <v>8186</v>
      </c>
      <c r="E8169">
        <f>INT(D8169/'Peaker Keys'!$B$6)+1</f>
        <v>342</v>
      </c>
      <c r="F8169">
        <f>MOD(D8169,'Peaker Keys'!$B$6)</f>
        <v>2</v>
      </c>
      <c r="G8169" t="str">
        <f>VLOOKUP(E8169,Clustering!$A$6:$B$370,2,FALSE)</f>
        <v>Summer</v>
      </c>
      <c r="H8169">
        <f>IF('Peaker Keys'!$B$29&gt;0,MAX(0,MIN('Peaker Keys'!$B$10,B8169/'Peaker Keys'!$B$29)),0)</f>
        <v>0</v>
      </c>
      <c r="I8169">
        <f>MAX(0,MIN('Peaker Keys'!$B$10,C8169/'Peaker Keys'!$B$30))</f>
        <v>7.9998927763062441E-4</v>
      </c>
      <c r="J8169">
        <f>IF('Peaker Keys'!$B$31=1,H8169,I8169)</f>
        <v>0</v>
      </c>
    </row>
    <row r="8170" spans="1:10" x14ac:dyDescent="0.25">
      <c r="A8170">
        <v>8164</v>
      </c>
      <c r="B8170">
        <v>0</v>
      </c>
      <c r="C8170">
        <v>95.5</v>
      </c>
      <c r="D8170">
        <f>MOD(A8170-1+'Peaker Keys'!$B$7,'Peaker Keys'!$B$5)</f>
        <v>8187</v>
      </c>
      <c r="E8170">
        <f>INT(D8170/'Peaker Keys'!$B$6)+1</f>
        <v>342</v>
      </c>
      <c r="F8170">
        <f>MOD(D8170,'Peaker Keys'!$B$6)</f>
        <v>3</v>
      </c>
      <c r="G8170" t="str">
        <f>VLOOKUP(E8170,Clustering!$A$6:$B$370,2,FALSE)</f>
        <v>Summer</v>
      </c>
      <c r="H8170">
        <f>IF('Peaker Keys'!$B$29&gt;0,MAX(0,MIN('Peaker Keys'!$B$10,B8170/'Peaker Keys'!$B$29)),0)</f>
        <v>0</v>
      </c>
      <c r="I8170">
        <f>MAX(0,MIN('Peaker Keys'!$B$10,C8170/'Peaker Keys'!$B$30))</f>
        <v>7.9998927763062441E-4</v>
      </c>
      <c r="J8170">
        <f>IF('Peaker Keys'!$B$31=1,H8170,I8170)</f>
        <v>0</v>
      </c>
    </row>
    <row r="8171" spans="1:10" x14ac:dyDescent="0.25">
      <c r="A8171">
        <v>8165</v>
      </c>
      <c r="B8171">
        <v>0</v>
      </c>
      <c r="C8171">
        <v>95.5</v>
      </c>
      <c r="D8171">
        <f>MOD(A8171-1+'Peaker Keys'!$B$7,'Peaker Keys'!$B$5)</f>
        <v>8188</v>
      </c>
      <c r="E8171">
        <f>INT(D8171/'Peaker Keys'!$B$6)+1</f>
        <v>342</v>
      </c>
      <c r="F8171">
        <f>MOD(D8171,'Peaker Keys'!$B$6)</f>
        <v>4</v>
      </c>
      <c r="G8171" t="str">
        <f>VLOOKUP(E8171,Clustering!$A$6:$B$370,2,FALSE)</f>
        <v>Summer</v>
      </c>
      <c r="H8171">
        <f>IF('Peaker Keys'!$B$29&gt;0,MAX(0,MIN('Peaker Keys'!$B$10,B8171/'Peaker Keys'!$B$29)),0)</f>
        <v>0</v>
      </c>
      <c r="I8171">
        <f>MAX(0,MIN('Peaker Keys'!$B$10,C8171/'Peaker Keys'!$B$30))</f>
        <v>7.9998927763062441E-4</v>
      </c>
      <c r="J8171">
        <f>IF('Peaker Keys'!$B$31=1,H8171,I8171)</f>
        <v>0</v>
      </c>
    </row>
    <row r="8172" spans="1:10" x14ac:dyDescent="0.25">
      <c r="A8172">
        <v>8166</v>
      </c>
      <c r="B8172">
        <v>0</v>
      </c>
      <c r="C8172">
        <v>95.5</v>
      </c>
      <c r="D8172">
        <f>MOD(A8172-1+'Peaker Keys'!$B$7,'Peaker Keys'!$B$5)</f>
        <v>8189</v>
      </c>
      <c r="E8172">
        <f>INT(D8172/'Peaker Keys'!$B$6)+1</f>
        <v>342</v>
      </c>
      <c r="F8172">
        <f>MOD(D8172,'Peaker Keys'!$B$6)</f>
        <v>5</v>
      </c>
      <c r="G8172" t="str">
        <f>VLOOKUP(E8172,Clustering!$A$6:$B$370,2,FALSE)</f>
        <v>Summer</v>
      </c>
      <c r="H8172">
        <f>IF('Peaker Keys'!$B$29&gt;0,MAX(0,MIN('Peaker Keys'!$B$10,B8172/'Peaker Keys'!$B$29)),0)</f>
        <v>0</v>
      </c>
      <c r="I8172">
        <f>MAX(0,MIN('Peaker Keys'!$B$10,C8172/'Peaker Keys'!$B$30))</f>
        <v>7.9998927763062441E-4</v>
      </c>
      <c r="J8172">
        <f>IF('Peaker Keys'!$B$31=1,H8172,I8172)</f>
        <v>0</v>
      </c>
    </row>
    <row r="8173" spans="1:10" x14ac:dyDescent="0.25">
      <c r="A8173">
        <v>8167</v>
      </c>
      <c r="B8173">
        <v>0</v>
      </c>
      <c r="C8173">
        <v>95.5</v>
      </c>
      <c r="D8173">
        <f>MOD(A8173-1+'Peaker Keys'!$B$7,'Peaker Keys'!$B$5)</f>
        <v>8190</v>
      </c>
      <c r="E8173">
        <f>INT(D8173/'Peaker Keys'!$B$6)+1</f>
        <v>342</v>
      </c>
      <c r="F8173">
        <f>MOD(D8173,'Peaker Keys'!$B$6)</f>
        <v>6</v>
      </c>
      <c r="G8173" t="str">
        <f>VLOOKUP(E8173,Clustering!$A$6:$B$370,2,FALSE)</f>
        <v>Summer</v>
      </c>
      <c r="H8173">
        <f>IF('Peaker Keys'!$B$29&gt;0,MAX(0,MIN('Peaker Keys'!$B$10,B8173/'Peaker Keys'!$B$29)),0)</f>
        <v>0</v>
      </c>
      <c r="I8173">
        <f>MAX(0,MIN('Peaker Keys'!$B$10,C8173/'Peaker Keys'!$B$30))</f>
        <v>7.9998927763062441E-4</v>
      </c>
      <c r="J8173">
        <f>IF('Peaker Keys'!$B$31=1,H8173,I8173)</f>
        <v>0</v>
      </c>
    </row>
    <row r="8174" spans="1:10" x14ac:dyDescent="0.25">
      <c r="A8174">
        <v>8168</v>
      </c>
      <c r="B8174">
        <v>0</v>
      </c>
      <c r="C8174">
        <v>95.5</v>
      </c>
      <c r="D8174">
        <f>MOD(A8174-1+'Peaker Keys'!$B$7,'Peaker Keys'!$B$5)</f>
        <v>8191</v>
      </c>
      <c r="E8174">
        <f>INT(D8174/'Peaker Keys'!$B$6)+1</f>
        <v>342</v>
      </c>
      <c r="F8174">
        <f>MOD(D8174,'Peaker Keys'!$B$6)</f>
        <v>7</v>
      </c>
      <c r="G8174" t="str">
        <f>VLOOKUP(E8174,Clustering!$A$6:$B$370,2,FALSE)</f>
        <v>Summer</v>
      </c>
      <c r="H8174">
        <f>IF('Peaker Keys'!$B$29&gt;0,MAX(0,MIN('Peaker Keys'!$B$10,B8174/'Peaker Keys'!$B$29)),0)</f>
        <v>0</v>
      </c>
      <c r="I8174">
        <f>MAX(0,MIN('Peaker Keys'!$B$10,C8174/'Peaker Keys'!$B$30))</f>
        <v>7.9998927763062441E-4</v>
      </c>
      <c r="J8174">
        <f>IF('Peaker Keys'!$B$31=1,H8174,I8174)</f>
        <v>0</v>
      </c>
    </row>
    <row r="8175" spans="1:10" x14ac:dyDescent="0.25">
      <c r="A8175">
        <v>8169</v>
      </c>
      <c r="B8175">
        <v>0</v>
      </c>
      <c r="C8175">
        <v>95.5</v>
      </c>
      <c r="D8175">
        <f>MOD(A8175-1+'Peaker Keys'!$B$7,'Peaker Keys'!$B$5)</f>
        <v>8192</v>
      </c>
      <c r="E8175">
        <f>INT(D8175/'Peaker Keys'!$B$6)+1</f>
        <v>342</v>
      </c>
      <c r="F8175">
        <f>MOD(D8175,'Peaker Keys'!$B$6)</f>
        <v>8</v>
      </c>
      <c r="G8175" t="str">
        <f>VLOOKUP(E8175,Clustering!$A$6:$B$370,2,FALSE)</f>
        <v>Summer</v>
      </c>
      <c r="H8175">
        <f>IF('Peaker Keys'!$B$29&gt;0,MAX(0,MIN('Peaker Keys'!$B$10,B8175/'Peaker Keys'!$B$29)),0)</f>
        <v>0</v>
      </c>
      <c r="I8175">
        <f>MAX(0,MIN('Peaker Keys'!$B$10,C8175/'Peaker Keys'!$B$30))</f>
        <v>7.9998927763062441E-4</v>
      </c>
      <c r="J8175">
        <f>IF('Peaker Keys'!$B$31=1,H8175,I8175)</f>
        <v>0</v>
      </c>
    </row>
    <row r="8176" spans="1:10" x14ac:dyDescent="0.25">
      <c r="A8176">
        <v>8170</v>
      </c>
      <c r="B8176">
        <v>0</v>
      </c>
      <c r="C8176">
        <v>95.5</v>
      </c>
      <c r="D8176">
        <f>MOD(A8176-1+'Peaker Keys'!$B$7,'Peaker Keys'!$B$5)</f>
        <v>8193</v>
      </c>
      <c r="E8176">
        <f>INT(D8176/'Peaker Keys'!$B$6)+1</f>
        <v>342</v>
      </c>
      <c r="F8176">
        <f>MOD(D8176,'Peaker Keys'!$B$6)</f>
        <v>9</v>
      </c>
      <c r="G8176" t="str">
        <f>VLOOKUP(E8176,Clustering!$A$6:$B$370,2,FALSE)</f>
        <v>Summer</v>
      </c>
      <c r="H8176">
        <f>IF('Peaker Keys'!$B$29&gt;0,MAX(0,MIN('Peaker Keys'!$B$10,B8176/'Peaker Keys'!$B$29)),0)</f>
        <v>0</v>
      </c>
      <c r="I8176">
        <f>MAX(0,MIN('Peaker Keys'!$B$10,C8176/'Peaker Keys'!$B$30))</f>
        <v>7.9998927763062441E-4</v>
      </c>
      <c r="J8176">
        <f>IF('Peaker Keys'!$B$31=1,H8176,I8176)</f>
        <v>0</v>
      </c>
    </row>
    <row r="8177" spans="1:10" x14ac:dyDescent="0.25">
      <c r="A8177">
        <v>8171</v>
      </c>
      <c r="B8177">
        <v>0</v>
      </c>
      <c r="C8177">
        <v>95.5</v>
      </c>
      <c r="D8177">
        <f>MOD(A8177-1+'Peaker Keys'!$B$7,'Peaker Keys'!$B$5)</f>
        <v>8194</v>
      </c>
      <c r="E8177">
        <f>INT(D8177/'Peaker Keys'!$B$6)+1</f>
        <v>342</v>
      </c>
      <c r="F8177">
        <f>MOD(D8177,'Peaker Keys'!$B$6)</f>
        <v>10</v>
      </c>
      <c r="G8177" t="str">
        <f>VLOOKUP(E8177,Clustering!$A$6:$B$370,2,FALSE)</f>
        <v>Summer</v>
      </c>
      <c r="H8177">
        <f>IF('Peaker Keys'!$B$29&gt;0,MAX(0,MIN('Peaker Keys'!$B$10,B8177/'Peaker Keys'!$B$29)),0)</f>
        <v>0</v>
      </c>
      <c r="I8177">
        <f>MAX(0,MIN('Peaker Keys'!$B$10,C8177/'Peaker Keys'!$B$30))</f>
        <v>7.9998927763062441E-4</v>
      </c>
      <c r="J8177">
        <f>IF('Peaker Keys'!$B$31=1,H8177,I8177)</f>
        <v>0</v>
      </c>
    </row>
    <row r="8178" spans="1:10" x14ac:dyDescent="0.25">
      <c r="A8178">
        <v>8172</v>
      </c>
      <c r="B8178">
        <v>0</v>
      </c>
      <c r="C8178">
        <v>95.5</v>
      </c>
      <c r="D8178">
        <f>MOD(A8178-1+'Peaker Keys'!$B$7,'Peaker Keys'!$B$5)</f>
        <v>8195</v>
      </c>
      <c r="E8178">
        <f>INT(D8178/'Peaker Keys'!$B$6)+1</f>
        <v>342</v>
      </c>
      <c r="F8178">
        <f>MOD(D8178,'Peaker Keys'!$B$6)</f>
        <v>11</v>
      </c>
      <c r="G8178" t="str">
        <f>VLOOKUP(E8178,Clustering!$A$6:$B$370,2,FALSE)</f>
        <v>Summer</v>
      </c>
      <c r="H8178">
        <f>IF('Peaker Keys'!$B$29&gt;0,MAX(0,MIN('Peaker Keys'!$B$10,B8178/'Peaker Keys'!$B$29)),0)</f>
        <v>0</v>
      </c>
      <c r="I8178">
        <f>MAX(0,MIN('Peaker Keys'!$B$10,C8178/'Peaker Keys'!$B$30))</f>
        <v>7.9998927763062441E-4</v>
      </c>
      <c r="J8178">
        <f>IF('Peaker Keys'!$B$31=1,H8178,I8178)</f>
        <v>0</v>
      </c>
    </row>
    <row r="8179" spans="1:10" x14ac:dyDescent="0.25">
      <c r="A8179">
        <v>8173</v>
      </c>
      <c r="B8179">
        <v>0</v>
      </c>
      <c r="C8179">
        <v>95.5</v>
      </c>
      <c r="D8179">
        <f>MOD(A8179-1+'Peaker Keys'!$B$7,'Peaker Keys'!$B$5)</f>
        <v>8196</v>
      </c>
      <c r="E8179">
        <f>INT(D8179/'Peaker Keys'!$B$6)+1</f>
        <v>342</v>
      </c>
      <c r="F8179">
        <f>MOD(D8179,'Peaker Keys'!$B$6)</f>
        <v>12</v>
      </c>
      <c r="G8179" t="str">
        <f>VLOOKUP(E8179,Clustering!$A$6:$B$370,2,FALSE)</f>
        <v>Summer</v>
      </c>
      <c r="H8179">
        <f>IF('Peaker Keys'!$B$29&gt;0,MAX(0,MIN('Peaker Keys'!$B$10,B8179/'Peaker Keys'!$B$29)),0)</f>
        <v>0</v>
      </c>
      <c r="I8179">
        <f>MAX(0,MIN('Peaker Keys'!$B$10,C8179/'Peaker Keys'!$B$30))</f>
        <v>7.9998927763062441E-4</v>
      </c>
      <c r="J8179">
        <f>IF('Peaker Keys'!$B$31=1,H8179,I8179)</f>
        <v>0</v>
      </c>
    </row>
    <row r="8180" spans="1:10" x14ac:dyDescent="0.25">
      <c r="A8180">
        <v>8174</v>
      </c>
      <c r="B8180">
        <v>0</v>
      </c>
      <c r="C8180">
        <v>95.5</v>
      </c>
      <c r="D8180">
        <f>MOD(A8180-1+'Peaker Keys'!$B$7,'Peaker Keys'!$B$5)</f>
        <v>8197</v>
      </c>
      <c r="E8180">
        <f>INT(D8180/'Peaker Keys'!$B$6)+1</f>
        <v>342</v>
      </c>
      <c r="F8180">
        <f>MOD(D8180,'Peaker Keys'!$B$6)</f>
        <v>13</v>
      </c>
      <c r="G8180" t="str">
        <f>VLOOKUP(E8180,Clustering!$A$6:$B$370,2,FALSE)</f>
        <v>Summer</v>
      </c>
      <c r="H8180">
        <f>IF('Peaker Keys'!$B$29&gt;0,MAX(0,MIN('Peaker Keys'!$B$10,B8180/'Peaker Keys'!$B$29)),0)</f>
        <v>0</v>
      </c>
      <c r="I8180">
        <f>MAX(0,MIN('Peaker Keys'!$B$10,C8180/'Peaker Keys'!$B$30))</f>
        <v>7.9998927763062441E-4</v>
      </c>
      <c r="J8180">
        <f>IF('Peaker Keys'!$B$31=1,H8180,I8180)</f>
        <v>0</v>
      </c>
    </row>
    <row r="8181" spans="1:10" x14ac:dyDescent="0.25">
      <c r="A8181">
        <v>8175</v>
      </c>
      <c r="B8181">
        <v>0</v>
      </c>
      <c r="C8181">
        <v>95.5</v>
      </c>
      <c r="D8181">
        <f>MOD(A8181-1+'Peaker Keys'!$B$7,'Peaker Keys'!$B$5)</f>
        <v>8198</v>
      </c>
      <c r="E8181">
        <f>INT(D8181/'Peaker Keys'!$B$6)+1</f>
        <v>342</v>
      </c>
      <c r="F8181">
        <f>MOD(D8181,'Peaker Keys'!$B$6)</f>
        <v>14</v>
      </c>
      <c r="G8181" t="str">
        <f>VLOOKUP(E8181,Clustering!$A$6:$B$370,2,FALSE)</f>
        <v>Summer</v>
      </c>
      <c r="H8181">
        <f>IF('Peaker Keys'!$B$29&gt;0,MAX(0,MIN('Peaker Keys'!$B$10,B8181/'Peaker Keys'!$B$29)),0)</f>
        <v>0</v>
      </c>
      <c r="I8181">
        <f>MAX(0,MIN('Peaker Keys'!$B$10,C8181/'Peaker Keys'!$B$30))</f>
        <v>7.9998927763062441E-4</v>
      </c>
      <c r="J8181">
        <f>IF('Peaker Keys'!$B$31=1,H8181,I8181)</f>
        <v>0</v>
      </c>
    </row>
    <row r="8182" spans="1:10" x14ac:dyDescent="0.25">
      <c r="A8182">
        <v>8176</v>
      </c>
      <c r="B8182">
        <v>0</v>
      </c>
      <c r="C8182">
        <v>159.1</v>
      </c>
      <c r="D8182">
        <f>MOD(A8182-1+'Peaker Keys'!$B$7,'Peaker Keys'!$B$5)</f>
        <v>8199</v>
      </c>
      <c r="E8182">
        <f>INT(D8182/'Peaker Keys'!$B$6)+1</f>
        <v>342</v>
      </c>
      <c r="F8182">
        <f>MOD(D8182,'Peaker Keys'!$B$6)</f>
        <v>15</v>
      </c>
      <c r="G8182" t="str">
        <f>VLOOKUP(E8182,Clustering!$A$6:$B$370,2,FALSE)</f>
        <v>Summer</v>
      </c>
      <c r="H8182">
        <f>IF('Peaker Keys'!$B$29&gt;0,MAX(0,MIN('Peaker Keys'!$B$10,B8182/'Peaker Keys'!$B$29)),0)</f>
        <v>0</v>
      </c>
      <c r="I8182">
        <f>MAX(0,MIN('Peaker Keys'!$B$10,C8182/'Peaker Keys'!$B$30))</f>
        <v>1.3327570059793962E-3</v>
      </c>
      <c r="J8182">
        <f>IF('Peaker Keys'!$B$31=1,H8182,I8182)</f>
        <v>0</v>
      </c>
    </row>
    <row r="8183" spans="1:10" x14ac:dyDescent="0.25">
      <c r="A8183">
        <v>8177</v>
      </c>
      <c r="B8183">
        <v>0</v>
      </c>
      <c r="C8183">
        <v>573.29999999999995</v>
      </c>
      <c r="D8183">
        <f>MOD(A8183-1+'Peaker Keys'!$B$7,'Peaker Keys'!$B$5)</f>
        <v>8200</v>
      </c>
      <c r="E8183">
        <f>INT(D8183/'Peaker Keys'!$B$6)+1</f>
        <v>342</v>
      </c>
      <c r="F8183">
        <f>MOD(D8183,'Peaker Keys'!$B$6)</f>
        <v>16</v>
      </c>
      <c r="G8183" t="str">
        <f>VLOOKUP(E8183,Clustering!$A$6:$B$370,2,FALSE)</f>
        <v>Summer</v>
      </c>
      <c r="H8183">
        <f>IF('Peaker Keys'!$B$29&gt;0,MAX(0,MIN('Peaker Keys'!$B$10,B8183/'Peaker Keys'!$B$29)),0)</f>
        <v>0</v>
      </c>
      <c r="I8183">
        <f>MAX(0,MIN('Peaker Keys'!$B$10,C8183/'Peaker Keys'!$B$30))</f>
        <v>4.8024487211061461E-3</v>
      </c>
      <c r="J8183">
        <f>IF('Peaker Keys'!$B$31=1,H8183,I8183)</f>
        <v>0</v>
      </c>
    </row>
    <row r="8184" spans="1:10" x14ac:dyDescent="0.25">
      <c r="A8184">
        <v>8178</v>
      </c>
      <c r="B8184">
        <v>0</v>
      </c>
      <c r="C8184">
        <v>2076.6</v>
      </c>
      <c r="D8184">
        <f>MOD(A8184-1+'Peaker Keys'!$B$7,'Peaker Keys'!$B$5)</f>
        <v>8201</v>
      </c>
      <c r="E8184">
        <f>INT(D8184/'Peaker Keys'!$B$6)+1</f>
        <v>342</v>
      </c>
      <c r="F8184">
        <f>MOD(D8184,'Peaker Keys'!$B$6)</f>
        <v>17</v>
      </c>
      <c r="G8184" t="str">
        <f>VLOOKUP(E8184,Clustering!$A$6:$B$370,2,FALSE)</f>
        <v>Summer</v>
      </c>
      <c r="H8184">
        <f>IF('Peaker Keys'!$B$29&gt;0,MAX(0,MIN('Peaker Keys'!$B$10,B8184/'Peaker Keys'!$B$29)),0)</f>
        <v>0</v>
      </c>
      <c r="I8184">
        <f>MAX(0,MIN('Peaker Keys'!$B$10,C8184/'Peaker Keys'!$B$30))</f>
        <v>1.7395368941651879E-2</v>
      </c>
      <c r="J8184">
        <f>IF('Peaker Keys'!$B$31=1,H8184,I8184)</f>
        <v>0</v>
      </c>
    </row>
    <row r="8185" spans="1:10" x14ac:dyDescent="0.25">
      <c r="A8185">
        <v>8179</v>
      </c>
      <c r="B8185">
        <v>0</v>
      </c>
      <c r="C8185">
        <v>3753.6</v>
      </c>
      <c r="D8185">
        <f>MOD(A8185-1+'Peaker Keys'!$B$7,'Peaker Keys'!$B$5)</f>
        <v>8202</v>
      </c>
      <c r="E8185">
        <f>INT(D8185/'Peaker Keys'!$B$6)+1</f>
        <v>342</v>
      </c>
      <c r="F8185">
        <f>MOD(D8185,'Peaker Keys'!$B$6)</f>
        <v>18</v>
      </c>
      <c r="G8185" t="str">
        <f>VLOOKUP(E8185,Clustering!$A$6:$B$370,2,FALSE)</f>
        <v>Summer</v>
      </c>
      <c r="H8185">
        <f>IF('Peaker Keys'!$B$29&gt;0,MAX(0,MIN('Peaker Keys'!$B$10,B8185/'Peaker Keys'!$B$29)),0)</f>
        <v>0</v>
      </c>
      <c r="I8185">
        <f>MAX(0,MIN('Peaker Keys'!$B$10,C8185/'Peaker Keys'!$B$30))</f>
        <v>3.1443348193867141E-2</v>
      </c>
      <c r="J8185">
        <f>IF('Peaker Keys'!$B$31=1,H8185,I8185)</f>
        <v>0</v>
      </c>
    </row>
    <row r="8186" spans="1:10" x14ac:dyDescent="0.25">
      <c r="A8186">
        <v>8180</v>
      </c>
      <c r="B8186">
        <v>0</v>
      </c>
      <c r="C8186">
        <v>950.8</v>
      </c>
      <c r="D8186">
        <f>MOD(A8186-1+'Peaker Keys'!$B$7,'Peaker Keys'!$B$5)</f>
        <v>8203</v>
      </c>
      <c r="E8186">
        <f>INT(D8186/'Peaker Keys'!$B$6)+1</f>
        <v>342</v>
      </c>
      <c r="F8186">
        <f>MOD(D8186,'Peaker Keys'!$B$6)</f>
        <v>19</v>
      </c>
      <c r="G8186" t="str">
        <f>VLOOKUP(E8186,Clustering!$A$6:$B$370,2,FALSE)</f>
        <v>Summer</v>
      </c>
      <c r="H8186">
        <f>IF('Peaker Keys'!$B$29&gt;0,MAX(0,MIN('Peaker Keys'!$B$10,B8186/'Peaker Keys'!$B$29)),0)</f>
        <v>0</v>
      </c>
      <c r="I8186">
        <f>MAX(0,MIN('Peaker Keys'!$B$10,C8186/'Peaker Keys'!$B$30))</f>
        <v>7.9647100017926457E-3</v>
      </c>
      <c r="J8186">
        <f>IF('Peaker Keys'!$B$31=1,H8186,I8186)</f>
        <v>0</v>
      </c>
    </row>
    <row r="8187" spans="1:10" x14ac:dyDescent="0.25">
      <c r="A8187">
        <v>8181</v>
      </c>
      <c r="B8187">
        <v>0</v>
      </c>
      <c r="C8187">
        <v>913.6</v>
      </c>
      <c r="D8187">
        <f>MOD(A8187-1+'Peaker Keys'!$B$7,'Peaker Keys'!$B$5)</f>
        <v>8204</v>
      </c>
      <c r="E8187">
        <f>INT(D8187/'Peaker Keys'!$B$6)+1</f>
        <v>342</v>
      </c>
      <c r="F8187">
        <f>MOD(D8187,'Peaker Keys'!$B$6)</f>
        <v>20</v>
      </c>
      <c r="G8187" t="str">
        <f>VLOOKUP(E8187,Clustering!$A$6:$B$370,2,FALSE)</f>
        <v>Summer</v>
      </c>
      <c r="H8187">
        <f>IF('Peaker Keys'!$B$29&gt;0,MAX(0,MIN('Peaker Keys'!$B$10,B8187/'Peaker Keys'!$B$29)),0)</f>
        <v>0</v>
      </c>
      <c r="I8187">
        <f>MAX(0,MIN('Peaker Keys'!$B$10,C8187/'Peaker Keys'!$B$30))</f>
        <v>7.6530911418150622E-3</v>
      </c>
      <c r="J8187">
        <f>IF('Peaker Keys'!$B$31=1,H8187,I8187)</f>
        <v>0</v>
      </c>
    </row>
    <row r="8188" spans="1:10" x14ac:dyDescent="0.25">
      <c r="A8188">
        <v>8182</v>
      </c>
      <c r="B8188">
        <v>0</v>
      </c>
      <c r="C8188">
        <v>431.8</v>
      </c>
      <c r="D8188">
        <f>MOD(A8188-1+'Peaker Keys'!$B$7,'Peaker Keys'!$B$5)</f>
        <v>8205</v>
      </c>
      <c r="E8188">
        <f>INT(D8188/'Peaker Keys'!$B$6)+1</f>
        <v>342</v>
      </c>
      <c r="F8188">
        <f>MOD(D8188,'Peaker Keys'!$B$6)</f>
        <v>21</v>
      </c>
      <c r="G8188" t="str">
        <f>VLOOKUP(E8188,Clustering!$A$6:$B$370,2,FALSE)</f>
        <v>Summer</v>
      </c>
      <c r="H8188">
        <f>IF('Peaker Keys'!$B$29&gt;0,MAX(0,MIN('Peaker Keys'!$B$10,B8188/'Peaker Keys'!$B$29)),0)</f>
        <v>0</v>
      </c>
      <c r="I8188">
        <f>MAX(0,MIN('Peaker Keys'!$B$10,C8188/'Peaker Keys'!$B$30))</f>
        <v>3.6171242940408756E-3</v>
      </c>
      <c r="J8188">
        <f>IF('Peaker Keys'!$B$31=1,H8188,I8188)</f>
        <v>0</v>
      </c>
    </row>
    <row r="8189" spans="1:10" x14ac:dyDescent="0.25">
      <c r="A8189">
        <v>8183</v>
      </c>
      <c r="B8189">
        <v>0</v>
      </c>
      <c r="C8189">
        <v>431.8</v>
      </c>
      <c r="D8189">
        <f>MOD(A8189-1+'Peaker Keys'!$B$7,'Peaker Keys'!$B$5)</f>
        <v>8206</v>
      </c>
      <c r="E8189">
        <f>INT(D8189/'Peaker Keys'!$B$6)+1</f>
        <v>342</v>
      </c>
      <c r="F8189">
        <f>MOD(D8189,'Peaker Keys'!$B$6)</f>
        <v>22</v>
      </c>
      <c r="G8189" t="str">
        <f>VLOOKUP(E8189,Clustering!$A$6:$B$370,2,FALSE)</f>
        <v>Summer</v>
      </c>
      <c r="H8189">
        <f>IF('Peaker Keys'!$B$29&gt;0,MAX(0,MIN('Peaker Keys'!$B$10,B8189/'Peaker Keys'!$B$29)),0)</f>
        <v>0</v>
      </c>
      <c r="I8189">
        <f>MAX(0,MIN('Peaker Keys'!$B$10,C8189/'Peaker Keys'!$B$30))</f>
        <v>3.6171242940408756E-3</v>
      </c>
      <c r="J8189">
        <f>IF('Peaker Keys'!$B$31=1,H8189,I8189)</f>
        <v>0</v>
      </c>
    </row>
    <row r="8190" spans="1:10" x14ac:dyDescent="0.25">
      <c r="A8190">
        <v>8184</v>
      </c>
      <c r="B8190">
        <v>0</v>
      </c>
      <c r="C8190">
        <v>431.8</v>
      </c>
      <c r="D8190">
        <f>MOD(A8190-1+'Peaker Keys'!$B$7,'Peaker Keys'!$B$5)</f>
        <v>8207</v>
      </c>
      <c r="E8190">
        <f>INT(D8190/'Peaker Keys'!$B$6)+1</f>
        <v>342</v>
      </c>
      <c r="F8190">
        <f>MOD(D8190,'Peaker Keys'!$B$6)</f>
        <v>23</v>
      </c>
      <c r="G8190" t="str">
        <f>VLOOKUP(E8190,Clustering!$A$6:$B$370,2,FALSE)</f>
        <v>Summer</v>
      </c>
      <c r="H8190">
        <f>IF('Peaker Keys'!$B$29&gt;0,MAX(0,MIN('Peaker Keys'!$B$10,B8190/'Peaker Keys'!$B$29)),0)</f>
        <v>0</v>
      </c>
      <c r="I8190">
        <f>MAX(0,MIN('Peaker Keys'!$B$10,C8190/'Peaker Keys'!$B$30))</f>
        <v>3.6171242940408756E-3</v>
      </c>
      <c r="J8190">
        <f>IF('Peaker Keys'!$B$31=1,H8190,I8190)</f>
        <v>0</v>
      </c>
    </row>
    <row r="8191" spans="1:10" x14ac:dyDescent="0.25">
      <c r="A8191">
        <v>8185</v>
      </c>
      <c r="B8191">
        <v>0</v>
      </c>
      <c r="C8191">
        <v>397</v>
      </c>
      <c r="D8191">
        <f>MOD(A8191-1+'Peaker Keys'!$B$7,'Peaker Keys'!$B$5)</f>
        <v>8208</v>
      </c>
      <c r="E8191">
        <f>INT(D8191/'Peaker Keys'!$B$6)+1</f>
        <v>343</v>
      </c>
      <c r="F8191">
        <f>MOD(D8191,'Peaker Keys'!$B$6)</f>
        <v>0</v>
      </c>
      <c r="G8191" t="str">
        <f>VLOOKUP(E8191,Clustering!$A$6:$B$370,2,FALSE)</f>
        <v>Fall</v>
      </c>
      <c r="H8191">
        <f>IF('Peaker Keys'!$B$29&gt;0,MAX(0,MIN('Peaker Keys'!$B$10,B8191/'Peaker Keys'!$B$29)),0)</f>
        <v>0</v>
      </c>
      <c r="I8191">
        <f>MAX(0,MIN('Peaker Keys'!$B$10,C8191/'Peaker Keys'!$B$30))</f>
        <v>3.325609876642491E-3</v>
      </c>
      <c r="J8191">
        <f>IF('Peaker Keys'!$B$31=1,H8191,I8191)</f>
        <v>0</v>
      </c>
    </row>
    <row r="8192" spans="1:10" x14ac:dyDescent="0.25">
      <c r="A8192">
        <v>8186</v>
      </c>
      <c r="B8192">
        <v>0</v>
      </c>
      <c r="C8192">
        <v>368.1</v>
      </c>
      <c r="D8192">
        <f>MOD(A8192-1+'Peaker Keys'!$B$7,'Peaker Keys'!$B$5)</f>
        <v>8209</v>
      </c>
      <c r="E8192">
        <f>INT(D8192/'Peaker Keys'!$B$6)+1</f>
        <v>343</v>
      </c>
      <c r="F8192">
        <f>MOD(D8192,'Peaker Keys'!$B$6)</f>
        <v>1</v>
      </c>
      <c r="G8192" t="str">
        <f>VLOOKUP(E8192,Clustering!$A$6:$B$370,2,FALSE)</f>
        <v>Fall</v>
      </c>
      <c r="H8192">
        <f>IF('Peaker Keys'!$B$29&gt;0,MAX(0,MIN('Peaker Keys'!$B$10,B8192/'Peaker Keys'!$B$29)),0)</f>
        <v>0</v>
      </c>
      <c r="I8192">
        <f>MAX(0,MIN('Peaker Keys'!$B$10,C8192/'Peaker Keys'!$B$30))</f>
        <v>3.0835188805846373E-3</v>
      </c>
      <c r="J8192">
        <f>IF('Peaker Keys'!$B$31=1,H8192,I8192)</f>
        <v>0</v>
      </c>
    </row>
    <row r="8193" spans="1:10" x14ac:dyDescent="0.25">
      <c r="A8193">
        <v>8187</v>
      </c>
      <c r="B8193">
        <v>0</v>
      </c>
      <c r="C8193">
        <v>368.1</v>
      </c>
      <c r="D8193">
        <f>MOD(A8193-1+'Peaker Keys'!$B$7,'Peaker Keys'!$B$5)</f>
        <v>8210</v>
      </c>
      <c r="E8193">
        <f>INT(D8193/'Peaker Keys'!$B$6)+1</f>
        <v>343</v>
      </c>
      <c r="F8193">
        <f>MOD(D8193,'Peaker Keys'!$B$6)</f>
        <v>2</v>
      </c>
      <c r="G8193" t="str">
        <f>VLOOKUP(E8193,Clustering!$A$6:$B$370,2,FALSE)</f>
        <v>Fall</v>
      </c>
      <c r="H8193">
        <f>IF('Peaker Keys'!$B$29&gt;0,MAX(0,MIN('Peaker Keys'!$B$10,B8193/'Peaker Keys'!$B$29)),0)</f>
        <v>0</v>
      </c>
      <c r="I8193">
        <f>MAX(0,MIN('Peaker Keys'!$B$10,C8193/'Peaker Keys'!$B$30))</f>
        <v>3.0835188805846373E-3</v>
      </c>
      <c r="J8193">
        <f>IF('Peaker Keys'!$B$31=1,H8193,I8193)</f>
        <v>0</v>
      </c>
    </row>
    <row r="8194" spans="1:10" x14ac:dyDescent="0.25">
      <c r="A8194">
        <v>8188</v>
      </c>
      <c r="B8194">
        <v>0</v>
      </c>
      <c r="C8194">
        <v>368.1</v>
      </c>
      <c r="D8194">
        <f>MOD(A8194-1+'Peaker Keys'!$B$7,'Peaker Keys'!$B$5)</f>
        <v>8211</v>
      </c>
      <c r="E8194">
        <f>INT(D8194/'Peaker Keys'!$B$6)+1</f>
        <v>343</v>
      </c>
      <c r="F8194">
        <f>MOD(D8194,'Peaker Keys'!$B$6)</f>
        <v>3</v>
      </c>
      <c r="G8194" t="str">
        <f>VLOOKUP(E8194,Clustering!$A$6:$B$370,2,FALSE)</f>
        <v>Fall</v>
      </c>
      <c r="H8194">
        <f>IF('Peaker Keys'!$B$29&gt;0,MAX(0,MIN('Peaker Keys'!$B$10,B8194/'Peaker Keys'!$B$29)),0)</f>
        <v>0</v>
      </c>
      <c r="I8194">
        <f>MAX(0,MIN('Peaker Keys'!$B$10,C8194/'Peaker Keys'!$B$30))</f>
        <v>3.0835188805846373E-3</v>
      </c>
      <c r="J8194">
        <f>IF('Peaker Keys'!$B$31=1,H8194,I8194)</f>
        <v>0</v>
      </c>
    </row>
    <row r="8195" spans="1:10" x14ac:dyDescent="0.25">
      <c r="A8195">
        <v>8189</v>
      </c>
      <c r="B8195">
        <v>0</v>
      </c>
      <c r="C8195">
        <v>368.1</v>
      </c>
      <c r="D8195">
        <f>MOD(A8195-1+'Peaker Keys'!$B$7,'Peaker Keys'!$B$5)</f>
        <v>8212</v>
      </c>
      <c r="E8195">
        <f>INT(D8195/'Peaker Keys'!$B$6)+1</f>
        <v>343</v>
      </c>
      <c r="F8195">
        <f>MOD(D8195,'Peaker Keys'!$B$6)</f>
        <v>4</v>
      </c>
      <c r="G8195" t="str">
        <f>VLOOKUP(E8195,Clustering!$A$6:$B$370,2,FALSE)</f>
        <v>Fall</v>
      </c>
      <c r="H8195">
        <f>IF('Peaker Keys'!$B$29&gt;0,MAX(0,MIN('Peaker Keys'!$B$10,B8195/'Peaker Keys'!$B$29)),0)</f>
        <v>0</v>
      </c>
      <c r="I8195">
        <f>MAX(0,MIN('Peaker Keys'!$B$10,C8195/'Peaker Keys'!$B$30))</f>
        <v>3.0835188805846373E-3</v>
      </c>
      <c r="J8195">
        <f>IF('Peaker Keys'!$B$31=1,H8195,I8195)</f>
        <v>0</v>
      </c>
    </row>
    <row r="8196" spans="1:10" x14ac:dyDescent="0.25">
      <c r="A8196">
        <v>8190</v>
      </c>
      <c r="B8196">
        <v>0</v>
      </c>
      <c r="C8196">
        <v>368.1</v>
      </c>
      <c r="D8196">
        <f>MOD(A8196-1+'Peaker Keys'!$B$7,'Peaker Keys'!$B$5)</f>
        <v>8213</v>
      </c>
      <c r="E8196">
        <f>INT(D8196/'Peaker Keys'!$B$6)+1</f>
        <v>343</v>
      </c>
      <c r="F8196">
        <f>MOD(D8196,'Peaker Keys'!$B$6)</f>
        <v>5</v>
      </c>
      <c r="G8196" t="str">
        <f>VLOOKUP(E8196,Clustering!$A$6:$B$370,2,FALSE)</f>
        <v>Fall</v>
      </c>
      <c r="H8196">
        <f>IF('Peaker Keys'!$B$29&gt;0,MAX(0,MIN('Peaker Keys'!$B$10,B8196/'Peaker Keys'!$B$29)),0)</f>
        <v>0</v>
      </c>
      <c r="I8196">
        <f>MAX(0,MIN('Peaker Keys'!$B$10,C8196/'Peaker Keys'!$B$30))</f>
        <v>3.0835188805846373E-3</v>
      </c>
      <c r="J8196">
        <f>IF('Peaker Keys'!$B$31=1,H8196,I8196)</f>
        <v>0</v>
      </c>
    </row>
    <row r="8197" spans="1:10" x14ac:dyDescent="0.25">
      <c r="A8197">
        <v>8191</v>
      </c>
      <c r="B8197">
        <v>0</v>
      </c>
      <c r="C8197">
        <v>368.1</v>
      </c>
      <c r="D8197">
        <f>MOD(A8197-1+'Peaker Keys'!$B$7,'Peaker Keys'!$B$5)</f>
        <v>8214</v>
      </c>
      <c r="E8197">
        <f>INT(D8197/'Peaker Keys'!$B$6)+1</f>
        <v>343</v>
      </c>
      <c r="F8197">
        <f>MOD(D8197,'Peaker Keys'!$B$6)</f>
        <v>6</v>
      </c>
      <c r="G8197" t="str">
        <f>VLOOKUP(E8197,Clustering!$A$6:$B$370,2,FALSE)</f>
        <v>Fall</v>
      </c>
      <c r="H8197">
        <f>IF('Peaker Keys'!$B$29&gt;0,MAX(0,MIN('Peaker Keys'!$B$10,B8197/'Peaker Keys'!$B$29)),0)</f>
        <v>0</v>
      </c>
      <c r="I8197">
        <f>MAX(0,MIN('Peaker Keys'!$B$10,C8197/'Peaker Keys'!$B$30))</f>
        <v>3.0835188805846373E-3</v>
      </c>
      <c r="J8197">
        <f>IF('Peaker Keys'!$B$31=1,H8197,I8197)</f>
        <v>0</v>
      </c>
    </row>
    <row r="8198" spans="1:10" x14ac:dyDescent="0.25">
      <c r="A8198">
        <v>8192</v>
      </c>
      <c r="B8198">
        <v>0</v>
      </c>
      <c r="C8198">
        <v>368.1</v>
      </c>
      <c r="D8198">
        <f>MOD(A8198-1+'Peaker Keys'!$B$7,'Peaker Keys'!$B$5)</f>
        <v>8215</v>
      </c>
      <c r="E8198">
        <f>INT(D8198/'Peaker Keys'!$B$6)+1</f>
        <v>343</v>
      </c>
      <c r="F8198">
        <f>MOD(D8198,'Peaker Keys'!$B$6)</f>
        <v>7</v>
      </c>
      <c r="G8198" t="str">
        <f>VLOOKUP(E8198,Clustering!$A$6:$B$370,2,FALSE)</f>
        <v>Fall</v>
      </c>
      <c r="H8198">
        <f>IF('Peaker Keys'!$B$29&gt;0,MAX(0,MIN('Peaker Keys'!$B$10,B8198/'Peaker Keys'!$B$29)),0)</f>
        <v>0</v>
      </c>
      <c r="I8198">
        <f>MAX(0,MIN('Peaker Keys'!$B$10,C8198/'Peaker Keys'!$B$30))</f>
        <v>3.0835188805846373E-3</v>
      </c>
      <c r="J8198">
        <f>IF('Peaker Keys'!$B$31=1,H8198,I8198)</f>
        <v>0</v>
      </c>
    </row>
    <row r="8199" spans="1:10" x14ac:dyDescent="0.25">
      <c r="A8199">
        <v>8193</v>
      </c>
      <c r="B8199">
        <v>0</v>
      </c>
      <c r="C8199">
        <v>368.1</v>
      </c>
      <c r="D8199">
        <f>MOD(A8199-1+'Peaker Keys'!$B$7,'Peaker Keys'!$B$5)</f>
        <v>8216</v>
      </c>
      <c r="E8199">
        <f>INT(D8199/'Peaker Keys'!$B$6)+1</f>
        <v>343</v>
      </c>
      <c r="F8199">
        <f>MOD(D8199,'Peaker Keys'!$B$6)</f>
        <v>8</v>
      </c>
      <c r="G8199" t="str">
        <f>VLOOKUP(E8199,Clustering!$A$6:$B$370,2,FALSE)</f>
        <v>Fall</v>
      </c>
      <c r="H8199">
        <f>IF('Peaker Keys'!$B$29&gt;0,MAX(0,MIN('Peaker Keys'!$B$10,B8199/'Peaker Keys'!$B$29)),0)</f>
        <v>0</v>
      </c>
      <c r="I8199">
        <f>MAX(0,MIN('Peaker Keys'!$B$10,C8199/'Peaker Keys'!$B$30))</f>
        <v>3.0835188805846373E-3</v>
      </c>
      <c r="J8199">
        <f>IF('Peaker Keys'!$B$31=1,H8199,I8199)</f>
        <v>0</v>
      </c>
    </row>
    <row r="8200" spans="1:10" x14ac:dyDescent="0.25">
      <c r="A8200">
        <v>8194</v>
      </c>
      <c r="B8200">
        <v>0</v>
      </c>
      <c r="C8200">
        <v>368.1</v>
      </c>
      <c r="D8200">
        <f>MOD(A8200-1+'Peaker Keys'!$B$7,'Peaker Keys'!$B$5)</f>
        <v>8217</v>
      </c>
      <c r="E8200">
        <f>INT(D8200/'Peaker Keys'!$B$6)+1</f>
        <v>343</v>
      </c>
      <c r="F8200">
        <f>MOD(D8200,'Peaker Keys'!$B$6)</f>
        <v>9</v>
      </c>
      <c r="G8200" t="str">
        <f>VLOOKUP(E8200,Clustering!$A$6:$B$370,2,FALSE)</f>
        <v>Fall</v>
      </c>
      <c r="H8200">
        <f>IF('Peaker Keys'!$B$29&gt;0,MAX(0,MIN('Peaker Keys'!$B$10,B8200/'Peaker Keys'!$B$29)),0)</f>
        <v>0</v>
      </c>
      <c r="I8200">
        <f>MAX(0,MIN('Peaker Keys'!$B$10,C8200/'Peaker Keys'!$B$30))</f>
        <v>3.0835188805846373E-3</v>
      </c>
      <c r="J8200">
        <f>IF('Peaker Keys'!$B$31=1,H8200,I8200)</f>
        <v>0</v>
      </c>
    </row>
    <row r="8201" spans="1:10" x14ac:dyDescent="0.25">
      <c r="A8201">
        <v>8195</v>
      </c>
      <c r="B8201">
        <v>0</v>
      </c>
      <c r="C8201">
        <v>368.1</v>
      </c>
      <c r="D8201">
        <f>MOD(A8201-1+'Peaker Keys'!$B$7,'Peaker Keys'!$B$5)</f>
        <v>8218</v>
      </c>
      <c r="E8201">
        <f>INT(D8201/'Peaker Keys'!$B$6)+1</f>
        <v>343</v>
      </c>
      <c r="F8201">
        <f>MOD(D8201,'Peaker Keys'!$B$6)</f>
        <v>10</v>
      </c>
      <c r="G8201" t="str">
        <f>VLOOKUP(E8201,Clustering!$A$6:$B$370,2,FALSE)</f>
        <v>Fall</v>
      </c>
      <c r="H8201">
        <f>IF('Peaker Keys'!$B$29&gt;0,MAX(0,MIN('Peaker Keys'!$B$10,B8201/'Peaker Keys'!$B$29)),0)</f>
        <v>0</v>
      </c>
      <c r="I8201">
        <f>MAX(0,MIN('Peaker Keys'!$B$10,C8201/'Peaker Keys'!$B$30))</f>
        <v>3.0835188805846373E-3</v>
      </c>
      <c r="J8201">
        <f>IF('Peaker Keys'!$B$31=1,H8201,I8201)</f>
        <v>0</v>
      </c>
    </row>
    <row r="8202" spans="1:10" x14ac:dyDescent="0.25">
      <c r="A8202">
        <v>8196</v>
      </c>
      <c r="B8202">
        <v>0</v>
      </c>
      <c r="C8202">
        <v>368.1</v>
      </c>
      <c r="D8202">
        <f>MOD(A8202-1+'Peaker Keys'!$B$7,'Peaker Keys'!$B$5)</f>
        <v>8219</v>
      </c>
      <c r="E8202">
        <f>INT(D8202/'Peaker Keys'!$B$6)+1</f>
        <v>343</v>
      </c>
      <c r="F8202">
        <f>MOD(D8202,'Peaker Keys'!$B$6)</f>
        <v>11</v>
      </c>
      <c r="G8202" t="str">
        <f>VLOOKUP(E8202,Clustering!$A$6:$B$370,2,FALSE)</f>
        <v>Fall</v>
      </c>
      <c r="H8202">
        <f>IF('Peaker Keys'!$B$29&gt;0,MAX(0,MIN('Peaker Keys'!$B$10,B8202/'Peaker Keys'!$B$29)),0)</f>
        <v>0</v>
      </c>
      <c r="I8202">
        <f>MAX(0,MIN('Peaker Keys'!$B$10,C8202/'Peaker Keys'!$B$30))</f>
        <v>3.0835188805846373E-3</v>
      </c>
      <c r="J8202">
        <f>IF('Peaker Keys'!$B$31=1,H8202,I8202)</f>
        <v>0</v>
      </c>
    </row>
    <row r="8203" spans="1:10" x14ac:dyDescent="0.25">
      <c r="A8203">
        <v>8197</v>
      </c>
      <c r="B8203">
        <v>0</v>
      </c>
      <c r="C8203">
        <v>368.1</v>
      </c>
      <c r="D8203">
        <f>MOD(A8203-1+'Peaker Keys'!$B$7,'Peaker Keys'!$B$5)</f>
        <v>8220</v>
      </c>
      <c r="E8203">
        <f>INT(D8203/'Peaker Keys'!$B$6)+1</f>
        <v>343</v>
      </c>
      <c r="F8203">
        <f>MOD(D8203,'Peaker Keys'!$B$6)</f>
        <v>12</v>
      </c>
      <c r="G8203" t="str">
        <f>VLOOKUP(E8203,Clustering!$A$6:$B$370,2,FALSE)</f>
        <v>Fall</v>
      </c>
      <c r="H8203">
        <f>IF('Peaker Keys'!$B$29&gt;0,MAX(0,MIN('Peaker Keys'!$B$10,B8203/'Peaker Keys'!$B$29)),0)</f>
        <v>0</v>
      </c>
      <c r="I8203">
        <f>MAX(0,MIN('Peaker Keys'!$B$10,C8203/'Peaker Keys'!$B$30))</f>
        <v>3.0835188805846373E-3</v>
      </c>
      <c r="J8203">
        <f>IF('Peaker Keys'!$B$31=1,H8203,I8203)</f>
        <v>0</v>
      </c>
    </row>
    <row r="8204" spans="1:10" x14ac:dyDescent="0.25">
      <c r="A8204">
        <v>8198</v>
      </c>
      <c r="B8204">
        <v>0</v>
      </c>
      <c r="C8204">
        <v>368.1</v>
      </c>
      <c r="D8204">
        <f>MOD(A8204-1+'Peaker Keys'!$B$7,'Peaker Keys'!$B$5)</f>
        <v>8221</v>
      </c>
      <c r="E8204">
        <f>INT(D8204/'Peaker Keys'!$B$6)+1</f>
        <v>343</v>
      </c>
      <c r="F8204">
        <f>MOD(D8204,'Peaker Keys'!$B$6)</f>
        <v>13</v>
      </c>
      <c r="G8204" t="str">
        <f>VLOOKUP(E8204,Clustering!$A$6:$B$370,2,FALSE)</f>
        <v>Fall</v>
      </c>
      <c r="H8204">
        <f>IF('Peaker Keys'!$B$29&gt;0,MAX(0,MIN('Peaker Keys'!$B$10,B8204/'Peaker Keys'!$B$29)),0)</f>
        <v>0</v>
      </c>
      <c r="I8204">
        <f>MAX(0,MIN('Peaker Keys'!$B$10,C8204/'Peaker Keys'!$B$30))</f>
        <v>3.0835188805846373E-3</v>
      </c>
      <c r="J8204">
        <f>IF('Peaker Keys'!$B$31=1,H8204,I8204)</f>
        <v>0</v>
      </c>
    </row>
    <row r="8205" spans="1:10" x14ac:dyDescent="0.25">
      <c r="A8205">
        <v>8199</v>
      </c>
      <c r="B8205">
        <v>0</v>
      </c>
      <c r="C8205">
        <v>431.8</v>
      </c>
      <c r="D8205">
        <f>MOD(A8205-1+'Peaker Keys'!$B$7,'Peaker Keys'!$B$5)</f>
        <v>8222</v>
      </c>
      <c r="E8205">
        <f>INT(D8205/'Peaker Keys'!$B$6)+1</f>
        <v>343</v>
      </c>
      <c r="F8205">
        <f>MOD(D8205,'Peaker Keys'!$B$6)</f>
        <v>14</v>
      </c>
      <c r="G8205" t="str">
        <f>VLOOKUP(E8205,Clustering!$A$6:$B$370,2,FALSE)</f>
        <v>Fall</v>
      </c>
      <c r="H8205">
        <f>IF('Peaker Keys'!$B$29&gt;0,MAX(0,MIN('Peaker Keys'!$B$10,B8205/'Peaker Keys'!$B$29)),0)</f>
        <v>0</v>
      </c>
      <c r="I8205">
        <f>MAX(0,MIN('Peaker Keys'!$B$10,C8205/'Peaker Keys'!$B$30))</f>
        <v>3.6171242940408756E-3</v>
      </c>
      <c r="J8205">
        <f>IF('Peaker Keys'!$B$31=1,H8205,I8205)</f>
        <v>0</v>
      </c>
    </row>
    <row r="8206" spans="1:10" x14ac:dyDescent="0.25">
      <c r="A8206">
        <v>8200</v>
      </c>
      <c r="B8206">
        <v>0</v>
      </c>
      <c r="C8206">
        <v>431.8</v>
      </c>
      <c r="D8206">
        <f>MOD(A8206-1+'Peaker Keys'!$B$7,'Peaker Keys'!$B$5)</f>
        <v>8223</v>
      </c>
      <c r="E8206">
        <f>INT(D8206/'Peaker Keys'!$B$6)+1</f>
        <v>343</v>
      </c>
      <c r="F8206">
        <f>MOD(D8206,'Peaker Keys'!$B$6)</f>
        <v>15</v>
      </c>
      <c r="G8206" t="str">
        <f>VLOOKUP(E8206,Clustering!$A$6:$B$370,2,FALSE)</f>
        <v>Fall</v>
      </c>
      <c r="H8206">
        <f>IF('Peaker Keys'!$B$29&gt;0,MAX(0,MIN('Peaker Keys'!$B$10,B8206/'Peaker Keys'!$B$29)),0)</f>
        <v>0</v>
      </c>
      <c r="I8206">
        <f>MAX(0,MIN('Peaker Keys'!$B$10,C8206/'Peaker Keys'!$B$30))</f>
        <v>3.6171242940408756E-3</v>
      </c>
      <c r="J8206">
        <f>IF('Peaker Keys'!$B$31=1,H8206,I8206)</f>
        <v>0</v>
      </c>
    </row>
    <row r="8207" spans="1:10" x14ac:dyDescent="0.25">
      <c r="A8207">
        <v>8201</v>
      </c>
      <c r="B8207">
        <v>0</v>
      </c>
      <c r="C8207">
        <v>584.70000000000005</v>
      </c>
      <c r="D8207">
        <f>MOD(A8207-1+'Peaker Keys'!$B$7,'Peaker Keys'!$B$5)</f>
        <v>8224</v>
      </c>
      <c r="E8207">
        <f>INT(D8207/'Peaker Keys'!$B$6)+1</f>
        <v>343</v>
      </c>
      <c r="F8207">
        <f>MOD(D8207,'Peaker Keys'!$B$6)</f>
        <v>16</v>
      </c>
      <c r="G8207" t="str">
        <f>VLOOKUP(E8207,Clustering!$A$6:$B$370,2,FALSE)</f>
        <v>Fall</v>
      </c>
      <c r="H8207">
        <f>IF('Peaker Keys'!$B$29&gt;0,MAX(0,MIN('Peaker Keys'!$B$10,B8207/'Peaker Keys'!$B$29)),0)</f>
        <v>0</v>
      </c>
      <c r="I8207">
        <f>MAX(0,MIN('Peaker Keys'!$B$10,C8207/'Peaker Keys'!$B$30))</f>
        <v>4.8979448233573419E-3</v>
      </c>
      <c r="J8207">
        <f>IF('Peaker Keys'!$B$31=1,H8207,I8207)</f>
        <v>0</v>
      </c>
    </row>
    <row r="8208" spans="1:10" x14ac:dyDescent="0.25">
      <c r="A8208">
        <v>8202</v>
      </c>
      <c r="B8208">
        <v>0</v>
      </c>
      <c r="C8208">
        <v>2243.3000000000002</v>
      </c>
      <c r="D8208">
        <f>MOD(A8208-1+'Peaker Keys'!$B$7,'Peaker Keys'!$B$5)</f>
        <v>8225</v>
      </c>
      <c r="E8208">
        <f>INT(D8208/'Peaker Keys'!$B$6)+1</f>
        <v>343</v>
      </c>
      <c r="F8208">
        <f>MOD(D8208,'Peaker Keys'!$B$6)</f>
        <v>17</v>
      </c>
      <c r="G8208" t="str">
        <f>VLOOKUP(E8208,Clustering!$A$6:$B$370,2,FALSE)</f>
        <v>Fall</v>
      </c>
      <c r="H8208">
        <f>IF('Peaker Keys'!$B$29&gt;0,MAX(0,MIN('Peaker Keys'!$B$10,B8208/'Peaker Keys'!$B$29)),0)</f>
        <v>0</v>
      </c>
      <c r="I8208">
        <f>MAX(0,MIN('Peaker Keys'!$B$10,C8208/'Peaker Keys'!$B$30))</f>
        <v>1.8791790015798743E-2</v>
      </c>
      <c r="J8208">
        <f>IF('Peaker Keys'!$B$31=1,H8208,I8208)</f>
        <v>0</v>
      </c>
    </row>
    <row r="8209" spans="1:10" x14ac:dyDescent="0.25">
      <c r="A8209">
        <v>8203</v>
      </c>
      <c r="B8209">
        <v>0</v>
      </c>
      <c r="C8209">
        <v>5271.1</v>
      </c>
      <c r="D8209">
        <f>MOD(A8209-1+'Peaker Keys'!$B$7,'Peaker Keys'!$B$5)</f>
        <v>8226</v>
      </c>
      <c r="E8209">
        <f>INT(D8209/'Peaker Keys'!$B$6)+1</f>
        <v>343</v>
      </c>
      <c r="F8209">
        <f>MOD(D8209,'Peaker Keys'!$B$6)</f>
        <v>18</v>
      </c>
      <c r="G8209" t="str">
        <f>VLOOKUP(E8209,Clustering!$A$6:$B$370,2,FALSE)</f>
        <v>Fall</v>
      </c>
      <c r="H8209">
        <f>IF('Peaker Keys'!$B$29&gt;0,MAX(0,MIN('Peaker Keys'!$B$10,B8209/'Peaker Keys'!$B$29)),0)</f>
        <v>0</v>
      </c>
      <c r="I8209">
        <f>MAX(0,MIN('Peaker Keys'!$B$10,C8209/'Peaker Keys'!$B$30))</f>
        <v>4.4155219699673134E-2</v>
      </c>
      <c r="J8209">
        <f>IF('Peaker Keys'!$B$31=1,H8209,I8209)</f>
        <v>0</v>
      </c>
    </row>
    <row r="8210" spans="1:10" x14ac:dyDescent="0.25">
      <c r="A8210">
        <v>8204</v>
      </c>
      <c r="B8210">
        <v>0</v>
      </c>
      <c r="C8210">
        <v>3052.1</v>
      </c>
      <c r="D8210">
        <f>MOD(A8210-1+'Peaker Keys'!$B$7,'Peaker Keys'!$B$5)</f>
        <v>8227</v>
      </c>
      <c r="E8210">
        <f>INT(D8210/'Peaker Keys'!$B$6)+1</f>
        <v>343</v>
      </c>
      <c r="F8210">
        <f>MOD(D8210,'Peaker Keys'!$B$6)</f>
        <v>19</v>
      </c>
      <c r="G8210" t="str">
        <f>VLOOKUP(E8210,Clustering!$A$6:$B$370,2,FALSE)</f>
        <v>Fall</v>
      </c>
      <c r="H8210">
        <f>IF('Peaker Keys'!$B$29&gt;0,MAX(0,MIN('Peaker Keys'!$B$10,B8210/'Peaker Keys'!$B$29)),0)</f>
        <v>0</v>
      </c>
      <c r="I8210">
        <f>MAX(0,MIN('Peaker Keys'!$B$10,C8210/'Peaker Keys'!$B$30))</f>
        <v>2.5566987164988782E-2</v>
      </c>
      <c r="J8210">
        <f>IF('Peaker Keys'!$B$31=1,H8210,I8210)</f>
        <v>0</v>
      </c>
    </row>
    <row r="8211" spans="1:10" x14ac:dyDescent="0.25">
      <c r="A8211">
        <v>8205</v>
      </c>
      <c r="B8211">
        <v>0</v>
      </c>
      <c r="C8211">
        <v>2554.5</v>
      </c>
      <c r="D8211">
        <f>MOD(A8211-1+'Peaker Keys'!$B$7,'Peaker Keys'!$B$5)</f>
        <v>8228</v>
      </c>
      <c r="E8211">
        <f>INT(D8211/'Peaker Keys'!$B$6)+1</f>
        <v>343</v>
      </c>
      <c r="F8211">
        <f>MOD(D8211,'Peaker Keys'!$B$6)</f>
        <v>20</v>
      </c>
      <c r="G8211" t="str">
        <f>VLOOKUP(E8211,Clustering!$A$6:$B$370,2,FALSE)</f>
        <v>Fall</v>
      </c>
      <c r="H8211">
        <f>IF('Peaker Keys'!$B$29&gt;0,MAX(0,MIN('Peaker Keys'!$B$10,B8211/'Peaker Keys'!$B$29)),0)</f>
        <v>0</v>
      </c>
      <c r="I8211">
        <f>MAX(0,MIN('Peaker Keys'!$B$10,C8211/'Peaker Keys'!$B$30))</f>
        <v>2.139866607023487E-2</v>
      </c>
      <c r="J8211">
        <f>IF('Peaker Keys'!$B$31=1,H8211,I8211)</f>
        <v>0</v>
      </c>
    </row>
    <row r="8212" spans="1:10" x14ac:dyDescent="0.25">
      <c r="A8212">
        <v>8206</v>
      </c>
      <c r="B8212">
        <v>0</v>
      </c>
      <c r="C8212">
        <v>906.6</v>
      </c>
      <c r="D8212">
        <f>MOD(A8212-1+'Peaker Keys'!$B$7,'Peaker Keys'!$B$5)</f>
        <v>8229</v>
      </c>
      <c r="E8212">
        <f>INT(D8212/'Peaker Keys'!$B$6)+1</f>
        <v>343</v>
      </c>
      <c r="F8212">
        <f>MOD(D8212,'Peaker Keys'!$B$6)</f>
        <v>21</v>
      </c>
      <c r="G8212" t="str">
        <f>VLOOKUP(E8212,Clustering!$A$6:$B$370,2,FALSE)</f>
        <v>Fall</v>
      </c>
      <c r="H8212">
        <f>IF('Peaker Keys'!$B$29&gt;0,MAX(0,MIN('Peaker Keys'!$B$10,B8212/'Peaker Keys'!$B$29)),0)</f>
        <v>0</v>
      </c>
      <c r="I8212">
        <f>MAX(0,MIN('Peaker Keys'!$B$10,C8212/'Peaker Keys'!$B$30))</f>
        <v>7.5944531842923992E-3</v>
      </c>
      <c r="J8212">
        <f>IF('Peaker Keys'!$B$31=1,H8212,I8212)</f>
        <v>0</v>
      </c>
    </row>
    <row r="8213" spans="1:10" x14ac:dyDescent="0.25">
      <c r="A8213">
        <v>8207</v>
      </c>
      <c r="B8213">
        <v>0</v>
      </c>
      <c r="C8213">
        <v>159.1</v>
      </c>
      <c r="D8213">
        <f>MOD(A8213-1+'Peaker Keys'!$B$7,'Peaker Keys'!$B$5)</f>
        <v>8230</v>
      </c>
      <c r="E8213">
        <f>INT(D8213/'Peaker Keys'!$B$6)+1</f>
        <v>343</v>
      </c>
      <c r="F8213">
        <f>MOD(D8213,'Peaker Keys'!$B$6)</f>
        <v>22</v>
      </c>
      <c r="G8213" t="str">
        <f>VLOOKUP(E8213,Clustering!$A$6:$B$370,2,FALSE)</f>
        <v>Fall</v>
      </c>
      <c r="H8213">
        <f>IF('Peaker Keys'!$B$29&gt;0,MAX(0,MIN('Peaker Keys'!$B$10,B8213/'Peaker Keys'!$B$29)),0)</f>
        <v>0</v>
      </c>
      <c r="I8213">
        <f>MAX(0,MIN('Peaker Keys'!$B$10,C8213/'Peaker Keys'!$B$30))</f>
        <v>1.3327570059793962E-3</v>
      </c>
      <c r="J8213">
        <f>IF('Peaker Keys'!$B$31=1,H8213,I8213)</f>
        <v>0</v>
      </c>
    </row>
    <row r="8214" spans="1:10" x14ac:dyDescent="0.25">
      <c r="A8214">
        <v>8208</v>
      </c>
      <c r="B8214">
        <v>0</v>
      </c>
      <c r="C8214">
        <v>159.1</v>
      </c>
      <c r="D8214">
        <f>MOD(A8214-1+'Peaker Keys'!$B$7,'Peaker Keys'!$B$5)</f>
        <v>8231</v>
      </c>
      <c r="E8214">
        <f>INT(D8214/'Peaker Keys'!$B$6)+1</f>
        <v>343</v>
      </c>
      <c r="F8214">
        <f>MOD(D8214,'Peaker Keys'!$B$6)</f>
        <v>23</v>
      </c>
      <c r="G8214" t="str">
        <f>VLOOKUP(E8214,Clustering!$A$6:$B$370,2,FALSE)</f>
        <v>Fall</v>
      </c>
      <c r="H8214">
        <f>IF('Peaker Keys'!$B$29&gt;0,MAX(0,MIN('Peaker Keys'!$B$10,B8214/'Peaker Keys'!$B$29)),0)</f>
        <v>0</v>
      </c>
      <c r="I8214">
        <f>MAX(0,MIN('Peaker Keys'!$B$10,C8214/'Peaker Keys'!$B$30))</f>
        <v>1.3327570059793962E-3</v>
      </c>
      <c r="J8214">
        <f>IF('Peaker Keys'!$B$31=1,H8214,I8214)</f>
        <v>0</v>
      </c>
    </row>
    <row r="8215" spans="1:10" x14ac:dyDescent="0.25">
      <c r="A8215">
        <v>8209</v>
      </c>
      <c r="B8215">
        <v>0</v>
      </c>
      <c r="C8215">
        <v>159.1</v>
      </c>
      <c r="D8215">
        <f>MOD(A8215-1+'Peaker Keys'!$B$7,'Peaker Keys'!$B$5)</f>
        <v>8232</v>
      </c>
      <c r="E8215">
        <f>INT(D8215/'Peaker Keys'!$B$6)+1</f>
        <v>344</v>
      </c>
      <c r="F8215">
        <f>MOD(D8215,'Peaker Keys'!$B$6)</f>
        <v>0</v>
      </c>
      <c r="G8215" t="str">
        <f>VLOOKUP(E8215,Clustering!$A$6:$B$370,2,FALSE)</f>
        <v>Winter</v>
      </c>
      <c r="H8215">
        <f>IF('Peaker Keys'!$B$29&gt;0,MAX(0,MIN('Peaker Keys'!$B$10,B8215/'Peaker Keys'!$B$29)),0)</f>
        <v>0</v>
      </c>
      <c r="I8215">
        <f>MAX(0,MIN('Peaker Keys'!$B$10,C8215/'Peaker Keys'!$B$30))</f>
        <v>1.3327570059793962E-3</v>
      </c>
      <c r="J8215">
        <f>IF('Peaker Keys'!$B$31=1,H8215,I8215)</f>
        <v>0</v>
      </c>
    </row>
    <row r="8216" spans="1:10" x14ac:dyDescent="0.25">
      <c r="A8216">
        <v>8210</v>
      </c>
      <c r="B8216">
        <v>0</v>
      </c>
      <c r="C8216">
        <v>95.5</v>
      </c>
      <c r="D8216">
        <f>MOD(A8216-1+'Peaker Keys'!$B$7,'Peaker Keys'!$B$5)</f>
        <v>8233</v>
      </c>
      <c r="E8216">
        <f>INT(D8216/'Peaker Keys'!$B$6)+1</f>
        <v>344</v>
      </c>
      <c r="F8216">
        <f>MOD(D8216,'Peaker Keys'!$B$6)</f>
        <v>1</v>
      </c>
      <c r="G8216" t="str">
        <f>VLOOKUP(E8216,Clustering!$A$6:$B$370,2,FALSE)</f>
        <v>Winter</v>
      </c>
      <c r="H8216">
        <f>IF('Peaker Keys'!$B$29&gt;0,MAX(0,MIN('Peaker Keys'!$B$10,B8216/'Peaker Keys'!$B$29)),0)</f>
        <v>0</v>
      </c>
      <c r="I8216">
        <f>MAX(0,MIN('Peaker Keys'!$B$10,C8216/'Peaker Keys'!$B$30))</f>
        <v>7.9998927763062441E-4</v>
      </c>
      <c r="J8216">
        <f>IF('Peaker Keys'!$B$31=1,H8216,I8216)</f>
        <v>0</v>
      </c>
    </row>
    <row r="8217" spans="1:10" x14ac:dyDescent="0.25">
      <c r="A8217">
        <v>8211</v>
      </c>
      <c r="B8217">
        <v>0</v>
      </c>
      <c r="C8217">
        <v>95.5</v>
      </c>
      <c r="D8217">
        <f>MOD(A8217-1+'Peaker Keys'!$B$7,'Peaker Keys'!$B$5)</f>
        <v>8234</v>
      </c>
      <c r="E8217">
        <f>INT(D8217/'Peaker Keys'!$B$6)+1</f>
        <v>344</v>
      </c>
      <c r="F8217">
        <f>MOD(D8217,'Peaker Keys'!$B$6)</f>
        <v>2</v>
      </c>
      <c r="G8217" t="str">
        <f>VLOOKUP(E8217,Clustering!$A$6:$B$370,2,FALSE)</f>
        <v>Winter</v>
      </c>
      <c r="H8217">
        <f>IF('Peaker Keys'!$B$29&gt;0,MAX(0,MIN('Peaker Keys'!$B$10,B8217/'Peaker Keys'!$B$29)),0)</f>
        <v>0</v>
      </c>
      <c r="I8217">
        <f>MAX(0,MIN('Peaker Keys'!$B$10,C8217/'Peaker Keys'!$B$30))</f>
        <v>7.9998927763062441E-4</v>
      </c>
      <c r="J8217">
        <f>IF('Peaker Keys'!$B$31=1,H8217,I8217)</f>
        <v>0</v>
      </c>
    </row>
    <row r="8218" spans="1:10" x14ac:dyDescent="0.25">
      <c r="A8218">
        <v>8212</v>
      </c>
      <c r="B8218">
        <v>0</v>
      </c>
      <c r="C8218">
        <v>95.5</v>
      </c>
      <c r="D8218">
        <f>MOD(A8218-1+'Peaker Keys'!$B$7,'Peaker Keys'!$B$5)</f>
        <v>8235</v>
      </c>
      <c r="E8218">
        <f>INT(D8218/'Peaker Keys'!$B$6)+1</f>
        <v>344</v>
      </c>
      <c r="F8218">
        <f>MOD(D8218,'Peaker Keys'!$B$6)</f>
        <v>3</v>
      </c>
      <c r="G8218" t="str">
        <f>VLOOKUP(E8218,Clustering!$A$6:$B$370,2,FALSE)</f>
        <v>Winter</v>
      </c>
      <c r="H8218">
        <f>IF('Peaker Keys'!$B$29&gt;0,MAX(0,MIN('Peaker Keys'!$B$10,B8218/'Peaker Keys'!$B$29)),0)</f>
        <v>0</v>
      </c>
      <c r="I8218">
        <f>MAX(0,MIN('Peaker Keys'!$B$10,C8218/'Peaker Keys'!$B$30))</f>
        <v>7.9998927763062441E-4</v>
      </c>
      <c r="J8218">
        <f>IF('Peaker Keys'!$B$31=1,H8218,I8218)</f>
        <v>0</v>
      </c>
    </row>
    <row r="8219" spans="1:10" x14ac:dyDescent="0.25">
      <c r="A8219">
        <v>8213</v>
      </c>
      <c r="B8219">
        <v>0</v>
      </c>
      <c r="C8219">
        <v>95.5</v>
      </c>
      <c r="D8219">
        <f>MOD(A8219-1+'Peaker Keys'!$B$7,'Peaker Keys'!$B$5)</f>
        <v>8236</v>
      </c>
      <c r="E8219">
        <f>INT(D8219/'Peaker Keys'!$B$6)+1</f>
        <v>344</v>
      </c>
      <c r="F8219">
        <f>MOD(D8219,'Peaker Keys'!$B$6)</f>
        <v>4</v>
      </c>
      <c r="G8219" t="str">
        <f>VLOOKUP(E8219,Clustering!$A$6:$B$370,2,FALSE)</f>
        <v>Winter</v>
      </c>
      <c r="H8219">
        <f>IF('Peaker Keys'!$B$29&gt;0,MAX(0,MIN('Peaker Keys'!$B$10,B8219/'Peaker Keys'!$B$29)),0)</f>
        <v>0</v>
      </c>
      <c r="I8219">
        <f>MAX(0,MIN('Peaker Keys'!$B$10,C8219/'Peaker Keys'!$B$30))</f>
        <v>7.9998927763062441E-4</v>
      </c>
      <c r="J8219">
        <f>IF('Peaker Keys'!$B$31=1,H8219,I8219)</f>
        <v>0</v>
      </c>
    </row>
    <row r="8220" spans="1:10" x14ac:dyDescent="0.25">
      <c r="A8220">
        <v>8214</v>
      </c>
      <c r="B8220">
        <v>0</v>
      </c>
      <c r="C8220">
        <v>95.5</v>
      </c>
      <c r="D8220">
        <f>MOD(A8220-1+'Peaker Keys'!$B$7,'Peaker Keys'!$B$5)</f>
        <v>8237</v>
      </c>
      <c r="E8220">
        <f>INT(D8220/'Peaker Keys'!$B$6)+1</f>
        <v>344</v>
      </c>
      <c r="F8220">
        <f>MOD(D8220,'Peaker Keys'!$B$6)</f>
        <v>5</v>
      </c>
      <c r="G8220" t="str">
        <f>VLOOKUP(E8220,Clustering!$A$6:$B$370,2,FALSE)</f>
        <v>Winter</v>
      </c>
      <c r="H8220">
        <f>IF('Peaker Keys'!$B$29&gt;0,MAX(0,MIN('Peaker Keys'!$B$10,B8220/'Peaker Keys'!$B$29)),0)</f>
        <v>0</v>
      </c>
      <c r="I8220">
        <f>MAX(0,MIN('Peaker Keys'!$B$10,C8220/'Peaker Keys'!$B$30))</f>
        <v>7.9998927763062441E-4</v>
      </c>
      <c r="J8220">
        <f>IF('Peaker Keys'!$B$31=1,H8220,I8220)</f>
        <v>0</v>
      </c>
    </row>
    <row r="8221" spans="1:10" x14ac:dyDescent="0.25">
      <c r="A8221">
        <v>8215</v>
      </c>
      <c r="B8221">
        <v>0</v>
      </c>
      <c r="C8221">
        <v>95.5</v>
      </c>
      <c r="D8221">
        <f>MOD(A8221-1+'Peaker Keys'!$B$7,'Peaker Keys'!$B$5)</f>
        <v>8238</v>
      </c>
      <c r="E8221">
        <f>INT(D8221/'Peaker Keys'!$B$6)+1</f>
        <v>344</v>
      </c>
      <c r="F8221">
        <f>MOD(D8221,'Peaker Keys'!$B$6)</f>
        <v>6</v>
      </c>
      <c r="G8221" t="str">
        <f>VLOOKUP(E8221,Clustering!$A$6:$B$370,2,FALSE)</f>
        <v>Winter</v>
      </c>
      <c r="H8221">
        <f>IF('Peaker Keys'!$B$29&gt;0,MAX(0,MIN('Peaker Keys'!$B$10,B8221/'Peaker Keys'!$B$29)),0)</f>
        <v>0</v>
      </c>
      <c r="I8221">
        <f>MAX(0,MIN('Peaker Keys'!$B$10,C8221/'Peaker Keys'!$B$30))</f>
        <v>7.9998927763062441E-4</v>
      </c>
      <c r="J8221">
        <f>IF('Peaker Keys'!$B$31=1,H8221,I8221)</f>
        <v>0</v>
      </c>
    </row>
    <row r="8222" spans="1:10" x14ac:dyDescent="0.25">
      <c r="A8222">
        <v>8216</v>
      </c>
      <c r="B8222">
        <v>0</v>
      </c>
      <c r="C8222">
        <v>95.5</v>
      </c>
      <c r="D8222">
        <f>MOD(A8222-1+'Peaker Keys'!$B$7,'Peaker Keys'!$B$5)</f>
        <v>8239</v>
      </c>
      <c r="E8222">
        <f>INT(D8222/'Peaker Keys'!$B$6)+1</f>
        <v>344</v>
      </c>
      <c r="F8222">
        <f>MOD(D8222,'Peaker Keys'!$B$6)</f>
        <v>7</v>
      </c>
      <c r="G8222" t="str">
        <f>VLOOKUP(E8222,Clustering!$A$6:$B$370,2,FALSE)</f>
        <v>Winter</v>
      </c>
      <c r="H8222">
        <f>IF('Peaker Keys'!$B$29&gt;0,MAX(0,MIN('Peaker Keys'!$B$10,B8222/'Peaker Keys'!$B$29)),0)</f>
        <v>0</v>
      </c>
      <c r="I8222">
        <f>MAX(0,MIN('Peaker Keys'!$B$10,C8222/'Peaker Keys'!$B$30))</f>
        <v>7.9998927763062441E-4</v>
      </c>
      <c r="J8222">
        <f>IF('Peaker Keys'!$B$31=1,H8222,I8222)</f>
        <v>0</v>
      </c>
    </row>
    <row r="8223" spans="1:10" x14ac:dyDescent="0.25">
      <c r="A8223">
        <v>8217</v>
      </c>
      <c r="B8223">
        <v>0</v>
      </c>
      <c r="C8223">
        <v>95.5</v>
      </c>
      <c r="D8223">
        <f>MOD(A8223-1+'Peaker Keys'!$B$7,'Peaker Keys'!$B$5)</f>
        <v>8240</v>
      </c>
      <c r="E8223">
        <f>INT(D8223/'Peaker Keys'!$B$6)+1</f>
        <v>344</v>
      </c>
      <c r="F8223">
        <f>MOD(D8223,'Peaker Keys'!$B$6)</f>
        <v>8</v>
      </c>
      <c r="G8223" t="str">
        <f>VLOOKUP(E8223,Clustering!$A$6:$B$370,2,FALSE)</f>
        <v>Winter</v>
      </c>
      <c r="H8223">
        <f>IF('Peaker Keys'!$B$29&gt;0,MAX(0,MIN('Peaker Keys'!$B$10,B8223/'Peaker Keys'!$B$29)),0)</f>
        <v>0</v>
      </c>
      <c r="I8223">
        <f>MAX(0,MIN('Peaker Keys'!$B$10,C8223/'Peaker Keys'!$B$30))</f>
        <v>7.9998927763062441E-4</v>
      </c>
      <c r="J8223">
        <f>IF('Peaker Keys'!$B$31=1,H8223,I8223)</f>
        <v>0</v>
      </c>
    </row>
    <row r="8224" spans="1:10" x14ac:dyDescent="0.25">
      <c r="A8224">
        <v>8218</v>
      </c>
      <c r="B8224">
        <v>0</v>
      </c>
      <c r="C8224">
        <v>95.5</v>
      </c>
      <c r="D8224">
        <f>MOD(A8224-1+'Peaker Keys'!$B$7,'Peaker Keys'!$B$5)</f>
        <v>8241</v>
      </c>
      <c r="E8224">
        <f>INT(D8224/'Peaker Keys'!$B$6)+1</f>
        <v>344</v>
      </c>
      <c r="F8224">
        <f>MOD(D8224,'Peaker Keys'!$B$6)</f>
        <v>9</v>
      </c>
      <c r="G8224" t="str">
        <f>VLOOKUP(E8224,Clustering!$A$6:$B$370,2,FALSE)</f>
        <v>Winter</v>
      </c>
      <c r="H8224">
        <f>IF('Peaker Keys'!$B$29&gt;0,MAX(0,MIN('Peaker Keys'!$B$10,B8224/'Peaker Keys'!$B$29)),0)</f>
        <v>0</v>
      </c>
      <c r="I8224">
        <f>MAX(0,MIN('Peaker Keys'!$B$10,C8224/'Peaker Keys'!$B$30))</f>
        <v>7.9998927763062441E-4</v>
      </c>
      <c r="J8224">
        <f>IF('Peaker Keys'!$B$31=1,H8224,I8224)</f>
        <v>0</v>
      </c>
    </row>
    <row r="8225" spans="1:10" x14ac:dyDescent="0.25">
      <c r="A8225">
        <v>8219</v>
      </c>
      <c r="B8225">
        <v>0</v>
      </c>
      <c r="C8225">
        <v>100.2</v>
      </c>
      <c r="D8225">
        <f>MOD(A8225-1+'Peaker Keys'!$B$7,'Peaker Keys'!$B$5)</f>
        <v>8242</v>
      </c>
      <c r="E8225">
        <f>INT(D8225/'Peaker Keys'!$B$6)+1</f>
        <v>344</v>
      </c>
      <c r="F8225">
        <f>MOD(D8225,'Peaker Keys'!$B$6)</f>
        <v>10</v>
      </c>
      <c r="G8225" t="str">
        <f>VLOOKUP(E8225,Clustering!$A$6:$B$370,2,FALSE)</f>
        <v>Winter</v>
      </c>
      <c r="H8225">
        <f>IF('Peaker Keys'!$B$29&gt;0,MAX(0,MIN('Peaker Keys'!$B$10,B8225/'Peaker Keys'!$B$29)),0)</f>
        <v>0</v>
      </c>
      <c r="I8225">
        <f>MAX(0,MIN('Peaker Keys'!$B$10,C8225/'Peaker Keys'!$B$30))</f>
        <v>8.393604776815557E-4</v>
      </c>
      <c r="J8225">
        <f>IF('Peaker Keys'!$B$31=1,H8225,I8225)</f>
        <v>0</v>
      </c>
    </row>
    <row r="8226" spans="1:10" x14ac:dyDescent="0.25">
      <c r="A8226">
        <v>8220</v>
      </c>
      <c r="B8226">
        <v>0</v>
      </c>
      <c r="C8226">
        <v>129.9</v>
      </c>
      <c r="D8226">
        <f>MOD(A8226-1+'Peaker Keys'!$B$7,'Peaker Keys'!$B$5)</f>
        <v>8243</v>
      </c>
      <c r="E8226">
        <f>INT(D8226/'Peaker Keys'!$B$6)+1</f>
        <v>344</v>
      </c>
      <c r="F8226">
        <f>MOD(D8226,'Peaker Keys'!$B$6)</f>
        <v>11</v>
      </c>
      <c r="G8226" t="str">
        <f>VLOOKUP(E8226,Clustering!$A$6:$B$370,2,FALSE)</f>
        <v>Winter</v>
      </c>
      <c r="H8226">
        <f>IF('Peaker Keys'!$B$29&gt;0,MAX(0,MIN('Peaker Keys'!$B$10,B8226/'Peaker Keys'!$B$29)),0)</f>
        <v>0</v>
      </c>
      <c r="I8226">
        <f>MAX(0,MIN('Peaker Keys'!$B$10,C8226/'Peaker Keys'!$B$30))</f>
        <v>1.0881529545991426E-3</v>
      </c>
      <c r="J8226">
        <f>IF('Peaker Keys'!$B$31=1,H8226,I8226)</f>
        <v>0</v>
      </c>
    </row>
    <row r="8227" spans="1:10" x14ac:dyDescent="0.25">
      <c r="A8227">
        <v>8221</v>
      </c>
      <c r="B8227">
        <v>0</v>
      </c>
      <c r="C8227">
        <v>129.9</v>
      </c>
      <c r="D8227">
        <f>MOD(A8227-1+'Peaker Keys'!$B$7,'Peaker Keys'!$B$5)</f>
        <v>8244</v>
      </c>
      <c r="E8227">
        <f>INT(D8227/'Peaker Keys'!$B$6)+1</f>
        <v>344</v>
      </c>
      <c r="F8227">
        <f>MOD(D8227,'Peaker Keys'!$B$6)</f>
        <v>12</v>
      </c>
      <c r="G8227" t="str">
        <f>VLOOKUP(E8227,Clustering!$A$6:$B$370,2,FALSE)</f>
        <v>Winter</v>
      </c>
      <c r="H8227">
        <f>IF('Peaker Keys'!$B$29&gt;0,MAX(0,MIN('Peaker Keys'!$B$10,B8227/'Peaker Keys'!$B$29)),0)</f>
        <v>0</v>
      </c>
      <c r="I8227">
        <f>MAX(0,MIN('Peaker Keys'!$B$10,C8227/'Peaker Keys'!$B$30))</f>
        <v>1.0881529545991426E-3</v>
      </c>
      <c r="J8227">
        <f>IF('Peaker Keys'!$B$31=1,H8227,I8227)</f>
        <v>0</v>
      </c>
    </row>
    <row r="8228" spans="1:10" x14ac:dyDescent="0.25">
      <c r="A8228">
        <v>8222</v>
      </c>
      <c r="B8228">
        <v>0</v>
      </c>
      <c r="C8228">
        <v>95.5</v>
      </c>
      <c r="D8228">
        <f>MOD(A8228-1+'Peaker Keys'!$B$7,'Peaker Keys'!$B$5)</f>
        <v>8245</v>
      </c>
      <c r="E8228">
        <f>INT(D8228/'Peaker Keys'!$B$6)+1</f>
        <v>344</v>
      </c>
      <c r="F8228">
        <f>MOD(D8228,'Peaker Keys'!$B$6)</f>
        <v>13</v>
      </c>
      <c r="G8228" t="str">
        <f>VLOOKUP(E8228,Clustering!$A$6:$B$370,2,FALSE)</f>
        <v>Winter</v>
      </c>
      <c r="H8228">
        <f>IF('Peaker Keys'!$B$29&gt;0,MAX(0,MIN('Peaker Keys'!$B$10,B8228/'Peaker Keys'!$B$29)),0)</f>
        <v>0</v>
      </c>
      <c r="I8228">
        <f>MAX(0,MIN('Peaker Keys'!$B$10,C8228/'Peaker Keys'!$B$30))</f>
        <v>7.9998927763062441E-4</v>
      </c>
      <c r="J8228">
        <f>IF('Peaker Keys'!$B$31=1,H8228,I8228)</f>
        <v>0</v>
      </c>
    </row>
    <row r="8229" spans="1:10" x14ac:dyDescent="0.25">
      <c r="A8229">
        <v>8223</v>
      </c>
      <c r="B8229">
        <v>0</v>
      </c>
      <c r="C8229">
        <v>95.5</v>
      </c>
      <c r="D8229">
        <f>MOD(A8229-1+'Peaker Keys'!$B$7,'Peaker Keys'!$B$5)</f>
        <v>8246</v>
      </c>
      <c r="E8229">
        <f>INT(D8229/'Peaker Keys'!$B$6)+1</f>
        <v>344</v>
      </c>
      <c r="F8229">
        <f>MOD(D8229,'Peaker Keys'!$B$6)</f>
        <v>14</v>
      </c>
      <c r="G8229" t="str">
        <f>VLOOKUP(E8229,Clustering!$A$6:$B$370,2,FALSE)</f>
        <v>Winter</v>
      </c>
      <c r="H8229">
        <f>IF('Peaker Keys'!$B$29&gt;0,MAX(0,MIN('Peaker Keys'!$B$10,B8229/'Peaker Keys'!$B$29)),0)</f>
        <v>0</v>
      </c>
      <c r="I8229">
        <f>MAX(0,MIN('Peaker Keys'!$B$10,C8229/'Peaker Keys'!$B$30))</f>
        <v>7.9998927763062441E-4</v>
      </c>
      <c r="J8229">
        <f>IF('Peaker Keys'!$B$31=1,H8229,I8229)</f>
        <v>0</v>
      </c>
    </row>
    <row r="8230" spans="1:10" x14ac:dyDescent="0.25">
      <c r="A8230">
        <v>8224</v>
      </c>
      <c r="B8230">
        <v>0</v>
      </c>
      <c r="C8230">
        <v>159.1</v>
      </c>
      <c r="D8230">
        <f>MOD(A8230-1+'Peaker Keys'!$B$7,'Peaker Keys'!$B$5)</f>
        <v>8247</v>
      </c>
      <c r="E8230">
        <f>INT(D8230/'Peaker Keys'!$B$6)+1</f>
        <v>344</v>
      </c>
      <c r="F8230">
        <f>MOD(D8230,'Peaker Keys'!$B$6)</f>
        <v>15</v>
      </c>
      <c r="G8230" t="str">
        <f>VLOOKUP(E8230,Clustering!$A$6:$B$370,2,FALSE)</f>
        <v>Winter</v>
      </c>
      <c r="H8230">
        <f>IF('Peaker Keys'!$B$29&gt;0,MAX(0,MIN('Peaker Keys'!$B$10,B8230/'Peaker Keys'!$B$29)),0)</f>
        <v>0</v>
      </c>
      <c r="I8230">
        <f>MAX(0,MIN('Peaker Keys'!$B$10,C8230/'Peaker Keys'!$B$30))</f>
        <v>1.3327570059793962E-3</v>
      </c>
      <c r="J8230">
        <f>IF('Peaker Keys'!$B$31=1,H8230,I8230)</f>
        <v>0</v>
      </c>
    </row>
    <row r="8231" spans="1:10" x14ac:dyDescent="0.25">
      <c r="A8231">
        <v>8225</v>
      </c>
      <c r="B8231">
        <v>0</v>
      </c>
      <c r="C8231">
        <v>159.1</v>
      </c>
      <c r="D8231">
        <f>MOD(A8231-1+'Peaker Keys'!$B$7,'Peaker Keys'!$B$5)</f>
        <v>8248</v>
      </c>
      <c r="E8231">
        <f>INT(D8231/'Peaker Keys'!$B$6)+1</f>
        <v>344</v>
      </c>
      <c r="F8231">
        <f>MOD(D8231,'Peaker Keys'!$B$6)</f>
        <v>16</v>
      </c>
      <c r="G8231" t="str">
        <f>VLOOKUP(E8231,Clustering!$A$6:$B$370,2,FALSE)</f>
        <v>Winter</v>
      </c>
      <c r="H8231">
        <f>IF('Peaker Keys'!$B$29&gt;0,MAX(0,MIN('Peaker Keys'!$B$10,B8231/'Peaker Keys'!$B$29)),0)</f>
        <v>0</v>
      </c>
      <c r="I8231">
        <f>MAX(0,MIN('Peaker Keys'!$B$10,C8231/'Peaker Keys'!$B$30))</f>
        <v>1.3327570059793962E-3</v>
      </c>
      <c r="J8231">
        <f>IF('Peaker Keys'!$B$31=1,H8231,I8231)</f>
        <v>0</v>
      </c>
    </row>
    <row r="8232" spans="1:10" x14ac:dyDescent="0.25">
      <c r="A8232">
        <v>8226</v>
      </c>
      <c r="B8232">
        <v>0</v>
      </c>
      <c r="C8232">
        <v>159.1</v>
      </c>
      <c r="D8232">
        <f>MOD(A8232-1+'Peaker Keys'!$B$7,'Peaker Keys'!$B$5)</f>
        <v>8249</v>
      </c>
      <c r="E8232">
        <f>INT(D8232/'Peaker Keys'!$B$6)+1</f>
        <v>344</v>
      </c>
      <c r="F8232">
        <f>MOD(D8232,'Peaker Keys'!$B$6)</f>
        <v>17</v>
      </c>
      <c r="G8232" t="str">
        <f>VLOOKUP(E8232,Clustering!$A$6:$B$370,2,FALSE)</f>
        <v>Winter</v>
      </c>
      <c r="H8232">
        <f>IF('Peaker Keys'!$B$29&gt;0,MAX(0,MIN('Peaker Keys'!$B$10,B8232/'Peaker Keys'!$B$29)),0)</f>
        <v>0</v>
      </c>
      <c r="I8232">
        <f>MAX(0,MIN('Peaker Keys'!$B$10,C8232/'Peaker Keys'!$B$30))</f>
        <v>1.3327570059793962E-3</v>
      </c>
      <c r="J8232">
        <f>IF('Peaker Keys'!$B$31=1,H8232,I8232)</f>
        <v>0</v>
      </c>
    </row>
    <row r="8233" spans="1:10" x14ac:dyDescent="0.25">
      <c r="A8233">
        <v>8227</v>
      </c>
      <c r="B8233">
        <v>0</v>
      </c>
      <c r="C8233">
        <v>159.1</v>
      </c>
      <c r="D8233">
        <f>MOD(A8233-1+'Peaker Keys'!$B$7,'Peaker Keys'!$B$5)</f>
        <v>8250</v>
      </c>
      <c r="E8233">
        <f>INT(D8233/'Peaker Keys'!$B$6)+1</f>
        <v>344</v>
      </c>
      <c r="F8233">
        <f>MOD(D8233,'Peaker Keys'!$B$6)</f>
        <v>18</v>
      </c>
      <c r="G8233" t="str">
        <f>VLOOKUP(E8233,Clustering!$A$6:$B$370,2,FALSE)</f>
        <v>Winter</v>
      </c>
      <c r="H8233">
        <f>IF('Peaker Keys'!$B$29&gt;0,MAX(0,MIN('Peaker Keys'!$B$10,B8233/'Peaker Keys'!$B$29)),0)</f>
        <v>0</v>
      </c>
      <c r="I8233">
        <f>MAX(0,MIN('Peaker Keys'!$B$10,C8233/'Peaker Keys'!$B$30))</f>
        <v>1.3327570059793962E-3</v>
      </c>
      <c r="J8233">
        <f>IF('Peaker Keys'!$B$31=1,H8233,I8233)</f>
        <v>0</v>
      </c>
    </row>
    <row r="8234" spans="1:10" x14ac:dyDescent="0.25">
      <c r="A8234">
        <v>8228</v>
      </c>
      <c r="B8234">
        <v>0</v>
      </c>
      <c r="C8234">
        <v>159.1</v>
      </c>
      <c r="D8234">
        <f>MOD(A8234-1+'Peaker Keys'!$B$7,'Peaker Keys'!$B$5)</f>
        <v>8251</v>
      </c>
      <c r="E8234">
        <f>INT(D8234/'Peaker Keys'!$B$6)+1</f>
        <v>344</v>
      </c>
      <c r="F8234">
        <f>MOD(D8234,'Peaker Keys'!$B$6)</f>
        <v>19</v>
      </c>
      <c r="G8234" t="str">
        <f>VLOOKUP(E8234,Clustering!$A$6:$B$370,2,FALSE)</f>
        <v>Winter</v>
      </c>
      <c r="H8234">
        <f>IF('Peaker Keys'!$B$29&gt;0,MAX(0,MIN('Peaker Keys'!$B$10,B8234/'Peaker Keys'!$B$29)),0)</f>
        <v>0</v>
      </c>
      <c r="I8234">
        <f>MAX(0,MIN('Peaker Keys'!$B$10,C8234/'Peaker Keys'!$B$30))</f>
        <v>1.3327570059793962E-3</v>
      </c>
      <c r="J8234">
        <f>IF('Peaker Keys'!$B$31=1,H8234,I8234)</f>
        <v>0</v>
      </c>
    </row>
    <row r="8235" spans="1:10" x14ac:dyDescent="0.25">
      <c r="A8235">
        <v>8229</v>
      </c>
      <c r="B8235">
        <v>0</v>
      </c>
      <c r="C8235">
        <v>159.1</v>
      </c>
      <c r="D8235">
        <f>MOD(A8235-1+'Peaker Keys'!$B$7,'Peaker Keys'!$B$5)</f>
        <v>8252</v>
      </c>
      <c r="E8235">
        <f>INT(D8235/'Peaker Keys'!$B$6)+1</f>
        <v>344</v>
      </c>
      <c r="F8235">
        <f>MOD(D8235,'Peaker Keys'!$B$6)</f>
        <v>20</v>
      </c>
      <c r="G8235" t="str">
        <f>VLOOKUP(E8235,Clustering!$A$6:$B$370,2,FALSE)</f>
        <v>Winter</v>
      </c>
      <c r="H8235">
        <f>IF('Peaker Keys'!$B$29&gt;0,MAX(0,MIN('Peaker Keys'!$B$10,B8235/'Peaker Keys'!$B$29)),0)</f>
        <v>0</v>
      </c>
      <c r="I8235">
        <f>MAX(0,MIN('Peaker Keys'!$B$10,C8235/'Peaker Keys'!$B$30))</f>
        <v>1.3327570059793962E-3</v>
      </c>
      <c r="J8235">
        <f>IF('Peaker Keys'!$B$31=1,H8235,I8235)</f>
        <v>0</v>
      </c>
    </row>
    <row r="8236" spans="1:10" x14ac:dyDescent="0.25">
      <c r="A8236">
        <v>8230</v>
      </c>
      <c r="B8236">
        <v>0</v>
      </c>
      <c r="C8236">
        <v>159.1</v>
      </c>
      <c r="D8236">
        <f>MOD(A8236-1+'Peaker Keys'!$B$7,'Peaker Keys'!$B$5)</f>
        <v>8253</v>
      </c>
      <c r="E8236">
        <f>INT(D8236/'Peaker Keys'!$B$6)+1</f>
        <v>344</v>
      </c>
      <c r="F8236">
        <f>MOD(D8236,'Peaker Keys'!$B$6)</f>
        <v>21</v>
      </c>
      <c r="G8236" t="str">
        <f>VLOOKUP(E8236,Clustering!$A$6:$B$370,2,FALSE)</f>
        <v>Winter</v>
      </c>
      <c r="H8236">
        <f>IF('Peaker Keys'!$B$29&gt;0,MAX(0,MIN('Peaker Keys'!$B$10,B8236/'Peaker Keys'!$B$29)),0)</f>
        <v>0</v>
      </c>
      <c r="I8236">
        <f>MAX(0,MIN('Peaker Keys'!$B$10,C8236/'Peaker Keys'!$B$30))</f>
        <v>1.3327570059793962E-3</v>
      </c>
      <c r="J8236">
        <f>IF('Peaker Keys'!$B$31=1,H8236,I8236)</f>
        <v>0</v>
      </c>
    </row>
    <row r="8237" spans="1:10" x14ac:dyDescent="0.25">
      <c r="A8237">
        <v>8231</v>
      </c>
      <c r="B8237">
        <v>0</v>
      </c>
      <c r="C8237">
        <v>159.1</v>
      </c>
      <c r="D8237">
        <f>MOD(A8237-1+'Peaker Keys'!$B$7,'Peaker Keys'!$B$5)</f>
        <v>8254</v>
      </c>
      <c r="E8237">
        <f>INT(D8237/'Peaker Keys'!$B$6)+1</f>
        <v>344</v>
      </c>
      <c r="F8237">
        <f>MOD(D8237,'Peaker Keys'!$B$6)</f>
        <v>22</v>
      </c>
      <c r="G8237" t="str">
        <f>VLOOKUP(E8237,Clustering!$A$6:$B$370,2,FALSE)</f>
        <v>Winter</v>
      </c>
      <c r="H8237">
        <f>IF('Peaker Keys'!$B$29&gt;0,MAX(0,MIN('Peaker Keys'!$B$10,B8237/'Peaker Keys'!$B$29)),0)</f>
        <v>0</v>
      </c>
      <c r="I8237">
        <f>MAX(0,MIN('Peaker Keys'!$B$10,C8237/'Peaker Keys'!$B$30))</f>
        <v>1.3327570059793962E-3</v>
      </c>
      <c r="J8237">
        <f>IF('Peaker Keys'!$B$31=1,H8237,I8237)</f>
        <v>0</v>
      </c>
    </row>
    <row r="8238" spans="1:10" x14ac:dyDescent="0.25">
      <c r="A8238">
        <v>8232</v>
      </c>
      <c r="B8238">
        <v>0</v>
      </c>
      <c r="C8238">
        <v>159.1</v>
      </c>
      <c r="D8238">
        <f>MOD(A8238-1+'Peaker Keys'!$B$7,'Peaker Keys'!$B$5)</f>
        <v>8255</v>
      </c>
      <c r="E8238">
        <f>INT(D8238/'Peaker Keys'!$B$6)+1</f>
        <v>344</v>
      </c>
      <c r="F8238">
        <f>MOD(D8238,'Peaker Keys'!$B$6)</f>
        <v>23</v>
      </c>
      <c r="G8238" t="str">
        <f>VLOOKUP(E8238,Clustering!$A$6:$B$370,2,FALSE)</f>
        <v>Winter</v>
      </c>
      <c r="H8238">
        <f>IF('Peaker Keys'!$B$29&gt;0,MAX(0,MIN('Peaker Keys'!$B$10,B8238/'Peaker Keys'!$B$29)),0)</f>
        <v>0</v>
      </c>
      <c r="I8238">
        <f>MAX(0,MIN('Peaker Keys'!$B$10,C8238/'Peaker Keys'!$B$30))</f>
        <v>1.3327570059793962E-3</v>
      </c>
      <c r="J8238">
        <f>IF('Peaker Keys'!$B$31=1,H8238,I8238)</f>
        <v>0</v>
      </c>
    </row>
    <row r="8239" spans="1:10" x14ac:dyDescent="0.25">
      <c r="A8239">
        <v>8233</v>
      </c>
      <c r="B8239">
        <v>0</v>
      </c>
      <c r="C8239">
        <v>159.1</v>
      </c>
      <c r="D8239">
        <f>MOD(A8239-1+'Peaker Keys'!$B$7,'Peaker Keys'!$B$5)</f>
        <v>8256</v>
      </c>
      <c r="E8239">
        <f>INT(D8239/'Peaker Keys'!$B$6)+1</f>
        <v>345</v>
      </c>
      <c r="F8239">
        <f>MOD(D8239,'Peaker Keys'!$B$6)</f>
        <v>0</v>
      </c>
      <c r="G8239" t="str">
        <f>VLOOKUP(E8239,Clustering!$A$6:$B$370,2,FALSE)</f>
        <v>Summer</v>
      </c>
      <c r="H8239">
        <f>IF('Peaker Keys'!$B$29&gt;0,MAX(0,MIN('Peaker Keys'!$B$10,B8239/'Peaker Keys'!$B$29)),0)</f>
        <v>0</v>
      </c>
      <c r="I8239">
        <f>MAX(0,MIN('Peaker Keys'!$B$10,C8239/'Peaker Keys'!$B$30))</f>
        <v>1.3327570059793962E-3</v>
      </c>
      <c r="J8239">
        <f>IF('Peaker Keys'!$B$31=1,H8239,I8239)</f>
        <v>0</v>
      </c>
    </row>
    <row r="8240" spans="1:10" x14ac:dyDescent="0.25">
      <c r="A8240">
        <v>8234</v>
      </c>
      <c r="B8240">
        <v>0</v>
      </c>
      <c r="C8240">
        <v>95.5</v>
      </c>
      <c r="D8240">
        <f>MOD(A8240-1+'Peaker Keys'!$B$7,'Peaker Keys'!$B$5)</f>
        <v>8257</v>
      </c>
      <c r="E8240">
        <f>INT(D8240/'Peaker Keys'!$B$6)+1</f>
        <v>345</v>
      </c>
      <c r="F8240">
        <f>MOD(D8240,'Peaker Keys'!$B$6)</f>
        <v>1</v>
      </c>
      <c r="G8240" t="str">
        <f>VLOOKUP(E8240,Clustering!$A$6:$B$370,2,FALSE)</f>
        <v>Summer</v>
      </c>
      <c r="H8240">
        <f>IF('Peaker Keys'!$B$29&gt;0,MAX(0,MIN('Peaker Keys'!$B$10,B8240/'Peaker Keys'!$B$29)),0)</f>
        <v>0</v>
      </c>
      <c r="I8240">
        <f>MAX(0,MIN('Peaker Keys'!$B$10,C8240/'Peaker Keys'!$B$30))</f>
        <v>7.9998927763062441E-4</v>
      </c>
      <c r="J8240">
        <f>IF('Peaker Keys'!$B$31=1,H8240,I8240)</f>
        <v>0</v>
      </c>
    </row>
    <row r="8241" spans="1:10" x14ac:dyDescent="0.25">
      <c r="A8241">
        <v>8235</v>
      </c>
      <c r="B8241">
        <v>0</v>
      </c>
      <c r="C8241">
        <v>95.5</v>
      </c>
      <c r="D8241">
        <f>MOD(A8241-1+'Peaker Keys'!$B$7,'Peaker Keys'!$B$5)</f>
        <v>8258</v>
      </c>
      <c r="E8241">
        <f>INT(D8241/'Peaker Keys'!$B$6)+1</f>
        <v>345</v>
      </c>
      <c r="F8241">
        <f>MOD(D8241,'Peaker Keys'!$B$6)</f>
        <v>2</v>
      </c>
      <c r="G8241" t="str">
        <f>VLOOKUP(E8241,Clustering!$A$6:$B$370,2,FALSE)</f>
        <v>Summer</v>
      </c>
      <c r="H8241">
        <f>IF('Peaker Keys'!$B$29&gt;0,MAX(0,MIN('Peaker Keys'!$B$10,B8241/'Peaker Keys'!$B$29)),0)</f>
        <v>0</v>
      </c>
      <c r="I8241">
        <f>MAX(0,MIN('Peaker Keys'!$B$10,C8241/'Peaker Keys'!$B$30))</f>
        <v>7.9998927763062441E-4</v>
      </c>
      <c r="J8241">
        <f>IF('Peaker Keys'!$B$31=1,H8241,I8241)</f>
        <v>0</v>
      </c>
    </row>
    <row r="8242" spans="1:10" x14ac:dyDescent="0.25">
      <c r="A8242">
        <v>8236</v>
      </c>
      <c r="B8242">
        <v>0</v>
      </c>
      <c r="C8242">
        <v>95.5</v>
      </c>
      <c r="D8242">
        <f>MOD(A8242-1+'Peaker Keys'!$B$7,'Peaker Keys'!$B$5)</f>
        <v>8259</v>
      </c>
      <c r="E8242">
        <f>INT(D8242/'Peaker Keys'!$B$6)+1</f>
        <v>345</v>
      </c>
      <c r="F8242">
        <f>MOD(D8242,'Peaker Keys'!$B$6)</f>
        <v>3</v>
      </c>
      <c r="G8242" t="str">
        <f>VLOOKUP(E8242,Clustering!$A$6:$B$370,2,FALSE)</f>
        <v>Summer</v>
      </c>
      <c r="H8242">
        <f>IF('Peaker Keys'!$B$29&gt;0,MAX(0,MIN('Peaker Keys'!$B$10,B8242/'Peaker Keys'!$B$29)),0)</f>
        <v>0</v>
      </c>
      <c r="I8242">
        <f>MAX(0,MIN('Peaker Keys'!$B$10,C8242/'Peaker Keys'!$B$30))</f>
        <v>7.9998927763062441E-4</v>
      </c>
      <c r="J8242">
        <f>IF('Peaker Keys'!$B$31=1,H8242,I8242)</f>
        <v>0</v>
      </c>
    </row>
    <row r="8243" spans="1:10" x14ac:dyDescent="0.25">
      <c r="A8243">
        <v>8237</v>
      </c>
      <c r="B8243">
        <v>0</v>
      </c>
      <c r="C8243">
        <v>95.5</v>
      </c>
      <c r="D8243">
        <f>MOD(A8243-1+'Peaker Keys'!$B$7,'Peaker Keys'!$B$5)</f>
        <v>8260</v>
      </c>
      <c r="E8243">
        <f>INT(D8243/'Peaker Keys'!$B$6)+1</f>
        <v>345</v>
      </c>
      <c r="F8243">
        <f>MOD(D8243,'Peaker Keys'!$B$6)</f>
        <v>4</v>
      </c>
      <c r="G8243" t="str">
        <f>VLOOKUP(E8243,Clustering!$A$6:$B$370,2,FALSE)</f>
        <v>Summer</v>
      </c>
      <c r="H8243">
        <f>IF('Peaker Keys'!$B$29&gt;0,MAX(0,MIN('Peaker Keys'!$B$10,B8243/'Peaker Keys'!$B$29)),0)</f>
        <v>0</v>
      </c>
      <c r="I8243">
        <f>MAX(0,MIN('Peaker Keys'!$B$10,C8243/'Peaker Keys'!$B$30))</f>
        <v>7.9998927763062441E-4</v>
      </c>
      <c r="J8243">
        <f>IF('Peaker Keys'!$B$31=1,H8243,I8243)</f>
        <v>0</v>
      </c>
    </row>
    <row r="8244" spans="1:10" x14ac:dyDescent="0.25">
      <c r="A8244">
        <v>8238</v>
      </c>
      <c r="B8244">
        <v>0</v>
      </c>
      <c r="C8244">
        <v>95.5</v>
      </c>
      <c r="D8244">
        <f>MOD(A8244-1+'Peaker Keys'!$B$7,'Peaker Keys'!$B$5)</f>
        <v>8261</v>
      </c>
      <c r="E8244">
        <f>INT(D8244/'Peaker Keys'!$B$6)+1</f>
        <v>345</v>
      </c>
      <c r="F8244">
        <f>MOD(D8244,'Peaker Keys'!$B$6)</f>
        <v>5</v>
      </c>
      <c r="G8244" t="str">
        <f>VLOOKUP(E8244,Clustering!$A$6:$B$370,2,FALSE)</f>
        <v>Summer</v>
      </c>
      <c r="H8244">
        <f>IF('Peaker Keys'!$B$29&gt;0,MAX(0,MIN('Peaker Keys'!$B$10,B8244/'Peaker Keys'!$B$29)),0)</f>
        <v>0</v>
      </c>
      <c r="I8244">
        <f>MAX(0,MIN('Peaker Keys'!$B$10,C8244/'Peaker Keys'!$B$30))</f>
        <v>7.9998927763062441E-4</v>
      </c>
      <c r="J8244">
        <f>IF('Peaker Keys'!$B$31=1,H8244,I8244)</f>
        <v>0</v>
      </c>
    </row>
    <row r="8245" spans="1:10" x14ac:dyDescent="0.25">
      <c r="A8245">
        <v>8239</v>
      </c>
      <c r="B8245">
        <v>0</v>
      </c>
      <c r="C8245">
        <v>95.5</v>
      </c>
      <c r="D8245">
        <f>MOD(A8245-1+'Peaker Keys'!$B$7,'Peaker Keys'!$B$5)</f>
        <v>8262</v>
      </c>
      <c r="E8245">
        <f>INT(D8245/'Peaker Keys'!$B$6)+1</f>
        <v>345</v>
      </c>
      <c r="F8245">
        <f>MOD(D8245,'Peaker Keys'!$B$6)</f>
        <v>6</v>
      </c>
      <c r="G8245" t="str">
        <f>VLOOKUP(E8245,Clustering!$A$6:$B$370,2,FALSE)</f>
        <v>Summer</v>
      </c>
      <c r="H8245">
        <f>IF('Peaker Keys'!$B$29&gt;0,MAX(0,MIN('Peaker Keys'!$B$10,B8245/'Peaker Keys'!$B$29)),0)</f>
        <v>0</v>
      </c>
      <c r="I8245">
        <f>MAX(0,MIN('Peaker Keys'!$B$10,C8245/'Peaker Keys'!$B$30))</f>
        <v>7.9998927763062441E-4</v>
      </c>
      <c r="J8245">
        <f>IF('Peaker Keys'!$B$31=1,H8245,I8245)</f>
        <v>0</v>
      </c>
    </row>
    <row r="8246" spans="1:10" x14ac:dyDescent="0.25">
      <c r="A8246">
        <v>8240</v>
      </c>
      <c r="B8246">
        <v>0</v>
      </c>
      <c r="C8246">
        <v>95.5</v>
      </c>
      <c r="D8246">
        <f>MOD(A8246-1+'Peaker Keys'!$B$7,'Peaker Keys'!$B$5)</f>
        <v>8263</v>
      </c>
      <c r="E8246">
        <f>INT(D8246/'Peaker Keys'!$B$6)+1</f>
        <v>345</v>
      </c>
      <c r="F8246">
        <f>MOD(D8246,'Peaker Keys'!$B$6)</f>
        <v>7</v>
      </c>
      <c r="G8246" t="str">
        <f>VLOOKUP(E8246,Clustering!$A$6:$B$370,2,FALSE)</f>
        <v>Summer</v>
      </c>
      <c r="H8246">
        <f>IF('Peaker Keys'!$B$29&gt;0,MAX(0,MIN('Peaker Keys'!$B$10,B8246/'Peaker Keys'!$B$29)),0)</f>
        <v>0</v>
      </c>
      <c r="I8246">
        <f>MAX(0,MIN('Peaker Keys'!$B$10,C8246/'Peaker Keys'!$B$30))</f>
        <v>7.9998927763062441E-4</v>
      </c>
      <c r="J8246">
        <f>IF('Peaker Keys'!$B$31=1,H8246,I8246)</f>
        <v>0</v>
      </c>
    </row>
    <row r="8247" spans="1:10" x14ac:dyDescent="0.25">
      <c r="A8247">
        <v>8241</v>
      </c>
      <c r="B8247">
        <v>0</v>
      </c>
      <c r="C8247">
        <v>95.5</v>
      </c>
      <c r="D8247">
        <f>MOD(A8247-1+'Peaker Keys'!$B$7,'Peaker Keys'!$B$5)</f>
        <v>8264</v>
      </c>
      <c r="E8247">
        <f>INT(D8247/'Peaker Keys'!$B$6)+1</f>
        <v>345</v>
      </c>
      <c r="F8247">
        <f>MOD(D8247,'Peaker Keys'!$B$6)</f>
        <v>8</v>
      </c>
      <c r="G8247" t="str">
        <f>VLOOKUP(E8247,Clustering!$A$6:$B$370,2,FALSE)</f>
        <v>Summer</v>
      </c>
      <c r="H8247">
        <f>IF('Peaker Keys'!$B$29&gt;0,MAX(0,MIN('Peaker Keys'!$B$10,B8247/'Peaker Keys'!$B$29)),0)</f>
        <v>0</v>
      </c>
      <c r="I8247">
        <f>MAX(0,MIN('Peaker Keys'!$B$10,C8247/'Peaker Keys'!$B$30))</f>
        <v>7.9998927763062441E-4</v>
      </c>
      <c r="J8247">
        <f>IF('Peaker Keys'!$B$31=1,H8247,I8247)</f>
        <v>0</v>
      </c>
    </row>
    <row r="8248" spans="1:10" x14ac:dyDescent="0.25">
      <c r="A8248">
        <v>8242</v>
      </c>
      <c r="B8248">
        <v>0</v>
      </c>
      <c r="C8248">
        <v>95.5</v>
      </c>
      <c r="D8248">
        <f>MOD(A8248-1+'Peaker Keys'!$B$7,'Peaker Keys'!$B$5)</f>
        <v>8265</v>
      </c>
      <c r="E8248">
        <f>INT(D8248/'Peaker Keys'!$B$6)+1</f>
        <v>345</v>
      </c>
      <c r="F8248">
        <f>MOD(D8248,'Peaker Keys'!$B$6)</f>
        <v>9</v>
      </c>
      <c r="G8248" t="str">
        <f>VLOOKUP(E8248,Clustering!$A$6:$B$370,2,FALSE)</f>
        <v>Summer</v>
      </c>
      <c r="H8248">
        <f>IF('Peaker Keys'!$B$29&gt;0,MAX(0,MIN('Peaker Keys'!$B$10,B8248/'Peaker Keys'!$B$29)),0)</f>
        <v>0</v>
      </c>
      <c r="I8248">
        <f>MAX(0,MIN('Peaker Keys'!$B$10,C8248/'Peaker Keys'!$B$30))</f>
        <v>7.9998927763062441E-4</v>
      </c>
      <c r="J8248">
        <f>IF('Peaker Keys'!$B$31=1,H8248,I8248)</f>
        <v>0</v>
      </c>
    </row>
    <row r="8249" spans="1:10" x14ac:dyDescent="0.25">
      <c r="A8249">
        <v>8243</v>
      </c>
      <c r="B8249">
        <v>0</v>
      </c>
      <c r="C8249">
        <v>95.5</v>
      </c>
      <c r="D8249">
        <f>MOD(A8249-1+'Peaker Keys'!$B$7,'Peaker Keys'!$B$5)</f>
        <v>8266</v>
      </c>
      <c r="E8249">
        <f>INT(D8249/'Peaker Keys'!$B$6)+1</f>
        <v>345</v>
      </c>
      <c r="F8249">
        <f>MOD(D8249,'Peaker Keys'!$B$6)</f>
        <v>10</v>
      </c>
      <c r="G8249" t="str">
        <f>VLOOKUP(E8249,Clustering!$A$6:$B$370,2,FALSE)</f>
        <v>Summer</v>
      </c>
      <c r="H8249">
        <f>IF('Peaker Keys'!$B$29&gt;0,MAX(0,MIN('Peaker Keys'!$B$10,B8249/'Peaker Keys'!$B$29)),0)</f>
        <v>0</v>
      </c>
      <c r="I8249">
        <f>MAX(0,MIN('Peaker Keys'!$B$10,C8249/'Peaker Keys'!$B$30))</f>
        <v>7.9998927763062441E-4</v>
      </c>
      <c r="J8249">
        <f>IF('Peaker Keys'!$B$31=1,H8249,I8249)</f>
        <v>0</v>
      </c>
    </row>
    <row r="8250" spans="1:10" x14ac:dyDescent="0.25">
      <c r="A8250">
        <v>8244</v>
      </c>
      <c r="B8250">
        <v>0</v>
      </c>
      <c r="C8250">
        <v>95.5</v>
      </c>
      <c r="D8250">
        <f>MOD(A8250-1+'Peaker Keys'!$B$7,'Peaker Keys'!$B$5)</f>
        <v>8267</v>
      </c>
      <c r="E8250">
        <f>INT(D8250/'Peaker Keys'!$B$6)+1</f>
        <v>345</v>
      </c>
      <c r="F8250">
        <f>MOD(D8250,'Peaker Keys'!$B$6)</f>
        <v>11</v>
      </c>
      <c r="G8250" t="str">
        <f>VLOOKUP(E8250,Clustering!$A$6:$B$370,2,FALSE)</f>
        <v>Summer</v>
      </c>
      <c r="H8250">
        <f>IF('Peaker Keys'!$B$29&gt;0,MAX(0,MIN('Peaker Keys'!$B$10,B8250/'Peaker Keys'!$B$29)),0)</f>
        <v>0</v>
      </c>
      <c r="I8250">
        <f>MAX(0,MIN('Peaker Keys'!$B$10,C8250/'Peaker Keys'!$B$30))</f>
        <v>7.9998927763062441E-4</v>
      </c>
      <c r="J8250">
        <f>IF('Peaker Keys'!$B$31=1,H8250,I8250)</f>
        <v>0</v>
      </c>
    </row>
    <row r="8251" spans="1:10" x14ac:dyDescent="0.25">
      <c r="A8251">
        <v>8245</v>
      </c>
      <c r="B8251">
        <v>0</v>
      </c>
      <c r="C8251">
        <v>100.2</v>
      </c>
      <c r="D8251">
        <f>MOD(A8251-1+'Peaker Keys'!$B$7,'Peaker Keys'!$B$5)</f>
        <v>8268</v>
      </c>
      <c r="E8251">
        <f>INT(D8251/'Peaker Keys'!$B$6)+1</f>
        <v>345</v>
      </c>
      <c r="F8251">
        <f>MOD(D8251,'Peaker Keys'!$B$6)</f>
        <v>12</v>
      </c>
      <c r="G8251" t="str">
        <f>VLOOKUP(E8251,Clustering!$A$6:$B$370,2,FALSE)</f>
        <v>Summer</v>
      </c>
      <c r="H8251">
        <f>IF('Peaker Keys'!$B$29&gt;0,MAX(0,MIN('Peaker Keys'!$B$10,B8251/'Peaker Keys'!$B$29)),0)</f>
        <v>0</v>
      </c>
      <c r="I8251">
        <f>MAX(0,MIN('Peaker Keys'!$B$10,C8251/'Peaker Keys'!$B$30))</f>
        <v>8.393604776815557E-4</v>
      </c>
      <c r="J8251">
        <f>IF('Peaker Keys'!$B$31=1,H8251,I8251)</f>
        <v>0</v>
      </c>
    </row>
    <row r="8252" spans="1:10" x14ac:dyDescent="0.25">
      <c r="A8252">
        <v>8246</v>
      </c>
      <c r="B8252">
        <v>0</v>
      </c>
      <c r="C8252">
        <v>159.1</v>
      </c>
      <c r="D8252">
        <f>MOD(A8252-1+'Peaker Keys'!$B$7,'Peaker Keys'!$B$5)</f>
        <v>8269</v>
      </c>
      <c r="E8252">
        <f>INT(D8252/'Peaker Keys'!$B$6)+1</f>
        <v>345</v>
      </c>
      <c r="F8252">
        <f>MOD(D8252,'Peaker Keys'!$B$6)</f>
        <v>13</v>
      </c>
      <c r="G8252" t="str">
        <f>VLOOKUP(E8252,Clustering!$A$6:$B$370,2,FALSE)</f>
        <v>Summer</v>
      </c>
      <c r="H8252">
        <f>IF('Peaker Keys'!$B$29&gt;0,MAX(0,MIN('Peaker Keys'!$B$10,B8252/'Peaker Keys'!$B$29)),0)</f>
        <v>0</v>
      </c>
      <c r="I8252">
        <f>MAX(0,MIN('Peaker Keys'!$B$10,C8252/'Peaker Keys'!$B$30))</f>
        <v>1.3327570059793962E-3</v>
      </c>
      <c r="J8252">
        <f>IF('Peaker Keys'!$B$31=1,H8252,I8252)</f>
        <v>0</v>
      </c>
    </row>
    <row r="8253" spans="1:10" x14ac:dyDescent="0.25">
      <c r="A8253">
        <v>8247</v>
      </c>
      <c r="B8253">
        <v>0</v>
      </c>
      <c r="C8253">
        <v>159.1</v>
      </c>
      <c r="D8253">
        <f>MOD(A8253-1+'Peaker Keys'!$B$7,'Peaker Keys'!$B$5)</f>
        <v>8270</v>
      </c>
      <c r="E8253">
        <f>INT(D8253/'Peaker Keys'!$B$6)+1</f>
        <v>345</v>
      </c>
      <c r="F8253">
        <f>MOD(D8253,'Peaker Keys'!$B$6)</f>
        <v>14</v>
      </c>
      <c r="G8253" t="str">
        <f>VLOOKUP(E8253,Clustering!$A$6:$B$370,2,FALSE)</f>
        <v>Summer</v>
      </c>
      <c r="H8253">
        <f>IF('Peaker Keys'!$B$29&gt;0,MAX(0,MIN('Peaker Keys'!$B$10,B8253/'Peaker Keys'!$B$29)),0)</f>
        <v>0</v>
      </c>
      <c r="I8253">
        <f>MAX(0,MIN('Peaker Keys'!$B$10,C8253/'Peaker Keys'!$B$30))</f>
        <v>1.3327570059793962E-3</v>
      </c>
      <c r="J8253">
        <f>IF('Peaker Keys'!$B$31=1,H8253,I8253)</f>
        <v>0</v>
      </c>
    </row>
    <row r="8254" spans="1:10" x14ac:dyDescent="0.25">
      <c r="A8254">
        <v>8248</v>
      </c>
      <c r="B8254">
        <v>0</v>
      </c>
      <c r="C8254">
        <v>159.1</v>
      </c>
      <c r="D8254">
        <f>MOD(A8254-1+'Peaker Keys'!$B$7,'Peaker Keys'!$B$5)</f>
        <v>8271</v>
      </c>
      <c r="E8254">
        <f>INT(D8254/'Peaker Keys'!$B$6)+1</f>
        <v>345</v>
      </c>
      <c r="F8254">
        <f>MOD(D8254,'Peaker Keys'!$B$6)</f>
        <v>15</v>
      </c>
      <c r="G8254" t="str">
        <f>VLOOKUP(E8254,Clustering!$A$6:$B$370,2,FALSE)</f>
        <v>Summer</v>
      </c>
      <c r="H8254">
        <f>IF('Peaker Keys'!$B$29&gt;0,MAX(0,MIN('Peaker Keys'!$B$10,B8254/'Peaker Keys'!$B$29)),0)</f>
        <v>0</v>
      </c>
      <c r="I8254">
        <f>MAX(0,MIN('Peaker Keys'!$B$10,C8254/'Peaker Keys'!$B$30))</f>
        <v>1.3327570059793962E-3</v>
      </c>
      <c r="J8254">
        <f>IF('Peaker Keys'!$B$31=1,H8254,I8254)</f>
        <v>0</v>
      </c>
    </row>
    <row r="8255" spans="1:10" x14ac:dyDescent="0.25">
      <c r="A8255">
        <v>8249</v>
      </c>
      <c r="B8255">
        <v>0</v>
      </c>
      <c r="C8255">
        <v>159.1</v>
      </c>
      <c r="D8255">
        <f>MOD(A8255-1+'Peaker Keys'!$B$7,'Peaker Keys'!$B$5)</f>
        <v>8272</v>
      </c>
      <c r="E8255">
        <f>INT(D8255/'Peaker Keys'!$B$6)+1</f>
        <v>345</v>
      </c>
      <c r="F8255">
        <f>MOD(D8255,'Peaker Keys'!$B$6)</f>
        <v>16</v>
      </c>
      <c r="G8255" t="str">
        <f>VLOOKUP(E8255,Clustering!$A$6:$B$370,2,FALSE)</f>
        <v>Summer</v>
      </c>
      <c r="H8255">
        <f>IF('Peaker Keys'!$B$29&gt;0,MAX(0,MIN('Peaker Keys'!$B$10,B8255/'Peaker Keys'!$B$29)),0)</f>
        <v>0</v>
      </c>
      <c r="I8255">
        <f>MAX(0,MIN('Peaker Keys'!$B$10,C8255/'Peaker Keys'!$B$30))</f>
        <v>1.3327570059793962E-3</v>
      </c>
      <c r="J8255">
        <f>IF('Peaker Keys'!$B$31=1,H8255,I8255)</f>
        <v>0</v>
      </c>
    </row>
    <row r="8256" spans="1:10" x14ac:dyDescent="0.25">
      <c r="A8256">
        <v>8250</v>
      </c>
      <c r="B8256">
        <v>0</v>
      </c>
      <c r="C8256">
        <v>159.1</v>
      </c>
      <c r="D8256">
        <f>MOD(A8256-1+'Peaker Keys'!$B$7,'Peaker Keys'!$B$5)</f>
        <v>8273</v>
      </c>
      <c r="E8256">
        <f>INT(D8256/'Peaker Keys'!$B$6)+1</f>
        <v>345</v>
      </c>
      <c r="F8256">
        <f>MOD(D8256,'Peaker Keys'!$B$6)</f>
        <v>17</v>
      </c>
      <c r="G8256" t="str">
        <f>VLOOKUP(E8256,Clustering!$A$6:$B$370,2,FALSE)</f>
        <v>Summer</v>
      </c>
      <c r="H8256">
        <f>IF('Peaker Keys'!$B$29&gt;0,MAX(0,MIN('Peaker Keys'!$B$10,B8256/'Peaker Keys'!$B$29)),0)</f>
        <v>0</v>
      </c>
      <c r="I8256">
        <f>MAX(0,MIN('Peaker Keys'!$B$10,C8256/'Peaker Keys'!$B$30))</f>
        <v>1.3327570059793962E-3</v>
      </c>
      <c r="J8256">
        <f>IF('Peaker Keys'!$B$31=1,H8256,I8256)</f>
        <v>0</v>
      </c>
    </row>
    <row r="8257" spans="1:10" x14ac:dyDescent="0.25">
      <c r="A8257">
        <v>8251</v>
      </c>
      <c r="B8257">
        <v>0</v>
      </c>
      <c r="C8257">
        <v>305.2</v>
      </c>
      <c r="D8257">
        <f>MOD(A8257-1+'Peaker Keys'!$B$7,'Peaker Keys'!$B$5)</f>
        <v>8274</v>
      </c>
      <c r="E8257">
        <f>INT(D8257/'Peaker Keys'!$B$6)+1</f>
        <v>345</v>
      </c>
      <c r="F8257">
        <f>MOD(D8257,'Peaker Keys'!$B$6)</f>
        <v>18</v>
      </c>
      <c r="G8257" t="str">
        <f>VLOOKUP(E8257,Clustering!$A$6:$B$370,2,FALSE)</f>
        <v>Summer</v>
      </c>
      <c r="H8257">
        <f>IF('Peaker Keys'!$B$29&gt;0,MAX(0,MIN('Peaker Keys'!$B$10,B8257/'Peaker Keys'!$B$29)),0)</f>
        <v>0</v>
      </c>
      <c r="I8257">
        <f>MAX(0,MIN('Peaker Keys'!$B$10,C8257/'Peaker Keys'!$B$30))</f>
        <v>2.5566149479881316E-3</v>
      </c>
      <c r="J8257">
        <f>IF('Peaker Keys'!$B$31=1,H8257,I8257)</f>
        <v>0</v>
      </c>
    </row>
    <row r="8258" spans="1:10" x14ac:dyDescent="0.25">
      <c r="A8258">
        <v>8252</v>
      </c>
      <c r="B8258">
        <v>0</v>
      </c>
      <c r="C8258">
        <v>334.4</v>
      </c>
      <c r="D8258">
        <f>MOD(A8258-1+'Peaker Keys'!$B$7,'Peaker Keys'!$B$5)</f>
        <v>8275</v>
      </c>
      <c r="E8258">
        <f>INT(D8258/'Peaker Keys'!$B$6)+1</f>
        <v>345</v>
      </c>
      <c r="F8258">
        <f>MOD(D8258,'Peaker Keys'!$B$6)</f>
        <v>19</v>
      </c>
      <c r="G8258" t="str">
        <f>VLOOKUP(E8258,Clustering!$A$6:$B$370,2,FALSE)</f>
        <v>Summer</v>
      </c>
      <c r="H8258">
        <f>IF('Peaker Keys'!$B$29&gt;0,MAX(0,MIN('Peaker Keys'!$B$10,B8258/'Peaker Keys'!$B$29)),0)</f>
        <v>0</v>
      </c>
      <c r="I8258">
        <f>MAX(0,MIN('Peaker Keys'!$B$10,C8258/'Peaker Keys'!$B$30))</f>
        <v>2.8012189993683852E-3</v>
      </c>
      <c r="J8258">
        <f>IF('Peaker Keys'!$B$31=1,H8258,I8258)</f>
        <v>0</v>
      </c>
    </row>
    <row r="8259" spans="1:10" x14ac:dyDescent="0.25">
      <c r="A8259">
        <v>8253</v>
      </c>
      <c r="B8259">
        <v>0</v>
      </c>
      <c r="C8259">
        <v>159.1</v>
      </c>
      <c r="D8259">
        <f>MOD(A8259-1+'Peaker Keys'!$B$7,'Peaker Keys'!$B$5)</f>
        <v>8276</v>
      </c>
      <c r="E8259">
        <f>INT(D8259/'Peaker Keys'!$B$6)+1</f>
        <v>345</v>
      </c>
      <c r="F8259">
        <f>MOD(D8259,'Peaker Keys'!$B$6)</f>
        <v>20</v>
      </c>
      <c r="G8259" t="str">
        <f>VLOOKUP(E8259,Clustering!$A$6:$B$370,2,FALSE)</f>
        <v>Summer</v>
      </c>
      <c r="H8259">
        <f>IF('Peaker Keys'!$B$29&gt;0,MAX(0,MIN('Peaker Keys'!$B$10,B8259/'Peaker Keys'!$B$29)),0)</f>
        <v>0</v>
      </c>
      <c r="I8259">
        <f>MAX(0,MIN('Peaker Keys'!$B$10,C8259/'Peaker Keys'!$B$30))</f>
        <v>1.3327570059793962E-3</v>
      </c>
      <c r="J8259">
        <f>IF('Peaker Keys'!$B$31=1,H8259,I8259)</f>
        <v>0</v>
      </c>
    </row>
    <row r="8260" spans="1:10" x14ac:dyDescent="0.25">
      <c r="A8260">
        <v>8254</v>
      </c>
      <c r="B8260">
        <v>0</v>
      </c>
      <c r="C8260">
        <v>159.1</v>
      </c>
      <c r="D8260">
        <f>MOD(A8260-1+'Peaker Keys'!$B$7,'Peaker Keys'!$B$5)</f>
        <v>8277</v>
      </c>
      <c r="E8260">
        <f>INT(D8260/'Peaker Keys'!$B$6)+1</f>
        <v>345</v>
      </c>
      <c r="F8260">
        <f>MOD(D8260,'Peaker Keys'!$B$6)</f>
        <v>21</v>
      </c>
      <c r="G8260" t="str">
        <f>VLOOKUP(E8260,Clustering!$A$6:$B$370,2,FALSE)</f>
        <v>Summer</v>
      </c>
      <c r="H8260">
        <f>IF('Peaker Keys'!$B$29&gt;0,MAX(0,MIN('Peaker Keys'!$B$10,B8260/'Peaker Keys'!$B$29)),0)</f>
        <v>0</v>
      </c>
      <c r="I8260">
        <f>MAX(0,MIN('Peaker Keys'!$B$10,C8260/'Peaker Keys'!$B$30))</f>
        <v>1.3327570059793962E-3</v>
      </c>
      <c r="J8260">
        <f>IF('Peaker Keys'!$B$31=1,H8260,I8260)</f>
        <v>0</v>
      </c>
    </row>
    <row r="8261" spans="1:10" x14ac:dyDescent="0.25">
      <c r="A8261">
        <v>8255</v>
      </c>
      <c r="B8261">
        <v>0</v>
      </c>
      <c r="C8261">
        <v>159.1</v>
      </c>
      <c r="D8261">
        <f>MOD(A8261-1+'Peaker Keys'!$B$7,'Peaker Keys'!$B$5)</f>
        <v>8278</v>
      </c>
      <c r="E8261">
        <f>INT(D8261/'Peaker Keys'!$B$6)+1</f>
        <v>345</v>
      </c>
      <c r="F8261">
        <f>MOD(D8261,'Peaker Keys'!$B$6)</f>
        <v>22</v>
      </c>
      <c r="G8261" t="str">
        <f>VLOOKUP(E8261,Clustering!$A$6:$B$370,2,FALSE)</f>
        <v>Summer</v>
      </c>
      <c r="H8261">
        <f>IF('Peaker Keys'!$B$29&gt;0,MAX(0,MIN('Peaker Keys'!$B$10,B8261/'Peaker Keys'!$B$29)),0)</f>
        <v>0</v>
      </c>
      <c r="I8261">
        <f>MAX(0,MIN('Peaker Keys'!$B$10,C8261/'Peaker Keys'!$B$30))</f>
        <v>1.3327570059793962E-3</v>
      </c>
      <c r="J8261">
        <f>IF('Peaker Keys'!$B$31=1,H8261,I8261)</f>
        <v>0</v>
      </c>
    </row>
    <row r="8262" spans="1:10" x14ac:dyDescent="0.25">
      <c r="A8262">
        <v>8256</v>
      </c>
      <c r="B8262">
        <v>0</v>
      </c>
      <c r="C8262">
        <v>159.1</v>
      </c>
      <c r="D8262">
        <f>MOD(A8262-1+'Peaker Keys'!$B$7,'Peaker Keys'!$B$5)</f>
        <v>8279</v>
      </c>
      <c r="E8262">
        <f>INT(D8262/'Peaker Keys'!$B$6)+1</f>
        <v>345</v>
      </c>
      <c r="F8262">
        <f>MOD(D8262,'Peaker Keys'!$B$6)</f>
        <v>23</v>
      </c>
      <c r="G8262" t="str">
        <f>VLOOKUP(E8262,Clustering!$A$6:$B$370,2,FALSE)</f>
        <v>Summer</v>
      </c>
      <c r="H8262">
        <f>IF('Peaker Keys'!$B$29&gt;0,MAX(0,MIN('Peaker Keys'!$B$10,B8262/'Peaker Keys'!$B$29)),0)</f>
        <v>0</v>
      </c>
      <c r="I8262">
        <f>MAX(0,MIN('Peaker Keys'!$B$10,C8262/'Peaker Keys'!$B$30))</f>
        <v>1.3327570059793962E-3</v>
      </c>
      <c r="J8262">
        <f>IF('Peaker Keys'!$B$31=1,H8262,I8262)</f>
        <v>0</v>
      </c>
    </row>
    <row r="8263" spans="1:10" x14ac:dyDescent="0.25">
      <c r="A8263">
        <v>8257</v>
      </c>
      <c r="B8263">
        <v>0</v>
      </c>
      <c r="C8263">
        <v>95.5</v>
      </c>
      <c r="D8263">
        <f>MOD(A8263-1+'Peaker Keys'!$B$7,'Peaker Keys'!$B$5)</f>
        <v>8280</v>
      </c>
      <c r="E8263">
        <f>INT(D8263/'Peaker Keys'!$B$6)+1</f>
        <v>346</v>
      </c>
      <c r="F8263">
        <f>MOD(D8263,'Peaker Keys'!$B$6)</f>
        <v>0</v>
      </c>
      <c r="G8263" t="str">
        <f>VLOOKUP(E8263,Clustering!$A$6:$B$370,2,FALSE)</f>
        <v>Winter</v>
      </c>
      <c r="H8263">
        <f>IF('Peaker Keys'!$B$29&gt;0,MAX(0,MIN('Peaker Keys'!$B$10,B8263/'Peaker Keys'!$B$29)),0)</f>
        <v>0</v>
      </c>
      <c r="I8263">
        <f>MAX(0,MIN('Peaker Keys'!$B$10,C8263/'Peaker Keys'!$B$30))</f>
        <v>7.9998927763062441E-4</v>
      </c>
      <c r="J8263">
        <f>IF('Peaker Keys'!$B$31=1,H8263,I8263)</f>
        <v>0</v>
      </c>
    </row>
    <row r="8264" spans="1:10" x14ac:dyDescent="0.25">
      <c r="A8264">
        <v>8258</v>
      </c>
      <c r="B8264">
        <v>0</v>
      </c>
      <c r="C8264">
        <v>95.5</v>
      </c>
      <c r="D8264">
        <f>MOD(A8264-1+'Peaker Keys'!$B$7,'Peaker Keys'!$B$5)</f>
        <v>8281</v>
      </c>
      <c r="E8264">
        <f>INT(D8264/'Peaker Keys'!$B$6)+1</f>
        <v>346</v>
      </c>
      <c r="F8264">
        <f>MOD(D8264,'Peaker Keys'!$B$6)</f>
        <v>1</v>
      </c>
      <c r="G8264" t="str">
        <f>VLOOKUP(E8264,Clustering!$A$6:$B$370,2,FALSE)</f>
        <v>Winter</v>
      </c>
      <c r="H8264">
        <f>IF('Peaker Keys'!$B$29&gt;0,MAX(0,MIN('Peaker Keys'!$B$10,B8264/'Peaker Keys'!$B$29)),0)</f>
        <v>0</v>
      </c>
      <c r="I8264">
        <f>MAX(0,MIN('Peaker Keys'!$B$10,C8264/'Peaker Keys'!$B$30))</f>
        <v>7.9998927763062441E-4</v>
      </c>
      <c r="J8264">
        <f>IF('Peaker Keys'!$B$31=1,H8264,I8264)</f>
        <v>0</v>
      </c>
    </row>
    <row r="8265" spans="1:10" x14ac:dyDescent="0.25">
      <c r="A8265">
        <v>8259</v>
      </c>
      <c r="B8265">
        <v>0</v>
      </c>
      <c r="C8265">
        <v>95.5</v>
      </c>
      <c r="D8265">
        <f>MOD(A8265-1+'Peaker Keys'!$B$7,'Peaker Keys'!$B$5)</f>
        <v>8282</v>
      </c>
      <c r="E8265">
        <f>INT(D8265/'Peaker Keys'!$B$6)+1</f>
        <v>346</v>
      </c>
      <c r="F8265">
        <f>MOD(D8265,'Peaker Keys'!$B$6)</f>
        <v>2</v>
      </c>
      <c r="G8265" t="str">
        <f>VLOOKUP(E8265,Clustering!$A$6:$B$370,2,FALSE)</f>
        <v>Winter</v>
      </c>
      <c r="H8265">
        <f>IF('Peaker Keys'!$B$29&gt;0,MAX(0,MIN('Peaker Keys'!$B$10,B8265/'Peaker Keys'!$B$29)),0)</f>
        <v>0</v>
      </c>
      <c r="I8265">
        <f>MAX(0,MIN('Peaker Keys'!$B$10,C8265/'Peaker Keys'!$B$30))</f>
        <v>7.9998927763062441E-4</v>
      </c>
      <c r="J8265">
        <f>IF('Peaker Keys'!$B$31=1,H8265,I8265)</f>
        <v>0</v>
      </c>
    </row>
    <row r="8266" spans="1:10" x14ac:dyDescent="0.25">
      <c r="A8266">
        <v>8260</v>
      </c>
      <c r="B8266">
        <v>0</v>
      </c>
      <c r="C8266">
        <v>95.5</v>
      </c>
      <c r="D8266">
        <f>MOD(A8266-1+'Peaker Keys'!$B$7,'Peaker Keys'!$B$5)</f>
        <v>8283</v>
      </c>
      <c r="E8266">
        <f>INT(D8266/'Peaker Keys'!$B$6)+1</f>
        <v>346</v>
      </c>
      <c r="F8266">
        <f>MOD(D8266,'Peaker Keys'!$B$6)</f>
        <v>3</v>
      </c>
      <c r="G8266" t="str">
        <f>VLOOKUP(E8266,Clustering!$A$6:$B$370,2,FALSE)</f>
        <v>Winter</v>
      </c>
      <c r="H8266">
        <f>IF('Peaker Keys'!$B$29&gt;0,MAX(0,MIN('Peaker Keys'!$B$10,B8266/'Peaker Keys'!$B$29)),0)</f>
        <v>0</v>
      </c>
      <c r="I8266">
        <f>MAX(0,MIN('Peaker Keys'!$B$10,C8266/'Peaker Keys'!$B$30))</f>
        <v>7.9998927763062441E-4</v>
      </c>
      <c r="J8266">
        <f>IF('Peaker Keys'!$B$31=1,H8266,I8266)</f>
        <v>0</v>
      </c>
    </row>
    <row r="8267" spans="1:10" x14ac:dyDescent="0.25">
      <c r="A8267">
        <v>8261</v>
      </c>
      <c r="B8267">
        <v>0</v>
      </c>
      <c r="C8267">
        <v>95.5</v>
      </c>
      <c r="D8267">
        <f>MOD(A8267-1+'Peaker Keys'!$B$7,'Peaker Keys'!$B$5)</f>
        <v>8284</v>
      </c>
      <c r="E8267">
        <f>INT(D8267/'Peaker Keys'!$B$6)+1</f>
        <v>346</v>
      </c>
      <c r="F8267">
        <f>MOD(D8267,'Peaker Keys'!$B$6)</f>
        <v>4</v>
      </c>
      <c r="G8267" t="str">
        <f>VLOOKUP(E8267,Clustering!$A$6:$B$370,2,FALSE)</f>
        <v>Winter</v>
      </c>
      <c r="H8267">
        <f>IF('Peaker Keys'!$B$29&gt;0,MAX(0,MIN('Peaker Keys'!$B$10,B8267/'Peaker Keys'!$B$29)),0)</f>
        <v>0</v>
      </c>
      <c r="I8267">
        <f>MAX(0,MIN('Peaker Keys'!$B$10,C8267/'Peaker Keys'!$B$30))</f>
        <v>7.9998927763062441E-4</v>
      </c>
      <c r="J8267">
        <f>IF('Peaker Keys'!$B$31=1,H8267,I8267)</f>
        <v>0</v>
      </c>
    </row>
    <row r="8268" spans="1:10" x14ac:dyDescent="0.25">
      <c r="A8268">
        <v>8262</v>
      </c>
      <c r="B8268">
        <v>0</v>
      </c>
      <c r="C8268">
        <v>95.5</v>
      </c>
      <c r="D8268">
        <f>MOD(A8268-1+'Peaker Keys'!$B$7,'Peaker Keys'!$B$5)</f>
        <v>8285</v>
      </c>
      <c r="E8268">
        <f>INT(D8268/'Peaker Keys'!$B$6)+1</f>
        <v>346</v>
      </c>
      <c r="F8268">
        <f>MOD(D8268,'Peaker Keys'!$B$6)</f>
        <v>5</v>
      </c>
      <c r="G8268" t="str">
        <f>VLOOKUP(E8268,Clustering!$A$6:$B$370,2,FALSE)</f>
        <v>Winter</v>
      </c>
      <c r="H8268">
        <f>IF('Peaker Keys'!$B$29&gt;0,MAX(0,MIN('Peaker Keys'!$B$10,B8268/'Peaker Keys'!$B$29)),0)</f>
        <v>0</v>
      </c>
      <c r="I8268">
        <f>MAX(0,MIN('Peaker Keys'!$B$10,C8268/'Peaker Keys'!$B$30))</f>
        <v>7.9998927763062441E-4</v>
      </c>
      <c r="J8268">
        <f>IF('Peaker Keys'!$B$31=1,H8268,I8268)</f>
        <v>0</v>
      </c>
    </row>
    <row r="8269" spans="1:10" x14ac:dyDescent="0.25">
      <c r="A8269">
        <v>8263</v>
      </c>
      <c r="B8269">
        <v>0</v>
      </c>
      <c r="C8269">
        <v>95.5</v>
      </c>
      <c r="D8269">
        <f>MOD(A8269-1+'Peaker Keys'!$B$7,'Peaker Keys'!$B$5)</f>
        <v>8286</v>
      </c>
      <c r="E8269">
        <f>INT(D8269/'Peaker Keys'!$B$6)+1</f>
        <v>346</v>
      </c>
      <c r="F8269">
        <f>MOD(D8269,'Peaker Keys'!$B$6)</f>
        <v>6</v>
      </c>
      <c r="G8269" t="str">
        <f>VLOOKUP(E8269,Clustering!$A$6:$B$370,2,FALSE)</f>
        <v>Winter</v>
      </c>
      <c r="H8269">
        <f>IF('Peaker Keys'!$B$29&gt;0,MAX(0,MIN('Peaker Keys'!$B$10,B8269/'Peaker Keys'!$B$29)),0)</f>
        <v>0</v>
      </c>
      <c r="I8269">
        <f>MAX(0,MIN('Peaker Keys'!$B$10,C8269/'Peaker Keys'!$B$30))</f>
        <v>7.9998927763062441E-4</v>
      </c>
      <c r="J8269">
        <f>IF('Peaker Keys'!$B$31=1,H8269,I8269)</f>
        <v>0</v>
      </c>
    </row>
    <row r="8270" spans="1:10" x14ac:dyDescent="0.25">
      <c r="A8270">
        <v>8264</v>
      </c>
      <c r="B8270">
        <v>0</v>
      </c>
      <c r="C8270">
        <v>95.5</v>
      </c>
      <c r="D8270">
        <f>MOD(A8270-1+'Peaker Keys'!$B$7,'Peaker Keys'!$B$5)</f>
        <v>8287</v>
      </c>
      <c r="E8270">
        <f>INT(D8270/'Peaker Keys'!$B$6)+1</f>
        <v>346</v>
      </c>
      <c r="F8270">
        <f>MOD(D8270,'Peaker Keys'!$B$6)</f>
        <v>7</v>
      </c>
      <c r="G8270" t="str">
        <f>VLOOKUP(E8270,Clustering!$A$6:$B$370,2,FALSE)</f>
        <v>Winter</v>
      </c>
      <c r="H8270">
        <f>IF('Peaker Keys'!$B$29&gt;0,MAX(0,MIN('Peaker Keys'!$B$10,B8270/'Peaker Keys'!$B$29)),0)</f>
        <v>0</v>
      </c>
      <c r="I8270">
        <f>MAX(0,MIN('Peaker Keys'!$B$10,C8270/'Peaker Keys'!$B$30))</f>
        <v>7.9998927763062441E-4</v>
      </c>
      <c r="J8270">
        <f>IF('Peaker Keys'!$B$31=1,H8270,I8270)</f>
        <v>0</v>
      </c>
    </row>
    <row r="8271" spans="1:10" x14ac:dyDescent="0.25">
      <c r="A8271">
        <v>8265</v>
      </c>
      <c r="B8271">
        <v>0</v>
      </c>
      <c r="C8271">
        <v>95.5</v>
      </c>
      <c r="D8271">
        <f>MOD(A8271-1+'Peaker Keys'!$B$7,'Peaker Keys'!$B$5)</f>
        <v>8288</v>
      </c>
      <c r="E8271">
        <f>INT(D8271/'Peaker Keys'!$B$6)+1</f>
        <v>346</v>
      </c>
      <c r="F8271">
        <f>MOD(D8271,'Peaker Keys'!$B$6)</f>
        <v>8</v>
      </c>
      <c r="G8271" t="str">
        <f>VLOOKUP(E8271,Clustering!$A$6:$B$370,2,FALSE)</f>
        <v>Winter</v>
      </c>
      <c r="H8271">
        <f>IF('Peaker Keys'!$B$29&gt;0,MAX(0,MIN('Peaker Keys'!$B$10,B8271/'Peaker Keys'!$B$29)),0)</f>
        <v>0</v>
      </c>
      <c r="I8271">
        <f>MAX(0,MIN('Peaker Keys'!$B$10,C8271/'Peaker Keys'!$B$30))</f>
        <v>7.9998927763062441E-4</v>
      </c>
      <c r="J8271">
        <f>IF('Peaker Keys'!$B$31=1,H8271,I8271)</f>
        <v>0</v>
      </c>
    </row>
    <row r="8272" spans="1:10" x14ac:dyDescent="0.25">
      <c r="A8272">
        <v>8266</v>
      </c>
      <c r="B8272">
        <v>0</v>
      </c>
      <c r="C8272">
        <v>100.2</v>
      </c>
      <c r="D8272">
        <f>MOD(A8272-1+'Peaker Keys'!$B$7,'Peaker Keys'!$B$5)</f>
        <v>8289</v>
      </c>
      <c r="E8272">
        <f>INT(D8272/'Peaker Keys'!$B$6)+1</f>
        <v>346</v>
      </c>
      <c r="F8272">
        <f>MOD(D8272,'Peaker Keys'!$B$6)</f>
        <v>9</v>
      </c>
      <c r="G8272" t="str">
        <f>VLOOKUP(E8272,Clustering!$A$6:$B$370,2,FALSE)</f>
        <v>Winter</v>
      </c>
      <c r="H8272">
        <f>IF('Peaker Keys'!$B$29&gt;0,MAX(0,MIN('Peaker Keys'!$B$10,B8272/'Peaker Keys'!$B$29)),0)</f>
        <v>0</v>
      </c>
      <c r="I8272">
        <f>MAX(0,MIN('Peaker Keys'!$B$10,C8272/'Peaker Keys'!$B$30))</f>
        <v>8.393604776815557E-4</v>
      </c>
      <c r="J8272">
        <f>IF('Peaker Keys'!$B$31=1,H8272,I8272)</f>
        <v>0</v>
      </c>
    </row>
    <row r="8273" spans="1:10" x14ac:dyDescent="0.25">
      <c r="A8273">
        <v>8267</v>
      </c>
      <c r="B8273">
        <v>0</v>
      </c>
      <c r="C8273">
        <v>100.2</v>
      </c>
      <c r="D8273">
        <f>MOD(A8273-1+'Peaker Keys'!$B$7,'Peaker Keys'!$B$5)</f>
        <v>8290</v>
      </c>
      <c r="E8273">
        <f>INT(D8273/'Peaker Keys'!$B$6)+1</f>
        <v>346</v>
      </c>
      <c r="F8273">
        <f>MOD(D8273,'Peaker Keys'!$B$6)</f>
        <v>10</v>
      </c>
      <c r="G8273" t="str">
        <f>VLOOKUP(E8273,Clustering!$A$6:$B$370,2,FALSE)</f>
        <v>Winter</v>
      </c>
      <c r="H8273">
        <f>IF('Peaker Keys'!$B$29&gt;0,MAX(0,MIN('Peaker Keys'!$B$10,B8273/'Peaker Keys'!$B$29)),0)</f>
        <v>0</v>
      </c>
      <c r="I8273">
        <f>MAX(0,MIN('Peaker Keys'!$B$10,C8273/'Peaker Keys'!$B$30))</f>
        <v>8.393604776815557E-4</v>
      </c>
      <c r="J8273">
        <f>IF('Peaker Keys'!$B$31=1,H8273,I8273)</f>
        <v>0</v>
      </c>
    </row>
    <row r="8274" spans="1:10" x14ac:dyDescent="0.25">
      <c r="A8274">
        <v>8268</v>
      </c>
      <c r="B8274">
        <v>0</v>
      </c>
      <c r="C8274">
        <v>159.1</v>
      </c>
      <c r="D8274">
        <f>MOD(A8274-1+'Peaker Keys'!$B$7,'Peaker Keys'!$B$5)</f>
        <v>8291</v>
      </c>
      <c r="E8274">
        <f>INT(D8274/'Peaker Keys'!$B$6)+1</f>
        <v>346</v>
      </c>
      <c r="F8274">
        <f>MOD(D8274,'Peaker Keys'!$B$6)</f>
        <v>11</v>
      </c>
      <c r="G8274" t="str">
        <f>VLOOKUP(E8274,Clustering!$A$6:$B$370,2,FALSE)</f>
        <v>Winter</v>
      </c>
      <c r="H8274">
        <f>IF('Peaker Keys'!$B$29&gt;0,MAX(0,MIN('Peaker Keys'!$B$10,B8274/'Peaker Keys'!$B$29)),0)</f>
        <v>0</v>
      </c>
      <c r="I8274">
        <f>MAX(0,MIN('Peaker Keys'!$B$10,C8274/'Peaker Keys'!$B$30))</f>
        <v>1.3327570059793962E-3</v>
      </c>
      <c r="J8274">
        <f>IF('Peaker Keys'!$B$31=1,H8274,I8274)</f>
        <v>0</v>
      </c>
    </row>
    <row r="8275" spans="1:10" x14ac:dyDescent="0.25">
      <c r="A8275">
        <v>8269</v>
      </c>
      <c r="B8275">
        <v>0</v>
      </c>
      <c r="C8275">
        <v>159.1</v>
      </c>
      <c r="D8275">
        <f>MOD(A8275-1+'Peaker Keys'!$B$7,'Peaker Keys'!$B$5)</f>
        <v>8292</v>
      </c>
      <c r="E8275">
        <f>INT(D8275/'Peaker Keys'!$B$6)+1</f>
        <v>346</v>
      </c>
      <c r="F8275">
        <f>MOD(D8275,'Peaker Keys'!$B$6)</f>
        <v>12</v>
      </c>
      <c r="G8275" t="str">
        <f>VLOOKUP(E8275,Clustering!$A$6:$B$370,2,FALSE)</f>
        <v>Winter</v>
      </c>
      <c r="H8275">
        <f>IF('Peaker Keys'!$B$29&gt;0,MAX(0,MIN('Peaker Keys'!$B$10,B8275/'Peaker Keys'!$B$29)),0)</f>
        <v>0</v>
      </c>
      <c r="I8275">
        <f>MAX(0,MIN('Peaker Keys'!$B$10,C8275/'Peaker Keys'!$B$30))</f>
        <v>1.3327570059793962E-3</v>
      </c>
      <c r="J8275">
        <f>IF('Peaker Keys'!$B$31=1,H8275,I8275)</f>
        <v>0</v>
      </c>
    </row>
    <row r="8276" spans="1:10" x14ac:dyDescent="0.25">
      <c r="A8276">
        <v>8270</v>
      </c>
      <c r="B8276">
        <v>0</v>
      </c>
      <c r="C8276">
        <v>116.9</v>
      </c>
      <c r="D8276">
        <f>MOD(A8276-1+'Peaker Keys'!$B$7,'Peaker Keys'!$B$5)</f>
        <v>8293</v>
      </c>
      <c r="E8276">
        <f>INT(D8276/'Peaker Keys'!$B$6)+1</f>
        <v>346</v>
      </c>
      <c r="F8276">
        <f>MOD(D8276,'Peaker Keys'!$B$6)</f>
        <v>13</v>
      </c>
      <c r="G8276" t="str">
        <f>VLOOKUP(E8276,Clustering!$A$6:$B$370,2,FALSE)</f>
        <v>Winter</v>
      </c>
      <c r="H8276">
        <f>IF('Peaker Keys'!$B$29&gt;0,MAX(0,MIN('Peaker Keys'!$B$10,B8276/'Peaker Keys'!$B$29)),0)</f>
        <v>0</v>
      </c>
      <c r="I8276">
        <f>MAX(0,MIN('Peaker Keys'!$B$10,C8276/'Peaker Keys'!$B$30))</f>
        <v>9.7925389062848158E-4</v>
      </c>
      <c r="J8276">
        <f>IF('Peaker Keys'!$B$31=1,H8276,I8276)</f>
        <v>0</v>
      </c>
    </row>
    <row r="8277" spans="1:10" x14ac:dyDescent="0.25">
      <c r="A8277">
        <v>8271</v>
      </c>
      <c r="B8277">
        <v>0</v>
      </c>
      <c r="C8277">
        <v>159.1</v>
      </c>
      <c r="D8277">
        <f>MOD(A8277-1+'Peaker Keys'!$B$7,'Peaker Keys'!$B$5)</f>
        <v>8294</v>
      </c>
      <c r="E8277">
        <f>INT(D8277/'Peaker Keys'!$B$6)+1</f>
        <v>346</v>
      </c>
      <c r="F8277">
        <f>MOD(D8277,'Peaker Keys'!$B$6)</f>
        <v>14</v>
      </c>
      <c r="G8277" t="str">
        <f>VLOOKUP(E8277,Clustering!$A$6:$B$370,2,FALSE)</f>
        <v>Winter</v>
      </c>
      <c r="H8277">
        <f>IF('Peaker Keys'!$B$29&gt;0,MAX(0,MIN('Peaker Keys'!$B$10,B8277/'Peaker Keys'!$B$29)),0)</f>
        <v>0</v>
      </c>
      <c r="I8277">
        <f>MAX(0,MIN('Peaker Keys'!$B$10,C8277/'Peaker Keys'!$B$30))</f>
        <v>1.3327570059793962E-3</v>
      </c>
      <c r="J8277">
        <f>IF('Peaker Keys'!$B$31=1,H8277,I8277)</f>
        <v>0</v>
      </c>
    </row>
    <row r="8278" spans="1:10" x14ac:dyDescent="0.25">
      <c r="A8278">
        <v>8272</v>
      </c>
      <c r="B8278">
        <v>0</v>
      </c>
      <c r="C8278">
        <v>159.1</v>
      </c>
      <c r="D8278">
        <f>MOD(A8278-1+'Peaker Keys'!$B$7,'Peaker Keys'!$B$5)</f>
        <v>8295</v>
      </c>
      <c r="E8278">
        <f>INT(D8278/'Peaker Keys'!$B$6)+1</f>
        <v>346</v>
      </c>
      <c r="F8278">
        <f>MOD(D8278,'Peaker Keys'!$B$6)</f>
        <v>15</v>
      </c>
      <c r="G8278" t="str">
        <f>VLOOKUP(E8278,Clustering!$A$6:$B$370,2,FALSE)</f>
        <v>Winter</v>
      </c>
      <c r="H8278">
        <f>IF('Peaker Keys'!$B$29&gt;0,MAX(0,MIN('Peaker Keys'!$B$10,B8278/'Peaker Keys'!$B$29)),0)</f>
        <v>0</v>
      </c>
      <c r="I8278">
        <f>MAX(0,MIN('Peaker Keys'!$B$10,C8278/'Peaker Keys'!$B$30))</f>
        <v>1.3327570059793962E-3</v>
      </c>
      <c r="J8278">
        <f>IF('Peaker Keys'!$B$31=1,H8278,I8278)</f>
        <v>0</v>
      </c>
    </row>
    <row r="8279" spans="1:10" x14ac:dyDescent="0.25">
      <c r="A8279">
        <v>8273</v>
      </c>
      <c r="B8279">
        <v>0</v>
      </c>
      <c r="C8279">
        <v>190.9</v>
      </c>
      <c r="D8279">
        <f>MOD(A8279-1+'Peaker Keys'!$B$7,'Peaker Keys'!$B$5)</f>
        <v>8296</v>
      </c>
      <c r="E8279">
        <f>INT(D8279/'Peaker Keys'!$B$6)+1</f>
        <v>346</v>
      </c>
      <c r="F8279">
        <f>MOD(D8279,'Peaker Keys'!$B$6)</f>
        <v>16</v>
      </c>
      <c r="G8279" t="str">
        <f>VLOOKUP(E8279,Clustering!$A$6:$B$370,2,FALSE)</f>
        <v>Winter</v>
      </c>
      <c r="H8279">
        <f>IF('Peaker Keys'!$B$29&gt;0,MAX(0,MIN('Peaker Keys'!$B$10,B8279/'Peaker Keys'!$B$29)),0)</f>
        <v>0</v>
      </c>
      <c r="I8279">
        <f>MAX(0,MIN('Peaker Keys'!$B$10,C8279/'Peaker Keys'!$B$30))</f>
        <v>1.5991408701537821E-3</v>
      </c>
      <c r="J8279">
        <f>IF('Peaker Keys'!$B$31=1,H8279,I8279)</f>
        <v>0</v>
      </c>
    </row>
    <row r="8280" spans="1:10" x14ac:dyDescent="0.25">
      <c r="A8280">
        <v>8274</v>
      </c>
      <c r="B8280">
        <v>0</v>
      </c>
      <c r="C8280">
        <v>697.1</v>
      </c>
      <c r="D8280">
        <f>MOD(A8280-1+'Peaker Keys'!$B$7,'Peaker Keys'!$B$5)</f>
        <v>8297</v>
      </c>
      <c r="E8280">
        <f>INT(D8280/'Peaker Keys'!$B$6)+1</f>
        <v>346</v>
      </c>
      <c r="F8280">
        <f>MOD(D8280,'Peaker Keys'!$B$6)</f>
        <v>17</v>
      </c>
      <c r="G8280" t="str">
        <f>VLOOKUP(E8280,Clustering!$A$6:$B$370,2,FALSE)</f>
        <v>Winter</v>
      </c>
      <c r="H8280">
        <f>IF('Peaker Keys'!$B$29&gt;0,MAX(0,MIN('Peaker Keys'!$B$10,B8280/'Peaker Keys'!$B$29)),0)</f>
        <v>0</v>
      </c>
      <c r="I8280">
        <f>MAX(0,MIN('Peaker Keys'!$B$10,C8280/'Peaker Keys'!$B$30))</f>
        <v>5.8395028841498253E-3</v>
      </c>
      <c r="J8280">
        <f>IF('Peaker Keys'!$B$31=1,H8280,I8280)</f>
        <v>0</v>
      </c>
    </row>
    <row r="8281" spans="1:10" x14ac:dyDescent="0.25">
      <c r="A8281">
        <v>8275</v>
      </c>
      <c r="B8281">
        <v>0</v>
      </c>
      <c r="C8281">
        <v>2882.9</v>
      </c>
      <c r="D8281">
        <f>MOD(A8281-1+'Peaker Keys'!$B$7,'Peaker Keys'!$B$5)</f>
        <v>8298</v>
      </c>
      <c r="E8281">
        <f>INT(D8281/'Peaker Keys'!$B$6)+1</f>
        <v>346</v>
      </c>
      <c r="F8281">
        <f>MOD(D8281,'Peaker Keys'!$B$6)</f>
        <v>18</v>
      </c>
      <c r="G8281" t="str">
        <f>VLOOKUP(E8281,Clustering!$A$6:$B$370,2,FALSE)</f>
        <v>Winter</v>
      </c>
      <c r="H8281">
        <f>IF('Peaker Keys'!$B$29&gt;0,MAX(0,MIN('Peaker Keys'!$B$10,B8281/'Peaker Keys'!$B$29)),0)</f>
        <v>0</v>
      </c>
      <c r="I8281">
        <f>MAX(0,MIN('Peaker Keys'!$B$10,C8281/'Peaker Keys'!$B$30))</f>
        <v>2.4149623963155259E-2</v>
      </c>
      <c r="J8281">
        <f>IF('Peaker Keys'!$B$31=1,H8281,I8281)</f>
        <v>0</v>
      </c>
    </row>
    <row r="8282" spans="1:10" x14ac:dyDescent="0.25">
      <c r="A8282">
        <v>8276</v>
      </c>
      <c r="B8282">
        <v>0</v>
      </c>
      <c r="C8282">
        <v>2754.4</v>
      </c>
      <c r="D8282">
        <f>MOD(A8282-1+'Peaker Keys'!$B$7,'Peaker Keys'!$B$5)</f>
        <v>8299</v>
      </c>
      <c r="E8282">
        <f>INT(D8282/'Peaker Keys'!$B$6)+1</f>
        <v>346</v>
      </c>
      <c r="F8282">
        <f>MOD(D8282,'Peaker Keys'!$B$6)</f>
        <v>19</v>
      </c>
      <c r="G8282" t="str">
        <f>VLOOKUP(E8282,Clustering!$A$6:$B$370,2,FALSE)</f>
        <v>Winter</v>
      </c>
      <c r="H8282">
        <f>IF('Peaker Keys'!$B$29&gt;0,MAX(0,MIN('Peaker Keys'!$B$10,B8282/'Peaker Keys'!$B$29)),0)</f>
        <v>0</v>
      </c>
      <c r="I8282">
        <f>MAX(0,MIN('Peaker Keys'!$B$10,C8282/'Peaker Keys'!$B$30))</f>
        <v>2.3073198600060647E-2</v>
      </c>
      <c r="J8282">
        <f>IF('Peaker Keys'!$B$31=1,H8282,I8282)</f>
        <v>0</v>
      </c>
    </row>
    <row r="8283" spans="1:10" x14ac:dyDescent="0.25">
      <c r="A8283">
        <v>8277</v>
      </c>
      <c r="B8283">
        <v>0</v>
      </c>
      <c r="C8283">
        <v>3582.8</v>
      </c>
      <c r="D8283">
        <f>MOD(A8283-1+'Peaker Keys'!$B$7,'Peaker Keys'!$B$5)</f>
        <v>8300</v>
      </c>
      <c r="E8283">
        <f>INT(D8283/'Peaker Keys'!$B$6)+1</f>
        <v>346</v>
      </c>
      <c r="F8283">
        <f>MOD(D8283,'Peaker Keys'!$B$6)</f>
        <v>20</v>
      </c>
      <c r="G8283" t="str">
        <f>VLOOKUP(E8283,Clustering!$A$6:$B$370,2,FALSE)</f>
        <v>Winter</v>
      </c>
      <c r="H8283">
        <f>IF('Peaker Keys'!$B$29&gt;0,MAX(0,MIN('Peaker Keys'!$B$10,B8283/'Peaker Keys'!$B$29)),0)</f>
        <v>0</v>
      </c>
      <c r="I8283">
        <f>MAX(0,MIN('Peaker Keys'!$B$10,C8283/'Peaker Keys'!$B$30))</f>
        <v>3.001258203031415E-2</v>
      </c>
      <c r="J8283">
        <f>IF('Peaker Keys'!$B$31=1,H8283,I8283)</f>
        <v>0</v>
      </c>
    </row>
    <row r="8284" spans="1:10" x14ac:dyDescent="0.25">
      <c r="A8284">
        <v>8278</v>
      </c>
      <c r="B8284">
        <v>0</v>
      </c>
      <c r="C8284">
        <v>2304.5</v>
      </c>
      <c r="D8284">
        <f>MOD(A8284-1+'Peaker Keys'!$B$7,'Peaker Keys'!$B$5)</f>
        <v>8301</v>
      </c>
      <c r="E8284">
        <f>INT(D8284/'Peaker Keys'!$B$6)+1</f>
        <v>346</v>
      </c>
      <c r="F8284">
        <f>MOD(D8284,'Peaker Keys'!$B$6)</f>
        <v>21</v>
      </c>
      <c r="G8284" t="str">
        <f>VLOOKUP(E8284,Clustering!$A$6:$B$370,2,FALSE)</f>
        <v>Winter</v>
      </c>
      <c r="H8284">
        <f>IF('Peaker Keys'!$B$29&gt;0,MAX(0,MIN('Peaker Keys'!$B$10,B8284/'Peaker Keys'!$B$29)),0)</f>
        <v>0</v>
      </c>
      <c r="I8284">
        <f>MAX(0,MIN('Peaker Keys'!$B$10,C8284/'Peaker Keys'!$B$30))</f>
        <v>1.9304453301568315E-2</v>
      </c>
      <c r="J8284">
        <f>IF('Peaker Keys'!$B$31=1,H8284,I8284)</f>
        <v>0</v>
      </c>
    </row>
    <row r="8285" spans="1:10" x14ac:dyDescent="0.25">
      <c r="A8285">
        <v>8279</v>
      </c>
      <c r="B8285">
        <v>0</v>
      </c>
      <c r="C8285">
        <v>1594.4</v>
      </c>
      <c r="D8285">
        <f>MOD(A8285-1+'Peaker Keys'!$B$7,'Peaker Keys'!$B$5)</f>
        <v>8302</v>
      </c>
      <c r="E8285">
        <f>INT(D8285/'Peaker Keys'!$B$6)+1</f>
        <v>346</v>
      </c>
      <c r="F8285">
        <f>MOD(D8285,'Peaker Keys'!$B$6)</f>
        <v>22</v>
      </c>
      <c r="G8285" t="str">
        <f>VLOOKUP(E8285,Clustering!$A$6:$B$370,2,FALSE)</f>
        <v>Winter</v>
      </c>
      <c r="H8285">
        <f>IF('Peaker Keys'!$B$29&gt;0,MAX(0,MIN('Peaker Keys'!$B$10,B8285/'Peaker Keys'!$B$29)),0)</f>
        <v>0</v>
      </c>
      <c r="I8285">
        <f>MAX(0,MIN('Peaker Keys'!$B$10,C8285/'Peaker Keys'!$B$30))</f>
        <v>1.3356051353447829E-2</v>
      </c>
      <c r="J8285">
        <f>IF('Peaker Keys'!$B$31=1,H8285,I8285)</f>
        <v>0</v>
      </c>
    </row>
    <row r="8286" spans="1:10" x14ac:dyDescent="0.25">
      <c r="A8286">
        <v>8280</v>
      </c>
      <c r="B8286">
        <v>0</v>
      </c>
      <c r="C8286">
        <v>396.7</v>
      </c>
      <c r="D8286">
        <f>MOD(A8286-1+'Peaker Keys'!$B$7,'Peaker Keys'!$B$5)</f>
        <v>8303</v>
      </c>
      <c r="E8286">
        <f>INT(D8286/'Peaker Keys'!$B$6)+1</f>
        <v>346</v>
      </c>
      <c r="F8286">
        <f>MOD(D8286,'Peaker Keys'!$B$6)</f>
        <v>23</v>
      </c>
      <c r="G8286" t="str">
        <f>VLOOKUP(E8286,Clustering!$A$6:$B$370,2,FALSE)</f>
        <v>Winter</v>
      </c>
      <c r="H8286">
        <f>IF('Peaker Keys'!$B$29&gt;0,MAX(0,MIN('Peaker Keys'!$B$10,B8286/'Peaker Keys'!$B$29)),0)</f>
        <v>0</v>
      </c>
      <c r="I8286">
        <f>MAX(0,MIN('Peaker Keys'!$B$10,C8286/'Peaker Keys'!$B$30))</f>
        <v>3.3230968213200911E-3</v>
      </c>
      <c r="J8286">
        <f>IF('Peaker Keys'!$B$31=1,H8286,I8286)</f>
        <v>0</v>
      </c>
    </row>
    <row r="8287" spans="1:10" x14ac:dyDescent="0.25">
      <c r="A8287">
        <v>8281</v>
      </c>
      <c r="B8287">
        <v>0</v>
      </c>
      <c r="C8287">
        <v>380.9</v>
      </c>
      <c r="D8287">
        <f>MOD(A8287-1+'Peaker Keys'!$B$7,'Peaker Keys'!$B$5)</f>
        <v>8304</v>
      </c>
      <c r="E8287">
        <f>INT(D8287/'Peaker Keys'!$B$6)+1</f>
        <v>347</v>
      </c>
      <c r="F8287">
        <f>MOD(D8287,'Peaker Keys'!$B$6)</f>
        <v>0</v>
      </c>
      <c r="G8287" t="str">
        <f>VLOOKUP(E8287,Clustering!$A$6:$B$370,2,FALSE)</f>
        <v>Summer</v>
      </c>
      <c r="H8287">
        <f>IF('Peaker Keys'!$B$29&gt;0,MAX(0,MIN('Peaker Keys'!$B$10,B8287/'Peaker Keys'!$B$29)),0)</f>
        <v>0</v>
      </c>
      <c r="I8287">
        <f>MAX(0,MIN('Peaker Keys'!$B$10,C8287/'Peaker Keys'!$B$30))</f>
        <v>3.1907425743403646E-3</v>
      </c>
      <c r="J8287">
        <f>IF('Peaker Keys'!$B$31=1,H8287,I8287)</f>
        <v>0</v>
      </c>
    </row>
    <row r="8288" spans="1:10" x14ac:dyDescent="0.25">
      <c r="A8288">
        <v>8282</v>
      </c>
      <c r="B8288">
        <v>0</v>
      </c>
      <c r="C8288">
        <v>380.9</v>
      </c>
      <c r="D8288">
        <f>MOD(A8288-1+'Peaker Keys'!$B$7,'Peaker Keys'!$B$5)</f>
        <v>8305</v>
      </c>
      <c r="E8288">
        <f>INT(D8288/'Peaker Keys'!$B$6)+1</f>
        <v>347</v>
      </c>
      <c r="F8288">
        <f>MOD(D8288,'Peaker Keys'!$B$6)</f>
        <v>1</v>
      </c>
      <c r="G8288" t="str">
        <f>VLOOKUP(E8288,Clustering!$A$6:$B$370,2,FALSE)</f>
        <v>Summer</v>
      </c>
      <c r="H8288">
        <f>IF('Peaker Keys'!$B$29&gt;0,MAX(0,MIN('Peaker Keys'!$B$10,B8288/'Peaker Keys'!$B$29)),0)</f>
        <v>0</v>
      </c>
      <c r="I8288">
        <f>MAX(0,MIN('Peaker Keys'!$B$10,C8288/'Peaker Keys'!$B$30))</f>
        <v>3.1907425743403646E-3</v>
      </c>
      <c r="J8288">
        <f>IF('Peaker Keys'!$B$31=1,H8288,I8288)</f>
        <v>0</v>
      </c>
    </row>
    <row r="8289" spans="1:10" x14ac:dyDescent="0.25">
      <c r="A8289">
        <v>8283</v>
      </c>
      <c r="B8289">
        <v>0</v>
      </c>
      <c r="C8289">
        <v>380.9</v>
      </c>
      <c r="D8289">
        <f>MOD(A8289-1+'Peaker Keys'!$B$7,'Peaker Keys'!$B$5)</f>
        <v>8306</v>
      </c>
      <c r="E8289">
        <f>INT(D8289/'Peaker Keys'!$B$6)+1</f>
        <v>347</v>
      </c>
      <c r="F8289">
        <f>MOD(D8289,'Peaker Keys'!$B$6)</f>
        <v>2</v>
      </c>
      <c r="G8289" t="str">
        <f>VLOOKUP(E8289,Clustering!$A$6:$B$370,2,FALSE)</f>
        <v>Summer</v>
      </c>
      <c r="H8289">
        <f>IF('Peaker Keys'!$B$29&gt;0,MAX(0,MIN('Peaker Keys'!$B$10,B8289/'Peaker Keys'!$B$29)),0)</f>
        <v>0</v>
      </c>
      <c r="I8289">
        <f>MAX(0,MIN('Peaker Keys'!$B$10,C8289/'Peaker Keys'!$B$30))</f>
        <v>3.1907425743403646E-3</v>
      </c>
      <c r="J8289">
        <f>IF('Peaker Keys'!$B$31=1,H8289,I8289)</f>
        <v>0</v>
      </c>
    </row>
    <row r="8290" spans="1:10" x14ac:dyDescent="0.25">
      <c r="A8290">
        <v>8284</v>
      </c>
      <c r="B8290">
        <v>0</v>
      </c>
      <c r="C8290">
        <v>380.9</v>
      </c>
      <c r="D8290">
        <f>MOD(A8290-1+'Peaker Keys'!$B$7,'Peaker Keys'!$B$5)</f>
        <v>8307</v>
      </c>
      <c r="E8290">
        <f>INT(D8290/'Peaker Keys'!$B$6)+1</f>
        <v>347</v>
      </c>
      <c r="F8290">
        <f>MOD(D8290,'Peaker Keys'!$B$6)</f>
        <v>3</v>
      </c>
      <c r="G8290" t="str">
        <f>VLOOKUP(E8290,Clustering!$A$6:$B$370,2,FALSE)</f>
        <v>Summer</v>
      </c>
      <c r="H8290">
        <f>IF('Peaker Keys'!$B$29&gt;0,MAX(0,MIN('Peaker Keys'!$B$10,B8290/'Peaker Keys'!$B$29)),0)</f>
        <v>0</v>
      </c>
      <c r="I8290">
        <f>MAX(0,MIN('Peaker Keys'!$B$10,C8290/'Peaker Keys'!$B$30))</f>
        <v>3.1907425743403646E-3</v>
      </c>
      <c r="J8290">
        <f>IF('Peaker Keys'!$B$31=1,H8290,I8290)</f>
        <v>0</v>
      </c>
    </row>
    <row r="8291" spans="1:10" x14ac:dyDescent="0.25">
      <c r="A8291">
        <v>8285</v>
      </c>
      <c r="B8291">
        <v>0</v>
      </c>
      <c r="C8291">
        <v>380.9</v>
      </c>
      <c r="D8291">
        <f>MOD(A8291-1+'Peaker Keys'!$B$7,'Peaker Keys'!$B$5)</f>
        <v>8308</v>
      </c>
      <c r="E8291">
        <f>INT(D8291/'Peaker Keys'!$B$6)+1</f>
        <v>347</v>
      </c>
      <c r="F8291">
        <f>MOD(D8291,'Peaker Keys'!$B$6)</f>
        <v>4</v>
      </c>
      <c r="G8291" t="str">
        <f>VLOOKUP(E8291,Clustering!$A$6:$B$370,2,FALSE)</f>
        <v>Summer</v>
      </c>
      <c r="H8291">
        <f>IF('Peaker Keys'!$B$29&gt;0,MAX(0,MIN('Peaker Keys'!$B$10,B8291/'Peaker Keys'!$B$29)),0)</f>
        <v>0</v>
      </c>
      <c r="I8291">
        <f>MAX(0,MIN('Peaker Keys'!$B$10,C8291/'Peaker Keys'!$B$30))</f>
        <v>3.1907425743403646E-3</v>
      </c>
      <c r="J8291">
        <f>IF('Peaker Keys'!$B$31=1,H8291,I8291)</f>
        <v>0</v>
      </c>
    </row>
    <row r="8292" spans="1:10" x14ac:dyDescent="0.25">
      <c r="A8292">
        <v>8286</v>
      </c>
      <c r="B8292">
        <v>0</v>
      </c>
      <c r="C8292">
        <v>380.9</v>
      </c>
      <c r="D8292">
        <f>MOD(A8292-1+'Peaker Keys'!$B$7,'Peaker Keys'!$B$5)</f>
        <v>8309</v>
      </c>
      <c r="E8292">
        <f>INT(D8292/'Peaker Keys'!$B$6)+1</f>
        <v>347</v>
      </c>
      <c r="F8292">
        <f>MOD(D8292,'Peaker Keys'!$B$6)</f>
        <v>5</v>
      </c>
      <c r="G8292" t="str">
        <f>VLOOKUP(E8292,Clustering!$A$6:$B$370,2,FALSE)</f>
        <v>Summer</v>
      </c>
      <c r="H8292">
        <f>IF('Peaker Keys'!$B$29&gt;0,MAX(0,MIN('Peaker Keys'!$B$10,B8292/'Peaker Keys'!$B$29)),0)</f>
        <v>0</v>
      </c>
      <c r="I8292">
        <f>MAX(0,MIN('Peaker Keys'!$B$10,C8292/'Peaker Keys'!$B$30))</f>
        <v>3.1907425743403646E-3</v>
      </c>
      <c r="J8292">
        <f>IF('Peaker Keys'!$B$31=1,H8292,I8292)</f>
        <v>0</v>
      </c>
    </row>
    <row r="8293" spans="1:10" x14ac:dyDescent="0.25">
      <c r="A8293">
        <v>8287</v>
      </c>
      <c r="B8293">
        <v>0</v>
      </c>
      <c r="C8293">
        <v>380.9</v>
      </c>
      <c r="D8293">
        <f>MOD(A8293-1+'Peaker Keys'!$B$7,'Peaker Keys'!$B$5)</f>
        <v>8310</v>
      </c>
      <c r="E8293">
        <f>INT(D8293/'Peaker Keys'!$B$6)+1</f>
        <v>347</v>
      </c>
      <c r="F8293">
        <f>MOD(D8293,'Peaker Keys'!$B$6)</f>
        <v>6</v>
      </c>
      <c r="G8293" t="str">
        <f>VLOOKUP(E8293,Clustering!$A$6:$B$370,2,FALSE)</f>
        <v>Summer</v>
      </c>
      <c r="H8293">
        <f>IF('Peaker Keys'!$B$29&gt;0,MAX(0,MIN('Peaker Keys'!$B$10,B8293/'Peaker Keys'!$B$29)),0)</f>
        <v>0</v>
      </c>
      <c r="I8293">
        <f>MAX(0,MIN('Peaker Keys'!$B$10,C8293/'Peaker Keys'!$B$30))</f>
        <v>3.1907425743403646E-3</v>
      </c>
      <c r="J8293">
        <f>IF('Peaker Keys'!$B$31=1,H8293,I8293)</f>
        <v>0</v>
      </c>
    </row>
    <row r="8294" spans="1:10" x14ac:dyDescent="0.25">
      <c r="A8294">
        <v>8288</v>
      </c>
      <c r="B8294">
        <v>0</v>
      </c>
      <c r="C8294">
        <v>2200</v>
      </c>
      <c r="D8294">
        <f>MOD(A8294-1+'Peaker Keys'!$B$7,'Peaker Keys'!$B$5)</f>
        <v>8311</v>
      </c>
      <c r="E8294">
        <f>INT(D8294/'Peaker Keys'!$B$6)+1</f>
        <v>347</v>
      </c>
      <c r="F8294">
        <f>MOD(D8294,'Peaker Keys'!$B$6)</f>
        <v>7</v>
      </c>
      <c r="G8294" t="str">
        <f>VLOOKUP(E8294,Clustering!$A$6:$B$370,2,FALSE)</f>
        <v>Summer</v>
      </c>
      <c r="H8294">
        <f>IF('Peaker Keys'!$B$29&gt;0,MAX(0,MIN('Peaker Keys'!$B$10,B8294/'Peaker Keys'!$B$29)),0)</f>
        <v>0</v>
      </c>
      <c r="I8294">
        <f>MAX(0,MIN('Peaker Keys'!$B$10,C8294/'Peaker Keys'!$B$30))</f>
        <v>1.8429072364265692E-2</v>
      </c>
      <c r="J8294">
        <f>IF('Peaker Keys'!$B$31=1,H8294,I8294)</f>
        <v>0</v>
      </c>
    </row>
    <row r="8295" spans="1:10" x14ac:dyDescent="0.25">
      <c r="A8295">
        <v>8289</v>
      </c>
      <c r="B8295">
        <v>0</v>
      </c>
      <c r="C8295">
        <v>2200</v>
      </c>
      <c r="D8295">
        <f>MOD(A8295-1+'Peaker Keys'!$B$7,'Peaker Keys'!$B$5)</f>
        <v>8312</v>
      </c>
      <c r="E8295">
        <f>INT(D8295/'Peaker Keys'!$B$6)+1</f>
        <v>347</v>
      </c>
      <c r="F8295">
        <f>MOD(D8295,'Peaker Keys'!$B$6)</f>
        <v>8</v>
      </c>
      <c r="G8295" t="str">
        <f>VLOOKUP(E8295,Clustering!$A$6:$B$370,2,FALSE)</f>
        <v>Summer</v>
      </c>
      <c r="H8295">
        <f>IF('Peaker Keys'!$B$29&gt;0,MAX(0,MIN('Peaker Keys'!$B$10,B8295/'Peaker Keys'!$B$29)),0)</f>
        <v>0</v>
      </c>
      <c r="I8295">
        <f>MAX(0,MIN('Peaker Keys'!$B$10,C8295/'Peaker Keys'!$B$30))</f>
        <v>1.8429072364265692E-2</v>
      </c>
      <c r="J8295">
        <f>IF('Peaker Keys'!$B$31=1,H8295,I8295)</f>
        <v>0</v>
      </c>
    </row>
    <row r="8296" spans="1:10" x14ac:dyDescent="0.25">
      <c r="A8296">
        <v>8290</v>
      </c>
      <c r="B8296">
        <v>0</v>
      </c>
      <c r="C8296">
        <v>380.9</v>
      </c>
      <c r="D8296">
        <f>MOD(A8296-1+'Peaker Keys'!$B$7,'Peaker Keys'!$B$5)</f>
        <v>8313</v>
      </c>
      <c r="E8296">
        <f>INT(D8296/'Peaker Keys'!$B$6)+1</f>
        <v>347</v>
      </c>
      <c r="F8296">
        <f>MOD(D8296,'Peaker Keys'!$B$6)</f>
        <v>9</v>
      </c>
      <c r="G8296" t="str">
        <f>VLOOKUP(E8296,Clustering!$A$6:$B$370,2,FALSE)</f>
        <v>Summer</v>
      </c>
      <c r="H8296">
        <f>IF('Peaker Keys'!$B$29&gt;0,MAX(0,MIN('Peaker Keys'!$B$10,B8296/'Peaker Keys'!$B$29)),0)</f>
        <v>0</v>
      </c>
      <c r="I8296">
        <f>MAX(0,MIN('Peaker Keys'!$B$10,C8296/'Peaker Keys'!$B$30))</f>
        <v>3.1907425743403646E-3</v>
      </c>
      <c r="J8296">
        <f>IF('Peaker Keys'!$B$31=1,H8296,I8296)</f>
        <v>0</v>
      </c>
    </row>
    <row r="8297" spans="1:10" x14ac:dyDescent="0.25">
      <c r="A8297">
        <v>8291</v>
      </c>
      <c r="B8297">
        <v>0</v>
      </c>
      <c r="C8297">
        <v>380.9</v>
      </c>
      <c r="D8297">
        <f>MOD(A8297-1+'Peaker Keys'!$B$7,'Peaker Keys'!$B$5)</f>
        <v>8314</v>
      </c>
      <c r="E8297">
        <f>INT(D8297/'Peaker Keys'!$B$6)+1</f>
        <v>347</v>
      </c>
      <c r="F8297">
        <f>MOD(D8297,'Peaker Keys'!$B$6)</f>
        <v>10</v>
      </c>
      <c r="G8297" t="str">
        <f>VLOOKUP(E8297,Clustering!$A$6:$B$370,2,FALSE)</f>
        <v>Summer</v>
      </c>
      <c r="H8297">
        <f>IF('Peaker Keys'!$B$29&gt;0,MAX(0,MIN('Peaker Keys'!$B$10,B8297/'Peaker Keys'!$B$29)),0)</f>
        <v>0</v>
      </c>
      <c r="I8297">
        <f>MAX(0,MIN('Peaker Keys'!$B$10,C8297/'Peaker Keys'!$B$30))</f>
        <v>3.1907425743403646E-3</v>
      </c>
      <c r="J8297">
        <f>IF('Peaker Keys'!$B$31=1,H8297,I8297)</f>
        <v>0</v>
      </c>
    </row>
    <row r="8298" spans="1:10" x14ac:dyDescent="0.25">
      <c r="A8298">
        <v>8292</v>
      </c>
      <c r="B8298">
        <v>0</v>
      </c>
      <c r="C8298">
        <v>380.9</v>
      </c>
      <c r="D8298">
        <f>MOD(A8298-1+'Peaker Keys'!$B$7,'Peaker Keys'!$B$5)</f>
        <v>8315</v>
      </c>
      <c r="E8298">
        <f>INT(D8298/'Peaker Keys'!$B$6)+1</f>
        <v>347</v>
      </c>
      <c r="F8298">
        <f>MOD(D8298,'Peaker Keys'!$B$6)</f>
        <v>11</v>
      </c>
      <c r="G8298" t="str">
        <f>VLOOKUP(E8298,Clustering!$A$6:$B$370,2,FALSE)</f>
        <v>Summer</v>
      </c>
      <c r="H8298">
        <f>IF('Peaker Keys'!$B$29&gt;0,MAX(0,MIN('Peaker Keys'!$B$10,B8298/'Peaker Keys'!$B$29)),0)</f>
        <v>0</v>
      </c>
      <c r="I8298">
        <f>MAX(0,MIN('Peaker Keys'!$B$10,C8298/'Peaker Keys'!$B$30))</f>
        <v>3.1907425743403646E-3</v>
      </c>
      <c r="J8298">
        <f>IF('Peaker Keys'!$B$31=1,H8298,I8298)</f>
        <v>0</v>
      </c>
    </row>
    <row r="8299" spans="1:10" x14ac:dyDescent="0.25">
      <c r="A8299">
        <v>8293</v>
      </c>
      <c r="B8299">
        <v>0</v>
      </c>
      <c r="C8299">
        <v>380.9</v>
      </c>
      <c r="D8299">
        <f>MOD(A8299-1+'Peaker Keys'!$B$7,'Peaker Keys'!$B$5)</f>
        <v>8316</v>
      </c>
      <c r="E8299">
        <f>INT(D8299/'Peaker Keys'!$B$6)+1</f>
        <v>347</v>
      </c>
      <c r="F8299">
        <f>MOD(D8299,'Peaker Keys'!$B$6)</f>
        <v>12</v>
      </c>
      <c r="G8299" t="str">
        <f>VLOOKUP(E8299,Clustering!$A$6:$B$370,2,FALSE)</f>
        <v>Summer</v>
      </c>
      <c r="H8299">
        <f>IF('Peaker Keys'!$B$29&gt;0,MAX(0,MIN('Peaker Keys'!$B$10,B8299/'Peaker Keys'!$B$29)),0)</f>
        <v>0</v>
      </c>
      <c r="I8299">
        <f>MAX(0,MIN('Peaker Keys'!$B$10,C8299/'Peaker Keys'!$B$30))</f>
        <v>3.1907425743403646E-3</v>
      </c>
      <c r="J8299">
        <f>IF('Peaker Keys'!$B$31=1,H8299,I8299)</f>
        <v>0</v>
      </c>
    </row>
    <row r="8300" spans="1:10" x14ac:dyDescent="0.25">
      <c r="A8300">
        <v>8294</v>
      </c>
      <c r="B8300">
        <v>0</v>
      </c>
      <c r="C8300">
        <v>380.9</v>
      </c>
      <c r="D8300">
        <f>MOD(A8300-1+'Peaker Keys'!$B$7,'Peaker Keys'!$B$5)</f>
        <v>8317</v>
      </c>
      <c r="E8300">
        <f>INT(D8300/'Peaker Keys'!$B$6)+1</f>
        <v>347</v>
      </c>
      <c r="F8300">
        <f>MOD(D8300,'Peaker Keys'!$B$6)</f>
        <v>13</v>
      </c>
      <c r="G8300" t="str">
        <f>VLOOKUP(E8300,Clustering!$A$6:$B$370,2,FALSE)</f>
        <v>Summer</v>
      </c>
      <c r="H8300">
        <f>IF('Peaker Keys'!$B$29&gt;0,MAX(0,MIN('Peaker Keys'!$B$10,B8300/'Peaker Keys'!$B$29)),0)</f>
        <v>0</v>
      </c>
      <c r="I8300">
        <f>MAX(0,MIN('Peaker Keys'!$B$10,C8300/'Peaker Keys'!$B$30))</f>
        <v>3.1907425743403646E-3</v>
      </c>
      <c r="J8300">
        <f>IF('Peaker Keys'!$B$31=1,H8300,I8300)</f>
        <v>0</v>
      </c>
    </row>
    <row r="8301" spans="1:10" x14ac:dyDescent="0.25">
      <c r="A8301">
        <v>8295</v>
      </c>
      <c r="B8301">
        <v>0</v>
      </c>
      <c r="C8301">
        <v>380.9</v>
      </c>
      <c r="D8301">
        <f>MOD(A8301-1+'Peaker Keys'!$B$7,'Peaker Keys'!$B$5)</f>
        <v>8318</v>
      </c>
      <c r="E8301">
        <f>INT(D8301/'Peaker Keys'!$B$6)+1</f>
        <v>347</v>
      </c>
      <c r="F8301">
        <f>MOD(D8301,'Peaker Keys'!$B$6)</f>
        <v>14</v>
      </c>
      <c r="G8301" t="str">
        <f>VLOOKUP(E8301,Clustering!$A$6:$B$370,2,FALSE)</f>
        <v>Summer</v>
      </c>
      <c r="H8301">
        <f>IF('Peaker Keys'!$B$29&gt;0,MAX(0,MIN('Peaker Keys'!$B$10,B8301/'Peaker Keys'!$B$29)),0)</f>
        <v>0</v>
      </c>
      <c r="I8301">
        <f>MAX(0,MIN('Peaker Keys'!$B$10,C8301/'Peaker Keys'!$B$30))</f>
        <v>3.1907425743403646E-3</v>
      </c>
      <c r="J8301">
        <f>IF('Peaker Keys'!$B$31=1,H8301,I8301)</f>
        <v>0</v>
      </c>
    </row>
    <row r="8302" spans="1:10" x14ac:dyDescent="0.25">
      <c r="A8302">
        <v>8296</v>
      </c>
      <c r="B8302">
        <v>0</v>
      </c>
      <c r="C8302">
        <v>444.5</v>
      </c>
      <c r="D8302">
        <f>MOD(A8302-1+'Peaker Keys'!$B$7,'Peaker Keys'!$B$5)</f>
        <v>8319</v>
      </c>
      <c r="E8302">
        <f>INT(D8302/'Peaker Keys'!$B$6)+1</f>
        <v>347</v>
      </c>
      <c r="F8302">
        <f>MOD(D8302,'Peaker Keys'!$B$6)</f>
        <v>15</v>
      </c>
      <c r="G8302" t="str">
        <f>VLOOKUP(E8302,Clustering!$A$6:$B$370,2,FALSE)</f>
        <v>Summer</v>
      </c>
      <c r="H8302">
        <f>IF('Peaker Keys'!$B$29&gt;0,MAX(0,MIN('Peaker Keys'!$B$10,B8302/'Peaker Keys'!$B$29)),0)</f>
        <v>0</v>
      </c>
      <c r="I8302">
        <f>MAX(0,MIN('Peaker Keys'!$B$10,C8302/'Peaker Keys'!$B$30))</f>
        <v>3.7235103026891365E-3</v>
      </c>
      <c r="J8302">
        <f>IF('Peaker Keys'!$B$31=1,H8302,I8302)</f>
        <v>0</v>
      </c>
    </row>
    <row r="8303" spans="1:10" x14ac:dyDescent="0.25">
      <c r="A8303">
        <v>8297</v>
      </c>
      <c r="B8303">
        <v>0</v>
      </c>
      <c r="C8303">
        <v>444.5</v>
      </c>
      <c r="D8303">
        <f>MOD(A8303-1+'Peaker Keys'!$B$7,'Peaker Keys'!$B$5)</f>
        <v>8320</v>
      </c>
      <c r="E8303">
        <f>INT(D8303/'Peaker Keys'!$B$6)+1</f>
        <v>347</v>
      </c>
      <c r="F8303">
        <f>MOD(D8303,'Peaker Keys'!$B$6)</f>
        <v>16</v>
      </c>
      <c r="G8303" t="str">
        <f>VLOOKUP(E8303,Clustering!$A$6:$B$370,2,FALSE)</f>
        <v>Summer</v>
      </c>
      <c r="H8303">
        <f>IF('Peaker Keys'!$B$29&gt;0,MAX(0,MIN('Peaker Keys'!$B$10,B8303/'Peaker Keys'!$B$29)),0)</f>
        <v>0</v>
      </c>
      <c r="I8303">
        <f>MAX(0,MIN('Peaker Keys'!$B$10,C8303/'Peaker Keys'!$B$30))</f>
        <v>3.7235103026891365E-3</v>
      </c>
      <c r="J8303">
        <f>IF('Peaker Keys'!$B$31=1,H8303,I8303)</f>
        <v>0</v>
      </c>
    </row>
    <row r="8304" spans="1:10" x14ac:dyDescent="0.25">
      <c r="A8304">
        <v>8298</v>
      </c>
      <c r="B8304">
        <v>0</v>
      </c>
      <c r="C8304">
        <v>1249.5999999999999</v>
      </c>
      <c r="D8304">
        <f>MOD(A8304-1+'Peaker Keys'!$B$7,'Peaker Keys'!$B$5)</f>
        <v>8321</v>
      </c>
      <c r="E8304">
        <f>INT(D8304/'Peaker Keys'!$B$6)+1</f>
        <v>347</v>
      </c>
      <c r="F8304">
        <f>MOD(D8304,'Peaker Keys'!$B$6)</f>
        <v>17</v>
      </c>
      <c r="G8304" t="str">
        <f>VLOOKUP(E8304,Clustering!$A$6:$B$370,2,FALSE)</f>
        <v>Summer</v>
      </c>
      <c r="H8304">
        <f>IF('Peaker Keys'!$B$29&gt;0,MAX(0,MIN('Peaker Keys'!$B$10,B8304/'Peaker Keys'!$B$29)),0)</f>
        <v>0</v>
      </c>
      <c r="I8304">
        <f>MAX(0,MIN('Peaker Keys'!$B$10,C8304/'Peaker Keys'!$B$30))</f>
        <v>1.0467713102902912E-2</v>
      </c>
      <c r="J8304">
        <f>IF('Peaker Keys'!$B$31=1,H8304,I8304)</f>
        <v>0</v>
      </c>
    </row>
    <row r="8305" spans="1:10" x14ac:dyDescent="0.25">
      <c r="A8305">
        <v>8299</v>
      </c>
      <c r="B8305">
        <v>0</v>
      </c>
      <c r="C8305">
        <v>4832.3</v>
      </c>
      <c r="D8305">
        <f>MOD(A8305-1+'Peaker Keys'!$B$7,'Peaker Keys'!$B$5)</f>
        <v>8322</v>
      </c>
      <c r="E8305">
        <f>INT(D8305/'Peaker Keys'!$B$6)+1</f>
        <v>347</v>
      </c>
      <c r="F8305">
        <f>MOD(D8305,'Peaker Keys'!$B$6)</f>
        <v>18</v>
      </c>
      <c r="G8305" t="str">
        <f>VLOOKUP(E8305,Clustering!$A$6:$B$370,2,FALSE)</f>
        <v>Summer</v>
      </c>
      <c r="H8305">
        <f>IF('Peaker Keys'!$B$29&gt;0,MAX(0,MIN('Peaker Keys'!$B$10,B8305/'Peaker Keys'!$B$29)),0)</f>
        <v>0</v>
      </c>
      <c r="I8305">
        <f>MAX(0,MIN('Peaker Keys'!$B$10,C8305/'Peaker Keys'!$B$30))</f>
        <v>4.0479457448109595E-2</v>
      </c>
      <c r="J8305">
        <f>IF('Peaker Keys'!$B$31=1,H8305,I8305)</f>
        <v>0</v>
      </c>
    </row>
    <row r="8306" spans="1:10" x14ac:dyDescent="0.25">
      <c r="A8306">
        <v>8300</v>
      </c>
      <c r="B8306">
        <v>0</v>
      </c>
      <c r="C8306">
        <v>4228.3</v>
      </c>
      <c r="D8306">
        <f>MOD(A8306-1+'Peaker Keys'!$B$7,'Peaker Keys'!$B$5)</f>
        <v>8323</v>
      </c>
      <c r="E8306">
        <f>INT(D8306/'Peaker Keys'!$B$6)+1</f>
        <v>347</v>
      </c>
      <c r="F8306">
        <f>MOD(D8306,'Peaker Keys'!$B$6)</f>
        <v>19</v>
      </c>
      <c r="G8306" t="str">
        <f>VLOOKUP(E8306,Clustering!$A$6:$B$370,2,FALSE)</f>
        <v>Summer</v>
      </c>
      <c r="H8306">
        <f>IF('Peaker Keys'!$B$29&gt;0,MAX(0,MIN('Peaker Keys'!$B$10,B8306/'Peaker Keys'!$B$29)),0)</f>
        <v>0</v>
      </c>
      <c r="I8306">
        <f>MAX(0,MIN('Peaker Keys'!$B$10,C8306/'Peaker Keys'!$B$30))</f>
        <v>3.5419839399011194E-2</v>
      </c>
      <c r="J8306">
        <f>IF('Peaker Keys'!$B$31=1,H8306,I8306)</f>
        <v>0</v>
      </c>
    </row>
    <row r="8307" spans="1:10" x14ac:dyDescent="0.25">
      <c r="A8307">
        <v>8301</v>
      </c>
      <c r="B8307">
        <v>0</v>
      </c>
      <c r="C8307">
        <v>1940.9</v>
      </c>
      <c r="D8307">
        <f>MOD(A8307-1+'Peaker Keys'!$B$7,'Peaker Keys'!$B$5)</f>
        <v>8324</v>
      </c>
      <c r="E8307">
        <f>INT(D8307/'Peaker Keys'!$B$6)+1</f>
        <v>347</v>
      </c>
      <c r="F8307">
        <f>MOD(D8307,'Peaker Keys'!$B$6)</f>
        <v>20</v>
      </c>
      <c r="G8307" t="str">
        <f>VLOOKUP(E8307,Clustering!$A$6:$B$370,2,FALSE)</f>
        <v>Summer</v>
      </c>
      <c r="H8307">
        <f>IF('Peaker Keys'!$B$29&gt;0,MAX(0,MIN('Peaker Keys'!$B$10,B8307/'Peaker Keys'!$B$29)),0)</f>
        <v>0</v>
      </c>
      <c r="I8307">
        <f>MAX(0,MIN('Peaker Keys'!$B$10,C8307/'Peaker Keys'!$B$30))</f>
        <v>1.6258630250819674E-2</v>
      </c>
      <c r="J8307">
        <f>IF('Peaker Keys'!$B$31=1,H8307,I8307)</f>
        <v>0</v>
      </c>
    </row>
    <row r="8308" spans="1:10" x14ac:dyDescent="0.25">
      <c r="A8308">
        <v>8302</v>
      </c>
      <c r="B8308">
        <v>0</v>
      </c>
      <c r="C8308">
        <v>1723.2</v>
      </c>
      <c r="D8308">
        <f>MOD(A8308-1+'Peaker Keys'!$B$7,'Peaker Keys'!$B$5)</f>
        <v>8325</v>
      </c>
      <c r="E8308">
        <f>INT(D8308/'Peaker Keys'!$B$6)+1</f>
        <v>347</v>
      </c>
      <c r="F8308">
        <f>MOD(D8308,'Peaker Keys'!$B$6)</f>
        <v>21</v>
      </c>
      <c r="G8308" t="str">
        <f>VLOOKUP(E8308,Clustering!$A$6:$B$370,2,FALSE)</f>
        <v>Summer</v>
      </c>
      <c r="H8308">
        <f>IF('Peaker Keys'!$B$29&gt;0,MAX(0,MIN('Peaker Keys'!$B$10,B8308/'Peaker Keys'!$B$29)),0)</f>
        <v>0</v>
      </c>
      <c r="I8308">
        <f>MAX(0,MIN('Peaker Keys'!$B$10,C8308/'Peaker Keys'!$B$30))</f>
        <v>1.4434989771864838E-2</v>
      </c>
      <c r="J8308">
        <f>IF('Peaker Keys'!$B$31=1,H8308,I8308)</f>
        <v>0</v>
      </c>
    </row>
    <row r="8309" spans="1:10" x14ac:dyDescent="0.25">
      <c r="A8309">
        <v>8303</v>
      </c>
      <c r="B8309">
        <v>0</v>
      </c>
      <c r="C8309">
        <v>388.5</v>
      </c>
      <c r="D8309">
        <f>MOD(A8309-1+'Peaker Keys'!$B$7,'Peaker Keys'!$B$5)</f>
        <v>8326</v>
      </c>
      <c r="E8309">
        <f>INT(D8309/'Peaker Keys'!$B$6)+1</f>
        <v>347</v>
      </c>
      <c r="F8309">
        <f>MOD(D8309,'Peaker Keys'!$B$6)</f>
        <v>22</v>
      </c>
      <c r="G8309" t="str">
        <f>VLOOKUP(E8309,Clustering!$A$6:$B$370,2,FALSE)</f>
        <v>Summer</v>
      </c>
      <c r="H8309">
        <f>IF('Peaker Keys'!$B$29&gt;0,MAX(0,MIN('Peaker Keys'!$B$10,B8309/'Peaker Keys'!$B$29)),0)</f>
        <v>0</v>
      </c>
      <c r="I8309">
        <f>MAX(0,MIN('Peaker Keys'!$B$10,C8309/'Peaker Keys'!$B$30))</f>
        <v>3.2544066425078278E-3</v>
      </c>
      <c r="J8309">
        <f>IF('Peaker Keys'!$B$31=1,H8309,I8309)</f>
        <v>0</v>
      </c>
    </row>
    <row r="8310" spans="1:10" x14ac:dyDescent="0.25">
      <c r="A8310">
        <v>8304</v>
      </c>
      <c r="B8310">
        <v>0</v>
      </c>
      <c r="C8310">
        <v>388.5</v>
      </c>
      <c r="D8310">
        <f>MOD(A8310-1+'Peaker Keys'!$B$7,'Peaker Keys'!$B$5)</f>
        <v>8327</v>
      </c>
      <c r="E8310">
        <f>INT(D8310/'Peaker Keys'!$B$6)+1</f>
        <v>347</v>
      </c>
      <c r="F8310">
        <f>MOD(D8310,'Peaker Keys'!$B$6)</f>
        <v>23</v>
      </c>
      <c r="G8310" t="str">
        <f>VLOOKUP(E8310,Clustering!$A$6:$B$370,2,FALSE)</f>
        <v>Summer</v>
      </c>
      <c r="H8310">
        <f>IF('Peaker Keys'!$B$29&gt;0,MAX(0,MIN('Peaker Keys'!$B$10,B8310/'Peaker Keys'!$B$29)),0)</f>
        <v>0</v>
      </c>
      <c r="I8310">
        <f>MAX(0,MIN('Peaker Keys'!$B$10,C8310/'Peaker Keys'!$B$30))</f>
        <v>3.2544066425078278E-3</v>
      </c>
      <c r="J8310">
        <f>IF('Peaker Keys'!$B$31=1,H8310,I8310)</f>
        <v>0</v>
      </c>
    </row>
    <row r="8311" spans="1:10" x14ac:dyDescent="0.25">
      <c r="A8311">
        <v>8305</v>
      </c>
      <c r="B8311">
        <v>0</v>
      </c>
      <c r="C8311">
        <v>324.89999999999998</v>
      </c>
      <c r="D8311">
        <f>MOD(A8311-1+'Peaker Keys'!$B$7,'Peaker Keys'!$B$5)</f>
        <v>8328</v>
      </c>
      <c r="E8311">
        <f>INT(D8311/'Peaker Keys'!$B$6)+1</f>
        <v>348</v>
      </c>
      <c r="F8311">
        <f>MOD(D8311,'Peaker Keys'!$B$6)</f>
        <v>0</v>
      </c>
      <c r="G8311" t="str">
        <f>VLOOKUP(E8311,Clustering!$A$6:$B$370,2,FALSE)</f>
        <v>Fall</v>
      </c>
      <c r="H8311">
        <f>IF('Peaker Keys'!$B$29&gt;0,MAX(0,MIN('Peaker Keys'!$B$10,B8311/'Peaker Keys'!$B$29)),0)</f>
        <v>0</v>
      </c>
      <c r="I8311">
        <f>MAX(0,MIN('Peaker Keys'!$B$10,C8311/'Peaker Keys'!$B$30))</f>
        <v>2.7216389141590559E-3</v>
      </c>
      <c r="J8311">
        <f>IF('Peaker Keys'!$B$31=1,H8311,I8311)</f>
        <v>0</v>
      </c>
    </row>
    <row r="8312" spans="1:10" x14ac:dyDescent="0.25">
      <c r="A8312">
        <v>8306</v>
      </c>
      <c r="B8312">
        <v>0</v>
      </c>
      <c r="C8312">
        <v>324.89999999999998</v>
      </c>
      <c r="D8312">
        <f>MOD(A8312-1+'Peaker Keys'!$B$7,'Peaker Keys'!$B$5)</f>
        <v>8329</v>
      </c>
      <c r="E8312">
        <f>INT(D8312/'Peaker Keys'!$B$6)+1</f>
        <v>348</v>
      </c>
      <c r="F8312">
        <f>MOD(D8312,'Peaker Keys'!$B$6)</f>
        <v>1</v>
      </c>
      <c r="G8312" t="str">
        <f>VLOOKUP(E8312,Clustering!$A$6:$B$370,2,FALSE)</f>
        <v>Fall</v>
      </c>
      <c r="H8312">
        <f>IF('Peaker Keys'!$B$29&gt;0,MAX(0,MIN('Peaker Keys'!$B$10,B8312/'Peaker Keys'!$B$29)),0)</f>
        <v>0</v>
      </c>
      <c r="I8312">
        <f>MAX(0,MIN('Peaker Keys'!$B$10,C8312/'Peaker Keys'!$B$30))</f>
        <v>2.7216389141590559E-3</v>
      </c>
      <c r="J8312">
        <f>IF('Peaker Keys'!$B$31=1,H8312,I8312)</f>
        <v>0</v>
      </c>
    </row>
    <row r="8313" spans="1:10" x14ac:dyDescent="0.25">
      <c r="A8313">
        <v>8307</v>
      </c>
      <c r="B8313">
        <v>0</v>
      </c>
      <c r="C8313">
        <v>324.89999999999998</v>
      </c>
      <c r="D8313">
        <f>MOD(A8313-1+'Peaker Keys'!$B$7,'Peaker Keys'!$B$5)</f>
        <v>8330</v>
      </c>
      <c r="E8313">
        <f>INT(D8313/'Peaker Keys'!$B$6)+1</f>
        <v>348</v>
      </c>
      <c r="F8313">
        <f>MOD(D8313,'Peaker Keys'!$B$6)</f>
        <v>2</v>
      </c>
      <c r="G8313" t="str">
        <f>VLOOKUP(E8313,Clustering!$A$6:$B$370,2,FALSE)</f>
        <v>Fall</v>
      </c>
      <c r="H8313">
        <f>IF('Peaker Keys'!$B$29&gt;0,MAX(0,MIN('Peaker Keys'!$B$10,B8313/'Peaker Keys'!$B$29)),0)</f>
        <v>0</v>
      </c>
      <c r="I8313">
        <f>MAX(0,MIN('Peaker Keys'!$B$10,C8313/'Peaker Keys'!$B$30))</f>
        <v>2.7216389141590559E-3</v>
      </c>
      <c r="J8313">
        <f>IF('Peaker Keys'!$B$31=1,H8313,I8313)</f>
        <v>0</v>
      </c>
    </row>
    <row r="8314" spans="1:10" x14ac:dyDescent="0.25">
      <c r="A8314">
        <v>8308</v>
      </c>
      <c r="B8314">
        <v>0</v>
      </c>
      <c r="C8314">
        <v>324.89999999999998</v>
      </c>
      <c r="D8314">
        <f>MOD(A8314-1+'Peaker Keys'!$B$7,'Peaker Keys'!$B$5)</f>
        <v>8331</v>
      </c>
      <c r="E8314">
        <f>INT(D8314/'Peaker Keys'!$B$6)+1</f>
        <v>348</v>
      </c>
      <c r="F8314">
        <f>MOD(D8314,'Peaker Keys'!$B$6)</f>
        <v>3</v>
      </c>
      <c r="G8314" t="str">
        <f>VLOOKUP(E8314,Clustering!$A$6:$B$370,2,FALSE)</f>
        <v>Fall</v>
      </c>
      <c r="H8314">
        <f>IF('Peaker Keys'!$B$29&gt;0,MAX(0,MIN('Peaker Keys'!$B$10,B8314/'Peaker Keys'!$B$29)),0)</f>
        <v>0</v>
      </c>
      <c r="I8314">
        <f>MAX(0,MIN('Peaker Keys'!$B$10,C8314/'Peaker Keys'!$B$30))</f>
        <v>2.7216389141590559E-3</v>
      </c>
      <c r="J8314">
        <f>IF('Peaker Keys'!$B$31=1,H8314,I8314)</f>
        <v>0</v>
      </c>
    </row>
    <row r="8315" spans="1:10" x14ac:dyDescent="0.25">
      <c r="A8315">
        <v>8309</v>
      </c>
      <c r="B8315">
        <v>0</v>
      </c>
      <c r="C8315">
        <v>324.89999999999998</v>
      </c>
      <c r="D8315">
        <f>MOD(A8315-1+'Peaker Keys'!$B$7,'Peaker Keys'!$B$5)</f>
        <v>8332</v>
      </c>
      <c r="E8315">
        <f>INT(D8315/'Peaker Keys'!$B$6)+1</f>
        <v>348</v>
      </c>
      <c r="F8315">
        <f>MOD(D8315,'Peaker Keys'!$B$6)</f>
        <v>4</v>
      </c>
      <c r="G8315" t="str">
        <f>VLOOKUP(E8315,Clustering!$A$6:$B$370,2,FALSE)</f>
        <v>Fall</v>
      </c>
      <c r="H8315">
        <f>IF('Peaker Keys'!$B$29&gt;0,MAX(0,MIN('Peaker Keys'!$B$10,B8315/'Peaker Keys'!$B$29)),0)</f>
        <v>0</v>
      </c>
      <c r="I8315">
        <f>MAX(0,MIN('Peaker Keys'!$B$10,C8315/'Peaker Keys'!$B$30))</f>
        <v>2.7216389141590559E-3</v>
      </c>
      <c r="J8315">
        <f>IF('Peaker Keys'!$B$31=1,H8315,I8315)</f>
        <v>0</v>
      </c>
    </row>
    <row r="8316" spans="1:10" x14ac:dyDescent="0.25">
      <c r="A8316">
        <v>8310</v>
      </c>
      <c r="B8316">
        <v>0</v>
      </c>
      <c r="C8316">
        <v>324.89999999999998</v>
      </c>
      <c r="D8316">
        <f>MOD(A8316-1+'Peaker Keys'!$B$7,'Peaker Keys'!$B$5)</f>
        <v>8333</v>
      </c>
      <c r="E8316">
        <f>INT(D8316/'Peaker Keys'!$B$6)+1</f>
        <v>348</v>
      </c>
      <c r="F8316">
        <f>MOD(D8316,'Peaker Keys'!$B$6)</f>
        <v>5</v>
      </c>
      <c r="G8316" t="str">
        <f>VLOOKUP(E8316,Clustering!$A$6:$B$370,2,FALSE)</f>
        <v>Fall</v>
      </c>
      <c r="H8316">
        <f>IF('Peaker Keys'!$B$29&gt;0,MAX(0,MIN('Peaker Keys'!$B$10,B8316/'Peaker Keys'!$B$29)),0)</f>
        <v>0</v>
      </c>
      <c r="I8316">
        <f>MAX(0,MIN('Peaker Keys'!$B$10,C8316/'Peaker Keys'!$B$30))</f>
        <v>2.7216389141590559E-3</v>
      </c>
      <c r="J8316">
        <f>IF('Peaker Keys'!$B$31=1,H8316,I8316)</f>
        <v>0</v>
      </c>
    </row>
    <row r="8317" spans="1:10" x14ac:dyDescent="0.25">
      <c r="A8317">
        <v>8311</v>
      </c>
      <c r="B8317">
        <v>0</v>
      </c>
      <c r="C8317">
        <v>324.89999999999998</v>
      </c>
      <c r="D8317">
        <f>MOD(A8317-1+'Peaker Keys'!$B$7,'Peaker Keys'!$B$5)</f>
        <v>8334</v>
      </c>
      <c r="E8317">
        <f>INT(D8317/'Peaker Keys'!$B$6)+1</f>
        <v>348</v>
      </c>
      <c r="F8317">
        <f>MOD(D8317,'Peaker Keys'!$B$6)</f>
        <v>6</v>
      </c>
      <c r="G8317" t="str">
        <f>VLOOKUP(E8317,Clustering!$A$6:$B$370,2,FALSE)</f>
        <v>Fall</v>
      </c>
      <c r="H8317">
        <f>IF('Peaker Keys'!$B$29&gt;0,MAX(0,MIN('Peaker Keys'!$B$10,B8317/'Peaker Keys'!$B$29)),0)</f>
        <v>0</v>
      </c>
      <c r="I8317">
        <f>MAX(0,MIN('Peaker Keys'!$B$10,C8317/'Peaker Keys'!$B$30))</f>
        <v>2.7216389141590559E-3</v>
      </c>
      <c r="J8317">
        <f>IF('Peaker Keys'!$B$31=1,H8317,I8317)</f>
        <v>0</v>
      </c>
    </row>
    <row r="8318" spans="1:10" x14ac:dyDescent="0.25">
      <c r="A8318">
        <v>8312</v>
      </c>
      <c r="B8318">
        <v>0</v>
      </c>
      <c r="C8318">
        <v>1280.5999999999999</v>
      </c>
      <c r="D8318">
        <f>MOD(A8318-1+'Peaker Keys'!$B$7,'Peaker Keys'!$B$5)</f>
        <v>8335</v>
      </c>
      <c r="E8318">
        <f>INT(D8318/'Peaker Keys'!$B$6)+1</f>
        <v>348</v>
      </c>
      <c r="F8318">
        <f>MOD(D8318,'Peaker Keys'!$B$6)</f>
        <v>7</v>
      </c>
      <c r="G8318" t="str">
        <f>VLOOKUP(E8318,Clustering!$A$6:$B$370,2,FALSE)</f>
        <v>Fall</v>
      </c>
      <c r="H8318">
        <f>IF('Peaker Keys'!$B$29&gt;0,MAX(0,MIN('Peaker Keys'!$B$10,B8318/'Peaker Keys'!$B$29)),0)</f>
        <v>0</v>
      </c>
      <c r="I8318">
        <f>MAX(0,MIN('Peaker Keys'!$B$10,C8318/'Peaker Keys'!$B$30))</f>
        <v>1.0727395486217565E-2</v>
      </c>
      <c r="J8318">
        <f>IF('Peaker Keys'!$B$31=1,H8318,I8318)</f>
        <v>0</v>
      </c>
    </row>
    <row r="8319" spans="1:10" x14ac:dyDescent="0.25">
      <c r="A8319">
        <v>8313</v>
      </c>
      <c r="B8319">
        <v>0</v>
      </c>
      <c r="C8319">
        <v>441.8</v>
      </c>
      <c r="D8319">
        <f>MOD(A8319-1+'Peaker Keys'!$B$7,'Peaker Keys'!$B$5)</f>
        <v>8336</v>
      </c>
      <c r="E8319">
        <f>INT(D8319/'Peaker Keys'!$B$6)+1</f>
        <v>348</v>
      </c>
      <c r="F8319">
        <f>MOD(D8319,'Peaker Keys'!$B$6)</f>
        <v>8</v>
      </c>
      <c r="G8319" t="str">
        <f>VLOOKUP(E8319,Clustering!$A$6:$B$370,2,FALSE)</f>
        <v>Fall</v>
      </c>
      <c r="H8319">
        <f>IF('Peaker Keys'!$B$29&gt;0,MAX(0,MIN('Peaker Keys'!$B$10,B8319/'Peaker Keys'!$B$29)),0)</f>
        <v>0</v>
      </c>
      <c r="I8319">
        <f>MAX(0,MIN('Peaker Keys'!$B$10,C8319/'Peaker Keys'!$B$30))</f>
        <v>3.7008928047875377E-3</v>
      </c>
      <c r="J8319">
        <f>IF('Peaker Keys'!$B$31=1,H8319,I8319)</f>
        <v>0</v>
      </c>
    </row>
    <row r="8320" spans="1:10" x14ac:dyDescent="0.25">
      <c r="A8320">
        <v>8314</v>
      </c>
      <c r="B8320">
        <v>0</v>
      </c>
      <c r="C8320">
        <v>324.89999999999998</v>
      </c>
      <c r="D8320">
        <f>MOD(A8320-1+'Peaker Keys'!$B$7,'Peaker Keys'!$B$5)</f>
        <v>8337</v>
      </c>
      <c r="E8320">
        <f>INT(D8320/'Peaker Keys'!$B$6)+1</f>
        <v>348</v>
      </c>
      <c r="F8320">
        <f>MOD(D8320,'Peaker Keys'!$B$6)</f>
        <v>9</v>
      </c>
      <c r="G8320" t="str">
        <f>VLOOKUP(E8320,Clustering!$A$6:$B$370,2,FALSE)</f>
        <v>Fall</v>
      </c>
      <c r="H8320">
        <f>IF('Peaker Keys'!$B$29&gt;0,MAX(0,MIN('Peaker Keys'!$B$10,B8320/'Peaker Keys'!$B$29)),0)</f>
        <v>0</v>
      </c>
      <c r="I8320">
        <f>MAX(0,MIN('Peaker Keys'!$B$10,C8320/'Peaker Keys'!$B$30))</f>
        <v>2.7216389141590559E-3</v>
      </c>
      <c r="J8320">
        <f>IF('Peaker Keys'!$B$31=1,H8320,I8320)</f>
        <v>0</v>
      </c>
    </row>
    <row r="8321" spans="1:10" x14ac:dyDescent="0.25">
      <c r="A8321">
        <v>8315</v>
      </c>
      <c r="B8321">
        <v>0</v>
      </c>
      <c r="C8321">
        <v>324.89999999999998</v>
      </c>
      <c r="D8321">
        <f>MOD(A8321-1+'Peaker Keys'!$B$7,'Peaker Keys'!$B$5)</f>
        <v>8338</v>
      </c>
      <c r="E8321">
        <f>INT(D8321/'Peaker Keys'!$B$6)+1</f>
        <v>348</v>
      </c>
      <c r="F8321">
        <f>MOD(D8321,'Peaker Keys'!$B$6)</f>
        <v>10</v>
      </c>
      <c r="G8321" t="str">
        <f>VLOOKUP(E8321,Clustering!$A$6:$B$370,2,FALSE)</f>
        <v>Fall</v>
      </c>
      <c r="H8321">
        <f>IF('Peaker Keys'!$B$29&gt;0,MAX(0,MIN('Peaker Keys'!$B$10,B8321/'Peaker Keys'!$B$29)),0)</f>
        <v>0</v>
      </c>
      <c r="I8321">
        <f>MAX(0,MIN('Peaker Keys'!$B$10,C8321/'Peaker Keys'!$B$30))</f>
        <v>2.7216389141590559E-3</v>
      </c>
      <c r="J8321">
        <f>IF('Peaker Keys'!$B$31=1,H8321,I8321)</f>
        <v>0</v>
      </c>
    </row>
    <row r="8322" spans="1:10" x14ac:dyDescent="0.25">
      <c r="A8322">
        <v>8316</v>
      </c>
      <c r="B8322">
        <v>0</v>
      </c>
      <c r="C8322">
        <v>324.89999999999998</v>
      </c>
      <c r="D8322">
        <f>MOD(A8322-1+'Peaker Keys'!$B$7,'Peaker Keys'!$B$5)</f>
        <v>8339</v>
      </c>
      <c r="E8322">
        <f>INT(D8322/'Peaker Keys'!$B$6)+1</f>
        <v>348</v>
      </c>
      <c r="F8322">
        <f>MOD(D8322,'Peaker Keys'!$B$6)</f>
        <v>11</v>
      </c>
      <c r="G8322" t="str">
        <f>VLOOKUP(E8322,Clustering!$A$6:$B$370,2,FALSE)</f>
        <v>Fall</v>
      </c>
      <c r="H8322">
        <f>IF('Peaker Keys'!$B$29&gt;0,MAX(0,MIN('Peaker Keys'!$B$10,B8322/'Peaker Keys'!$B$29)),0)</f>
        <v>0</v>
      </c>
      <c r="I8322">
        <f>MAX(0,MIN('Peaker Keys'!$B$10,C8322/'Peaker Keys'!$B$30))</f>
        <v>2.7216389141590559E-3</v>
      </c>
      <c r="J8322">
        <f>IF('Peaker Keys'!$B$31=1,H8322,I8322)</f>
        <v>0</v>
      </c>
    </row>
    <row r="8323" spans="1:10" x14ac:dyDescent="0.25">
      <c r="A8323">
        <v>8317</v>
      </c>
      <c r="B8323">
        <v>0</v>
      </c>
      <c r="C8323">
        <v>324.89999999999998</v>
      </c>
      <c r="D8323">
        <f>MOD(A8323-1+'Peaker Keys'!$B$7,'Peaker Keys'!$B$5)</f>
        <v>8340</v>
      </c>
      <c r="E8323">
        <f>INT(D8323/'Peaker Keys'!$B$6)+1</f>
        <v>348</v>
      </c>
      <c r="F8323">
        <f>MOD(D8323,'Peaker Keys'!$B$6)</f>
        <v>12</v>
      </c>
      <c r="G8323" t="str">
        <f>VLOOKUP(E8323,Clustering!$A$6:$B$370,2,FALSE)</f>
        <v>Fall</v>
      </c>
      <c r="H8323">
        <f>IF('Peaker Keys'!$B$29&gt;0,MAX(0,MIN('Peaker Keys'!$B$10,B8323/'Peaker Keys'!$B$29)),0)</f>
        <v>0</v>
      </c>
      <c r="I8323">
        <f>MAX(0,MIN('Peaker Keys'!$B$10,C8323/'Peaker Keys'!$B$30))</f>
        <v>2.7216389141590559E-3</v>
      </c>
      <c r="J8323">
        <f>IF('Peaker Keys'!$B$31=1,H8323,I8323)</f>
        <v>0</v>
      </c>
    </row>
    <row r="8324" spans="1:10" x14ac:dyDescent="0.25">
      <c r="A8324">
        <v>8318</v>
      </c>
      <c r="B8324">
        <v>0</v>
      </c>
      <c r="C8324">
        <v>324.89999999999998</v>
      </c>
      <c r="D8324">
        <f>MOD(A8324-1+'Peaker Keys'!$B$7,'Peaker Keys'!$B$5)</f>
        <v>8341</v>
      </c>
      <c r="E8324">
        <f>INT(D8324/'Peaker Keys'!$B$6)+1</f>
        <v>348</v>
      </c>
      <c r="F8324">
        <f>MOD(D8324,'Peaker Keys'!$B$6)</f>
        <v>13</v>
      </c>
      <c r="G8324" t="str">
        <f>VLOOKUP(E8324,Clustering!$A$6:$B$370,2,FALSE)</f>
        <v>Fall</v>
      </c>
      <c r="H8324">
        <f>IF('Peaker Keys'!$B$29&gt;0,MAX(0,MIN('Peaker Keys'!$B$10,B8324/'Peaker Keys'!$B$29)),0)</f>
        <v>0</v>
      </c>
      <c r="I8324">
        <f>MAX(0,MIN('Peaker Keys'!$B$10,C8324/'Peaker Keys'!$B$30))</f>
        <v>2.7216389141590559E-3</v>
      </c>
      <c r="J8324">
        <f>IF('Peaker Keys'!$B$31=1,H8324,I8324)</f>
        <v>0</v>
      </c>
    </row>
    <row r="8325" spans="1:10" x14ac:dyDescent="0.25">
      <c r="A8325">
        <v>8319</v>
      </c>
      <c r="B8325">
        <v>0</v>
      </c>
      <c r="C8325">
        <v>324.89999999999998</v>
      </c>
      <c r="D8325">
        <f>MOD(A8325-1+'Peaker Keys'!$B$7,'Peaker Keys'!$B$5)</f>
        <v>8342</v>
      </c>
      <c r="E8325">
        <f>INT(D8325/'Peaker Keys'!$B$6)+1</f>
        <v>348</v>
      </c>
      <c r="F8325">
        <f>MOD(D8325,'Peaker Keys'!$B$6)</f>
        <v>14</v>
      </c>
      <c r="G8325" t="str">
        <f>VLOOKUP(E8325,Clustering!$A$6:$B$370,2,FALSE)</f>
        <v>Fall</v>
      </c>
      <c r="H8325">
        <f>IF('Peaker Keys'!$B$29&gt;0,MAX(0,MIN('Peaker Keys'!$B$10,B8325/'Peaker Keys'!$B$29)),0)</f>
        <v>0</v>
      </c>
      <c r="I8325">
        <f>MAX(0,MIN('Peaker Keys'!$B$10,C8325/'Peaker Keys'!$B$30))</f>
        <v>2.7216389141590559E-3</v>
      </c>
      <c r="J8325">
        <f>IF('Peaker Keys'!$B$31=1,H8325,I8325)</f>
        <v>0</v>
      </c>
    </row>
    <row r="8326" spans="1:10" x14ac:dyDescent="0.25">
      <c r="A8326">
        <v>8320</v>
      </c>
      <c r="B8326">
        <v>0</v>
      </c>
      <c r="C8326">
        <v>388.5</v>
      </c>
      <c r="D8326">
        <f>MOD(A8326-1+'Peaker Keys'!$B$7,'Peaker Keys'!$B$5)</f>
        <v>8343</v>
      </c>
      <c r="E8326">
        <f>INT(D8326/'Peaker Keys'!$B$6)+1</f>
        <v>348</v>
      </c>
      <c r="F8326">
        <f>MOD(D8326,'Peaker Keys'!$B$6)</f>
        <v>15</v>
      </c>
      <c r="G8326" t="str">
        <f>VLOOKUP(E8326,Clustering!$A$6:$B$370,2,FALSE)</f>
        <v>Fall</v>
      </c>
      <c r="H8326">
        <f>IF('Peaker Keys'!$B$29&gt;0,MAX(0,MIN('Peaker Keys'!$B$10,B8326/'Peaker Keys'!$B$29)),0)</f>
        <v>0</v>
      </c>
      <c r="I8326">
        <f>MAX(0,MIN('Peaker Keys'!$B$10,C8326/'Peaker Keys'!$B$30))</f>
        <v>3.2544066425078278E-3</v>
      </c>
      <c r="J8326">
        <f>IF('Peaker Keys'!$B$31=1,H8326,I8326)</f>
        <v>0</v>
      </c>
    </row>
    <row r="8327" spans="1:10" x14ac:dyDescent="0.25">
      <c r="A8327">
        <v>8321</v>
      </c>
      <c r="B8327">
        <v>0</v>
      </c>
      <c r="C8327">
        <v>541.5</v>
      </c>
      <c r="D8327">
        <f>MOD(A8327-1+'Peaker Keys'!$B$7,'Peaker Keys'!$B$5)</f>
        <v>8344</v>
      </c>
      <c r="E8327">
        <f>INT(D8327/'Peaker Keys'!$B$6)+1</f>
        <v>348</v>
      </c>
      <c r="F8327">
        <f>MOD(D8327,'Peaker Keys'!$B$6)</f>
        <v>16</v>
      </c>
      <c r="G8327" t="str">
        <f>VLOOKUP(E8327,Clustering!$A$6:$B$370,2,FALSE)</f>
        <v>Fall</v>
      </c>
      <c r="H8327">
        <f>IF('Peaker Keys'!$B$29&gt;0,MAX(0,MIN('Peaker Keys'!$B$10,B8327/'Peaker Keys'!$B$29)),0)</f>
        <v>0</v>
      </c>
      <c r="I8327">
        <f>MAX(0,MIN('Peaker Keys'!$B$10,C8327/'Peaker Keys'!$B$30))</f>
        <v>4.5360648569317602E-3</v>
      </c>
      <c r="J8327">
        <f>IF('Peaker Keys'!$B$31=1,H8327,I8327)</f>
        <v>0</v>
      </c>
    </row>
    <row r="8328" spans="1:10" x14ac:dyDescent="0.25">
      <c r="A8328">
        <v>8322</v>
      </c>
      <c r="B8328">
        <v>0</v>
      </c>
      <c r="C8328">
        <v>541.5</v>
      </c>
      <c r="D8328">
        <f>MOD(A8328-1+'Peaker Keys'!$B$7,'Peaker Keys'!$B$5)</f>
        <v>8345</v>
      </c>
      <c r="E8328">
        <f>INT(D8328/'Peaker Keys'!$B$6)+1</f>
        <v>348</v>
      </c>
      <c r="F8328">
        <f>MOD(D8328,'Peaker Keys'!$B$6)</f>
        <v>17</v>
      </c>
      <c r="G8328" t="str">
        <f>VLOOKUP(E8328,Clustering!$A$6:$B$370,2,FALSE)</f>
        <v>Fall</v>
      </c>
      <c r="H8328">
        <f>IF('Peaker Keys'!$B$29&gt;0,MAX(0,MIN('Peaker Keys'!$B$10,B8328/'Peaker Keys'!$B$29)),0)</f>
        <v>0</v>
      </c>
      <c r="I8328">
        <f>MAX(0,MIN('Peaker Keys'!$B$10,C8328/'Peaker Keys'!$B$30))</f>
        <v>4.5360648569317602E-3</v>
      </c>
      <c r="J8328">
        <f>IF('Peaker Keys'!$B$31=1,H8328,I8328)</f>
        <v>0</v>
      </c>
    </row>
    <row r="8329" spans="1:10" x14ac:dyDescent="0.25">
      <c r="A8329">
        <v>8323</v>
      </c>
      <c r="B8329">
        <v>0</v>
      </c>
      <c r="C8329">
        <v>1170.4000000000001</v>
      </c>
      <c r="D8329">
        <f>MOD(A8329-1+'Peaker Keys'!$B$7,'Peaker Keys'!$B$5)</f>
        <v>8346</v>
      </c>
      <c r="E8329">
        <f>INT(D8329/'Peaker Keys'!$B$6)+1</f>
        <v>348</v>
      </c>
      <c r="F8329">
        <f>MOD(D8329,'Peaker Keys'!$B$6)</f>
        <v>18</v>
      </c>
      <c r="G8329" t="str">
        <f>VLOOKUP(E8329,Clustering!$A$6:$B$370,2,FALSE)</f>
        <v>Fall</v>
      </c>
      <c r="H8329">
        <f>IF('Peaker Keys'!$B$29&gt;0,MAX(0,MIN('Peaker Keys'!$B$10,B8329/'Peaker Keys'!$B$29)),0)</f>
        <v>0</v>
      </c>
      <c r="I8329">
        <f>MAX(0,MIN('Peaker Keys'!$B$10,C8329/'Peaker Keys'!$B$30))</f>
        <v>9.8042664977893487E-3</v>
      </c>
      <c r="J8329">
        <f>IF('Peaker Keys'!$B$31=1,H8329,I8329)</f>
        <v>0</v>
      </c>
    </row>
    <row r="8330" spans="1:10" x14ac:dyDescent="0.25">
      <c r="A8330">
        <v>8324</v>
      </c>
      <c r="B8330">
        <v>0</v>
      </c>
      <c r="C8330">
        <v>1498.6</v>
      </c>
      <c r="D8330">
        <f>MOD(A8330-1+'Peaker Keys'!$B$7,'Peaker Keys'!$B$5)</f>
        <v>8347</v>
      </c>
      <c r="E8330">
        <f>INT(D8330/'Peaker Keys'!$B$6)+1</f>
        <v>348</v>
      </c>
      <c r="F8330">
        <f>MOD(D8330,'Peaker Keys'!$B$6)</f>
        <v>19</v>
      </c>
      <c r="G8330" t="str">
        <f>VLOOKUP(E8330,Clustering!$A$6:$B$370,2,FALSE)</f>
        <v>Fall</v>
      </c>
      <c r="H8330">
        <f>IF('Peaker Keys'!$B$29&gt;0,MAX(0,MIN('Peaker Keys'!$B$10,B8330/'Peaker Keys'!$B$29)),0)</f>
        <v>0</v>
      </c>
      <c r="I8330">
        <f>MAX(0,MIN('Peaker Keys'!$B$10,C8330/'Peaker Keys'!$B$30))</f>
        <v>1.2553549020494803E-2</v>
      </c>
      <c r="J8330">
        <f>IF('Peaker Keys'!$B$31=1,H8330,I8330)</f>
        <v>0</v>
      </c>
    </row>
    <row r="8331" spans="1:10" x14ac:dyDescent="0.25">
      <c r="A8331">
        <v>8325</v>
      </c>
      <c r="B8331">
        <v>0</v>
      </c>
      <c r="C8331">
        <v>869.7</v>
      </c>
      <c r="D8331">
        <f>MOD(A8331-1+'Peaker Keys'!$B$7,'Peaker Keys'!$B$5)</f>
        <v>8348</v>
      </c>
      <c r="E8331">
        <f>INT(D8331/'Peaker Keys'!$B$6)+1</f>
        <v>348</v>
      </c>
      <c r="F8331">
        <f>MOD(D8331,'Peaker Keys'!$B$6)</f>
        <v>20</v>
      </c>
      <c r="G8331" t="str">
        <f>VLOOKUP(E8331,Clustering!$A$6:$B$370,2,FALSE)</f>
        <v>Fall</v>
      </c>
      <c r="H8331">
        <f>IF('Peaker Keys'!$B$29&gt;0,MAX(0,MIN('Peaker Keys'!$B$10,B8331/'Peaker Keys'!$B$29)),0)</f>
        <v>0</v>
      </c>
      <c r="I8331">
        <f>MAX(0,MIN('Peaker Keys'!$B$10,C8331/'Peaker Keys'!$B$30))</f>
        <v>7.2853473796372151E-3</v>
      </c>
      <c r="J8331">
        <f>IF('Peaker Keys'!$B$31=1,H8331,I8331)</f>
        <v>0</v>
      </c>
    </row>
    <row r="8332" spans="1:10" x14ac:dyDescent="0.25">
      <c r="A8332">
        <v>8326</v>
      </c>
      <c r="B8332">
        <v>0</v>
      </c>
      <c r="C8332">
        <v>869.7</v>
      </c>
      <c r="D8332">
        <f>MOD(A8332-1+'Peaker Keys'!$B$7,'Peaker Keys'!$B$5)</f>
        <v>8349</v>
      </c>
      <c r="E8332">
        <f>INT(D8332/'Peaker Keys'!$B$6)+1</f>
        <v>348</v>
      </c>
      <c r="F8332">
        <f>MOD(D8332,'Peaker Keys'!$B$6)</f>
        <v>21</v>
      </c>
      <c r="G8332" t="str">
        <f>VLOOKUP(E8332,Clustering!$A$6:$B$370,2,FALSE)</f>
        <v>Fall</v>
      </c>
      <c r="H8332">
        <f>IF('Peaker Keys'!$B$29&gt;0,MAX(0,MIN('Peaker Keys'!$B$10,B8332/'Peaker Keys'!$B$29)),0)</f>
        <v>0</v>
      </c>
      <c r="I8332">
        <f>MAX(0,MIN('Peaker Keys'!$B$10,C8332/'Peaker Keys'!$B$30))</f>
        <v>7.2853473796372151E-3</v>
      </c>
      <c r="J8332">
        <f>IF('Peaker Keys'!$B$31=1,H8332,I8332)</f>
        <v>0</v>
      </c>
    </row>
    <row r="8333" spans="1:10" x14ac:dyDescent="0.25">
      <c r="A8333">
        <v>8327</v>
      </c>
      <c r="B8333">
        <v>0</v>
      </c>
      <c r="C8333">
        <v>716.8</v>
      </c>
      <c r="D8333">
        <f>MOD(A8333-1+'Peaker Keys'!$B$7,'Peaker Keys'!$B$5)</f>
        <v>8350</v>
      </c>
      <c r="E8333">
        <f>INT(D8333/'Peaker Keys'!$B$6)+1</f>
        <v>348</v>
      </c>
      <c r="F8333">
        <f>MOD(D8333,'Peaker Keys'!$B$6)</f>
        <v>22</v>
      </c>
      <c r="G8333" t="str">
        <f>VLOOKUP(E8333,Clustering!$A$6:$B$370,2,FALSE)</f>
        <v>Fall</v>
      </c>
      <c r="H8333">
        <f>IF('Peaker Keys'!$B$29&gt;0,MAX(0,MIN('Peaker Keys'!$B$10,B8333/'Peaker Keys'!$B$29)),0)</f>
        <v>0</v>
      </c>
      <c r="I8333">
        <f>MAX(0,MIN('Peaker Keys'!$B$10,C8333/'Peaker Keys'!$B$30))</f>
        <v>6.0045268503207492E-3</v>
      </c>
      <c r="J8333">
        <f>IF('Peaker Keys'!$B$31=1,H8333,I8333)</f>
        <v>0</v>
      </c>
    </row>
    <row r="8334" spans="1:10" x14ac:dyDescent="0.25">
      <c r="A8334">
        <v>8328</v>
      </c>
      <c r="B8334">
        <v>0</v>
      </c>
      <c r="C8334">
        <v>716.8</v>
      </c>
      <c r="D8334">
        <f>MOD(A8334-1+'Peaker Keys'!$B$7,'Peaker Keys'!$B$5)</f>
        <v>8351</v>
      </c>
      <c r="E8334">
        <f>INT(D8334/'Peaker Keys'!$B$6)+1</f>
        <v>348</v>
      </c>
      <c r="F8334">
        <f>MOD(D8334,'Peaker Keys'!$B$6)</f>
        <v>23</v>
      </c>
      <c r="G8334" t="str">
        <f>VLOOKUP(E8334,Clustering!$A$6:$B$370,2,FALSE)</f>
        <v>Fall</v>
      </c>
      <c r="H8334">
        <f>IF('Peaker Keys'!$B$29&gt;0,MAX(0,MIN('Peaker Keys'!$B$10,B8334/'Peaker Keys'!$B$29)),0)</f>
        <v>0</v>
      </c>
      <c r="I8334">
        <f>MAX(0,MIN('Peaker Keys'!$B$10,C8334/'Peaker Keys'!$B$30))</f>
        <v>6.0045268503207492E-3</v>
      </c>
      <c r="J8334">
        <f>IF('Peaker Keys'!$B$31=1,H8334,I8334)</f>
        <v>0</v>
      </c>
    </row>
    <row r="8335" spans="1:10" x14ac:dyDescent="0.25">
      <c r="A8335">
        <v>8329</v>
      </c>
      <c r="B8335">
        <v>0</v>
      </c>
      <c r="C8335">
        <v>927.7</v>
      </c>
      <c r="D8335">
        <f>MOD(A8335-1+'Peaker Keys'!$B$7,'Peaker Keys'!$B$5)</f>
        <v>8352</v>
      </c>
      <c r="E8335">
        <f>INT(D8335/'Peaker Keys'!$B$6)+1</f>
        <v>349</v>
      </c>
      <c r="F8335">
        <f>MOD(D8335,'Peaker Keys'!$B$6)</f>
        <v>0</v>
      </c>
      <c r="G8335" t="str">
        <f>VLOOKUP(E8335,Clustering!$A$6:$B$370,2,FALSE)</f>
        <v>Winter Peak</v>
      </c>
      <c r="H8335">
        <f>IF('Peaker Keys'!$B$29&gt;0,MAX(0,MIN('Peaker Keys'!$B$10,B8335/'Peaker Keys'!$B$29)),0)</f>
        <v>0</v>
      </c>
      <c r="I8335">
        <f>MAX(0,MIN('Peaker Keys'!$B$10,C8335/'Peaker Keys'!$B$30))</f>
        <v>7.7712047419678564E-3</v>
      </c>
      <c r="J8335">
        <f>IF('Peaker Keys'!$B$31=1,H8335,I8335)</f>
        <v>0</v>
      </c>
    </row>
    <row r="8336" spans="1:10" x14ac:dyDescent="0.25">
      <c r="A8336">
        <v>8330</v>
      </c>
      <c r="B8336">
        <v>0</v>
      </c>
      <c r="C8336">
        <v>871.9</v>
      </c>
      <c r="D8336">
        <f>MOD(A8336-1+'Peaker Keys'!$B$7,'Peaker Keys'!$B$5)</f>
        <v>8353</v>
      </c>
      <c r="E8336">
        <f>INT(D8336/'Peaker Keys'!$B$6)+1</f>
        <v>349</v>
      </c>
      <c r="F8336">
        <f>MOD(D8336,'Peaker Keys'!$B$6)</f>
        <v>1</v>
      </c>
      <c r="G8336" t="str">
        <f>VLOOKUP(E8336,Clustering!$A$6:$B$370,2,FALSE)</f>
        <v>Winter Peak</v>
      </c>
      <c r="H8336">
        <f>IF('Peaker Keys'!$B$29&gt;0,MAX(0,MIN('Peaker Keys'!$B$10,B8336/'Peaker Keys'!$B$29)),0)</f>
        <v>0</v>
      </c>
      <c r="I8336">
        <f>MAX(0,MIN('Peaker Keys'!$B$10,C8336/'Peaker Keys'!$B$30))</f>
        <v>7.3037764520014802E-3</v>
      </c>
      <c r="J8336">
        <f>IF('Peaker Keys'!$B$31=1,H8336,I8336)</f>
        <v>0</v>
      </c>
    </row>
    <row r="8337" spans="1:10" x14ac:dyDescent="0.25">
      <c r="A8337">
        <v>8331</v>
      </c>
      <c r="B8337">
        <v>0</v>
      </c>
      <c r="C8337">
        <v>792.6</v>
      </c>
      <c r="D8337">
        <f>MOD(A8337-1+'Peaker Keys'!$B$7,'Peaker Keys'!$B$5)</f>
        <v>8354</v>
      </c>
      <c r="E8337">
        <f>INT(D8337/'Peaker Keys'!$B$6)+1</f>
        <v>349</v>
      </c>
      <c r="F8337">
        <f>MOD(D8337,'Peaker Keys'!$B$6)</f>
        <v>2</v>
      </c>
      <c r="G8337" t="str">
        <f>VLOOKUP(E8337,Clustering!$A$6:$B$370,2,FALSE)</f>
        <v>Winter Peak</v>
      </c>
      <c r="H8337">
        <f>IF('Peaker Keys'!$B$29&gt;0,MAX(0,MIN('Peaker Keys'!$B$10,B8337/'Peaker Keys'!$B$29)),0)</f>
        <v>0</v>
      </c>
      <c r="I8337">
        <f>MAX(0,MIN('Peaker Keys'!$B$10,C8337/'Peaker Keys'!$B$30))</f>
        <v>6.6394921617804496E-3</v>
      </c>
      <c r="J8337">
        <f>IF('Peaker Keys'!$B$31=1,H8337,I8337)</f>
        <v>0</v>
      </c>
    </row>
    <row r="8338" spans="1:10" x14ac:dyDescent="0.25">
      <c r="A8338">
        <v>8332</v>
      </c>
      <c r="B8338">
        <v>0</v>
      </c>
      <c r="C8338">
        <v>653.1</v>
      </c>
      <c r="D8338">
        <f>MOD(A8338-1+'Peaker Keys'!$B$7,'Peaker Keys'!$B$5)</f>
        <v>8355</v>
      </c>
      <c r="E8338">
        <f>INT(D8338/'Peaker Keys'!$B$6)+1</f>
        <v>349</v>
      </c>
      <c r="F8338">
        <f>MOD(D8338,'Peaker Keys'!$B$6)</f>
        <v>3</v>
      </c>
      <c r="G8338" t="str">
        <f>VLOOKUP(E8338,Clustering!$A$6:$B$370,2,FALSE)</f>
        <v>Winter Peak</v>
      </c>
      <c r="H8338">
        <f>IF('Peaker Keys'!$B$29&gt;0,MAX(0,MIN('Peaker Keys'!$B$10,B8338/'Peaker Keys'!$B$29)),0)</f>
        <v>0</v>
      </c>
      <c r="I8338">
        <f>MAX(0,MIN('Peaker Keys'!$B$10,C8338/'Peaker Keys'!$B$30))</f>
        <v>5.4709214368645108E-3</v>
      </c>
      <c r="J8338">
        <f>IF('Peaker Keys'!$B$31=1,H8338,I8338)</f>
        <v>0</v>
      </c>
    </row>
    <row r="8339" spans="1:10" x14ac:dyDescent="0.25">
      <c r="A8339">
        <v>8333</v>
      </c>
      <c r="B8339">
        <v>0</v>
      </c>
      <c r="C8339">
        <v>653.1</v>
      </c>
      <c r="D8339">
        <f>MOD(A8339-1+'Peaker Keys'!$B$7,'Peaker Keys'!$B$5)</f>
        <v>8356</v>
      </c>
      <c r="E8339">
        <f>INT(D8339/'Peaker Keys'!$B$6)+1</f>
        <v>349</v>
      </c>
      <c r="F8339">
        <f>MOD(D8339,'Peaker Keys'!$B$6)</f>
        <v>4</v>
      </c>
      <c r="G8339" t="str">
        <f>VLOOKUP(E8339,Clustering!$A$6:$B$370,2,FALSE)</f>
        <v>Winter Peak</v>
      </c>
      <c r="H8339">
        <f>IF('Peaker Keys'!$B$29&gt;0,MAX(0,MIN('Peaker Keys'!$B$10,B8339/'Peaker Keys'!$B$29)),0)</f>
        <v>0</v>
      </c>
      <c r="I8339">
        <f>MAX(0,MIN('Peaker Keys'!$B$10,C8339/'Peaker Keys'!$B$30))</f>
        <v>5.4709214368645108E-3</v>
      </c>
      <c r="J8339">
        <f>IF('Peaker Keys'!$B$31=1,H8339,I8339)</f>
        <v>0</v>
      </c>
    </row>
    <row r="8340" spans="1:10" x14ac:dyDescent="0.25">
      <c r="A8340">
        <v>8334</v>
      </c>
      <c r="B8340">
        <v>0</v>
      </c>
      <c r="C8340">
        <v>653.1</v>
      </c>
      <c r="D8340">
        <f>MOD(A8340-1+'Peaker Keys'!$B$7,'Peaker Keys'!$B$5)</f>
        <v>8357</v>
      </c>
      <c r="E8340">
        <f>INT(D8340/'Peaker Keys'!$B$6)+1</f>
        <v>349</v>
      </c>
      <c r="F8340">
        <f>MOD(D8340,'Peaker Keys'!$B$6)</f>
        <v>5</v>
      </c>
      <c r="G8340" t="str">
        <f>VLOOKUP(E8340,Clustering!$A$6:$B$370,2,FALSE)</f>
        <v>Winter Peak</v>
      </c>
      <c r="H8340">
        <f>IF('Peaker Keys'!$B$29&gt;0,MAX(0,MIN('Peaker Keys'!$B$10,B8340/'Peaker Keys'!$B$29)),0)</f>
        <v>0</v>
      </c>
      <c r="I8340">
        <f>MAX(0,MIN('Peaker Keys'!$B$10,C8340/'Peaker Keys'!$B$30))</f>
        <v>5.4709214368645108E-3</v>
      </c>
      <c r="J8340">
        <f>IF('Peaker Keys'!$B$31=1,H8340,I8340)</f>
        <v>0</v>
      </c>
    </row>
    <row r="8341" spans="1:10" x14ac:dyDescent="0.25">
      <c r="A8341">
        <v>8335</v>
      </c>
      <c r="B8341">
        <v>0</v>
      </c>
      <c r="C8341">
        <v>687.5</v>
      </c>
      <c r="D8341">
        <f>MOD(A8341-1+'Peaker Keys'!$B$7,'Peaker Keys'!$B$5)</f>
        <v>8358</v>
      </c>
      <c r="E8341">
        <f>INT(D8341/'Peaker Keys'!$B$6)+1</f>
        <v>349</v>
      </c>
      <c r="F8341">
        <f>MOD(D8341,'Peaker Keys'!$B$6)</f>
        <v>6</v>
      </c>
      <c r="G8341" t="str">
        <f>VLOOKUP(E8341,Clustering!$A$6:$B$370,2,FALSE)</f>
        <v>Winter Peak</v>
      </c>
      <c r="H8341">
        <f>IF('Peaker Keys'!$B$29&gt;0,MAX(0,MIN('Peaker Keys'!$B$10,B8341/'Peaker Keys'!$B$29)),0)</f>
        <v>0</v>
      </c>
      <c r="I8341">
        <f>MAX(0,MIN('Peaker Keys'!$B$10,C8341/'Peaker Keys'!$B$30))</f>
        <v>5.7590851138330287E-3</v>
      </c>
      <c r="J8341">
        <f>IF('Peaker Keys'!$B$31=1,H8341,I8341)</f>
        <v>0</v>
      </c>
    </row>
    <row r="8342" spans="1:10" x14ac:dyDescent="0.25">
      <c r="A8342">
        <v>8336</v>
      </c>
      <c r="B8342">
        <v>0</v>
      </c>
      <c r="C8342">
        <v>1748.3</v>
      </c>
      <c r="D8342">
        <f>MOD(A8342-1+'Peaker Keys'!$B$7,'Peaker Keys'!$B$5)</f>
        <v>8359</v>
      </c>
      <c r="E8342">
        <f>INT(D8342/'Peaker Keys'!$B$6)+1</f>
        <v>349</v>
      </c>
      <c r="F8342">
        <f>MOD(D8342,'Peaker Keys'!$B$6)</f>
        <v>7</v>
      </c>
      <c r="G8342" t="str">
        <f>VLOOKUP(E8342,Clustering!$A$6:$B$370,2,FALSE)</f>
        <v>Winter Peak</v>
      </c>
      <c r="H8342">
        <f>IF('Peaker Keys'!$B$29&gt;0,MAX(0,MIN('Peaker Keys'!$B$10,B8342/'Peaker Keys'!$B$29)),0)</f>
        <v>0</v>
      </c>
      <c r="I8342">
        <f>MAX(0,MIN('Peaker Keys'!$B$10,C8342/'Peaker Keys'!$B$30))</f>
        <v>1.464524873383896E-2</v>
      </c>
      <c r="J8342">
        <f>IF('Peaker Keys'!$B$31=1,H8342,I8342)</f>
        <v>0</v>
      </c>
    </row>
    <row r="8343" spans="1:10" x14ac:dyDescent="0.25">
      <c r="A8343">
        <v>8337</v>
      </c>
      <c r="B8343">
        <v>0</v>
      </c>
      <c r="C8343">
        <v>1760.8</v>
      </c>
      <c r="D8343">
        <f>MOD(A8343-1+'Peaker Keys'!$B$7,'Peaker Keys'!$B$5)</f>
        <v>8360</v>
      </c>
      <c r="E8343">
        <f>INT(D8343/'Peaker Keys'!$B$6)+1</f>
        <v>349</v>
      </c>
      <c r="F8343">
        <f>MOD(D8343,'Peaker Keys'!$B$6)</f>
        <v>8</v>
      </c>
      <c r="G8343" t="str">
        <f>VLOOKUP(E8343,Clustering!$A$6:$B$370,2,FALSE)</f>
        <v>Winter Peak</v>
      </c>
      <c r="H8343">
        <f>IF('Peaker Keys'!$B$29&gt;0,MAX(0,MIN('Peaker Keys'!$B$10,B8343/'Peaker Keys'!$B$29)),0)</f>
        <v>0</v>
      </c>
      <c r="I8343">
        <f>MAX(0,MIN('Peaker Keys'!$B$10,C8343/'Peaker Keys'!$B$30))</f>
        <v>1.4749959372272286E-2</v>
      </c>
      <c r="J8343">
        <f>IF('Peaker Keys'!$B$31=1,H8343,I8343)</f>
        <v>0</v>
      </c>
    </row>
    <row r="8344" spans="1:10" x14ac:dyDescent="0.25">
      <c r="A8344">
        <v>8338</v>
      </c>
      <c r="B8344">
        <v>0</v>
      </c>
      <c r="C8344">
        <v>871.9</v>
      </c>
      <c r="D8344">
        <f>MOD(A8344-1+'Peaker Keys'!$B$7,'Peaker Keys'!$B$5)</f>
        <v>8361</v>
      </c>
      <c r="E8344">
        <f>INT(D8344/'Peaker Keys'!$B$6)+1</f>
        <v>349</v>
      </c>
      <c r="F8344">
        <f>MOD(D8344,'Peaker Keys'!$B$6)</f>
        <v>9</v>
      </c>
      <c r="G8344" t="str">
        <f>VLOOKUP(E8344,Clustering!$A$6:$B$370,2,FALSE)</f>
        <v>Winter Peak</v>
      </c>
      <c r="H8344">
        <f>IF('Peaker Keys'!$B$29&gt;0,MAX(0,MIN('Peaker Keys'!$B$10,B8344/'Peaker Keys'!$B$29)),0)</f>
        <v>0</v>
      </c>
      <c r="I8344">
        <f>MAX(0,MIN('Peaker Keys'!$B$10,C8344/'Peaker Keys'!$B$30))</f>
        <v>7.3037764520014802E-3</v>
      </c>
      <c r="J8344">
        <f>IF('Peaker Keys'!$B$31=1,H8344,I8344)</f>
        <v>0</v>
      </c>
    </row>
    <row r="8345" spans="1:10" x14ac:dyDescent="0.25">
      <c r="A8345">
        <v>8339</v>
      </c>
      <c r="B8345">
        <v>0</v>
      </c>
      <c r="C8345">
        <v>871.9</v>
      </c>
      <c r="D8345">
        <f>MOD(A8345-1+'Peaker Keys'!$B$7,'Peaker Keys'!$B$5)</f>
        <v>8362</v>
      </c>
      <c r="E8345">
        <f>INT(D8345/'Peaker Keys'!$B$6)+1</f>
        <v>349</v>
      </c>
      <c r="F8345">
        <f>MOD(D8345,'Peaker Keys'!$B$6)</f>
        <v>10</v>
      </c>
      <c r="G8345" t="str">
        <f>VLOOKUP(E8345,Clustering!$A$6:$B$370,2,FALSE)</f>
        <v>Winter Peak</v>
      </c>
      <c r="H8345">
        <f>IF('Peaker Keys'!$B$29&gt;0,MAX(0,MIN('Peaker Keys'!$B$10,B8345/'Peaker Keys'!$B$29)),0)</f>
        <v>0</v>
      </c>
      <c r="I8345">
        <f>MAX(0,MIN('Peaker Keys'!$B$10,C8345/'Peaker Keys'!$B$30))</f>
        <v>7.3037764520014802E-3</v>
      </c>
      <c r="J8345">
        <f>IF('Peaker Keys'!$B$31=1,H8345,I8345)</f>
        <v>0</v>
      </c>
    </row>
    <row r="8346" spans="1:10" x14ac:dyDescent="0.25">
      <c r="A8346">
        <v>8340</v>
      </c>
      <c r="B8346">
        <v>0</v>
      </c>
      <c r="C8346">
        <v>769.6</v>
      </c>
      <c r="D8346">
        <f>MOD(A8346-1+'Peaker Keys'!$B$7,'Peaker Keys'!$B$5)</f>
        <v>8363</v>
      </c>
      <c r="E8346">
        <f>INT(D8346/'Peaker Keys'!$B$6)+1</f>
        <v>349</v>
      </c>
      <c r="F8346">
        <f>MOD(D8346,'Peaker Keys'!$B$6)</f>
        <v>11</v>
      </c>
      <c r="G8346" t="str">
        <f>VLOOKUP(E8346,Clustering!$A$6:$B$370,2,FALSE)</f>
        <v>Winter Peak</v>
      </c>
      <c r="H8346">
        <f>IF('Peaker Keys'!$B$29&gt;0,MAX(0,MIN('Peaker Keys'!$B$10,B8346/'Peaker Keys'!$B$29)),0)</f>
        <v>0</v>
      </c>
      <c r="I8346">
        <f>MAX(0,MIN('Peaker Keys'!$B$10,C8346/'Peaker Keys'!$B$30))</f>
        <v>6.4468245870631258E-3</v>
      </c>
      <c r="J8346">
        <f>IF('Peaker Keys'!$B$31=1,H8346,I8346)</f>
        <v>0</v>
      </c>
    </row>
    <row r="8347" spans="1:10" x14ac:dyDescent="0.25">
      <c r="A8347">
        <v>8341</v>
      </c>
      <c r="B8347">
        <v>0</v>
      </c>
      <c r="C8347">
        <v>653.1</v>
      </c>
      <c r="D8347">
        <f>MOD(A8347-1+'Peaker Keys'!$B$7,'Peaker Keys'!$B$5)</f>
        <v>8364</v>
      </c>
      <c r="E8347">
        <f>INT(D8347/'Peaker Keys'!$B$6)+1</f>
        <v>349</v>
      </c>
      <c r="F8347">
        <f>MOD(D8347,'Peaker Keys'!$B$6)</f>
        <v>12</v>
      </c>
      <c r="G8347" t="str">
        <f>VLOOKUP(E8347,Clustering!$A$6:$B$370,2,FALSE)</f>
        <v>Winter Peak</v>
      </c>
      <c r="H8347">
        <f>IF('Peaker Keys'!$B$29&gt;0,MAX(0,MIN('Peaker Keys'!$B$10,B8347/'Peaker Keys'!$B$29)),0)</f>
        <v>0</v>
      </c>
      <c r="I8347">
        <f>MAX(0,MIN('Peaker Keys'!$B$10,C8347/'Peaker Keys'!$B$30))</f>
        <v>5.4709214368645108E-3</v>
      </c>
      <c r="J8347">
        <f>IF('Peaker Keys'!$B$31=1,H8347,I8347)</f>
        <v>0</v>
      </c>
    </row>
    <row r="8348" spans="1:10" x14ac:dyDescent="0.25">
      <c r="A8348">
        <v>8342</v>
      </c>
      <c r="B8348">
        <v>0</v>
      </c>
      <c r="C8348">
        <v>653.1</v>
      </c>
      <c r="D8348">
        <f>MOD(A8348-1+'Peaker Keys'!$B$7,'Peaker Keys'!$B$5)</f>
        <v>8365</v>
      </c>
      <c r="E8348">
        <f>INT(D8348/'Peaker Keys'!$B$6)+1</f>
        <v>349</v>
      </c>
      <c r="F8348">
        <f>MOD(D8348,'Peaker Keys'!$B$6)</f>
        <v>13</v>
      </c>
      <c r="G8348" t="str">
        <f>VLOOKUP(E8348,Clustering!$A$6:$B$370,2,FALSE)</f>
        <v>Winter Peak</v>
      </c>
      <c r="H8348">
        <f>IF('Peaker Keys'!$B$29&gt;0,MAX(0,MIN('Peaker Keys'!$B$10,B8348/'Peaker Keys'!$B$29)),0)</f>
        <v>0</v>
      </c>
      <c r="I8348">
        <f>MAX(0,MIN('Peaker Keys'!$B$10,C8348/'Peaker Keys'!$B$30))</f>
        <v>5.4709214368645108E-3</v>
      </c>
      <c r="J8348">
        <f>IF('Peaker Keys'!$B$31=1,H8348,I8348)</f>
        <v>0</v>
      </c>
    </row>
    <row r="8349" spans="1:10" x14ac:dyDescent="0.25">
      <c r="A8349">
        <v>8343</v>
      </c>
      <c r="B8349">
        <v>0</v>
      </c>
      <c r="C8349">
        <v>653.1</v>
      </c>
      <c r="D8349">
        <f>MOD(A8349-1+'Peaker Keys'!$B$7,'Peaker Keys'!$B$5)</f>
        <v>8366</v>
      </c>
      <c r="E8349">
        <f>INT(D8349/'Peaker Keys'!$B$6)+1</f>
        <v>349</v>
      </c>
      <c r="F8349">
        <f>MOD(D8349,'Peaker Keys'!$B$6)</f>
        <v>14</v>
      </c>
      <c r="G8349" t="str">
        <f>VLOOKUP(E8349,Clustering!$A$6:$B$370,2,FALSE)</f>
        <v>Winter Peak</v>
      </c>
      <c r="H8349">
        <f>IF('Peaker Keys'!$B$29&gt;0,MAX(0,MIN('Peaker Keys'!$B$10,B8349/'Peaker Keys'!$B$29)),0)</f>
        <v>0</v>
      </c>
      <c r="I8349">
        <f>MAX(0,MIN('Peaker Keys'!$B$10,C8349/'Peaker Keys'!$B$30))</f>
        <v>5.4709214368645108E-3</v>
      </c>
      <c r="J8349">
        <f>IF('Peaker Keys'!$B$31=1,H8349,I8349)</f>
        <v>0</v>
      </c>
    </row>
    <row r="8350" spans="1:10" x14ac:dyDescent="0.25">
      <c r="A8350">
        <v>8344</v>
      </c>
      <c r="B8350">
        <v>0</v>
      </c>
      <c r="C8350">
        <v>856.3</v>
      </c>
      <c r="D8350">
        <f>MOD(A8350-1+'Peaker Keys'!$B$7,'Peaker Keys'!$B$5)</f>
        <v>8367</v>
      </c>
      <c r="E8350">
        <f>INT(D8350/'Peaker Keys'!$B$6)+1</f>
        <v>349</v>
      </c>
      <c r="F8350">
        <f>MOD(D8350,'Peaker Keys'!$B$6)</f>
        <v>15</v>
      </c>
      <c r="G8350" t="str">
        <f>VLOOKUP(E8350,Clustering!$A$6:$B$370,2,FALSE)</f>
        <v>Winter Peak</v>
      </c>
      <c r="H8350">
        <f>IF('Peaker Keys'!$B$29&gt;0,MAX(0,MIN('Peaker Keys'!$B$10,B8350/'Peaker Keys'!$B$29)),0)</f>
        <v>0</v>
      </c>
      <c r="I8350">
        <f>MAX(0,MIN('Peaker Keys'!$B$10,C8350/'Peaker Keys'!$B$30))</f>
        <v>7.1730975752366871E-3</v>
      </c>
      <c r="J8350">
        <f>IF('Peaker Keys'!$B$31=1,H8350,I8350)</f>
        <v>0</v>
      </c>
    </row>
    <row r="8351" spans="1:10" x14ac:dyDescent="0.25">
      <c r="A8351">
        <v>8345</v>
      </c>
      <c r="B8351">
        <v>0</v>
      </c>
      <c r="C8351">
        <v>856.3</v>
      </c>
      <c r="D8351">
        <f>MOD(A8351-1+'Peaker Keys'!$B$7,'Peaker Keys'!$B$5)</f>
        <v>8368</v>
      </c>
      <c r="E8351">
        <f>INT(D8351/'Peaker Keys'!$B$6)+1</f>
        <v>349</v>
      </c>
      <c r="F8351">
        <f>MOD(D8351,'Peaker Keys'!$B$6)</f>
        <v>16</v>
      </c>
      <c r="G8351" t="str">
        <f>VLOOKUP(E8351,Clustering!$A$6:$B$370,2,FALSE)</f>
        <v>Winter Peak</v>
      </c>
      <c r="H8351">
        <f>IF('Peaker Keys'!$B$29&gt;0,MAX(0,MIN('Peaker Keys'!$B$10,B8351/'Peaker Keys'!$B$29)),0)</f>
        <v>0</v>
      </c>
      <c r="I8351">
        <f>MAX(0,MIN('Peaker Keys'!$B$10,C8351/'Peaker Keys'!$B$30))</f>
        <v>7.1730975752366871E-3</v>
      </c>
      <c r="J8351">
        <f>IF('Peaker Keys'!$B$31=1,H8351,I8351)</f>
        <v>0</v>
      </c>
    </row>
    <row r="8352" spans="1:10" x14ac:dyDescent="0.25">
      <c r="A8352">
        <v>8346</v>
      </c>
      <c r="B8352">
        <v>0</v>
      </c>
      <c r="C8352">
        <v>1305.7</v>
      </c>
      <c r="D8352">
        <f>MOD(A8352-1+'Peaker Keys'!$B$7,'Peaker Keys'!$B$5)</f>
        <v>8369</v>
      </c>
      <c r="E8352">
        <f>INT(D8352/'Peaker Keys'!$B$6)+1</f>
        <v>349</v>
      </c>
      <c r="F8352">
        <f>MOD(D8352,'Peaker Keys'!$B$6)</f>
        <v>17</v>
      </c>
      <c r="G8352" t="str">
        <f>VLOOKUP(E8352,Clustering!$A$6:$B$370,2,FALSE)</f>
        <v>Winter Peak</v>
      </c>
      <c r="H8352">
        <f>IF('Peaker Keys'!$B$29&gt;0,MAX(0,MIN('Peaker Keys'!$B$10,B8352/'Peaker Keys'!$B$29)),0)</f>
        <v>0</v>
      </c>
      <c r="I8352">
        <f>MAX(0,MIN('Peaker Keys'!$B$10,C8352/'Peaker Keys'!$B$30))</f>
        <v>1.0937654448191688E-2</v>
      </c>
      <c r="J8352">
        <f>IF('Peaker Keys'!$B$31=1,H8352,I8352)</f>
        <v>0</v>
      </c>
    </row>
    <row r="8353" spans="1:10" x14ac:dyDescent="0.25">
      <c r="A8353">
        <v>8347</v>
      </c>
      <c r="B8353">
        <v>0</v>
      </c>
      <c r="C8353">
        <v>3574.8</v>
      </c>
      <c r="D8353">
        <f>MOD(A8353-1+'Peaker Keys'!$B$7,'Peaker Keys'!$B$5)</f>
        <v>8370</v>
      </c>
      <c r="E8353">
        <f>INT(D8353/'Peaker Keys'!$B$6)+1</f>
        <v>349</v>
      </c>
      <c r="F8353">
        <f>MOD(D8353,'Peaker Keys'!$B$6)</f>
        <v>18</v>
      </c>
      <c r="G8353" t="str">
        <f>VLOOKUP(E8353,Clustering!$A$6:$B$370,2,FALSE)</f>
        <v>Winter Peak</v>
      </c>
      <c r="H8353">
        <f>IF('Peaker Keys'!$B$29&gt;0,MAX(0,MIN('Peaker Keys'!$B$10,B8353/'Peaker Keys'!$B$29)),0)</f>
        <v>0</v>
      </c>
      <c r="I8353">
        <f>MAX(0,MIN('Peaker Keys'!$B$10,C8353/'Peaker Keys'!$B$30))</f>
        <v>2.9945567221716818E-2</v>
      </c>
      <c r="J8353">
        <f>IF('Peaker Keys'!$B$31=1,H8353,I8353)</f>
        <v>0</v>
      </c>
    </row>
    <row r="8354" spans="1:10" x14ac:dyDescent="0.25">
      <c r="A8354">
        <v>8348</v>
      </c>
      <c r="B8354">
        <v>0</v>
      </c>
      <c r="C8354">
        <v>3574.8</v>
      </c>
      <c r="D8354">
        <f>MOD(A8354-1+'Peaker Keys'!$B$7,'Peaker Keys'!$B$5)</f>
        <v>8371</v>
      </c>
      <c r="E8354">
        <f>INT(D8354/'Peaker Keys'!$B$6)+1</f>
        <v>349</v>
      </c>
      <c r="F8354">
        <f>MOD(D8354,'Peaker Keys'!$B$6)</f>
        <v>19</v>
      </c>
      <c r="G8354" t="str">
        <f>VLOOKUP(E8354,Clustering!$A$6:$B$370,2,FALSE)</f>
        <v>Winter Peak</v>
      </c>
      <c r="H8354">
        <f>IF('Peaker Keys'!$B$29&gt;0,MAX(0,MIN('Peaker Keys'!$B$10,B8354/'Peaker Keys'!$B$29)),0)</f>
        <v>0</v>
      </c>
      <c r="I8354">
        <f>MAX(0,MIN('Peaker Keys'!$B$10,C8354/'Peaker Keys'!$B$30))</f>
        <v>2.9945567221716818E-2</v>
      </c>
      <c r="J8354">
        <f>IF('Peaker Keys'!$B$31=1,H8354,I8354)</f>
        <v>0</v>
      </c>
    </row>
    <row r="8355" spans="1:10" x14ac:dyDescent="0.25">
      <c r="A8355">
        <v>8349</v>
      </c>
      <c r="B8355">
        <v>0</v>
      </c>
      <c r="C8355">
        <v>2649.7</v>
      </c>
      <c r="D8355">
        <f>MOD(A8355-1+'Peaker Keys'!$B$7,'Peaker Keys'!$B$5)</f>
        <v>8372</v>
      </c>
      <c r="E8355">
        <f>INT(D8355/'Peaker Keys'!$B$6)+1</f>
        <v>349</v>
      </c>
      <c r="F8355">
        <f>MOD(D8355,'Peaker Keys'!$B$6)</f>
        <v>20</v>
      </c>
      <c r="G8355" t="str">
        <f>VLOOKUP(E8355,Clustering!$A$6:$B$370,2,FALSE)</f>
        <v>Winter Peak</v>
      </c>
      <c r="H8355">
        <f>IF('Peaker Keys'!$B$29&gt;0,MAX(0,MIN('Peaker Keys'!$B$10,B8355/'Peaker Keys'!$B$29)),0)</f>
        <v>0</v>
      </c>
      <c r="I8355">
        <f>MAX(0,MIN('Peaker Keys'!$B$10,C8355/'Peaker Keys'!$B$30))</f>
        <v>2.2196142292543092E-2</v>
      </c>
      <c r="J8355">
        <f>IF('Peaker Keys'!$B$31=1,H8355,I8355)</f>
        <v>0</v>
      </c>
    </row>
    <row r="8356" spans="1:10" x14ac:dyDescent="0.25">
      <c r="A8356">
        <v>8350</v>
      </c>
      <c r="B8356">
        <v>0</v>
      </c>
      <c r="C8356">
        <v>1144.5</v>
      </c>
      <c r="D8356">
        <f>MOD(A8356-1+'Peaker Keys'!$B$7,'Peaker Keys'!$B$5)</f>
        <v>8373</v>
      </c>
      <c r="E8356">
        <f>INT(D8356/'Peaker Keys'!$B$6)+1</f>
        <v>349</v>
      </c>
      <c r="F8356">
        <f>MOD(D8356,'Peaker Keys'!$B$6)</f>
        <v>21</v>
      </c>
      <c r="G8356" t="str">
        <f>VLOOKUP(E8356,Clustering!$A$6:$B$370,2,FALSE)</f>
        <v>Winter Peak</v>
      </c>
      <c r="H8356">
        <f>IF('Peaker Keys'!$B$29&gt;0,MAX(0,MIN('Peaker Keys'!$B$10,B8356/'Peaker Keys'!$B$29)),0)</f>
        <v>0</v>
      </c>
      <c r="I8356">
        <f>MAX(0,MIN('Peaker Keys'!$B$10,C8356/'Peaker Keys'!$B$30))</f>
        <v>9.5873060549554936E-3</v>
      </c>
      <c r="J8356">
        <f>IF('Peaker Keys'!$B$31=1,H8356,I8356)</f>
        <v>0</v>
      </c>
    </row>
    <row r="8357" spans="1:10" x14ac:dyDescent="0.25">
      <c r="A8357">
        <v>8351</v>
      </c>
      <c r="B8357">
        <v>0</v>
      </c>
      <c r="C8357">
        <v>738</v>
      </c>
      <c r="D8357">
        <f>MOD(A8357-1+'Peaker Keys'!$B$7,'Peaker Keys'!$B$5)</f>
        <v>8374</v>
      </c>
      <c r="E8357">
        <f>INT(D8357/'Peaker Keys'!$B$6)+1</f>
        <v>349</v>
      </c>
      <c r="F8357">
        <f>MOD(D8357,'Peaker Keys'!$B$6)</f>
        <v>22</v>
      </c>
      <c r="G8357" t="str">
        <f>VLOOKUP(E8357,Clustering!$A$6:$B$370,2,FALSE)</f>
        <v>Winter Peak</v>
      </c>
      <c r="H8357">
        <f>IF('Peaker Keys'!$B$29&gt;0,MAX(0,MIN('Peaker Keys'!$B$10,B8357/'Peaker Keys'!$B$29)),0)</f>
        <v>0</v>
      </c>
      <c r="I8357">
        <f>MAX(0,MIN('Peaker Keys'!$B$10,C8357/'Peaker Keys'!$B$30))</f>
        <v>6.1821160931036729E-3</v>
      </c>
      <c r="J8357">
        <f>IF('Peaker Keys'!$B$31=1,H8357,I8357)</f>
        <v>0</v>
      </c>
    </row>
    <row r="8358" spans="1:10" x14ac:dyDescent="0.25">
      <c r="A8358">
        <v>8352</v>
      </c>
      <c r="B8358">
        <v>0</v>
      </c>
      <c r="C8358">
        <v>706.2</v>
      </c>
      <c r="D8358">
        <f>MOD(A8358-1+'Peaker Keys'!$B$7,'Peaker Keys'!$B$5)</f>
        <v>8375</v>
      </c>
      <c r="E8358">
        <f>INT(D8358/'Peaker Keys'!$B$6)+1</f>
        <v>349</v>
      </c>
      <c r="F8358">
        <f>MOD(D8358,'Peaker Keys'!$B$6)</f>
        <v>23</v>
      </c>
      <c r="G8358" t="str">
        <f>VLOOKUP(E8358,Clustering!$A$6:$B$370,2,FALSE)</f>
        <v>Winter Peak</v>
      </c>
      <c r="H8358">
        <f>IF('Peaker Keys'!$B$29&gt;0,MAX(0,MIN('Peaker Keys'!$B$10,B8358/'Peaker Keys'!$B$29)),0)</f>
        <v>0</v>
      </c>
      <c r="I8358">
        <f>MAX(0,MIN('Peaker Keys'!$B$10,C8358/'Peaker Keys'!$B$30))</f>
        <v>5.9157322289292878E-3</v>
      </c>
      <c r="J8358">
        <f>IF('Peaker Keys'!$B$31=1,H8358,I8358)</f>
        <v>0</v>
      </c>
    </row>
    <row r="8359" spans="1:10" x14ac:dyDescent="0.25">
      <c r="A8359">
        <v>8353</v>
      </c>
      <c r="B8359">
        <v>0</v>
      </c>
      <c r="C8359">
        <v>706.2</v>
      </c>
      <c r="D8359">
        <f>MOD(A8359-1+'Peaker Keys'!$B$7,'Peaker Keys'!$B$5)</f>
        <v>8376</v>
      </c>
      <c r="E8359">
        <f>INT(D8359/'Peaker Keys'!$B$6)+1</f>
        <v>350</v>
      </c>
      <c r="F8359">
        <f>MOD(D8359,'Peaker Keys'!$B$6)</f>
        <v>0</v>
      </c>
      <c r="G8359" t="str">
        <f>VLOOKUP(E8359,Clustering!$A$6:$B$370,2,FALSE)</f>
        <v>Summer</v>
      </c>
      <c r="H8359">
        <f>IF('Peaker Keys'!$B$29&gt;0,MAX(0,MIN('Peaker Keys'!$B$10,B8359/'Peaker Keys'!$B$29)),0)</f>
        <v>0</v>
      </c>
      <c r="I8359">
        <f>MAX(0,MIN('Peaker Keys'!$B$10,C8359/'Peaker Keys'!$B$30))</f>
        <v>5.9157322289292878E-3</v>
      </c>
      <c r="J8359">
        <f>IF('Peaker Keys'!$B$31=1,H8359,I8359)</f>
        <v>0</v>
      </c>
    </row>
    <row r="8360" spans="1:10" x14ac:dyDescent="0.25">
      <c r="A8360">
        <v>8354</v>
      </c>
      <c r="B8360">
        <v>0</v>
      </c>
      <c r="C8360">
        <v>644.70000000000005</v>
      </c>
      <c r="D8360">
        <f>MOD(A8360-1+'Peaker Keys'!$B$7,'Peaker Keys'!$B$5)</f>
        <v>8377</v>
      </c>
      <c r="E8360">
        <f>INT(D8360/'Peaker Keys'!$B$6)+1</f>
        <v>350</v>
      </c>
      <c r="F8360">
        <f>MOD(D8360,'Peaker Keys'!$B$6)</f>
        <v>1</v>
      </c>
      <c r="G8360" t="str">
        <f>VLOOKUP(E8360,Clustering!$A$6:$B$370,2,FALSE)</f>
        <v>Summer</v>
      </c>
      <c r="H8360">
        <f>IF('Peaker Keys'!$B$29&gt;0,MAX(0,MIN('Peaker Keys'!$B$10,B8360/'Peaker Keys'!$B$29)),0)</f>
        <v>0</v>
      </c>
      <c r="I8360">
        <f>MAX(0,MIN('Peaker Keys'!$B$10,C8360/'Peaker Keys'!$B$30))</f>
        <v>5.4005558878373145E-3</v>
      </c>
      <c r="J8360">
        <f>IF('Peaker Keys'!$B$31=1,H8360,I8360)</f>
        <v>0</v>
      </c>
    </row>
    <row r="8361" spans="1:10" x14ac:dyDescent="0.25">
      <c r="A8361">
        <v>8355</v>
      </c>
      <c r="B8361">
        <v>0</v>
      </c>
      <c r="C8361">
        <v>642.5</v>
      </c>
      <c r="D8361">
        <f>MOD(A8361-1+'Peaker Keys'!$B$7,'Peaker Keys'!$B$5)</f>
        <v>8378</v>
      </c>
      <c r="E8361">
        <f>INT(D8361/'Peaker Keys'!$B$6)+1</f>
        <v>350</v>
      </c>
      <c r="F8361">
        <f>MOD(D8361,'Peaker Keys'!$B$6)</f>
        <v>2</v>
      </c>
      <c r="G8361" t="str">
        <f>VLOOKUP(E8361,Clustering!$A$6:$B$370,2,FALSE)</f>
        <v>Summer</v>
      </c>
      <c r="H8361">
        <f>IF('Peaker Keys'!$B$29&gt;0,MAX(0,MIN('Peaker Keys'!$B$10,B8361/'Peaker Keys'!$B$29)),0)</f>
        <v>0</v>
      </c>
      <c r="I8361">
        <f>MAX(0,MIN('Peaker Keys'!$B$10,C8361/'Peaker Keys'!$B$30))</f>
        <v>5.3821268154730486E-3</v>
      </c>
      <c r="J8361">
        <f>IF('Peaker Keys'!$B$31=1,H8361,I8361)</f>
        <v>0</v>
      </c>
    </row>
    <row r="8362" spans="1:10" x14ac:dyDescent="0.25">
      <c r="A8362">
        <v>8356</v>
      </c>
      <c r="B8362">
        <v>0</v>
      </c>
      <c r="C8362">
        <v>563.20000000000005</v>
      </c>
      <c r="D8362">
        <f>MOD(A8362-1+'Peaker Keys'!$B$7,'Peaker Keys'!$B$5)</f>
        <v>8379</v>
      </c>
      <c r="E8362">
        <f>INT(D8362/'Peaker Keys'!$B$6)+1</f>
        <v>350</v>
      </c>
      <c r="F8362">
        <f>MOD(D8362,'Peaker Keys'!$B$6)</f>
        <v>3</v>
      </c>
      <c r="G8362" t="str">
        <f>VLOOKUP(E8362,Clustering!$A$6:$B$370,2,FALSE)</f>
        <v>Summer</v>
      </c>
      <c r="H8362">
        <f>IF('Peaker Keys'!$B$29&gt;0,MAX(0,MIN('Peaker Keys'!$B$10,B8362/'Peaker Keys'!$B$29)),0)</f>
        <v>0</v>
      </c>
      <c r="I8362">
        <f>MAX(0,MIN('Peaker Keys'!$B$10,C8362/'Peaker Keys'!$B$30))</f>
        <v>4.717842525252018E-3</v>
      </c>
      <c r="J8362">
        <f>IF('Peaker Keys'!$B$31=1,H8362,I8362)</f>
        <v>0</v>
      </c>
    </row>
    <row r="8363" spans="1:10" x14ac:dyDescent="0.25">
      <c r="A8363">
        <v>8357</v>
      </c>
      <c r="B8363">
        <v>0</v>
      </c>
      <c r="C8363">
        <v>423.7</v>
      </c>
      <c r="D8363">
        <f>MOD(A8363-1+'Peaker Keys'!$B$7,'Peaker Keys'!$B$5)</f>
        <v>8380</v>
      </c>
      <c r="E8363">
        <f>INT(D8363/'Peaker Keys'!$B$6)+1</f>
        <v>350</v>
      </c>
      <c r="F8363">
        <f>MOD(D8363,'Peaker Keys'!$B$6)</f>
        <v>4</v>
      </c>
      <c r="G8363" t="str">
        <f>VLOOKUP(E8363,Clustering!$A$6:$B$370,2,FALSE)</f>
        <v>Summer</v>
      </c>
      <c r="H8363">
        <f>IF('Peaker Keys'!$B$29&gt;0,MAX(0,MIN('Peaker Keys'!$B$10,B8363/'Peaker Keys'!$B$29)),0)</f>
        <v>0</v>
      </c>
      <c r="I8363">
        <f>MAX(0,MIN('Peaker Keys'!$B$10,C8363/'Peaker Keys'!$B$30))</f>
        <v>3.5492718003360792E-3</v>
      </c>
      <c r="J8363">
        <f>IF('Peaker Keys'!$B$31=1,H8363,I8363)</f>
        <v>0</v>
      </c>
    </row>
    <row r="8364" spans="1:10" x14ac:dyDescent="0.25">
      <c r="A8364">
        <v>8358</v>
      </c>
      <c r="B8364">
        <v>0</v>
      </c>
      <c r="C8364">
        <v>423.7</v>
      </c>
      <c r="D8364">
        <f>MOD(A8364-1+'Peaker Keys'!$B$7,'Peaker Keys'!$B$5)</f>
        <v>8381</v>
      </c>
      <c r="E8364">
        <f>INT(D8364/'Peaker Keys'!$B$6)+1</f>
        <v>350</v>
      </c>
      <c r="F8364">
        <f>MOD(D8364,'Peaker Keys'!$B$6)</f>
        <v>5</v>
      </c>
      <c r="G8364" t="str">
        <f>VLOOKUP(E8364,Clustering!$A$6:$B$370,2,FALSE)</f>
        <v>Summer</v>
      </c>
      <c r="H8364">
        <f>IF('Peaker Keys'!$B$29&gt;0,MAX(0,MIN('Peaker Keys'!$B$10,B8364/'Peaker Keys'!$B$29)),0)</f>
        <v>0</v>
      </c>
      <c r="I8364">
        <f>MAX(0,MIN('Peaker Keys'!$B$10,C8364/'Peaker Keys'!$B$30))</f>
        <v>3.5492718003360792E-3</v>
      </c>
      <c r="J8364">
        <f>IF('Peaker Keys'!$B$31=1,H8364,I8364)</f>
        <v>0</v>
      </c>
    </row>
    <row r="8365" spans="1:10" x14ac:dyDescent="0.25">
      <c r="A8365">
        <v>8359</v>
      </c>
      <c r="B8365">
        <v>0</v>
      </c>
      <c r="C8365">
        <v>2423.8000000000002</v>
      </c>
      <c r="D8365">
        <f>MOD(A8365-1+'Peaker Keys'!$B$7,'Peaker Keys'!$B$5)</f>
        <v>8382</v>
      </c>
      <c r="E8365">
        <f>INT(D8365/'Peaker Keys'!$B$6)+1</f>
        <v>350</v>
      </c>
      <c r="F8365">
        <f>MOD(D8365,'Peaker Keys'!$B$6)</f>
        <v>6</v>
      </c>
      <c r="G8365" t="str">
        <f>VLOOKUP(E8365,Clustering!$A$6:$B$370,2,FALSE)</f>
        <v>Summer</v>
      </c>
      <c r="H8365">
        <f>IF('Peaker Keys'!$B$29&gt;0,MAX(0,MIN('Peaker Keys'!$B$10,B8365/'Peaker Keys'!$B$29)),0)</f>
        <v>0</v>
      </c>
      <c r="I8365">
        <f>MAX(0,MIN('Peaker Keys'!$B$10,C8365/'Peaker Keys'!$B$30))</f>
        <v>2.0303811634775994E-2</v>
      </c>
      <c r="J8365">
        <f>IF('Peaker Keys'!$B$31=1,H8365,I8365)</f>
        <v>0</v>
      </c>
    </row>
    <row r="8366" spans="1:10" x14ac:dyDescent="0.25">
      <c r="A8366">
        <v>8360</v>
      </c>
      <c r="B8366">
        <v>0</v>
      </c>
      <c r="C8366">
        <v>2677</v>
      </c>
      <c r="D8366">
        <f>MOD(A8366-1+'Peaker Keys'!$B$7,'Peaker Keys'!$B$5)</f>
        <v>8383</v>
      </c>
      <c r="E8366">
        <f>INT(D8366/'Peaker Keys'!$B$6)+1</f>
        <v>350</v>
      </c>
      <c r="F8366">
        <f>MOD(D8366,'Peaker Keys'!$B$6)</f>
        <v>7</v>
      </c>
      <c r="G8366" t="str">
        <f>VLOOKUP(E8366,Clustering!$A$6:$B$370,2,FALSE)</f>
        <v>Summer</v>
      </c>
      <c r="H8366">
        <f>IF('Peaker Keys'!$B$29&gt;0,MAX(0,MIN('Peaker Keys'!$B$10,B8366/'Peaker Keys'!$B$29)),0)</f>
        <v>0</v>
      </c>
      <c r="I8366">
        <f>MAX(0,MIN('Peaker Keys'!$B$10,C8366/'Peaker Keys'!$B$30))</f>
        <v>2.242483032688148E-2</v>
      </c>
      <c r="J8366">
        <f>IF('Peaker Keys'!$B$31=1,H8366,I8366)</f>
        <v>0</v>
      </c>
    </row>
    <row r="8367" spans="1:10" x14ac:dyDescent="0.25">
      <c r="A8367">
        <v>8361</v>
      </c>
      <c r="B8367">
        <v>0</v>
      </c>
      <c r="C8367">
        <v>642.5</v>
      </c>
      <c r="D8367">
        <f>MOD(A8367-1+'Peaker Keys'!$B$7,'Peaker Keys'!$B$5)</f>
        <v>8384</v>
      </c>
      <c r="E8367">
        <f>INT(D8367/'Peaker Keys'!$B$6)+1</f>
        <v>350</v>
      </c>
      <c r="F8367">
        <f>MOD(D8367,'Peaker Keys'!$B$6)</f>
        <v>8</v>
      </c>
      <c r="G8367" t="str">
        <f>VLOOKUP(E8367,Clustering!$A$6:$B$370,2,FALSE)</f>
        <v>Summer</v>
      </c>
      <c r="H8367">
        <f>IF('Peaker Keys'!$B$29&gt;0,MAX(0,MIN('Peaker Keys'!$B$10,B8367/'Peaker Keys'!$B$29)),0)</f>
        <v>0</v>
      </c>
      <c r="I8367">
        <f>MAX(0,MIN('Peaker Keys'!$B$10,C8367/'Peaker Keys'!$B$30))</f>
        <v>5.3821268154730486E-3</v>
      </c>
      <c r="J8367">
        <f>IF('Peaker Keys'!$B$31=1,H8367,I8367)</f>
        <v>0</v>
      </c>
    </row>
    <row r="8368" spans="1:10" x14ac:dyDescent="0.25">
      <c r="A8368">
        <v>8362</v>
      </c>
      <c r="B8368">
        <v>0</v>
      </c>
      <c r="C8368">
        <v>642.5</v>
      </c>
      <c r="D8368">
        <f>MOD(A8368-1+'Peaker Keys'!$B$7,'Peaker Keys'!$B$5)</f>
        <v>8385</v>
      </c>
      <c r="E8368">
        <f>INT(D8368/'Peaker Keys'!$B$6)+1</f>
        <v>350</v>
      </c>
      <c r="F8368">
        <f>MOD(D8368,'Peaker Keys'!$B$6)</f>
        <v>9</v>
      </c>
      <c r="G8368" t="str">
        <f>VLOOKUP(E8368,Clustering!$A$6:$B$370,2,FALSE)</f>
        <v>Summer</v>
      </c>
      <c r="H8368">
        <f>IF('Peaker Keys'!$B$29&gt;0,MAX(0,MIN('Peaker Keys'!$B$10,B8368/'Peaker Keys'!$B$29)),0)</f>
        <v>0</v>
      </c>
      <c r="I8368">
        <f>MAX(0,MIN('Peaker Keys'!$B$10,C8368/'Peaker Keys'!$B$30))</f>
        <v>5.3821268154730486E-3</v>
      </c>
      <c r="J8368">
        <f>IF('Peaker Keys'!$B$31=1,H8368,I8368)</f>
        <v>0</v>
      </c>
    </row>
    <row r="8369" spans="1:10" x14ac:dyDescent="0.25">
      <c r="A8369">
        <v>8363</v>
      </c>
      <c r="B8369">
        <v>0</v>
      </c>
      <c r="C8369">
        <v>423.7</v>
      </c>
      <c r="D8369">
        <f>MOD(A8369-1+'Peaker Keys'!$B$7,'Peaker Keys'!$B$5)</f>
        <v>8386</v>
      </c>
      <c r="E8369">
        <f>INT(D8369/'Peaker Keys'!$B$6)+1</f>
        <v>350</v>
      </c>
      <c r="F8369">
        <f>MOD(D8369,'Peaker Keys'!$B$6)</f>
        <v>10</v>
      </c>
      <c r="G8369" t="str">
        <f>VLOOKUP(E8369,Clustering!$A$6:$B$370,2,FALSE)</f>
        <v>Summer</v>
      </c>
      <c r="H8369">
        <f>IF('Peaker Keys'!$B$29&gt;0,MAX(0,MIN('Peaker Keys'!$B$10,B8369/'Peaker Keys'!$B$29)),0)</f>
        <v>0</v>
      </c>
      <c r="I8369">
        <f>MAX(0,MIN('Peaker Keys'!$B$10,C8369/'Peaker Keys'!$B$30))</f>
        <v>3.5492718003360792E-3</v>
      </c>
      <c r="J8369">
        <f>IF('Peaker Keys'!$B$31=1,H8369,I8369)</f>
        <v>0</v>
      </c>
    </row>
    <row r="8370" spans="1:10" x14ac:dyDescent="0.25">
      <c r="A8370">
        <v>8364</v>
      </c>
      <c r="B8370">
        <v>0</v>
      </c>
      <c r="C8370">
        <v>423.7</v>
      </c>
      <c r="D8370">
        <f>MOD(A8370-1+'Peaker Keys'!$B$7,'Peaker Keys'!$B$5)</f>
        <v>8387</v>
      </c>
      <c r="E8370">
        <f>INT(D8370/'Peaker Keys'!$B$6)+1</f>
        <v>350</v>
      </c>
      <c r="F8370">
        <f>MOD(D8370,'Peaker Keys'!$B$6)</f>
        <v>11</v>
      </c>
      <c r="G8370" t="str">
        <f>VLOOKUP(E8370,Clustering!$A$6:$B$370,2,FALSE)</f>
        <v>Summer</v>
      </c>
      <c r="H8370">
        <f>IF('Peaker Keys'!$B$29&gt;0,MAX(0,MIN('Peaker Keys'!$B$10,B8370/'Peaker Keys'!$B$29)),0)</f>
        <v>0</v>
      </c>
      <c r="I8370">
        <f>MAX(0,MIN('Peaker Keys'!$B$10,C8370/'Peaker Keys'!$B$30))</f>
        <v>3.5492718003360792E-3</v>
      </c>
      <c r="J8370">
        <f>IF('Peaker Keys'!$B$31=1,H8370,I8370)</f>
        <v>0</v>
      </c>
    </row>
    <row r="8371" spans="1:10" x14ac:dyDescent="0.25">
      <c r="A8371">
        <v>8365</v>
      </c>
      <c r="B8371">
        <v>0</v>
      </c>
      <c r="C8371">
        <v>423.7</v>
      </c>
      <c r="D8371">
        <f>MOD(A8371-1+'Peaker Keys'!$B$7,'Peaker Keys'!$B$5)</f>
        <v>8388</v>
      </c>
      <c r="E8371">
        <f>INT(D8371/'Peaker Keys'!$B$6)+1</f>
        <v>350</v>
      </c>
      <c r="F8371">
        <f>MOD(D8371,'Peaker Keys'!$B$6)</f>
        <v>12</v>
      </c>
      <c r="G8371" t="str">
        <f>VLOOKUP(E8371,Clustering!$A$6:$B$370,2,FALSE)</f>
        <v>Summer</v>
      </c>
      <c r="H8371">
        <f>IF('Peaker Keys'!$B$29&gt;0,MAX(0,MIN('Peaker Keys'!$B$10,B8371/'Peaker Keys'!$B$29)),0)</f>
        <v>0</v>
      </c>
      <c r="I8371">
        <f>MAX(0,MIN('Peaker Keys'!$B$10,C8371/'Peaker Keys'!$B$30))</f>
        <v>3.5492718003360792E-3</v>
      </c>
      <c r="J8371">
        <f>IF('Peaker Keys'!$B$31=1,H8371,I8371)</f>
        <v>0</v>
      </c>
    </row>
    <row r="8372" spans="1:10" x14ac:dyDescent="0.25">
      <c r="A8372">
        <v>8366</v>
      </c>
      <c r="B8372">
        <v>0</v>
      </c>
      <c r="C8372">
        <v>423.7</v>
      </c>
      <c r="D8372">
        <f>MOD(A8372-1+'Peaker Keys'!$B$7,'Peaker Keys'!$B$5)</f>
        <v>8389</v>
      </c>
      <c r="E8372">
        <f>INT(D8372/'Peaker Keys'!$B$6)+1</f>
        <v>350</v>
      </c>
      <c r="F8372">
        <f>MOD(D8372,'Peaker Keys'!$B$6)</f>
        <v>13</v>
      </c>
      <c r="G8372" t="str">
        <f>VLOOKUP(E8372,Clustering!$A$6:$B$370,2,FALSE)</f>
        <v>Summer</v>
      </c>
      <c r="H8372">
        <f>IF('Peaker Keys'!$B$29&gt;0,MAX(0,MIN('Peaker Keys'!$B$10,B8372/'Peaker Keys'!$B$29)),0)</f>
        <v>0</v>
      </c>
      <c r="I8372">
        <f>MAX(0,MIN('Peaker Keys'!$B$10,C8372/'Peaker Keys'!$B$30))</f>
        <v>3.5492718003360792E-3</v>
      </c>
      <c r="J8372">
        <f>IF('Peaker Keys'!$B$31=1,H8372,I8372)</f>
        <v>0</v>
      </c>
    </row>
    <row r="8373" spans="1:10" x14ac:dyDescent="0.25">
      <c r="A8373">
        <v>8367</v>
      </c>
      <c r="B8373">
        <v>0</v>
      </c>
      <c r="C8373">
        <v>423.7</v>
      </c>
      <c r="D8373">
        <f>MOD(A8373-1+'Peaker Keys'!$B$7,'Peaker Keys'!$B$5)</f>
        <v>8390</v>
      </c>
      <c r="E8373">
        <f>INT(D8373/'Peaker Keys'!$B$6)+1</f>
        <v>350</v>
      </c>
      <c r="F8373">
        <f>MOD(D8373,'Peaker Keys'!$B$6)</f>
        <v>14</v>
      </c>
      <c r="G8373" t="str">
        <f>VLOOKUP(E8373,Clustering!$A$6:$B$370,2,FALSE)</f>
        <v>Summer</v>
      </c>
      <c r="H8373">
        <f>IF('Peaker Keys'!$B$29&gt;0,MAX(0,MIN('Peaker Keys'!$B$10,B8373/'Peaker Keys'!$B$29)),0)</f>
        <v>0</v>
      </c>
      <c r="I8373">
        <f>MAX(0,MIN('Peaker Keys'!$B$10,C8373/'Peaker Keys'!$B$30))</f>
        <v>3.5492718003360792E-3</v>
      </c>
      <c r="J8373">
        <f>IF('Peaker Keys'!$B$31=1,H8373,I8373)</f>
        <v>0</v>
      </c>
    </row>
    <row r="8374" spans="1:10" x14ac:dyDescent="0.25">
      <c r="A8374">
        <v>8368</v>
      </c>
      <c r="B8374">
        <v>0</v>
      </c>
      <c r="C8374">
        <v>487.3</v>
      </c>
      <c r="D8374">
        <f>MOD(A8374-1+'Peaker Keys'!$B$7,'Peaker Keys'!$B$5)</f>
        <v>8391</v>
      </c>
      <c r="E8374">
        <f>INT(D8374/'Peaker Keys'!$B$6)+1</f>
        <v>350</v>
      </c>
      <c r="F8374">
        <f>MOD(D8374,'Peaker Keys'!$B$6)</f>
        <v>15</v>
      </c>
      <c r="G8374" t="str">
        <f>VLOOKUP(E8374,Clustering!$A$6:$B$370,2,FALSE)</f>
        <v>Summer</v>
      </c>
      <c r="H8374">
        <f>IF('Peaker Keys'!$B$29&gt;0,MAX(0,MIN('Peaker Keys'!$B$10,B8374/'Peaker Keys'!$B$29)),0)</f>
        <v>0</v>
      </c>
      <c r="I8374">
        <f>MAX(0,MIN('Peaker Keys'!$B$10,C8374/'Peaker Keys'!$B$30))</f>
        <v>4.0820395286848511E-3</v>
      </c>
      <c r="J8374">
        <f>IF('Peaker Keys'!$B$31=1,H8374,I8374)</f>
        <v>0</v>
      </c>
    </row>
    <row r="8375" spans="1:10" x14ac:dyDescent="0.25">
      <c r="A8375">
        <v>8369</v>
      </c>
      <c r="B8375">
        <v>0</v>
      </c>
      <c r="C8375">
        <v>487.3</v>
      </c>
      <c r="D8375">
        <f>MOD(A8375-1+'Peaker Keys'!$B$7,'Peaker Keys'!$B$5)</f>
        <v>8392</v>
      </c>
      <c r="E8375">
        <f>INT(D8375/'Peaker Keys'!$B$6)+1</f>
        <v>350</v>
      </c>
      <c r="F8375">
        <f>MOD(D8375,'Peaker Keys'!$B$6)</f>
        <v>16</v>
      </c>
      <c r="G8375" t="str">
        <f>VLOOKUP(E8375,Clustering!$A$6:$B$370,2,FALSE)</f>
        <v>Summer</v>
      </c>
      <c r="H8375">
        <f>IF('Peaker Keys'!$B$29&gt;0,MAX(0,MIN('Peaker Keys'!$B$10,B8375/'Peaker Keys'!$B$29)),0)</f>
        <v>0</v>
      </c>
      <c r="I8375">
        <f>MAX(0,MIN('Peaker Keys'!$B$10,C8375/'Peaker Keys'!$B$30))</f>
        <v>4.0820395286848511E-3</v>
      </c>
      <c r="J8375">
        <f>IF('Peaker Keys'!$B$31=1,H8375,I8375)</f>
        <v>0</v>
      </c>
    </row>
    <row r="8376" spans="1:10" x14ac:dyDescent="0.25">
      <c r="A8376">
        <v>8370</v>
      </c>
      <c r="B8376">
        <v>0</v>
      </c>
      <c r="C8376">
        <v>487.3</v>
      </c>
      <c r="D8376">
        <f>MOD(A8376-1+'Peaker Keys'!$B$7,'Peaker Keys'!$B$5)</f>
        <v>8393</v>
      </c>
      <c r="E8376">
        <f>INT(D8376/'Peaker Keys'!$B$6)+1</f>
        <v>350</v>
      </c>
      <c r="F8376">
        <f>MOD(D8376,'Peaker Keys'!$B$6)</f>
        <v>17</v>
      </c>
      <c r="G8376" t="str">
        <f>VLOOKUP(E8376,Clustering!$A$6:$B$370,2,FALSE)</f>
        <v>Summer</v>
      </c>
      <c r="H8376">
        <f>IF('Peaker Keys'!$B$29&gt;0,MAX(0,MIN('Peaker Keys'!$B$10,B8376/'Peaker Keys'!$B$29)),0)</f>
        <v>0</v>
      </c>
      <c r="I8376">
        <f>MAX(0,MIN('Peaker Keys'!$B$10,C8376/'Peaker Keys'!$B$30))</f>
        <v>4.0820395286848511E-3</v>
      </c>
      <c r="J8376">
        <f>IF('Peaker Keys'!$B$31=1,H8376,I8376)</f>
        <v>0</v>
      </c>
    </row>
    <row r="8377" spans="1:10" x14ac:dyDescent="0.25">
      <c r="A8377">
        <v>8371</v>
      </c>
      <c r="B8377">
        <v>0</v>
      </c>
      <c r="C8377">
        <v>706.2</v>
      </c>
      <c r="D8377">
        <f>MOD(A8377-1+'Peaker Keys'!$B$7,'Peaker Keys'!$B$5)</f>
        <v>8394</v>
      </c>
      <c r="E8377">
        <f>INT(D8377/'Peaker Keys'!$B$6)+1</f>
        <v>350</v>
      </c>
      <c r="F8377">
        <f>MOD(D8377,'Peaker Keys'!$B$6)</f>
        <v>18</v>
      </c>
      <c r="G8377" t="str">
        <f>VLOOKUP(E8377,Clustering!$A$6:$B$370,2,FALSE)</f>
        <v>Summer</v>
      </c>
      <c r="H8377">
        <f>IF('Peaker Keys'!$B$29&gt;0,MAX(0,MIN('Peaker Keys'!$B$10,B8377/'Peaker Keys'!$B$29)),0)</f>
        <v>0</v>
      </c>
      <c r="I8377">
        <f>MAX(0,MIN('Peaker Keys'!$B$10,C8377/'Peaker Keys'!$B$30))</f>
        <v>5.9157322289292878E-3</v>
      </c>
      <c r="J8377">
        <f>IF('Peaker Keys'!$B$31=1,H8377,I8377)</f>
        <v>0</v>
      </c>
    </row>
    <row r="8378" spans="1:10" x14ac:dyDescent="0.25">
      <c r="A8378">
        <v>8372</v>
      </c>
      <c r="B8378">
        <v>0</v>
      </c>
      <c r="C8378">
        <v>706.2</v>
      </c>
      <c r="D8378">
        <f>MOD(A8378-1+'Peaker Keys'!$B$7,'Peaker Keys'!$B$5)</f>
        <v>8395</v>
      </c>
      <c r="E8378">
        <f>INT(D8378/'Peaker Keys'!$B$6)+1</f>
        <v>350</v>
      </c>
      <c r="F8378">
        <f>MOD(D8378,'Peaker Keys'!$B$6)</f>
        <v>19</v>
      </c>
      <c r="G8378" t="str">
        <f>VLOOKUP(E8378,Clustering!$A$6:$B$370,2,FALSE)</f>
        <v>Summer</v>
      </c>
      <c r="H8378">
        <f>IF('Peaker Keys'!$B$29&gt;0,MAX(0,MIN('Peaker Keys'!$B$10,B8378/'Peaker Keys'!$B$29)),0)</f>
        <v>0</v>
      </c>
      <c r="I8378">
        <f>MAX(0,MIN('Peaker Keys'!$B$10,C8378/'Peaker Keys'!$B$30))</f>
        <v>5.9157322289292878E-3</v>
      </c>
      <c r="J8378">
        <f>IF('Peaker Keys'!$B$31=1,H8378,I8378)</f>
        <v>0</v>
      </c>
    </row>
    <row r="8379" spans="1:10" x14ac:dyDescent="0.25">
      <c r="A8379">
        <v>8373</v>
      </c>
      <c r="B8379">
        <v>0</v>
      </c>
      <c r="C8379">
        <v>706.2</v>
      </c>
      <c r="D8379">
        <f>MOD(A8379-1+'Peaker Keys'!$B$7,'Peaker Keys'!$B$5)</f>
        <v>8396</v>
      </c>
      <c r="E8379">
        <f>INT(D8379/'Peaker Keys'!$B$6)+1</f>
        <v>350</v>
      </c>
      <c r="F8379">
        <f>MOD(D8379,'Peaker Keys'!$B$6)</f>
        <v>20</v>
      </c>
      <c r="G8379" t="str">
        <f>VLOOKUP(E8379,Clustering!$A$6:$B$370,2,FALSE)</f>
        <v>Summer</v>
      </c>
      <c r="H8379">
        <f>IF('Peaker Keys'!$B$29&gt;0,MAX(0,MIN('Peaker Keys'!$B$10,B8379/'Peaker Keys'!$B$29)),0)</f>
        <v>0</v>
      </c>
      <c r="I8379">
        <f>MAX(0,MIN('Peaker Keys'!$B$10,C8379/'Peaker Keys'!$B$30))</f>
        <v>5.9157322289292878E-3</v>
      </c>
      <c r="J8379">
        <f>IF('Peaker Keys'!$B$31=1,H8379,I8379)</f>
        <v>0</v>
      </c>
    </row>
    <row r="8380" spans="1:10" x14ac:dyDescent="0.25">
      <c r="A8380">
        <v>8374</v>
      </c>
      <c r="B8380">
        <v>0</v>
      </c>
      <c r="C8380">
        <v>706.2</v>
      </c>
      <c r="D8380">
        <f>MOD(A8380-1+'Peaker Keys'!$B$7,'Peaker Keys'!$B$5)</f>
        <v>8397</v>
      </c>
      <c r="E8380">
        <f>INT(D8380/'Peaker Keys'!$B$6)+1</f>
        <v>350</v>
      </c>
      <c r="F8380">
        <f>MOD(D8380,'Peaker Keys'!$B$6)</f>
        <v>21</v>
      </c>
      <c r="G8380" t="str">
        <f>VLOOKUP(E8380,Clustering!$A$6:$B$370,2,FALSE)</f>
        <v>Summer</v>
      </c>
      <c r="H8380">
        <f>IF('Peaker Keys'!$B$29&gt;0,MAX(0,MIN('Peaker Keys'!$B$10,B8380/'Peaker Keys'!$B$29)),0)</f>
        <v>0</v>
      </c>
      <c r="I8380">
        <f>MAX(0,MIN('Peaker Keys'!$B$10,C8380/'Peaker Keys'!$B$30))</f>
        <v>5.9157322289292878E-3</v>
      </c>
      <c r="J8380">
        <f>IF('Peaker Keys'!$B$31=1,H8380,I8380)</f>
        <v>0</v>
      </c>
    </row>
    <row r="8381" spans="1:10" x14ac:dyDescent="0.25">
      <c r="A8381">
        <v>8375</v>
      </c>
      <c r="B8381">
        <v>0</v>
      </c>
      <c r="C8381">
        <v>706.2</v>
      </c>
      <c r="D8381">
        <f>MOD(A8381-1+'Peaker Keys'!$B$7,'Peaker Keys'!$B$5)</f>
        <v>8398</v>
      </c>
      <c r="E8381">
        <f>INT(D8381/'Peaker Keys'!$B$6)+1</f>
        <v>350</v>
      </c>
      <c r="F8381">
        <f>MOD(D8381,'Peaker Keys'!$B$6)</f>
        <v>22</v>
      </c>
      <c r="G8381" t="str">
        <f>VLOOKUP(E8381,Clustering!$A$6:$B$370,2,FALSE)</f>
        <v>Summer</v>
      </c>
      <c r="H8381">
        <f>IF('Peaker Keys'!$B$29&gt;0,MAX(0,MIN('Peaker Keys'!$B$10,B8381/'Peaker Keys'!$B$29)),0)</f>
        <v>0</v>
      </c>
      <c r="I8381">
        <f>MAX(0,MIN('Peaker Keys'!$B$10,C8381/'Peaker Keys'!$B$30))</f>
        <v>5.9157322289292878E-3</v>
      </c>
      <c r="J8381">
        <f>IF('Peaker Keys'!$B$31=1,H8381,I8381)</f>
        <v>0</v>
      </c>
    </row>
    <row r="8382" spans="1:10" x14ac:dyDescent="0.25">
      <c r="A8382">
        <v>8376</v>
      </c>
      <c r="B8382">
        <v>0</v>
      </c>
      <c r="C8382">
        <v>706.2</v>
      </c>
      <c r="D8382">
        <f>MOD(A8382-1+'Peaker Keys'!$B$7,'Peaker Keys'!$B$5)</f>
        <v>8399</v>
      </c>
      <c r="E8382">
        <f>INT(D8382/'Peaker Keys'!$B$6)+1</f>
        <v>350</v>
      </c>
      <c r="F8382">
        <f>MOD(D8382,'Peaker Keys'!$B$6)</f>
        <v>23</v>
      </c>
      <c r="G8382" t="str">
        <f>VLOOKUP(E8382,Clustering!$A$6:$B$370,2,FALSE)</f>
        <v>Summer</v>
      </c>
      <c r="H8382">
        <f>IF('Peaker Keys'!$B$29&gt;0,MAX(0,MIN('Peaker Keys'!$B$10,B8382/'Peaker Keys'!$B$29)),0)</f>
        <v>0</v>
      </c>
      <c r="I8382">
        <f>MAX(0,MIN('Peaker Keys'!$B$10,C8382/'Peaker Keys'!$B$30))</f>
        <v>5.9157322289292878E-3</v>
      </c>
      <c r="J8382">
        <f>IF('Peaker Keys'!$B$31=1,H8382,I8382)</f>
        <v>0</v>
      </c>
    </row>
    <row r="8383" spans="1:10" x14ac:dyDescent="0.25">
      <c r="A8383">
        <v>8377</v>
      </c>
      <c r="B8383">
        <v>0</v>
      </c>
      <c r="C8383">
        <v>159.1</v>
      </c>
      <c r="D8383">
        <f>MOD(A8383-1+'Peaker Keys'!$B$7,'Peaker Keys'!$B$5)</f>
        <v>8400</v>
      </c>
      <c r="E8383">
        <f>INT(D8383/'Peaker Keys'!$B$6)+1</f>
        <v>351</v>
      </c>
      <c r="F8383">
        <f>MOD(D8383,'Peaker Keys'!$B$6)</f>
        <v>0</v>
      </c>
      <c r="G8383" t="str">
        <f>VLOOKUP(E8383,Clustering!$A$6:$B$370,2,FALSE)</f>
        <v>Summer</v>
      </c>
      <c r="H8383">
        <f>IF('Peaker Keys'!$B$29&gt;0,MAX(0,MIN('Peaker Keys'!$B$10,B8383/'Peaker Keys'!$B$29)),0)</f>
        <v>0</v>
      </c>
      <c r="I8383">
        <f>MAX(0,MIN('Peaker Keys'!$B$10,C8383/'Peaker Keys'!$B$30))</f>
        <v>1.3327570059793962E-3</v>
      </c>
      <c r="J8383">
        <f>IF('Peaker Keys'!$B$31=1,H8383,I8383)</f>
        <v>0</v>
      </c>
    </row>
    <row r="8384" spans="1:10" x14ac:dyDescent="0.25">
      <c r="A8384">
        <v>8378</v>
      </c>
      <c r="B8384">
        <v>0</v>
      </c>
      <c r="C8384">
        <v>127.1</v>
      </c>
      <c r="D8384">
        <f>MOD(A8384-1+'Peaker Keys'!$B$7,'Peaker Keys'!$B$5)</f>
        <v>8401</v>
      </c>
      <c r="E8384">
        <f>INT(D8384/'Peaker Keys'!$B$6)+1</f>
        <v>351</v>
      </c>
      <c r="F8384">
        <f>MOD(D8384,'Peaker Keys'!$B$6)</f>
        <v>1</v>
      </c>
      <c r="G8384" t="str">
        <f>VLOOKUP(E8384,Clustering!$A$6:$B$370,2,FALSE)</f>
        <v>Summer</v>
      </c>
      <c r="H8384">
        <f>IF('Peaker Keys'!$B$29&gt;0,MAX(0,MIN('Peaker Keys'!$B$10,B8384/'Peaker Keys'!$B$29)),0)</f>
        <v>0</v>
      </c>
      <c r="I8384">
        <f>MAX(0,MIN('Peaker Keys'!$B$10,C8384/'Peaker Keys'!$B$30))</f>
        <v>1.0646977715900771E-3</v>
      </c>
      <c r="J8384">
        <f>IF('Peaker Keys'!$B$31=1,H8384,I8384)</f>
        <v>0</v>
      </c>
    </row>
    <row r="8385" spans="1:10" x14ac:dyDescent="0.25">
      <c r="A8385">
        <v>8379</v>
      </c>
      <c r="B8385">
        <v>0</v>
      </c>
      <c r="C8385">
        <v>95.5</v>
      </c>
      <c r="D8385">
        <f>MOD(A8385-1+'Peaker Keys'!$B$7,'Peaker Keys'!$B$5)</f>
        <v>8402</v>
      </c>
      <c r="E8385">
        <f>INT(D8385/'Peaker Keys'!$B$6)+1</f>
        <v>351</v>
      </c>
      <c r="F8385">
        <f>MOD(D8385,'Peaker Keys'!$B$6)</f>
        <v>2</v>
      </c>
      <c r="G8385" t="str">
        <f>VLOOKUP(E8385,Clustering!$A$6:$B$370,2,FALSE)</f>
        <v>Summer</v>
      </c>
      <c r="H8385">
        <f>IF('Peaker Keys'!$B$29&gt;0,MAX(0,MIN('Peaker Keys'!$B$10,B8385/'Peaker Keys'!$B$29)),0)</f>
        <v>0</v>
      </c>
      <c r="I8385">
        <f>MAX(0,MIN('Peaker Keys'!$B$10,C8385/'Peaker Keys'!$B$30))</f>
        <v>7.9998927763062441E-4</v>
      </c>
      <c r="J8385">
        <f>IF('Peaker Keys'!$B$31=1,H8385,I8385)</f>
        <v>0</v>
      </c>
    </row>
    <row r="8386" spans="1:10" x14ac:dyDescent="0.25">
      <c r="A8386">
        <v>8380</v>
      </c>
      <c r="B8386">
        <v>0</v>
      </c>
      <c r="C8386">
        <v>95.5</v>
      </c>
      <c r="D8386">
        <f>MOD(A8386-1+'Peaker Keys'!$B$7,'Peaker Keys'!$B$5)</f>
        <v>8403</v>
      </c>
      <c r="E8386">
        <f>INT(D8386/'Peaker Keys'!$B$6)+1</f>
        <v>351</v>
      </c>
      <c r="F8386">
        <f>MOD(D8386,'Peaker Keys'!$B$6)</f>
        <v>3</v>
      </c>
      <c r="G8386" t="str">
        <f>VLOOKUP(E8386,Clustering!$A$6:$B$370,2,FALSE)</f>
        <v>Summer</v>
      </c>
      <c r="H8386">
        <f>IF('Peaker Keys'!$B$29&gt;0,MAX(0,MIN('Peaker Keys'!$B$10,B8386/'Peaker Keys'!$B$29)),0)</f>
        <v>0</v>
      </c>
      <c r="I8386">
        <f>MAX(0,MIN('Peaker Keys'!$B$10,C8386/'Peaker Keys'!$B$30))</f>
        <v>7.9998927763062441E-4</v>
      </c>
      <c r="J8386">
        <f>IF('Peaker Keys'!$B$31=1,H8386,I8386)</f>
        <v>0</v>
      </c>
    </row>
    <row r="8387" spans="1:10" x14ac:dyDescent="0.25">
      <c r="A8387">
        <v>8381</v>
      </c>
      <c r="B8387">
        <v>0</v>
      </c>
      <c r="C8387">
        <v>95.5</v>
      </c>
      <c r="D8387">
        <f>MOD(A8387-1+'Peaker Keys'!$B$7,'Peaker Keys'!$B$5)</f>
        <v>8404</v>
      </c>
      <c r="E8387">
        <f>INT(D8387/'Peaker Keys'!$B$6)+1</f>
        <v>351</v>
      </c>
      <c r="F8387">
        <f>MOD(D8387,'Peaker Keys'!$B$6)</f>
        <v>4</v>
      </c>
      <c r="G8387" t="str">
        <f>VLOOKUP(E8387,Clustering!$A$6:$B$370,2,FALSE)</f>
        <v>Summer</v>
      </c>
      <c r="H8387">
        <f>IF('Peaker Keys'!$B$29&gt;0,MAX(0,MIN('Peaker Keys'!$B$10,B8387/'Peaker Keys'!$B$29)),0)</f>
        <v>0</v>
      </c>
      <c r="I8387">
        <f>MAX(0,MIN('Peaker Keys'!$B$10,C8387/'Peaker Keys'!$B$30))</f>
        <v>7.9998927763062441E-4</v>
      </c>
      <c r="J8387">
        <f>IF('Peaker Keys'!$B$31=1,H8387,I8387)</f>
        <v>0</v>
      </c>
    </row>
    <row r="8388" spans="1:10" x14ac:dyDescent="0.25">
      <c r="A8388">
        <v>8382</v>
      </c>
      <c r="B8388">
        <v>0</v>
      </c>
      <c r="C8388">
        <v>95.5</v>
      </c>
      <c r="D8388">
        <f>MOD(A8388-1+'Peaker Keys'!$B$7,'Peaker Keys'!$B$5)</f>
        <v>8405</v>
      </c>
      <c r="E8388">
        <f>INT(D8388/'Peaker Keys'!$B$6)+1</f>
        <v>351</v>
      </c>
      <c r="F8388">
        <f>MOD(D8388,'Peaker Keys'!$B$6)</f>
        <v>5</v>
      </c>
      <c r="G8388" t="str">
        <f>VLOOKUP(E8388,Clustering!$A$6:$B$370,2,FALSE)</f>
        <v>Summer</v>
      </c>
      <c r="H8388">
        <f>IF('Peaker Keys'!$B$29&gt;0,MAX(0,MIN('Peaker Keys'!$B$10,B8388/'Peaker Keys'!$B$29)),0)</f>
        <v>0</v>
      </c>
      <c r="I8388">
        <f>MAX(0,MIN('Peaker Keys'!$B$10,C8388/'Peaker Keys'!$B$30))</f>
        <v>7.9998927763062441E-4</v>
      </c>
      <c r="J8388">
        <f>IF('Peaker Keys'!$B$31=1,H8388,I8388)</f>
        <v>0</v>
      </c>
    </row>
    <row r="8389" spans="1:10" x14ac:dyDescent="0.25">
      <c r="A8389">
        <v>8383</v>
      </c>
      <c r="B8389">
        <v>0</v>
      </c>
      <c r="C8389">
        <v>95.5</v>
      </c>
      <c r="D8389">
        <f>MOD(A8389-1+'Peaker Keys'!$B$7,'Peaker Keys'!$B$5)</f>
        <v>8406</v>
      </c>
      <c r="E8389">
        <f>INT(D8389/'Peaker Keys'!$B$6)+1</f>
        <v>351</v>
      </c>
      <c r="F8389">
        <f>MOD(D8389,'Peaker Keys'!$B$6)</f>
        <v>6</v>
      </c>
      <c r="G8389" t="str">
        <f>VLOOKUP(E8389,Clustering!$A$6:$B$370,2,FALSE)</f>
        <v>Summer</v>
      </c>
      <c r="H8389">
        <f>IF('Peaker Keys'!$B$29&gt;0,MAX(0,MIN('Peaker Keys'!$B$10,B8389/'Peaker Keys'!$B$29)),0)</f>
        <v>0</v>
      </c>
      <c r="I8389">
        <f>MAX(0,MIN('Peaker Keys'!$B$10,C8389/'Peaker Keys'!$B$30))</f>
        <v>7.9998927763062441E-4</v>
      </c>
      <c r="J8389">
        <f>IF('Peaker Keys'!$B$31=1,H8389,I8389)</f>
        <v>0</v>
      </c>
    </row>
    <row r="8390" spans="1:10" x14ac:dyDescent="0.25">
      <c r="A8390">
        <v>8384</v>
      </c>
      <c r="B8390">
        <v>0</v>
      </c>
      <c r="C8390">
        <v>95.5</v>
      </c>
      <c r="D8390">
        <f>MOD(A8390-1+'Peaker Keys'!$B$7,'Peaker Keys'!$B$5)</f>
        <v>8407</v>
      </c>
      <c r="E8390">
        <f>INT(D8390/'Peaker Keys'!$B$6)+1</f>
        <v>351</v>
      </c>
      <c r="F8390">
        <f>MOD(D8390,'Peaker Keys'!$B$6)</f>
        <v>7</v>
      </c>
      <c r="G8390" t="str">
        <f>VLOOKUP(E8390,Clustering!$A$6:$B$370,2,FALSE)</f>
        <v>Summer</v>
      </c>
      <c r="H8390">
        <f>IF('Peaker Keys'!$B$29&gt;0,MAX(0,MIN('Peaker Keys'!$B$10,B8390/'Peaker Keys'!$B$29)),0)</f>
        <v>0</v>
      </c>
      <c r="I8390">
        <f>MAX(0,MIN('Peaker Keys'!$B$10,C8390/'Peaker Keys'!$B$30))</f>
        <v>7.9998927763062441E-4</v>
      </c>
      <c r="J8390">
        <f>IF('Peaker Keys'!$B$31=1,H8390,I8390)</f>
        <v>0</v>
      </c>
    </row>
    <row r="8391" spans="1:10" x14ac:dyDescent="0.25">
      <c r="A8391">
        <v>8385</v>
      </c>
      <c r="B8391">
        <v>0</v>
      </c>
      <c r="C8391">
        <v>95.5</v>
      </c>
      <c r="D8391">
        <f>MOD(A8391-1+'Peaker Keys'!$B$7,'Peaker Keys'!$B$5)</f>
        <v>8408</v>
      </c>
      <c r="E8391">
        <f>INT(D8391/'Peaker Keys'!$B$6)+1</f>
        <v>351</v>
      </c>
      <c r="F8391">
        <f>MOD(D8391,'Peaker Keys'!$B$6)</f>
        <v>8</v>
      </c>
      <c r="G8391" t="str">
        <f>VLOOKUP(E8391,Clustering!$A$6:$B$370,2,FALSE)</f>
        <v>Summer</v>
      </c>
      <c r="H8391">
        <f>IF('Peaker Keys'!$B$29&gt;0,MAX(0,MIN('Peaker Keys'!$B$10,B8391/'Peaker Keys'!$B$29)),0)</f>
        <v>0</v>
      </c>
      <c r="I8391">
        <f>MAX(0,MIN('Peaker Keys'!$B$10,C8391/'Peaker Keys'!$B$30))</f>
        <v>7.9998927763062441E-4</v>
      </c>
      <c r="J8391">
        <f>IF('Peaker Keys'!$B$31=1,H8391,I8391)</f>
        <v>0</v>
      </c>
    </row>
    <row r="8392" spans="1:10" x14ac:dyDescent="0.25">
      <c r="A8392">
        <v>8386</v>
      </c>
      <c r="B8392">
        <v>0</v>
      </c>
      <c r="C8392">
        <v>95.5</v>
      </c>
      <c r="D8392">
        <f>MOD(A8392-1+'Peaker Keys'!$B$7,'Peaker Keys'!$B$5)</f>
        <v>8409</v>
      </c>
      <c r="E8392">
        <f>INT(D8392/'Peaker Keys'!$B$6)+1</f>
        <v>351</v>
      </c>
      <c r="F8392">
        <f>MOD(D8392,'Peaker Keys'!$B$6)</f>
        <v>9</v>
      </c>
      <c r="G8392" t="str">
        <f>VLOOKUP(E8392,Clustering!$A$6:$B$370,2,FALSE)</f>
        <v>Summer</v>
      </c>
      <c r="H8392">
        <f>IF('Peaker Keys'!$B$29&gt;0,MAX(0,MIN('Peaker Keys'!$B$10,B8392/'Peaker Keys'!$B$29)),0)</f>
        <v>0</v>
      </c>
      <c r="I8392">
        <f>MAX(0,MIN('Peaker Keys'!$B$10,C8392/'Peaker Keys'!$B$30))</f>
        <v>7.9998927763062441E-4</v>
      </c>
      <c r="J8392">
        <f>IF('Peaker Keys'!$B$31=1,H8392,I8392)</f>
        <v>0</v>
      </c>
    </row>
    <row r="8393" spans="1:10" x14ac:dyDescent="0.25">
      <c r="A8393">
        <v>8387</v>
      </c>
      <c r="B8393">
        <v>0</v>
      </c>
      <c r="C8393">
        <v>95.5</v>
      </c>
      <c r="D8393">
        <f>MOD(A8393-1+'Peaker Keys'!$B$7,'Peaker Keys'!$B$5)</f>
        <v>8410</v>
      </c>
      <c r="E8393">
        <f>INT(D8393/'Peaker Keys'!$B$6)+1</f>
        <v>351</v>
      </c>
      <c r="F8393">
        <f>MOD(D8393,'Peaker Keys'!$B$6)</f>
        <v>10</v>
      </c>
      <c r="G8393" t="str">
        <f>VLOOKUP(E8393,Clustering!$A$6:$B$370,2,FALSE)</f>
        <v>Summer</v>
      </c>
      <c r="H8393">
        <f>IF('Peaker Keys'!$B$29&gt;0,MAX(0,MIN('Peaker Keys'!$B$10,B8393/'Peaker Keys'!$B$29)),0)</f>
        <v>0</v>
      </c>
      <c r="I8393">
        <f>MAX(0,MIN('Peaker Keys'!$B$10,C8393/'Peaker Keys'!$B$30))</f>
        <v>7.9998927763062441E-4</v>
      </c>
      <c r="J8393">
        <f>IF('Peaker Keys'!$B$31=1,H8393,I8393)</f>
        <v>0</v>
      </c>
    </row>
    <row r="8394" spans="1:10" x14ac:dyDescent="0.25">
      <c r="A8394">
        <v>8388</v>
      </c>
      <c r="B8394">
        <v>0</v>
      </c>
      <c r="C8394">
        <v>95.5</v>
      </c>
      <c r="D8394">
        <f>MOD(A8394-1+'Peaker Keys'!$B$7,'Peaker Keys'!$B$5)</f>
        <v>8411</v>
      </c>
      <c r="E8394">
        <f>INT(D8394/'Peaker Keys'!$B$6)+1</f>
        <v>351</v>
      </c>
      <c r="F8394">
        <f>MOD(D8394,'Peaker Keys'!$B$6)</f>
        <v>11</v>
      </c>
      <c r="G8394" t="str">
        <f>VLOOKUP(E8394,Clustering!$A$6:$B$370,2,FALSE)</f>
        <v>Summer</v>
      </c>
      <c r="H8394">
        <f>IF('Peaker Keys'!$B$29&gt;0,MAX(0,MIN('Peaker Keys'!$B$10,B8394/'Peaker Keys'!$B$29)),0)</f>
        <v>0</v>
      </c>
      <c r="I8394">
        <f>MAX(0,MIN('Peaker Keys'!$B$10,C8394/'Peaker Keys'!$B$30))</f>
        <v>7.9998927763062441E-4</v>
      </c>
      <c r="J8394">
        <f>IF('Peaker Keys'!$B$31=1,H8394,I8394)</f>
        <v>0</v>
      </c>
    </row>
    <row r="8395" spans="1:10" x14ac:dyDescent="0.25">
      <c r="A8395">
        <v>8389</v>
      </c>
      <c r="B8395">
        <v>0</v>
      </c>
      <c r="C8395">
        <v>95.5</v>
      </c>
      <c r="D8395">
        <f>MOD(A8395-1+'Peaker Keys'!$B$7,'Peaker Keys'!$B$5)</f>
        <v>8412</v>
      </c>
      <c r="E8395">
        <f>INT(D8395/'Peaker Keys'!$B$6)+1</f>
        <v>351</v>
      </c>
      <c r="F8395">
        <f>MOD(D8395,'Peaker Keys'!$B$6)</f>
        <v>12</v>
      </c>
      <c r="G8395" t="str">
        <f>VLOOKUP(E8395,Clustering!$A$6:$B$370,2,FALSE)</f>
        <v>Summer</v>
      </c>
      <c r="H8395">
        <f>IF('Peaker Keys'!$B$29&gt;0,MAX(0,MIN('Peaker Keys'!$B$10,B8395/'Peaker Keys'!$B$29)),0)</f>
        <v>0</v>
      </c>
      <c r="I8395">
        <f>MAX(0,MIN('Peaker Keys'!$B$10,C8395/'Peaker Keys'!$B$30))</f>
        <v>7.9998927763062441E-4</v>
      </c>
      <c r="J8395">
        <f>IF('Peaker Keys'!$B$31=1,H8395,I8395)</f>
        <v>0</v>
      </c>
    </row>
    <row r="8396" spans="1:10" x14ac:dyDescent="0.25">
      <c r="A8396">
        <v>8390</v>
      </c>
      <c r="B8396">
        <v>0</v>
      </c>
      <c r="C8396">
        <v>95.5</v>
      </c>
      <c r="D8396">
        <f>MOD(A8396-1+'Peaker Keys'!$B$7,'Peaker Keys'!$B$5)</f>
        <v>8413</v>
      </c>
      <c r="E8396">
        <f>INT(D8396/'Peaker Keys'!$B$6)+1</f>
        <v>351</v>
      </c>
      <c r="F8396">
        <f>MOD(D8396,'Peaker Keys'!$B$6)</f>
        <v>13</v>
      </c>
      <c r="G8396" t="str">
        <f>VLOOKUP(E8396,Clustering!$A$6:$B$370,2,FALSE)</f>
        <v>Summer</v>
      </c>
      <c r="H8396">
        <f>IF('Peaker Keys'!$B$29&gt;0,MAX(0,MIN('Peaker Keys'!$B$10,B8396/'Peaker Keys'!$B$29)),0)</f>
        <v>0</v>
      </c>
      <c r="I8396">
        <f>MAX(0,MIN('Peaker Keys'!$B$10,C8396/'Peaker Keys'!$B$30))</f>
        <v>7.9998927763062441E-4</v>
      </c>
      <c r="J8396">
        <f>IF('Peaker Keys'!$B$31=1,H8396,I8396)</f>
        <v>0</v>
      </c>
    </row>
    <row r="8397" spans="1:10" x14ac:dyDescent="0.25">
      <c r="A8397">
        <v>8391</v>
      </c>
      <c r="B8397">
        <v>0</v>
      </c>
      <c r="C8397">
        <v>95.5</v>
      </c>
      <c r="D8397">
        <f>MOD(A8397-1+'Peaker Keys'!$B$7,'Peaker Keys'!$B$5)</f>
        <v>8414</v>
      </c>
      <c r="E8397">
        <f>INT(D8397/'Peaker Keys'!$B$6)+1</f>
        <v>351</v>
      </c>
      <c r="F8397">
        <f>MOD(D8397,'Peaker Keys'!$B$6)</f>
        <v>14</v>
      </c>
      <c r="G8397" t="str">
        <f>VLOOKUP(E8397,Clustering!$A$6:$B$370,2,FALSE)</f>
        <v>Summer</v>
      </c>
      <c r="H8397">
        <f>IF('Peaker Keys'!$B$29&gt;0,MAX(0,MIN('Peaker Keys'!$B$10,B8397/'Peaker Keys'!$B$29)),0)</f>
        <v>0</v>
      </c>
      <c r="I8397">
        <f>MAX(0,MIN('Peaker Keys'!$B$10,C8397/'Peaker Keys'!$B$30))</f>
        <v>7.9998927763062441E-4</v>
      </c>
      <c r="J8397">
        <f>IF('Peaker Keys'!$B$31=1,H8397,I8397)</f>
        <v>0</v>
      </c>
    </row>
    <row r="8398" spans="1:10" x14ac:dyDescent="0.25">
      <c r="A8398">
        <v>8392</v>
      </c>
      <c r="B8398">
        <v>0</v>
      </c>
      <c r="C8398">
        <v>159.1</v>
      </c>
      <c r="D8398">
        <f>MOD(A8398-1+'Peaker Keys'!$B$7,'Peaker Keys'!$B$5)</f>
        <v>8415</v>
      </c>
      <c r="E8398">
        <f>INT(D8398/'Peaker Keys'!$B$6)+1</f>
        <v>351</v>
      </c>
      <c r="F8398">
        <f>MOD(D8398,'Peaker Keys'!$B$6)</f>
        <v>15</v>
      </c>
      <c r="G8398" t="str">
        <f>VLOOKUP(E8398,Clustering!$A$6:$B$370,2,FALSE)</f>
        <v>Summer</v>
      </c>
      <c r="H8398">
        <f>IF('Peaker Keys'!$B$29&gt;0,MAX(0,MIN('Peaker Keys'!$B$10,B8398/'Peaker Keys'!$B$29)),0)</f>
        <v>0</v>
      </c>
      <c r="I8398">
        <f>MAX(0,MIN('Peaker Keys'!$B$10,C8398/'Peaker Keys'!$B$30))</f>
        <v>1.3327570059793962E-3</v>
      </c>
      <c r="J8398">
        <f>IF('Peaker Keys'!$B$31=1,H8398,I8398)</f>
        <v>0</v>
      </c>
    </row>
    <row r="8399" spans="1:10" x14ac:dyDescent="0.25">
      <c r="A8399">
        <v>8393</v>
      </c>
      <c r="B8399">
        <v>0</v>
      </c>
      <c r="C8399">
        <v>159.1</v>
      </c>
      <c r="D8399">
        <f>MOD(A8399-1+'Peaker Keys'!$B$7,'Peaker Keys'!$B$5)</f>
        <v>8416</v>
      </c>
      <c r="E8399">
        <f>INT(D8399/'Peaker Keys'!$B$6)+1</f>
        <v>351</v>
      </c>
      <c r="F8399">
        <f>MOD(D8399,'Peaker Keys'!$B$6)</f>
        <v>16</v>
      </c>
      <c r="G8399" t="str">
        <f>VLOOKUP(E8399,Clustering!$A$6:$B$370,2,FALSE)</f>
        <v>Summer</v>
      </c>
      <c r="H8399">
        <f>IF('Peaker Keys'!$B$29&gt;0,MAX(0,MIN('Peaker Keys'!$B$10,B8399/'Peaker Keys'!$B$29)),0)</f>
        <v>0</v>
      </c>
      <c r="I8399">
        <f>MAX(0,MIN('Peaker Keys'!$B$10,C8399/'Peaker Keys'!$B$30))</f>
        <v>1.3327570059793962E-3</v>
      </c>
      <c r="J8399">
        <f>IF('Peaker Keys'!$B$31=1,H8399,I8399)</f>
        <v>0</v>
      </c>
    </row>
    <row r="8400" spans="1:10" x14ac:dyDescent="0.25">
      <c r="A8400">
        <v>8394</v>
      </c>
      <c r="B8400">
        <v>0</v>
      </c>
      <c r="C8400">
        <v>159.1</v>
      </c>
      <c r="D8400">
        <f>MOD(A8400-1+'Peaker Keys'!$B$7,'Peaker Keys'!$B$5)</f>
        <v>8417</v>
      </c>
      <c r="E8400">
        <f>INT(D8400/'Peaker Keys'!$B$6)+1</f>
        <v>351</v>
      </c>
      <c r="F8400">
        <f>MOD(D8400,'Peaker Keys'!$B$6)</f>
        <v>17</v>
      </c>
      <c r="G8400" t="str">
        <f>VLOOKUP(E8400,Clustering!$A$6:$B$370,2,FALSE)</f>
        <v>Summer</v>
      </c>
      <c r="H8400">
        <f>IF('Peaker Keys'!$B$29&gt;0,MAX(0,MIN('Peaker Keys'!$B$10,B8400/'Peaker Keys'!$B$29)),0)</f>
        <v>0</v>
      </c>
      <c r="I8400">
        <f>MAX(0,MIN('Peaker Keys'!$B$10,C8400/'Peaker Keys'!$B$30))</f>
        <v>1.3327570059793962E-3</v>
      </c>
      <c r="J8400">
        <f>IF('Peaker Keys'!$B$31=1,H8400,I8400)</f>
        <v>0</v>
      </c>
    </row>
    <row r="8401" spans="1:10" x14ac:dyDescent="0.25">
      <c r="A8401">
        <v>8395</v>
      </c>
      <c r="B8401">
        <v>0</v>
      </c>
      <c r="C8401">
        <v>628.9</v>
      </c>
      <c r="D8401">
        <f>MOD(A8401-1+'Peaker Keys'!$B$7,'Peaker Keys'!$B$5)</f>
        <v>8418</v>
      </c>
      <c r="E8401">
        <f>INT(D8401/'Peaker Keys'!$B$6)+1</f>
        <v>351</v>
      </c>
      <c r="F8401">
        <f>MOD(D8401,'Peaker Keys'!$B$6)</f>
        <v>18</v>
      </c>
      <c r="G8401" t="str">
        <f>VLOOKUP(E8401,Clustering!$A$6:$B$370,2,FALSE)</f>
        <v>Summer</v>
      </c>
      <c r="H8401">
        <f>IF('Peaker Keys'!$B$29&gt;0,MAX(0,MIN('Peaker Keys'!$B$10,B8401/'Peaker Keys'!$B$29)),0)</f>
        <v>0</v>
      </c>
      <c r="I8401">
        <f>MAX(0,MIN('Peaker Keys'!$B$10,C8401/'Peaker Keys'!$B$30))</f>
        <v>5.2682016408575885E-3</v>
      </c>
      <c r="J8401">
        <f>IF('Peaker Keys'!$B$31=1,H8401,I8401)</f>
        <v>0</v>
      </c>
    </row>
    <row r="8402" spans="1:10" x14ac:dyDescent="0.25">
      <c r="A8402">
        <v>8396</v>
      </c>
      <c r="B8402">
        <v>0</v>
      </c>
      <c r="C8402">
        <v>719.7</v>
      </c>
      <c r="D8402">
        <f>MOD(A8402-1+'Peaker Keys'!$B$7,'Peaker Keys'!$B$5)</f>
        <v>8419</v>
      </c>
      <c r="E8402">
        <f>INT(D8402/'Peaker Keys'!$B$6)+1</f>
        <v>351</v>
      </c>
      <c r="F8402">
        <f>MOD(D8402,'Peaker Keys'!$B$6)</f>
        <v>19</v>
      </c>
      <c r="G8402" t="str">
        <f>VLOOKUP(E8402,Clustering!$A$6:$B$370,2,FALSE)</f>
        <v>Summer</v>
      </c>
      <c r="H8402">
        <f>IF('Peaker Keys'!$B$29&gt;0,MAX(0,MIN('Peaker Keys'!$B$10,B8402/'Peaker Keys'!$B$29)),0)</f>
        <v>0</v>
      </c>
      <c r="I8402">
        <f>MAX(0,MIN('Peaker Keys'!$B$10,C8402/'Peaker Keys'!$B$30))</f>
        <v>6.0288197184372814E-3</v>
      </c>
      <c r="J8402">
        <f>IF('Peaker Keys'!$B$31=1,H8402,I8402)</f>
        <v>0</v>
      </c>
    </row>
    <row r="8403" spans="1:10" x14ac:dyDescent="0.25">
      <c r="A8403">
        <v>8397</v>
      </c>
      <c r="B8403">
        <v>0</v>
      </c>
      <c r="C8403">
        <v>159.1</v>
      </c>
      <c r="D8403">
        <f>MOD(A8403-1+'Peaker Keys'!$B$7,'Peaker Keys'!$B$5)</f>
        <v>8420</v>
      </c>
      <c r="E8403">
        <f>INT(D8403/'Peaker Keys'!$B$6)+1</f>
        <v>351</v>
      </c>
      <c r="F8403">
        <f>MOD(D8403,'Peaker Keys'!$B$6)</f>
        <v>20</v>
      </c>
      <c r="G8403" t="str">
        <f>VLOOKUP(E8403,Clustering!$A$6:$B$370,2,FALSE)</f>
        <v>Summer</v>
      </c>
      <c r="H8403">
        <f>IF('Peaker Keys'!$B$29&gt;0,MAX(0,MIN('Peaker Keys'!$B$10,B8403/'Peaker Keys'!$B$29)),0)</f>
        <v>0</v>
      </c>
      <c r="I8403">
        <f>MAX(0,MIN('Peaker Keys'!$B$10,C8403/'Peaker Keys'!$B$30))</f>
        <v>1.3327570059793962E-3</v>
      </c>
      <c r="J8403">
        <f>IF('Peaker Keys'!$B$31=1,H8403,I8403)</f>
        <v>0</v>
      </c>
    </row>
    <row r="8404" spans="1:10" x14ac:dyDescent="0.25">
      <c r="A8404">
        <v>8398</v>
      </c>
      <c r="B8404">
        <v>0</v>
      </c>
      <c r="C8404">
        <v>159.1</v>
      </c>
      <c r="D8404">
        <f>MOD(A8404-1+'Peaker Keys'!$B$7,'Peaker Keys'!$B$5)</f>
        <v>8421</v>
      </c>
      <c r="E8404">
        <f>INT(D8404/'Peaker Keys'!$B$6)+1</f>
        <v>351</v>
      </c>
      <c r="F8404">
        <f>MOD(D8404,'Peaker Keys'!$B$6)</f>
        <v>21</v>
      </c>
      <c r="G8404" t="str">
        <f>VLOOKUP(E8404,Clustering!$A$6:$B$370,2,FALSE)</f>
        <v>Summer</v>
      </c>
      <c r="H8404">
        <f>IF('Peaker Keys'!$B$29&gt;0,MAX(0,MIN('Peaker Keys'!$B$10,B8404/'Peaker Keys'!$B$29)),0)</f>
        <v>0</v>
      </c>
      <c r="I8404">
        <f>MAX(0,MIN('Peaker Keys'!$B$10,C8404/'Peaker Keys'!$B$30))</f>
        <v>1.3327570059793962E-3</v>
      </c>
      <c r="J8404">
        <f>IF('Peaker Keys'!$B$31=1,H8404,I8404)</f>
        <v>0</v>
      </c>
    </row>
    <row r="8405" spans="1:10" x14ac:dyDescent="0.25">
      <c r="A8405">
        <v>8399</v>
      </c>
      <c r="B8405">
        <v>0</v>
      </c>
      <c r="C8405">
        <v>159.1</v>
      </c>
      <c r="D8405">
        <f>MOD(A8405-1+'Peaker Keys'!$B$7,'Peaker Keys'!$B$5)</f>
        <v>8422</v>
      </c>
      <c r="E8405">
        <f>INT(D8405/'Peaker Keys'!$B$6)+1</f>
        <v>351</v>
      </c>
      <c r="F8405">
        <f>MOD(D8405,'Peaker Keys'!$B$6)</f>
        <v>22</v>
      </c>
      <c r="G8405" t="str">
        <f>VLOOKUP(E8405,Clustering!$A$6:$B$370,2,FALSE)</f>
        <v>Summer</v>
      </c>
      <c r="H8405">
        <f>IF('Peaker Keys'!$B$29&gt;0,MAX(0,MIN('Peaker Keys'!$B$10,B8405/'Peaker Keys'!$B$29)),0)</f>
        <v>0</v>
      </c>
      <c r="I8405">
        <f>MAX(0,MIN('Peaker Keys'!$B$10,C8405/'Peaker Keys'!$B$30))</f>
        <v>1.3327570059793962E-3</v>
      </c>
      <c r="J8405">
        <f>IF('Peaker Keys'!$B$31=1,H8405,I8405)</f>
        <v>0</v>
      </c>
    </row>
    <row r="8406" spans="1:10" x14ac:dyDescent="0.25">
      <c r="A8406">
        <v>8400</v>
      </c>
      <c r="B8406">
        <v>0</v>
      </c>
      <c r="C8406">
        <v>159.1</v>
      </c>
      <c r="D8406">
        <f>MOD(A8406-1+'Peaker Keys'!$B$7,'Peaker Keys'!$B$5)</f>
        <v>8423</v>
      </c>
      <c r="E8406">
        <f>INT(D8406/'Peaker Keys'!$B$6)+1</f>
        <v>351</v>
      </c>
      <c r="F8406">
        <f>MOD(D8406,'Peaker Keys'!$B$6)</f>
        <v>23</v>
      </c>
      <c r="G8406" t="str">
        <f>VLOOKUP(E8406,Clustering!$A$6:$B$370,2,FALSE)</f>
        <v>Summer</v>
      </c>
      <c r="H8406">
        <f>IF('Peaker Keys'!$B$29&gt;0,MAX(0,MIN('Peaker Keys'!$B$10,B8406/'Peaker Keys'!$B$29)),0)</f>
        <v>0</v>
      </c>
      <c r="I8406">
        <f>MAX(0,MIN('Peaker Keys'!$B$10,C8406/'Peaker Keys'!$B$30))</f>
        <v>1.3327570059793962E-3</v>
      </c>
      <c r="J8406">
        <f>IF('Peaker Keys'!$B$31=1,H8406,I8406)</f>
        <v>0</v>
      </c>
    </row>
    <row r="8407" spans="1:10" x14ac:dyDescent="0.25">
      <c r="A8407">
        <v>8401</v>
      </c>
      <c r="B8407">
        <v>0</v>
      </c>
      <c r="C8407">
        <v>159.1</v>
      </c>
      <c r="D8407">
        <f>MOD(A8407-1+'Peaker Keys'!$B$7,'Peaker Keys'!$B$5)</f>
        <v>8424</v>
      </c>
      <c r="E8407">
        <f>INT(D8407/'Peaker Keys'!$B$6)+1</f>
        <v>352</v>
      </c>
      <c r="F8407">
        <f>MOD(D8407,'Peaker Keys'!$B$6)</f>
        <v>0</v>
      </c>
      <c r="G8407" t="str">
        <f>VLOOKUP(E8407,Clustering!$A$6:$B$370,2,FALSE)</f>
        <v>Winter Peak</v>
      </c>
      <c r="H8407">
        <f>IF('Peaker Keys'!$B$29&gt;0,MAX(0,MIN('Peaker Keys'!$B$10,B8407/'Peaker Keys'!$B$29)),0)</f>
        <v>0</v>
      </c>
      <c r="I8407">
        <f>MAX(0,MIN('Peaker Keys'!$B$10,C8407/'Peaker Keys'!$B$30))</f>
        <v>1.3327570059793962E-3</v>
      </c>
      <c r="J8407">
        <f>IF('Peaker Keys'!$B$31=1,H8407,I8407)</f>
        <v>0</v>
      </c>
    </row>
    <row r="8408" spans="1:10" x14ac:dyDescent="0.25">
      <c r="A8408">
        <v>8402</v>
      </c>
      <c r="B8408">
        <v>0</v>
      </c>
      <c r="C8408">
        <v>95.5</v>
      </c>
      <c r="D8408">
        <f>MOD(A8408-1+'Peaker Keys'!$B$7,'Peaker Keys'!$B$5)</f>
        <v>8425</v>
      </c>
      <c r="E8408">
        <f>INT(D8408/'Peaker Keys'!$B$6)+1</f>
        <v>352</v>
      </c>
      <c r="F8408">
        <f>MOD(D8408,'Peaker Keys'!$B$6)</f>
        <v>1</v>
      </c>
      <c r="G8408" t="str">
        <f>VLOOKUP(E8408,Clustering!$A$6:$B$370,2,FALSE)</f>
        <v>Winter Peak</v>
      </c>
      <c r="H8408">
        <f>IF('Peaker Keys'!$B$29&gt;0,MAX(0,MIN('Peaker Keys'!$B$10,B8408/'Peaker Keys'!$B$29)),0)</f>
        <v>0</v>
      </c>
      <c r="I8408">
        <f>MAX(0,MIN('Peaker Keys'!$B$10,C8408/'Peaker Keys'!$B$30))</f>
        <v>7.9998927763062441E-4</v>
      </c>
      <c r="J8408">
        <f>IF('Peaker Keys'!$B$31=1,H8408,I8408)</f>
        <v>0</v>
      </c>
    </row>
    <row r="8409" spans="1:10" x14ac:dyDescent="0.25">
      <c r="A8409">
        <v>8403</v>
      </c>
      <c r="B8409">
        <v>0</v>
      </c>
      <c r="C8409">
        <v>95.5</v>
      </c>
      <c r="D8409">
        <f>MOD(A8409-1+'Peaker Keys'!$B$7,'Peaker Keys'!$B$5)</f>
        <v>8426</v>
      </c>
      <c r="E8409">
        <f>INT(D8409/'Peaker Keys'!$B$6)+1</f>
        <v>352</v>
      </c>
      <c r="F8409">
        <f>MOD(D8409,'Peaker Keys'!$B$6)</f>
        <v>2</v>
      </c>
      <c r="G8409" t="str">
        <f>VLOOKUP(E8409,Clustering!$A$6:$B$370,2,FALSE)</f>
        <v>Winter Peak</v>
      </c>
      <c r="H8409">
        <f>IF('Peaker Keys'!$B$29&gt;0,MAX(0,MIN('Peaker Keys'!$B$10,B8409/'Peaker Keys'!$B$29)),0)</f>
        <v>0</v>
      </c>
      <c r="I8409">
        <f>MAX(0,MIN('Peaker Keys'!$B$10,C8409/'Peaker Keys'!$B$30))</f>
        <v>7.9998927763062441E-4</v>
      </c>
      <c r="J8409">
        <f>IF('Peaker Keys'!$B$31=1,H8409,I8409)</f>
        <v>0</v>
      </c>
    </row>
    <row r="8410" spans="1:10" x14ac:dyDescent="0.25">
      <c r="A8410">
        <v>8404</v>
      </c>
      <c r="B8410">
        <v>0</v>
      </c>
      <c r="C8410">
        <v>95.5</v>
      </c>
      <c r="D8410">
        <f>MOD(A8410-1+'Peaker Keys'!$B$7,'Peaker Keys'!$B$5)</f>
        <v>8427</v>
      </c>
      <c r="E8410">
        <f>INT(D8410/'Peaker Keys'!$B$6)+1</f>
        <v>352</v>
      </c>
      <c r="F8410">
        <f>MOD(D8410,'Peaker Keys'!$B$6)</f>
        <v>3</v>
      </c>
      <c r="G8410" t="str">
        <f>VLOOKUP(E8410,Clustering!$A$6:$B$370,2,FALSE)</f>
        <v>Winter Peak</v>
      </c>
      <c r="H8410">
        <f>IF('Peaker Keys'!$B$29&gt;0,MAX(0,MIN('Peaker Keys'!$B$10,B8410/'Peaker Keys'!$B$29)),0)</f>
        <v>0</v>
      </c>
      <c r="I8410">
        <f>MAX(0,MIN('Peaker Keys'!$B$10,C8410/'Peaker Keys'!$B$30))</f>
        <v>7.9998927763062441E-4</v>
      </c>
      <c r="J8410">
        <f>IF('Peaker Keys'!$B$31=1,H8410,I8410)</f>
        <v>0</v>
      </c>
    </row>
    <row r="8411" spans="1:10" x14ac:dyDescent="0.25">
      <c r="A8411">
        <v>8405</v>
      </c>
      <c r="B8411">
        <v>0</v>
      </c>
      <c r="C8411">
        <v>95.5</v>
      </c>
      <c r="D8411">
        <f>MOD(A8411-1+'Peaker Keys'!$B$7,'Peaker Keys'!$B$5)</f>
        <v>8428</v>
      </c>
      <c r="E8411">
        <f>INT(D8411/'Peaker Keys'!$B$6)+1</f>
        <v>352</v>
      </c>
      <c r="F8411">
        <f>MOD(D8411,'Peaker Keys'!$B$6)</f>
        <v>4</v>
      </c>
      <c r="G8411" t="str">
        <f>VLOOKUP(E8411,Clustering!$A$6:$B$370,2,FALSE)</f>
        <v>Winter Peak</v>
      </c>
      <c r="H8411">
        <f>IF('Peaker Keys'!$B$29&gt;0,MAX(0,MIN('Peaker Keys'!$B$10,B8411/'Peaker Keys'!$B$29)),0)</f>
        <v>0</v>
      </c>
      <c r="I8411">
        <f>MAX(0,MIN('Peaker Keys'!$B$10,C8411/'Peaker Keys'!$B$30))</f>
        <v>7.9998927763062441E-4</v>
      </c>
      <c r="J8411">
        <f>IF('Peaker Keys'!$B$31=1,H8411,I8411)</f>
        <v>0</v>
      </c>
    </row>
    <row r="8412" spans="1:10" x14ac:dyDescent="0.25">
      <c r="A8412">
        <v>8406</v>
      </c>
      <c r="B8412">
        <v>0</v>
      </c>
      <c r="C8412">
        <v>95.5</v>
      </c>
      <c r="D8412">
        <f>MOD(A8412-1+'Peaker Keys'!$B$7,'Peaker Keys'!$B$5)</f>
        <v>8429</v>
      </c>
      <c r="E8412">
        <f>INT(D8412/'Peaker Keys'!$B$6)+1</f>
        <v>352</v>
      </c>
      <c r="F8412">
        <f>MOD(D8412,'Peaker Keys'!$B$6)</f>
        <v>5</v>
      </c>
      <c r="G8412" t="str">
        <f>VLOOKUP(E8412,Clustering!$A$6:$B$370,2,FALSE)</f>
        <v>Winter Peak</v>
      </c>
      <c r="H8412">
        <f>IF('Peaker Keys'!$B$29&gt;0,MAX(0,MIN('Peaker Keys'!$B$10,B8412/'Peaker Keys'!$B$29)),0)</f>
        <v>0</v>
      </c>
      <c r="I8412">
        <f>MAX(0,MIN('Peaker Keys'!$B$10,C8412/'Peaker Keys'!$B$30))</f>
        <v>7.9998927763062441E-4</v>
      </c>
      <c r="J8412">
        <f>IF('Peaker Keys'!$B$31=1,H8412,I8412)</f>
        <v>0</v>
      </c>
    </row>
    <row r="8413" spans="1:10" x14ac:dyDescent="0.25">
      <c r="A8413">
        <v>8407</v>
      </c>
      <c r="B8413">
        <v>0</v>
      </c>
      <c r="C8413">
        <v>95.5</v>
      </c>
      <c r="D8413">
        <f>MOD(A8413-1+'Peaker Keys'!$B$7,'Peaker Keys'!$B$5)</f>
        <v>8430</v>
      </c>
      <c r="E8413">
        <f>INT(D8413/'Peaker Keys'!$B$6)+1</f>
        <v>352</v>
      </c>
      <c r="F8413">
        <f>MOD(D8413,'Peaker Keys'!$B$6)</f>
        <v>6</v>
      </c>
      <c r="G8413" t="str">
        <f>VLOOKUP(E8413,Clustering!$A$6:$B$370,2,FALSE)</f>
        <v>Winter Peak</v>
      </c>
      <c r="H8413">
        <f>IF('Peaker Keys'!$B$29&gt;0,MAX(0,MIN('Peaker Keys'!$B$10,B8413/'Peaker Keys'!$B$29)),0)</f>
        <v>0</v>
      </c>
      <c r="I8413">
        <f>MAX(0,MIN('Peaker Keys'!$B$10,C8413/'Peaker Keys'!$B$30))</f>
        <v>7.9998927763062441E-4</v>
      </c>
      <c r="J8413">
        <f>IF('Peaker Keys'!$B$31=1,H8413,I8413)</f>
        <v>0</v>
      </c>
    </row>
    <row r="8414" spans="1:10" x14ac:dyDescent="0.25">
      <c r="A8414">
        <v>8408</v>
      </c>
      <c r="B8414">
        <v>0</v>
      </c>
      <c r="C8414">
        <v>95.5</v>
      </c>
      <c r="D8414">
        <f>MOD(A8414-1+'Peaker Keys'!$B$7,'Peaker Keys'!$B$5)</f>
        <v>8431</v>
      </c>
      <c r="E8414">
        <f>INT(D8414/'Peaker Keys'!$B$6)+1</f>
        <v>352</v>
      </c>
      <c r="F8414">
        <f>MOD(D8414,'Peaker Keys'!$B$6)</f>
        <v>7</v>
      </c>
      <c r="G8414" t="str">
        <f>VLOOKUP(E8414,Clustering!$A$6:$B$370,2,FALSE)</f>
        <v>Winter Peak</v>
      </c>
      <c r="H8414">
        <f>IF('Peaker Keys'!$B$29&gt;0,MAX(0,MIN('Peaker Keys'!$B$10,B8414/'Peaker Keys'!$B$29)),0)</f>
        <v>0</v>
      </c>
      <c r="I8414">
        <f>MAX(0,MIN('Peaker Keys'!$B$10,C8414/'Peaker Keys'!$B$30))</f>
        <v>7.9998927763062441E-4</v>
      </c>
      <c r="J8414">
        <f>IF('Peaker Keys'!$B$31=1,H8414,I8414)</f>
        <v>0</v>
      </c>
    </row>
    <row r="8415" spans="1:10" x14ac:dyDescent="0.25">
      <c r="A8415">
        <v>8409</v>
      </c>
      <c r="B8415">
        <v>0</v>
      </c>
      <c r="C8415">
        <v>95.5</v>
      </c>
      <c r="D8415">
        <f>MOD(A8415-1+'Peaker Keys'!$B$7,'Peaker Keys'!$B$5)</f>
        <v>8432</v>
      </c>
      <c r="E8415">
        <f>INT(D8415/'Peaker Keys'!$B$6)+1</f>
        <v>352</v>
      </c>
      <c r="F8415">
        <f>MOD(D8415,'Peaker Keys'!$B$6)</f>
        <v>8</v>
      </c>
      <c r="G8415" t="str">
        <f>VLOOKUP(E8415,Clustering!$A$6:$B$370,2,FALSE)</f>
        <v>Winter Peak</v>
      </c>
      <c r="H8415">
        <f>IF('Peaker Keys'!$B$29&gt;0,MAX(0,MIN('Peaker Keys'!$B$10,B8415/'Peaker Keys'!$B$29)),0)</f>
        <v>0</v>
      </c>
      <c r="I8415">
        <f>MAX(0,MIN('Peaker Keys'!$B$10,C8415/'Peaker Keys'!$B$30))</f>
        <v>7.9998927763062441E-4</v>
      </c>
      <c r="J8415">
        <f>IF('Peaker Keys'!$B$31=1,H8415,I8415)</f>
        <v>0</v>
      </c>
    </row>
    <row r="8416" spans="1:10" x14ac:dyDescent="0.25">
      <c r="A8416">
        <v>8410</v>
      </c>
      <c r="B8416">
        <v>0</v>
      </c>
      <c r="C8416">
        <v>95.5</v>
      </c>
      <c r="D8416">
        <f>MOD(A8416-1+'Peaker Keys'!$B$7,'Peaker Keys'!$B$5)</f>
        <v>8433</v>
      </c>
      <c r="E8416">
        <f>INT(D8416/'Peaker Keys'!$B$6)+1</f>
        <v>352</v>
      </c>
      <c r="F8416">
        <f>MOD(D8416,'Peaker Keys'!$B$6)</f>
        <v>9</v>
      </c>
      <c r="G8416" t="str">
        <f>VLOOKUP(E8416,Clustering!$A$6:$B$370,2,FALSE)</f>
        <v>Winter Peak</v>
      </c>
      <c r="H8416">
        <f>IF('Peaker Keys'!$B$29&gt;0,MAX(0,MIN('Peaker Keys'!$B$10,B8416/'Peaker Keys'!$B$29)),0)</f>
        <v>0</v>
      </c>
      <c r="I8416">
        <f>MAX(0,MIN('Peaker Keys'!$B$10,C8416/'Peaker Keys'!$B$30))</f>
        <v>7.9998927763062441E-4</v>
      </c>
      <c r="J8416">
        <f>IF('Peaker Keys'!$B$31=1,H8416,I8416)</f>
        <v>0</v>
      </c>
    </row>
    <row r="8417" spans="1:10" x14ac:dyDescent="0.25">
      <c r="A8417">
        <v>8411</v>
      </c>
      <c r="B8417">
        <v>0</v>
      </c>
      <c r="C8417">
        <v>95.5</v>
      </c>
      <c r="D8417">
        <f>MOD(A8417-1+'Peaker Keys'!$B$7,'Peaker Keys'!$B$5)</f>
        <v>8434</v>
      </c>
      <c r="E8417">
        <f>INT(D8417/'Peaker Keys'!$B$6)+1</f>
        <v>352</v>
      </c>
      <c r="F8417">
        <f>MOD(D8417,'Peaker Keys'!$B$6)</f>
        <v>10</v>
      </c>
      <c r="G8417" t="str">
        <f>VLOOKUP(E8417,Clustering!$A$6:$B$370,2,FALSE)</f>
        <v>Winter Peak</v>
      </c>
      <c r="H8417">
        <f>IF('Peaker Keys'!$B$29&gt;0,MAX(0,MIN('Peaker Keys'!$B$10,B8417/'Peaker Keys'!$B$29)),0)</f>
        <v>0</v>
      </c>
      <c r="I8417">
        <f>MAX(0,MIN('Peaker Keys'!$B$10,C8417/'Peaker Keys'!$B$30))</f>
        <v>7.9998927763062441E-4</v>
      </c>
      <c r="J8417">
        <f>IF('Peaker Keys'!$B$31=1,H8417,I8417)</f>
        <v>0</v>
      </c>
    </row>
    <row r="8418" spans="1:10" x14ac:dyDescent="0.25">
      <c r="A8418">
        <v>8412</v>
      </c>
      <c r="B8418">
        <v>0</v>
      </c>
      <c r="C8418">
        <v>95.5</v>
      </c>
      <c r="D8418">
        <f>MOD(A8418-1+'Peaker Keys'!$B$7,'Peaker Keys'!$B$5)</f>
        <v>8435</v>
      </c>
      <c r="E8418">
        <f>INT(D8418/'Peaker Keys'!$B$6)+1</f>
        <v>352</v>
      </c>
      <c r="F8418">
        <f>MOD(D8418,'Peaker Keys'!$B$6)</f>
        <v>11</v>
      </c>
      <c r="G8418" t="str">
        <f>VLOOKUP(E8418,Clustering!$A$6:$B$370,2,FALSE)</f>
        <v>Winter Peak</v>
      </c>
      <c r="H8418">
        <f>IF('Peaker Keys'!$B$29&gt;0,MAX(0,MIN('Peaker Keys'!$B$10,B8418/'Peaker Keys'!$B$29)),0)</f>
        <v>0</v>
      </c>
      <c r="I8418">
        <f>MAX(0,MIN('Peaker Keys'!$B$10,C8418/'Peaker Keys'!$B$30))</f>
        <v>7.9998927763062441E-4</v>
      </c>
      <c r="J8418">
        <f>IF('Peaker Keys'!$B$31=1,H8418,I8418)</f>
        <v>0</v>
      </c>
    </row>
    <row r="8419" spans="1:10" x14ac:dyDescent="0.25">
      <c r="A8419">
        <v>8413</v>
      </c>
      <c r="B8419">
        <v>0</v>
      </c>
      <c r="C8419">
        <v>159.1</v>
      </c>
      <c r="D8419">
        <f>MOD(A8419-1+'Peaker Keys'!$B$7,'Peaker Keys'!$B$5)</f>
        <v>8436</v>
      </c>
      <c r="E8419">
        <f>INT(D8419/'Peaker Keys'!$B$6)+1</f>
        <v>352</v>
      </c>
      <c r="F8419">
        <f>MOD(D8419,'Peaker Keys'!$B$6)</f>
        <v>12</v>
      </c>
      <c r="G8419" t="str">
        <f>VLOOKUP(E8419,Clustering!$A$6:$B$370,2,FALSE)</f>
        <v>Winter Peak</v>
      </c>
      <c r="H8419">
        <f>IF('Peaker Keys'!$B$29&gt;0,MAX(0,MIN('Peaker Keys'!$B$10,B8419/'Peaker Keys'!$B$29)),0)</f>
        <v>0</v>
      </c>
      <c r="I8419">
        <f>MAX(0,MIN('Peaker Keys'!$B$10,C8419/'Peaker Keys'!$B$30))</f>
        <v>1.3327570059793962E-3</v>
      </c>
      <c r="J8419">
        <f>IF('Peaker Keys'!$B$31=1,H8419,I8419)</f>
        <v>0</v>
      </c>
    </row>
    <row r="8420" spans="1:10" x14ac:dyDescent="0.25">
      <c r="A8420">
        <v>8414</v>
      </c>
      <c r="B8420">
        <v>0</v>
      </c>
      <c r="C8420">
        <v>159.1</v>
      </c>
      <c r="D8420">
        <f>MOD(A8420-1+'Peaker Keys'!$B$7,'Peaker Keys'!$B$5)</f>
        <v>8437</v>
      </c>
      <c r="E8420">
        <f>INT(D8420/'Peaker Keys'!$B$6)+1</f>
        <v>352</v>
      </c>
      <c r="F8420">
        <f>MOD(D8420,'Peaker Keys'!$B$6)</f>
        <v>13</v>
      </c>
      <c r="G8420" t="str">
        <f>VLOOKUP(E8420,Clustering!$A$6:$B$370,2,FALSE)</f>
        <v>Winter Peak</v>
      </c>
      <c r="H8420">
        <f>IF('Peaker Keys'!$B$29&gt;0,MAX(0,MIN('Peaker Keys'!$B$10,B8420/'Peaker Keys'!$B$29)),0)</f>
        <v>0</v>
      </c>
      <c r="I8420">
        <f>MAX(0,MIN('Peaker Keys'!$B$10,C8420/'Peaker Keys'!$B$30))</f>
        <v>1.3327570059793962E-3</v>
      </c>
      <c r="J8420">
        <f>IF('Peaker Keys'!$B$31=1,H8420,I8420)</f>
        <v>0</v>
      </c>
    </row>
    <row r="8421" spans="1:10" x14ac:dyDescent="0.25">
      <c r="A8421">
        <v>8415</v>
      </c>
      <c r="B8421">
        <v>0</v>
      </c>
      <c r="C8421">
        <v>159.1</v>
      </c>
      <c r="D8421">
        <f>MOD(A8421-1+'Peaker Keys'!$B$7,'Peaker Keys'!$B$5)</f>
        <v>8438</v>
      </c>
      <c r="E8421">
        <f>INT(D8421/'Peaker Keys'!$B$6)+1</f>
        <v>352</v>
      </c>
      <c r="F8421">
        <f>MOD(D8421,'Peaker Keys'!$B$6)</f>
        <v>14</v>
      </c>
      <c r="G8421" t="str">
        <f>VLOOKUP(E8421,Clustering!$A$6:$B$370,2,FALSE)</f>
        <v>Winter Peak</v>
      </c>
      <c r="H8421">
        <f>IF('Peaker Keys'!$B$29&gt;0,MAX(0,MIN('Peaker Keys'!$B$10,B8421/'Peaker Keys'!$B$29)),0)</f>
        <v>0</v>
      </c>
      <c r="I8421">
        <f>MAX(0,MIN('Peaker Keys'!$B$10,C8421/'Peaker Keys'!$B$30))</f>
        <v>1.3327570059793962E-3</v>
      </c>
      <c r="J8421">
        <f>IF('Peaker Keys'!$B$31=1,H8421,I8421)</f>
        <v>0</v>
      </c>
    </row>
    <row r="8422" spans="1:10" x14ac:dyDescent="0.25">
      <c r="A8422">
        <v>8416</v>
      </c>
      <c r="B8422">
        <v>0</v>
      </c>
      <c r="C8422">
        <v>159.1</v>
      </c>
      <c r="D8422">
        <f>MOD(A8422-1+'Peaker Keys'!$B$7,'Peaker Keys'!$B$5)</f>
        <v>8439</v>
      </c>
      <c r="E8422">
        <f>INT(D8422/'Peaker Keys'!$B$6)+1</f>
        <v>352</v>
      </c>
      <c r="F8422">
        <f>MOD(D8422,'Peaker Keys'!$B$6)</f>
        <v>15</v>
      </c>
      <c r="G8422" t="str">
        <f>VLOOKUP(E8422,Clustering!$A$6:$B$370,2,FALSE)</f>
        <v>Winter Peak</v>
      </c>
      <c r="H8422">
        <f>IF('Peaker Keys'!$B$29&gt;0,MAX(0,MIN('Peaker Keys'!$B$10,B8422/'Peaker Keys'!$B$29)),0)</f>
        <v>0</v>
      </c>
      <c r="I8422">
        <f>MAX(0,MIN('Peaker Keys'!$B$10,C8422/'Peaker Keys'!$B$30))</f>
        <v>1.3327570059793962E-3</v>
      </c>
      <c r="J8422">
        <f>IF('Peaker Keys'!$B$31=1,H8422,I8422)</f>
        <v>0</v>
      </c>
    </row>
    <row r="8423" spans="1:10" x14ac:dyDescent="0.25">
      <c r="A8423">
        <v>8417</v>
      </c>
      <c r="B8423">
        <v>0</v>
      </c>
      <c r="C8423">
        <v>159.1</v>
      </c>
      <c r="D8423">
        <f>MOD(A8423-1+'Peaker Keys'!$B$7,'Peaker Keys'!$B$5)</f>
        <v>8440</v>
      </c>
      <c r="E8423">
        <f>INT(D8423/'Peaker Keys'!$B$6)+1</f>
        <v>352</v>
      </c>
      <c r="F8423">
        <f>MOD(D8423,'Peaker Keys'!$B$6)</f>
        <v>16</v>
      </c>
      <c r="G8423" t="str">
        <f>VLOOKUP(E8423,Clustering!$A$6:$B$370,2,FALSE)</f>
        <v>Winter Peak</v>
      </c>
      <c r="H8423">
        <f>IF('Peaker Keys'!$B$29&gt;0,MAX(0,MIN('Peaker Keys'!$B$10,B8423/'Peaker Keys'!$B$29)),0)</f>
        <v>0</v>
      </c>
      <c r="I8423">
        <f>MAX(0,MIN('Peaker Keys'!$B$10,C8423/'Peaker Keys'!$B$30))</f>
        <v>1.3327570059793962E-3</v>
      </c>
      <c r="J8423">
        <f>IF('Peaker Keys'!$B$31=1,H8423,I8423)</f>
        <v>0</v>
      </c>
    </row>
    <row r="8424" spans="1:10" x14ac:dyDescent="0.25">
      <c r="A8424">
        <v>8418</v>
      </c>
      <c r="B8424">
        <v>0</v>
      </c>
      <c r="C8424">
        <v>159.1</v>
      </c>
      <c r="D8424">
        <f>MOD(A8424-1+'Peaker Keys'!$B$7,'Peaker Keys'!$B$5)</f>
        <v>8441</v>
      </c>
      <c r="E8424">
        <f>INT(D8424/'Peaker Keys'!$B$6)+1</f>
        <v>352</v>
      </c>
      <c r="F8424">
        <f>MOD(D8424,'Peaker Keys'!$B$6)</f>
        <v>17</v>
      </c>
      <c r="G8424" t="str">
        <f>VLOOKUP(E8424,Clustering!$A$6:$B$370,2,FALSE)</f>
        <v>Winter Peak</v>
      </c>
      <c r="H8424">
        <f>IF('Peaker Keys'!$B$29&gt;0,MAX(0,MIN('Peaker Keys'!$B$10,B8424/'Peaker Keys'!$B$29)),0)</f>
        <v>0</v>
      </c>
      <c r="I8424">
        <f>MAX(0,MIN('Peaker Keys'!$B$10,C8424/'Peaker Keys'!$B$30))</f>
        <v>1.3327570059793962E-3</v>
      </c>
      <c r="J8424">
        <f>IF('Peaker Keys'!$B$31=1,H8424,I8424)</f>
        <v>0</v>
      </c>
    </row>
    <row r="8425" spans="1:10" x14ac:dyDescent="0.25">
      <c r="A8425">
        <v>8419</v>
      </c>
      <c r="B8425">
        <v>0</v>
      </c>
      <c r="C8425">
        <v>159.1</v>
      </c>
      <c r="D8425">
        <f>MOD(A8425-1+'Peaker Keys'!$B$7,'Peaker Keys'!$B$5)</f>
        <v>8442</v>
      </c>
      <c r="E8425">
        <f>INT(D8425/'Peaker Keys'!$B$6)+1</f>
        <v>352</v>
      </c>
      <c r="F8425">
        <f>MOD(D8425,'Peaker Keys'!$B$6)</f>
        <v>18</v>
      </c>
      <c r="G8425" t="str">
        <f>VLOOKUP(E8425,Clustering!$A$6:$B$370,2,FALSE)</f>
        <v>Winter Peak</v>
      </c>
      <c r="H8425">
        <f>IF('Peaker Keys'!$B$29&gt;0,MAX(0,MIN('Peaker Keys'!$B$10,B8425/'Peaker Keys'!$B$29)),0)</f>
        <v>0</v>
      </c>
      <c r="I8425">
        <f>MAX(0,MIN('Peaker Keys'!$B$10,C8425/'Peaker Keys'!$B$30))</f>
        <v>1.3327570059793962E-3</v>
      </c>
      <c r="J8425">
        <f>IF('Peaker Keys'!$B$31=1,H8425,I8425)</f>
        <v>0</v>
      </c>
    </row>
    <row r="8426" spans="1:10" x14ac:dyDescent="0.25">
      <c r="A8426">
        <v>8420</v>
      </c>
      <c r="B8426">
        <v>0</v>
      </c>
      <c r="C8426">
        <v>159.1</v>
      </c>
      <c r="D8426">
        <f>MOD(A8426-1+'Peaker Keys'!$B$7,'Peaker Keys'!$B$5)</f>
        <v>8443</v>
      </c>
      <c r="E8426">
        <f>INT(D8426/'Peaker Keys'!$B$6)+1</f>
        <v>352</v>
      </c>
      <c r="F8426">
        <f>MOD(D8426,'Peaker Keys'!$B$6)</f>
        <v>19</v>
      </c>
      <c r="G8426" t="str">
        <f>VLOOKUP(E8426,Clustering!$A$6:$B$370,2,FALSE)</f>
        <v>Winter Peak</v>
      </c>
      <c r="H8426">
        <f>IF('Peaker Keys'!$B$29&gt;0,MAX(0,MIN('Peaker Keys'!$B$10,B8426/'Peaker Keys'!$B$29)),0)</f>
        <v>0</v>
      </c>
      <c r="I8426">
        <f>MAX(0,MIN('Peaker Keys'!$B$10,C8426/'Peaker Keys'!$B$30))</f>
        <v>1.3327570059793962E-3</v>
      </c>
      <c r="J8426">
        <f>IF('Peaker Keys'!$B$31=1,H8426,I8426)</f>
        <v>0</v>
      </c>
    </row>
    <row r="8427" spans="1:10" x14ac:dyDescent="0.25">
      <c r="A8427">
        <v>8421</v>
      </c>
      <c r="B8427">
        <v>0</v>
      </c>
      <c r="C8427">
        <v>159.1</v>
      </c>
      <c r="D8427">
        <f>MOD(A8427-1+'Peaker Keys'!$B$7,'Peaker Keys'!$B$5)</f>
        <v>8444</v>
      </c>
      <c r="E8427">
        <f>INT(D8427/'Peaker Keys'!$B$6)+1</f>
        <v>352</v>
      </c>
      <c r="F8427">
        <f>MOD(D8427,'Peaker Keys'!$B$6)</f>
        <v>20</v>
      </c>
      <c r="G8427" t="str">
        <f>VLOOKUP(E8427,Clustering!$A$6:$B$370,2,FALSE)</f>
        <v>Winter Peak</v>
      </c>
      <c r="H8427">
        <f>IF('Peaker Keys'!$B$29&gt;0,MAX(0,MIN('Peaker Keys'!$B$10,B8427/'Peaker Keys'!$B$29)),0)</f>
        <v>0</v>
      </c>
      <c r="I8427">
        <f>MAX(0,MIN('Peaker Keys'!$B$10,C8427/'Peaker Keys'!$B$30))</f>
        <v>1.3327570059793962E-3</v>
      </c>
      <c r="J8427">
        <f>IF('Peaker Keys'!$B$31=1,H8427,I8427)</f>
        <v>0</v>
      </c>
    </row>
    <row r="8428" spans="1:10" x14ac:dyDescent="0.25">
      <c r="A8428">
        <v>8422</v>
      </c>
      <c r="B8428">
        <v>0</v>
      </c>
      <c r="C8428">
        <v>159.1</v>
      </c>
      <c r="D8428">
        <f>MOD(A8428-1+'Peaker Keys'!$B$7,'Peaker Keys'!$B$5)</f>
        <v>8445</v>
      </c>
      <c r="E8428">
        <f>INT(D8428/'Peaker Keys'!$B$6)+1</f>
        <v>352</v>
      </c>
      <c r="F8428">
        <f>MOD(D8428,'Peaker Keys'!$B$6)</f>
        <v>21</v>
      </c>
      <c r="G8428" t="str">
        <f>VLOOKUP(E8428,Clustering!$A$6:$B$370,2,FALSE)</f>
        <v>Winter Peak</v>
      </c>
      <c r="H8428">
        <f>IF('Peaker Keys'!$B$29&gt;0,MAX(0,MIN('Peaker Keys'!$B$10,B8428/'Peaker Keys'!$B$29)),0)</f>
        <v>0</v>
      </c>
      <c r="I8428">
        <f>MAX(0,MIN('Peaker Keys'!$B$10,C8428/'Peaker Keys'!$B$30))</f>
        <v>1.3327570059793962E-3</v>
      </c>
      <c r="J8428">
        <f>IF('Peaker Keys'!$B$31=1,H8428,I8428)</f>
        <v>0</v>
      </c>
    </row>
    <row r="8429" spans="1:10" x14ac:dyDescent="0.25">
      <c r="A8429">
        <v>8423</v>
      </c>
      <c r="B8429">
        <v>0</v>
      </c>
      <c r="C8429">
        <v>159.1</v>
      </c>
      <c r="D8429">
        <f>MOD(A8429-1+'Peaker Keys'!$B$7,'Peaker Keys'!$B$5)</f>
        <v>8446</v>
      </c>
      <c r="E8429">
        <f>INT(D8429/'Peaker Keys'!$B$6)+1</f>
        <v>352</v>
      </c>
      <c r="F8429">
        <f>MOD(D8429,'Peaker Keys'!$B$6)</f>
        <v>22</v>
      </c>
      <c r="G8429" t="str">
        <f>VLOOKUP(E8429,Clustering!$A$6:$B$370,2,FALSE)</f>
        <v>Winter Peak</v>
      </c>
      <c r="H8429">
        <f>IF('Peaker Keys'!$B$29&gt;0,MAX(0,MIN('Peaker Keys'!$B$10,B8429/'Peaker Keys'!$B$29)),0)</f>
        <v>0</v>
      </c>
      <c r="I8429">
        <f>MAX(0,MIN('Peaker Keys'!$B$10,C8429/'Peaker Keys'!$B$30))</f>
        <v>1.3327570059793962E-3</v>
      </c>
      <c r="J8429">
        <f>IF('Peaker Keys'!$B$31=1,H8429,I8429)</f>
        <v>0</v>
      </c>
    </row>
    <row r="8430" spans="1:10" x14ac:dyDescent="0.25">
      <c r="A8430">
        <v>8424</v>
      </c>
      <c r="B8430">
        <v>0</v>
      </c>
      <c r="C8430">
        <v>159.1</v>
      </c>
      <c r="D8430">
        <f>MOD(A8430-1+'Peaker Keys'!$B$7,'Peaker Keys'!$B$5)</f>
        <v>8447</v>
      </c>
      <c r="E8430">
        <f>INT(D8430/'Peaker Keys'!$B$6)+1</f>
        <v>352</v>
      </c>
      <c r="F8430">
        <f>MOD(D8430,'Peaker Keys'!$B$6)</f>
        <v>23</v>
      </c>
      <c r="G8430" t="str">
        <f>VLOOKUP(E8430,Clustering!$A$6:$B$370,2,FALSE)</f>
        <v>Winter Peak</v>
      </c>
      <c r="H8430">
        <f>IF('Peaker Keys'!$B$29&gt;0,MAX(0,MIN('Peaker Keys'!$B$10,B8430/'Peaker Keys'!$B$29)),0)</f>
        <v>0</v>
      </c>
      <c r="I8430">
        <f>MAX(0,MIN('Peaker Keys'!$B$10,C8430/'Peaker Keys'!$B$30))</f>
        <v>1.3327570059793962E-3</v>
      </c>
      <c r="J8430">
        <f>IF('Peaker Keys'!$B$31=1,H8430,I8430)</f>
        <v>0</v>
      </c>
    </row>
    <row r="8431" spans="1:10" x14ac:dyDescent="0.25">
      <c r="A8431">
        <v>8425</v>
      </c>
      <c r="B8431">
        <v>0</v>
      </c>
      <c r="C8431">
        <v>100.2</v>
      </c>
      <c r="D8431">
        <f>MOD(A8431-1+'Peaker Keys'!$B$7,'Peaker Keys'!$B$5)</f>
        <v>8448</v>
      </c>
      <c r="E8431">
        <f>INT(D8431/'Peaker Keys'!$B$6)+1</f>
        <v>353</v>
      </c>
      <c r="F8431">
        <f>MOD(D8431,'Peaker Keys'!$B$6)</f>
        <v>0</v>
      </c>
      <c r="G8431" t="str">
        <f>VLOOKUP(E8431,Clustering!$A$6:$B$370,2,FALSE)</f>
        <v>Winter Peak</v>
      </c>
      <c r="H8431">
        <f>IF('Peaker Keys'!$B$29&gt;0,MAX(0,MIN('Peaker Keys'!$B$10,B8431/'Peaker Keys'!$B$29)),0)</f>
        <v>0</v>
      </c>
      <c r="I8431">
        <f>MAX(0,MIN('Peaker Keys'!$B$10,C8431/'Peaker Keys'!$B$30))</f>
        <v>8.393604776815557E-4</v>
      </c>
      <c r="J8431">
        <f>IF('Peaker Keys'!$B$31=1,H8431,I8431)</f>
        <v>0</v>
      </c>
    </row>
    <row r="8432" spans="1:10" x14ac:dyDescent="0.25">
      <c r="A8432">
        <v>8426</v>
      </c>
      <c r="B8432">
        <v>0</v>
      </c>
      <c r="C8432">
        <v>95.5</v>
      </c>
      <c r="D8432">
        <f>MOD(A8432-1+'Peaker Keys'!$B$7,'Peaker Keys'!$B$5)</f>
        <v>8449</v>
      </c>
      <c r="E8432">
        <f>INT(D8432/'Peaker Keys'!$B$6)+1</f>
        <v>353</v>
      </c>
      <c r="F8432">
        <f>MOD(D8432,'Peaker Keys'!$B$6)</f>
        <v>1</v>
      </c>
      <c r="G8432" t="str">
        <f>VLOOKUP(E8432,Clustering!$A$6:$B$370,2,FALSE)</f>
        <v>Winter Peak</v>
      </c>
      <c r="H8432">
        <f>IF('Peaker Keys'!$B$29&gt;0,MAX(0,MIN('Peaker Keys'!$B$10,B8432/'Peaker Keys'!$B$29)),0)</f>
        <v>0</v>
      </c>
      <c r="I8432">
        <f>MAX(0,MIN('Peaker Keys'!$B$10,C8432/'Peaker Keys'!$B$30))</f>
        <v>7.9998927763062441E-4</v>
      </c>
      <c r="J8432">
        <f>IF('Peaker Keys'!$B$31=1,H8432,I8432)</f>
        <v>0</v>
      </c>
    </row>
    <row r="8433" spans="1:10" x14ac:dyDescent="0.25">
      <c r="A8433">
        <v>8427</v>
      </c>
      <c r="B8433">
        <v>0</v>
      </c>
      <c r="C8433">
        <v>95.5</v>
      </c>
      <c r="D8433">
        <f>MOD(A8433-1+'Peaker Keys'!$B$7,'Peaker Keys'!$B$5)</f>
        <v>8450</v>
      </c>
      <c r="E8433">
        <f>INT(D8433/'Peaker Keys'!$B$6)+1</f>
        <v>353</v>
      </c>
      <c r="F8433">
        <f>MOD(D8433,'Peaker Keys'!$B$6)</f>
        <v>2</v>
      </c>
      <c r="G8433" t="str">
        <f>VLOOKUP(E8433,Clustering!$A$6:$B$370,2,FALSE)</f>
        <v>Winter Peak</v>
      </c>
      <c r="H8433">
        <f>IF('Peaker Keys'!$B$29&gt;0,MAX(0,MIN('Peaker Keys'!$B$10,B8433/'Peaker Keys'!$B$29)),0)</f>
        <v>0</v>
      </c>
      <c r="I8433">
        <f>MAX(0,MIN('Peaker Keys'!$B$10,C8433/'Peaker Keys'!$B$30))</f>
        <v>7.9998927763062441E-4</v>
      </c>
      <c r="J8433">
        <f>IF('Peaker Keys'!$B$31=1,H8433,I8433)</f>
        <v>0</v>
      </c>
    </row>
    <row r="8434" spans="1:10" x14ac:dyDescent="0.25">
      <c r="A8434">
        <v>8428</v>
      </c>
      <c r="B8434">
        <v>0</v>
      </c>
      <c r="C8434">
        <v>95.5</v>
      </c>
      <c r="D8434">
        <f>MOD(A8434-1+'Peaker Keys'!$B$7,'Peaker Keys'!$B$5)</f>
        <v>8451</v>
      </c>
      <c r="E8434">
        <f>INT(D8434/'Peaker Keys'!$B$6)+1</f>
        <v>353</v>
      </c>
      <c r="F8434">
        <f>MOD(D8434,'Peaker Keys'!$B$6)</f>
        <v>3</v>
      </c>
      <c r="G8434" t="str">
        <f>VLOOKUP(E8434,Clustering!$A$6:$B$370,2,FALSE)</f>
        <v>Winter Peak</v>
      </c>
      <c r="H8434">
        <f>IF('Peaker Keys'!$B$29&gt;0,MAX(0,MIN('Peaker Keys'!$B$10,B8434/'Peaker Keys'!$B$29)),0)</f>
        <v>0</v>
      </c>
      <c r="I8434">
        <f>MAX(0,MIN('Peaker Keys'!$B$10,C8434/'Peaker Keys'!$B$30))</f>
        <v>7.9998927763062441E-4</v>
      </c>
      <c r="J8434">
        <f>IF('Peaker Keys'!$B$31=1,H8434,I8434)</f>
        <v>0</v>
      </c>
    </row>
    <row r="8435" spans="1:10" x14ac:dyDescent="0.25">
      <c r="A8435">
        <v>8429</v>
      </c>
      <c r="B8435">
        <v>0</v>
      </c>
      <c r="C8435">
        <v>95.5</v>
      </c>
      <c r="D8435">
        <f>MOD(A8435-1+'Peaker Keys'!$B$7,'Peaker Keys'!$B$5)</f>
        <v>8452</v>
      </c>
      <c r="E8435">
        <f>INT(D8435/'Peaker Keys'!$B$6)+1</f>
        <v>353</v>
      </c>
      <c r="F8435">
        <f>MOD(D8435,'Peaker Keys'!$B$6)</f>
        <v>4</v>
      </c>
      <c r="G8435" t="str">
        <f>VLOOKUP(E8435,Clustering!$A$6:$B$370,2,FALSE)</f>
        <v>Winter Peak</v>
      </c>
      <c r="H8435">
        <f>IF('Peaker Keys'!$B$29&gt;0,MAX(0,MIN('Peaker Keys'!$B$10,B8435/'Peaker Keys'!$B$29)),0)</f>
        <v>0</v>
      </c>
      <c r="I8435">
        <f>MAX(0,MIN('Peaker Keys'!$B$10,C8435/'Peaker Keys'!$B$30))</f>
        <v>7.9998927763062441E-4</v>
      </c>
      <c r="J8435">
        <f>IF('Peaker Keys'!$B$31=1,H8435,I8435)</f>
        <v>0</v>
      </c>
    </row>
    <row r="8436" spans="1:10" x14ac:dyDescent="0.25">
      <c r="A8436">
        <v>8430</v>
      </c>
      <c r="B8436">
        <v>0</v>
      </c>
      <c r="C8436">
        <v>95.5</v>
      </c>
      <c r="D8436">
        <f>MOD(A8436-1+'Peaker Keys'!$B$7,'Peaker Keys'!$B$5)</f>
        <v>8453</v>
      </c>
      <c r="E8436">
        <f>INT(D8436/'Peaker Keys'!$B$6)+1</f>
        <v>353</v>
      </c>
      <c r="F8436">
        <f>MOD(D8436,'Peaker Keys'!$B$6)</f>
        <v>5</v>
      </c>
      <c r="G8436" t="str">
        <f>VLOOKUP(E8436,Clustering!$A$6:$B$370,2,FALSE)</f>
        <v>Winter Peak</v>
      </c>
      <c r="H8436">
        <f>IF('Peaker Keys'!$B$29&gt;0,MAX(0,MIN('Peaker Keys'!$B$10,B8436/'Peaker Keys'!$B$29)),0)</f>
        <v>0</v>
      </c>
      <c r="I8436">
        <f>MAX(0,MIN('Peaker Keys'!$B$10,C8436/'Peaker Keys'!$B$30))</f>
        <v>7.9998927763062441E-4</v>
      </c>
      <c r="J8436">
        <f>IF('Peaker Keys'!$B$31=1,H8436,I8436)</f>
        <v>0</v>
      </c>
    </row>
    <row r="8437" spans="1:10" x14ac:dyDescent="0.25">
      <c r="A8437">
        <v>8431</v>
      </c>
      <c r="B8437">
        <v>0</v>
      </c>
      <c r="C8437">
        <v>95.5</v>
      </c>
      <c r="D8437">
        <f>MOD(A8437-1+'Peaker Keys'!$B$7,'Peaker Keys'!$B$5)</f>
        <v>8454</v>
      </c>
      <c r="E8437">
        <f>INT(D8437/'Peaker Keys'!$B$6)+1</f>
        <v>353</v>
      </c>
      <c r="F8437">
        <f>MOD(D8437,'Peaker Keys'!$B$6)</f>
        <v>6</v>
      </c>
      <c r="G8437" t="str">
        <f>VLOOKUP(E8437,Clustering!$A$6:$B$370,2,FALSE)</f>
        <v>Winter Peak</v>
      </c>
      <c r="H8437">
        <f>IF('Peaker Keys'!$B$29&gt;0,MAX(0,MIN('Peaker Keys'!$B$10,B8437/'Peaker Keys'!$B$29)),0)</f>
        <v>0</v>
      </c>
      <c r="I8437">
        <f>MAX(0,MIN('Peaker Keys'!$B$10,C8437/'Peaker Keys'!$B$30))</f>
        <v>7.9998927763062441E-4</v>
      </c>
      <c r="J8437">
        <f>IF('Peaker Keys'!$B$31=1,H8437,I8437)</f>
        <v>0</v>
      </c>
    </row>
    <row r="8438" spans="1:10" x14ac:dyDescent="0.25">
      <c r="A8438">
        <v>8432</v>
      </c>
      <c r="B8438">
        <v>0</v>
      </c>
      <c r="C8438">
        <v>95.5</v>
      </c>
      <c r="D8438">
        <f>MOD(A8438-1+'Peaker Keys'!$B$7,'Peaker Keys'!$B$5)</f>
        <v>8455</v>
      </c>
      <c r="E8438">
        <f>INT(D8438/'Peaker Keys'!$B$6)+1</f>
        <v>353</v>
      </c>
      <c r="F8438">
        <f>MOD(D8438,'Peaker Keys'!$B$6)</f>
        <v>7</v>
      </c>
      <c r="G8438" t="str">
        <f>VLOOKUP(E8438,Clustering!$A$6:$B$370,2,FALSE)</f>
        <v>Winter Peak</v>
      </c>
      <c r="H8438">
        <f>IF('Peaker Keys'!$B$29&gt;0,MAX(0,MIN('Peaker Keys'!$B$10,B8438/'Peaker Keys'!$B$29)),0)</f>
        <v>0</v>
      </c>
      <c r="I8438">
        <f>MAX(0,MIN('Peaker Keys'!$B$10,C8438/'Peaker Keys'!$B$30))</f>
        <v>7.9998927763062441E-4</v>
      </c>
      <c r="J8438">
        <f>IF('Peaker Keys'!$B$31=1,H8438,I8438)</f>
        <v>0</v>
      </c>
    </row>
    <row r="8439" spans="1:10" x14ac:dyDescent="0.25">
      <c r="A8439">
        <v>8433</v>
      </c>
      <c r="B8439">
        <v>0</v>
      </c>
      <c r="C8439">
        <v>100.2</v>
      </c>
      <c r="D8439">
        <f>MOD(A8439-1+'Peaker Keys'!$B$7,'Peaker Keys'!$B$5)</f>
        <v>8456</v>
      </c>
      <c r="E8439">
        <f>INT(D8439/'Peaker Keys'!$B$6)+1</f>
        <v>353</v>
      </c>
      <c r="F8439">
        <f>MOD(D8439,'Peaker Keys'!$B$6)</f>
        <v>8</v>
      </c>
      <c r="G8439" t="str">
        <f>VLOOKUP(E8439,Clustering!$A$6:$B$370,2,FALSE)</f>
        <v>Winter Peak</v>
      </c>
      <c r="H8439">
        <f>IF('Peaker Keys'!$B$29&gt;0,MAX(0,MIN('Peaker Keys'!$B$10,B8439/'Peaker Keys'!$B$29)),0)</f>
        <v>0</v>
      </c>
      <c r="I8439">
        <f>MAX(0,MIN('Peaker Keys'!$B$10,C8439/'Peaker Keys'!$B$30))</f>
        <v>8.393604776815557E-4</v>
      </c>
      <c r="J8439">
        <f>IF('Peaker Keys'!$B$31=1,H8439,I8439)</f>
        <v>0</v>
      </c>
    </row>
    <row r="8440" spans="1:10" x14ac:dyDescent="0.25">
      <c r="A8440">
        <v>8434</v>
      </c>
      <c r="B8440">
        <v>0</v>
      </c>
      <c r="C8440">
        <v>159.1</v>
      </c>
      <c r="D8440">
        <f>MOD(A8440-1+'Peaker Keys'!$B$7,'Peaker Keys'!$B$5)</f>
        <v>8457</v>
      </c>
      <c r="E8440">
        <f>INT(D8440/'Peaker Keys'!$B$6)+1</f>
        <v>353</v>
      </c>
      <c r="F8440">
        <f>MOD(D8440,'Peaker Keys'!$B$6)</f>
        <v>9</v>
      </c>
      <c r="G8440" t="str">
        <f>VLOOKUP(E8440,Clustering!$A$6:$B$370,2,FALSE)</f>
        <v>Winter Peak</v>
      </c>
      <c r="H8440">
        <f>IF('Peaker Keys'!$B$29&gt;0,MAX(0,MIN('Peaker Keys'!$B$10,B8440/'Peaker Keys'!$B$29)),0)</f>
        <v>0</v>
      </c>
      <c r="I8440">
        <f>MAX(0,MIN('Peaker Keys'!$B$10,C8440/'Peaker Keys'!$B$30))</f>
        <v>1.3327570059793962E-3</v>
      </c>
      <c r="J8440">
        <f>IF('Peaker Keys'!$B$31=1,H8440,I8440)</f>
        <v>0</v>
      </c>
    </row>
    <row r="8441" spans="1:10" x14ac:dyDescent="0.25">
      <c r="A8441">
        <v>8435</v>
      </c>
      <c r="B8441">
        <v>0</v>
      </c>
      <c r="C8441">
        <v>159.1</v>
      </c>
      <c r="D8441">
        <f>MOD(A8441-1+'Peaker Keys'!$B$7,'Peaker Keys'!$B$5)</f>
        <v>8458</v>
      </c>
      <c r="E8441">
        <f>INT(D8441/'Peaker Keys'!$B$6)+1</f>
        <v>353</v>
      </c>
      <c r="F8441">
        <f>MOD(D8441,'Peaker Keys'!$B$6)</f>
        <v>10</v>
      </c>
      <c r="G8441" t="str">
        <f>VLOOKUP(E8441,Clustering!$A$6:$B$370,2,FALSE)</f>
        <v>Winter Peak</v>
      </c>
      <c r="H8441">
        <f>IF('Peaker Keys'!$B$29&gt;0,MAX(0,MIN('Peaker Keys'!$B$10,B8441/'Peaker Keys'!$B$29)),0)</f>
        <v>0</v>
      </c>
      <c r="I8441">
        <f>MAX(0,MIN('Peaker Keys'!$B$10,C8441/'Peaker Keys'!$B$30))</f>
        <v>1.3327570059793962E-3</v>
      </c>
      <c r="J8441">
        <f>IF('Peaker Keys'!$B$31=1,H8441,I8441)</f>
        <v>0</v>
      </c>
    </row>
    <row r="8442" spans="1:10" x14ac:dyDescent="0.25">
      <c r="A8442">
        <v>8436</v>
      </c>
      <c r="B8442">
        <v>0</v>
      </c>
      <c r="C8442">
        <v>159.1</v>
      </c>
      <c r="D8442">
        <f>MOD(A8442-1+'Peaker Keys'!$B$7,'Peaker Keys'!$B$5)</f>
        <v>8459</v>
      </c>
      <c r="E8442">
        <f>INT(D8442/'Peaker Keys'!$B$6)+1</f>
        <v>353</v>
      </c>
      <c r="F8442">
        <f>MOD(D8442,'Peaker Keys'!$B$6)</f>
        <v>11</v>
      </c>
      <c r="G8442" t="str">
        <f>VLOOKUP(E8442,Clustering!$A$6:$B$370,2,FALSE)</f>
        <v>Winter Peak</v>
      </c>
      <c r="H8442">
        <f>IF('Peaker Keys'!$B$29&gt;0,MAX(0,MIN('Peaker Keys'!$B$10,B8442/'Peaker Keys'!$B$29)),0)</f>
        <v>0</v>
      </c>
      <c r="I8442">
        <f>MAX(0,MIN('Peaker Keys'!$B$10,C8442/'Peaker Keys'!$B$30))</f>
        <v>1.3327570059793962E-3</v>
      </c>
      <c r="J8442">
        <f>IF('Peaker Keys'!$B$31=1,H8442,I8442)</f>
        <v>0</v>
      </c>
    </row>
    <row r="8443" spans="1:10" x14ac:dyDescent="0.25">
      <c r="A8443">
        <v>8437</v>
      </c>
      <c r="B8443">
        <v>0</v>
      </c>
      <c r="C8443">
        <v>100.2</v>
      </c>
      <c r="D8443">
        <f>MOD(A8443-1+'Peaker Keys'!$B$7,'Peaker Keys'!$B$5)</f>
        <v>8460</v>
      </c>
      <c r="E8443">
        <f>INT(D8443/'Peaker Keys'!$B$6)+1</f>
        <v>353</v>
      </c>
      <c r="F8443">
        <f>MOD(D8443,'Peaker Keys'!$B$6)</f>
        <v>12</v>
      </c>
      <c r="G8443" t="str">
        <f>VLOOKUP(E8443,Clustering!$A$6:$B$370,2,FALSE)</f>
        <v>Winter Peak</v>
      </c>
      <c r="H8443">
        <f>IF('Peaker Keys'!$B$29&gt;0,MAX(0,MIN('Peaker Keys'!$B$10,B8443/'Peaker Keys'!$B$29)),0)</f>
        <v>0</v>
      </c>
      <c r="I8443">
        <f>MAX(0,MIN('Peaker Keys'!$B$10,C8443/'Peaker Keys'!$B$30))</f>
        <v>8.393604776815557E-4</v>
      </c>
      <c r="J8443">
        <f>IF('Peaker Keys'!$B$31=1,H8443,I8443)</f>
        <v>0</v>
      </c>
    </row>
    <row r="8444" spans="1:10" x14ac:dyDescent="0.25">
      <c r="A8444">
        <v>8438</v>
      </c>
      <c r="B8444">
        <v>0</v>
      </c>
      <c r="C8444">
        <v>159.1</v>
      </c>
      <c r="D8444">
        <f>MOD(A8444-1+'Peaker Keys'!$B$7,'Peaker Keys'!$B$5)</f>
        <v>8461</v>
      </c>
      <c r="E8444">
        <f>INT(D8444/'Peaker Keys'!$B$6)+1</f>
        <v>353</v>
      </c>
      <c r="F8444">
        <f>MOD(D8444,'Peaker Keys'!$B$6)</f>
        <v>13</v>
      </c>
      <c r="G8444" t="str">
        <f>VLOOKUP(E8444,Clustering!$A$6:$B$370,2,FALSE)</f>
        <v>Winter Peak</v>
      </c>
      <c r="H8444">
        <f>IF('Peaker Keys'!$B$29&gt;0,MAX(0,MIN('Peaker Keys'!$B$10,B8444/'Peaker Keys'!$B$29)),0)</f>
        <v>0</v>
      </c>
      <c r="I8444">
        <f>MAX(0,MIN('Peaker Keys'!$B$10,C8444/'Peaker Keys'!$B$30))</f>
        <v>1.3327570059793962E-3</v>
      </c>
      <c r="J8444">
        <f>IF('Peaker Keys'!$B$31=1,H8444,I8444)</f>
        <v>0</v>
      </c>
    </row>
    <row r="8445" spans="1:10" x14ac:dyDescent="0.25">
      <c r="A8445">
        <v>8439</v>
      </c>
      <c r="B8445">
        <v>0</v>
      </c>
      <c r="C8445">
        <v>159.1</v>
      </c>
      <c r="D8445">
        <f>MOD(A8445-1+'Peaker Keys'!$B$7,'Peaker Keys'!$B$5)</f>
        <v>8462</v>
      </c>
      <c r="E8445">
        <f>INT(D8445/'Peaker Keys'!$B$6)+1</f>
        <v>353</v>
      </c>
      <c r="F8445">
        <f>MOD(D8445,'Peaker Keys'!$B$6)</f>
        <v>14</v>
      </c>
      <c r="G8445" t="str">
        <f>VLOOKUP(E8445,Clustering!$A$6:$B$370,2,FALSE)</f>
        <v>Winter Peak</v>
      </c>
      <c r="H8445">
        <f>IF('Peaker Keys'!$B$29&gt;0,MAX(0,MIN('Peaker Keys'!$B$10,B8445/'Peaker Keys'!$B$29)),0)</f>
        <v>0</v>
      </c>
      <c r="I8445">
        <f>MAX(0,MIN('Peaker Keys'!$B$10,C8445/'Peaker Keys'!$B$30))</f>
        <v>1.3327570059793962E-3</v>
      </c>
      <c r="J8445">
        <f>IF('Peaker Keys'!$B$31=1,H8445,I8445)</f>
        <v>0</v>
      </c>
    </row>
    <row r="8446" spans="1:10" x14ac:dyDescent="0.25">
      <c r="A8446">
        <v>8440</v>
      </c>
      <c r="B8446">
        <v>0</v>
      </c>
      <c r="C8446">
        <v>159.1</v>
      </c>
      <c r="D8446">
        <f>MOD(A8446-1+'Peaker Keys'!$B$7,'Peaker Keys'!$B$5)</f>
        <v>8463</v>
      </c>
      <c r="E8446">
        <f>INT(D8446/'Peaker Keys'!$B$6)+1</f>
        <v>353</v>
      </c>
      <c r="F8446">
        <f>MOD(D8446,'Peaker Keys'!$B$6)</f>
        <v>15</v>
      </c>
      <c r="G8446" t="str">
        <f>VLOOKUP(E8446,Clustering!$A$6:$B$370,2,FALSE)</f>
        <v>Winter Peak</v>
      </c>
      <c r="H8446">
        <f>IF('Peaker Keys'!$B$29&gt;0,MAX(0,MIN('Peaker Keys'!$B$10,B8446/'Peaker Keys'!$B$29)),0)</f>
        <v>0</v>
      </c>
      <c r="I8446">
        <f>MAX(0,MIN('Peaker Keys'!$B$10,C8446/'Peaker Keys'!$B$30))</f>
        <v>1.3327570059793962E-3</v>
      </c>
      <c r="J8446">
        <f>IF('Peaker Keys'!$B$31=1,H8446,I8446)</f>
        <v>0</v>
      </c>
    </row>
    <row r="8447" spans="1:10" x14ac:dyDescent="0.25">
      <c r="A8447">
        <v>8441</v>
      </c>
      <c r="B8447">
        <v>0</v>
      </c>
      <c r="C8447">
        <v>584.70000000000005</v>
      </c>
      <c r="D8447">
        <f>MOD(A8447-1+'Peaker Keys'!$B$7,'Peaker Keys'!$B$5)</f>
        <v>8464</v>
      </c>
      <c r="E8447">
        <f>INT(D8447/'Peaker Keys'!$B$6)+1</f>
        <v>353</v>
      </c>
      <c r="F8447">
        <f>MOD(D8447,'Peaker Keys'!$B$6)</f>
        <v>16</v>
      </c>
      <c r="G8447" t="str">
        <f>VLOOKUP(E8447,Clustering!$A$6:$B$370,2,FALSE)</f>
        <v>Winter Peak</v>
      </c>
      <c r="H8447">
        <f>IF('Peaker Keys'!$B$29&gt;0,MAX(0,MIN('Peaker Keys'!$B$10,B8447/'Peaker Keys'!$B$29)),0)</f>
        <v>0</v>
      </c>
      <c r="I8447">
        <f>MAX(0,MIN('Peaker Keys'!$B$10,C8447/'Peaker Keys'!$B$30))</f>
        <v>4.8979448233573419E-3</v>
      </c>
      <c r="J8447">
        <f>IF('Peaker Keys'!$B$31=1,H8447,I8447)</f>
        <v>0</v>
      </c>
    </row>
    <row r="8448" spans="1:10" x14ac:dyDescent="0.25">
      <c r="A8448">
        <v>8442</v>
      </c>
      <c r="B8448">
        <v>0</v>
      </c>
      <c r="C8448">
        <v>2624.2</v>
      </c>
      <c r="D8448">
        <f>MOD(A8448-1+'Peaker Keys'!$B$7,'Peaker Keys'!$B$5)</f>
        <v>8465</v>
      </c>
      <c r="E8448">
        <f>INT(D8448/'Peaker Keys'!$B$6)+1</f>
        <v>353</v>
      </c>
      <c r="F8448">
        <f>MOD(D8448,'Peaker Keys'!$B$6)</f>
        <v>17</v>
      </c>
      <c r="G8448" t="str">
        <f>VLOOKUP(E8448,Clustering!$A$6:$B$370,2,FALSE)</f>
        <v>Winter Peak</v>
      </c>
      <c r="H8448">
        <f>IF('Peaker Keys'!$B$29&gt;0,MAX(0,MIN('Peaker Keys'!$B$10,B8448/'Peaker Keys'!$B$29)),0)</f>
        <v>0</v>
      </c>
      <c r="I8448">
        <f>MAX(0,MIN('Peaker Keys'!$B$10,C8448/'Peaker Keys'!$B$30))</f>
        <v>2.1982532590139103E-2</v>
      </c>
      <c r="J8448">
        <f>IF('Peaker Keys'!$B$31=1,H8448,I8448)</f>
        <v>0</v>
      </c>
    </row>
    <row r="8449" spans="1:10" x14ac:dyDescent="0.25">
      <c r="A8449">
        <v>8443</v>
      </c>
      <c r="B8449">
        <v>0</v>
      </c>
      <c r="C8449">
        <v>4841.8999999999996</v>
      </c>
      <c r="D8449">
        <f>MOD(A8449-1+'Peaker Keys'!$B$7,'Peaker Keys'!$B$5)</f>
        <v>8466</v>
      </c>
      <c r="E8449">
        <f>INT(D8449/'Peaker Keys'!$B$6)+1</f>
        <v>353</v>
      </c>
      <c r="F8449">
        <f>MOD(D8449,'Peaker Keys'!$B$6)</f>
        <v>18</v>
      </c>
      <c r="G8449" t="str">
        <f>VLOOKUP(E8449,Clustering!$A$6:$B$370,2,FALSE)</f>
        <v>Winter Peak</v>
      </c>
      <c r="H8449">
        <f>IF('Peaker Keys'!$B$29&gt;0,MAX(0,MIN('Peaker Keys'!$B$10,B8449/'Peaker Keys'!$B$29)),0)</f>
        <v>0</v>
      </c>
      <c r="I8449">
        <f>MAX(0,MIN('Peaker Keys'!$B$10,C8449/'Peaker Keys'!$B$30))</f>
        <v>4.0559875218426383E-2</v>
      </c>
      <c r="J8449">
        <f>IF('Peaker Keys'!$B$31=1,H8449,I8449)</f>
        <v>0</v>
      </c>
    </row>
    <row r="8450" spans="1:10" x14ac:dyDescent="0.25">
      <c r="A8450">
        <v>8444</v>
      </c>
      <c r="B8450">
        <v>0</v>
      </c>
      <c r="C8450">
        <v>1866.7</v>
      </c>
      <c r="D8450">
        <f>MOD(A8450-1+'Peaker Keys'!$B$7,'Peaker Keys'!$B$5)</f>
        <v>8467</v>
      </c>
      <c r="E8450">
        <f>INT(D8450/'Peaker Keys'!$B$6)+1</f>
        <v>353</v>
      </c>
      <c r="F8450">
        <f>MOD(D8450,'Peaker Keys'!$B$6)</f>
        <v>19</v>
      </c>
      <c r="G8450" t="str">
        <f>VLOOKUP(E8450,Clustering!$A$6:$B$370,2,FALSE)</f>
        <v>Winter Peak</v>
      </c>
      <c r="H8450">
        <f>IF('Peaker Keys'!$B$29&gt;0,MAX(0,MIN('Peaker Keys'!$B$10,B8450/'Peaker Keys'!$B$29)),0)</f>
        <v>0</v>
      </c>
      <c r="I8450">
        <f>MAX(0,MIN('Peaker Keys'!$B$10,C8450/'Peaker Keys'!$B$30))</f>
        <v>1.5637067901079441E-2</v>
      </c>
      <c r="J8450">
        <f>IF('Peaker Keys'!$B$31=1,H8450,I8450)</f>
        <v>0</v>
      </c>
    </row>
    <row r="8451" spans="1:10" x14ac:dyDescent="0.25">
      <c r="A8451">
        <v>8445</v>
      </c>
      <c r="B8451">
        <v>0</v>
      </c>
      <c r="C8451">
        <v>701.6</v>
      </c>
      <c r="D8451">
        <f>MOD(A8451-1+'Peaker Keys'!$B$7,'Peaker Keys'!$B$5)</f>
        <v>8468</v>
      </c>
      <c r="E8451">
        <f>INT(D8451/'Peaker Keys'!$B$6)+1</f>
        <v>353</v>
      </c>
      <c r="F8451">
        <f>MOD(D8451,'Peaker Keys'!$B$6)</f>
        <v>20</v>
      </c>
      <c r="G8451" t="str">
        <f>VLOOKUP(E8451,Clustering!$A$6:$B$370,2,FALSE)</f>
        <v>Winter Peak</v>
      </c>
      <c r="H8451">
        <f>IF('Peaker Keys'!$B$29&gt;0,MAX(0,MIN('Peaker Keys'!$B$10,B8451/'Peaker Keys'!$B$29)),0)</f>
        <v>0</v>
      </c>
      <c r="I8451">
        <f>MAX(0,MIN('Peaker Keys'!$B$10,C8451/'Peaker Keys'!$B$30))</f>
        <v>5.8771987139858229E-3</v>
      </c>
      <c r="J8451">
        <f>IF('Peaker Keys'!$B$31=1,H8451,I8451)</f>
        <v>0</v>
      </c>
    </row>
    <row r="8452" spans="1:10" x14ac:dyDescent="0.25">
      <c r="A8452">
        <v>8446</v>
      </c>
      <c r="B8452">
        <v>0</v>
      </c>
      <c r="C8452">
        <v>431.8</v>
      </c>
      <c r="D8452">
        <f>MOD(A8452-1+'Peaker Keys'!$B$7,'Peaker Keys'!$B$5)</f>
        <v>8469</v>
      </c>
      <c r="E8452">
        <f>INT(D8452/'Peaker Keys'!$B$6)+1</f>
        <v>353</v>
      </c>
      <c r="F8452">
        <f>MOD(D8452,'Peaker Keys'!$B$6)</f>
        <v>21</v>
      </c>
      <c r="G8452" t="str">
        <f>VLOOKUP(E8452,Clustering!$A$6:$B$370,2,FALSE)</f>
        <v>Winter Peak</v>
      </c>
      <c r="H8452">
        <f>IF('Peaker Keys'!$B$29&gt;0,MAX(0,MIN('Peaker Keys'!$B$10,B8452/'Peaker Keys'!$B$29)),0)</f>
        <v>0</v>
      </c>
      <c r="I8452">
        <f>MAX(0,MIN('Peaker Keys'!$B$10,C8452/'Peaker Keys'!$B$30))</f>
        <v>3.6171242940408756E-3</v>
      </c>
      <c r="J8452">
        <f>IF('Peaker Keys'!$B$31=1,H8452,I8452)</f>
        <v>0</v>
      </c>
    </row>
    <row r="8453" spans="1:10" x14ac:dyDescent="0.25">
      <c r="A8453">
        <v>8447</v>
      </c>
      <c r="B8453">
        <v>0</v>
      </c>
      <c r="C8453">
        <v>431.8</v>
      </c>
      <c r="D8453">
        <f>MOD(A8453-1+'Peaker Keys'!$B$7,'Peaker Keys'!$B$5)</f>
        <v>8470</v>
      </c>
      <c r="E8453">
        <f>INT(D8453/'Peaker Keys'!$B$6)+1</f>
        <v>353</v>
      </c>
      <c r="F8453">
        <f>MOD(D8453,'Peaker Keys'!$B$6)</f>
        <v>22</v>
      </c>
      <c r="G8453" t="str">
        <f>VLOOKUP(E8453,Clustering!$A$6:$B$370,2,FALSE)</f>
        <v>Winter Peak</v>
      </c>
      <c r="H8453">
        <f>IF('Peaker Keys'!$B$29&gt;0,MAX(0,MIN('Peaker Keys'!$B$10,B8453/'Peaker Keys'!$B$29)),0)</f>
        <v>0</v>
      </c>
      <c r="I8453">
        <f>MAX(0,MIN('Peaker Keys'!$B$10,C8453/'Peaker Keys'!$B$30))</f>
        <v>3.6171242940408756E-3</v>
      </c>
      <c r="J8453">
        <f>IF('Peaker Keys'!$B$31=1,H8453,I8453)</f>
        <v>0</v>
      </c>
    </row>
    <row r="8454" spans="1:10" x14ac:dyDescent="0.25">
      <c r="A8454">
        <v>8448</v>
      </c>
      <c r="B8454">
        <v>0</v>
      </c>
      <c r="C8454">
        <v>431.8</v>
      </c>
      <c r="D8454">
        <f>MOD(A8454-1+'Peaker Keys'!$B$7,'Peaker Keys'!$B$5)</f>
        <v>8471</v>
      </c>
      <c r="E8454">
        <f>INT(D8454/'Peaker Keys'!$B$6)+1</f>
        <v>353</v>
      </c>
      <c r="F8454">
        <f>MOD(D8454,'Peaker Keys'!$B$6)</f>
        <v>23</v>
      </c>
      <c r="G8454" t="str">
        <f>VLOOKUP(E8454,Clustering!$A$6:$B$370,2,FALSE)</f>
        <v>Winter Peak</v>
      </c>
      <c r="H8454">
        <f>IF('Peaker Keys'!$B$29&gt;0,MAX(0,MIN('Peaker Keys'!$B$10,B8454/'Peaker Keys'!$B$29)),0)</f>
        <v>0</v>
      </c>
      <c r="I8454">
        <f>MAX(0,MIN('Peaker Keys'!$B$10,C8454/'Peaker Keys'!$B$30))</f>
        <v>3.6171242940408756E-3</v>
      </c>
      <c r="J8454">
        <f>IF('Peaker Keys'!$B$31=1,H8454,I8454)</f>
        <v>0</v>
      </c>
    </row>
    <row r="8455" spans="1:10" x14ac:dyDescent="0.25">
      <c r="A8455">
        <v>8449</v>
      </c>
      <c r="B8455">
        <v>0</v>
      </c>
      <c r="C8455">
        <v>391.9</v>
      </c>
      <c r="D8455">
        <f>MOD(A8455-1+'Peaker Keys'!$B$7,'Peaker Keys'!$B$5)</f>
        <v>8472</v>
      </c>
      <c r="E8455">
        <f>INT(D8455/'Peaker Keys'!$B$6)+1</f>
        <v>354</v>
      </c>
      <c r="F8455">
        <f>MOD(D8455,'Peaker Keys'!$B$6)</f>
        <v>0</v>
      </c>
      <c r="G8455" t="str">
        <f>VLOOKUP(E8455,Clustering!$A$6:$B$370,2,FALSE)</f>
        <v>Summer</v>
      </c>
      <c r="H8455">
        <f>IF('Peaker Keys'!$B$29&gt;0,MAX(0,MIN('Peaker Keys'!$B$10,B8455/'Peaker Keys'!$B$29)),0)</f>
        <v>0</v>
      </c>
      <c r="I8455">
        <f>MAX(0,MIN('Peaker Keys'!$B$10,C8455/'Peaker Keys'!$B$30))</f>
        <v>3.2828879361616928E-3</v>
      </c>
      <c r="J8455">
        <f>IF('Peaker Keys'!$B$31=1,H8455,I8455)</f>
        <v>0</v>
      </c>
    </row>
    <row r="8456" spans="1:10" x14ac:dyDescent="0.25">
      <c r="A8456">
        <v>8450</v>
      </c>
      <c r="B8456">
        <v>0</v>
      </c>
      <c r="C8456">
        <v>368.1</v>
      </c>
      <c r="D8456">
        <f>MOD(A8456-1+'Peaker Keys'!$B$7,'Peaker Keys'!$B$5)</f>
        <v>8473</v>
      </c>
      <c r="E8456">
        <f>INT(D8456/'Peaker Keys'!$B$6)+1</f>
        <v>354</v>
      </c>
      <c r="F8456">
        <f>MOD(D8456,'Peaker Keys'!$B$6)</f>
        <v>1</v>
      </c>
      <c r="G8456" t="str">
        <f>VLOOKUP(E8456,Clustering!$A$6:$B$370,2,FALSE)</f>
        <v>Summer</v>
      </c>
      <c r="H8456">
        <f>IF('Peaker Keys'!$B$29&gt;0,MAX(0,MIN('Peaker Keys'!$B$10,B8456/'Peaker Keys'!$B$29)),0)</f>
        <v>0</v>
      </c>
      <c r="I8456">
        <f>MAX(0,MIN('Peaker Keys'!$B$10,C8456/'Peaker Keys'!$B$30))</f>
        <v>3.0835188805846373E-3</v>
      </c>
      <c r="J8456">
        <f>IF('Peaker Keys'!$B$31=1,H8456,I8456)</f>
        <v>0</v>
      </c>
    </row>
    <row r="8457" spans="1:10" x14ac:dyDescent="0.25">
      <c r="A8457">
        <v>8451</v>
      </c>
      <c r="B8457">
        <v>0</v>
      </c>
      <c r="C8457">
        <v>368.1</v>
      </c>
      <c r="D8457">
        <f>MOD(A8457-1+'Peaker Keys'!$B$7,'Peaker Keys'!$B$5)</f>
        <v>8474</v>
      </c>
      <c r="E8457">
        <f>INT(D8457/'Peaker Keys'!$B$6)+1</f>
        <v>354</v>
      </c>
      <c r="F8457">
        <f>MOD(D8457,'Peaker Keys'!$B$6)</f>
        <v>2</v>
      </c>
      <c r="G8457" t="str">
        <f>VLOOKUP(E8457,Clustering!$A$6:$B$370,2,FALSE)</f>
        <v>Summer</v>
      </c>
      <c r="H8457">
        <f>IF('Peaker Keys'!$B$29&gt;0,MAX(0,MIN('Peaker Keys'!$B$10,B8457/'Peaker Keys'!$B$29)),0)</f>
        <v>0</v>
      </c>
      <c r="I8457">
        <f>MAX(0,MIN('Peaker Keys'!$B$10,C8457/'Peaker Keys'!$B$30))</f>
        <v>3.0835188805846373E-3</v>
      </c>
      <c r="J8457">
        <f>IF('Peaker Keys'!$B$31=1,H8457,I8457)</f>
        <v>0</v>
      </c>
    </row>
    <row r="8458" spans="1:10" x14ac:dyDescent="0.25">
      <c r="A8458">
        <v>8452</v>
      </c>
      <c r="B8458">
        <v>0</v>
      </c>
      <c r="C8458">
        <v>368.1</v>
      </c>
      <c r="D8458">
        <f>MOD(A8458-1+'Peaker Keys'!$B$7,'Peaker Keys'!$B$5)</f>
        <v>8475</v>
      </c>
      <c r="E8458">
        <f>INT(D8458/'Peaker Keys'!$B$6)+1</f>
        <v>354</v>
      </c>
      <c r="F8458">
        <f>MOD(D8458,'Peaker Keys'!$B$6)</f>
        <v>3</v>
      </c>
      <c r="G8458" t="str">
        <f>VLOOKUP(E8458,Clustering!$A$6:$B$370,2,FALSE)</f>
        <v>Summer</v>
      </c>
      <c r="H8458">
        <f>IF('Peaker Keys'!$B$29&gt;0,MAX(0,MIN('Peaker Keys'!$B$10,B8458/'Peaker Keys'!$B$29)),0)</f>
        <v>0</v>
      </c>
      <c r="I8458">
        <f>MAX(0,MIN('Peaker Keys'!$B$10,C8458/'Peaker Keys'!$B$30))</f>
        <v>3.0835188805846373E-3</v>
      </c>
      <c r="J8458">
        <f>IF('Peaker Keys'!$B$31=1,H8458,I8458)</f>
        <v>0</v>
      </c>
    </row>
    <row r="8459" spans="1:10" x14ac:dyDescent="0.25">
      <c r="A8459">
        <v>8453</v>
      </c>
      <c r="B8459">
        <v>0</v>
      </c>
      <c r="C8459">
        <v>368.1</v>
      </c>
      <c r="D8459">
        <f>MOD(A8459-1+'Peaker Keys'!$B$7,'Peaker Keys'!$B$5)</f>
        <v>8476</v>
      </c>
      <c r="E8459">
        <f>INT(D8459/'Peaker Keys'!$B$6)+1</f>
        <v>354</v>
      </c>
      <c r="F8459">
        <f>MOD(D8459,'Peaker Keys'!$B$6)</f>
        <v>4</v>
      </c>
      <c r="G8459" t="str">
        <f>VLOOKUP(E8459,Clustering!$A$6:$B$370,2,FALSE)</f>
        <v>Summer</v>
      </c>
      <c r="H8459">
        <f>IF('Peaker Keys'!$B$29&gt;0,MAX(0,MIN('Peaker Keys'!$B$10,B8459/'Peaker Keys'!$B$29)),0)</f>
        <v>0</v>
      </c>
      <c r="I8459">
        <f>MAX(0,MIN('Peaker Keys'!$B$10,C8459/'Peaker Keys'!$B$30))</f>
        <v>3.0835188805846373E-3</v>
      </c>
      <c r="J8459">
        <f>IF('Peaker Keys'!$B$31=1,H8459,I8459)</f>
        <v>0</v>
      </c>
    </row>
    <row r="8460" spans="1:10" x14ac:dyDescent="0.25">
      <c r="A8460">
        <v>8454</v>
      </c>
      <c r="B8460">
        <v>0</v>
      </c>
      <c r="C8460">
        <v>368.1</v>
      </c>
      <c r="D8460">
        <f>MOD(A8460-1+'Peaker Keys'!$B$7,'Peaker Keys'!$B$5)</f>
        <v>8477</v>
      </c>
      <c r="E8460">
        <f>INT(D8460/'Peaker Keys'!$B$6)+1</f>
        <v>354</v>
      </c>
      <c r="F8460">
        <f>MOD(D8460,'Peaker Keys'!$B$6)</f>
        <v>5</v>
      </c>
      <c r="G8460" t="str">
        <f>VLOOKUP(E8460,Clustering!$A$6:$B$370,2,FALSE)</f>
        <v>Summer</v>
      </c>
      <c r="H8460">
        <f>IF('Peaker Keys'!$B$29&gt;0,MAX(0,MIN('Peaker Keys'!$B$10,B8460/'Peaker Keys'!$B$29)),0)</f>
        <v>0</v>
      </c>
      <c r="I8460">
        <f>MAX(0,MIN('Peaker Keys'!$B$10,C8460/'Peaker Keys'!$B$30))</f>
        <v>3.0835188805846373E-3</v>
      </c>
      <c r="J8460">
        <f>IF('Peaker Keys'!$B$31=1,H8460,I8460)</f>
        <v>0</v>
      </c>
    </row>
    <row r="8461" spans="1:10" x14ac:dyDescent="0.25">
      <c r="A8461">
        <v>8455</v>
      </c>
      <c r="B8461">
        <v>0</v>
      </c>
      <c r="C8461">
        <v>368.1</v>
      </c>
      <c r="D8461">
        <f>MOD(A8461-1+'Peaker Keys'!$B$7,'Peaker Keys'!$B$5)</f>
        <v>8478</v>
      </c>
      <c r="E8461">
        <f>INT(D8461/'Peaker Keys'!$B$6)+1</f>
        <v>354</v>
      </c>
      <c r="F8461">
        <f>MOD(D8461,'Peaker Keys'!$B$6)</f>
        <v>6</v>
      </c>
      <c r="G8461" t="str">
        <f>VLOOKUP(E8461,Clustering!$A$6:$B$370,2,FALSE)</f>
        <v>Summer</v>
      </c>
      <c r="H8461">
        <f>IF('Peaker Keys'!$B$29&gt;0,MAX(0,MIN('Peaker Keys'!$B$10,B8461/'Peaker Keys'!$B$29)),0)</f>
        <v>0</v>
      </c>
      <c r="I8461">
        <f>MAX(0,MIN('Peaker Keys'!$B$10,C8461/'Peaker Keys'!$B$30))</f>
        <v>3.0835188805846373E-3</v>
      </c>
      <c r="J8461">
        <f>IF('Peaker Keys'!$B$31=1,H8461,I8461)</f>
        <v>0</v>
      </c>
    </row>
    <row r="8462" spans="1:10" x14ac:dyDescent="0.25">
      <c r="A8462">
        <v>8456</v>
      </c>
      <c r="B8462">
        <v>0</v>
      </c>
      <c r="C8462">
        <v>368.1</v>
      </c>
      <c r="D8462">
        <f>MOD(A8462-1+'Peaker Keys'!$B$7,'Peaker Keys'!$B$5)</f>
        <v>8479</v>
      </c>
      <c r="E8462">
        <f>INT(D8462/'Peaker Keys'!$B$6)+1</f>
        <v>354</v>
      </c>
      <c r="F8462">
        <f>MOD(D8462,'Peaker Keys'!$B$6)</f>
        <v>7</v>
      </c>
      <c r="G8462" t="str">
        <f>VLOOKUP(E8462,Clustering!$A$6:$B$370,2,FALSE)</f>
        <v>Summer</v>
      </c>
      <c r="H8462">
        <f>IF('Peaker Keys'!$B$29&gt;0,MAX(0,MIN('Peaker Keys'!$B$10,B8462/'Peaker Keys'!$B$29)),0)</f>
        <v>0</v>
      </c>
      <c r="I8462">
        <f>MAX(0,MIN('Peaker Keys'!$B$10,C8462/'Peaker Keys'!$B$30))</f>
        <v>3.0835188805846373E-3</v>
      </c>
      <c r="J8462">
        <f>IF('Peaker Keys'!$B$31=1,H8462,I8462)</f>
        <v>0</v>
      </c>
    </row>
    <row r="8463" spans="1:10" x14ac:dyDescent="0.25">
      <c r="A8463">
        <v>8457</v>
      </c>
      <c r="B8463">
        <v>0</v>
      </c>
      <c r="C8463">
        <v>368.1</v>
      </c>
      <c r="D8463">
        <f>MOD(A8463-1+'Peaker Keys'!$B$7,'Peaker Keys'!$B$5)</f>
        <v>8480</v>
      </c>
      <c r="E8463">
        <f>INT(D8463/'Peaker Keys'!$B$6)+1</f>
        <v>354</v>
      </c>
      <c r="F8463">
        <f>MOD(D8463,'Peaker Keys'!$B$6)</f>
        <v>8</v>
      </c>
      <c r="G8463" t="str">
        <f>VLOOKUP(E8463,Clustering!$A$6:$B$370,2,FALSE)</f>
        <v>Summer</v>
      </c>
      <c r="H8463">
        <f>IF('Peaker Keys'!$B$29&gt;0,MAX(0,MIN('Peaker Keys'!$B$10,B8463/'Peaker Keys'!$B$29)),0)</f>
        <v>0</v>
      </c>
      <c r="I8463">
        <f>MAX(0,MIN('Peaker Keys'!$B$10,C8463/'Peaker Keys'!$B$30))</f>
        <v>3.0835188805846373E-3</v>
      </c>
      <c r="J8463">
        <f>IF('Peaker Keys'!$B$31=1,H8463,I8463)</f>
        <v>0</v>
      </c>
    </row>
    <row r="8464" spans="1:10" x14ac:dyDescent="0.25">
      <c r="A8464">
        <v>8458</v>
      </c>
      <c r="B8464">
        <v>0</v>
      </c>
      <c r="C8464">
        <v>368.1</v>
      </c>
      <c r="D8464">
        <f>MOD(A8464-1+'Peaker Keys'!$B$7,'Peaker Keys'!$B$5)</f>
        <v>8481</v>
      </c>
      <c r="E8464">
        <f>INT(D8464/'Peaker Keys'!$B$6)+1</f>
        <v>354</v>
      </c>
      <c r="F8464">
        <f>MOD(D8464,'Peaker Keys'!$B$6)</f>
        <v>9</v>
      </c>
      <c r="G8464" t="str">
        <f>VLOOKUP(E8464,Clustering!$A$6:$B$370,2,FALSE)</f>
        <v>Summer</v>
      </c>
      <c r="H8464">
        <f>IF('Peaker Keys'!$B$29&gt;0,MAX(0,MIN('Peaker Keys'!$B$10,B8464/'Peaker Keys'!$B$29)),0)</f>
        <v>0</v>
      </c>
      <c r="I8464">
        <f>MAX(0,MIN('Peaker Keys'!$B$10,C8464/'Peaker Keys'!$B$30))</f>
        <v>3.0835188805846373E-3</v>
      </c>
      <c r="J8464">
        <f>IF('Peaker Keys'!$B$31=1,H8464,I8464)</f>
        <v>0</v>
      </c>
    </row>
    <row r="8465" spans="1:10" x14ac:dyDescent="0.25">
      <c r="A8465">
        <v>8459</v>
      </c>
      <c r="B8465">
        <v>0</v>
      </c>
      <c r="C8465">
        <v>368.1</v>
      </c>
      <c r="D8465">
        <f>MOD(A8465-1+'Peaker Keys'!$B$7,'Peaker Keys'!$B$5)</f>
        <v>8482</v>
      </c>
      <c r="E8465">
        <f>INT(D8465/'Peaker Keys'!$B$6)+1</f>
        <v>354</v>
      </c>
      <c r="F8465">
        <f>MOD(D8465,'Peaker Keys'!$B$6)</f>
        <v>10</v>
      </c>
      <c r="G8465" t="str">
        <f>VLOOKUP(E8465,Clustering!$A$6:$B$370,2,FALSE)</f>
        <v>Summer</v>
      </c>
      <c r="H8465">
        <f>IF('Peaker Keys'!$B$29&gt;0,MAX(0,MIN('Peaker Keys'!$B$10,B8465/'Peaker Keys'!$B$29)),0)</f>
        <v>0</v>
      </c>
      <c r="I8465">
        <f>MAX(0,MIN('Peaker Keys'!$B$10,C8465/'Peaker Keys'!$B$30))</f>
        <v>3.0835188805846373E-3</v>
      </c>
      <c r="J8465">
        <f>IF('Peaker Keys'!$B$31=1,H8465,I8465)</f>
        <v>0</v>
      </c>
    </row>
    <row r="8466" spans="1:10" x14ac:dyDescent="0.25">
      <c r="A8466">
        <v>8460</v>
      </c>
      <c r="B8466">
        <v>0</v>
      </c>
      <c r="C8466">
        <v>368.1</v>
      </c>
      <c r="D8466">
        <f>MOD(A8466-1+'Peaker Keys'!$B$7,'Peaker Keys'!$B$5)</f>
        <v>8483</v>
      </c>
      <c r="E8466">
        <f>INT(D8466/'Peaker Keys'!$B$6)+1</f>
        <v>354</v>
      </c>
      <c r="F8466">
        <f>MOD(D8466,'Peaker Keys'!$B$6)</f>
        <v>11</v>
      </c>
      <c r="G8466" t="str">
        <f>VLOOKUP(E8466,Clustering!$A$6:$B$370,2,FALSE)</f>
        <v>Summer</v>
      </c>
      <c r="H8466">
        <f>IF('Peaker Keys'!$B$29&gt;0,MAX(0,MIN('Peaker Keys'!$B$10,B8466/'Peaker Keys'!$B$29)),0)</f>
        <v>0</v>
      </c>
      <c r="I8466">
        <f>MAX(0,MIN('Peaker Keys'!$B$10,C8466/'Peaker Keys'!$B$30))</f>
        <v>3.0835188805846373E-3</v>
      </c>
      <c r="J8466">
        <f>IF('Peaker Keys'!$B$31=1,H8466,I8466)</f>
        <v>0</v>
      </c>
    </row>
    <row r="8467" spans="1:10" x14ac:dyDescent="0.25">
      <c r="A8467">
        <v>8461</v>
      </c>
      <c r="B8467">
        <v>0</v>
      </c>
      <c r="C8467">
        <v>368.1</v>
      </c>
      <c r="D8467">
        <f>MOD(A8467-1+'Peaker Keys'!$B$7,'Peaker Keys'!$B$5)</f>
        <v>8484</v>
      </c>
      <c r="E8467">
        <f>INT(D8467/'Peaker Keys'!$B$6)+1</f>
        <v>354</v>
      </c>
      <c r="F8467">
        <f>MOD(D8467,'Peaker Keys'!$B$6)</f>
        <v>12</v>
      </c>
      <c r="G8467" t="str">
        <f>VLOOKUP(E8467,Clustering!$A$6:$B$370,2,FALSE)</f>
        <v>Summer</v>
      </c>
      <c r="H8467">
        <f>IF('Peaker Keys'!$B$29&gt;0,MAX(0,MIN('Peaker Keys'!$B$10,B8467/'Peaker Keys'!$B$29)),0)</f>
        <v>0</v>
      </c>
      <c r="I8467">
        <f>MAX(0,MIN('Peaker Keys'!$B$10,C8467/'Peaker Keys'!$B$30))</f>
        <v>3.0835188805846373E-3</v>
      </c>
      <c r="J8467">
        <f>IF('Peaker Keys'!$B$31=1,H8467,I8467)</f>
        <v>0</v>
      </c>
    </row>
    <row r="8468" spans="1:10" x14ac:dyDescent="0.25">
      <c r="A8468">
        <v>8462</v>
      </c>
      <c r="B8468">
        <v>0</v>
      </c>
      <c r="C8468">
        <v>368.1</v>
      </c>
      <c r="D8468">
        <f>MOD(A8468-1+'Peaker Keys'!$B$7,'Peaker Keys'!$B$5)</f>
        <v>8485</v>
      </c>
      <c r="E8468">
        <f>INT(D8468/'Peaker Keys'!$B$6)+1</f>
        <v>354</v>
      </c>
      <c r="F8468">
        <f>MOD(D8468,'Peaker Keys'!$B$6)</f>
        <v>13</v>
      </c>
      <c r="G8468" t="str">
        <f>VLOOKUP(E8468,Clustering!$A$6:$B$370,2,FALSE)</f>
        <v>Summer</v>
      </c>
      <c r="H8468">
        <f>IF('Peaker Keys'!$B$29&gt;0,MAX(0,MIN('Peaker Keys'!$B$10,B8468/'Peaker Keys'!$B$29)),0)</f>
        <v>0</v>
      </c>
      <c r="I8468">
        <f>MAX(0,MIN('Peaker Keys'!$B$10,C8468/'Peaker Keys'!$B$30))</f>
        <v>3.0835188805846373E-3</v>
      </c>
      <c r="J8468">
        <f>IF('Peaker Keys'!$B$31=1,H8468,I8468)</f>
        <v>0</v>
      </c>
    </row>
    <row r="8469" spans="1:10" x14ac:dyDescent="0.25">
      <c r="A8469">
        <v>8463</v>
      </c>
      <c r="B8469">
        <v>0</v>
      </c>
      <c r="C8469">
        <v>368.1</v>
      </c>
      <c r="D8469">
        <f>MOD(A8469-1+'Peaker Keys'!$B$7,'Peaker Keys'!$B$5)</f>
        <v>8486</v>
      </c>
      <c r="E8469">
        <f>INT(D8469/'Peaker Keys'!$B$6)+1</f>
        <v>354</v>
      </c>
      <c r="F8469">
        <f>MOD(D8469,'Peaker Keys'!$B$6)</f>
        <v>14</v>
      </c>
      <c r="G8469" t="str">
        <f>VLOOKUP(E8469,Clustering!$A$6:$B$370,2,FALSE)</f>
        <v>Summer</v>
      </c>
      <c r="H8469">
        <f>IF('Peaker Keys'!$B$29&gt;0,MAX(0,MIN('Peaker Keys'!$B$10,B8469/'Peaker Keys'!$B$29)),0)</f>
        <v>0</v>
      </c>
      <c r="I8469">
        <f>MAX(0,MIN('Peaker Keys'!$B$10,C8469/'Peaker Keys'!$B$30))</f>
        <v>3.0835188805846373E-3</v>
      </c>
      <c r="J8469">
        <f>IF('Peaker Keys'!$B$31=1,H8469,I8469)</f>
        <v>0</v>
      </c>
    </row>
    <row r="8470" spans="1:10" x14ac:dyDescent="0.25">
      <c r="A8470">
        <v>8464</v>
      </c>
      <c r="B8470">
        <v>0</v>
      </c>
      <c r="C8470">
        <v>431.8</v>
      </c>
      <c r="D8470">
        <f>MOD(A8470-1+'Peaker Keys'!$B$7,'Peaker Keys'!$B$5)</f>
        <v>8487</v>
      </c>
      <c r="E8470">
        <f>INT(D8470/'Peaker Keys'!$B$6)+1</f>
        <v>354</v>
      </c>
      <c r="F8470">
        <f>MOD(D8470,'Peaker Keys'!$B$6)</f>
        <v>15</v>
      </c>
      <c r="G8470" t="str">
        <f>VLOOKUP(E8470,Clustering!$A$6:$B$370,2,FALSE)</f>
        <v>Summer</v>
      </c>
      <c r="H8470">
        <f>IF('Peaker Keys'!$B$29&gt;0,MAX(0,MIN('Peaker Keys'!$B$10,B8470/'Peaker Keys'!$B$29)),0)</f>
        <v>0</v>
      </c>
      <c r="I8470">
        <f>MAX(0,MIN('Peaker Keys'!$B$10,C8470/'Peaker Keys'!$B$30))</f>
        <v>3.6171242940408756E-3</v>
      </c>
      <c r="J8470">
        <f>IF('Peaker Keys'!$B$31=1,H8470,I8470)</f>
        <v>0</v>
      </c>
    </row>
    <row r="8471" spans="1:10" x14ac:dyDescent="0.25">
      <c r="A8471">
        <v>8465</v>
      </c>
      <c r="B8471">
        <v>0</v>
      </c>
      <c r="C8471">
        <v>431.8</v>
      </c>
      <c r="D8471">
        <f>MOD(A8471-1+'Peaker Keys'!$B$7,'Peaker Keys'!$B$5)</f>
        <v>8488</v>
      </c>
      <c r="E8471">
        <f>INT(D8471/'Peaker Keys'!$B$6)+1</f>
        <v>354</v>
      </c>
      <c r="F8471">
        <f>MOD(D8471,'Peaker Keys'!$B$6)</f>
        <v>16</v>
      </c>
      <c r="G8471" t="str">
        <f>VLOOKUP(E8471,Clustering!$A$6:$B$370,2,FALSE)</f>
        <v>Summer</v>
      </c>
      <c r="H8471">
        <f>IF('Peaker Keys'!$B$29&gt;0,MAX(0,MIN('Peaker Keys'!$B$10,B8471/'Peaker Keys'!$B$29)),0)</f>
        <v>0</v>
      </c>
      <c r="I8471">
        <f>MAX(0,MIN('Peaker Keys'!$B$10,C8471/'Peaker Keys'!$B$30))</f>
        <v>3.6171242940408756E-3</v>
      </c>
      <c r="J8471">
        <f>IF('Peaker Keys'!$B$31=1,H8471,I8471)</f>
        <v>0</v>
      </c>
    </row>
    <row r="8472" spans="1:10" x14ac:dyDescent="0.25">
      <c r="A8472">
        <v>8466</v>
      </c>
      <c r="B8472">
        <v>0</v>
      </c>
      <c r="C8472">
        <v>827</v>
      </c>
      <c r="D8472">
        <f>MOD(A8472-1+'Peaker Keys'!$B$7,'Peaker Keys'!$B$5)</f>
        <v>8489</v>
      </c>
      <c r="E8472">
        <f>INT(D8472/'Peaker Keys'!$B$6)+1</f>
        <v>354</v>
      </c>
      <c r="F8472">
        <f>MOD(D8472,'Peaker Keys'!$B$6)</f>
        <v>17</v>
      </c>
      <c r="G8472" t="str">
        <f>VLOOKUP(E8472,Clustering!$A$6:$B$370,2,FALSE)</f>
        <v>Summer</v>
      </c>
      <c r="H8472">
        <f>IF('Peaker Keys'!$B$29&gt;0,MAX(0,MIN('Peaker Keys'!$B$10,B8472/'Peaker Keys'!$B$29)),0)</f>
        <v>0</v>
      </c>
      <c r="I8472">
        <f>MAX(0,MIN('Peaker Keys'!$B$10,C8472/'Peaker Keys'!$B$30))</f>
        <v>6.9276558387489674E-3</v>
      </c>
      <c r="J8472">
        <f>IF('Peaker Keys'!$B$31=1,H8472,I8472)</f>
        <v>0</v>
      </c>
    </row>
    <row r="8473" spans="1:10" x14ac:dyDescent="0.25">
      <c r="A8473">
        <v>8467</v>
      </c>
      <c r="B8473">
        <v>0</v>
      </c>
      <c r="C8473">
        <v>4271.6000000000004</v>
      </c>
      <c r="D8473">
        <f>MOD(A8473-1+'Peaker Keys'!$B$7,'Peaker Keys'!$B$5)</f>
        <v>8490</v>
      </c>
      <c r="E8473">
        <f>INT(D8473/'Peaker Keys'!$B$6)+1</f>
        <v>354</v>
      </c>
      <c r="F8473">
        <f>MOD(D8473,'Peaker Keys'!$B$6)</f>
        <v>18</v>
      </c>
      <c r="G8473" t="str">
        <f>VLOOKUP(E8473,Clustering!$A$6:$B$370,2,FALSE)</f>
        <v>Summer</v>
      </c>
      <c r="H8473">
        <f>IF('Peaker Keys'!$B$29&gt;0,MAX(0,MIN('Peaker Keys'!$B$10,B8473/'Peaker Keys'!$B$29)),0)</f>
        <v>0</v>
      </c>
      <c r="I8473">
        <f>MAX(0,MIN('Peaker Keys'!$B$10,C8473/'Peaker Keys'!$B$30))</f>
        <v>3.5782557050544242E-2</v>
      </c>
      <c r="J8473">
        <f>IF('Peaker Keys'!$B$31=1,H8473,I8473)</f>
        <v>0</v>
      </c>
    </row>
    <row r="8474" spans="1:10" x14ac:dyDescent="0.25">
      <c r="A8474">
        <v>8468</v>
      </c>
      <c r="B8474">
        <v>0</v>
      </c>
      <c r="C8474">
        <v>2642</v>
      </c>
      <c r="D8474">
        <f>MOD(A8474-1+'Peaker Keys'!$B$7,'Peaker Keys'!$B$5)</f>
        <v>8491</v>
      </c>
      <c r="E8474">
        <f>INT(D8474/'Peaker Keys'!$B$6)+1</f>
        <v>354</v>
      </c>
      <c r="F8474">
        <f>MOD(D8474,'Peaker Keys'!$B$6)</f>
        <v>19</v>
      </c>
      <c r="G8474" t="str">
        <f>VLOOKUP(E8474,Clustering!$A$6:$B$370,2,FALSE)</f>
        <v>Summer</v>
      </c>
      <c r="H8474">
        <f>IF('Peaker Keys'!$B$29&gt;0,MAX(0,MIN('Peaker Keys'!$B$10,B8474/'Peaker Keys'!$B$29)),0)</f>
        <v>0</v>
      </c>
      <c r="I8474">
        <f>MAX(0,MIN('Peaker Keys'!$B$10,C8474/'Peaker Keys'!$B$30))</f>
        <v>2.2131640539268162E-2</v>
      </c>
      <c r="J8474">
        <f>IF('Peaker Keys'!$B$31=1,H8474,I8474)</f>
        <v>0</v>
      </c>
    </row>
    <row r="8475" spans="1:10" x14ac:dyDescent="0.25">
      <c r="A8475">
        <v>8469</v>
      </c>
      <c r="B8475">
        <v>0</v>
      </c>
      <c r="C8475">
        <v>1509.8</v>
      </c>
      <c r="D8475">
        <f>MOD(A8475-1+'Peaker Keys'!$B$7,'Peaker Keys'!$B$5)</f>
        <v>8492</v>
      </c>
      <c r="E8475">
        <f>INT(D8475/'Peaker Keys'!$B$6)+1</f>
        <v>354</v>
      </c>
      <c r="F8475">
        <f>MOD(D8475,'Peaker Keys'!$B$6)</f>
        <v>20</v>
      </c>
      <c r="G8475" t="str">
        <f>VLOOKUP(E8475,Clustering!$A$6:$B$370,2,FALSE)</f>
        <v>Summer</v>
      </c>
      <c r="H8475">
        <f>IF('Peaker Keys'!$B$29&gt;0,MAX(0,MIN('Peaker Keys'!$B$10,B8475/'Peaker Keys'!$B$29)),0)</f>
        <v>0</v>
      </c>
      <c r="I8475">
        <f>MAX(0,MIN('Peaker Keys'!$B$10,C8475/'Peaker Keys'!$B$30))</f>
        <v>1.2647369752531064E-2</v>
      </c>
      <c r="J8475">
        <f>IF('Peaker Keys'!$B$31=1,H8475,I8475)</f>
        <v>0</v>
      </c>
    </row>
    <row r="8476" spans="1:10" x14ac:dyDescent="0.25">
      <c r="A8476">
        <v>8470</v>
      </c>
      <c r="B8476">
        <v>0</v>
      </c>
      <c r="C8476">
        <v>915.5</v>
      </c>
      <c r="D8476">
        <f>MOD(A8476-1+'Peaker Keys'!$B$7,'Peaker Keys'!$B$5)</f>
        <v>8493</v>
      </c>
      <c r="E8476">
        <f>INT(D8476/'Peaker Keys'!$B$6)+1</f>
        <v>354</v>
      </c>
      <c r="F8476">
        <f>MOD(D8476,'Peaker Keys'!$B$6)</f>
        <v>21</v>
      </c>
      <c r="G8476" t="str">
        <f>VLOOKUP(E8476,Clustering!$A$6:$B$370,2,FALSE)</f>
        <v>Summer</v>
      </c>
      <c r="H8476">
        <f>IF('Peaker Keys'!$B$29&gt;0,MAX(0,MIN('Peaker Keys'!$B$10,B8476/'Peaker Keys'!$B$29)),0)</f>
        <v>0</v>
      </c>
      <c r="I8476">
        <f>MAX(0,MIN('Peaker Keys'!$B$10,C8476/'Peaker Keys'!$B$30))</f>
        <v>7.6690071588569279E-3</v>
      </c>
      <c r="J8476">
        <f>IF('Peaker Keys'!$B$31=1,H8476,I8476)</f>
        <v>0</v>
      </c>
    </row>
    <row r="8477" spans="1:10" x14ac:dyDescent="0.25">
      <c r="A8477">
        <v>8471</v>
      </c>
      <c r="B8477">
        <v>0</v>
      </c>
      <c r="C8477">
        <v>388.5</v>
      </c>
      <c r="D8477">
        <f>MOD(A8477-1+'Peaker Keys'!$B$7,'Peaker Keys'!$B$5)</f>
        <v>8494</v>
      </c>
      <c r="E8477">
        <f>INT(D8477/'Peaker Keys'!$B$6)+1</f>
        <v>354</v>
      </c>
      <c r="F8477">
        <f>MOD(D8477,'Peaker Keys'!$B$6)</f>
        <v>22</v>
      </c>
      <c r="G8477" t="str">
        <f>VLOOKUP(E8477,Clustering!$A$6:$B$370,2,FALSE)</f>
        <v>Summer</v>
      </c>
      <c r="H8477">
        <f>IF('Peaker Keys'!$B$29&gt;0,MAX(0,MIN('Peaker Keys'!$B$10,B8477/'Peaker Keys'!$B$29)),0)</f>
        <v>0</v>
      </c>
      <c r="I8477">
        <f>MAX(0,MIN('Peaker Keys'!$B$10,C8477/'Peaker Keys'!$B$30))</f>
        <v>3.2544066425078278E-3</v>
      </c>
      <c r="J8477">
        <f>IF('Peaker Keys'!$B$31=1,H8477,I8477)</f>
        <v>0</v>
      </c>
    </row>
    <row r="8478" spans="1:10" x14ac:dyDescent="0.25">
      <c r="A8478">
        <v>8472</v>
      </c>
      <c r="B8478">
        <v>0</v>
      </c>
      <c r="C8478">
        <v>388.5</v>
      </c>
      <c r="D8478">
        <f>MOD(A8478-1+'Peaker Keys'!$B$7,'Peaker Keys'!$B$5)</f>
        <v>8495</v>
      </c>
      <c r="E8478">
        <f>INT(D8478/'Peaker Keys'!$B$6)+1</f>
        <v>354</v>
      </c>
      <c r="F8478">
        <f>MOD(D8478,'Peaker Keys'!$B$6)</f>
        <v>23</v>
      </c>
      <c r="G8478" t="str">
        <f>VLOOKUP(E8478,Clustering!$A$6:$B$370,2,FALSE)</f>
        <v>Summer</v>
      </c>
      <c r="H8478">
        <f>IF('Peaker Keys'!$B$29&gt;0,MAX(0,MIN('Peaker Keys'!$B$10,B8478/'Peaker Keys'!$B$29)),0)</f>
        <v>0</v>
      </c>
      <c r="I8478">
        <f>MAX(0,MIN('Peaker Keys'!$B$10,C8478/'Peaker Keys'!$B$30))</f>
        <v>3.2544066425078278E-3</v>
      </c>
      <c r="J8478">
        <f>IF('Peaker Keys'!$B$31=1,H8478,I8478)</f>
        <v>0</v>
      </c>
    </row>
    <row r="8479" spans="1:10" x14ac:dyDescent="0.25">
      <c r="A8479">
        <v>8473</v>
      </c>
      <c r="B8479">
        <v>0</v>
      </c>
      <c r="C8479">
        <v>324.89999999999998</v>
      </c>
      <c r="D8479">
        <f>MOD(A8479-1+'Peaker Keys'!$B$7,'Peaker Keys'!$B$5)</f>
        <v>8496</v>
      </c>
      <c r="E8479">
        <f>INT(D8479/'Peaker Keys'!$B$6)+1</f>
        <v>355</v>
      </c>
      <c r="F8479">
        <f>MOD(D8479,'Peaker Keys'!$B$6)</f>
        <v>0</v>
      </c>
      <c r="G8479" t="str">
        <f>VLOOKUP(E8479,Clustering!$A$6:$B$370,2,FALSE)</f>
        <v>Winter</v>
      </c>
      <c r="H8479">
        <f>IF('Peaker Keys'!$B$29&gt;0,MAX(0,MIN('Peaker Keys'!$B$10,B8479/'Peaker Keys'!$B$29)),0)</f>
        <v>0</v>
      </c>
      <c r="I8479">
        <f>MAX(0,MIN('Peaker Keys'!$B$10,C8479/'Peaker Keys'!$B$30))</f>
        <v>2.7216389141590559E-3</v>
      </c>
      <c r="J8479">
        <f>IF('Peaker Keys'!$B$31=1,H8479,I8479)</f>
        <v>0</v>
      </c>
    </row>
    <row r="8480" spans="1:10" x14ac:dyDescent="0.25">
      <c r="A8480">
        <v>8474</v>
      </c>
      <c r="B8480">
        <v>0</v>
      </c>
      <c r="C8480">
        <v>324.89999999999998</v>
      </c>
      <c r="D8480">
        <f>MOD(A8480-1+'Peaker Keys'!$B$7,'Peaker Keys'!$B$5)</f>
        <v>8497</v>
      </c>
      <c r="E8480">
        <f>INT(D8480/'Peaker Keys'!$B$6)+1</f>
        <v>355</v>
      </c>
      <c r="F8480">
        <f>MOD(D8480,'Peaker Keys'!$B$6)</f>
        <v>1</v>
      </c>
      <c r="G8480" t="str">
        <f>VLOOKUP(E8480,Clustering!$A$6:$B$370,2,FALSE)</f>
        <v>Winter</v>
      </c>
      <c r="H8480">
        <f>IF('Peaker Keys'!$B$29&gt;0,MAX(0,MIN('Peaker Keys'!$B$10,B8480/'Peaker Keys'!$B$29)),0)</f>
        <v>0</v>
      </c>
      <c r="I8480">
        <f>MAX(0,MIN('Peaker Keys'!$B$10,C8480/'Peaker Keys'!$B$30))</f>
        <v>2.7216389141590559E-3</v>
      </c>
      <c r="J8480">
        <f>IF('Peaker Keys'!$B$31=1,H8480,I8480)</f>
        <v>0</v>
      </c>
    </row>
    <row r="8481" spans="1:10" x14ac:dyDescent="0.25">
      <c r="A8481">
        <v>8475</v>
      </c>
      <c r="B8481">
        <v>0</v>
      </c>
      <c r="C8481">
        <v>324.89999999999998</v>
      </c>
      <c r="D8481">
        <f>MOD(A8481-1+'Peaker Keys'!$B$7,'Peaker Keys'!$B$5)</f>
        <v>8498</v>
      </c>
      <c r="E8481">
        <f>INT(D8481/'Peaker Keys'!$B$6)+1</f>
        <v>355</v>
      </c>
      <c r="F8481">
        <f>MOD(D8481,'Peaker Keys'!$B$6)</f>
        <v>2</v>
      </c>
      <c r="G8481" t="str">
        <f>VLOOKUP(E8481,Clustering!$A$6:$B$370,2,FALSE)</f>
        <v>Winter</v>
      </c>
      <c r="H8481">
        <f>IF('Peaker Keys'!$B$29&gt;0,MAX(0,MIN('Peaker Keys'!$B$10,B8481/'Peaker Keys'!$B$29)),0)</f>
        <v>0</v>
      </c>
      <c r="I8481">
        <f>MAX(0,MIN('Peaker Keys'!$B$10,C8481/'Peaker Keys'!$B$30))</f>
        <v>2.7216389141590559E-3</v>
      </c>
      <c r="J8481">
        <f>IF('Peaker Keys'!$B$31=1,H8481,I8481)</f>
        <v>0</v>
      </c>
    </row>
    <row r="8482" spans="1:10" x14ac:dyDescent="0.25">
      <c r="A8482">
        <v>8476</v>
      </c>
      <c r="B8482">
        <v>0</v>
      </c>
      <c r="C8482">
        <v>324.89999999999998</v>
      </c>
      <c r="D8482">
        <f>MOD(A8482-1+'Peaker Keys'!$B$7,'Peaker Keys'!$B$5)</f>
        <v>8499</v>
      </c>
      <c r="E8482">
        <f>INT(D8482/'Peaker Keys'!$B$6)+1</f>
        <v>355</v>
      </c>
      <c r="F8482">
        <f>MOD(D8482,'Peaker Keys'!$B$6)</f>
        <v>3</v>
      </c>
      <c r="G8482" t="str">
        <f>VLOOKUP(E8482,Clustering!$A$6:$B$370,2,FALSE)</f>
        <v>Winter</v>
      </c>
      <c r="H8482">
        <f>IF('Peaker Keys'!$B$29&gt;0,MAX(0,MIN('Peaker Keys'!$B$10,B8482/'Peaker Keys'!$B$29)),0)</f>
        <v>0</v>
      </c>
      <c r="I8482">
        <f>MAX(0,MIN('Peaker Keys'!$B$10,C8482/'Peaker Keys'!$B$30))</f>
        <v>2.7216389141590559E-3</v>
      </c>
      <c r="J8482">
        <f>IF('Peaker Keys'!$B$31=1,H8482,I8482)</f>
        <v>0</v>
      </c>
    </row>
    <row r="8483" spans="1:10" x14ac:dyDescent="0.25">
      <c r="A8483">
        <v>8477</v>
      </c>
      <c r="B8483">
        <v>0</v>
      </c>
      <c r="C8483">
        <v>324.89999999999998</v>
      </c>
      <c r="D8483">
        <f>MOD(A8483-1+'Peaker Keys'!$B$7,'Peaker Keys'!$B$5)</f>
        <v>8500</v>
      </c>
      <c r="E8483">
        <f>INT(D8483/'Peaker Keys'!$B$6)+1</f>
        <v>355</v>
      </c>
      <c r="F8483">
        <f>MOD(D8483,'Peaker Keys'!$B$6)</f>
        <v>4</v>
      </c>
      <c r="G8483" t="str">
        <f>VLOOKUP(E8483,Clustering!$A$6:$B$370,2,FALSE)</f>
        <v>Winter</v>
      </c>
      <c r="H8483">
        <f>IF('Peaker Keys'!$B$29&gt;0,MAX(0,MIN('Peaker Keys'!$B$10,B8483/'Peaker Keys'!$B$29)),0)</f>
        <v>0</v>
      </c>
      <c r="I8483">
        <f>MAX(0,MIN('Peaker Keys'!$B$10,C8483/'Peaker Keys'!$B$30))</f>
        <v>2.7216389141590559E-3</v>
      </c>
      <c r="J8483">
        <f>IF('Peaker Keys'!$B$31=1,H8483,I8483)</f>
        <v>0</v>
      </c>
    </row>
    <row r="8484" spans="1:10" x14ac:dyDescent="0.25">
      <c r="A8484">
        <v>8478</v>
      </c>
      <c r="B8484">
        <v>0</v>
      </c>
      <c r="C8484">
        <v>324.89999999999998</v>
      </c>
      <c r="D8484">
        <f>MOD(A8484-1+'Peaker Keys'!$B$7,'Peaker Keys'!$B$5)</f>
        <v>8501</v>
      </c>
      <c r="E8484">
        <f>INT(D8484/'Peaker Keys'!$B$6)+1</f>
        <v>355</v>
      </c>
      <c r="F8484">
        <f>MOD(D8484,'Peaker Keys'!$B$6)</f>
        <v>5</v>
      </c>
      <c r="G8484" t="str">
        <f>VLOOKUP(E8484,Clustering!$A$6:$B$370,2,FALSE)</f>
        <v>Winter</v>
      </c>
      <c r="H8484">
        <f>IF('Peaker Keys'!$B$29&gt;0,MAX(0,MIN('Peaker Keys'!$B$10,B8484/'Peaker Keys'!$B$29)),0)</f>
        <v>0</v>
      </c>
      <c r="I8484">
        <f>MAX(0,MIN('Peaker Keys'!$B$10,C8484/'Peaker Keys'!$B$30))</f>
        <v>2.7216389141590559E-3</v>
      </c>
      <c r="J8484">
        <f>IF('Peaker Keys'!$B$31=1,H8484,I8484)</f>
        <v>0</v>
      </c>
    </row>
    <row r="8485" spans="1:10" x14ac:dyDescent="0.25">
      <c r="A8485">
        <v>8479</v>
      </c>
      <c r="B8485">
        <v>0</v>
      </c>
      <c r="C8485">
        <v>324.89999999999998</v>
      </c>
      <c r="D8485">
        <f>MOD(A8485-1+'Peaker Keys'!$B$7,'Peaker Keys'!$B$5)</f>
        <v>8502</v>
      </c>
      <c r="E8485">
        <f>INT(D8485/'Peaker Keys'!$B$6)+1</f>
        <v>355</v>
      </c>
      <c r="F8485">
        <f>MOD(D8485,'Peaker Keys'!$B$6)</f>
        <v>6</v>
      </c>
      <c r="G8485" t="str">
        <f>VLOOKUP(E8485,Clustering!$A$6:$B$370,2,FALSE)</f>
        <v>Winter</v>
      </c>
      <c r="H8485">
        <f>IF('Peaker Keys'!$B$29&gt;0,MAX(0,MIN('Peaker Keys'!$B$10,B8485/'Peaker Keys'!$B$29)),0)</f>
        <v>0</v>
      </c>
      <c r="I8485">
        <f>MAX(0,MIN('Peaker Keys'!$B$10,C8485/'Peaker Keys'!$B$30))</f>
        <v>2.7216389141590559E-3</v>
      </c>
      <c r="J8485">
        <f>IF('Peaker Keys'!$B$31=1,H8485,I8485)</f>
        <v>0</v>
      </c>
    </row>
    <row r="8486" spans="1:10" x14ac:dyDescent="0.25">
      <c r="A8486">
        <v>8480</v>
      </c>
      <c r="B8486">
        <v>0</v>
      </c>
      <c r="C8486">
        <v>324.89999999999998</v>
      </c>
      <c r="D8486">
        <f>MOD(A8486-1+'Peaker Keys'!$B$7,'Peaker Keys'!$B$5)</f>
        <v>8503</v>
      </c>
      <c r="E8486">
        <f>INT(D8486/'Peaker Keys'!$B$6)+1</f>
        <v>355</v>
      </c>
      <c r="F8486">
        <f>MOD(D8486,'Peaker Keys'!$B$6)</f>
        <v>7</v>
      </c>
      <c r="G8486" t="str">
        <f>VLOOKUP(E8486,Clustering!$A$6:$B$370,2,FALSE)</f>
        <v>Winter</v>
      </c>
      <c r="H8486">
        <f>IF('Peaker Keys'!$B$29&gt;0,MAX(0,MIN('Peaker Keys'!$B$10,B8486/'Peaker Keys'!$B$29)),0)</f>
        <v>0</v>
      </c>
      <c r="I8486">
        <f>MAX(0,MIN('Peaker Keys'!$B$10,C8486/'Peaker Keys'!$B$30))</f>
        <v>2.7216389141590559E-3</v>
      </c>
      <c r="J8486">
        <f>IF('Peaker Keys'!$B$31=1,H8486,I8486)</f>
        <v>0</v>
      </c>
    </row>
    <row r="8487" spans="1:10" x14ac:dyDescent="0.25">
      <c r="A8487">
        <v>8481</v>
      </c>
      <c r="B8487">
        <v>0</v>
      </c>
      <c r="C8487">
        <v>324.89999999999998</v>
      </c>
      <c r="D8487">
        <f>MOD(A8487-1+'Peaker Keys'!$B$7,'Peaker Keys'!$B$5)</f>
        <v>8504</v>
      </c>
      <c r="E8487">
        <f>INT(D8487/'Peaker Keys'!$B$6)+1</f>
        <v>355</v>
      </c>
      <c r="F8487">
        <f>MOD(D8487,'Peaker Keys'!$B$6)</f>
        <v>8</v>
      </c>
      <c r="G8487" t="str">
        <f>VLOOKUP(E8487,Clustering!$A$6:$B$370,2,FALSE)</f>
        <v>Winter</v>
      </c>
      <c r="H8487">
        <f>IF('Peaker Keys'!$B$29&gt;0,MAX(0,MIN('Peaker Keys'!$B$10,B8487/'Peaker Keys'!$B$29)),0)</f>
        <v>0</v>
      </c>
      <c r="I8487">
        <f>MAX(0,MIN('Peaker Keys'!$B$10,C8487/'Peaker Keys'!$B$30))</f>
        <v>2.7216389141590559E-3</v>
      </c>
      <c r="J8487">
        <f>IF('Peaker Keys'!$B$31=1,H8487,I8487)</f>
        <v>0</v>
      </c>
    </row>
    <row r="8488" spans="1:10" x14ac:dyDescent="0.25">
      <c r="A8488">
        <v>8482</v>
      </c>
      <c r="B8488">
        <v>0</v>
      </c>
      <c r="C8488">
        <v>324.89999999999998</v>
      </c>
      <c r="D8488">
        <f>MOD(A8488-1+'Peaker Keys'!$B$7,'Peaker Keys'!$B$5)</f>
        <v>8505</v>
      </c>
      <c r="E8488">
        <f>INT(D8488/'Peaker Keys'!$B$6)+1</f>
        <v>355</v>
      </c>
      <c r="F8488">
        <f>MOD(D8488,'Peaker Keys'!$B$6)</f>
        <v>9</v>
      </c>
      <c r="G8488" t="str">
        <f>VLOOKUP(E8488,Clustering!$A$6:$B$370,2,FALSE)</f>
        <v>Winter</v>
      </c>
      <c r="H8488">
        <f>IF('Peaker Keys'!$B$29&gt;0,MAX(0,MIN('Peaker Keys'!$B$10,B8488/'Peaker Keys'!$B$29)),0)</f>
        <v>0</v>
      </c>
      <c r="I8488">
        <f>MAX(0,MIN('Peaker Keys'!$B$10,C8488/'Peaker Keys'!$B$30))</f>
        <v>2.7216389141590559E-3</v>
      </c>
      <c r="J8488">
        <f>IF('Peaker Keys'!$B$31=1,H8488,I8488)</f>
        <v>0</v>
      </c>
    </row>
    <row r="8489" spans="1:10" x14ac:dyDescent="0.25">
      <c r="A8489">
        <v>8483</v>
      </c>
      <c r="B8489">
        <v>0</v>
      </c>
      <c r="C8489">
        <v>324.89999999999998</v>
      </c>
      <c r="D8489">
        <f>MOD(A8489-1+'Peaker Keys'!$B$7,'Peaker Keys'!$B$5)</f>
        <v>8506</v>
      </c>
      <c r="E8489">
        <f>INT(D8489/'Peaker Keys'!$B$6)+1</f>
        <v>355</v>
      </c>
      <c r="F8489">
        <f>MOD(D8489,'Peaker Keys'!$B$6)</f>
        <v>10</v>
      </c>
      <c r="G8489" t="str">
        <f>VLOOKUP(E8489,Clustering!$A$6:$B$370,2,FALSE)</f>
        <v>Winter</v>
      </c>
      <c r="H8489">
        <f>IF('Peaker Keys'!$B$29&gt;0,MAX(0,MIN('Peaker Keys'!$B$10,B8489/'Peaker Keys'!$B$29)),0)</f>
        <v>0</v>
      </c>
      <c r="I8489">
        <f>MAX(0,MIN('Peaker Keys'!$B$10,C8489/'Peaker Keys'!$B$30))</f>
        <v>2.7216389141590559E-3</v>
      </c>
      <c r="J8489">
        <f>IF('Peaker Keys'!$B$31=1,H8489,I8489)</f>
        <v>0</v>
      </c>
    </row>
    <row r="8490" spans="1:10" x14ac:dyDescent="0.25">
      <c r="A8490">
        <v>8484</v>
      </c>
      <c r="B8490">
        <v>0</v>
      </c>
      <c r="C8490">
        <v>324.89999999999998</v>
      </c>
      <c r="D8490">
        <f>MOD(A8490-1+'Peaker Keys'!$B$7,'Peaker Keys'!$B$5)</f>
        <v>8507</v>
      </c>
      <c r="E8490">
        <f>INT(D8490/'Peaker Keys'!$B$6)+1</f>
        <v>355</v>
      </c>
      <c r="F8490">
        <f>MOD(D8490,'Peaker Keys'!$B$6)</f>
        <v>11</v>
      </c>
      <c r="G8490" t="str">
        <f>VLOOKUP(E8490,Clustering!$A$6:$B$370,2,FALSE)</f>
        <v>Winter</v>
      </c>
      <c r="H8490">
        <f>IF('Peaker Keys'!$B$29&gt;0,MAX(0,MIN('Peaker Keys'!$B$10,B8490/'Peaker Keys'!$B$29)),0)</f>
        <v>0</v>
      </c>
      <c r="I8490">
        <f>MAX(0,MIN('Peaker Keys'!$B$10,C8490/'Peaker Keys'!$B$30))</f>
        <v>2.7216389141590559E-3</v>
      </c>
      <c r="J8490">
        <f>IF('Peaker Keys'!$B$31=1,H8490,I8490)</f>
        <v>0</v>
      </c>
    </row>
    <row r="8491" spans="1:10" x14ac:dyDescent="0.25">
      <c r="A8491">
        <v>8485</v>
      </c>
      <c r="B8491">
        <v>0</v>
      </c>
      <c r="C8491">
        <v>324.89999999999998</v>
      </c>
      <c r="D8491">
        <f>MOD(A8491-1+'Peaker Keys'!$B$7,'Peaker Keys'!$B$5)</f>
        <v>8508</v>
      </c>
      <c r="E8491">
        <f>INT(D8491/'Peaker Keys'!$B$6)+1</f>
        <v>355</v>
      </c>
      <c r="F8491">
        <f>MOD(D8491,'Peaker Keys'!$B$6)</f>
        <v>12</v>
      </c>
      <c r="G8491" t="str">
        <f>VLOOKUP(E8491,Clustering!$A$6:$B$370,2,FALSE)</f>
        <v>Winter</v>
      </c>
      <c r="H8491">
        <f>IF('Peaker Keys'!$B$29&gt;0,MAX(0,MIN('Peaker Keys'!$B$10,B8491/'Peaker Keys'!$B$29)),0)</f>
        <v>0</v>
      </c>
      <c r="I8491">
        <f>MAX(0,MIN('Peaker Keys'!$B$10,C8491/'Peaker Keys'!$B$30))</f>
        <v>2.7216389141590559E-3</v>
      </c>
      <c r="J8491">
        <f>IF('Peaker Keys'!$B$31=1,H8491,I8491)</f>
        <v>0</v>
      </c>
    </row>
    <row r="8492" spans="1:10" x14ac:dyDescent="0.25">
      <c r="A8492">
        <v>8486</v>
      </c>
      <c r="B8492">
        <v>0</v>
      </c>
      <c r="C8492">
        <v>324.89999999999998</v>
      </c>
      <c r="D8492">
        <f>MOD(A8492-1+'Peaker Keys'!$B$7,'Peaker Keys'!$B$5)</f>
        <v>8509</v>
      </c>
      <c r="E8492">
        <f>INT(D8492/'Peaker Keys'!$B$6)+1</f>
        <v>355</v>
      </c>
      <c r="F8492">
        <f>MOD(D8492,'Peaker Keys'!$B$6)</f>
        <v>13</v>
      </c>
      <c r="G8492" t="str">
        <f>VLOOKUP(E8492,Clustering!$A$6:$B$370,2,FALSE)</f>
        <v>Winter</v>
      </c>
      <c r="H8492">
        <f>IF('Peaker Keys'!$B$29&gt;0,MAX(0,MIN('Peaker Keys'!$B$10,B8492/'Peaker Keys'!$B$29)),0)</f>
        <v>0</v>
      </c>
      <c r="I8492">
        <f>MAX(0,MIN('Peaker Keys'!$B$10,C8492/'Peaker Keys'!$B$30))</f>
        <v>2.7216389141590559E-3</v>
      </c>
      <c r="J8492">
        <f>IF('Peaker Keys'!$B$31=1,H8492,I8492)</f>
        <v>0</v>
      </c>
    </row>
    <row r="8493" spans="1:10" x14ac:dyDescent="0.25">
      <c r="A8493">
        <v>8487</v>
      </c>
      <c r="B8493">
        <v>0</v>
      </c>
      <c r="C8493">
        <v>324.89999999999998</v>
      </c>
      <c r="D8493">
        <f>MOD(A8493-1+'Peaker Keys'!$B$7,'Peaker Keys'!$B$5)</f>
        <v>8510</v>
      </c>
      <c r="E8493">
        <f>INT(D8493/'Peaker Keys'!$B$6)+1</f>
        <v>355</v>
      </c>
      <c r="F8493">
        <f>MOD(D8493,'Peaker Keys'!$B$6)</f>
        <v>14</v>
      </c>
      <c r="G8493" t="str">
        <f>VLOOKUP(E8493,Clustering!$A$6:$B$370,2,FALSE)</f>
        <v>Winter</v>
      </c>
      <c r="H8493">
        <f>IF('Peaker Keys'!$B$29&gt;0,MAX(0,MIN('Peaker Keys'!$B$10,B8493/'Peaker Keys'!$B$29)),0)</f>
        <v>0</v>
      </c>
      <c r="I8493">
        <f>MAX(0,MIN('Peaker Keys'!$B$10,C8493/'Peaker Keys'!$B$30))</f>
        <v>2.7216389141590559E-3</v>
      </c>
      <c r="J8493">
        <f>IF('Peaker Keys'!$B$31=1,H8493,I8493)</f>
        <v>0</v>
      </c>
    </row>
    <row r="8494" spans="1:10" x14ac:dyDescent="0.25">
      <c r="A8494">
        <v>8488</v>
      </c>
      <c r="B8494">
        <v>0</v>
      </c>
      <c r="C8494">
        <v>388.5</v>
      </c>
      <c r="D8494">
        <f>MOD(A8494-1+'Peaker Keys'!$B$7,'Peaker Keys'!$B$5)</f>
        <v>8511</v>
      </c>
      <c r="E8494">
        <f>INT(D8494/'Peaker Keys'!$B$6)+1</f>
        <v>355</v>
      </c>
      <c r="F8494">
        <f>MOD(D8494,'Peaker Keys'!$B$6)</f>
        <v>15</v>
      </c>
      <c r="G8494" t="str">
        <f>VLOOKUP(E8494,Clustering!$A$6:$B$370,2,FALSE)</f>
        <v>Winter</v>
      </c>
      <c r="H8494">
        <f>IF('Peaker Keys'!$B$29&gt;0,MAX(0,MIN('Peaker Keys'!$B$10,B8494/'Peaker Keys'!$B$29)),0)</f>
        <v>0</v>
      </c>
      <c r="I8494">
        <f>MAX(0,MIN('Peaker Keys'!$B$10,C8494/'Peaker Keys'!$B$30))</f>
        <v>3.2544066425078278E-3</v>
      </c>
      <c r="J8494">
        <f>IF('Peaker Keys'!$B$31=1,H8494,I8494)</f>
        <v>0</v>
      </c>
    </row>
    <row r="8495" spans="1:10" x14ac:dyDescent="0.25">
      <c r="A8495">
        <v>8489</v>
      </c>
      <c r="B8495">
        <v>0</v>
      </c>
      <c r="C8495">
        <v>388.5</v>
      </c>
      <c r="D8495">
        <f>MOD(A8495-1+'Peaker Keys'!$B$7,'Peaker Keys'!$B$5)</f>
        <v>8512</v>
      </c>
      <c r="E8495">
        <f>INT(D8495/'Peaker Keys'!$B$6)+1</f>
        <v>355</v>
      </c>
      <c r="F8495">
        <f>MOD(D8495,'Peaker Keys'!$B$6)</f>
        <v>16</v>
      </c>
      <c r="G8495" t="str">
        <f>VLOOKUP(E8495,Clustering!$A$6:$B$370,2,FALSE)</f>
        <v>Winter</v>
      </c>
      <c r="H8495">
        <f>IF('Peaker Keys'!$B$29&gt;0,MAX(0,MIN('Peaker Keys'!$B$10,B8495/'Peaker Keys'!$B$29)),0)</f>
        <v>0</v>
      </c>
      <c r="I8495">
        <f>MAX(0,MIN('Peaker Keys'!$B$10,C8495/'Peaker Keys'!$B$30))</f>
        <v>3.2544066425078278E-3</v>
      </c>
      <c r="J8495">
        <f>IF('Peaker Keys'!$B$31=1,H8495,I8495)</f>
        <v>0</v>
      </c>
    </row>
    <row r="8496" spans="1:10" x14ac:dyDescent="0.25">
      <c r="A8496">
        <v>8490</v>
      </c>
      <c r="B8496">
        <v>0</v>
      </c>
      <c r="C8496">
        <v>797.7</v>
      </c>
      <c r="D8496">
        <f>MOD(A8496-1+'Peaker Keys'!$B$7,'Peaker Keys'!$B$5)</f>
        <v>8513</v>
      </c>
      <c r="E8496">
        <f>INT(D8496/'Peaker Keys'!$B$6)+1</f>
        <v>355</v>
      </c>
      <c r="F8496">
        <f>MOD(D8496,'Peaker Keys'!$B$6)</f>
        <v>17</v>
      </c>
      <c r="G8496" t="str">
        <f>VLOOKUP(E8496,Clustering!$A$6:$B$370,2,FALSE)</f>
        <v>Winter</v>
      </c>
      <c r="H8496">
        <f>IF('Peaker Keys'!$B$29&gt;0,MAX(0,MIN('Peaker Keys'!$B$10,B8496/'Peaker Keys'!$B$29)),0)</f>
        <v>0</v>
      </c>
      <c r="I8496">
        <f>MAX(0,MIN('Peaker Keys'!$B$10,C8496/'Peaker Keys'!$B$30))</f>
        <v>6.6822141022612469E-3</v>
      </c>
      <c r="J8496">
        <f>IF('Peaker Keys'!$B$31=1,H8496,I8496)</f>
        <v>0</v>
      </c>
    </row>
    <row r="8497" spans="1:10" x14ac:dyDescent="0.25">
      <c r="A8497">
        <v>8491</v>
      </c>
      <c r="B8497">
        <v>0</v>
      </c>
      <c r="C8497">
        <v>1365.8</v>
      </c>
      <c r="D8497">
        <f>MOD(A8497-1+'Peaker Keys'!$B$7,'Peaker Keys'!$B$5)</f>
        <v>8514</v>
      </c>
      <c r="E8497">
        <f>INT(D8497/'Peaker Keys'!$B$6)+1</f>
        <v>355</v>
      </c>
      <c r="F8497">
        <f>MOD(D8497,'Peaker Keys'!$B$6)</f>
        <v>18</v>
      </c>
      <c r="G8497" t="str">
        <f>VLOOKUP(E8497,Clustering!$A$6:$B$370,2,FALSE)</f>
        <v>Winter</v>
      </c>
      <c r="H8497">
        <f>IF('Peaker Keys'!$B$29&gt;0,MAX(0,MIN('Peaker Keys'!$B$10,B8497/'Peaker Keys'!$B$29)),0)</f>
        <v>0</v>
      </c>
      <c r="I8497">
        <f>MAX(0,MIN('Peaker Keys'!$B$10,C8497/'Peaker Keys'!$B$30))</f>
        <v>1.1441103197779127E-2</v>
      </c>
      <c r="J8497">
        <f>IF('Peaker Keys'!$B$31=1,H8497,I8497)</f>
        <v>0</v>
      </c>
    </row>
    <row r="8498" spans="1:10" x14ac:dyDescent="0.25">
      <c r="A8498">
        <v>8492</v>
      </c>
      <c r="B8498">
        <v>0</v>
      </c>
      <c r="C8498">
        <v>1053.4000000000001</v>
      </c>
      <c r="D8498">
        <f>MOD(A8498-1+'Peaker Keys'!$B$7,'Peaker Keys'!$B$5)</f>
        <v>8515</v>
      </c>
      <c r="E8498">
        <f>INT(D8498/'Peaker Keys'!$B$6)+1</f>
        <v>355</v>
      </c>
      <c r="F8498">
        <f>MOD(D8498,'Peaker Keys'!$B$6)</f>
        <v>19</v>
      </c>
      <c r="G8498" t="str">
        <f>VLOOKUP(E8498,Clustering!$A$6:$B$370,2,FALSE)</f>
        <v>Winter</v>
      </c>
      <c r="H8498">
        <f>IF('Peaker Keys'!$B$29&gt;0,MAX(0,MIN('Peaker Keys'!$B$10,B8498/'Peaker Keys'!$B$29)),0)</f>
        <v>0</v>
      </c>
      <c r="I8498">
        <f>MAX(0,MIN('Peaker Keys'!$B$10,C8498/'Peaker Keys'!$B$30))</f>
        <v>8.8241749220534012E-3</v>
      </c>
      <c r="J8498">
        <f>IF('Peaker Keys'!$B$31=1,H8498,I8498)</f>
        <v>0</v>
      </c>
    </row>
    <row r="8499" spans="1:10" x14ac:dyDescent="0.25">
      <c r="A8499">
        <v>8493</v>
      </c>
      <c r="B8499">
        <v>0</v>
      </c>
      <c r="C8499">
        <v>658.3</v>
      </c>
      <c r="D8499">
        <f>MOD(A8499-1+'Peaker Keys'!$B$7,'Peaker Keys'!$B$5)</f>
        <v>8516</v>
      </c>
      <c r="E8499">
        <f>INT(D8499/'Peaker Keys'!$B$6)+1</f>
        <v>355</v>
      </c>
      <c r="F8499">
        <f>MOD(D8499,'Peaker Keys'!$B$6)</f>
        <v>20</v>
      </c>
      <c r="G8499" t="str">
        <f>VLOOKUP(E8499,Clustering!$A$6:$B$370,2,FALSE)</f>
        <v>Winter</v>
      </c>
      <c r="H8499">
        <f>IF('Peaker Keys'!$B$29&gt;0,MAX(0,MIN('Peaker Keys'!$B$10,B8499/'Peaker Keys'!$B$29)),0)</f>
        <v>0</v>
      </c>
      <c r="I8499">
        <f>MAX(0,MIN('Peaker Keys'!$B$10,C8499/'Peaker Keys'!$B$30))</f>
        <v>5.5144810624527746E-3</v>
      </c>
      <c r="J8499">
        <f>IF('Peaker Keys'!$B$31=1,H8499,I8499)</f>
        <v>0</v>
      </c>
    </row>
    <row r="8500" spans="1:10" x14ac:dyDescent="0.25">
      <c r="A8500">
        <v>8494</v>
      </c>
      <c r="B8500">
        <v>0</v>
      </c>
      <c r="C8500">
        <v>541.5</v>
      </c>
      <c r="D8500">
        <f>MOD(A8500-1+'Peaker Keys'!$B$7,'Peaker Keys'!$B$5)</f>
        <v>8517</v>
      </c>
      <c r="E8500">
        <f>INT(D8500/'Peaker Keys'!$B$6)+1</f>
        <v>355</v>
      </c>
      <c r="F8500">
        <f>MOD(D8500,'Peaker Keys'!$B$6)</f>
        <v>21</v>
      </c>
      <c r="G8500" t="str">
        <f>VLOOKUP(E8500,Clustering!$A$6:$B$370,2,FALSE)</f>
        <v>Winter</v>
      </c>
      <c r="H8500">
        <f>IF('Peaker Keys'!$B$29&gt;0,MAX(0,MIN('Peaker Keys'!$B$10,B8500/'Peaker Keys'!$B$29)),0)</f>
        <v>0</v>
      </c>
      <c r="I8500">
        <f>MAX(0,MIN('Peaker Keys'!$B$10,C8500/'Peaker Keys'!$B$30))</f>
        <v>4.5360648569317602E-3</v>
      </c>
      <c r="J8500">
        <f>IF('Peaker Keys'!$B$31=1,H8500,I8500)</f>
        <v>0</v>
      </c>
    </row>
    <row r="8501" spans="1:10" x14ac:dyDescent="0.25">
      <c r="A8501">
        <v>8495</v>
      </c>
      <c r="B8501">
        <v>0</v>
      </c>
      <c r="C8501">
        <v>388.5</v>
      </c>
      <c r="D8501">
        <f>MOD(A8501-1+'Peaker Keys'!$B$7,'Peaker Keys'!$B$5)</f>
        <v>8518</v>
      </c>
      <c r="E8501">
        <f>INT(D8501/'Peaker Keys'!$B$6)+1</f>
        <v>355</v>
      </c>
      <c r="F8501">
        <f>MOD(D8501,'Peaker Keys'!$B$6)</f>
        <v>22</v>
      </c>
      <c r="G8501" t="str">
        <f>VLOOKUP(E8501,Clustering!$A$6:$B$370,2,FALSE)</f>
        <v>Winter</v>
      </c>
      <c r="H8501">
        <f>IF('Peaker Keys'!$B$29&gt;0,MAX(0,MIN('Peaker Keys'!$B$10,B8501/'Peaker Keys'!$B$29)),0)</f>
        <v>0</v>
      </c>
      <c r="I8501">
        <f>MAX(0,MIN('Peaker Keys'!$B$10,C8501/'Peaker Keys'!$B$30))</f>
        <v>3.2544066425078278E-3</v>
      </c>
      <c r="J8501">
        <f>IF('Peaker Keys'!$B$31=1,H8501,I8501)</f>
        <v>0</v>
      </c>
    </row>
    <row r="8502" spans="1:10" x14ac:dyDescent="0.25">
      <c r="A8502">
        <v>8496</v>
      </c>
      <c r="B8502">
        <v>0</v>
      </c>
      <c r="C8502">
        <v>388.5</v>
      </c>
      <c r="D8502">
        <f>MOD(A8502-1+'Peaker Keys'!$B$7,'Peaker Keys'!$B$5)</f>
        <v>8519</v>
      </c>
      <c r="E8502">
        <f>INT(D8502/'Peaker Keys'!$B$6)+1</f>
        <v>355</v>
      </c>
      <c r="F8502">
        <f>MOD(D8502,'Peaker Keys'!$B$6)</f>
        <v>23</v>
      </c>
      <c r="G8502" t="str">
        <f>VLOOKUP(E8502,Clustering!$A$6:$B$370,2,FALSE)</f>
        <v>Winter</v>
      </c>
      <c r="H8502">
        <f>IF('Peaker Keys'!$B$29&gt;0,MAX(0,MIN('Peaker Keys'!$B$10,B8502/'Peaker Keys'!$B$29)),0)</f>
        <v>0</v>
      </c>
      <c r="I8502">
        <f>MAX(0,MIN('Peaker Keys'!$B$10,C8502/'Peaker Keys'!$B$30))</f>
        <v>3.2544066425078278E-3</v>
      </c>
      <c r="J8502">
        <f>IF('Peaker Keys'!$B$31=1,H8502,I8502)</f>
        <v>0</v>
      </c>
    </row>
    <row r="8503" spans="1:10" x14ac:dyDescent="0.25">
      <c r="A8503">
        <v>8497</v>
      </c>
      <c r="B8503">
        <v>0</v>
      </c>
      <c r="C8503">
        <v>340.6</v>
      </c>
      <c r="D8503">
        <f>MOD(A8503-1+'Peaker Keys'!$B$7,'Peaker Keys'!$B$5)</f>
        <v>8520</v>
      </c>
      <c r="E8503">
        <f>INT(D8503/'Peaker Keys'!$B$6)+1</f>
        <v>356</v>
      </c>
      <c r="F8503">
        <f>MOD(D8503,'Peaker Keys'!$B$6)</f>
        <v>0</v>
      </c>
      <c r="G8503" t="str">
        <f>VLOOKUP(E8503,Clustering!$A$6:$B$370,2,FALSE)</f>
        <v>Fall</v>
      </c>
      <c r="H8503">
        <f>IF('Peaker Keys'!$B$29&gt;0,MAX(0,MIN('Peaker Keys'!$B$10,B8503/'Peaker Keys'!$B$29)),0)</f>
        <v>0</v>
      </c>
      <c r="I8503">
        <f>MAX(0,MIN('Peaker Keys'!$B$10,C8503/'Peaker Keys'!$B$30))</f>
        <v>2.8531554760313159E-3</v>
      </c>
      <c r="J8503">
        <f>IF('Peaker Keys'!$B$31=1,H8503,I8503)</f>
        <v>0</v>
      </c>
    </row>
    <row r="8504" spans="1:10" x14ac:dyDescent="0.25">
      <c r="A8504">
        <v>8498</v>
      </c>
      <c r="B8504">
        <v>0</v>
      </c>
      <c r="C8504">
        <v>324.89999999999998</v>
      </c>
      <c r="D8504">
        <f>MOD(A8504-1+'Peaker Keys'!$B$7,'Peaker Keys'!$B$5)</f>
        <v>8521</v>
      </c>
      <c r="E8504">
        <f>INT(D8504/'Peaker Keys'!$B$6)+1</f>
        <v>356</v>
      </c>
      <c r="F8504">
        <f>MOD(D8504,'Peaker Keys'!$B$6)</f>
        <v>1</v>
      </c>
      <c r="G8504" t="str">
        <f>VLOOKUP(E8504,Clustering!$A$6:$B$370,2,FALSE)</f>
        <v>Fall</v>
      </c>
      <c r="H8504">
        <f>IF('Peaker Keys'!$B$29&gt;0,MAX(0,MIN('Peaker Keys'!$B$10,B8504/'Peaker Keys'!$B$29)),0)</f>
        <v>0</v>
      </c>
      <c r="I8504">
        <f>MAX(0,MIN('Peaker Keys'!$B$10,C8504/'Peaker Keys'!$B$30))</f>
        <v>2.7216389141590559E-3</v>
      </c>
      <c r="J8504">
        <f>IF('Peaker Keys'!$B$31=1,H8504,I8504)</f>
        <v>0</v>
      </c>
    </row>
    <row r="8505" spans="1:10" x14ac:dyDescent="0.25">
      <c r="A8505">
        <v>8499</v>
      </c>
      <c r="B8505">
        <v>0</v>
      </c>
      <c r="C8505">
        <v>324.89999999999998</v>
      </c>
      <c r="D8505">
        <f>MOD(A8505-1+'Peaker Keys'!$B$7,'Peaker Keys'!$B$5)</f>
        <v>8522</v>
      </c>
      <c r="E8505">
        <f>INT(D8505/'Peaker Keys'!$B$6)+1</f>
        <v>356</v>
      </c>
      <c r="F8505">
        <f>MOD(D8505,'Peaker Keys'!$B$6)</f>
        <v>2</v>
      </c>
      <c r="G8505" t="str">
        <f>VLOOKUP(E8505,Clustering!$A$6:$B$370,2,FALSE)</f>
        <v>Fall</v>
      </c>
      <c r="H8505">
        <f>IF('Peaker Keys'!$B$29&gt;0,MAX(0,MIN('Peaker Keys'!$B$10,B8505/'Peaker Keys'!$B$29)),0)</f>
        <v>0</v>
      </c>
      <c r="I8505">
        <f>MAX(0,MIN('Peaker Keys'!$B$10,C8505/'Peaker Keys'!$B$30))</f>
        <v>2.7216389141590559E-3</v>
      </c>
      <c r="J8505">
        <f>IF('Peaker Keys'!$B$31=1,H8505,I8505)</f>
        <v>0</v>
      </c>
    </row>
    <row r="8506" spans="1:10" x14ac:dyDescent="0.25">
      <c r="A8506">
        <v>8500</v>
      </c>
      <c r="B8506">
        <v>0</v>
      </c>
      <c r="C8506">
        <v>324.89999999999998</v>
      </c>
      <c r="D8506">
        <f>MOD(A8506-1+'Peaker Keys'!$B$7,'Peaker Keys'!$B$5)</f>
        <v>8523</v>
      </c>
      <c r="E8506">
        <f>INT(D8506/'Peaker Keys'!$B$6)+1</f>
        <v>356</v>
      </c>
      <c r="F8506">
        <f>MOD(D8506,'Peaker Keys'!$B$6)</f>
        <v>3</v>
      </c>
      <c r="G8506" t="str">
        <f>VLOOKUP(E8506,Clustering!$A$6:$B$370,2,FALSE)</f>
        <v>Fall</v>
      </c>
      <c r="H8506">
        <f>IF('Peaker Keys'!$B$29&gt;0,MAX(0,MIN('Peaker Keys'!$B$10,B8506/'Peaker Keys'!$B$29)),0)</f>
        <v>0</v>
      </c>
      <c r="I8506">
        <f>MAX(0,MIN('Peaker Keys'!$B$10,C8506/'Peaker Keys'!$B$30))</f>
        <v>2.7216389141590559E-3</v>
      </c>
      <c r="J8506">
        <f>IF('Peaker Keys'!$B$31=1,H8506,I8506)</f>
        <v>0</v>
      </c>
    </row>
    <row r="8507" spans="1:10" x14ac:dyDescent="0.25">
      <c r="A8507">
        <v>8501</v>
      </c>
      <c r="B8507">
        <v>0</v>
      </c>
      <c r="C8507">
        <v>324.89999999999998</v>
      </c>
      <c r="D8507">
        <f>MOD(A8507-1+'Peaker Keys'!$B$7,'Peaker Keys'!$B$5)</f>
        <v>8524</v>
      </c>
      <c r="E8507">
        <f>INT(D8507/'Peaker Keys'!$B$6)+1</f>
        <v>356</v>
      </c>
      <c r="F8507">
        <f>MOD(D8507,'Peaker Keys'!$B$6)</f>
        <v>4</v>
      </c>
      <c r="G8507" t="str">
        <f>VLOOKUP(E8507,Clustering!$A$6:$B$370,2,FALSE)</f>
        <v>Fall</v>
      </c>
      <c r="H8507">
        <f>IF('Peaker Keys'!$B$29&gt;0,MAX(0,MIN('Peaker Keys'!$B$10,B8507/'Peaker Keys'!$B$29)),0)</f>
        <v>0</v>
      </c>
      <c r="I8507">
        <f>MAX(0,MIN('Peaker Keys'!$B$10,C8507/'Peaker Keys'!$B$30))</f>
        <v>2.7216389141590559E-3</v>
      </c>
      <c r="J8507">
        <f>IF('Peaker Keys'!$B$31=1,H8507,I8507)</f>
        <v>0</v>
      </c>
    </row>
    <row r="8508" spans="1:10" x14ac:dyDescent="0.25">
      <c r="A8508">
        <v>8502</v>
      </c>
      <c r="B8508">
        <v>0</v>
      </c>
      <c r="C8508">
        <v>324.89999999999998</v>
      </c>
      <c r="D8508">
        <f>MOD(A8508-1+'Peaker Keys'!$B$7,'Peaker Keys'!$B$5)</f>
        <v>8525</v>
      </c>
      <c r="E8508">
        <f>INT(D8508/'Peaker Keys'!$B$6)+1</f>
        <v>356</v>
      </c>
      <c r="F8508">
        <f>MOD(D8508,'Peaker Keys'!$B$6)</f>
        <v>5</v>
      </c>
      <c r="G8508" t="str">
        <f>VLOOKUP(E8508,Clustering!$A$6:$B$370,2,FALSE)</f>
        <v>Fall</v>
      </c>
      <c r="H8508">
        <f>IF('Peaker Keys'!$B$29&gt;0,MAX(0,MIN('Peaker Keys'!$B$10,B8508/'Peaker Keys'!$B$29)),0)</f>
        <v>0</v>
      </c>
      <c r="I8508">
        <f>MAX(0,MIN('Peaker Keys'!$B$10,C8508/'Peaker Keys'!$B$30))</f>
        <v>2.7216389141590559E-3</v>
      </c>
      <c r="J8508">
        <f>IF('Peaker Keys'!$B$31=1,H8508,I8508)</f>
        <v>0</v>
      </c>
    </row>
    <row r="8509" spans="1:10" x14ac:dyDescent="0.25">
      <c r="A8509">
        <v>8503</v>
      </c>
      <c r="B8509">
        <v>0</v>
      </c>
      <c r="C8509">
        <v>324.89999999999998</v>
      </c>
      <c r="D8509">
        <f>MOD(A8509-1+'Peaker Keys'!$B$7,'Peaker Keys'!$B$5)</f>
        <v>8526</v>
      </c>
      <c r="E8509">
        <f>INT(D8509/'Peaker Keys'!$B$6)+1</f>
        <v>356</v>
      </c>
      <c r="F8509">
        <f>MOD(D8509,'Peaker Keys'!$B$6)</f>
        <v>6</v>
      </c>
      <c r="G8509" t="str">
        <f>VLOOKUP(E8509,Clustering!$A$6:$B$370,2,FALSE)</f>
        <v>Fall</v>
      </c>
      <c r="H8509">
        <f>IF('Peaker Keys'!$B$29&gt;0,MAX(0,MIN('Peaker Keys'!$B$10,B8509/'Peaker Keys'!$B$29)),0)</f>
        <v>0</v>
      </c>
      <c r="I8509">
        <f>MAX(0,MIN('Peaker Keys'!$B$10,C8509/'Peaker Keys'!$B$30))</f>
        <v>2.7216389141590559E-3</v>
      </c>
      <c r="J8509">
        <f>IF('Peaker Keys'!$B$31=1,H8509,I8509)</f>
        <v>0</v>
      </c>
    </row>
    <row r="8510" spans="1:10" x14ac:dyDescent="0.25">
      <c r="A8510">
        <v>8504</v>
      </c>
      <c r="B8510">
        <v>0</v>
      </c>
      <c r="C8510">
        <v>324.89999999999998</v>
      </c>
      <c r="D8510">
        <f>MOD(A8510-1+'Peaker Keys'!$B$7,'Peaker Keys'!$B$5)</f>
        <v>8527</v>
      </c>
      <c r="E8510">
        <f>INT(D8510/'Peaker Keys'!$B$6)+1</f>
        <v>356</v>
      </c>
      <c r="F8510">
        <f>MOD(D8510,'Peaker Keys'!$B$6)</f>
        <v>7</v>
      </c>
      <c r="G8510" t="str">
        <f>VLOOKUP(E8510,Clustering!$A$6:$B$370,2,FALSE)</f>
        <v>Fall</v>
      </c>
      <c r="H8510">
        <f>IF('Peaker Keys'!$B$29&gt;0,MAX(0,MIN('Peaker Keys'!$B$10,B8510/'Peaker Keys'!$B$29)),0)</f>
        <v>0</v>
      </c>
      <c r="I8510">
        <f>MAX(0,MIN('Peaker Keys'!$B$10,C8510/'Peaker Keys'!$B$30))</f>
        <v>2.7216389141590559E-3</v>
      </c>
      <c r="J8510">
        <f>IF('Peaker Keys'!$B$31=1,H8510,I8510)</f>
        <v>0</v>
      </c>
    </row>
    <row r="8511" spans="1:10" x14ac:dyDescent="0.25">
      <c r="A8511">
        <v>8505</v>
      </c>
      <c r="B8511">
        <v>0</v>
      </c>
      <c r="C8511">
        <v>324.89999999999998</v>
      </c>
      <c r="D8511">
        <f>MOD(A8511-1+'Peaker Keys'!$B$7,'Peaker Keys'!$B$5)</f>
        <v>8528</v>
      </c>
      <c r="E8511">
        <f>INT(D8511/'Peaker Keys'!$B$6)+1</f>
        <v>356</v>
      </c>
      <c r="F8511">
        <f>MOD(D8511,'Peaker Keys'!$B$6)</f>
        <v>8</v>
      </c>
      <c r="G8511" t="str">
        <f>VLOOKUP(E8511,Clustering!$A$6:$B$370,2,FALSE)</f>
        <v>Fall</v>
      </c>
      <c r="H8511">
        <f>IF('Peaker Keys'!$B$29&gt;0,MAX(0,MIN('Peaker Keys'!$B$10,B8511/'Peaker Keys'!$B$29)),0)</f>
        <v>0</v>
      </c>
      <c r="I8511">
        <f>MAX(0,MIN('Peaker Keys'!$B$10,C8511/'Peaker Keys'!$B$30))</f>
        <v>2.7216389141590559E-3</v>
      </c>
      <c r="J8511">
        <f>IF('Peaker Keys'!$B$31=1,H8511,I8511)</f>
        <v>0</v>
      </c>
    </row>
    <row r="8512" spans="1:10" x14ac:dyDescent="0.25">
      <c r="A8512">
        <v>8506</v>
      </c>
      <c r="B8512">
        <v>0</v>
      </c>
      <c r="C8512">
        <v>324.89999999999998</v>
      </c>
      <c r="D8512">
        <f>MOD(A8512-1+'Peaker Keys'!$B$7,'Peaker Keys'!$B$5)</f>
        <v>8529</v>
      </c>
      <c r="E8512">
        <f>INT(D8512/'Peaker Keys'!$B$6)+1</f>
        <v>356</v>
      </c>
      <c r="F8512">
        <f>MOD(D8512,'Peaker Keys'!$B$6)</f>
        <v>9</v>
      </c>
      <c r="G8512" t="str">
        <f>VLOOKUP(E8512,Clustering!$A$6:$B$370,2,FALSE)</f>
        <v>Fall</v>
      </c>
      <c r="H8512">
        <f>IF('Peaker Keys'!$B$29&gt;0,MAX(0,MIN('Peaker Keys'!$B$10,B8512/'Peaker Keys'!$B$29)),0)</f>
        <v>0</v>
      </c>
      <c r="I8512">
        <f>MAX(0,MIN('Peaker Keys'!$B$10,C8512/'Peaker Keys'!$B$30))</f>
        <v>2.7216389141590559E-3</v>
      </c>
      <c r="J8512">
        <f>IF('Peaker Keys'!$B$31=1,H8512,I8512)</f>
        <v>0</v>
      </c>
    </row>
    <row r="8513" spans="1:10" x14ac:dyDescent="0.25">
      <c r="A8513">
        <v>8507</v>
      </c>
      <c r="B8513">
        <v>0</v>
      </c>
      <c r="C8513">
        <v>324.89999999999998</v>
      </c>
      <c r="D8513">
        <f>MOD(A8513-1+'Peaker Keys'!$B$7,'Peaker Keys'!$B$5)</f>
        <v>8530</v>
      </c>
      <c r="E8513">
        <f>INT(D8513/'Peaker Keys'!$B$6)+1</f>
        <v>356</v>
      </c>
      <c r="F8513">
        <f>MOD(D8513,'Peaker Keys'!$B$6)</f>
        <v>10</v>
      </c>
      <c r="G8513" t="str">
        <f>VLOOKUP(E8513,Clustering!$A$6:$B$370,2,FALSE)</f>
        <v>Fall</v>
      </c>
      <c r="H8513">
        <f>IF('Peaker Keys'!$B$29&gt;0,MAX(0,MIN('Peaker Keys'!$B$10,B8513/'Peaker Keys'!$B$29)),0)</f>
        <v>0</v>
      </c>
      <c r="I8513">
        <f>MAX(0,MIN('Peaker Keys'!$B$10,C8513/'Peaker Keys'!$B$30))</f>
        <v>2.7216389141590559E-3</v>
      </c>
      <c r="J8513">
        <f>IF('Peaker Keys'!$B$31=1,H8513,I8513)</f>
        <v>0</v>
      </c>
    </row>
    <row r="8514" spans="1:10" x14ac:dyDescent="0.25">
      <c r="A8514">
        <v>8508</v>
      </c>
      <c r="B8514">
        <v>0</v>
      </c>
      <c r="C8514">
        <v>324.89999999999998</v>
      </c>
      <c r="D8514">
        <f>MOD(A8514-1+'Peaker Keys'!$B$7,'Peaker Keys'!$B$5)</f>
        <v>8531</v>
      </c>
      <c r="E8514">
        <f>INT(D8514/'Peaker Keys'!$B$6)+1</f>
        <v>356</v>
      </c>
      <c r="F8514">
        <f>MOD(D8514,'Peaker Keys'!$B$6)</f>
        <v>11</v>
      </c>
      <c r="G8514" t="str">
        <f>VLOOKUP(E8514,Clustering!$A$6:$B$370,2,FALSE)</f>
        <v>Fall</v>
      </c>
      <c r="H8514">
        <f>IF('Peaker Keys'!$B$29&gt;0,MAX(0,MIN('Peaker Keys'!$B$10,B8514/'Peaker Keys'!$B$29)),0)</f>
        <v>0</v>
      </c>
      <c r="I8514">
        <f>MAX(0,MIN('Peaker Keys'!$B$10,C8514/'Peaker Keys'!$B$30))</f>
        <v>2.7216389141590559E-3</v>
      </c>
      <c r="J8514">
        <f>IF('Peaker Keys'!$B$31=1,H8514,I8514)</f>
        <v>0</v>
      </c>
    </row>
    <row r="8515" spans="1:10" x14ac:dyDescent="0.25">
      <c r="A8515">
        <v>8509</v>
      </c>
      <c r="B8515">
        <v>0</v>
      </c>
      <c r="C8515">
        <v>324.89999999999998</v>
      </c>
      <c r="D8515">
        <f>MOD(A8515-1+'Peaker Keys'!$B$7,'Peaker Keys'!$B$5)</f>
        <v>8532</v>
      </c>
      <c r="E8515">
        <f>INT(D8515/'Peaker Keys'!$B$6)+1</f>
        <v>356</v>
      </c>
      <c r="F8515">
        <f>MOD(D8515,'Peaker Keys'!$B$6)</f>
        <v>12</v>
      </c>
      <c r="G8515" t="str">
        <f>VLOOKUP(E8515,Clustering!$A$6:$B$370,2,FALSE)</f>
        <v>Fall</v>
      </c>
      <c r="H8515">
        <f>IF('Peaker Keys'!$B$29&gt;0,MAX(0,MIN('Peaker Keys'!$B$10,B8515/'Peaker Keys'!$B$29)),0)</f>
        <v>0</v>
      </c>
      <c r="I8515">
        <f>MAX(0,MIN('Peaker Keys'!$B$10,C8515/'Peaker Keys'!$B$30))</f>
        <v>2.7216389141590559E-3</v>
      </c>
      <c r="J8515">
        <f>IF('Peaker Keys'!$B$31=1,H8515,I8515)</f>
        <v>0</v>
      </c>
    </row>
    <row r="8516" spans="1:10" x14ac:dyDescent="0.25">
      <c r="A8516">
        <v>8510</v>
      </c>
      <c r="B8516">
        <v>0</v>
      </c>
      <c r="C8516">
        <v>324.89999999999998</v>
      </c>
      <c r="D8516">
        <f>MOD(A8516-1+'Peaker Keys'!$B$7,'Peaker Keys'!$B$5)</f>
        <v>8533</v>
      </c>
      <c r="E8516">
        <f>INT(D8516/'Peaker Keys'!$B$6)+1</f>
        <v>356</v>
      </c>
      <c r="F8516">
        <f>MOD(D8516,'Peaker Keys'!$B$6)</f>
        <v>13</v>
      </c>
      <c r="G8516" t="str">
        <f>VLOOKUP(E8516,Clustering!$A$6:$B$370,2,FALSE)</f>
        <v>Fall</v>
      </c>
      <c r="H8516">
        <f>IF('Peaker Keys'!$B$29&gt;0,MAX(0,MIN('Peaker Keys'!$B$10,B8516/'Peaker Keys'!$B$29)),0)</f>
        <v>0</v>
      </c>
      <c r="I8516">
        <f>MAX(0,MIN('Peaker Keys'!$B$10,C8516/'Peaker Keys'!$B$30))</f>
        <v>2.7216389141590559E-3</v>
      </c>
      <c r="J8516">
        <f>IF('Peaker Keys'!$B$31=1,H8516,I8516)</f>
        <v>0</v>
      </c>
    </row>
    <row r="8517" spans="1:10" x14ac:dyDescent="0.25">
      <c r="A8517">
        <v>8511</v>
      </c>
      <c r="B8517">
        <v>0</v>
      </c>
      <c r="C8517">
        <v>388.5</v>
      </c>
      <c r="D8517">
        <f>MOD(A8517-1+'Peaker Keys'!$B$7,'Peaker Keys'!$B$5)</f>
        <v>8534</v>
      </c>
      <c r="E8517">
        <f>INT(D8517/'Peaker Keys'!$B$6)+1</f>
        <v>356</v>
      </c>
      <c r="F8517">
        <f>MOD(D8517,'Peaker Keys'!$B$6)</f>
        <v>14</v>
      </c>
      <c r="G8517" t="str">
        <f>VLOOKUP(E8517,Clustering!$A$6:$B$370,2,FALSE)</f>
        <v>Fall</v>
      </c>
      <c r="H8517">
        <f>IF('Peaker Keys'!$B$29&gt;0,MAX(0,MIN('Peaker Keys'!$B$10,B8517/'Peaker Keys'!$B$29)),0)</f>
        <v>0</v>
      </c>
      <c r="I8517">
        <f>MAX(0,MIN('Peaker Keys'!$B$10,C8517/'Peaker Keys'!$B$30))</f>
        <v>3.2544066425078278E-3</v>
      </c>
      <c r="J8517">
        <f>IF('Peaker Keys'!$B$31=1,H8517,I8517)</f>
        <v>0</v>
      </c>
    </row>
    <row r="8518" spans="1:10" x14ac:dyDescent="0.25">
      <c r="A8518">
        <v>8512</v>
      </c>
      <c r="B8518">
        <v>0</v>
      </c>
      <c r="C8518">
        <v>388.5</v>
      </c>
      <c r="D8518">
        <f>MOD(A8518-1+'Peaker Keys'!$B$7,'Peaker Keys'!$B$5)</f>
        <v>8535</v>
      </c>
      <c r="E8518">
        <f>INT(D8518/'Peaker Keys'!$B$6)+1</f>
        <v>356</v>
      </c>
      <c r="F8518">
        <f>MOD(D8518,'Peaker Keys'!$B$6)</f>
        <v>15</v>
      </c>
      <c r="G8518" t="str">
        <f>VLOOKUP(E8518,Clustering!$A$6:$B$370,2,FALSE)</f>
        <v>Fall</v>
      </c>
      <c r="H8518">
        <f>IF('Peaker Keys'!$B$29&gt;0,MAX(0,MIN('Peaker Keys'!$B$10,B8518/'Peaker Keys'!$B$29)),0)</f>
        <v>0</v>
      </c>
      <c r="I8518">
        <f>MAX(0,MIN('Peaker Keys'!$B$10,C8518/'Peaker Keys'!$B$30))</f>
        <v>3.2544066425078278E-3</v>
      </c>
      <c r="J8518">
        <f>IF('Peaker Keys'!$B$31=1,H8518,I8518)</f>
        <v>0</v>
      </c>
    </row>
    <row r="8519" spans="1:10" x14ac:dyDescent="0.25">
      <c r="A8519">
        <v>8513</v>
      </c>
      <c r="B8519">
        <v>0</v>
      </c>
      <c r="C8519">
        <v>388.5</v>
      </c>
      <c r="D8519">
        <f>MOD(A8519-1+'Peaker Keys'!$B$7,'Peaker Keys'!$B$5)</f>
        <v>8536</v>
      </c>
      <c r="E8519">
        <f>INT(D8519/'Peaker Keys'!$B$6)+1</f>
        <v>356</v>
      </c>
      <c r="F8519">
        <f>MOD(D8519,'Peaker Keys'!$B$6)</f>
        <v>16</v>
      </c>
      <c r="G8519" t="str">
        <f>VLOOKUP(E8519,Clustering!$A$6:$B$370,2,FALSE)</f>
        <v>Fall</v>
      </c>
      <c r="H8519">
        <f>IF('Peaker Keys'!$B$29&gt;0,MAX(0,MIN('Peaker Keys'!$B$10,B8519/'Peaker Keys'!$B$29)),0)</f>
        <v>0</v>
      </c>
      <c r="I8519">
        <f>MAX(0,MIN('Peaker Keys'!$B$10,C8519/'Peaker Keys'!$B$30))</f>
        <v>3.2544066425078278E-3</v>
      </c>
      <c r="J8519">
        <f>IF('Peaker Keys'!$B$31=1,H8519,I8519)</f>
        <v>0</v>
      </c>
    </row>
    <row r="8520" spans="1:10" x14ac:dyDescent="0.25">
      <c r="A8520">
        <v>8514</v>
      </c>
      <c r="B8520">
        <v>0</v>
      </c>
      <c r="C8520">
        <v>541.5</v>
      </c>
      <c r="D8520">
        <f>MOD(A8520-1+'Peaker Keys'!$B$7,'Peaker Keys'!$B$5)</f>
        <v>8537</v>
      </c>
      <c r="E8520">
        <f>INT(D8520/'Peaker Keys'!$B$6)+1</f>
        <v>356</v>
      </c>
      <c r="F8520">
        <f>MOD(D8520,'Peaker Keys'!$B$6)</f>
        <v>17</v>
      </c>
      <c r="G8520" t="str">
        <f>VLOOKUP(E8520,Clustering!$A$6:$B$370,2,FALSE)</f>
        <v>Fall</v>
      </c>
      <c r="H8520">
        <f>IF('Peaker Keys'!$B$29&gt;0,MAX(0,MIN('Peaker Keys'!$B$10,B8520/'Peaker Keys'!$B$29)),0)</f>
        <v>0</v>
      </c>
      <c r="I8520">
        <f>MAX(0,MIN('Peaker Keys'!$B$10,C8520/'Peaker Keys'!$B$30))</f>
        <v>4.5360648569317602E-3</v>
      </c>
      <c r="J8520">
        <f>IF('Peaker Keys'!$B$31=1,H8520,I8520)</f>
        <v>0</v>
      </c>
    </row>
    <row r="8521" spans="1:10" x14ac:dyDescent="0.25">
      <c r="A8521">
        <v>8515</v>
      </c>
      <c r="B8521">
        <v>0</v>
      </c>
      <c r="C8521">
        <v>1755.6</v>
      </c>
      <c r="D8521">
        <f>MOD(A8521-1+'Peaker Keys'!$B$7,'Peaker Keys'!$B$5)</f>
        <v>8538</v>
      </c>
      <c r="E8521">
        <f>INT(D8521/'Peaker Keys'!$B$6)+1</f>
        <v>356</v>
      </c>
      <c r="F8521">
        <f>MOD(D8521,'Peaker Keys'!$B$6)</f>
        <v>18</v>
      </c>
      <c r="G8521" t="str">
        <f>VLOOKUP(E8521,Clustering!$A$6:$B$370,2,FALSE)</f>
        <v>Fall</v>
      </c>
      <c r="H8521">
        <f>IF('Peaker Keys'!$B$29&gt;0,MAX(0,MIN('Peaker Keys'!$B$10,B8521/'Peaker Keys'!$B$29)),0)</f>
        <v>0</v>
      </c>
      <c r="I8521">
        <f>MAX(0,MIN('Peaker Keys'!$B$10,C8521/'Peaker Keys'!$B$30))</f>
        <v>1.4706399746684022E-2</v>
      </c>
      <c r="J8521">
        <f>IF('Peaker Keys'!$B$31=1,H8521,I8521)</f>
        <v>0</v>
      </c>
    </row>
    <row r="8522" spans="1:10" x14ac:dyDescent="0.25">
      <c r="A8522">
        <v>8516</v>
      </c>
      <c r="B8522">
        <v>0</v>
      </c>
      <c r="C8522">
        <v>1755.6</v>
      </c>
      <c r="D8522">
        <f>MOD(A8522-1+'Peaker Keys'!$B$7,'Peaker Keys'!$B$5)</f>
        <v>8539</v>
      </c>
      <c r="E8522">
        <f>INT(D8522/'Peaker Keys'!$B$6)+1</f>
        <v>356</v>
      </c>
      <c r="F8522">
        <f>MOD(D8522,'Peaker Keys'!$B$6)</f>
        <v>19</v>
      </c>
      <c r="G8522" t="str">
        <f>VLOOKUP(E8522,Clustering!$A$6:$B$370,2,FALSE)</f>
        <v>Fall</v>
      </c>
      <c r="H8522">
        <f>IF('Peaker Keys'!$B$29&gt;0,MAX(0,MIN('Peaker Keys'!$B$10,B8522/'Peaker Keys'!$B$29)),0)</f>
        <v>0</v>
      </c>
      <c r="I8522">
        <f>MAX(0,MIN('Peaker Keys'!$B$10,C8522/'Peaker Keys'!$B$30))</f>
        <v>1.4706399746684022E-2</v>
      </c>
      <c r="J8522">
        <f>IF('Peaker Keys'!$B$31=1,H8522,I8522)</f>
        <v>0</v>
      </c>
    </row>
    <row r="8523" spans="1:10" x14ac:dyDescent="0.25">
      <c r="A8523">
        <v>8517</v>
      </c>
      <c r="B8523">
        <v>0</v>
      </c>
      <c r="C8523">
        <v>1755.6</v>
      </c>
      <c r="D8523">
        <f>MOD(A8523-1+'Peaker Keys'!$B$7,'Peaker Keys'!$B$5)</f>
        <v>8540</v>
      </c>
      <c r="E8523">
        <f>INT(D8523/'Peaker Keys'!$B$6)+1</f>
        <v>356</v>
      </c>
      <c r="F8523">
        <f>MOD(D8523,'Peaker Keys'!$B$6)</f>
        <v>20</v>
      </c>
      <c r="G8523" t="str">
        <f>VLOOKUP(E8523,Clustering!$A$6:$B$370,2,FALSE)</f>
        <v>Fall</v>
      </c>
      <c r="H8523">
        <f>IF('Peaker Keys'!$B$29&gt;0,MAX(0,MIN('Peaker Keys'!$B$10,B8523/'Peaker Keys'!$B$29)),0)</f>
        <v>0</v>
      </c>
      <c r="I8523">
        <f>MAX(0,MIN('Peaker Keys'!$B$10,C8523/'Peaker Keys'!$B$30))</f>
        <v>1.4706399746684022E-2</v>
      </c>
      <c r="J8523">
        <f>IF('Peaker Keys'!$B$31=1,H8523,I8523)</f>
        <v>0</v>
      </c>
    </row>
    <row r="8524" spans="1:10" x14ac:dyDescent="0.25">
      <c r="A8524">
        <v>8518</v>
      </c>
      <c r="B8524">
        <v>0</v>
      </c>
      <c r="C8524">
        <v>1602.6</v>
      </c>
      <c r="D8524">
        <f>MOD(A8524-1+'Peaker Keys'!$B$7,'Peaker Keys'!$B$5)</f>
        <v>8541</v>
      </c>
      <c r="E8524">
        <f>INT(D8524/'Peaker Keys'!$B$6)+1</f>
        <v>356</v>
      </c>
      <c r="F8524">
        <f>MOD(D8524,'Peaker Keys'!$B$6)</f>
        <v>21</v>
      </c>
      <c r="G8524" t="str">
        <f>VLOOKUP(E8524,Clustering!$A$6:$B$370,2,FALSE)</f>
        <v>Fall</v>
      </c>
      <c r="H8524">
        <f>IF('Peaker Keys'!$B$29&gt;0,MAX(0,MIN('Peaker Keys'!$B$10,B8524/'Peaker Keys'!$B$29)),0)</f>
        <v>0</v>
      </c>
      <c r="I8524">
        <f>MAX(0,MIN('Peaker Keys'!$B$10,C8524/'Peaker Keys'!$B$30))</f>
        <v>1.3424741532260091E-2</v>
      </c>
      <c r="J8524">
        <f>IF('Peaker Keys'!$B$31=1,H8524,I8524)</f>
        <v>0</v>
      </c>
    </row>
    <row r="8525" spans="1:10" x14ac:dyDescent="0.25">
      <c r="A8525">
        <v>8519</v>
      </c>
      <c r="B8525">
        <v>0</v>
      </c>
      <c r="C8525">
        <v>1602.6</v>
      </c>
      <c r="D8525">
        <f>MOD(A8525-1+'Peaker Keys'!$B$7,'Peaker Keys'!$B$5)</f>
        <v>8542</v>
      </c>
      <c r="E8525">
        <f>INT(D8525/'Peaker Keys'!$B$6)+1</f>
        <v>356</v>
      </c>
      <c r="F8525">
        <f>MOD(D8525,'Peaker Keys'!$B$6)</f>
        <v>22</v>
      </c>
      <c r="G8525" t="str">
        <f>VLOOKUP(E8525,Clustering!$A$6:$B$370,2,FALSE)</f>
        <v>Fall</v>
      </c>
      <c r="H8525">
        <f>IF('Peaker Keys'!$B$29&gt;0,MAX(0,MIN('Peaker Keys'!$B$10,B8525/'Peaker Keys'!$B$29)),0)</f>
        <v>0</v>
      </c>
      <c r="I8525">
        <f>MAX(0,MIN('Peaker Keys'!$B$10,C8525/'Peaker Keys'!$B$30))</f>
        <v>1.3424741532260091E-2</v>
      </c>
      <c r="J8525">
        <f>IF('Peaker Keys'!$B$31=1,H8525,I8525)</f>
        <v>0</v>
      </c>
    </row>
    <row r="8526" spans="1:10" x14ac:dyDescent="0.25">
      <c r="A8526">
        <v>8520</v>
      </c>
      <c r="B8526">
        <v>0</v>
      </c>
      <c r="C8526">
        <v>420.3</v>
      </c>
      <c r="D8526">
        <f>MOD(A8526-1+'Peaker Keys'!$B$7,'Peaker Keys'!$B$5)</f>
        <v>8543</v>
      </c>
      <c r="E8526">
        <f>INT(D8526/'Peaker Keys'!$B$6)+1</f>
        <v>356</v>
      </c>
      <c r="F8526">
        <f>MOD(D8526,'Peaker Keys'!$B$6)</f>
        <v>23</v>
      </c>
      <c r="G8526" t="str">
        <f>VLOOKUP(E8526,Clustering!$A$6:$B$370,2,FALSE)</f>
        <v>Fall</v>
      </c>
      <c r="H8526">
        <f>IF('Peaker Keys'!$B$29&gt;0,MAX(0,MIN('Peaker Keys'!$B$10,B8526/'Peaker Keys'!$B$29)),0)</f>
        <v>0</v>
      </c>
      <c r="I8526">
        <f>MAX(0,MIN('Peaker Keys'!$B$10,C8526/'Peaker Keys'!$B$30))</f>
        <v>3.5207905066822142E-3</v>
      </c>
      <c r="J8526">
        <f>IF('Peaker Keys'!$B$31=1,H8526,I8526)</f>
        <v>0</v>
      </c>
    </row>
    <row r="8527" spans="1:10" x14ac:dyDescent="0.25">
      <c r="A8527">
        <v>8521</v>
      </c>
      <c r="B8527">
        <v>0</v>
      </c>
      <c r="C8527">
        <v>356.7</v>
      </c>
      <c r="D8527">
        <f>MOD(A8527-1+'Peaker Keys'!$B$7,'Peaker Keys'!$B$5)</f>
        <v>8544</v>
      </c>
      <c r="E8527">
        <f>INT(D8527/'Peaker Keys'!$B$6)+1</f>
        <v>357</v>
      </c>
      <c r="F8527">
        <f>MOD(D8527,'Peaker Keys'!$B$6)</f>
        <v>0</v>
      </c>
      <c r="G8527" t="str">
        <f>VLOOKUP(E8527,Clustering!$A$6:$B$370,2,FALSE)</f>
        <v>Summer</v>
      </c>
      <c r="H8527">
        <f>IF('Peaker Keys'!$B$29&gt;0,MAX(0,MIN('Peaker Keys'!$B$10,B8527/'Peaker Keys'!$B$29)),0)</f>
        <v>0</v>
      </c>
      <c r="I8527">
        <f>MAX(0,MIN('Peaker Keys'!$B$10,C8527/'Peaker Keys'!$B$30))</f>
        <v>2.9880227783334419E-3</v>
      </c>
      <c r="J8527">
        <f>IF('Peaker Keys'!$B$31=1,H8527,I8527)</f>
        <v>0</v>
      </c>
    </row>
    <row r="8528" spans="1:10" x14ac:dyDescent="0.25">
      <c r="A8528">
        <v>8522</v>
      </c>
      <c r="B8528">
        <v>0</v>
      </c>
      <c r="C8528">
        <v>356.7</v>
      </c>
      <c r="D8528">
        <f>MOD(A8528-1+'Peaker Keys'!$B$7,'Peaker Keys'!$B$5)</f>
        <v>8545</v>
      </c>
      <c r="E8528">
        <f>INT(D8528/'Peaker Keys'!$B$6)+1</f>
        <v>357</v>
      </c>
      <c r="F8528">
        <f>MOD(D8528,'Peaker Keys'!$B$6)</f>
        <v>1</v>
      </c>
      <c r="G8528" t="str">
        <f>VLOOKUP(E8528,Clustering!$A$6:$B$370,2,FALSE)</f>
        <v>Summer</v>
      </c>
      <c r="H8528">
        <f>IF('Peaker Keys'!$B$29&gt;0,MAX(0,MIN('Peaker Keys'!$B$10,B8528/'Peaker Keys'!$B$29)),0)</f>
        <v>0</v>
      </c>
      <c r="I8528">
        <f>MAX(0,MIN('Peaker Keys'!$B$10,C8528/'Peaker Keys'!$B$30))</f>
        <v>2.9880227783334419E-3</v>
      </c>
      <c r="J8528">
        <f>IF('Peaker Keys'!$B$31=1,H8528,I8528)</f>
        <v>0</v>
      </c>
    </row>
    <row r="8529" spans="1:10" x14ac:dyDescent="0.25">
      <c r="A8529">
        <v>8523</v>
      </c>
      <c r="B8529">
        <v>0</v>
      </c>
      <c r="C8529">
        <v>356.7</v>
      </c>
      <c r="D8529">
        <f>MOD(A8529-1+'Peaker Keys'!$B$7,'Peaker Keys'!$B$5)</f>
        <v>8546</v>
      </c>
      <c r="E8529">
        <f>INT(D8529/'Peaker Keys'!$B$6)+1</f>
        <v>357</v>
      </c>
      <c r="F8529">
        <f>MOD(D8529,'Peaker Keys'!$B$6)</f>
        <v>2</v>
      </c>
      <c r="G8529" t="str">
        <f>VLOOKUP(E8529,Clustering!$A$6:$B$370,2,FALSE)</f>
        <v>Summer</v>
      </c>
      <c r="H8529">
        <f>IF('Peaker Keys'!$B$29&gt;0,MAX(0,MIN('Peaker Keys'!$B$10,B8529/'Peaker Keys'!$B$29)),0)</f>
        <v>0</v>
      </c>
      <c r="I8529">
        <f>MAX(0,MIN('Peaker Keys'!$B$10,C8529/'Peaker Keys'!$B$30))</f>
        <v>2.9880227783334419E-3</v>
      </c>
      <c r="J8529">
        <f>IF('Peaker Keys'!$B$31=1,H8529,I8529)</f>
        <v>0</v>
      </c>
    </row>
    <row r="8530" spans="1:10" x14ac:dyDescent="0.25">
      <c r="A8530">
        <v>8524</v>
      </c>
      <c r="B8530">
        <v>0</v>
      </c>
      <c r="C8530">
        <v>356.7</v>
      </c>
      <c r="D8530">
        <f>MOD(A8530-1+'Peaker Keys'!$B$7,'Peaker Keys'!$B$5)</f>
        <v>8547</v>
      </c>
      <c r="E8530">
        <f>INT(D8530/'Peaker Keys'!$B$6)+1</f>
        <v>357</v>
      </c>
      <c r="F8530">
        <f>MOD(D8530,'Peaker Keys'!$B$6)</f>
        <v>3</v>
      </c>
      <c r="G8530" t="str">
        <f>VLOOKUP(E8530,Clustering!$A$6:$B$370,2,FALSE)</f>
        <v>Summer</v>
      </c>
      <c r="H8530">
        <f>IF('Peaker Keys'!$B$29&gt;0,MAX(0,MIN('Peaker Keys'!$B$10,B8530/'Peaker Keys'!$B$29)),0)</f>
        <v>0</v>
      </c>
      <c r="I8530">
        <f>MAX(0,MIN('Peaker Keys'!$B$10,C8530/'Peaker Keys'!$B$30))</f>
        <v>2.9880227783334419E-3</v>
      </c>
      <c r="J8530">
        <f>IF('Peaker Keys'!$B$31=1,H8530,I8530)</f>
        <v>0</v>
      </c>
    </row>
    <row r="8531" spans="1:10" x14ac:dyDescent="0.25">
      <c r="A8531">
        <v>8525</v>
      </c>
      <c r="B8531">
        <v>0</v>
      </c>
      <c r="C8531">
        <v>356.7</v>
      </c>
      <c r="D8531">
        <f>MOD(A8531-1+'Peaker Keys'!$B$7,'Peaker Keys'!$B$5)</f>
        <v>8548</v>
      </c>
      <c r="E8531">
        <f>INT(D8531/'Peaker Keys'!$B$6)+1</f>
        <v>357</v>
      </c>
      <c r="F8531">
        <f>MOD(D8531,'Peaker Keys'!$B$6)</f>
        <v>4</v>
      </c>
      <c r="G8531" t="str">
        <f>VLOOKUP(E8531,Clustering!$A$6:$B$370,2,FALSE)</f>
        <v>Summer</v>
      </c>
      <c r="H8531">
        <f>IF('Peaker Keys'!$B$29&gt;0,MAX(0,MIN('Peaker Keys'!$B$10,B8531/'Peaker Keys'!$B$29)),0)</f>
        <v>0</v>
      </c>
      <c r="I8531">
        <f>MAX(0,MIN('Peaker Keys'!$B$10,C8531/'Peaker Keys'!$B$30))</f>
        <v>2.9880227783334419E-3</v>
      </c>
      <c r="J8531">
        <f>IF('Peaker Keys'!$B$31=1,H8531,I8531)</f>
        <v>0</v>
      </c>
    </row>
    <row r="8532" spans="1:10" x14ac:dyDescent="0.25">
      <c r="A8532">
        <v>8526</v>
      </c>
      <c r="B8532">
        <v>0</v>
      </c>
      <c r="C8532">
        <v>356.7</v>
      </c>
      <c r="D8532">
        <f>MOD(A8532-1+'Peaker Keys'!$B$7,'Peaker Keys'!$B$5)</f>
        <v>8549</v>
      </c>
      <c r="E8532">
        <f>INT(D8532/'Peaker Keys'!$B$6)+1</f>
        <v>357</v>
      </c>
      <c r="F8532">
        <f>MOD(D8532,'Peaker Keys'!$B$6)</f>
        <v>5</v>
      </c>
      <c r="G8532" t="str">
        <f>VLOOKUP(E8532,Clustering!$A$6:$B$370,2,FALSE)</f>
        <v>Summer</v>
      </c>
      <c r="H8532">
        <f>IF('Peaker Keys'!$B$29&gt;0,MAX(0,MIN('Peaker Keys'!$B$10,B8532/'Peaker Keys'!$B$29)),0)</f>
        <v>0</v>
      </c>
      <c r="I8532">
        <f>MAX(0,MIN('Peaker Keys'!$B$10,C8532/'Peaker Keys'!$B$30))</f>
        <v>2.9880227783334419E-3</v>
      </c>
      <c r="J8532">
        <f>IF('Peaker Keys'!$B$31=1,H8532,I8532)</f>
        <v>0</v>
      </c>
    </row>
    <row r="8533" spans="1:10" x14ac:dyDescent="0.25">
      <c r="A8533">
        <v>8527</v>
      </c>
      <c r="B8533">
        <v>0</v>
      </c>
      <c r="C8533">
        <v>356.7</v>
      </c>
      <c r="D8533">
        <f>MOD(A8533-1+'Peaker Keys'!$B$7,'Peaker Keys'!$B$5)</f>
        <v>8550</v>
      </c>
      <c r="E8533">
        <f>INT(D8533/'Peaker Keys'!$B$6)+1</f>
        <v>357</v>
      </c>
      <c r="F8533">
        <f>MOD(D8533,'Peaker Keys'!$B$6)</f>
        <v>6</v>
      </c>
      <c r="G8533" t="str">
        <f>VLOOKUP(E8533,Clustering!$A$6:$B$370,2,FALSE)</f>
        <v>Summer</v>
      </c>
      <c r="H8533">
        <f>IF('Peaker Keys'!$B$29&gt;0,MAX(0,MIN('Peaker Keys'!$B$10,B8533/'Peaker Keys'!$B$29)),0)</f>
        <v>0</v>
      </c>
      <c r="I8533">
        <f>MAX(0,MIN('Peaker Keys'!$B$10,C8533/'Peaker Keys'!$B$30))</f>
        <v>2.9880227783334419E-3</v>
      </c>
      <c r="J8533">
        <f>IF('Peaker Keys'!$B$31=1,H8533,I8533)</f>
        <v>0</v>
      </c>
    </row>
    <row r="8534" spans="1:10" x14ac:dyDescent="0.25">
      <c r="A8534">
        <v>8528</v>
      </c>
      <c r="B8534">
        <v>0</v>
      </c>
      <c r="C8534">
        <v>2259.8000000000002</v>
      </c>
      <c r="D8534">
        <f>MOD(A8534-1+'Peaker Keys'!$B$7,'Peaker Keys'!$B$5)</f>
        <v>8551</v>
      </c>
      <c r="E8534">
        <f>INT(D8534/'Peaker Keys'!$B$6)+1</f>
        <v>357</v>
      </c>
      <c r="F8534">
        <f>MOD(D8534,'Peaker Keys'!$B$6)</f>
        <v>7</v>
      </c>
      <c r="G8534" t="str">
        <f>VLOOKUP(E8534,Clustering!$A$6:$B$370,2,FALSE)</f>
        <v>Summer</v>
      </c>
      <c r="H8534">
        <f>IF('Peaker Keys'!$B$29&gt;0,MAX(0,MIN('Peaker Keys'!$B$10,B8534/'Peaker Keys'!$B$29)),0)</f>
        <v>0</v>
      </c>
      <c r="I8534">
        <f>MAX(0,MIN('Peaker Keys'!$B$10,C8534/'Peaker Keys'!$B$30))</f>
        <v>1.8930008058530734E-2</v>
      </c>
      <c r="J8534">
        <f>IF('Peaker Keys'!$B$31=1,H8534,I8534)</f>
        <v>0</v>
      </c>
    </row>
    <row r="8535" spans="1:10" x14ac:dyDescent="0.25">
      <c r="A8535">
        <v>8529</v>
      </c>
      <c r="B8535">
        <v>0</v>
      </c>
      <c r="C8535">
        <v>2285.6</v>
      </c>
      <c r="D8535">
        <f>MOD(A8535-1+'Peaker Keys'!$B$7,'Peaker Keys'!$B$5)</f>
        <v>8552</v>
      </c>
      <c r="E8535">
        <f>INT(D8535/'Peaker Keys'!$B$6)+1</f>
        <v>357</v>
      </c>
      <c r="F8535">
        <f>MOD(D8535,'Peaker Keys'!$B$6)</f>
        <v>8</v>
      </c>
      <c r="G8535" t="str">
        <f>VLOOKUP(E8535,Clustering!$A$6:$B$370,2,FALSE)</f>
        <v>Summer</v>
      </c>
      <c r="H8535">
        <f>IF('Peaker Keys'!$B$29&gt;0,MAX(0,MIN('Peaker Keys'!$B$10,B8535/'Peaker Keys'!$B$29)),0)</f>
        <v>0</v>
      </c>
      <c r="I8535">
        <f>MAX(0,MIN('Peaker Keys'!$B$10,C8535/'Peaker Keys'!$B$30))</f>
        <v>1.9146130816257122E-2</v>
      </c>
      <c r="J8535">
        <f>IF('Peaker Keys'!$B$31=1,H8535,I8535)</f>
        <v>0</v>
      </c>
    </row>
    <row r="8536" spans="1:10" x14ac:dyDescent="0.25">
      <c r="A8536">
        <v>8530</v>
      </c>
      <c r="B8536">
        <v>0</v>
      </c>
      <c r="C8536">
        <v>391.1</v>
      </c>
      <c r="D8536">
        <f>MOD(A8536-1+'Peaker Keys'!$B$7,'Peaker Keys'!$B$5)</f>
        <v>8553</v>
      </c>
      <c r="E8536">
        <f>INT(D8536/'Peaker Keys'!$B$6)+1</f>
        <v>357</v>
      </c>
      <c r="F8536">
        <f>MOD(D8536,'Peaker Keys'!$B$6)</f>
        <v>9</v>
      </c>
      <c r="G8536" t="str">
        <f>VLOOKUP(E8536,Clustering!$A$6:$B$370,2,FALSE)</f>
        <v>Summer</v>
      </c>
      <c r="H8536">
        <f>IF('Peaker Keys'!$B$29&gt;0,MAX(0,MIN('Peaker Keys'!$B$10,B8536/'Peaker Keys'!$B$29)),0)</f>
        <v>0</v>
      </c>
      <c r="I8536">
        <f>MAX(0,MIN('Peaker Keys'!$B$10,C8536/'Peaker Keys'!$B$30))</f>
        <v>3.2761864553019606E-3</v>
      </c>
      <c r="J8536">
        <f>IF('Peaker Keys'!$B$31=1,H8536,I8536)</f>
        <v>0</v>
      </c>
    </row>
    <row r="8537" spans="1:10" x14ac:dyDescent="0.25">
      <c r="A8537">
        <v>8531</v>
      </c>
      <c r="B8537">
        <v>0</v>
      </c>
      <c r="C8537">
        <v>356.7</v>
      </c>
      <c r="D8537">
        <f>MOD(A8537-1+'Peaker Keys'!$B$7,'Peaker Keys'!$B$5)</f>
        <v>8554</v>
      </c>
      <c r="E8537">
        <f>INT(D8537/'Peaker Keys'!$B$6)+1</f>
        <v>357</v>
      </c>
      <c r="F8537">
        <f>MOD(D8537,'Peaker Keys'!$B$6)</f>
        <v>10</v>
      </c>
      <c r="G8537" t="str">
        <f>VLOOKUP(E8537,Clustering!$A$6:$B$370,2,FALSE)</f>
        <v>Summer</v>
      </c>
      <c r="H8537">
        <f>IF('Peaker Keys'!$B$29&gt;0,MAX(0,MIN('Peaker Keys'!$B$10,B8537/'Peaker Keys'!$B$29)),0)</f>
        <v>0</v>
      </c>
      <c r="I8537">
        <f>MAX(0,MIN('Peaker Keys'!$B$10,C8537/'Peaker Keys'!$B$30))</f>
        <v>2.9880227783334419E-3</v>
      </c>
      <c r="J8537">
        <f>IF('Peaker Keys'!$B$31=1,H8537,I8537)</f>
        <v>0</v>
      </c>
    </row>
    <row r="8538" spans="1:10" x14ac:dyDescent="0.25">
      <c r="A8538">
        <v>8532</v>
      </c>
      <c r="B8538">
        <v>0</v>
      </c>
      <c r="C8538">
        <v>356.7</v>
      </c>
      <c r="D8538">
        <f>MOD(A8538-1+'Peaker Keys'!$B$7,'Peaker Keys'!$B$5)</f>
        <v>8555</v>
      </c>
      <c r="E8538">
        <f>INT(D8538/'Peaker Keys'!$B$6)+1</f>
        <v>357</v>
      </c>
      <c r="F8538">
        <f>MOD(D8538,'Peaker Keys'!$B$6)</f>
        <v>11</v>
      </c>
      <c r="G8538" t="str">
        <f>VLOOKUP(E8538,Clustering!$A$6:$B$370,2,FALSE)</f>
        <v>Summer</v>
      </c>
      <c r="H8538">
        <f>IF('Peaker Keys'!$B$29&gt;0,MAX(0,MIN('Peaker Keys'!$B$10,B8538/'Peaker Keys'!$B$29)),0)</f>
        <v>0</v>
      </c>
      <c r="I8538">
        <f>MAX(0,MIN('Peaker Keys'!$B$10,C8538/'Peaker Keys'!$B$30))</f>
        <v>2.9880227783334419E-3</v>
      </c>
      <c r="J8538">
        <f>IF('Peaker Keys'!$B$31=1,H8538,I8538)</f>
        <v>0</v>
      </c>
    </row>
    <row r="8539" spans="1:10" x14ac:dyDescent="0.25">
      <c r="A8539">
        <v>8533</v>
      </c>
      <c r="B8539">
        <v>0</v>
      </c>
      <c r="C8539">
        <v>356.7</v>
      </c>
      <c r="D8539">
        <f>MOD(A8539-1+'Peaker Keys'!$B$7,'Peaker Keys'!$B$5)</f>
        <v>8556</v>
      </c>
      <c r="E8539">
        <f>INT(D8539/'Peaker Keys'!$B$6)+1</f>
        <v>357</v>
      </c>
      <c r="F8539">
        <f>MOD(D8539,'Peaker Keys'!$B$6)</f>
        <v>12</v>
      </c>
      <c r="G8539" t="str">
        <f>VLOOKUP(E8539,Clustering!$A$6:$B$370,2,FALSE)</f>
        <v>Summer</v>
      </c>
      <c r="H8539">
        <f>IF('Peaker Keys'!$B$29&gt;0,MAX(0,MIN('Peaker Keys'!$B$10,B8539/'Peaker Keys'!$B$29)),0)</f>
        <v>0</v>
      </c>
      <c r="I8539">
        <f>MAX(0,MIN('Peaker Keys'!$B$10,C8539/'Peaker Keys'!$B$30))</f>
        <v>2.9880227783334419E-3</v>
      </c>
      <c r="J8539">
        <f>IF('Peaker Keys'!$B$31=1,H8539,I8539)</f>
        <v>0</v>
      </c>
    </row>
    <row r="8540" spans="1:10" x14ac:dyDescent="0.25">
      <c r="A8540">
        <v>8534</v>
      </c>
      <c r="B8540">
        <v>0</v>
      </c>
      <c r="C8540">
        <v>356.7</v>
      </c>
      <c r="D8540">
        <f>MOD(A8540-1+'Peaker Keys'!$B$7,'Peaker Keys'!$B$5)</f>
        <v>8557</v>
      </c>
      <c r="E8540">
        <f>INT(D8540/'Peaker Keys'!$B$6)+1</f>
        <v>357</v>
      </c>
      <c r="F8540">
        <f>MOD(D8540,'Peaker Keys'!$B$6)</f>
        <v>13</v>
      </c>
      <c r="G8540" t="str">
        <f>VLOOKUP(E8540,Clustering!$A$6:$B$370,2,FALSE)</f>
        <v>Summer</v>
      </c>
      <c r="H8540">
        <f>IF('Peaker Keys'!$B$29&gt;0,MAX(0,MIN('Peaker Keys'!$B$10,B8540/'Peaker Keys'!$B$29)),0)</f>
        <v>0</v>
      </c>
      <c r="I8540">
        <f>MAX(0,MIN('Peaker Keys'!$B$10,C8540/'Peaker Keys'!$B$30))</f>
        <v>2.9880227783334419E-3</v>
      </c>
      <c r="J8540">
        <f>IF('Peaker Keys'!$B$31=1,H8540,I8540)</f>
        <v>0</v>
      </c>
    </row>
    <row r="8541" spans="1:10" x14ac:dyDescent="0.25">
      <c r="A8541">
        <v>8535</v>
      </c>
      <c r="B8541">
        <v>0</v>
      </c>
      <c r="C8541">
        <v>360.8</v>
      </c>
      <c r="D8541">
        <f>MOD(A8541-1+'Peaker Keys'!$B$7,'Peaker Keys'!$B$5)</f>
        <v>8558</v>
      </c>
      <c r="E8541">
        <f>INT(D8541/'Peaker Keys'!$B$6)+1</f>
        <v>357</v>
      </c>
      <c r="F8541">
        <f>MOD(D8541,'Peaker Keys'!$B$6)</f>
        <v>14</v>
      </c>
      <c r="G8541" t="str">
        <f>VLOOKUP(E8541,Clustering!$A$6:$B$370,2,FALSE)</f>
        <v>Summer</v>
      </c>
      <c r="H8541">
        <f>IF('Peaker Keys'!$B$29&gt;0,MAX(0,MIN('Peaker Keys'!$B$10,B8541/'Peaker Keys'!$B$29)),0)</f>
        <v>0</v>
      </c>
      <c r="I8541">
        <f>MAX(0,MIN('Peaker Keys'!$B$10,C8541/'Peaker Keys'!$B$30))</f>
        <v>3.0223678677395735E-3</v>
      </c>
      <c r="J8541">
        <f>IF('Peaker Keys'!$B$31=1,H8541,I8541)</f>
        <v>0</v>
      </c>
    </row>
    <row r="8542" spans="1:10" x14ac:dyDescent="0.25">
      <c r="A8542">
        <v>8536</v>
      </c>
      <c r="B8542">
        <v>0</v>
      </c>
      <c r="C8542">
        <v>420.3</v>
      </c>
      <c r="D8542">
        <f>MOD(A8542-1+'Peaker Keys'!$B$7,'Peaker Keys'!$B$5)</f>
        <v>8559</v>
      </c>
      <c r="E8542">
        <f>INT(D8542/'Peaker Keys'!$B$6)+1</f>
        <v>357</v>
      </c>
      <c r="F8542">
        <f>MOD(D8542,'Peaker Keys'!$B$6)</f>
        <v>15</v>
      </c>
      <c r="G8542" t="str">
        <f>VLOOKUP(E8542,Clustering!$A$6:$B$370,2,FALSE)</f>
        <v>Summer</v>
      </c>
      <c r="H8542">
        <f>IF('Peaker Keys'!$B$29&gt;0,MAX(0,MIN('Peaker Keys'!$B$10,B8542/'Peaker Keys'!$B$29)),0)</f>
        <v>0</v>
      </c>
      <c r="I8542">
        <f>MAX(0,MIN('Peaker Keys'!$B$10,C8542/'Peaker Keys'!$B$30))</f>
        <v>3.5207905066822142E-3</v>
      </c>
      <c r="J8542">
        <f>IF('Peaker Keys'!$B$31=1,H8542,I8542)</f>
        <v>0</v>
      </c>
    </row>
    <row r="8543" spans="1:10" x14ac:dyDescent="0.25">
      <c r="A8543">
        <v>8537</v>
      </c>
      <c r="B8543">
        <v>0</v>
      </c>
      <c r="C8543">
        <v>420.3</v>
      </c>
      <c r="D8543">
        <f>MOD(A8543-1+'Peaker Keys'!$B$7,'Peaker Keys'!$B$5)</f>
        <v>8560</v>
      </c>
      <c r="E8543">
        <f>INT(D8543/'Peaker Keys'!$B$6)+1</f>
        <v>357</v>
      </c>
      <c r="F8543">
        <f>MOD(D8543,'Peaker Keys'!$B$6)</f>
        <v>16</v>
      </c>
      <c r="G8543" t="str">
        <f>VLOOKUP(E8543,Clustering!$A$6:$B$370,2,FALSE)</f>
        <v>Summer</v>
      </c>
      <c r="H8543">
        <f>IF('Peaker Keys'!$B$29&gt;0,MAX(0,MIN('Peaker Keys'!$B$10,B8543/'Peaker Keys'!$B$29)),0)</f>
        <v>0</v>
      </c>
      <c r="I8543">
        <f>MAX(0,MIN('Peaker Keys'!$B$10,C8543/'Peaker Keys'!$B$30))</f>
        <v>3.5207905066822142E-3</v>
      </c>
      <c r="J8543">
        <f>IF('Peaker Keys'!$B$31=1,H8543,I8543)</f>
        <v>0</v>
      </c>
    </row>
    <row r="8544" spans="1:10" x14ac:dyDescent="0.25">
      <c r="A8544">
        <v>8538</v>
      </c>
      <c r="B8544">
        <v>0</v>
      </c>
      <c r="C8544">
        <v>3271.6</v>
      </c>
      <c r="D8544">
        <f>MOD(A8544-1+'Peaker Keys'!$B$7,'Peaker Keys'!$B$5)</f>
        <v>8561</v>
      </c>
      <c r="E8544">
        <f>INT(D8544/'Peaker Keys'!$B$6)+1</f>
        <v>357</v>
      </c>
      <c r="F8544">
        <f>MOD(D8544,'Peaker Keys'!$B$6)</f>
        <v>17</v>
      </c>
      <c r="G8544" t="str">
        <f>VLOOKUP(E8544,Clustering!$A$6:$B$370,2,FALSE)</f>
        <v>Summer</v>
      </c>
      <c r="H8544">
        <f>IF('Peaker Keys'!$B$29&gt;0,MAX(0,MIN('Peaker Keys'!$B$10,B8544/'Peaker Keys'!$B$29)),0)</f>
        <v>0</v>
      </c>
      <c r="I8544">
        <f>MAX(0,MIN('Peaker Keys'!$B$10,C8544/'Peaker Keys'!$B$30))</f>
        <v>2.7405705975878016E-2</v>
      </c>
      <c r="J8544">
        <f>IF('Peaker Keys'!$B$31=1,H8544,I8544)</f>
        <v>0</v>
      </c>
    </row>
    <row r="8545" spans="1:10" x14ac:dyDescent="0.25">
      <c r="A8545">
        <v>8539</v>
      </c>
      <c r="B8545">
        <v>0</v>
      </c>
      <c r="C8545">
        <v>4163.2</v>
      </c>
      <c r="D8545">
        <f>MOD(A8545-1+'Peaker Keys'!$B$7,'Peaker Keys'!$B$5)</f>
        <v>8562</v>
      </c>
      <c r="E8545">
        <f>INT(D8545/'Peaker Keys'!$B$6)+1</f>
        <v>357</v>
      </c>
      <c r="F8545">
        <f>MOD(D8545,'Peaker Keys'!$B$6)</f>
        <v>18</v>
      </c>
      <c r="G8545" t="str">
        <f>VLOOKUP(E8545,Clustering!$A$6:$B$370,2,FALSE)</f>
        <v>Summer</v>
      </c>
      <c r="H8545">
        <f>IF('Peaker Keys'!$B$29&gt;0,MAX(0,MIN('Peaker Keys'!$B$10,B8545/'Peaker Keys'!$B$29)),0)</f>
        <v>0</v>
      </c>
      <c r="I8545">
        <f>MAX(0,MIN('Peaker Keys'!$B$10,C8545/'Peaker Keys'!$B$30))</f>
        <v>3.4874506394050424E-2</v>
      </c>
      <c r="J8545">
        <f>IF('Peaker Keys'!$B$31=1,H8545,I8545)</f>
        <v>0</v>
      </c>
    </row>
    <row r="8546" spans="1:10" x14ac:dyDescent="0.25">
      <c r="A8546">
        <v>8540</v>
      </c>
      <c r="B8546">
        <v>0</v>
      </c>
      <c r="C8546">
        <v>1817.8</v>
      </c>
      <c r="D8546">
        <f>MOD(A8546-1+'Peaker Keys'!$B$7,'Peaker Keys'!$B$5)</f>
        <v>8563</v>
      </c>
      <c r="E8546">
        <f>INT(D8546/'Peaker Keys'!$B$6)+1</f>
        <v>357</v>
      </c>
      <c r="F8546">
        <f>MOD(D8546,'Peaker Keys'!$B$6)</f>
        <v>19</v>
      </c>
      <c r="G8546" t="str">
        <f>VLOOKUP(E8546,Clustering!$A$6:$B$370,2,FALSE)</f>
        <v>Summer</v>
      </c>
      <c r="H8546">
        <f>IF('Peaker Keys'!$B$29&gt;0,MAX(0,MIN('Peaker Keys'!$B$10,B8546/'Peaker Keys'!$B$29)),0)</f>
        <v>0</v>
      </c>
      <c r="I8546">
        <f>MAX(0,MIN('Peaker Keys'!$B$10,C8546/'Peaker Keys'!$B$30))</f>
        <v>1.5227439883528262E-2</v>
      </c>
      <c r="J8546">
        <f>IF('Peaker Keys'!$B$31=1,H8546,I8546)</f>
        <v>0</v>
      </c>
    </row>
    <row r="8547" spans="1:10" x14ac:dyDescent="0.25">
      <c r="A8547">
        <v>8541</v>
      </c>
      <c r="B8547">
        <v>0</v>
      </c>
      <c r="C8547">
        <v>697.1</v>
      </c>
      <c r="D8547">
        <f>MOD(A8547-1+'Peaker Keys'!$B$7,'Peaker Keys'!$B$5)</f>
        <v>8564</v>
      </c>
      <c r="E8547">
        <f>INT(D8547/'Peaker Keys'!$B$6)+1</f>
        <v>357</v>
      </c>
      <c r="F8547">
        <f>MOD(D8547,'Peaker Keys'!$B$6)</f>
        <v>20</v>
      </c>
      <c r="G8547" t="str">
        <f>VLOOKUP(E8547,Clustering!$A$6:$B$370,2,FALSE)</f>
        <v>Summer</v>
      </c>
      <c r="H8547">
        <f>IF('Peaker Keys'!$B$29&gt;0,MAX(0,MIN('Peaker Keys'!$B$10,B8547/'Peaker Keys'!$B$29)),0)</f>
        <v>0</v>
      </c>
      <c r="I8547">
        <f>MAX(0,MIN('Peaker Keys'!$B$10,C8547/'Peaker Keys'!$B$30))</f>
        <v>5.8395028841498253E-3</v>
      </c>
      <c r="J8547">
        <f>IF('Peaker Keys'!$B$31=1,H8547,I8547)</f>
        <v>0</v>
      </c>
    </row>
    <row r="8548" spans="1:10" x14ac:dyDescent="0.25">
      <c r="A8548">
        <v>8542</v>
      </c>
      <c r="B8548">
        <v>0</v>
      </c>
      <c r="C8548">
        <v>541.5</v>
      </c>
      <c r="D8548">
        <f>MOD(A8548-1+'Peaker Keys'!$B$7,'Peaker Keys'!$B$5)</f>
        <v>8565</v>
      </c>
      <c r="E8548">
        <f>INT(D8548/'Peaker Keys'!$B$6)+1</f>
        <v>357</v>
      </c>
      <c r="F8548">
        <f>MOD(D8548,'Peaker Keys'!$B$6)</f>
        <v>21</v>
      </c>
      <c r="G8548" t="str">
        <f>VLOOKUP(E8548,Clustering!$A$6:$B$370,2,FALSE)</f>
        <v>Summer</v>
      </c>
      <c r="H8548">
        <f>IF('Peaker Keys'!$B$29&gt;0,MAX(0,MIN('Peaker Keys'!$B$10,B8548/'Peaker Keys'!$B$29)),0)</f>
        <v>0</v>
      </c>
      <c r="I8548">
        <f>MAX(0,MIN('Peaker Keys'!$B$10,C8548/'Peaker Keys'!$B$30))</f>
        <v>4.5360648569317602E-3</v>
      </c>
      <c r="J8548">
        <f>IF('Peaker Keys'!$B$31=1,H8548,I8548)</f>
        <v>0</v>
      </c>
    </row>
    <row r="8549" spans="1:10" x14ac:dyDescent="0.25">
      <c r="A8549">
        <v>8543</v>
      </c>
      <c r="B8549">
        <v>0</v>
      </c>
      <c r="C8549">
        <v>159.1</v>
      </c>
      <c r="D8549">
        <f>MOD(A8549-1+'Peaker Keys'!$B$7,'Peaker Keys'!$B$5)</f>
        <v>8566</v>
      </c>
      <c r="E8549">
        <f>INT(D8549/'Peaker Keys'!$B$6)+1</f>
        <v>357</v>
      </c>
      <c r="F8549">
        <f>MOD(D8549,'Peaker Keys'!$B$6)</f>
        <v>22</v>
      </c>
      <c r="G8549" t="str">
        <f>VLOOKUP(E8549,Clustering!$A$6:$B$370,2,FALSE)</f>
        <v>Summer</v>
      </c>
      <c r="H8549">
        <f>IF('Peaker Keys'!$B$29&gt;0,MAX(0,MIN('Peaker Keys'!$B$10,B8549/'Peaker Keys'!$B$29)),0)</f>
        <v>0</v>
      </c>
      <c r="I8549">
        <f>MAX(0,MIN('Peaker Keys'!$B$10,C8549/'Peaker Keys'!$B$30))</f>
        <v>1.3327570059793962E-3</v>
      </c>
      <c r="J8549">
        <f>IF('Peaker Keys'!$B$31=1,H8549,I8549)</f>
        <v>0</v>
      </c>
    </row>
    <row r="8550" spans="1:10" x14ac:dyDescent="0.25">
      <c r="A8550">
        <v>8544</v>
      </c>
      <c r="B8550">
        <v>0</v>
      </c>
      <c r="C8550">
        <v>159.1</v>
      </c>
      <c r="D8550">
        <f>MOD(A8550-1+'Peaker Keys'!$B$7,'Peaker Keys'!$B$5)</f>
        <v>8567</v>
      </c>
      <c r="E8550">
        <f>INT(D8550/'Peaker Keys'!$B$6)+1</f>
        <v>357</v>
      </c>
      <c r="F8550">
        <f>MOD(D8550,'Peaker Keys'!$B$6)</f>
        <v>23</v>
      </c>
      <c r="G8550" t="str">
        <f>VLOOKUP(E8550,Clustering!$A$6:$B$370,2,FALSE)</f>
        <v>Summer</v>
      </c>
      <c r="H8550">
        <f>IF('Peaker Keys'!$B$29&gt;0,MAX(0,MIN('Peaker Keys'!$B$10,B8550/'Peaker Keys'!$B$29)),0)</f>
        <v>0</v>
      </c>
      <c r="I8550">
        <f>MAX(0,MIN('Peaker Keys'!$B$10,C8550/'Peaker Keys'!$B$30))</f>
        <v>1.3327570059793962E-3</v>
      </c>
      <c r="J8550">
        <f>IF('Peaker Keys'!$B$31=1,H8550,I8550)</f>
        <v>0</v>
      </c>
    </row>
    <row r="8551" spans="1:10" x14ac:dyDescent="0.25">
      <c r="A8551">
        <v>8545</v>
      </c>
      <c r="B8551">
        <v>0</v>
      </c>
      <c r="C8551">
        <v>159.1</v>
      </c>
      <c r="D8551">
        <f>MOD(A8551-1+'Peaker Keys'!$B$7,'Peaker Keys'!$B$5)</f>
        <v>8568</v>
      </c>
      <c r="E8551">
        <f>INT(D8551/'Peaker Keys'!$B$6)+1</f>
        <v>358</v>
      </c>
      <c r="F8551">
        <f>MOD(D8551,'Peaker Keys'!$B$6)</f>
        <v>0</v>
      </c>
      <c r="G8551" t="str">
        <f>VLOOKUP(E8551,Clustering!$A$6:$B$370,2,FALSE)</f>
        <v>Summer</v>
      </c>
      <c r="H8551">
        <f>IF('Peaker Keys'!$B$29&gt;0,MAX(0,MIN('Peaker Keys'!$B$10,B8551/'Peaker Keys'!$B$29)),0)</f>
        <v>0</v>
      </c>
      <c r="I8551">
        <f>MAX(0,MIN('Peaker Keys'!$B$10,C8551/'Peaker Keys'!$B$30))</f>
        <v>1.3327570059793962E-3</v>
      </c>
      <c r="J8551">
        <f>IF('Peaker Keys'!$B$31=1,H8551,I8551)</f>
        <v>0</v>
      </c>
    </row>
    <row r="8552" spans="1:10" x14ac:dyDescent="0.25">
      <c r="A8552">
        <v>8546</v>
      </c>
      <c r="B8552">
        <v>0</v>
      </c>
      <c r="C8552">
        <v>95.5</v>
      </c>
      <c r="D8552">
        <f>MOD(A8552-1+'Peaker Keys'!$B$7,'Peaker Keys'!$B$5)</f>
        <v>8569</v>
      </c>
      <c r="E8552">
        <f>INT(D8552/'Peaker Keys'!$B$6)+1</f>
        <v>358</v>
      </c>
      <c r="F8552">
        <f>MOD(D8552,'Peaker Keys'!$B$6)</f>
        <v>1</v>
      </c>
      <c r="G8552" t="str">
        <f>VLOOKUP(E8552,Clustering!$A$6:$B$370,2,FALSE)</f>
        <v>Summer</v>
      </c>
      <c r="H8552">
        <f>IF('Peaker Keys'!$B$29&gt;0,MAX(0,MIN('Peaker Keys'!$B$10,B8552/'Peaker Keys'!$B$29)),0)</f>
        <v>0</v>
      </c>
      <c r="I8552">
        <f>MAX(0,MIN('Peaker Keys'!$B$10,C8552/'Peaker Keys'!$B$30))</f>
        <v>7.9998927763062441E-4</v>
      </c>
      <c r="J8552">
        <f>IF('Peaker Keys'!$B$31=1,H8552,I8552)</f>
        <v>0</v>
      </c>
    </row>
    <row r="8553" spans="1:10" x14ac:dyDescent="0.25">
      <c r="A8553">
        <v>8547</v>
      </c>
      <c r="B8553">
        <v>0</v>
      </c>
      <c r="C8553">
        <v>95.5</v>
      </c>
      <c r="D8553">
        <f>MOD(A8553-1+'Peaker Keys'!$B$7,'Peaker Keys'!$B$5)</f>
        <v>8570</v>
      </c>
      <c r="E8553">
        <f>INT(D8553/'Peaker Keys'!$B$6)+1</f>
        <v>358</v>
      </c>
      <c r="F8553">
        <f>MOD(D8553,'Peaker Keys'!$B$6)</f>
        <v>2</v>
      </c>
      <c r="G8553" t="str">
        <f>VLOOKUP(E8553,Clustering!$A$6:$B$370,2,FALSE)</f>
        <v>Summer</v>
      </c>
      <c r="H8553">
        <f>IF('Peaker Keys'!$B$29&gt;0,MAX(0,MIN('Peaker Keys'!$B$10,B8553/'Peaker Keys'!$B$29)),0)</f>
        <v>0</v>
      </c>
      <c r="I8553">
        <f>MAX(0,MIN('Peaker Keys'!$B$10,C8553/'Peaker Keys'!$B$30))</f>
        <v>7.9998927763062441E-4</v>
      </c>
      <c r="J8553">
        <f>IF('Peaker Keys'!$B$31=1,H8553,I8553)</f>
        <v>0</v>
      </c>
    </row>
    <row r="8554" spans="1:10" x14ac:dyDescent="0.25">
      <c r="A8554">
        <v>8548</v>
      </c>
      <c r="B8554">
        <v>0</v>
      </c>
      <c r="C8554">
        <v>95.5</v>
      </c>
      <c r="D8554">
        <f>MOD(A8554-1+'Peaker Keys'!$B$7,'Peaker Keys'!$B$5)</f>
        <v>8571</v>
      </c>
      <c r="E8554">
        <f>INT(D8554/'Peaker Keys'!$B$6)+1</f>
        <v>358</v>
      </c>
      <c r="F8554">
        <f>MOD(D8554,'Peaker Keys'!$B$6)</f>
        <v>3</v>
      </c>
      <c r="G8554" t="str">
        <f>VLOOKUP(E8554,Clustering!$A$6:$B$370,2,FALSE)</f>
        <v>Summer</v>
      </c>
      <c r="H8554">
        <f>IF('Peaker Keys'!$B$29&gt;0,MAX(0,MIN('Peaker Keys'!$B$10,B8554/'Peaker Keys'!$B$29)),0)</f>
        <v>0</v>
      </c>
      <c r="I8554">
        <f>MAX(0,MIN('Peaker Keys'!$B$10,C8554/'Peaker Keys'!$B$30))</f>
        <v>7.9998927763062441E-4</v>
      </c>
      <c r="J8554">
        <f>IF('Peaker Keys'!$B$31=1,H8554,I8554)</f>
        <v>0</v>
      </c>
    </row>
    <row r="8555" spans="1:10" x14ac:dyDescent="0.25">
      <c r="A8555">
        <v>8549</v>
      </c>
      <c r="B8555">
        <v>0</v>
      </c>
      <c r="C8555">
        <v>95.5</v>
      </c>
      <c r="D8555">
        <f>MOD(A8555-1+'Peaker Keys'!$B$7,'Peaker Keys'!$B$5)</f>
        <v>8572</v>
      </c>
      <c r="E8555">
        <f>INT(D8555/'Peaker Keys'!$B$6)+1</f>
        <v>358</v>
      </c>
      <c r="F8555">
        <f>MOD(D8555,'Peaker Keys'!$B$6)</f>
        <v>4</v>
      </c>
      <c r="G8555" t="str">
        <f>VLOOKUP(E8555,Clustering!$A$6:$B$370,2,FALSE)</f>
        <v>Summer</v>
      </c>
      <c r="H8555">
        <f>IF('Peaker Keys'!$B$29&gt;0,MAX(0,MIN('Peaker Keys'!$B$10,B8555/'Peaker Keys'!$B$29)),0)</f>
        <v>0</v>
      </c>
      <c r="I8555">
        <f>MAX(0,MIN('Peaker Keys'!$B$10,C8555/'Peaker Keys'!$B$30))</f>
        <v>7.9998927763062441E-4</v>
      </c>
      <c r="J8555">
        <f>IF('Peaker Keys'!$B$31=1,H8555,I8555)</f>
        <v>0</v>
      </c>
    </row>
    <row r="8556" spans="1:10" x14ac:dyDescent="0.25">
      <c r="A8556">
        <v>8550</v>
      </c>
      <c r="B8556">
        <v>0</v>
      </c>
      <c r="C8556">
        <v>95.5</v>
      </c>
      <c r="D8556">
        <f>MOD(A8556-1+'Peaker Keys'!$B$7,'Peaker Keys'!$B$5)</f>
        <v>8573</v>
      </c>
      <c r="E8556">
        <f>INT(D8556/'Peaker Keys'!$B$6)+1</f>
        <v>358</v>
      </c>
      <c r="F8556">
        <f>MOD(D8556,'Peaker Keys'!$B$6)</f>
        <v>5</v>
      </c>
      <c r="G8556" t="str">
        <f>VLOOKUP(E8556,Clustering!$A$6:$B$370,2,FALSE)</f>
        <v>Summer</v>
      </c>
      <c r="H8556">
        <f>IF('Peaker Keys'!$B$29&gt;0,MAX(0,MIN('Peaker Keys'!$B$10,B8556/'Peaker Keys'!$B$29)),0)</f>
        <v>0</v>
      </c>
      <c r="I8556">
        <f>MAX(0,MIN('Peaker Keys'!$B$10,C8556/'Peaker Keys'!$B$30))</f>
        <v>7.9998927763062441E-4</v>
      </c>
      <c r="J8556">
        <f>IF('Peaker Keys'!$B$31=1,H8556,I8556)</f>
        <v>0</v>
      </c>
    </row>
    <row r="8557" spans="1:10" x14ac:dyDescent="0.25">
      <c r="A8557">
        <v>8551</v>
      </c>
      <c r="B8557">
        <v>0</v>
      </c>
      <c r="C8557">
        <v>95.5</v>
      </c>
      <c r="D8557">
        <f>MOD(A8557-1+'Peaker Keys'!$B$7,'Peaker Keys'!$B$5)</f>
        <v>8574</v>
      </c>
      <c r="E8557">
        <f>INT(D8557/'Peaker Keys'!$B$6)+1</f>
        <v>358</v>
      </c>
      <c r="F8557">
        <f>MOD(D8557,'Peaker Keys'!$B$6)</f>
        <v>6</v>
      </c>
      <c r="G8557" t="str">
        <f>VLOOKUP(E8557,Clustering!$A$6:$B$370,2,FALSE)</f>
        <v>Summer</v>
      </c>
      <c r="H8557">
        <f>IF('Peaker Keys'!$B$29&gt;0,MAX(0,MIN('Peaker Keys'!$B$10,B8557/'Peaker Keys'!$B$29)),0)</f>
        <v>0</v>
      </c>
      <c r="I8557">
        <f>MAX(0,MIN('Peaker Keys'!$B$10,C8557/'Peaker Keys'!$B$30))</f>
        <v>7.9998927763062441E-4</v>
      </c>
      <c r="J8557">
        <f>IF('Peaker Keys'!$B$31=1,H8557,I8557)</f>
        <v>0</v>
      </c>
    </row>
    <row r="8558" spans="1:10" x14ac:dyDescent="0.25">
      <c r="A8558">
        <v>8552</v>
      </c>
      <c r="B8558">
        <v>0</v>
      </c>
      <c r="C8558">
        <v>95.5</v>
      </c>
      <c r="D8558">
        <f>MOD(A8558-1+'Peaker Keys'!$B$7,'Peaker Keys'!$B$5)</f>
        <v>8575</v>
      </c>
      <c r="E8558">
        <f>INT(D8558/'Peaker Keys'!$B$6)+1</f>
        <v>358</v>
      </c>
      <c r="F8558">
        <f>MOD(D8558,'Peaker Keys'!$B$6)</f>
        <v>7</v>
      </c>
      <c r="G8558" t="str">
        <f>VLOOKUP(E8558,Clustering!$A$6:$B$370,2,FALSE)</f>
        <v>Summer</v>
      </c>
      <c r="H8558">
        <f>IF('Peaker Keys'!$B$29&gt;0,MAX(0,MIN('Peaker Keys'!$B$10,B8558/'Peaker Keys'!$B$29)),0)</f>
        <v>0</v>
      </c>
      <c r="I8558">
        <f>MAX(0,MIN('Peaker Keys'!$B$10,C8558/'Peaker Keys'!$B$30))</f>
        <v>7.9998927763062441E-4</v>
      </c>
      <c r="J8558">
        <f>IF('Peaker Keys'!$B$31=1,H8558,I8558)</f>
        <v>0</v>
      </c>
    </row>
    <row r="8559" spans="1:10" x14ac:dyDescent="0.25">
      <c r="A8559">
        <v>8553</v>
      </c>
      <c r="B8559">
        <v>0</v>
      </c>
      <c r="C8559">
        <v>95.5</v>
      </c>
      <c r="D8559">
        <f>MOD(A8559-1+'Peaker Keys'!$B$7,'Peaker Keys'!$B$5)</f>
        <v>8576</v>
      </c>
      <c r="E8559">
        <f>INT(D8559/'Peaker Keys'!$B$6)+1</f>
        <v>358</v>
      </c>
      <c r="F8559">
        <f>MOD(D8559,'Peaker Keys'!$B$6)</f>
        <v>8</v>
      </c>
      <c r="G8559" t="str">
        <f>VLOOKUP(E8559,Clustering!$A$6:$B$370,2,FALSE)</f>
        <v>Summer</v>
      </c>
      <c r="H8559">
        <f>IF('Peaker Keys'!$B$29&gt;0,MAX(0,MIN('Peaker Keys'!$B$10,B8559/'Peaker Keys'!$B$29)),0)</f>
        <v>0</v>
      </c>
      <c r="I8559">
        <f>MAX(0,MIN('Peaker Keys'!$B$10,C8559/'Peaker Keys'!$B$30))</f>
        <v>7.9998927763062441E-4</v>
      </c>
      <c r="J8559">
        <f>IF('Peaker Keys'!$B$31=1,H8559,I8559)</f>
        <v>0</v>
      </c>
    </row>
    <row r="8560" spans="1:10" x14ac:dyDescent="0.25">
      <c r="A8560">
        <v>8554</v>
      </c>
      <c r="B8560">
        <v>0</v>
      </c>
      <c r="C8560">
        <v>95.5</v>
      </c>
      <c r="D8560">
        <f>MOD(A8560-1+'Peaker Keys'!$B$7,'Peaker Keys'!$B$5)</f>
        <v>8577</v>
      </c>
      <c r="E8560">
        <f>INT(D8560/'Peaker Keys'!$B$6)+1</f>
        <v>358</v>
      </c>
      <c r="F8560">
        <f>MOD(D8560,'Peaker Keys'!$B$6)</f>
        <v>9</v>
      </c>
      <c r="G8560" t="str">
        <f>VLOOKUP(E8560,Clustering!$A$6:$B$370,2,FALSE)</f>
        <v>Summer</v>
      </c>
      <c r="H8560">
        <f>IF('Peaker Keys'!$B$29&gt;0,MAX(0,MIN('Peaker Keys'!$B$10,B8560/'Peaker Keys'!$B$29)),0)</f>
        <v>0</v>
      </c>
      <c r="I8560">
        <f>MAX(0,MIN('Peaker Keys'!$B$10,C8560/'Peaker Keys'!$B$30))</f>
        <v>7.9998927763062441E-4</v>
      </c>
      <c r="J8560">
        <f>IF('Peaker Keys'!$B$31=1,H8560,I8560)</f>
        <v>0</v>
      </c>
    </row>
    <row r="8561" spans="1:10" x14ac:dyDescent="0.25">
      <c r="A8561">
        <v>8555</v>
      </c>
      <c r="B8561">
        <v>0</v>
      </c>
      <c r="C8561">
        <v>95.5</v>
      </c>
      <c r="D8561">
        <f>MOD(A8561-1+'Peaker Keys'!$B$7,'Peaker Keys'!$B$5)</f>
        <v>8578</v>
      </c>
      <c r="E8561">
        <f>INT(D8561/'Peaker Keys'!$B$6)+1</f>
        <v>358</v>
      </c>
      <c r="F8561">
        <f>MOD(D8561,'Peaker Keys'!$B$6)</f>
        <v>10</v>
      </c>
      <c r="G8561" t="str">
        <f>VLOOKUP(E8561,Clustering!$A$6:$B$370,2,FALSE)</f>
        <v>Summer</v>
      </c>
      <c r="H8561">
        <f>IF('Peaker Keys'!$B$29&gt;0,MAX(0,MIN('Peaker Keys'!$B$10,B8561/'Peaker Keys'!$B$29)),0)</f>
        <v>0</v>
      </c>
      <c r="I8561">
        <f>MAX(0,MIN('Peaker Keys'!$B$10,C8561/'Peaker Keys'!$B$30))</f>
        <v>7.9998927763062441E-4</v>
      </c>
      <c r="J8561">
        <f>IF('Peaker Keys'!$B$31=1,H8561,I8561)</f>
        <v>0</v>
      </c>
    </row>
    <row r="8562" spans="1:10" x14ac:dyDescent="0.25">
      <c r="A8562">
        <v>8556</v>
      </c>
      <c r="B8562">
        <v>0</v>
      </c>
      <c r="C8562">
        <v>95.5</v>
      </c>
      <c r="D8562">
        <f>MOD(A8562-1+'Peaker Keys'!$B$7,'Peaker Keys'!$B$5)</f>
        <v>8579</v>
      </c>
      <c r="E8562">
        <f>INT(D8562/'Peaker Keys'!$B$6)+1</f>
        <v>358</v>
      </c>
      <c r="F8562">
        <f>MOD(D8562,'Peaker Keys'!$B$6)</f>
        <v>11</v>
      </c>
      <c r="G8562" t="str">
        <f>VLOOKUP(E8562,Clustering!$A$6:$B$370,2,FALSE)</f>
        <v>Summer</v>
      </c>
      <c r="H8562">
        <f>IF('Peaker Keys'!$B$29&gt;0,MAX(0,MIN('Peaker Keys'!$B$10,B8562/'Peaker Keys'!$B$29)),0)</f>
        <v>0</v>
      </c>
      <c r="I8562">
        <f>MAX(0,MIN('Peaker Keys'!$B$10,C8562/'Peaker Keys'!$B$30))</f>
        <v>7.9998927763062441E-4</v>
      </c>
      <c r="J8562">
        <f>IF('Peaker Keys'!$B$31=1,H8562,I8562)</f>
        <v>0</v>
      </c>
    </row>
    <row r="8563" spans="1:10" x14ac:dyDescent="0.25">
      <c r="A8563">
        <v>8557</v>
      </c>
      <c r="B8563">
        <v>0</v>
      </c>
      <c r="C8563">
        <v>95.5</v>
      </c>
      <c r="D8563">
        <f>MOD(A8563-1+'Peaker Keys'!$B$7,'Peaker Keys'!$B$5)</f>
        <v>8580</v>
      </c>
      <c r="E8563">
        <f>INT(D8563/'Peaker Keys'!$B$6)+1</f>
        <v>358</v>
      </c>
      <c r="F8563">
        <f>MOD(D8563,'Peaker Keys'!$B$6)</f>
        <v>12</v>
      </c>
      <c r="G8563" t="str">
        <f>VLOOKUP(E8563,Clustering!$A$6:$B$370,2,FALSE)</f>
        <v>Summer</v>
      </c>
      <c r="H8563">
        <f>IF('Peaker Keys'!$B$29&gt;0,MAX(0,MIN('Peaker Keys'!$B$10,B8563/'Peaker Keys'!$B$29)),0)</f>
        <v>0</v>
      </c>
      <c r="I8563">
        <f>MAX(0,MIN('Peaker Keys'!$B$10,C8563/'Peaker Keys'!$B$30))</f>
        <v>7.9998927763062441E-4</v>
      </c>
      <c r="J8563">
        <f>IF('Peaker Keys'!$B$31=1,H8563,I8563)</f>
        <v>0</v>
      </c>
    </row>
    <row r="8564" spans="1:10" x14ac:dyDescent="0.25">
      <c r="A8564">
        <v>8558</v>
      </c>
      <c r="B8564">
        <v>0</v>
      </c>
      <c r="C8564">
        <v>95.5</v>
      </c>
      <c r="D8564">
        <f>MOD(A8564-1+'Peaker Keys'!$B$7,'Peaker Keys'!$B$5)</f>
        <v>8581</v>
      </c>
      <c r="E8564">
        <f>INT(D8564/'Peaker Keys'!$B$6)+1</f>
        <v>358</v>
      </c>
      <c r="F8564">
        <f>MOD(D8564,'Peaker Keys'!$B$6)</f>
        <v>13</v>
      </c>
      <c r="G8564" t="str">
        <f>VLOOKUP(E8564,Clustering!$A$6:$B$370,2,FALSE)</f>
        <v>Summer</v>
      </c>
      <c r="H8564">
        <f>IF('Peaker Keys'!$B$29&gt;0,MAX(0,MIN('Peaker Keys'!$B$10,B8564/'Peaker Keys'!$B$29)),0)</f>
        <v>0</v>
      </c>
      <c r="I8564">
        <f>MAX(0,MIN('Peaker Keys'!$B$10,C8564/'Peaker Keys'!$B$30))</f>
        <v>7.9998927763062441E-4</v>
      </c>
      <c r="J8564">
        <f>IF('Peaker Keys'!$B$31=1,H8564,I8564)</f>
        <v>0</v>
      </c>
    </row>
    <row r="8565" spans="1:10" x14ac:dyDescent="0.25">
      <c r="A8565">
        <v>8559</v>
      </c>
      <c r="B8565">
        <v>0</v>
      </c>
      <c r="C8565">
        <v>95.5</v>
      </c>
      <c r="D8565">
        <f>MOD(A8565-1+'Peaker Keys'!$B$7,'Peaker Keys'!$B$5)</f>
        <v>8582</v>
      </c>
      <c r="E8565">
        <f>INT(D8565/'Peaker Keys'!$B$6)+1</f>
        <v>358</v>
      </c>
      <c r="F8565">
        <f>MOD(D8565,'Peaker Keys'!$B$6)</f>
        <v>14</v>
      </c>
      <c r="G8565" t="str">
        <f>VLOOKUP(E8565,Clustering!$A$6:$B$370,2,FALSE)</f>
        <v>Summer</v>
      </c>
      <c r="H8565">
        <f>IF('Peaker Keys'!$B$29&gt;0,MAX(0,MIN('Peaker Keys'!$B$10,B8565/'Peaker Keys'!$B$29)),0)</f>
        <v>0</v>
      </c>
      <c r="I8565">
        <f>MAX(0,MIN('Peaker Keys'!$B$10,C8565/'Peaker Keys'!$B$30))</f>
        <v>7.9998927763062441E-4</v>
      </c>
      <c r="J8565">
        <f>IF('Peaker Keys'!$B$31=1,H8565,I8565)</f>
        <v>0</v>
      </c>
    </row>
    <row r="8566" spans="1:10" x14ac:dyDescent="0.25">
      <c r="A8566">
        <v>8560</v>
      </c>
      <c r="B8566">
        <v>0</v>
      </c>
      <c r="C8566">
        <v>159.1</v>
      </c>
      <c r="D8566">
        <f>MOD(A8566-1+'Peaker Keys'!$B$7,'Peaker Keys'!$B$5)</f>
        <v>8583</v>
      </c>
      <c r="E8566">
        <f>INT(D8566/'Peaker Keys'!$B$6)+1</f>
        <v>358</v>
      </c>
      <c r="F8566">
        <f>MOD(D8566,'Peaker Keys'!$B$6)</f>
        <v>15</v>
      </c>
      <c r="G8566" t="str">
        <f>VLOOKUP(E8566,Clustering!$A$6:$B$370,2,FALSE)</f>
        <v>Summer</v>
      </c>
      <c r="H8566">
        <f>IF('Peaker Keys'!$B$29&gt;0,MAX(0,MIN('Peaker Keys'!$B$10,B8566/'Peaker Keys'!$B$29)),0)</f>
        <v>0</v>
      </c>
      <c r="I8566">
        <f>MAX(0,MIN('Peaker Keys'!$B$10,C8566/'Peaker Keys'!$B$30))</f>
        <v>1.3327570059793962E-3</v>
      </c>
      <c r="J8566">
        <f>IF('Peaker Keys'!$B$31=1,H8566,I8566)</f>
        <v>0</v>
      </c>
    </row>
    <row r="8567" spans="1:10" x14ac:dyDescent="0.25">
      <c r="A8567">
        <v>8561</v>
      </c>
      <c r="B8567">
        <v>0</v>
      </c>
      <c r="C8567">
        <v>159.1</v>
      </c>
      <c r="D8567">
        <f>MOD(A8567-1+'Peaker Keys'!$B$7,'Peaker Keys'!$B$5)</f>
        <v>8584</v>
      </c>
      <c r="E8567">
        <f>INT(D8567/'Peaker Keys'!$B$6)+1</f>
        <v>358</v>
      </c>
      <c r="F8567">
        <f>MOD(D8567,'Peaker Keys'!$B$6)</f>
        <v>16</v>
      </c>
      <c r="G8567" t="str">
        <f>VLOOKUP(E8567,Clustering!$A$6:$B$370,2,FALSE)</f>
        <v>Summer</v>
      </c>
      <c r="H8567">
        <f>IF('Peaker Keys'!$B$29&gt;0,MAX(0,MIN('Peaker Keys'!$B$10,B8567/'Peaker Keys'!$B$29)),0)</f>
        <v>0</v>
      </c>
      <c r="I8567">
        <f>MAX(0,MIN('Peaker Keys'!$B$10,C8567/'Peaker Keys'!$B$30))</f>
        <v>1.3327570059793962E-3</v>
      </c>
      <c r="J8567">
        <f>IF('Peaker Keys'!$B$31=1,H8567,I8567)</f>
        <v>0</v>
      </c>
    </row>
    <row r="8568" spans="1:10" x14ac:dyDescent="0.25">
      <c r="A8568">
        <v>8562</v>
      </c>
      <c r="B8568">
        <v>0</v>
      </c>
      <c r="C8568">
        <v>159.1</v>
      </c>
      <c r="D8568">
        <f>MOD(A8568-1+'Peaker Keys'!$B$7,'Peaker Keys'!$B$5)</f>
        <v>8585</v>
      </c>
      <c r="E8568">
        <f>INT(D8568/'Peaker Keys'!$B$6)+1</f>
        <v>358</v>
      </c>
      <c r="F8568">
        <f>MOD(D8568,'Peaker Keys'!$B$6)</f>
        <v>17</v>
      </c>
      <c r="G8568" t="str">
        <f>VLOOKUP(E8568,Clustering!$A$6:$B$370,2,FALSE)</f>
        <v>Summer</v>
      </c>
      <c r="H8568">
        <f>IF('Peaker Keys'!$B$29&gt;0,MAX(0,MIN('Peaker Keys'!$B$10,B8568/'Peaker Keys'!$B$29)),0)</f>
        <v>0</v>
      </c>
      <c r="I8568">
        <f>MAX(0,MIN('Peaker Keys'!$B$10,C8568/'Peaker Keys'!$B$30))</f>
        <v>1.3327570059793962E-3</v>
      </c>
      <c r="J8568">
        <f>IF('Peaker Keys'!$B$31=1,H8568,I8568)</f>
        <v>0</v>
      </c>
    </row>
    <row r="8569" spans="1:10" x14ac:dyDescent="0.25">
      <c r="A8569">
        <v>8563</v>
      </c>
      <c r="B8569">
        <v>0</v>
      </c>
      <c r="C8569">
        <v>159.1</v>
      </c>
      <c r="D8569">
        <f>MOD(A8569-1+'Peaker Keys'!$B$7,'Peaker Keys'!$B$5)</f>
        <v>8586</v>
      </c>
      <c r="E8569">
        <f>INT(D8569/'Peaker Keys'!$B$6)+1</f>
        <v>358</v>
      </c>
      <c r="F8569">
        <f>MOD(D8569,'Peaker Keys'!$B$6)</f>
        <v>18</v>
      </c>
      <c r="G8569" t="str">
        <f>VLOOKUP(E8569,Clustering!$A$6:$B$370,2,FALSE)</f>
        <v>Summer</v>
      </c>
      <c r="H8569">
        <f>IF('Peaker Keys'!$B$29&gt;0,MAX(0,MIN('Peaker Keys'!$B$10,B8569/'Peaker Keys'!$B$29)),0)</f>
        <v>0</v>
      </c>
      <c r="I8569">
        <f>MAX(0,MIN('Peaker Keys'!$B$10,C8569/'Peaker Keys'!$B$30))</f>
        <v>1.3327570059793962E-3</v>
      </c>
      <c r="J8569">
        <f>IF('Peaker Keys'!$B$31=1,H8569,I8569)</f>
        <v>0</v>
      </c>
    </row>
    <row r="8570" spans="1:10" x14ac:dyDescent="0.25">
      <c r="A8570">
        <v>8564</v>
      </c>
      <c r="B8570">
        <v>0</v>
      </c>
      <c r="C8570">
        <v>159.1</v>
      </c>
      <c r="D8570">
        <f>MOD(A8570-1+'Peaker Keys'!$B$7,'Peaker Keys'!$B$5)</f>
        <v>8587</v>
      </c>
      <c r="E8570">
        <f>INT(D8570/'Peaker Keys'!$B$6)+1</f>
        <v>358</v>
      </c>
      <c r="F8570">
        <f>MOD(D8570,'Peaker Keys'!$B$6)</f>
        <v>19</v>
      </c>
      <c r="G8570" t="str">
        <f>VLOOKUP(E8570,Clustering!$A$6:$B$370,2,FALSE)</f>
        <v>Summer</v>
      </c>
      <c r="H8570">
        <f>IF('Peaker Keys'!$B$29&gt;0,MAX(0,MIN('Peaker Keys'!$B$10,B8570/'Peaker Keys'!$B$29)),0)</f>
        <v>0</v>
      </c>
      <c r="I8570">
        <f>MAX(0,MIN('Peaker Keys'!$B$10,C8570/'Peaker Keys'!$B$30))</f>
        <v>1.3327570059793962E-3</v>
      </c>
      <c r="J8570">
        <f>IF('Peaker Keys'!$B$31=1,H8570,I8570)</f>
        <v>0</v>
      </c>
    </row>
    <row r="8571" spans="1:10" x14ac:dyDescent="0.25">
      <c r="A8571">
        <v>8565</v>
      </c>
      <c r="B8571">
        <v>0</v>
      </c>
      <c r="C8571">
        <v>159.1</v>
      </c>
      <c r="D8571">
        <f>MOD(A8571-1+'Peaker Keys'!$B$7,'Peaker Keys'!$B$5)</f>
        <v>8588</v>
      </c>
      <c r="E8571">
        <f>INT(D8571/'Peaker Keys'!$B$6)+1</f>
        <v>358</v>
      </c>
      <c r="F8571">
        <f>MOD(D8571,'Peaker Keys'!$B$6)</f>
        <v>20</v>
      </c>
      <c r="G8571" t="str">
        <f>VLOOKUP(E8571,Clustering!$A$6:$B$370,2,FALSE)</f>
        <v>Summer</v>
      </c>
      <c r="H8571">
        <f>IF('Peaker Keys'!$B$29&gt;0,MAX(0,MIN('Peaker Keys'!$B$10,B8571/'Peaker Keys'!$B$29)),0)</f>
        <v>0</v>
      </c>
      <c r="I8571">
        <f>MAX(0,MIN('Peaker Keys'!$B$10,C8571/'Peaker Keys'!$B$30))</f>
        <v>1.3327570059793962E-3</v>
      </c>
      <c r="J8571">
        <f>IF('Peaker Keys'!$B$31=1,H8571,I8571)</f>
        <v>0</v>
      </c>
    </row>
    <row r="8572" spans="1:10" x14ac:dyDescent="0.25">
      <c r="A8572">
        <v>8566</v>
      </c>
      <c r="B8572">
        <v>0</v>
      </c>
      <c r="C8572">
        <v>159.1</v>
      </c>
      <c r="D8572">
        <f>MOD(A8572-1+'Peaker Keys'!$B$7,'Peaker Keys'!$B$5)</f>
        <v>8589</v>
      </c>
      <c r="E8572">
        <f>INT(D8572/'Peaker Keys'!$B$6)+1</f>
        <v>358</v>
      </c>
      <c r="F8572">
        <f>MOD(D8572,'Peaker Keys'!$B$6)</f>
        <v>21</v>
      </c>
      <c r="G8572" t="str">
        <f>VLOOKUP(E8572,Clustering!$A$6:$B$370,2,FALSE)</f>
        <v>Summer</v>
      </c>
      <c r="H8572">
        <f>IF('Peaker Keys'!$B$29&gt;0,MAX(0,MIN('Peaker Keys'!$B$10,B8572/'Peaker Keys'!$B$29)),0)</f>
        <v>0</v>
      </c>
      <c r="I8572">
        <f>MAX(0,MIN('Peaker Keys'!$B$10,C8572/'Peaker Keys'!$B$30))</f>
        <v>1.3327570059793962E-3</v>
      </c>
      <c r="J8572">
        <f>IF('Peaker Keys'!$B$31=1,H8572,I8572)</f>
        <v>0</v>
      </c>
    </row>
    <row r="8573" spans="1:10" x14ac:dyDescent="0.25">
      <c r="A8573">
        <v>8567</v>
      </c>
      <c r="B8573">
        <v>0</v>
      </c>
      <c r="C8573">
        <v>159.1</v>
      </c>
      <c r="D8573">
        <f>MOD(A8573-1+'Peaker Keys'!$B$7,'Peaker Keys'!$B$5)</f>
        <v>8590</v>
      </c>
      <c r="E8573">
        <f>INT(D8573/'Peaker Keys'!$B$6)+1</f>
        <v>358</v>
      </c>
      <c r="F8573">
        <f>MOD(D8573,'Peaker Keys'!$B$6)</f>
        <v>22</v>
      </c>
      <c r="G8573" t="str">
        <f>VLOOKUP(E8573,Clustering!$A$6:$B$370,2,FALSE)</f>
        <v>Summer</v>
      </c>
      <c r="H8573">
        <f>IF('Peaker Keys'!$B$29&gt;0,MAX(0,MIN('Peaker Keys'!$B$10,B8573/'Peaker Keys'!$B$29)),0)</f>
        <v>0</v>
      </c>
      <c r="I8573">
        <f>MAX(0,MIN('Peaker Keys'!$B$10,C8573/'Peaker Keys'!$B$30))</f>
        <v>1.3327570059793962E-3</v>
      </c>
      <c r="J8573">
        <f>IF('Peaker Keys'!$B$31=1,H8573,I8573)</f>
        <v>0</v>
      </c>
    </row>
    <row r="8574" spans="1:10" x14ac:dyDescent="0.25">
      <c r="A8574">
        <v>8568</v>
      </c>
      <c r="B8574">
        <v>0</v>
      </c>
      <c r="C8574">
        <v>159.1</v>
      </c>
      <c r="D8574">
        <f>MOD(A8574-1+'Peaker Keys'!$B$7,'Peaker Keys'!$B$5)</f>
        <v>8591</v>
      </c>
      <c r="E8574">
        <f>INT(D8574/'Peaker Keys'!$B$6)+1</f>
        <v>358</v>
      </c>
      <c r="F8574">
        <f>MOD(D8574,'Peaker Keys'!$B$6)</f>
        <v>23</v>
      </c>
      <c r="G8574" t="str">
        <f>VLOOKUP(E8574,Clustering!$A$6:$B$370,2,FALSE)</f>
        <v>Summer</v>
      </c>
      <c r="H8574">
        <f>IF('Peaker Keys'!$B$29&gt;0,MAX(0,MIN('Peaker Keys'!$B$10,B8574/'Peaker Keys'!$B$29)),0)</f>
        <v>0</v>
      </c>
      <c r="I8574">
        <f>MAX(0,MIN('Peaker Keys'!$B$10,C8574/'Peaker Keys'!$B$30))</f>
        <v>1.3327570059793962E-3</v>
      </c>
      <c r="J8574">
        <f>IF('Peaker Keys'!$B$31=1,H8574,I8574)</f>
        <v>0</v>
      </c>
    </row>
    <row r="8575" spans="1:10" x14ac:dyDescent="0.25">
      <c r="A8575">
        <v>8569</v>
      </c>
      <c r="B8575">
        <v>0</v>
      </c>
      <c r="C8575">
        <v>159.1</v>
      </c>
      <c r="D8575">
        <f>MOD(A8575-1+'Peaker Keys'!$B$7,'Peaker Keys'!$B$5)</f>
        <v>8592</v>
      </c>
      <c r="E8575">
        <f>INT(D8575/'Peaker Keys'!$B$6)+1</f>
        <v>359</v>
      </c>
      <c r="F8575">
        <f>MOD(D8575,'Peaker Keys'!$B$6)</f>
        <v>0</v>
      </c>
      <c r="G8575" t="str">
        <f>VLOOKUP(E8575,Clustering!$A$6:$B$370,2,FALSE)</f>
        <v>Winter Peak</v>
      </c>
      <c r="H8575">
        <f>IF('Peaker Keys'!$B$29&gt;0,MAX(0,MIN('Peaker Keys'!$B$10,B8575/'Peaker Keys'!$B$29)),0)</f>
        <v>0</v>
      </c>
      <c r="I8575">
        <f>MAX(0,MIN('Peaker Keys'!$B$10,C8575/'Peaker Keys'!$B$30))</f>
        <v>1.3327570059793962E-3</v>
      </c>
      <c r="J8575">
        <f>IF('Peaker Keys'!$B$31=1,H8575,I8575)</f>
        <v>0</v>
      </c>
    </row>
    <row r="8576" spans="1:10" x14ac:dyDescent="0.25">
      <c r="A8576">
        <v>8570</v>
      </c>
      <c r="B8576">
        <v>0</v>
      </c>
      <c r="C8576">
        <v>100.2</v>
      </c>
      <c r="D8576">
        <f>MOD(A8576-1+'Peaker Keys'!$B$7,'Peaker Keys'!$B$5)</f>
        <v>8593</v>
      </c>
      <c r="E8576">
        <f>INT(D8576/'Peaker Keys'!$B$6)+1</f>
        <v>359</v>
      </c>
      <c r="F8576">
        <f>MOD(D8576,'Peaker Keys'!$B$6)</f>
        <v>1</v>
      </c>
      <c r="G8576" t="str">
        <f>VLOOKUP(E8576,Clustering!$A$6:$B$370,2,FALSE)</f>
        <v>Winter Peak</v>
      </c>
      <c r="H8576">
        <f>IF('Peaker Keys'!$B$29&gt;0,MAX(0,MIN('Peaker Keys'!$B$10,B8576/'Peaker Keys'!$B$29)),0)</f>
        <v>0</v>
      </c>
      <c r="I8576">
        <f>MAX(0,MIN('Peaker Keys'!$B$10,C8576/'Peaker Keys'!$B$30))</f>
        <v>8.393604776815557E-4</v>
      </c>
      <c r="J8576">
        <f>IF('Peaker Keys'!$B$31=1,H8576,I8576)</f>
        <v>0</v>
      </c>
    </row>
    <row r="8577" spans="1:10" x14ac:dyDescent="0.25">
      <c r="A8577">
        <v>8571</v>
      </c>
      <c r="B8577">
        <v>0</v>
      </c>
      <c r="C8577">
        <v>95.5</v>
      </c>
      <c r="D8577">
        <f>MOD(A8577-1+'Peaker Keys'!$B$7,'Peaker Keys'!$B$5)</f>
        <v>8594</v>
      </c>
      <c r="E8577">
        <f>INT(D8577/'Peaker Keys'!$B$6)+1</f>
        <v>359</v>
      </c>
      <c r="F8577">
        <f>MOD(D8577,'Peaker Keys'!$B$6)</f>
        <v>2</v>
      </c>
      <c r="G8577" t="str">
        <f>VLOOKUP(E8577,Clustering!$A$6:$B$370,2,FALSE)</f>
        <v>Winter Peak</v>
      </c>
      <c r="H8577">
        <f>IF('Peaker Keys'!$B$29&gt;0,MAX(0,MIN('Peaker Keys'!$B$10,B8577/'Peaker Keys'!$B$29)),0)</f>
        <v>0</v>
      </c>
      <c r="I8577">
        <f>MAX(0,MIN('Peaker Keys'!$B$10,C8577/'Peaker Keys'!$B$30))</f>
        <v>7.9998927763062441E-4</v>
      </c>
      <c r="J8577">
        <f>IF('Peaker Keys'!$B$31=1,H8577,I8577)</f>
        <v>0</v>
      </c>
    </row>
    <row r="8578" spans="1:10" x14ac:dyDescent="0.25">
      <c r="A8578">
        <v>8572</v>
      </c>
      <c r="B8578">
        <v>0</v>
      </c>
      <c r="C8578">
        <v>95.5</v>
      </c>
      <c r="D8578">
        <f>MOD(A8578-1+'Peaker Keys'!$B$7,'Peaker Keys'!$B$5)</f>
        <v>8595</v>
      </c>
      <c r="E8578">
        <f>INT(D8578/'Peaker Keys'!$B$6)+1</f>
        <v>359</v>
      </c>
      <c r="F8578">
        <f>MOD(D8578,'Peaker Keys'!$B$6)</f>
        <v>3</v>
      </c>
      <c r="G8578" t="str">
        <f>VLOOKUP(E8578,Clustering!$A$6:$B$370,2,FALSE)</f>
        <v>Winter Peak</v>
      </c>
      <c r="H8578">
        <f>IF('Peaker Keys'!$B$29&gt;0,MAX(0,MIN('Peaker Keys'!$B$10,B8578/'Peaker Keys'!$B$29)),0)</f>
        <v>0</v>
      </c>
      <c r="I8578">
        <f>MAX(0,MIN('Peaker Keys'!$B$10,C8578/'Peaker Keys'!$B$30))</f>
        <v>7.9998927763062441E-4</v>
      </c>
      <c r="J8578">
        <f>IF('Peaker Keys'!$B$31=1,H8578,I8578)</f>
        <v>0</v>
      </c>
    </row>
    <row r="8579" spans="1:10" x14ac:dyDescent="0.25">
      <c r="A8579">
        <v>8573</v>
      </c>
      <c r="B8579">
        <v>0</v>
      </c>
      <c r="C8579">
        <v>95.5</v>
      </c>
      <c r="D8579">
        <f>MOD(A8579-1+'Peaker Keys'!$B$7,'Peaker Keys'!$B$5)</f>
        <v>8596</v>
      </c>
      <c r="E8579">
        <f>INT(D8579/'Peaker Keys'!$B$6)+1</f>
        <v>359</v>
      </c>
      <c r="F8579">
        <f>MOD(D8579,'Peaker Keys'!$B$6)</f>
        <v>4</v>
      </c>
      <c r="G8579" t="str">
        <f>VLOOKUP(E8579,Clustering!$A$6:$B$370,2,FALSE)</f>
        <v>Winter Peak</v>
      </c>
      <c r="H8579">
        <f>IF('Peaker Keys'!$B$29&gt;0,MAX(0,MIN('Peaker Keys'!$B$10,B8579/'Peaker Keys'!$B$29)),0)</f>
        <v>0</v>
      </c>
      <c r="I8579">
        <f>MAX(0,MIN('Peaker Keys'!$B$10,C8579/'Peaker Keys'!$B$30))</f>
        <v>7.9998927763062441E-4</v>
      </c>
      <c r="J8579">
        <f>IF('Peaker Keys'!$B$31=1,H8579,I8579)</f>
        <v>0</v>
      </c>
    </row>
    <row r="8580" spans="1:10" x14ac:dyDescent="0.25">
      <c r="A8580">
        <v>8574</v>
      </c>
      <c r="B8580">
        <v>0</v>
      </c>
      <c r="C8580">
        <v>95.5</v>
      </c>
      <c r="D8580">
        <f>MOD(A8580-1+'Peaker Keys'!$B$7,'Peaker Keys'!$B$5)</f>
        <v>8597</v>
      </c>
      <c r="E8580">
        <f>INT(D8580/'Peaker Keys'!$B$6)+1</f>
        <v>359</v>
      </c>
      <c r="F8580">
        <f>MOD(D8580,'Peaker Keys'!$B$6)</f>
        <v>5</v>
      </c>
      <c r="G8580" t="str">
        <f>VLOOKUP(E8580,Clustering!$A$6:$B$370,2,FALSE)</f>
        <v>Winter Peak</v>
      </c>
      <c r="H8580">
        <f>IF('Peaker Keys'!$B$29&gt;0,MAX(0,MIN('Peaker Keys'!$B$10,B8580/'Peaker Keys'!$B$29)),0)</f>
        <v>0</v>
      </c>
      <c r="I8580">
        <f>MAX(0,MIN('Peaker Keys'!$B$10,C8580/'Peaker Keys'!$B$30))</f>
        <v>7.9998927763062441E-4</v>
      </c>
      <c r="J8580">
        <f>IF('Peaker Keys'!$B$31=1,H8580,I8580)</f>
        <v>0</v>
      </c>
    </row>
    <row r="8581" spans="1:10" x14ac:dyDescent="0.25">
      <c r="A8581">
        <v>8575</v>
      </c>
      <c r="B8581">
        <v>0</v>
      </c>
      <c r="C8581">
        <v>95.5</v>
      </c>
      <c r="D8581">
        <f>MOD(A8581-1+'Peaker Keys'!$B$7,'Peaker Keys'!$B$5)</f>
        <v>8598</v>
      </c>
      <c r="E8581">
        <f>INT(D8581/'Peaker Keys'!$B$6)+1</f>
        <v>359</v>
      </c>
      <c r="F8581">
        <f>MOD(D8581,'Peaker Keys'!$B$6)</f>
        <v>6</v>
      </c>
      <c r="G8581" t="str">
        <f>VLOOKUP(E8581,Clustering!$A$6:$B$370,2,FALSE)</f>
        <v>Winter Peak</v>
      </c>
      <c r="H8581">
        <f>IF('Peaker Keys'!$B$29&gt;0,MAX(0,MIN('Peaker Keys'!$B$10,B8581/'Peaker Keys'!$B$29)),0)</f>
        <v>0</v>
      </c>
      <c r="I8581">
        <f>MAX(0,MIN('Peaker Keys'!$B$10,C8581/'Peaker Keys'!$B$30))</f>
        <v>7.9998927763062441E-4</v>
      </c>
      <c r="J8581">
        <f>IF('Peaker Keys'!$B$31=1,H8581,I8581)</f>
        <v>0</v>
      </c>
    </row>
    <row r="8582" spans="1:10" x14ac:dyDescent="0.25">
      <c r="A8582">
        <v>8576</v>
      </c>
      <c r="B8582">
        <v>0</v>
      </c>
      <c r="C8582">
        <v>95.5</v>
      </c>
      <c r="D8582">
        <f>MOD(A8582-1+'Peaker Keys'!$B$7,'Peaker Keys'!$B$5)</f>
        <v>8599</v>
      </c>
      <c r="E8582">
        <f>INT(D8582/'Peaker Keys'!$B$6)+1</f>
        <v>359</v>
      </c>
      <c r="F8582">
        <f>MOD(D8582,'Peaker Keys'!$B$6)</f>
        <v>7</v>
      </c>
      <c r="G8582" t="str">
        <f>VLOOKUP(E8582,Clustering!$A$6:$B$370,2,FALSE)</f>
        <v>Winter Peak</v>
      </c>
      <c r="H8582">
        <f>IF('Peaker Keys'!$B$29&gt;0,MAX(0,MIN('Peaker Keys'!$B$10,B8582/'Peaker Keys'!$B$29)),0)</f>
        <v>0</v>
      </c>
      <c r="I8582">
        <f>MAX(0,MIN('Peaker Keys'!$B$10,C8582/'Peaker Keys'!$B$30))</f>
        <v>7.9998927763062441E-4</v>
      </c>
      <c r="J8582">
        <f>IF('Peaker Keys'!$B$31=1,H8582,I8582)</f>
        <v>0</v>
      </c>
    </row>
    <row r="8583" spans="1:10" x14ac:dyDescent="0.25">
      <c r="A8583">
        <v>8577</v>
      </c>
      <c r="B8583">
        <v>0</v>
      </c>
      <c r="C8583">
        <v>95.5</v>
      </c>
      <c r="D8583">
        <f>MOD(A8583-1+'Peaker Keys'!$B$7,'Peaker Keys'!$B$5)</f>
        <v>8600</v>
      </c>
      <c r="E8583">
        <f>INT(D8583/'Peaker Keys'!$B$6)+1</f>
        <v>359</v>
      </c>
      <c r="F8583">
        <f>MOD(D8583,'Peaker Keys'!$B$6)</f>
        <v>8</v>
      </c>
      <c r="G8583" t="str">
        <f>VLOOKUP(E8583,Clustering!$A$6:$B$370,2,FALSE)</f>
        <v>Winter Peak</v>
      </c>
      <c r="H8583">
        <f>IF('Peaker Keys'!$B$29&gt;0,MAX(0,MIN('Peaker Keys'!$B$10,B8583/'Peaker Keys'!$B$29)),0)</f>
        <v>0</v>
      </c>
      <c r="I8583">
        <f>MAX(0,MIN('Peaker Keys'!$B$10,C8583/'Peaker Keys'!$B$30))</f>
        <v>7.9998927763062441E-4</v>
      </c>
      <c r="J8583">
        <f>IF('Peaker Keys'!$B$31=1,H8583,I8583)</f>
        <v>0</v>
      </c>
    </row>
    <row r="8584" spans="1:10" x14ac:dyDescent="0.25">
      <c r="A8584">
        <v>8578</v>
      </c>
      <c r="B8584">
        <v>0</v>
      </c>
      <c r="C8584">
        <v>95.5</v>
      </c>
      <c r="D8584">
        <f>MOD(A8584-1+'Peaker Keys'!$B$7,'Peaker Keys'!$B$5)</f>
        <v>8601</v>
      </c>
      <c r="E8584">
        <f>INT(D8584/'Peaker Keys'!$B$6)+1</f>
        <v>359</v>
      </c>
      <c r="F8584">
        <f>MOD(D8584,'Peaker Keys'!$B$6)</f>
        <v>9</v>
      </c>
      <c r="G8584" t="str">
        <f>VLOOKUP(E8584,Clustering!$A$6:$B$370,2,FALSE)</f>
        <v>Winter Peak</v>
      </c>
      <c r="H8584">
        <f>IF('Peaker Keys'!$B$29&gt;0,MAX(0,MIN('Peaker Keys'!$B$10,B8584/'Peaker Keys'!$B$29)),0)</f>
        <v>0</v>
      </c>
      <c r="I8584">
        <f>MAX(0,MIN('Peaker Keys'!$B$10,C8584/'Peaker Keys'!$B$30))</f>
        <v>7.9998927763062441E-4</v>
      </c>
      <c r="J8584">
        <f>IF('Peaker Keys'!$B$31=1,H8584,I8584)</f>
        <v>0</v>
      </c>
    </row>
    <row r="8585" spans="1:10" x14ac:dyDescent="0.25">
      <c r="A8585">
        <v>8579</v>
      </c>
      <c r="B8585">
        <v>0</v>
      </c>
      <c r="C8585">
        <v>95.5</v>
      </c>
      <c r="D8585">
        <f>MOD(A8585-1+'Peaker Keys'!$B$7,'Peaker Keys'!$B$5)</f>
        <v>8602</v>
      </c>
      <c r="E8585">
        <f>INT(D8585/'Peaker Keys'!$B$6)+1</f>
        <v>359</v>
      </c>
      <c r="F8585">
        <f>MOD(D8585,'Peaker Keys'!$B$6)</f>
        <v>10</v>
      </c>
      <c r="G8585" t="str">
        <f>VLOOKUP(E8585,Clustering!$A$6:$B$370,2,FALSE)</f>
        <v>Winter Peak</v>
      </c>
      <c r="H8585">
        <f>IF('Peaker Keys'!$B$29&gt;0,MAX(0,MIN('Peaker Keys'!$B$10,B8585/'Peaker Keys'!$B$29)),0)</f>
        <v>0</v>
      </c>
      <c r="I8585">
        <f>MAX(0,MIN('Peaker Keys'!$B$10,C8585/'Peaker Keys'!$B$30))</f>
        <v>7.9998927763062441E-4</v>
      </c>
      <c r="J8585">
        <f>IF('Peaker Keys'!$B$31=1,H8585,I8585)</f>
        <v>0</v>
      </c>
    </row>
    <row r="8586" spans="1:10" x14ac:dyDescent="0.25">
      <c r="A8586">
        <v>8580</v>
      </c>
      <c r="B8586">
        <v>0</v>
      </c>
      <c r="C8586">
        <v>95.5</v>
      </c>
      <c r="D8586">
        <f>MOD(A8586-1+'Peaker Keys'!$B$7,'Peaker Keys'!$B$5)</f>
        <v>8603</v>
      </c>
      <c r="E8586">
        <f>INT(D8586/'Peaker Keys'!$B$6)+1</f>
        <v>359</v>
      </c>
      <c r="F8586">
        <f>MOD(D8586,'Peaker Keys'!$B$6)</f>
        <v>11</v>
      </c>
      <c r="G8586" t="str">
        <f>VLOOKUP(E8586,Clustering!$A$6:$B$370,2,FALSE)</f>
        <v>Winter Peak</v>
      </c>
      <c r="H8586">
        <f>IF('Peaker Keys'!$B$29&gt;0,MAX(0,MIN('Peaker Keys'!$B$10,B8586/'Peaker Keys'!$B$29)),0)</f>
        <v>0</v>
      </c>
      <c r="I8586">
        <f>MAX(0,MIN('Peaker Keys'!$B$10,C8586/'Peaker Keys'!$B$30))</f>
        <v>7.9998927763062441E-4</v>
      </c>
      <c r="J8586">
        <f>IF('Peaker Keys'!$B$31=1,H8586,I8586)</f>
        <v>0</v>
      </c>
    </row>
    <row r="8587" spans="1:10" x14ac:dyDescent="0.25">
      <c r="A8587">
        <v>8581</v>
      </c>
      <c r="B8587">
        <v>0</v>
      </c>
      <c r="C8587">
        <v>95.5</v>
      </c>
      <c r="D8587">
        <f>MOD(A8587-1+'Peaker Keys'!$B$7,'Peaker Keys'!$B$5)</f>
        <v>8604</v>
      </c>
      <c r="E8587">
        <f>INT(D8587/'Peaker Keys'!$B$6)+1</f>
        <v>359</v>
      </c>
      <c r="F8587">
        <f>MOD(D8587,'Peaker Keys'!$B$6)</f>
        <v>12</v>
      </c>
      <c r="G8587" t="str">
        <f>VLOOKUP(E8587,Clustering!$A$6:$B$370,2,FALSE)</f>
        <v>Winter Peak</v>
      </c>
      <c r="H8587">
        <f>IF('Peaker Keys'!$B$29&gt;0,MAX(0,MIN('Peaker Keys'!$B$10,B8587/'Peaker Keys'!$B$29)),0)</f>
        <v>0</v>
      </c>
      <c r="I8587">
        <f>MAX(0,MIN('Peaker Keys'!$B$10,C8587/'Peaker Keys'!$B$30))</f>
        <v>7.9998927763062441E-4</v>
      </c>
      <c r="J8587">
        <f>IF('Peaker Keys'!$B$31=1,H8587,I8587)</f>
        <v>0</v>
      </c>
    </row>
    <row r="8588" spans="1:10" x14ac:dyDescent="0.25">
      <c r="A8588">
        <v>8582</v>
      </c>
      <c r="B8588">
        <v>0</v>
      </c>
      <c r="C8588">
        <v>95.5</v>
      </c>
      <c r="D8588">
        <f>MOD(A8588-1+'Peaker Keys'!$B$7,'Peaker Keys'!$B$5)</f>
        <v>8605</v>
      </c>
      <c r="E8588">
        <f>INT(D8588/'Peaker Keys'!$B$6)+1</f>
        <v>359</v>
      </c>
      <c r="F8588">
        <f>MOD(D8588,'Peaker Keys'!$B$6)</f>
        <v>13</v>
      </c>
      <c r="G8588" t="str">
        <f>VLOOKUP(E8588,Clustering!$A$6:$B$370,2,FALSE)</f>
        <v>Winter Peak</v>
      </c>
      <c r="H8588">
        <f>IF('Peaker Keys'!$B$29&gt;0,MAX(0,MIN('Peaker Keys'!$B$10,B8588/'Peaker Keys'!$B$29)),0)</f>
        <v>0</v>
      </c>
      <c r="I8588">
        <f>MAX(0,MIN('Peaker Keys'!$B$10,C8588/'Peaker Keys'!$B$30))</f>
        <v>7.9998927763062441E-4</v>
      </c>
      <c r="J8588">
        <f>IF('Peaker Keys'!$B$31=1,H8588,I8588)</f>
        <v>0</v>
      </c>
    </row>
    <row r="8589" spans="1:10" x14ac:dyDescent="0.25">
      <c r="A8589">
        <v>8583</v>
      </c>
      <c r="B8589">
        <v>0</v>
      </c>
      <c r="C8589">
        <v>95.5</v>
      </c>
      <c r="D8589">
        <f>MOD(A8589-1+'Peaker Keys'!$B$7,'Peaker Keys'!$B$5)</f>
        <v>8606</v>
      </c>
      <c r="E8589">
        <f>INT(D8589/'Peaker Keys'!$B$6)+1</f>
        <v>359</v>
      </c>
      <c r="F8589">
        <f>MOD(D8589,'Peaker Keys'!$B$6)</f>
        <v>14</v>
      </c>
      <c r="G8589" t="str">
        <f>VLOOKUP(E8589,Clustering!$A$6:$B$370,2,FALSE)</f>
        <v>Winter Peak</v>
      </c>
      <c r="H8589">
        <f>IF('Peaker Keys'!$B$29&gt;0,MAX(0,MIN('Peaker Keys'!$B$10,B8589/'Peaker Keys'!$B$29)),0)</f>
        <v>0</v>
      </c>
      <c r="I8589">
        <f>MAX(0,MIN('Peaker Keys'!$B$10,C8589/'Peaker Keys'!$B$30))</f>
        <v>7.9998927763062441E-4</v>
      </c>
      <c r="J8589">
        <f>IF('Peaker Keys'!$B$31=1,H8589,I8589)</f>
        <v>0</v>
      </c>
    </row>
    <row r="8590" spans="1:10" x14ac:dyDescent="0.25">
      <c r="A8590">
        <v>8584</v>
      </c>
      <c r="B8590">
        <v>0</v>
      </c>
      <c r="C8590">
        <v>101.7</v>
      </c>
      <c r="D8590">
        <f>MOD(A8590-1+'Peaker Keys'!$B$7,'Peaker Keys'!$B$5)</f>
        <v>8607</v>
      </c>
      <c r="E8590">
        <f>INT(D8590/'Peaker Keys'!$B$6)+1</f>
        <v>359</v>
      </c>
      <c r="F8590">
        <f>MOD(D8590,'Peaker Keys'!$B$6)</f>
        <v>15</v>
      </c>
      <c r="G8590" t="str">
        <f>VLOOKUP(E8590,Clustering!$A$6:$B$370,2,FALSE)</f>
        <v>Winter Peak</v>
      </c>
      <c r="H8590">
        <f>IF('Peaker Keys'!$B$29&gt;0,MAX(0,MIN('Peaker Keys'!$B$10,B8590/'Peaker Keys'!$B$29)),0)</f>
        <v>0</v>
      </c>
      <c r="I8590">
        <f>MAX(0,MIN('Peaker Keys'!$B$10,C8590/'Peaker Keys'!$B$30))</f>
        <v>8.5192575429355504E-4</v>
      </c>
      <c r="J8590">
        <f>IF('Peaker Keys'!$B$31=1,H8590,I8590)</f>
        <v>0</v>
      </c>
    </row>
    <row r="8591" spans="1:10" x14ac:dyDescent="0.25">
      <c r="A8591">
        <v>8585</v>
      </c>
      <c r="B8591">
        <v>0</v>
      </c>
      <c r="C8591">
        <v>159.1</v>
      </c>
      <c r="D8591">
        <f>MOD(A8591-1+'Peaker Keys'!$B$7,'Peaker Keys'!$B$5)</f>
        <v>8608</v>
      </c>
      <c r="E8591">
        <f>INT(D8591/'Peaker Keys'!$B$6)+1</f>
        <v>359</v>
      </c>
      <c r="F8591">
        <f>MOD(D8591,'Peaker Keys'!$B$6)</f>
        <v>16</v>
      </c>
      <c r="G8591" t="str">
        <f>VLOOKUP(E8591,Clustering!$A$6:$B$370,2,FALSE)</f>
        <v>Winter Peak</v>
      </c>
      <c r="H8591">
        <f>IF('Peaker Keys'!$B$29&gt;0,MAX(0,MIN('Peaker Keys'!$B$10,B8591/'Peaker Keys'!$B$29)),0)</f>
        <v>0</v>
      </c>
      <c r="I8591">
        <f>MAX(0,MIN('Peaker Keys'!$B$10,C8591/'Peaker Keys'!$B$30))</f>
        <v>1.3327570059793962E-3</v>
      </c>
      <c r="J8591">
        <f>IF('Peaker Keys'!$B$31=1,H8591,I8591)</f>
        <v>0</v>
      </c>
    </row>
    <row r="8592" spans="1:10" x14ac:dyDescent="0.25">
      <c r="A8592">
        <v>8586</v>
      </c>
      <c r="B8592">
        <v>0</v>
      </c>
      <c r="C8592">
        <v>583.1</v>
      </c>
      <c r="D8592">
        <f>MOD(A8592-1+'Peaker Keys'!$B$7,'Peaker Keys'!$B$5)</f>
        <v>8609</v>
      </c>
      <c r="E8592">
        <f>INT(D8592/'Peaker Keys'!$B$6)+1</f>
        <v>359</v>
      </c>
      <c r="F8592">
        <f>MOD(D8592,'Peaker Keys'!$B$6)</f>
        <v>17</v>
      </c>
      <c r="G8592" t="str">
        <f>VLOOKUP(E8592,Clustering!$A$6:$B$370,2,FALSE)</f>
        <v>Winter Peak</v>
      </c>
      <c r="H8592">
        <f>IF('Peaker Keys'!$B$29&gt;0,MAX(0,MIN('Peaker Keys'!$B$10,B8592/'Peaker Keys'!$B$29)),0)</f>
        <v>0</v>
      </c>
      <c r="I8592">
        <f>MAX(0,MIN('Peaker Keys'!$B$10,C8592/'Peaker Keys'!$B$30))</f>
        <v>4.8845418616378757E-3</v>
      </c>
      <c r="J8592">
        <f>IF('Peaker Keys'!$B$31=1,H8592,I8592)</f>
        <v>0</v>
      </c>
    </row>
    <row r="8593" spans="1:10" x14ac:dyDescent="0.25">
      <c r="A8593">
        <v>8587</v>
      </c>
      <c r="B8593">
        <v>0</v>
      </c>
      <c r="C8593">
        <v>583.1</v>
      </c>
      <c r="D8593">
        <f>MOD(A8593-1+'Peaker Keys'!$B$7,'Peaker Keys'!$B$5)</f>
        <v>8610</v>
      </c>
      <c r="E8593">
        <f>INT(D8593/'Peaker Keys'!$B$6)+1</f>
        <v>359</v>
      </c>
      <c r="F8593">
        <f>MOD(D8593,'Peaker Keys'!$B$6)</f>
        <v>18</v>
      </c>
      <c r="G8593" t="str">
        <f>VLOOKUP(E8593,Clustering!$A$6:$B$370,2,FALSE)</f>
        <v>Winter Peak</v>
      </c>
      <c r="H8593">
        <f>IF('Peaker Keys'!$B$29&gt;0,MAX(0,MIN('Peaker Keys'!$B$10,B8593/'Peaker Keys'!$B$29)),0)</f>
        <v>0</v>
      </c>
      <c r="I8593">
        <f>MAX(0,MIN('Peaker Keys'!$B$10,C8593/'Peaker Keys'!$B$30))</f>
        <v>4.8845418616378757E-3</v>
      </c>
      <c r="J8593">
        <f>IF('Peaker Keys'!$B$31=1,H8593,I8593)</f>
        <v>0</v>
      </c>
    </row>
    <row r="8594" spans="1:10" x14ac:dyDescent="0.25">
      <c r="A8594">
        <v>8588</v>
      </c>
      <c r="B8594">
        <v>0</v>
      </c>
      <c r="C8594">
        <v>583.1</v>
      </c>
      <c r="D8594">
        <f>MOD(A8594-1+'Peaker Keys'!$B$7,'Peaker Keys'!$B$5)</f>
        <v>8611</v>
      </c>
      <c r="E8594">
        <f>INT(D8594/'Peaker Keys'!$B$6)+1</f>
        <v>359</v>
      </c>
      <c r="F8594">
        <f>MOD(D8594,'Peaker Keys'!$B$6)</f>
        <v>19</v>
      </c>
      <c r="G8594" t="str">
        <f>VLOOKUP(E8594,Clustering!$A$6:$B$370,2,FALSE)</f>
        <v>Winter Peak</v>
      </c>
      <c r="H8594">
        <f>IF('Peaker Keys'!$B$29&gt;0,MAX(0,MIN('Peaker Keys'!$B$10,B8594/'Peaker Keys'!$B$29)),0)</f>
        <v>0</v>
      </c>
      <c r="I8594">
        <f>MAX(0,MIN('Peaker Keys'!$B$10,C8594/'Peaker Keys'!$B$30))</f>
        <v>4.8845418616378757E-3</v>
      </c>
      <c r="J8594">
        <f>IF('Peaker Keys'!$B$31=1,H8594,I8594)</f>
        <v>0</v>
      </c>
    </row>
    <row r="8595" spans="1:10" x14ac:dyDescent="0.25">
      <c r="A8595">
        <v>8589</v>
      </c>
      <c r="B8595">
        <v>0</v>
      </c>
      <c r="C8595">
        <v>583.1</v>
      </c>
      <c r="D8595">
        <f>MOD(A8595-1+'Peaker Keys'!$B$7,'Peaker Keys'!$B$5)</f>
        <v>8612</v>
      </c>
      <c r="E8595">
        <f>INT(D8595/'Peaker Keys'!$B$6)+1</f>
        <v>359</v>
      </c>
      <c r="F8595">
        <f>MOD(D8595,'Peaker Keys'!$B$6)</f>
        <v>20</v>
      </c>
      <c r="G8595" t="str">
        <f>VLOOKUP(E8595,Clustering!$A$6:$B$370,2,FALSE)</f>
        <v>Winter Peak</v>
      </c>
      <c r="H8595">
        <f>IF('Peaker Keys'!$B$29&gt;0,MAX(0,MIN('Peaker Keys'!$B$10,B8595/'Peaker Keys'!$B$29)),0)</f>
        <v>0</v>
      </c>
      <c r="I8595">
        <f>MAX(0,MIN('Peaker Keys'!$B$10,C8595/'Peaker Keys'!$B$30))</f>
        <v>4.8845418616378757E-3</v>
      </c>
      <c r="J8595">
        <f>IF('Peaker Keys'!$B$31=1,H8595,I8595)</f>
        <v>0</v>
      </c>
    </row>
    <row r="8596" spans="1:10" x14ac:dyDescent="0.25">
      <c r="A8596">
        <v>8590</v>
      </c>
      <c r="B8596">
        <v>0</v>
      </c>
      <c r="C8596">
        <v>583.1</v>
      </c>
      <c r="D8596">
        <f>MOD(A8596-1+'Peaker Keys'!$B$7,'Peaker Keys'!$B$5)</f>
        <v>8613</v>
      </c>
      <c r="E8596">
        <f>INT(D8596/'Peaker Keys'!$B$6)+1</f>
        <v>359</v>
      </c>
      <c r="F8596">
        <f>MOD(D8596,'Peaker Keys'!$B$6)</f>
        <v>21</v>
      </c>
      <c r="G8596" t="str">
        <f>VLOOKUP(E8596,Clustering!$A$6:$B$370,2,FALSE)</f>
        <v>Winter Peak</v>
      </c>
      <c r="H8596">
        <f>IF('Peaker Keys'!$B$29&gt;0,MAX(0,MIN('Peaker Keys'!$B$10,B8596/'Peaker Keys'!$B$29)),0)</f>
        <v>0</v>
      </c>
      <c r="I8596">
        <f>MAX(0,MIN('Peaker Keys'!$B$10,C8596/'Peaker Keys'!$B$30))</f>
        <v>4.8845418616378757E-3</v>
      </c>
      <c r="J8596">
        <f>IF('Peaker Keys'!$B$31=1,H8596,I8596)</f>
        <v>0</v>
      </c>
    </row>
    <row r="8597" spans="1:10" x14ac:dyDescent="0.25">
      <c r="A8597">
        <v>8591</v>
      </c>
      <c r="B8597">
        <v>0</v>
      </c>
      <c r="C8597">
        <v>159.1</v>
      </c>
      <c r="D8597">
        <f>MOD(A8597-1+'Peaker Keys'!$B$7,'Peaker Keys'!$B$5)</f>
        <v>8614</v>
      </c>
      <c r="E8597">
        <f>INT(D8597/'Peaker Keys'!$B$6)+1</f>
        <v>359</v>
      </c>
      <c r="F8597">
        <f>MOD(D8597,'Peaker Keys'!$B$6)</f>
        <v>22</v>
      </c>
      <c r="G8597" t="str">
        <f>VLOOKUP(E8597,Clustering!$A$6:$B$370,2,FALSE)</f>
        <v>Winter Peak</v>
      </c>
      <c r="H8597">
        <f>IF('Peaker Keys'!$B$29&gt;0,MAX(0,MIN('Peaker Keys'!$B$10,B8597/'Peaker Keys'!$B$29)),0)</f>
        <v>0</v>
      </c>
      <c r="I8597">
        <f>MAX(0,MIN('Peaker Keys'!$B$10,C8597/'Peaker Keys'!$B$30))</f>
        <v>1.3327570059793962E-3</v>
      </c>
      <c r="J8597">
        <f>IF('Peaker Keys'!$B$31=1,H8597,I8597)</f>
        <v>0</v>
      </c>
    </row>
    <row r="8598" spans="1:10" x14ac:dyDescent="0.25">
      <c r="A8598">
        <v>8592</v>
      </c>
      <c r="B8598">
        <v>0</v>
      </c>
      <c r="C8598">
        <v>159.1</v>
      </c>
      <c r="D8598">
        <f>MOD(A8598-1+'Peaker Keys'!$B$7,'Peaker Keys'!$B$5)</f>
        <v>8615</v>
      </c>
      <c r="E8598">
        <f>INT(D8598/'Peaker Keys'!$B$6)+1</f>
        <v>359</v>
      </c>
      <c r="F8598">
        <f>MOD(D8598,'Peaker Keys'!$B$6)</f>
        <v>23</v>
      </c>
      <c r="G8598" t="str">
        <f>VLOOKUP(E8598,Clustering!$A$6:$B$370,2,FALSE)</f>
        <v>Winter Peak</v>
      </c>
      <c r="H8598">
        <f>IF('Peaker Keys'!$B$29&gt;0,MAX(0,MIN('Peaker Keys'!$B$10,B8598/'Peaker Keys'!$B$29)),0)</f>
        <v>0</v>
      </c>
      <c r="I8598">
        <f>MAX(0,MIN('Peaker Keys'!$B$10,C8598/'Peaker Keys'!$B$30))</f>
        <v>1.3327570059793962E-3</v>
      </c>
      <c r="J8598">
        <f>IF('Peaker Keys'!$B$31=1,H8598,I8598)</f>
        <v>0</v>
      </c>
    </row>
    <row r="8599" spans="1:10" x14ac:dyDescent="0.25">
      <c r="A8599">
        <v>8593</v>
      </c>
      <c r="B8599">
        <v>0</v>
      </c>
      <c r="C8599">
        <v>159.1</v>
      </c>
      <c r="D8599">
        <f>MOD(A8599-1+'Peaker Keys'!$B$7,'Peaker Keys'!$B$5)</f>
        <v>8616</v>
      </c>
      <c r="E8599">
        <f>INT(D8599/'Peaker Keys'!$B$6)+1</f>
        <v>360</v>
      </c>
      <c r="F8599">
        <f>MOD(D8599,'Peaker Keys'!$B$6)</f>
        <v>0</v>
      </c>
      <c r="G8599" t="str">
        <f>VLOOKUP(E8599,Clustering!$A$6:$B$370,2,FALSE)</f>
        <v>Winter Peak</v>
      </c>
      <c r="H8599">
        <f>IF('Peaker Keys'!$B$29&gt;0,MAX(0,MIN('Peaker Keys'!$B$10,B8599/'Peaker Keys'!$B$29)),0)</f>
        <v>0</v>
      </c>
      <c r="I8599">
        <f>MAX(0,MIN('Peaker Keys'!$B$10,C8599/'Peaker Keys'!$B$30))</f>
        <v>1.3327570059793962E-3</v>
      </c>
      <c r="J8599">
        <f>IF('Peaker Keys'!$B$31=1,H8599,I8599)</f>
        <v>0</v>
      </c>
    </row>
    <row r="8600" spans="1:10" x14ac:dyDescent="0.25">
      <c r="A8600">
        <v>8594</v>
      </c>
      <c r="B8600">
        <v>0</v>
      </c>
      <c r="C8600">
        <v>100.2</v>
      </c>
      <c r="D8600">
        <f>MOD(A8600-1+'Peaker Keys'!$B$7,'Peaker Keys'!$B$5)</f>
        <v>8617</v>
      </c>
      <c r="E8600">
        <f>INT(D8600/'Peaker Keys'!$B$6)+1</f>
        <v>360</v>
      </c>
      <c r="F8600">
        <f>MOD(D8600,'Peaker Keys'!$B$6)</f>
        <v>1</v>
      </c>
      <c r="G8600" t="str">
        <f>VLOOKUP(E8600,Clustering!$A$6:$B$370,2,FALSE)</f>
        <v>Winter Peak</v>
      </c>
      <c r="H8600">
        <f>IF('Peaker Keys'!$B$29&gt;0,MAX(0,MIN('Peaker Keys'!$B$10,B8600/'Peaker Keys'!$B$29)),0)</f>
        <v>0</v>
      </c>
      <c r="I8600">
        <f>MAX(0,MIN('Peaker Keys'!$B$10,C8600/'Peaker Keys'!$B$30))</f>
        <v>8.393604776815557E-4</v>
      </c>
      <c r="J8600">
        <f>IF('Peaker Keys'!$B$31=1,H8600,I8600)</f>
        <v>0</v>
      </c>
    </row>
    <row r="8601" spans="1:10" x14ac:dyDescent="0.25">
      <c r="A8601">
        <v>8595</v>
      </c>
      <c r="B8601">
        <v>0</v>
      </c>
      <c r="C8601">
        <v>95.5</v>
      </c>
      <c r="D8601">
        <f>MOD(A8601-1+'Peaker Keys'!$B$7,'Peaker Keys'!$B$5)</f>
        <v>8618</v>
      </c>
      <c r="E8601">
        <f>INT(D8601/'Peaker Keys'!$B$6)+1</f>
        <v>360</v>
      </c>
      <c r="F8601">
        <f>MOD(D8601,'Peaker Keys'!$B$6)</f>
        <v>2</v>
      </c>
      <c r="G8601" t="str">
        <f>VLOOKUP(E8601,Clustering!$A$6:$B$370,2,FALSE)</f>
        <v>Winter Peak</v>
      </c>
      <c r="H8601">
        <f>IF('Peaker Keys'!$B$29&gt;0,MAX(0,MIN('Peaker Keys'!$B$10,B8601/'Peaker Keys'!$B$29)),0)</f>
        <v>0</v>
      </c>
      <c r="I8601">
        <f>MAX(0,MIN('Peaker Keys'!$B$10,C8601/'Peaker Keys'!$B$30))</f>
        <v>7.9998927763062441E-4</v>
      </c>
      <c r="J8601">
        <f>IF('Peaker Keys'!$B$31=1,H8601,I8601)</f>
        <v>0</v>
      </c>
    </row>
    <row r="8602" spans="1:10" x14ac:dyDescent="0.25">
      <c r="A8602">
        <v>8596</v>
      </c>
      <c r="B8602">
        <v>0</v>
      </c>
      <c r="C8602">
        <v>95.5</v>
      </c>
      <c r="D8602">
        <f>MOD(A8602-1+'Peaker Keys'!$B$7,'Peaker Keys'!$B$5)</f>
        <v>8619</v>
      </c>
      <c r="E8602">
        <f>INT(D8602/'Peaker Keys'!$B$6)+1</f>
        <v>360</v>
      </c>
      <c r="F8602">
        <f>MOD(D8602,'Peaker Keys'!$B$6)</f>
        <v>3</v>
      </c>
      <c r="G8602" t="str">
        <f>VLOOKUP(E8602,Clustering!$A$6:$B$370,2,FALSE)</f>
        <v>Winter Peak</v>
      </c>
      <c r="H8602">
        <f>IF('Peaker Keys'!$B$29&gt;0,MAX(0,MIN('Peaker Keys'!$B$10,B8602/'Peaker Keys'!$B$29)),0)</f>
        <v>0</v>
      </c>
      <c r="I8602">
        <f>MAX(0,MIN('Peaker Keys'!$B$10,C8602/'Peaker Keys'!$B$30))</f>
        <v>7.9998927763062441E-4</v>
      </c>
      <c r="J8602">
        <f>IF('Peaker Keys'!$B$31=1,H8602,I8602)</f>
        <v>0</v>
      </c>
    </row>
    <row r="8603" spans="1:10" x14ac:dyDescent="0.25">
      <c r="A8603">
        <v>8597</v>
      </c>
      <c r="B8603">
        <v>0</v>
      </c>
      <c r="C8603">
        <v>95.5</v>
      </c>
      <c r="D8603">
        <f>MOD(A8603-1+'Peaker Keys'!$B$7,'Peaker Keys'!$B$5)</f>
        <v>8620</v>
      </c>
      <c r="E8603">
        <f>INT(D8603/'Peaker Keys'!$B$6)+1</f>
        <v>360</v>
      </c>
      <c r="F8603">
        <f>MOD(D8603,'Peaker Keys'!$B$6)</f>
        <v>4</v>
      </c>
      <c r="G8603" t="str">
        <f>VLOOKUP(E8603,Clustering!$A$6:$B$370,2,FALSE)</f>
        <v>Winter Peak</v>
      </c>
      <c r="H8603">
        <f>IF('Peaker Keys'!$B$29&gt;0,MAX(0,MIN('Peaker Keys'!$B$10,B8603/'Peaker Keys'!$B$29)),0)</f>
        <v>0</v>
      </c>
      <c r="I8603">
        <f>MAX(0,MIN('Peaker Keys'!$B$10,C8603/'Peaker Keys'!$B$30))</f>
        <v>7.9998927763062441E-4</v>
      </c>
      <c r="J8603">
        <f>IF('Peaker Keys'!$B$31=1,H8603,I8603)</f>
        <v>0</v>
      </c>
    </row>
    <row r="8604" spans="1:10" x14ac:dyDescent="0.25">
      <c r="A8604">
        <v>8598</v>
      </c>
      <c r="B8604">
        <v>0</v>
      </c>
      <c r="C8604">
        <v>95.5</v>
      </c>
      <c r="D8604">
        <f>MOD(A8604-1+'Peaker Keys'!$B$7,'Peaker Keys'!$B$5)</f>
        <v>8621</v>
      </c>
      <c r="E8604">
        <f>INT(D8604/'Peaker Keys'!$B$6)+1</f>
        <v>360</v>
      </c>
      <c r="F8604">
        <f>MOD(D8604,'Peaker Keys'!$B$6)</f>
        <v>5</v>
      </c>
      <c r="G8604" t="str">
        <f>VLOOKUP(E8604,Clustering!$A$6:$B$370,2,FALSE)</f>
        <v>Winter Peak</v>
      </c>
      <c r="H8604">
        <f>IF('Peaker Keys'!$B$29&gt;0,MAX(0,MIN('Peaker Keys'!$B$10,B8604/'Peaker Keys'!$B$29)),0)</f>
        <v>0</v>
      </c>
      <c r="I8604">
        <f>MAX(0,MIN('Peaker Keys'!$B$10,C8604/'Peaker Keys'!$B$30))</f>
        <v>7.9998927763062441E-4</v>
      </c>
      <c r="J8604">
        <f>IF('Peaker Keys'!$B$31=1,H8604,I8604)</f>
        <v>0</v>
      </c>
    </row>
    <row r="8605" spans="1:10" x14ac:dyDescent="0.25">
      <c r="A8605">
        <v>8599</v>
      </c>
      <c r="B8605">
        <v>0</v>
      </c>
      <c r="C8605">
        <v>95.5</v>
      </c>
      <c r="D8605">
        <f>MOD(A8605-1+'Peaker Keys'!$B$7,'Peaker Keys'!$B$5)</f>
        <v>8622</v>
      </c>
      <c r="E8605">
        <f>INT(D8605/'Peaker Keys'!$B$6)+1</f>
        <v>360</v>
      </c>
      <c r="F8605">
        <f>MOD(D8605,'Peaker Keys'!$B$6)</f>
        <v>6</v>
      </c>
      <c r="G8605" t="str">
        <f>VLOOKUP(E8605,Clustering!$A$6:$B$370,2,FALSE)</f>
        <v>Winter Peak</v>
      </c>
      <c r="H8605">
        <f>IF('Peaker Keys'!$B$29&gt;0,MAX(0,MIN('Peaker Keys'!$B$10,B8605/'Peaker Keys'!$B$29)),0)</f>
        <v>0</v>
      </c>
      <c r="I8605">
        <f>MAX(0,MIN('Peaker Keys'!$B$10,C8605/'Peaker Keys'!$B$30))</f>
        <v>7.9998927763062441E-4</v>
      </c>
      <c r="J8605">
        <f>IF('Peaker Keys'!$B$31=1,H8605,I8605)</f>
        <v>0</v>
      </c>
    </row>
    <row r="8606" spans="1:10" x14ac:dyDescent="0.25">
      <c r="A8606">
        <v>8600</v>
      </c>
      <c r="B8606">
        <v>0</v>
      </c>
      <c r="C8606">
        <v>95.5</v>
      </c>
      <c r="D8606">
        <f>MOD(A8606-1+'Peaker Keys'!$B$7,'Peaker Keys'!$B$5)</f>
        <v>8623</v>
      </c>
      <c r="E8606">
        <f>INT(D8606/'Peaker Keys'!$B$6)+1</f>
        <v>360</v>
      </c>
      <c r="F8606">
        <f>MOD(D8606,'Peaker Keys'!$B$6)</f>
        <v>7</v>
      </c>
      <c r="G8606" t="str">
        <f>VLOOKUP(E8606,Clustering!$A$6:$B$370,2,FALSE)</f>
        <v>Winter Peak</v>
      </c>
      <c r="H8606">
        <f>IF('Peaker Keys'!$B$29&gt;0,MAX(0,MIN('Peaker Keys'!$B$10,B8606/'Peaker Keys'!$B$29)),0)</f>
        <v>0</v>
      </c>
      <c r="I8606">
        <f>MAX(0,MIN('Peaker Keys'!$B$10,C8606/'Peaker Keys'!$B$30))</f>
        <v>7.9998927763062441E-4</v>
      </c>
      <c r="J8606">
        <f>IF('Peaker Keys'!$B$31=1,H8606,I8606)</f>
        <v>0</v>
      </c>
    </row>
    <row r="8607" spans="1:10" x14ac:dyDescent="0.25">
      <c r="A8607">
        <v>8601</v>
      </c>
      <c r="B8607">
        <v>0</v>
      </c>
      <c r="C8607">
        <v>95.5</v>
      </c>
      <c r="D8607">
        <f>MOD(A8607-1+'Peaker Keys'!$B$7,'Peaker Keys'!$B$5)</f>
        <v>8624</v>
      </c>
      <c r="E8607">
        <f>INT(D8607/'Peaker Keys'!$B$6)+1</f>
        <v>360</v>
      </c>
      <c r="F8607">
        <f>MOD(D8607,'Peaker Keys'!$B$6)</f>
        <v>8</v>
      </c>
      <c r="G8607" t="str">
        <f>VLOOKUP(E8607,Clustering!$A$6:$B$370,2,FALSE)</f>
        <v>Winter Peak</v>
      </c>
      <c r="H8607">
        <f>IF('Peaker Keys'!$B$29&gt;0,MAX(0,MIN('Peaker Keys'!$B$10,B8607/'Peaker Keys'!$B$29)),0)</f>
        <v>0</v>
      </c>
      <c r="I8607">
        <f>MAX(0,MIN('Peaker Keys'!$B$10,C8607/'Peaker Keys'!$B$30))</f>
        <v>7.9998927763062441E-4</v>
      </c>
      <c r="J8607">
        <f>IF('Peaker Keys'!$B$31=1,H8607,I8607)</f>
        <v>0</v>
      </c>
    </row>
    <row r="8608" spans="1:10" x14ac:dyDescent="0.25">
      <c r="A8608">
        <v>8602</v>
      </c>
      <c r="B8608">
        <v>0</v>
      </c>
      <c r="C8608">
        <v>95.5</v>
      </c>
      <c r="D8608">
        <f>MOD(A8608-1+'Peaker Keys'!$B$7,'Peaker Keys'!$B$5)</f>
        <v>8625</v>
      </c>
      <c r="E8608">
        <f>INT(D8608/'Peaker Keys'!$B$6)+1</f>
        <v>360</v>
      </c>
      <c r="F8608">
        <f>MOD(D8608,'Peaker Keys'!$B$6)</f>
        <v>9</v>
      </c>
      <c r="G8608" t="str">
        <f>VLOOKUP(E8608,Clustering!$A$6:$B$370,2,FALSE)</f>
        <v>Winter Peak</v>
      </c>
      <c r="H8608">
        <f>IF('Peaker Keys'!$B$29&gt;0,MAX(0,MIN('Peaker Keys'!$B$10,B8608/'Peaker Keys'!$B$29)),0)</f>
        <v>0</v>
      </c>
      <c r="I8608">
        <f>MAX(0,MIN('Peaker Keys'!$B$10,C8608/'Peaker Keys'!$B$30))</f>
        <v>7.9998927763062441E-4</v>
      </c>
      <c r="J8608">
        <f>IF('Peaker Keys'!$B$31=1,H8608,I8608)</f>
        <v>0</v>
      </c>
    </row>
    <row r="8609" spans="1:10" x14ac:dyDescent="0.25">
      <c r="A8609">
        <v>8603</v>
      </c>
      <c r="B8609">
        <v>0</v>
      </c>
      <c r="C8609">
        <v>95.5</v>
      </c>
      <c r="D8609">
        <f>MOD(A8609-1+'Peaker Keys'!$B$7,'Peaker Keys'!$B$5)</f>
        <v>8626</v>
      </c>
      <c r="E8609">
        <f>INT(D8609/'Peaker Keys'!$B$6)+1</f>
        <v>360</v>
      </c>
      <c r="F8609">
        <f>MOD(D8609,'Peaker Keys'!$B$6)</f>
        <v>10</v>
      </c>
      <c r="G8609" t="str">
        <f>VLOOKUP(E8609,Clustering!$A$6:$B$370,2,FALSE)</f>
        <v>Winter Peak</v>
      </c>
      <c r="H8609">
        <f>IF('Peaker Keys'!$B$29&gt;0,MAX(0,MIN('Peaker Keys'!$B$10,B8609/'Peaker Keys'!$B$29)),0)</f>
        <v>0</v>
      </c>
      <c r="I8609">
        <f>MAX(0,MIN('Peaker Keys'!$B$10,C8609/'Peaker Keys'!$B$30))</f>
        <v>7.9998927763062441E-4</v>
      </c>
      <c r="J8609">
        <f>IF('Peaker Keys'!$B$31=1,H8609,I8609)</f>
        <v>0</v>
      </c>
    </row>
    <row r="8610" spans="1:10" x14ac:dyDescent="0.25">
      <c r="A8610">
        <v>8604</v>
      </c>
      <c r="B8610">
        <v>0</v>
      </c>
      <c r="C8610">
        <v>95.5</v>
      </c>
      <c r="D8610">
        <f>MOD(A8610-1+'Peaker Keys'!$B$7,'Peaker Keys'!$B$5)</f>
        <v>8627</v>
      </c>
      <c r="E8610">
        <f>INT(D8610/'Peaker Keys'!$B$6)+1</f>
        <v>360</v>
      </c>
      <c r="F8610">
        <f>MOD(D8610,'Peaker Keys'!$B$6)</f>
        <v>11</v>
      </c>
      <c r="G8610" t="str">
        <f>VLOOKUP(E8610,Clustering!$A$6:$B$370,2,FALSE)</f>
        <v>Winter Peak</v>
      </c>
      <c r="H8610">
        <f>IF('Peaker Keys'!$B$29&gt;0,MAX(0,MIN('Peaker Keys'!$B$10,B8610/'Peaker Keys'!$B$29)),0)</f>
        <v>0</v>
      </c>
      <c r="I8610">
        <f>MAX(0,MIN('Peaker Keys'!$B$10,C8610/'Peaker Keys'!$B$30))</f>
        <v>7.9998927763062441E-4</v>
      </c>
      <c r="J8610">
        <f>IF('Peaker Keys'!$B$31=1,H8610,I8610)</f>
        <v>0</v>
      </c>
    </row>
    <row r="8611" spans="1:10" x14ac:dyDescent="0.25">
      <c r="A8611">
        <v>8605</v>
      </c>
      <c r="B8611">
        <v>0</v>
      </c>
      <c r="C8611">
        <v>95.5</v>
      </c>
      <c r="D8611">
        <f>MOD(A8611-1+'Peaker Keys'!$B$7,'Peaker Keys'!$B$5)</f>
        <v>8628</v>
      </c>
      <c r="E8611">
        <f>INT(D8611/'Peaker Keys'!$B$6)+1</f>
        <v>360</v>
      </c>
      <c r="F8611">
        <f>MOD(D8611,'Peaker Keys'!$B$6)</f>
        <v>12</v>
      </c>
      <c r="G8611" t="str">
        <f>VLOOKUP(E8611,Clustering!$A$6:$B$370,2,FALSE)</f>
        <v>Winter Peak</v>
      </c>
      <c r="H8611">
        <f>IF('Peaker Keys'!$B$29&gt;0,MAX(0,MIN('Peaker Keys'!$B$10,B8611/'Peaker Keys'!$B$29)),0)</f>
        <v>0</v>
      </c>
      <c r="I8611">
        <f>MAX(0,MIN('Peaker Keys'!$B$10,C8611/'Peaker Keys'!$B$30))</f>
        <v>7.9998927763062441E-4</v>
      </c>
      <c r="J8611">
        <f>IF('Peaker Keys'!$B$31=1,H8611,I8611)</f>
        <v>0</v>
      </c>
    </row>
    <row r="8612" spans="1:10" x14ac:dyDescent="0.25">
      <c r="A8612">
        <v>8606</v>
      </c>
      <c r="B8612">
        <v>0</v>
      </c>
      <c r="C8612">
        <v>95.5</v>
      </c>
      <c r="D8612">
        <f>MOD(A8612-1+'Peaker Keys'!$B$7,'Peaker Keys'!$B$5)</f>
        <v>8629</v>
      </c>
      <c r="E8612">
        <f>INT(D8612/'Peaker Keys'!$B$6)+1</f>
        <v>360</v>
      </c>
      <c r="F8612">
        <f>MOD(D8612,'Peaker Keys'!$B$6)</f>
        <v>13</v>
      </c>
      <c r="G8612" t="str">
        <f>VLOOKUP(E8612,Clustering!$A$6:$B$370,2,FALSE)</f>
        <v>Winter Peak</v>
      </c>
      <c r="H8612">
        <f>IF('Peaker Keys'!$B$29&gt;0,MAX(0,MIN('Peaker Keys'!$B$10,B8612/'Peaker Keys'!$B$29)),0)</f>
        <v>0</v>
      </c>
      <c r="I8612">
        <f>MAX(0,MIN('Peaker Keys'!$B$10,C8612/'Peaker Keys'!$B$30))</f>
        <v>7.9998927763062441E-4</v>
      </c>
      <c r="J8612">
        <f>IF('Peaker Keys'!$B$31=1,H8612,I8612)</f>
        <v>0</v>
      </c>
    </row>
    <row r="8613" spans="1:10" x14ac:dyDescent="0.25">
      <c r="A8613">
        <v>8607</v>
      </c>
      <c r="B8613">
        <v>0</v>
      </c>
      <c r="C8613">
        <v>95.5</v>
      </c>
      <c r="D8613">
        <f>MOD(A8613-1+'Peaker Keys'!$B$7,'Peaker Keys'!$B$5)</f>
        <v>8630</v>
      </c>
      <c r="E8613">
        <f>INT(D8613/'Peaker Keys'!$B$6)+1</f>
        <v>360</v>
      </c>
      <c r="F8613">
        <f>MOD(D8613,'Peaker Keys'!$B$6)</f>
        <v>14</v>
      </c>
      <c r="G8613" t="str">
        <f>VLOOKUP(E8613,Clustering!$A$6:$B$370,2,FALSE)</f>
        <v>Winter Peak</v>
      </c>
      <c r="H8613">
        <f>IF('Peaker Keys'!$B$29&gt;0,MAX(0,MIN('Peaker Keys'!$B$10,B8613/'Peaker Keys'!$B$29)),0)</f>
        <v>0</v>
      </c>
      <c r="I8613">
        <f>MAX(0,MIN('Peaker Keys'!$B$10,C8613/'Peaker Keys'!$B$30))</f>
        <v>7.9998927763062441E-4</v>
      </c>
      <c r="J8613">
        <f>IF('Peaker Keys'!$B$31=1,H8613,I8613)</f>
        <v>0</v>
      </c>
    </row>
    <row r="8614" spans="1:10" x14ac:dyDescent="0.25">
      <c r="A8614">
        <v>8608</v>
      </c>
      <c r="B8614">
        <v>0</v>
      </c>
      <c r="C8614">
        <v>159.1</v>
      </c>
      <c r="D8614">
        <f>MOD(A8614-1+'Peaker Keys'!$B$7,'Peaker Keys'!$B$5)</f>
        <v>8631</v>
      </c>
      <c r="E8614">
        <f>INT(D8614/'Peaker Keys'!$B$6)+1</f>
        <v>360</v>
      </c>
      <c r="F8614">
        <f>MOD(D8614,'Peaker Keys'!$B$6)</f>
        <v>15</v>
      </c>
      <c r="G8614" t="str">
        <f>VLOOKUP(E8614,Clustering!$A$6:$B$370,2,FALSE)</f>
        <v>Winter Peak</v>
      </c>
      <c r="H8614">
        <f>IF('Peaker Keys'!$B$29&gt;0,MAX(0,MIN('Peaker Keys'!$B$10,B8614/'Peaker Keys'!$B$29)),0)</f>
        <v>0</v>
      </c>
      <c r="I8614">
        <f>MAX(0,MIN('Peaker Keys'!$B$10,C8614/'Peaker Keys'!$B$30))</f>
        <v>1.3327570059793962E-3</v>
      </c>
      <c r="J8614">
        <f>IF('Peaker Keys'!$B$31=1,H8614,I8614)</f>
        <v>0</v>
      </c>
    </row>
    <row r="8615" spans="1:10" x14ac:dyDescent="0.25">
      <c r="A8615">
        <v>8609</v>
      </c>
      <c r="B8615">
        <v>0</v>
      </c>
      <c r="C8615">
        <v>159.1</v>
      </c>
      <c r="D8615">
        <f>MOD(A8615-1+'Peaker Keys'!$B$7,'Peaker Keys'!$B$5)</f>
        <v>8632</v>
      </c>
      <c r="E8615">
        <f>INT(D8615/'Peaker Keys'!$B$6)+1</f>
        <v>360</v>
      </c>
      <c r="F8615">
        <f>MOD(D8615,'Peaker Keys'!$B$6)</f>
        <v>16</v>
      </c>
      <c r="G8615" t="str">
        <f>VLOOKUP(E8615,Clustering!$A$6:$B$370,2,FALSE)</f>
        <v>Winter Peak</v>
      </c>
      <c r="H8615">
        <f>IF('Peaker Keys'!$B$29&gt;0,MAX(0,MIN('Peaker Keys'!$B$10,B8615/'Peaker Keys'!$B$29)),0)</f>
        <v>0</v>
      </c>
      <c r="I8615">
        <f>MAX(0,MIN('Peaker Keys'!$B$10,C8615/'Peaker Keys'!$B$30))</f>
        <v>1.3327570059793962E-3</v>
      </c>
      <c r="J8615">
        <f>IF('Peaker Keys'!$B$31=1,H8615,I8615)</f>
        <v>0</v>
      </c>
    </row>
    <row r="8616" spans="1:10" x14ac:dyDescent="0.25">
      <c r="A8616">
        <v>8610</v>
      </c>
      <c r="B8616">
        <v>0</v>
      </c>
      <c r="C8616">
        <v>959.2</v>
      </c>
      <c r="D8616">
        <f>MOD(A8616-1+'Peaker Keys'!$B$7,'Peaker Keys'!$B$5)</f>
        <v>8633</v>
      </c>
      <c r="E8616">
        <f>INT(D8616/'Peaker Keys'!$B$6)+1</f>
        <v>360</v>
      </c>
      <c r="F8616">
        <f>MOD(D8616,'Peaker Keys'!$B$6)</f>
        <v>17</v>
      </c>
      <c r="G8616" t="str">
        <f>VLOOKUP(E8616,Clustering!$A$6:$B$370,2,FALSE)</f>
        <v>Winter Peak</v>
      </c>
      <c r="H8616">
        <f>IF('Peaker Keys'!$B$29&gt;0,MAX(0,MIN('Peaker Keys'!$B$10,B8616/'Peaker Keys'!$B$29)),0)</f>
        <v>0</v>
      </c>
      <c r="I8616">
        <f>MAX(0,MIN('Peaker Keys'!$B$10,C8616/'Peaker Keys'!$B$30))</f>
        <v>8.035075550819842E-3</v>
      </c>
      <c r="J8616">
        <f>IF('Peaker Keys'!$B$31=1,H8616,I8616)</f>
        <v>0</v>
      </c>
    </row>
    <row r="8617" spans="1:10" x14ac:dyDescent="0.25">
      <c r="A8617">
        <v>8611</v>
      </c>
      <c r="B8617">
        <v>0</v>
      </c>
      <c r="C8617">
        <v>1278</v>
      </c>
      <c r="D8617">
        <f>MOD(A8617-1+'Peaker Keys'!$B$7,'Peaker Keys'!$B$5)</f>
        <v>8634</v>
      </c>
      <c r="E8617">
        <f>INT(D8617/'Peaker Keys'!$B$6)+1</f>
        <v>360</v>
      </c>
      <c r="F8617">
        <f>MOD(D8617,'Peaker Keys'!$B$6)</f>
        <v>18</v>
      </c>
      <c r="G8617" t="str">
        <f>VLOOKUP(E8617,Clustering!$A$6:$B$370,2,FALSE)</f>
        <v>Winter Peak</v>
      </c>
      <c r="H8617">
        <f>IF('Peaker Keys'!$B$29&gt;0,MAX(0,MIN('Peaker Keys'!$B$10,B8617/'Peaker Keys'!$B$29)),0)</f>
        <v>0</v>
      </c>
      <c r="I8617">
        <f>MAX(0,MIN('Peaker Keys'!$B$10,C8617/'Peaker Keys'!$B$30))</f>
        <v>1.0705615673423435E-2</v>
      </c>
      <c r="J8617">
        <f>IF('Peaker Keys'!$B$31=1,H8617,I8617)</f>
        <v>0</v>
      </c>
    </row>
    <row r="8618" spans="1:10" x14ac:dyDescent="0.25">
      <c r="A8618">
        <v>8612</v>
      </c>
      <c r="B8618">
        <v>0</v>
      </c>
      <c r="C8618">
        <v>1109.5999999999999</v>
      </c>
      <c r="D8618">
        <f>MOD(A8618-1+'Peaker Keys'!$B$7,'Peaker Keys'!$B$5)</f>
        <v>8635</v>
      </c>
      <c r="E8618">
        <f>INT(D8618/'Peaker Keys'!$B$6)+1</f>
        <v>360</v>
      </c>
      <c r="F8618">
        <f>MOD(D8618,'Peaker Keys'!$B$6)</f>
        <v>19</v>
      </c>
      <c r="G8618" t="str">
        <f>VLOOKUP(E8618,Clustering!$A$6:$B$370,2,FALSE)</f>
        <v>Winter Peak</v>
      </c>
      <c r="H8618">
        <f>IF('Peaker Keys'!$B$29&gt;0,MAX(0,MIN('Peaker Keys'!$B$10,B8618/'Peaker Keys'!$B$29)),0)</f>
        <v>0</v>
      </c>
      <c r="I8618">
        <f>MAX(0,MIN('Peaker Keys'!$B$10,C8618/'Peaker Keys'!$B$30))</f>
        <v>9.2949539524496416E-3</v>
      </c>
      <c r="J8618">
        <f>IF('Peaker Keys'!$B$31=1,H8618,I8618)</f>
        <v>0</v>
      </c>
    </row>
    <row r="8619" spans="1:10" x14ac:dyDescent="0.25">
      <c r="A8619">
        <v>8613</v>
      </c>
      <c r="B8619">
        <v>0</v>
      </c>
      <c r="C8619">
        <v>159.1</v>
      </c>
      <c r="D8619">
        <f>MOD(A8619-1+'Peaker Keys'!$B$7,'Peaker Keys'!$B$5)</f>
        <v>8636</v>
      </c>
      <c r="E8619">
        <f>INT(D8619/'Peaker Keys'!$B$6)+1</f>
        <v>360</v>
      </c>
      <c r="F8619">
        <f>MOD(D8619,'Peaker Keys'!$B$6)</f>
        <v>20</v>
      </c>
      <c r="G8619" t="str">
        <f>VLOOKUP(E8619,Clustering!$A$6:$B$370,2,FALSE)</f>
        <v>Winter Peak</v>
      </c>
      <c r="H8619">
        <f>IF('Peaker Keys'!$B$29&gt;0,MAX(0,MIN('Peaker Keys'!$B$10,B8619/'Peaker Keys'!$B$29)),0)</f>
        <v>0</v>
      </c>
      <c r="I8619">
        <f>MAX(0,MIN('Peaker Keys'!$B$10,C8619/'Peaker Keys'!$B$30))</f>
        <v>1.3327570059793962E-3</v>
      </c>
      <c r="J8619">
        <f>IF('Peaker Keys'!$B$31=1,H8619,I8619)</f>
        <v>0</v>
      </c>
    </row>
    <row r="8620" spans="1:10" x14ac:dyDescent="0.25">
      <c r="A8620">
        <v>8614</v>
      </c>
      <c r="B8620">
        <v>0</v>
      </c>
      <c r="C8620">
        <v>159.1</v>
      </c>
      <c r="D8620">
        <f>MOD(A8620-1+'Peaker Keys'!$B$7,'Peaker Keys'!$B$5)</f>
        <v>8637</v>
      </c>
      <c r="E8620">
        <f>INT(D8620/'Peaker Keys'!$B$6)+1</f>
        <v>360</v>
      </c>
      <c r="F8620">
        <f>MOD(D8620,'Peaker Keys'!$B$6)</f>
        <v>21</v>
      </c>
      <c r="G8620" t="str">
        <f>VLOOKUP(E8620,Clustering!$A$6:$B$370,2,FALSE)</f>
        <v>Winter Peak</v>
      </c>
      <c r="H8620">
        <f>IF('Peaker Keys'!$B$29&gt;0,MAX(0,MIN('Peaker Keys'!$B$10,B8620/'Peaker Keys'!$B$29)),0)</f>
        <v>0</v>
      </c>
      <c r="I8620">
        <f>MAX(0,MIN('Peaker Keys'!$B$10,C8620/'Peaker Keys'!$B$30))</f>
        <v>1.3327570059793962E-3</v>
      </c>
      <c r="J8620">
        <f>IF('Peaker Keys'!$B$31=1,H8620,I8620)</f>
        <v>0</v>
      </c>
    </row>
    <row r="8621" spans="1:10" x14ac:dyDescent="0.25">
      <c r="A8621">
        <v>8615</v>
      </c>
      <c r="B8621">
        <v>0</v>
      </c>
      <c r="C8621">
        <v>159.1</v>
      </c>
      <c r="D8621">
        <f>MOD(A8621-1+'Peaker Keys'!$B$7,'Peaker Keys'!$B$5)</f>
        <v>8638</v>
      </c>
      <c r="E8621">
        <f>INT(D8621/'Peaker Keys'!$B$6)+1</f>
        <v>360</v>
      </c>
      <c r="F8621">
        <f>MOD(D8621,'Peaker Keys'!$B$6)</f>
        <v>22</v>
      </c>
      <c r="G8621" t="str">
        <f>VLOOKUP(E8621,Clustering!$A$6:$B$370,2,FALSE)</f>
        <v>Winter Peak</v>
      </c>
      <c r="H8621">
        <f>IF('Peaker Keys'!$B$29&gt;0,MAX(0,MIN('Peaker Keys'!$B$10,B8621/'Peaker Keys'!$B$29)),0)</f>
        <v>0</v>
      </c>
      <c r="I8621">
        <f>MAX(0,MIN('Peaker Keys'!$B$10,C8621/'Peaker Keys'!$B$30))</f>
        <v>1.3327570059793962E-3</v>
      </c>
      <c r="J8621">
        <f>IF('Peaker Keys'!$B$31=1,H8621,I8621)</f>
        <v>0</v>
      </c>
    </row>
    <row r="8622" spans="1:10" x14ac:dyDescent="0.25">
      <c r="A8622">
        <v>8616</v>
      </c>
      <c r="B8622">
        <v>0</v>
      </c>
      <c r="C8622">
        <v>159.1</v>
      </c>
      <c r="D8622">
        <f>MOD(A8622-1+'Peaker Keys'!$B$7,'Peaker Keys'!$B$5)</f>
        <v>8639</v>
      </c>
      <c r="E8622">
        <f>INT(D8622/'Peaker Keys'!$B$6)+1</f>
        <v>360</v>
      </c>
      <c r="F8622">
        <f>MOD(D8622,'Peaker Keys'!$B$6)</f>
        <v>23</v>
      </c>
      <c r="G8622" t="str">
        <f>VLOOKUP(E8622,Clustering!$A$6:$B$370,2,FALSE)</f>
        <v>Winter Peak</v>
      </c>
      <c r="H8622">
        <f>IF('Peaker Keys'!$B$29&gt;0,MAX(0,MIN('Peaker Keys'!$B$10,B8622/'Peaker Keys'!$B$29)),0)</f>
        <v>0</v>
      </c>
      <c r="I8622">
        <f>MAX(0,MIN('Peaker Keys'!$B$10,C8622/'Peaker Keys'!$B$30))</f>
        <v>1.3327570059793962E-3</v>
      </c>
      <c r="J8622">
        <f>IF('Peaker Keys'!$B$31=1,H8622,I8622)</f>
        <v>0</v>
      </c>
    </row>
    <row r="8623" spans="1:10" x14ac:dyDescent="0.25">
      <c r="A8623">
        <v>8617</v>
      </c>
      <c r="B8623">
        <v>0</v>
      </c>
      <c r="C8623">
        <v>159.1</v>
      </c>
      <c r="D8623">
        <f>MOD(A8623-1+'Peaker Keys'!$B$7,'Peaker Keys'!$B$5)</f>
        <v>8640</v>
      </c>
      <c r="E8623">
        <f>INT(D8623/'Peaker Keys'!$B$6)+1</f>
        <v>361</v>
      </c>
      <c r="F8623">
        <f>MOD(D8623,'Peaker Keys'!$B$6)</f>
        <v>0</v>
      </c>
      <c r="G8623" t="str">
        <f>VLOOKUP(E8623,Clustering!$A$6:$B$370,2,FALSE)</f>
        <v>Fall</v>
      </c>
      <c r="H8623">
        <f>IF('Peaker Keys'!$B$29&gt;0,MAX(0,MIN('Peaker Keys'!$B$10,B8623/'Peaker Keys'!$B$29)),0)</f>
        <v>0</v>
      </c>
      <c r="I8623">
        <f>MAX(0,MIN('Peaker Keys'!$B$10,C8623/'Peaker Keys'!$B$30))</f>
        <v>1.3327570059793962E-3</v>
      </c>
      <c r="J8623">
        <f>IF('Peaker Keys'!$B$31=1,H8623,I8623)</f>
        <v>0</v>
      </c>
    </row>
    <row r="8624" spans="1:10" x14ac:dyDescent="0.25">
      <c r="A8624">
        <v>8618</v>
      </c>
      <c r="B8624">
        <v>0</v>
      </c>
      <c r="C8624">
        <v>159.1</v>
      </c>
      <c r="D8624">
        <f>MOD(A8624-1+'Peaker Keys'!$B$7,'Peaker Keys'!$B$5)</f>
        <v>8641</v>
      </c>
      <c r="E8624">
        <f>INT(D8624/'Peaker Keys'!$B$6)+1</f>
        <v>361</v>
      </c>
      <c r="F8624">
        <f>MOD(D8624,'Peaker Keys'!$B$6)</f>
        <v>1</v>
      </c>
      <c r="G8624" t="str">
        <f>VLOOKUP(E8624,Clustering!$A$6:$B$370,2,FALSE)</f>
        <v>Fall</v>
      </c>
      <c r="H8624">
        <f>IF('Peaker Keys'!$B$29&gt;0,MAX(0,MIN('Peaker Keys'!$B$10,B8624/'Peaker Keys'!$B$29)),0)</f>
        <v>0</v>
      </c>
      <c r="I8624">
        <f>MAX(0,MIN('Peaker Keys'!$B$10,C8624/'Peaker Keys'!$B$30))</f>
        <v>1.3327570059793962E-3</v>
      </c>
      <c r="J8624">
        <f>IF('Peaker Keys'!$B$31=1,H8624,I8624)</f>
        <v>0</v>
      </c>
    </row>
    <row r="8625" spans="1:10" x14ac:dyDescent="0.25">
      <c r="A8625">
        <v>8619</v>
      </c>
      <c r="B8625">
        <v>0</v>
      </c>
      <c r="C8625">
        <v>95.5</v>
      </c>
      <c r="D8625">
        <f>MOD(A8625-1+'Peaker Keys'!$B$7,'Peaker Keys'!$B$5)</f>
        <v>8642</v>
      </c>
      <c r="E8625">
        <f>INT(D8625/'Peaker Keys'!$B$6)+1</f>
        <v>361</v>
      </c>
      <c r="F8625">
        <f>MOD(D8625,'Peaker Keys'!$B$6)</f>
        <v>2</v>
      </c>
      <c r="G8625" t="str">
        <f>VLOOKUP(E8625,Clustering!$A$6:$B$370,2,FALSE)</f>
        <v>Fall</v>
      </c>
      <c r="H8625">
        <f>IF('Peaker Keys'!$B$29&gt;0,MAX(0,MIN('Peaker Keys'!$B$10,B8625/'Peaker Keys'!$B$29)),0)</f>
        <v>0</v>
      </c>
      <c r="I8625">
        <f>MAX(0,MIN('Peaker Keys'!$B$10,C8625/'Peaker Keys'!$B$30))</f>
        <v>7.9998927763062441E-4</v>
      </c>
      <c r="J8625">
        <f>IF('Peaker Keys'!$B$31=1,H8625,I8625)</f>
        <v>0</v>
      </c>
    </row>
    <row r="8626" spans="1:10" x14ac:dyDescent="0.25">
      <c r="A8626">
        <v>8620</v>
      </c>
      <c r="B8626">
        <v>0</v>
      </c>
      <c r="C8626">
        <v>95.5</v>
      </c>
      <c r="D8626">
        <f>MOD(A8626-1+'Peaker Keys'!$B$7,'Peaker Keys'!$B$5)</f>
        <v>8643</v>
      </c>
      <c r="E8626">
        <f>INT(D8626/'Peaker Keys'!$B$6)+1</f>
        <v>361</v>
      </c>
      <c r="F8626">
        <f>MOD(D8626,'Peaker Keys'!$B$6)</f>
        <v>3</v>
      </c>
      <c r="G8626" t="str">
        <f>VLOOKUP(E8626,Clustering!$A$6:$B$370,2,FALSE)</f>
        <v>Fall</v>
      </c>
      <c r="H8626">
        <f>IF('Peaker Keys'!$B$29&gt;0,MAX(0,MIN('Peaker Keys'!$B$10,B8626/'Peaker Keys'!$B$29)),0)</f>
        <v>0</v>
      </c>
      <c r="I8626">
        <f>MAX(0,MIN('Peaker Keys'!$B$10,C8626/'Peaker Keys'!$B$30))</f>
        <v>7.9998927763062441E-4</v>
      </c>
      <c r="J8626">
        <f>IF('Peaker Keys'!$B$31=1,H8626,I8626)</f>
        <v>0</v>
      </c>
    </row>
    <row r="8627" spans="1:10" x14ac:dyDescent="0.25">
      <c r="A8627">
        <v>8621</v>
      </c>
      <c r="B8627">
        <v>0</v>
      </c>
      <c r="C8627">
        <v>95.5</v>
      </c>
      <c r="D8627">
        <f>MOD(A8627-1+'Peaker Keys'!$B$7,'Peaker Keys'!$B$5)</f>
        <v>8644</v>
      </c>
      <c r="E8627">
        <f>INT(D8627/'Peaker Keys'!$B$6)+1</f>
        <v>361</v>
      </c>
      <c r="F8627">
        <f>MOD(D8627,'Peaker Keys'!$B$6)</f>
        <v>4</v>
      </c>
      <c r="G8627" t="str">
        <f>VLOOKUP(E8627,Clustering!$A$6:$B$370,2,FALSE)</f>
        <v>Fall</v>
      </c>
      <c r="H8627">
        <f>IF('Peaker Keys'!$B$29&gt;0,MAX(0,MIN('Peaker Keys'!$B$10,B8627/'Peaker Keys'!$B$29)),0)</f>
        <v>0</v>
      </c>
      <c r="I8627">
        <f>MAX(0,MIN('Peaker Keys'!$B$10,C8627/'Peaker Keys'!$B$30))</f>
        <v>7.9998927763062441E-4</v>
      </c>
      <c r="J8627">
        <f>IF('Peaker Keys'!$B$31=1,H8627,I8627)</f>
        <v>0</v>
      </c>
    </row>
    <row r="8628" spans="1:10" x14ac:dyDescent="0.25">
      <c r="A8628">
        <v>8622</v>
      </c>
      <c r="B8628">
        <v>0</v>
      </c>
      <c r="C8628">
        <v>95.5</v>
      </c>
      <c r="D8628">
        <f>MOD(A8628-1+'Peaker Keys'!$B$7,'Peaker Keys'!$B$5)</f>
        <v>8645</v>
      </c>
      <c r="E8628">
        <f>INT(D8628/'Peaker Keys'!$B$6)+1</f>
        <v>361</v>
      </c>
      <c r="F8628">
        <f>MOD(D8628,'Peaker Keys'!$B$6)</f>
        <v>5</v>
      </c>
      <c r="G8628" t="str">
        <f>VLOOKUP(E8628,Clustering!$A$6:$B$370,2,FALSE)</f>
        <v>Fall</v>
      </c>
      <c r="H8628">
        <f>IF('Peaker Keys'!$B$29&gt;0,MAX(0,MIN('Peaker Keys'!$B$10,B8628/'Peaker Keys'!$B$29)),0)</f>
        <v>0</v>
      </c>
      <c r="I8628">
        <f>MAX(0,MIN('Peaker Keys'!$B$10,C8628/'Peaker Keys'!$B$30))</f>
        <v>7.9998927763062441E-4</v>
      </c>
      <c r="J8628">
        <f>IF('Peaker Keys'!$B$31=1,H8628,I8628)</f>
        <v>0</v>
      </c>
    </row>
    <row r="8629" spans="1:10" x14ac:dyDescent="0.25">
      <c r="A8629">
        <v>8623</v>
      </c>
      <c r="B8629">
        <v>0</v>
      </c>
      <c r="C8629">
        <v>95.5</v>
      </c>
      <c r="D8629">
        <f>MOD(A8629-1+'Peaker Keys'!$B$7,'Peaker Keys'!$B$5)</f>
        <v>8646</v>
      </c>
      <c r="E8629">
        <f>INT(D8629/'Peaker Keys'!$B$6)+1</f>
        <v>361</v>
      </c>
      <c r="F8629">
        <f>MOD(D8629,'Peaker Keys'!$B$6)</f>
        <v>6</v>
      </c>
      <c r="G8629" t="str">
        <f>VLOOKUP(E8629,Clustering!$A$6:$B$370,2,FALSE)</f>
        <v>Fall</v>
      </c>
      <c r="H8629">
        <f>IF('Peaker Keys'!$B$29&gt;0,MAX(0,MIN('Peaker Keys'!$B$10,B8629/'Peaker Keys'!$B$29)),0)</f>
        <v>0</v>
      </c>
      <c r="I8629">
        <f>MAX(0,MIN('Peaker Keys'!$B$10,C8629/'Peaker Keys'!$B$30))</f>
        <v>7.9998927763062441E-4</v>
      </c>
      <c r="J8629">
        <f>IF('Peaker Keys'!$B$31=1,H8629,I8629)</f>
        <v>0</v>
      </c>
    </row>
    <row r="8630" spans="1:10" x14ac:dyDescent="0.25">
      <c r="A8630">
        <v>8624</v>
      </c>
      <c r="B8630">
        <v>0</v>
      </c>
      <c r="C8630">
        <v>95.5</v>
      </c>
      <c r="D8630">
        <f>MOD(A8630-1+'Peaker Keys'!$B$7,'Peaker Keys'!$B$5)</f>
        <v>8647</v>
      </c>
      <c r="E8630">
        <f>INT(D8630/'Peaker Keys'!$B$6)+1</f>
        <v>361</v>
      </c>
      <c r="F8630">
        <f>MOD(D8630,'Peaker Keys'!$B$6)</f>
        <v>7</v>
      </c>
      <c r="G8630" t="str">
        <f>VLOOKUP(E8630,Clustering!$A$6:$B$370,2,FALSE)</f>
        <v>Fall</v>
      </c>
      <c r="H8630">
        <f>IF('Peaker Keys'!$B$29&gt;0,MAX(0,MIN('Peaker Keys'!$B$10,B8630/'Peaker Keys'!$B$29)),0)</f>
        <v>0</v>
      </c>
      <c r="I8630">
        <f>MAX(0,MIN('Peaker Keys'!$B$10,C8630/'Peaker Keys'!$B$30))</f>
        <v>7.9998927763062441E-4</v>
      </c>
      <c r="J8630">
        <f>IF('Peaker Keys'!$B$31=1,H8630,I8630)</f>
        <v>0</v>
      </c>
    </row>
    <row r="8631" spans="1:10" x14ac:dyDescent="0.25">
      <c r="A8631">
        <v>8625</v>
      </c>
      <c r="B8631">
        <v>0</v>
      </c>
      <c r="C8631">
        <v>95.5</v>
      </c>
      <c r="D8631">
        <f>MOD(A8631-1+'Peaker Keys'!$B$7,'Peaker Keys'!$B$5)</f>
        <v>8648</v>
      </c>
      <c r="E8631">
        <f>INT(D8631/'Peaker Keys'!$B$6)+1</f>
        <v>361</v>
      </c>
      <c r="F8631">
        <f>MOD(D8631,'Peaker Keys'!$B$6)</f>
        <v>8</v>
      </c>
      <c r="G8631" t="str">
        <f>VLOOKUP(E8631,Clustering!$A$6:$B$370,2,FALSE)</f>
        <v>Fall</v>
      </c>
      <c r="H8631">
        <f>IF('Peaker Keys'!$B$29&gt;0,MAX(0,MIN('Peaker Keys'!$B$10,B8631/'Peaker Keys'!$B$29)),0)</f>
        <v>0</v>
      </c>
      <c r="I8631">
        <f>MAX(0,MIN('Peaker Keys'!$B$10,C8631/'Peaker Keys'!$B$30))</f>
        <v>7.9998927763062441E-4</v>
      </c>
      <c r="J8631">
        <f>IF('Peaker Keys'!$B$31=1,H8631,I8631)</f>
        <v>0</v>
      </c>
    </row>
    <row r="8632" spans="1:10" x14ac:dyDescent="0.25">
      <c r="A8632">
        <v>8626</v>
      </c>
      <c r="B8632">
        <v>0</v>
      </c>
      <c r="C8632">
        <v>95.5</v>
      </c>
      <c r="D8632">
        <f>MOD(A8632-1+'Peaker Keys'!$B$7,'Peaker Keys'!$B$5)</f>
        <v>8649</v>
      </c>
      <c r="E8632">
        <f>INT(D8632/'Peaker Keys'!$B$6)+1</f>
        <v>361</v>
      </c>
      <c r="F8632">
        <f>MOD(D8632,'Peaker Keys'!$B$6)</f>
        <v>9</v>
      </c>
      <c r="G8632" t="str">
        <f>VLOOKUP(E8632,Clustering!$A$6:$B$370,2,FALSE)</f>
        <v>Fall</v>
      </c>
      <c r="H8632">
        <f>IF('Peaker Keys'!$B$29&gt;0,MAX(0,MIN('Peaker Keys'!$B$10,B8632/'Peaker Keys'!$B$29)),0)</f>
        <v>0</v>
      </c>
      <c r="I8632">
        <f>MAX(0,MIN('Peaker Keys'!$B$10,C8632/'Peaker Keys'!$B$30))</f>
        <v>7.9998927763062441E-4</v>
      </c>
      <c r="J8632">
        <f>IF('Peaker Keys'!$B$31=1,H8632,I8632)</f>
        <v>0</v>
      </c>
    </row>
    <row r="8633" spans="1:10" x14ac:dyDescent="0.25">
      <c r="A8633">
        <v>8627</v>
      </c>
      <c r="B8633">
        <v>0</v>
      </c>
      <c r="C8633">
        <v>95.5</v>
      </c>
      <c r="D8633">
        <f>MOD(A8633-1+'Peaker Keys'!$B$7,'Peaker Keys'!$B$5)</f>
        <v>8650</v>
      </c>
      <c r="E8633">
        <f>INT(D8633/'Peaker Keys'!$B$6)+1</f>
        <v>361</v>
      </c>
      <c r="F8633">
        <f>MOD(D8633,'Peaker Keys'!$B$6)</f>
        <v>10</v>
      </c>
      <c r="G8633" t="str">
        <f>VLOOKUP(E8633,Clustering!$A$6:$B$370,2,FALSE)</f>
        <v>Fall</v>
      </c>
      <c r="H8633">
        <f>IF('Peaker Keys'!$B$29&gt;0,MAX(0,MIN('Peaker Keys'!$B$10,B8633/'Peaker Keys'!$B$29)),0)</f>
        <v>0</v>
      </c>
      <c r="I8633">
        <f>MAX(0,MIN('Peaker Keys'!$B$10,C8633/'Peaker Keys'!$B$30))</f>
        <v>7.9998927763062441E-4</v>
      </c>
      <c r="J8633">
        <f>IF('Peaker Keys'!$B$31=1,H8633,I8633)</f>
        <v>0</v>
      </c>
    </row>
    <row r="8634" spans="1:10" x14ac:dyDescent="0.25">
      <c r="A8634">
        <v>8628</v>
      </c>
      <c r="B8634">
        <v>0</v>
      </c>
      <c r="C8634">
        <v>95.5</v>
      </c>
      <c r="D8634">
        <f>MOD(A8634-1+'Peaker Keys'!$B$7,'Peaker Keys'!$B$5)</f>
        <v>8651</v>
      </c>
      <c r="E8634">
        <f>INT(D8634/'Peaker Keys'!$B$6)+1</f>
        <v>361</v>
      </c>
      <c r="F8634">
        <f>MOD(D8634,'Peaker Keys'!$B$6)</f>
        <v>11</v>
      </c>
      <c r="G8634" t="str">
        <f>VLOOKUP(E8634,Clustering!$A$6:$B$370,2,FALSE)</f>
        <v>Fall</v>
      </c>
      <c r="H8634">
        <f>IF('Peaker Keys'!$B$29&gt;0,MAX(0,MIN('Peaker Keys'!$B$10,B8634/'Peaker Keys'!$B$29)),0)</f>
        <v>0</v>
      </c>
      <c r="I8634">
        <f>MAX(0,MIN('Peaker Keys'!$B$10,C8634/'Peaker Keys'!$B$30))</f>
        <v>7.9998927763062441E-4</v>
      </c>
      <c r="J8634">
        <f>IF('Peaker Keys'!$B$31=1,H8634,I8634)</f>
        <v>0</v>
      </c>
    </row>
    <row r="8635" spans="1:10" x14ac:dyDescent="0.25">
      <c r="A8635">
        <v>8629</v>
      </c>
      <c r="B8635">
        <v>0</v>
      </c>
      <c r="C8635">
        <v>95.5</v>
      </c>
      <c r="D8635">
        <f>MOD(A8635-1+'Peaker Keys'!$B$7,'Peaker Keys'!$B$5)</f>
        <v>8652</v>
      </c>
      <c r="E8635">
        <f>INT(D8635/'Peaker Keys'!$B$6)+1</f>
        <v>361</v>
      </c>
      <c r="F8635">
        <f>MOD(D8635,'Peaker Keys'!$B$6)</f>
        <v>12</v>
      </c>
      <c r="G8635" t="str">
        <f>VLOOKUP(E8635,Clustering!$A$6:$B$370,2,FALSE)</f>
        <v>Fall</v>
      </c>
      <c r="H8635">
        <f>IF('Peaker Keys'!$B$29&gt;0,MAX(0,MIN('Peaker Keys'!$B$10,B8635/'Peaker Keys'!$B$29)),0)</f>
        <v>0</v>
      </c>
      <c r="I8635">
        <f>MAX(0,MIN('Peaker Keys'!$B$10,C8635/'Peaker Keys'!$B$30))</f>
        <v>7.9998927763062441E-4</v>
      </c>
      <c r="J8635">
        <f>IF('Peaker Keys'!$B$31=1,H8635,I8635)</f>
        <v>0</v>
      </c>
    </row>
    <row r="8636" spans="1:10" x14ac:dyDescent="0.25">
      <c r="A8636">
        <v>8630</v>
      </c>
      <c r="B8636">
        <v>0</v>
      </c>
      <c r="C8636">
        <v>95.5</v>
      </c>
      <c r="D8636">
        <f>MOD(A8636-1+'Peaker Keys'!$B$7,'Peaker Keys'!$B$5)</f>
        <v>8653</v>
      </c>
      <c r="E8636">
        <f>INT(D8636/'Peaker Keys'!$B$6)+1</f>
        <v>361</v>
      </c>
      <c r="F8636">
        <f>MOD(D8636,'Peaker Keys'!$B$6)</f>
        <v>13</v>
      </c>
      <c r="G8636" t="str">
        <f>VLOOKUP(E8636,Clustering!$A$6:$B$370,2,FALSE)</f>
        <v>Fall</v>
      </c>
      <c r="H8636">
        <f>IF('Peaker Keys'!$B$29&gt;0,MAX(0,MIN('Peaker Keys'!$B$10,B8636/'Peaker Keys'!$B$29)),0)</f>
        <v>0</v>
      </c>
      <c r="I8636">
        <f>MAX(0,MIN('Peaker Keys'!$B$10,C8636/'Peaker Keys'!$B$30))</f>
        <v>7.9998927763062441E-4</v>
      </c>
      <c r="J8636">
        <f>IF('Peaker Keys'!$B$31=1,H8636,I8636)</f>
        <v>0</v>
      </c>
    </row>
    <row r="8637" spans="1:10" x14ac:dyDescent="0.25">
      <c r="A8637">
        <v>8631</v>
      </c>
      <c r="B8637">
        <v>0</v>
      </c>
      <c r="C8637">
        <v>113.9</v>
      </c>
      <c r="D8637">
        <f>MOD(A8637-1+'Peaker Keys'!$B$7,'Peaker Keys'!$B$5)</f>
        <v>8654</v>
      </c>
      <c r="E8637">
        <f>INT(D8637/'Peaker Keys'!$B$6)+1</f>
        <v>361</v>
      </c>
      <c r="F8637">
        <f>MOD(D8637,'Peaker Keys'!$B$6)</f>
        <v>14</v>
      </c>
      <c r="G8637" t="str">
        <f>VLOOKUP(E8637,Clustering!$A$6:$B$370,2,FALSE)</f>
        <v>Fall</v>
      </c>
      <c r="H8637">
        <f>IF('Peaker Keys'!$B$29&gt;0,MAX(0,MIN('Peaker Keys'!$B$10,B8637/'Peaker Keys'!$B$29)),0)</f>
        <v>0</v>
      </c>
      <c r="I8637">
        <f>MAX(0,MIN('Peaker Keys'!$B$10,C8637/'Peaker Keys'!$B$30))</f>
        <v>9.5412333740448291E-4</v>
      </c>
      <c r="J8637">
        <f>IF('Peaker Keys'!$B$31=1,H8637,I8637)</f>
        <v>0</v>
      </c>
    </row>
    <row r="8638" spans="1:10" x14ac:dyDescent="0.25">
      <c r="A8638">
        <v>8632</v>
      </c>
      <c r="B8638">
        <v>0</v>
      </c>
      <c r="C8638">
        <v>159.1</v>
      </c>
      <c r="D8638">
        <f>MOD(A8638-1+'Peaker Keys'!$B$7,'Peaker Keys'!$B$5)</f>
        <v>8655</v>
      </c>
      <c r="E8638">
        <f>INT(D8638/'Peaker Keys'!$B$6)+1</f>
        <v>361</v>
      </c>
      <c r="F8638">
        <f>MOD(D8638,'Peaker Keys'!$B$6)</f>
        <v>15</v>
      </c>
      <c r="G8638" t="str">
        <f>VLOOKUP(E8638,Clustering!$A$6:$B$370,2,FALSE)</f>
        <v>Fall</v>
      </c>
      <c r="H8638">
        <f>IF('Peaker Keys'!$B$29&gt;0,MAX(0,MIN('Peaker Keys'!$B$10,B8638/'Peaker Keys'!$B$29)),0)</f>
        <v>0</v>
      </c>
      <c r="I8638">
        <f>MAX(0,MIN('Peaker Keys'!$B$10,C8638/'Peaker Keys'!$B$30))</f>
        <v>1.3327570059793962E-3</v>
      </c>
      <c r="J8638">
        <f>IF('Peaker Keys'!$B$31=1,H8638,I8638)</f>
        <v>0</v>
      </c>
    </row>
    <row r="8639" spans="1:10" x14ac:dyDescent="0.25">
      <c r="A8639">
        <v>8633</v>
      </c>
      <c r="B8639">
        <v>0</v>
      </c>
      <c r="C8639">
        <v>159.1</v>
      </c>
      <c r="D8639">
        <f>MOD(A8639-1+'Peaker Keys'!$B$7,'Peaker Keys'!$B$5)</f>
        <v>8656</v>
      </c>
      <c r="E8639">
        <f>INT(D8639/'Peaker Keys'!$B$6)+1</f>
        <v>361</v>
      </c>
      <c r="F8639">
        <f>MOD(D8639,'Peaker Keys'!$B$6)</f>
        <v>16</v>
      </c>
      <c r="G8639" t="str">
        <f>VLOOKUP(E8639,Clustering!$A$6:$B$370,2,FALSE)</f>
        <v>Fall</v>
      </c>
      <c r="H8639">
        <f>IF('Peaker Keys'!$B$29&gt;0,MAX(0,MIN('Peaker Keys'!$B$10,B8639/'Peaker Keys'!$B$29)),0)</f>
        <v>0</v>
      </c>
      <c r="I8639">
        <f>MAX(0,MIN('Peaker Keys'!$B$10,C8639/'Peaker Keys'!$B$30))</f>
        <v>1.3327570059793962E-3</v>
      </c>
      <c r="J8639">
        <f>IF('Peaker Keys'!$B$31=1,H8639,I8639)</f>
        <v>0</v>
      </c>
    </row>
    <row r="8640" spans="1:10" x14ac:dyDescent="0.25">
      <c r="A8640">
        <v>8634</v>
      </c>
      <c r="B8640">
        <v>0</v>
      </c>
      <c r="C8640">
        <v>159.1</v>
      </c>
      <c r="D8640">
        <f>MOD(A8640-1+'Peaker Keys'!$B$7,'Peaker Keys'!$B$5)</f>
        <v>8657</v>
      </c>
      <c r="E8640">
        <f>INT(D8640/'Peaker Keys'!$B$6)+1</f>
        <v>361</v>
      </c>
      <c r="F8640">
        <f>MOD(D8640,'Peaker Keys'!$B$6)</f>
        <v>17</v>
      </c>
      <c r="G8640" t="str">
        <f>VLOOKUP(E8640,Clustering!$A$6:$B$370,2,FALSE)</f>
        <v>Fall</v>
      </c>
      <c r="H8640">
        <f>IF('Peaker Keys'!$B$29&gt;0,MAX(0,MIN('Peaker Keys'!$B$10,B8640/'Peaker Keys'!$B$29)),0)</f>
        <v>0</v>
      </c>
      <c r="I8640">
        <f>MAX(0,MIN('Peaker Keys'!$B$10,C8640/'Peaker Keys'!$B$30))</f>
        <v>1.3327570059793962E-3</v>
      </c>
      <c r="J8640">
        <f>IF('Peaker Keys'!$B$31=1,H8640,I8640)</f>
        <v>0</v>
      </c>
    </row>
    <row r="8641" spans="1:10" x14ac:dyDescent="0.25">
      <c r="A8641">
        <v>8635</v>
      </c>
      <c r="B8641">
        <v>0</v>
      </c>
      <c r="C8641">
        <v>159.1</v>
      </c>
      <c r="D8641">
        <f>MOD(A8641-1+'Peaker Keys'!$B$7,'Peaker Keys'!$B$5)</f>
        <v>8658</v>
      </c>
      <c r="E8641">
        <f>INT(D8641/'Peaker Keys'!$B$6)+1</f>
        <v>361</v>
      </c>
      <c r="F8641">
        <f>MOD(D8641,'Peaker Keys'!$B$6)</f>
        <v>18</v>
      </c>
      <c r="G8641" t="str">
        <f>VLOOKUP(E8641,Clustering!$A$6:$B$370,2,FALSE)</f>
        <v>Fall</v>
      </c>
      <c r="H8641">
        <f>IF('Peaker Keys'!$B$29&gt;0,MAX(0,MIN('Peaker Keys'!$B$10,B8641/'Peaker Keys'!$B$29)),0)</f>
        <v>0</v>
      </c>
      <c r="I8641">
        <f>MAX(0,MIN('Peaker Keys'!$B$10,C8641/'Peaker Keys'!$B$30))</f>
        <v>1.3327570059793962E-3</v>
      </c>
      <c r="J8641">
        <f>IF('Peaker Keys'!$B$31=1,H8641,I8641)</f>
        <v>0</v>
      </c>
    </row>
    <row r="8642" spans="1:10" x14ac:dyDescent="0.25">
      <c r="A8642">
        <v>8636</v>
      </c>
      <c r="B8642">
        <v>0</v>
      </c>
      <c r="C8642">
        <v>159.1</v>
      </c>
      <c r="D8642">
        <f>MOD(A8642-1+'Peaker Keys'!$B$7,'Peaker Keys'!$B$5)</f>
        <v>8659</v>
      </c>
      <c r="E8642">
        <f>INT(D8642/'Peaker Keys'!$B$6)+1</f>
        <v>361</v>
      </c>
      <c r="F8642">
        <f>MOD(D8642,'Peaker Keys'!$B$6)</f>
        <v>19</v>
      </c>
      <c r="G8642" t="str">
        <f>VLOOKUP(E8642,Clustering!$A$6:$B$370,2,FALSE)</f>
        <v>Fall</v>
      </c>
      <c r="H8642">
        <f>IF('Peaker Keys'!$B$29&gt;0,MAX(0,MIN('Peaker Keys'!$B$10,B8642/'Peaker Keys'!$B$29)),0)</f>
        <v>0</v>
      </c>
      <c r="I8642">
        <f>MAX(0,MIN('Peaker Keys'!$B$10,C8642/'Peaker Keys'!$B$30))</f>
        <v>1.3327570059793962E-3</v>
      </c>
      <c r="J8642">
        <f>IF('Peaker Keys'!$B$31=1,H8642,I8642)</f>
        <v>0</v>
      </c>
    </row>
    <row r="8643" spans="1:10" x14ac:dyDescent="0.25">
      <c r="A8643">
        <v>8637</v>
      </c>
      <c r="B8643">
        <v>0</v>
      </c>
      <c r="C8643">
        <v>159.1</v>
      </c>
      <c r="D8643">
        <f>MOD(A8643-1+'Peaker Keys'!$B$7,'Peaker Keys'!$B$5)</f>
        <v>8660</v>
      </c>
      <c r="E8643">
        <f>INT(D8643/'Peaker Keys'!$B$6)+1</f>
        <v>361</v>
      </c>
      <c r="F8643">
        <f>MOD(D8643,'Peaker Keys'!$B$6)</f>
        <v>20</v>
      </c>
      <c r="G8643" t="str">
        <f>VLOOKUP(E8643,Clustering!$A$6:$B$370,2,FALSE)</f>
        <v>Fall</v>
      </c>
      <c r="H8643">
        <f>IF('Peaker Keys'!$B$29&gt;0,MAX(0,MIN('Peaker Keys'!$B$10,B8643/'Peaker Keys'!$B$29)),0)</f>
        <v>0</v>
      </c>
      <c r="I8643">
        <f>MAX(0,MIN('Peaker Keys'!$B$10,C8643/'Peaker Keys'!$B$30))</f>
        <v>1.3327570059793962E-3</v>
      </c>
      <c r="J8643">
        <f>IF('Peaker Keys'!$B$31=1,H8643,I8643)</f>
        <v>0</v>
      </c>
    </row>
    <row r="8644" spans="1:10" x14ac:dyDescent="0.25">
      <c r="A8644">
        <v>8638</v>
      </c>
      <c r="B8644">
        <v>0</v>
      </c>
      <c r="C8644">
        <v>159.1</v>
      </c>
      <c r="D8644">
        <f>MOD(A8644-1+'Peaker Keys'!$B$7,'Peaker Keys'!$B$5)</f>
        <v>8661</v>
      </c>
      <c r="E8644">
        <f>INT(D8644/'Peaker Keys'!$B$6)+1</f>
        <v>361</v>
      </c>
      <c r="F8644">
        <f>MOD(D8644,'Peaker Keys'!$B$6)</f>
        <v>21</v>
      </c>
      <c r="G8644" t="str">
        <f>VLOOKUP(E8644,Clustering!$A$6:$B$370,2,FALSE)</f>
        <v>Fall</v>
      </c>
      <c r="H8644">
        <f>IF('Peaker Keys'!$B$29&gt;0,MAX(0,MIN('Peaker Keys'!$B$10,B8644/'Peaker Keys'!$B$29)),0)</f>
        <v>0</v>
      </c>
      <c r="I8644">
        <f>MAX(0,MIN('Peaker Keys'!$B$10,C8644/'Peaker Keys'!$B$30))</f>
        <v>1.3327570059793962E-3</v>
      </c>
      <c r="J8644">
        <f>IF('Peaker Keys'!$B$31=1,H8644,I8644)</f>
        <v>0</v>
      </c>
    </row>
    <row r="8645" spans="1:10" x14ac:dyDescent="0.25">
      <c r="A8645">
        <v>8639</v>
      </c>
      <c r="B8645">
        <v>0</v>
      </c>
      <c r="C8645">
        <v>159.1</v>
      </c>
      <c r="D8645">
        <f>MOD(A8645-1+'Peaker Keys'!$B$7,'Peaker Keys'!$B$5)</f>
        <v>8662</v>
      </c>
      <c r="E8645">
        <f>INT(D8645/'Peaker Keys'!$B$6)+1</f>
        <v>361</v>
      </c>
      <c r="F8645">
        <f>MOD(D8645,'Peaker Keys'!$B$6)</f>
        <v>22</v>
      </c>
      <c r="G8645" t="str">
        <f>VLOOKUP(E8645,Clustering!$A$6:$B$370,2,FALSE)</f>
        <v>Fall</v>
      </c>
      <c r="H8645">
        <f>IF('Peaker Keys'!$B$29&gt;0,MAX(0,MIN('Peaker Keys'!$B$10,B8645/'Peaker Keys'!$B$29)),0)</f>
        <v>0</v>
      </c>
      <c r="I8645">
        <f>MAX(0,MIN('Peaker Keys'!$B$10,C8645/'Peaker Keys'!$B$30))</f>
        <v>1.3327570059793962E-3</v>
      </c>
      <c r="J8645">
        <f>IF('Peaker Keys'!$B$31=1,H8645,I8645)</f>
        <v>0</v>
      </c>
    </row>
    <row r="8646" spans="1:10" x14ac:dyDescent="0.25">
      <c r="A8646">
        <v>8640</v>
      </c>
      <c r="B8646">
        <v>0</v>
      </c>
      <c r="C8646">
        <v>159.1</v>
      </c>
      <c r="D8646">
        <f>MOD(A8646-1+'Peaker Keys'!$B$7,'Peaker Keys'!$B$5)</f>
        <v>8663</v>
      </c>
      <c r="E8646">
        <f>INT(D8646/'Peaker Keys'!$B$6)+1</f>
        <v>361</v>
      </c>
      <c r="F8646">
        <f>MOD(D8646,'Peaker Keys'!$B$6)</f>
        <v>23</v>
      </c>
      <c r="G8646" t="str">
        <f>VLOOKUP(E8646,Clustering!$A$6:$B$370,2,FALSE)</f>
        <v>Fall</v>
      </c>
      <c r="H8646">
        <f>IF('Peaker Keys'!$B$29&gt;0,MAX(0,MIN('Peaker Keys'!$B$10,B8646/'Peaker Keys'!$B$29)),0)</f>
        <v>0</v>
      </c>
      <c r="I8646">
        <f>MAX(0,MIN('Peaker Keys'!$B$10,C8646/'Peaker Keys'!$B$30))</f>
        <v>1.3327570059793962E-3</v>
      </c>
      <c r="J8646">
        <f>IF('Peaker Keys'!$B$31=1,H8646,I8646)</f>
        <v>0</v>
      </c>
    </row>
    <row r="8647" spans="1:10" x14ac:dyDescent="0.25">
      <c r="A8647">
        <v>8641</v>
      </c>
      <c r="B8647">
        <v>0</v>
      </c>
      <c r="C8647">
        <v>159.1</v>
      </c>
      <c r="D8647">
        <f>MOD(A8647-1+'Peaker Keys'!$B$7,'Peaker Keys'!$B$5)</f>
        <v>8664</v>
      </c>
      <c r="E8647">
        <f>INT(D8647/'Peaker Keys'!$B$6)+1</f>
        <v>362</v>
      </c>
      <c r="F8647">
        <f>MOD(D8647,'Peaker Keys'!$B$6)</f>
        <v>0</v>
      </c>
      <c r="G8647" t="str">
        <f>VLOOKUP(E8647,Clustering!$A$6:$B$370,2,FALSE)</f>
        <v>Winter Peak</v>
      </c>
      <c r="H8647">
        <f>IF('Peaker Keys'!$B$29&gt;0,MAX(0,MIN('Peaker Keys'!$B$10,B8647/'Peaker Keys'!$B$29)),0)</f>
        <v>0</v>
      </c>
      <c r="I8647">
        <f>MAX(0,MIN('Peaker Keys'!$B$10,C8647/'Peaker Keys'!$B$30))</f>
        <v>1.3327570059793962E-3</v>
      </c>
      <c r="J8647">
        <f>IF('Peaker Keys'!$B$31=1,H8647,I8647)</f>
        <v>0</v>
      </c>
    </row>
    <row r="8648" spans="1:10" x14ac:dyDescent="0.25">
      <c r="A8648">
        <v>8642</v>
      </c>
      <c r="B8648">
        <v>0</v>
      </c>
      <c r="C8648">
        <v>100.2</v>
      </c>
      <c r="D8648">
        <f>MOD(A8648-1+'Peaker Keys'!$B$7,'Peaker Keys'!$B$5)</f>
        <v>8665</v>
      </c>
      <c r="E8648">
        <f>INT(D8648/'Peaker Keys'!$B$6)+1</f>
        <v>362</v>
      </c>
      <c r="F8648">
        <f>MOD(D8648,'Peaker Keys'!$B$6)</f>
        <v>1</v>
      </c>
      <c r="G8648" t="str">
        <f>VLOOKUP(E8648,Clustering!$A$6:$B$370,2,FALSE)</f>
        <v>Winter Peak</v>
      </c>
      <c r="H8648">
        <f>IF('Peaker Keys'!$B$29&gt;0,MAX(0,MIN('Peaker Keys'!$B$10,B8648/'Peaker Keys'!$B$29)),0)</f>
        <v>0</v>
      </c>
      <c r="I8648">
        <f>MAX(0,MIN('Peaker Keys'!$B$10,C8648/'Peaker Keys'!$B$30))</f>
        <v>8.393604776815557E-4</v>
      </c>
      <c r="J8648">
        <f>IF('Peaker Keys'!$B$31=1,H8648,I8648)</f>
        <v>0</v>
      </c>
    </row>
    <row r="8649" spans="1:10" x14ac:dyDescent="0.25">
      <c r="A8649">
        <v>8643</v>
      </c>
      <c r="B8649">
        <v>0</v>
      </c>
      <c r="C8649">
        <v>95.5</v>
      </c>
      <c r="D8649">
        <f>MOD(A8649-1+'Peaker Keys'!$B$7,'Peaker Keys'!$B$5)</f>
        <v>8666</v>
      </c>
      <c r="E8649">
        <f>INT(D8649/'Peaker Keys'!$B$6)+1</f>
        <v>362</v>
      </c>
      <c r="F8649">
        <f>MOD(D8649,'Peaker Keys'!$B$6)</f>
        <v>2</v>
      </c>
      <c r="G8649" t="str">
        <f>VLOOKUP(E8649,Clustering!$A$6:$B$370,2,FALSE)</f>
        <v>Winter Peak</v>
      </c>
      <c r="H8649">
        <f>IF('Peaker Keys'!$B$29&gt;0,MAX(0,MIN('Peaker Keys'!$B$10,B8649/'Peaker Keys'!$B$29)),0)</f>
        <v>0</v>
      </c>
      <c r="I8649">
        <f>MAX(0,MIN('Peaker Keys'!$B$10,C8649/'Peaker Keys'!$B$30))</f>
        <v>7.9998927763062441E-4</v>
      </c>
      <c r="J8649">
        <f>IF('Peaker Keys'!$B$31=1,H8649,I8649)</f>
        <v>0</v>
      </c>
    </row>
    <row r="8650" spans="1:10" x14ac:dyDescent="0.25">
      <c r="A8650">
        <v>8644</v>
      </c>
      <c r="B8650">
        <v>0</v>
      </c>
      <c r="C8650">
        <v>95.5</v>
      </c>
      <c r="D8650">
        <f>MOD(A8650-1+'Peaker Keys'!$B$7,'Peaker Keys'!$B$5)</f>
        <v>8667</v>
      </c>
      <c r="E8650">
        <f>INT(D8650/'Peaker Keys'!$B$6)+1</f>
        <v>362</v>
      </c>
      <c r="F8650">
        <f>MOD(D8650,'Peaker Keys'!$B$6)</f>
        <v>3</v>
      </c>
      <c r="G8650" t="str">
        <f>VLOOKUP(E8650,Clustering!$A$6:$B$370,2,FALSE)</f>
        <v>Winter Peak</v>
      </c>
      <c r="H8650">
        <f>IF('Peaker Keys'!$B$29&gt;0,MAX(0,MIN('Peaker Keys'!$B$10,B8650/'Peaker Keys'!$B$29)),0)</f>
        <v>0</v>
      </c>
      <c r="I8650">
        <f>MAX(0,MIN('Peaker Keys'!$B$10,C8650/'Peaker Keys'!$B$30))</f>
        <v>7.9998927763062441E-4</v>
      </c>
      <c r="J8650">
        <f>IF('Peaker Keys'!$B$31=1,H8650,I8650)</f>
        <v>0</v>
      </c>
    </row>
    <row r="8651" spans="1:10" x14ac:dyDescent="0.25">
      <c r="A8651">
        <v>8645</v>
      </c>
      <c r="B8651">
        <v>0</v>
      </c>
      <c r="C8651">
        <v>95.5</v>
      </c>
      <c r="D8651">
        <f>MOD(A8651-1+'Peaker Keys'!$B$7,'Peaker Keys'!$B$5)</f>
        <v>8668</v>
      </c>
      <c r="E8651">
        <f>INT(D8651/'Peaker Keys'!$B$6)+1</f>
        <v>362</v>
      </c>
      <c r="F8651">
        <f>MOD(D8651,'Peaker Keys'!$B$6)</f>
        <v>4</v>
      </c>
      <c r="G8651" t="str">
        <f>VLOOKUP(E8651,Clustering!$A$6:$B$370,2,FALSE)</f>
        <v>Winter Peak</v>
      </c>
      <c r="H8651">
        <f>IF('Peaker Keys'!$B$29&gt;0,MAX(0,MIN('Peaker Keys'!$B$10,B8651/'Peaker Keys'!$B$29)),0)</f>
        <v>0</v>
      </c>
      <c r="I8651">
        <f>MAX(0,MIN('Peaker Keys'!$B$10,C8651/'Peaker Keys'!$B$30))</f>
        <v>7.9998927763062441E-4</v>
      </c>
      <c r="J8651">
        <f>IF('Peaker Keys'!$B$31=1,H8651,I8651)</f>
        <v>0</v>
      </c>
    </row>
    <row r="8652" spans="1:10" x14ac:dyDescent="0.25">
      <c r="A8652">
        <v>8646</v>
      </c>
      <c r="B8652">
        <v>0</v>
      </c>
      <c r="C8652">
        <v>95.5</v>
      </c>
      <c r="D8652">
        <f>MOD(A8652-1+'Peaker Keys'!$B$7,'Peaker Keys'!$B$5)</f>
        <v>8669</v>
      </c>
      <c r="E8652">
        <f>INT(D8652/'Peaker Keys'!$B$6)+1</f>
        <v>362</v>
      </c>
      <c r="F8652">
        <f>MOD(D8652,'Peaker Keys'!$B$6)</f>
        <v>5</v>
      </c>
      <c r="G8652" t="str">
        <f>VLOOKUP(E8652,Clustering!$A$6:$B$370,2,FALSE)</f>
        <v>Winter Peak</v>
      </c>
      <c r="H8652">
        <f>IF('Peaker Keys'!$B$29&gt;0,MAX(0,MIN('Peaker Keys'!$B$10,B8652/'Peaker Keys'!$B$29)),0)</f>
        <v>0</v>
      </c>
      <c r="I8652">
        <f>MAX(0,MIN('Peaker Keys'!$B$10,C8652/'Peaker Keys'!$B$30))</f>
        <v>7.9998927763062441E-4</v>
      </c>
      <c r="J8652">
        <f>IF('Peaker Keys'!$B$31=1,H8652,I8652)</f>
        <v>0</v>
      </c>
    </row>
    <row r="8653" spans="1:10" x14ac:dyDescent="0.25">
      <c r="A8653">
        <v>8647</v>
      </c>
      <c r="B8653">
        <v>0</v>
      </c>
      <c r="C8653">
        <v>95.5</v>
      </c>
      <c r="D8653">
        <f>MOD(A8653-1+'Peaker Keys'!$B$7,'Peaker Keys'!$B$5)</f>
        <v>8670</v>
      </c>
      <c r="E8653">
        <f>INT(D8653/'Peaker Keys'!$B$6)+1</f>
        <v>362</v>
      </c>
      <c r="F8653">
        <f>MOD(D8653,'Peaker Keys'!$B$6)</f>
        <v>6</v>
      </c>
      <c r="G8653" t="str">
        <f>VLOOKUP(E8653,Clustering!$A$6:$B$370,2,FALSE)</f>
        <v>Winter Peak</v>
      </c>
      <c r="H8653">
        <f>IF('Peaker Keys'!$B$29&gt;0,MAX(0,MIN('Peaker Keys'!$B$10,B8653/'Peaker Keys'!$B$29)),0)</f>
        <v>0</v>
      </c>
      <c r="I8653">
        <f>MAX(0,MIN('Peaker Keys'!$B$10,C8653/'Peaker Keys'!$B$30))</f>
        <v>7.9998927763062441E-4</v>
      </c>
      <c r="J8653">
        <f>IF('Peaker Keys'!$B$31=1,H8653,I8653)</f>
        <v>0</v>
      </c>
    </row>
    <row r="8654" spans="1:10" x14ac:dyDescent="0.25">
      <c r="A8654">
        <v>8648</v>
      </c>
      <c r="B8654">
        <v>0</v>
      </c>
      <c r="C8654">
        <v>95.5</v>
      </c>
      <c r="D8654">
        <f>MOD(A8654-1+'Peaker Keys'!$B$7,'Peaker Keys'!$B$5)</f>
        <v>8671</v>
      </c>
      <c r="E8654">
        <f>INT(D8654/'Peaker Keys'!$B$6)+1</f>
        <v>362</v>
      </c>
      <c r="F8654">
        <f>MOD(D8654,'Peaker Keys'!$B$6)</f>
        <v>7</v>
      </c>
      <c r="G8654" t="str">
        <f>VLOOKUP(E8654,Clustering!$A$6:$B$370,2,FALSE)</f>
        <v>Winter Peak</v>
      </c>
      <c r="H8654">
        <f>IF('Peaker Keys'!$B$29&gt;0,MAX(0,MIN('Peaker Keys'!$B$10,B8654/'Peaker Keys'!$B$29)),0)</f>
        <v>0</v>
      </c>
      <c r="I8654">
        <f>MAX(0,MIN('Peaker Keys'!$B$10,C8654/'Peaker Keys'!$B$30))</f>
        <v>7.9998927763062441E-4</v>
      </c>
      <c r="J8654">
        <f>IF('Peaker Keys'!$B$31=1,H8654,I8654)</f>
        <v>0</v>
      </c>
    </row>
    <row r="8655" spans="1:10" x14ac:dyDescent="0.25">
      <c r="A8655">
        <v>8649</v>
      </c>
      <c r="B8655">
        <v>0</v>
      </c>
      <c r="C8655">
        <v>95.5</v>
      </c>
      <c r="D8655">
        <f>MOD(A8655-1+'Peaker Keys'!$B$7,'Peaker Keys'!$B$5)</f>
        <v>8672</v>
      </c>
      <c r="E8655">
        <f>INT(D8655/'Peaker Keys'!$B$6)+1</f>
        <v>362</v>
      </c>
      <c r="F8655">
        <f>MOD(D8655,'Peaker Keys'!$B$6)</f>
        <v>8</v>
      </c>
      <c r="G8655" t="str">
        <f>VLOOKUP(E8655,Clustering!$A$6:$B$370,2,FALSE)</f>
        <v>Winter Peak</v>
      </c>
      <c r="H8655">
        <f>IF('Peaker Keys'!$B$29&gt;0,MAX(0,MIN('Peaker Keys'!$B$10,B8655/'Peaker Keys'!$B$29)),0)</f>
        <v>0</v>
      </c>
      <c r="I8655">
        <f>MAX(0,MIN('Peaker Keys'!$B$10,C8655/'Peaker Keys'!$B$30))</f>
        <v>7.9998927763062441E-4</v>
      </c>
      <c r="J8655">
        <f>IF('Peaker Keys'!$B$31=1,H8655,I8655)</f>
        <v>0</v>
      </c>
    </row>
    <row r="8656" spans="1:10" x14ac:dyDescent="0.25">
      <c r="A8656">
        <v>8650</v>
      </c>
      <c r="B8656">
        <v>0</v>
      </c>
      <c r="C8656">
        <v>100.2</v>
      </c>
      <c r="D8656">
        <f>MOD(A8656-1+'Peaker Keys'!$B$7,'Peaker Keys'!$B$5)</f>
        <v>8673</v>
      </c>
      <c r="E8656">
        <f>INT(D8656/'Peaker Keys'!$B$6)+1</f>
        <v>362</v>
      </c>
      <c r="F8656">
        <f>MOD(D8656,'Peaker Keys'!$B$6)</f>
        <v>9</v>
      </c>
      <c r="G8656" t="str">
        <f>VLOOKUP(E8656,Clustering!$A$6:$B$370,2,FALSE)</f>
        <v>Winter Peak</v>
      </c>
      <c r="H8656">
        <f>IF('Peaker Keys'!$B$29&gt;0,MAX(0,MIN('Peaker Keys'!$B$10,B8656/'Peaker Keys'!$B$29)),0)</f>
        <v>0</v>
      </c>
      <c r="I8656">
        <f>MAX(0,MIN('Peaker Keys'!$B$10,C8656/'Peaker Keys'!$B$30))</f>
        <v>8.393604776815557E-4</v>
      </c>
      <c r="J8656">
        <f>IF('Peaker Keys'!$B$31=1,H8656,I8656)</f>
        <v>0</v>
      </c>
    </row>
    <row r="8657" spans="1:10" x14ac:dyDescent="0.25">
      <c r="A8657">
        <v>8651</v>
      </c>
      <c r="B8657">
        <v>0</v>
      </c>
      <c r="C8657">
        <v>190.9</v>
      </c>
      <c r="D8657">
        <f>MOD(A8657-1+'Peaker Keys'!$B$7,'Peaker Keys'!$B$5)</f>
        <v>8674</v>
      </c>
      <c r="E8657">
        <f>INT(D8657/'Peaker Keys'!$B$6)+1</f>
        <v>362</v>
      </c>
      <c r="F8657">
        <f>MOD(D8657,'Peaker Keys'!$B$6)</f>
        <v>10</v>
      </c>
      <c r="G8657" t="str">
        <f>VLOOKUP(E8657,Clustering!$A$6:$B$370,2,FALSE)</f>
        <v>Winter Peak</v>
      </c>
      <c r="H8657">
        <f>IF('Peaker Keys'!$B$29&gt;0,MAX(0,MIN('Peaker Keys'!$B$10,B8657/'Peaker Keys'!$B$29)),0)</f>
        <v>0</v>
      </c>
      <c r="I8657">
        <f>MAX(0,MIN('Peaker Keys'!$B$10,C8657/'Peaker Keys'!$B$30))</f>
        <v>1.5991408701537821E-3</v>
      </c>
      <c r="J8657">
        <f>IF('Peaker Keys'!$B$31=1,H8657,I8657)</f>
        <v>0</v>
      </c>
    </row>
    <row r="8658" spans="1:10" x14ac:dyDescent="0.25">
      <c r="A8658">
        <v>8652</v>
      </c>
      <c r="B8658">
        <v>0</v>
      </c>
      <c r="C8658">
        <v>419.4</v>
      </c>
      <c r="D8658">
        <f>MOD(A8658-1+'Peaker Keys'!$B$7,'Peaker Keys'!$B$5)</f>
        <v>8675</v>
      </c>
      <c r="E8658">
        <f>INT(D8658/'Peaker Keys'!$B$6)+1</f>
        <v>362</v>
      </c>
      <c r="F8658">
        <f>MOD(D8658,'Peaker Keys'!$B$6)</f>
        <v>11</v>
      </c>
      <c r="G8658" t="str">
        <f>VLOOKUP(E8658,Clustering!$A$6:$B$370,2,FALSE)</f>
        <v>Winter Peak</v>
      </c>
      <c r="H8658">
        <f>IF('Peaker Keys'!$B$29&gt;0,MAX(0,MIN('Peaker Keys'!$B$10,B8658/'Peaker Keys'!$B$29)),0)</f>
        <v>0</v>
      </c>
      <c r="I8658">
        <f>MAX(0,MIN('Peaker Keys'!$B$10,C8658/'Peaker Keys'!$B$30))</f>
        <v>3.5132513407150141E-3</v>
      </c>
      <c r="J8658">
        <f>IF('Peaker Keys'!$B$31=1,H8658,I8658)</f>
        <v>0</v>
      </c>
    </row>
    <row r="8659" spans="1:10" x14ac:dyDescent="0.25">
      <c r="A8659">
        <v>8653</v>
      </c>
      <c r="B8659">
        <v>0</v>
      </c>
      <c r="C8659">
        <v>419.4</v>
      </c>
      <c r="D8659">
        <f>MOD(A8659-1+'Peaker Keys'!$B$7,'Peaker Keys'!$B$5)</f>
        <v>8676</v>
      </c>
      <c r="E8659">
        <f>INT(D8659/'Peaker Keys'!$B$6)+1</f>
        <v>362</v>
      </c>
      <c r="F8659">
        <f>MOD(D8659,'Peaker Keys'!$B$6)</f>
        <v>12</v>
      </c>
      <c r="G8659" t="str">
        <f>VLOOKUP(E8659,Clustering!$A$6:$B$370,2,FALSE)</f>
        <v>Winter Peak</v>
      </c>
      <c r="H8659">
        <f>IF('Peaker Keys'!$B$29&gt;0,MAX(0,MIN('Peaker Keys'!$B$10,B8659/'Peaker Keys'!$B$29)),0)</f>
        <v>0</v>
      </c>
      <c r="I8659">
        <f>MAX(0,MIN('Peaker Keys'!$B$10,C8659/'Peaker Keys'!$B$30))</f>
        <v>3.5132513407150141E-3</v>
      </c>
      <c r="J8659">
        <f>IF('Peaker Keys'!$B$31=1,H8659,I8659)</f>
        <v>0</v>
      </c>
    </row>
    <row r="8660" spans="1:10" x14ac:dyDescent="0.25">
      <c r="A8660">
        <v>8654</v>
      </c>
      <c r="B8660">
        <v>0</v>
      </c>
      <c r="C8660">
        <v>419.4</v>
      </c>
      <c r="D8660">
        <f>MOD(A8660-1+'Peaker Keys'!$B$7,'Peaker Keys'!$B$5)</f>
        <v>8677</v>
      </c>
      <c r="E8660">
        <f>INT(D8660/'Peaker Keys'!$B$6)+1</f>
        <v>362</v>
      </c>
      <c r="F8660">
        <f>MOD(D8660,'Peaker Keys'!$B$6)</f>
        <v>13</v>
      </c>
      <c r="G8660" t="str">
        <f>VLOOKUP(E8660,Clustering!$A$6:$B$370,2,FALSE)</f>
        <v>Winter Peak</v>
      </c>
      <c r="H8660">
        <f>IF('Peaker Keys'!$B$29&gt;0,MAX(0,MIN('Peaker Keys'!$B$10,B8660/'Peaker Keys'!$B$29)),0)</f>
        <v>0</v>
      </c>
      <c r="I8660">
        <f>MAX(0,MIN('Peaker Keys'!$B$10,C8660/'Peaker Keys'!$B$30))</f>
        <v>3.5132513407150141E-3</v>
      </c>
      <c r="J8660">
        <f>IF('Peaker Keys'!$B$31=1,H8660,I8660)</f>
        <v>0</v>
      </c>
    </row>
    <row r="8661" spans="1:10" x14ac:dyDescent="0.25">
      <c r="A8661">
        <v>8655</v>
      </c>
      <c r="B8661">
        <v>0</v>
      </c>
      <c r="C8661">
        <v>573.29999999999995</v>
      </c>
      <c r="D8661">
        <f>MOD(A8661-1+'Peaker Keys'!$B$7,'Peaker Keys'!$B$5)</f>
        <v>8678</v>
      </c>
      <c r="E8661">
        <f>INT(D8661/'Peaker Keys'!$B$6)+1</f>
        <v>362</v>
      </c>
      <c r="F8661">
        <f>MOD(D8661,'Peaker Keys'!$B$6)</f>
        <v>14</v>
      </c>
      <c r="G8661" t="str">
        <f>VLOOKUP(E8661,Clustering!$A$6:$B$370,2,FALSE)</f>
        <v>Winter Peak</v>
      </c>
      <c r="H8661">
        <f>IF('Peaker Keys'!$B$29&gt;0,MAX(0,MIN('Peaker Keys'!$B$10,B8661/'Peaker Keys'!$B$29)),0)</f>
        <v>0</v>
      </c>
      <c r="I8661">
        <f>MAX(0,MIN('Peaker Keys'!$B$10,C8661/'Peaker Keys'!$B$30))</f>
        <v>4.8024487211061461E-3</v>
      </c>
      <c r="J8661">
        <f>IF('Peaker Keys'!$B$31=1,H8661,I8661)</f>
        <v>0</v>
      </c>
    </row>
    <row r="8662" spans="1:10" x14ac:dyDescent="0.25">
      <c r="A8662">
        <v>8656</v>
      </c>
      <c r="B8662">
        <v>0</v>
      </c>
      <c r="C8662">
        <v>573.29999999999995</v>
      </c>
      <c r="D8662">
        <f>MOD(A8662-1+'Peaker Keys'!$B$7,'Peaker Keys'!$B$5)</f>
        <v>8679</v>
      </c>
      <c r="E8662">
        <f>INT(D8662/'Peaker Keys'!$B$6)+1</f>
        <v>362</v>
      </c>
      <c r="F8662">
        <f>MOD(D8662,'Peaker Keys'!$B$6)</f>
        <v>15</v>
      </c>
      <c r="G8662" t="str">
        <f>VLOOKUP(E8662,Clustering!$A$6:$B$370,2,FALSE)</f>
        <v>Winter Peak</v>
      </c>
      <c r="H8662">
        <f>IF('Peaker Keys'!$B$29&gt;0,MAX(0,MIN('Peaker Keys'!$B$10,B8662/'Peaker Keys'!$B$29)),0)</f>
        <v>0</v>
      </c>
      <c r="I8662">
        <f>MAX(0,MIN('Peaker Keys'!$B$10,C8662/'Peaker Keys'!$B$30))</f>
        <v>4.8024487211061461E-3</v>
      </c>
      <c r="J8662">
        <f>IF('Peaker Keys'!$B$31=1,H8662,I8662)</f>
        <v>0</v>
      </c>
    </row>
    <row r="8663" spans="1:10" x14ac:dyDescent="0.25">
      <c r="A8663">
        <v>8657</v>
      </c>
      <c r="B8663">
        <v>0</v>
      </c>
      <c r="C8663">
        <v>584.70000000000005</v>
      </c>
      <c r="D8663">
        <f>MOD(A8663-1+'Peaker Keys'!$B$7,'Peaker Keys'!$B$5)</f>
        <v>8680</v>
      </c>
      <c r="E8663">
        <f>INT(D8663/'Peaker Keys'!$B$6)+1</f>
        <v>362</v>
      </c>
      <c r="F8663">
        <f>MOD(D8663,'Peaker Keys'!$B$6)</f>
        <v>16</v>
      </c>
      <c r="G8663" t="str">
        <f>VLOOKUP(E8663,Clustering!$A$6:$B$370,2,FALSE)</f>
        <v>Winter Peak</v>
      </c>
      <c r="H8663">
        <f>IF('Peaker Keys'!$B$29&gt;0,MAX(0,MIN('Peaker Keys'!$B$10,B8663/'Peaker Keys'!$B$29)),0)</f>
        <v>0</v>
      </c>
      <c r="I8663">
        <f>MAX(0,MIN('Peaker Keys'!$B$10,C8663/'Peaker Keys'!$B$30))</f>
        <v>4.8979448233573419E-3</v>
      </c>
      <c r="J8663">
        <f>IF('Peaker Keys'!$B$31=1,H8663,I8663)</f>
        <v>0</v>
      </c>
    </row>
    <row r="8664" spans="1:10" x14ac:dyDescent="0.25">
      <c r="A8664">
        <v>8658</v>
      </c>
      <c r="B8664">
        <v>0</v>
      </c>
      <c r="C8664">
        <v>1833.3</v>
      </c>
      <c r="D8664">
        <f>MOD(A8664-1+'Peaker Keys'!$B$7,'Peaker Keys'!$B$5)</f>
        <v>8681</v>
      </c>
      <c r="E8664">
        <f>INT(D8664/'Peaker Keys'!$B$6)+1</f>
        <v>362</v>
      </c>
      <c r="F8664">
        <f>MOD(D8664,'Peaker Keys'!$B$6)</f>
        <v>17</v>
      </c>
      <c r="G8664" t="str">
        <f>VLOOKUP(E8664,Clustering!$A$6:$B$370,2,FALSE)</f>
        <v>Winter Peak</v>
      </c>
      <c r="H8664">
        <f>IF('Peaker Keys'!$B$29&gt;0,MAX(0,MIN('Peaker Keys'!$B$10,B8664/'Peaker Keys'!$B$29)),0)</f>
        <v>0</v>
      </c>
      <c r="I8664">
        <f>MAX(0,MIN('Peaker Keys'!$B$10,C8664/'Peaker Keys'!$B$30))</f>
        <v>1.5357281075185587E-2</v>
      </c>
      <c r="J8664">
        <f>IF('Peaker Keys'!$B$31=1,H8664,I8664)</f>
        <v>0</v>
      </c>
    </row>
    <row r="8665" spans="1:10" x14ac:dyDescent="0.25">
      <c r="A8665">
        <v>8659</v>
      </c>
      <c r="B8665">
        <v>0</v>
      </c>
      <c r="C8665">
        <v>6150</v>
      </c>
      <c r="D8665">
        <f>MOD(A8665-1+'Peaker Keys'!$B$7,'Peaker Keys'!$B$5)</f>
        <v>8682</v>
      </c>
      <c r="E8665">
        <f>INT(D8665/'Peaker Keys'!$B$6)+1</f>
        <v>362</v>
      </c>
      <c r="F8665">
        <f>MOD(D8665,'Peaker Keys'!$B$6)</f>
        <v>18</v>
      </c>
      <c r="G8665" t="str">
        <f>VLOOKUP(E8665,Clustering!$A$6:$B$370,2,FALSE)</f>
        <v>Winter Peak</v>
      </c>
      <c r="H8665">
        <f>IF('Peaker Keys'!$B$29&gt;0,MAX(0,MIN('Peaker Keys'!$B$10,B8665/'Peaker Keys'!$B$29)),0)</f>
        <v>0</v>
      </c>
      <c r="I8665">
        <f>MAX(0,MIN('Peaker Keys'!$B$10,C8665/'Peaker Keys'!$B$30))</f>
        <v>5.1517634109197276E-2</v>
      </c>
      <c r="J8665">
        <f>IF('Peaker Keys'!$B$31=1,H8665,I8665)</f>
        <v>0</v>
      </c>
    </row>
    <row r="8666" spans="1:10" x14ac:dyDescent="0.25">
      <c r="A8666">
        <v>8660</v>
      </c>
      <c r="B8666">
        <v>0</v>
      </c>
      <c r="C8666">
        <v>3980.4</v>
      </c>
      <c r="D8666">
        <f>MOD(A8666-1+'Peaker Keys'!$B$7,'Peaker Keys'!$B$5)</f>
        <v>8683</v>
      </c>
      <c r="E8666">
        <f>INT(D8666/'Peaker Keys'!$B$6)+1</f>
        <v>362</v>
      </c>
      <c r="F8666">
        <f>MOD(D8666,'Peaker Keys'!$B$6)</f>
        <v>19</v>
      </c>
      <c r="G8666" t="str">
        <f>VLOOKUP(E8666,Clustering!$A$6:$B$370,2,FALSE)</f>
        <v>Winter Peak</v>
      </c>
      <c r="H8666">
        <f>IF('Peaker Keys'!$B$29&gt;0,MAX(0,MIN('Peaker Keys'!$B$10,B8666/'Peaker Keys'!$B$29)),0)</f>
        <v>0</v>
      </c>
      <c r="I8666">
        <f>MAX(0,MIN('Peaker Keys'!$B$10,C8666/'Peaker Keys'!$B$30))</f>
        <v>3.3343218017601442E-2</v>
      </c>
      <c r="J8666">
        <f>IF('Peaker Keys'!$B$31=1,H8666,I8666)</f>
        <v>0</v>
      </c>
    </row>
    <row r="8667" spans="1:10" x14ac:dyDescent="0.25">
      <c r="A8667">
        <v>8661</v>
      </c>
      <c r="B8667">
        <v>0</v>
      </c>
      <c r="C8667">
        <v>2674.1</v>
      </c>
      <c r="D8667">
        <f>MOD(A8667-1+'Peaker Keys'!$B$7,'Peaker Keys'!$B$5)</f>
        <v>8684</v>
      </c>
      <c r="E8667">
        <f>INT(D8667/'Peaker Keys'!$B$6)+1</f>
        <v>362</v>
      </c>
      <c r="F8667">
        <f>MOD(D8667,'Peaker Keys'!$B$6)</f>
        <v>20</v>
      </c>
      <c r="G8667" t="str">
        <f>VLOOKUP(E8667,Clustering!$A$6:$B$370,2,FALSE)</f>
        <v>Winter Peak</v>
      </c>
      <c r="H8667">
        <f>IF('Peaker Keys'!$B$29&gt;0,MAX(0,MIN('Peaker Keys'!$B$10,B8667/'Peaker Keys'!$B$29)),0)</f>
        <v>0</v>
      </c>
      <c r="I8667">
        <f>MAX(0,MIN('Peaker Keys'!$B$10,C8667/'Peaker Keys'!$B$30))</f>
        <v>2.2400537458764948E-2</v>
      </c>
      <c r="J8667">
        <f>IF('Peaker Keys'!$B$31=1,H8667,I8667)</f>
        <v>0</v>
      </c>
    </row>
    <row r="8668" spans="1:10" x14ac:dyDescent="0.25">
      <c r="A8668">
        <v>8662</v>
      </c>
      <c r="B8668">
        <v>0</v>
      </c>
      <c r="C8668">
        <v>1155.8</v>
      </c>
      <c r="D8668">
        <f>MOD(A8668-1+'Peaker Keys'!$B$7,'Peaker Keys'!$B$5)</f>
        <v>8685</v>
      </c>
      <c r="E8668">
        <f>INT(D8668/'Peaker Keys'!$B$6)+1</f>
        <v>362</v>
      </c>
      <c r="F8668">
        <f>MOD(D8668,'Peaker Keys'!$B$6)</f>
        <v>21</v>
      </c>
      <c r="G8668" t="str">
        <f>VLOOKUP(E8668,Clustering!$A$6:$B$370,2,FALSE)</f>
        <v>Winter Peak</v>
      </c>
      <c r="H8668">
        <f>IF('Peaker Keys'!$B$29&gt;0,MAX(0,MIN('Peaker Keys'!$B$10,B8668/'Peaker Keys'!$B$29)),0)</f>
        <v>0</v>
      </c>
      <c r="I8668">
        <f>MAX(0,MIN('Peaker Keys'!$B$10,C8668/'Peaker Keys'!$B$30))</f>
        <v>9.6819644720992221E-3</v>
      </c>
      <c r="J8668">
        <f>IF('Peaker Keys'!$B$31=1,H8668,I8668)</f>
        <v>0</v>
      </c>
    </row>
    <row r="8669" spans="1:10" x14ac:dyDescent="0.25">
      <c r="A8669">
        <v>8663</v>
      </c>
      <c r="B8669">
        <v>0</v>
      </c>
      <c r="C8669">
        <v>544.20000000000005</v>
      </c>
      <c r="D8669">
        <f>MOD(A8669-1+'Peaker Keys'!$B$7,'Peaker Keys'!$B$5)</f>
        <v>8686</v>
      </c>
      <c r="E8669">
        <f>INT(D8669/'Peaker Keys'!$B$6)+1</f>
        <v>362</v>
      </c>
      <c r="F8669">
        <f>MOD(D8669,'Peaker Keys'!$B$6)</f>
        <v>22</v>
      </c>
      <c r="G8669" t="str">
        <f>VLOOKUP(E8669,Clustering!$A$6:$B$370,2,FALSE)</f>
        <v>Winter Peak</v>
      </c>
      <c r="H8669">
        <f>IF('Peaker Keys'!$B$29&gt;0,MAX(0,MIN('Peaker Keys'!$B$10,B8669/'Peaker Keys'!$B$29)),0)</f>
        <v>0</v>
      </c>
      <c r="I8669">
        <f>MAX(0,MIN('Peaker Keys'!$B$10,C8669/'Peaker Keys'!$B$30))</f>
        <v>4.5586823548333594E-3</v>
      </c>
      <c r="J8669">
        <f>IF('Peaker Keys'!$B$31=1,H8669,I8669)</f>
        <v>0</v>
      </c>
    </row>
    <row r="8670" spans="1:10" x14ac:dyDescent="0.25">
      <c r="A8670">
        <v>8664</v>
      </c>
      <c r="B8670">
        <v>0</v>
      </c>
      <c r="C8670">
        <v>544.20000000000005</v>
      </c>
      <c r="D8670">
        <f>MOD(A8670-1+'Peaker Keys'!$B$7,'Peaker Keys'!$B$5)</f>
        <v>8687</v>
      </c>
      <c r="E8670">
        <f>INT(D8670/'Peaker Keys'!$B$6)+1</f>
        <v>362</v>
      </c>
      <c r="F8670">
        <f>MOD(D8670,'Peaker Keys'!$B$6)</f>
        <v>23</v>
      </c>
      <c r="G8670" t="str">
        <f>VLOOKUP(E8670,Clustering!$A$6:$B$370,2,FALSE)</f>
        <v>Winter Peak</v>
      </c>
      <c r="H8670">
        <f>IF('Peaker Keys'!$B$29&gt;0,MAX(0,MIN('Peaker Keys'!$B$10,B8670/'Peaker Keys'!$B$29)),0)</f>
        <v>0</v>
      </c>
      <c r="I8670">
        <f>MAX(0,MIN('Peaker Keys'!$B$10,C8670/'Peaker Keys'!$B$30))</f>
        <v>4.5586823548333594E-3</v>
      </c>
      <c r="J8670">
        <f>IF('Peaker Keys'!$B$31=1,H8670,I8670)</f>
        <v>0</v>
      </c>
    </row>
    <row r="8671" spans="1:10" x14ac:dyDescent="0.25">
      <c r="A8671">
        <v>8665</v>
      </c>
      <c r="B8671">
        <v>0</v>
      </c>
      <c r="C8671">
        <v>518</v>
      </c>
      <c r="D8671">
        <f>MOD(A8671-1+'Peaker Keys'!$B$7,'Peaker Keys'!$B$5)</f>
        <v>8688</v>
      </c>
      <c r="E8671">
        <f>INT(D8671/'Peaker Keys'!$B$6)+1</f>
        <v>363</v>
      </c>
      <c r="F8671">
        <f>MOD(D8671,'Peaker Keys'!$B$6)</f>
        <v>0</v>
      </c>
      <c r="G8671" t="str">
        <f>VLOOKUP(E8671,Clustering!$A$6:$B$370,2,FALSE)</f>
        <v>Winter Peak</v>
      </c>
      <c r="H8671">
        <f>IF('Peaker Keys'!$B$29&gt;0,MAX(0,MIN('Peaker Keys'!$B$10,B8671/'Peaker Keys'!$B$29)),0)</f>
        <v>0</v>
      </c>
      <c r="I8671">
        <f>MAX(0,MIN('Peaker Keys'!$B$10,C8671/'Peaker Keys'!$B$30))</f>
        <v>4.339208856677104E-3</v>
      </c>
      <c r="J8671">
        <f>IF('Peaker Keys'!$B$31=1,H8671,I8671)</f>
        <v>0</v>
      </c>
    </row>
    <row r="8672" spans="1:10" x14ac:dyDescent="0.25">
      <c r="A8672">
        <v>8666</v>
      </c>
      <c r="B8672">
        <v>0</v>
      </c>
      <c r="C8672">
        <v>480.5</v>
      </c>
      <c r="D8672">
        <f>MOD(A8672-1+'Peaker Keys'!$B$7,'Peaker Keys'!$B$5)</f>
        <v>8689</v>
      </c>
      <c r="E8672">
        <f>INT(D8672/'Peaker Keys'!$B$6)+1</f>
        <v>363</v>
      </c>
      <c r="F8672">
        <f>MOD(D8672,'Peaker Keys'!$B$6)</f>
        <v>1</v>
      </c>
      <c r="G8672" t="str">
        <f>VLOOKUP(E8672,Clustering!$A$6:$B$370,2,FALSE)</f>
        <v>Winter Peak</v>
      </c>
      <c r="H8672">
        <f>IF('Peaker Keys'!$B$29&gt;0,MAX(0,MIN('Peaker Keys'!$B$10,B8672/'Peaker Keys'!$B$29)),0)</f>
        <v>0</v>
      </c>
      <c r="I8672">
        <f>MAX(0,MIN('Peaker Keys'!$B$10,C8672/'Peaker Keys'!$B$30))</f>
        <v>4.0250769413771202E-3</v>
      </c>
      <c r="J8672">
        <f>IF('Peaker Keys'!$B$31=1,H8672,I8672)</f>
        <v>0</v>
      </c>
    </row>
    <row r="8673" spans="1:10" x14ac:dyDescent="0.25">
      <c r="A8673">
        <v>8667</v>
      </c>
      <c r="B8673">
        <v>0</v>
      </c>
      <c r="C8673">
        <v>480.5</v>
      </c>
      <c r="D8673">
        <f>MOD(A8673-1+'Peaker Keys'!$B$7,'Peaker Keys'!$B$5)</f>
        <v>8690</v>
      </c>
      <c r="E8673">
        <f>INT(D8673/'Peaker Keys'!$B$6)+1</f>
        <v>363</v>
      </c>
      <c r="F8673">
        <f>MOD(D8673,'Peaker Keys'!$B$6)</f>
        <v>2</v>
      </c>
      <c r="G8673" t="str">
        <f>VLOOKUP(E8673,Clustering!$A$6:$B$370,2,FALSE)</f>
        <v>Winter Peak</v>
      </c>
      <c r="H8673">
        <f>IF('Peaker Keys'!$B$29&gt;0,MAX(0,MIN('Peaker Keys'!$B$10,B8673/'Peaker Keys'!$B$29)),0)</f>
        <v>0</v>
      </c>
      <c r="I8673">
        <f>MAX(0,MIN('Peaker Keys'!$B$10,C8673/'Peaker Keys'!$B$30))</f>
        <v>4.0250769413771202E-3</v>
      </c>
      <c r="J8673">
        <f>IF('Peaker Keys'!$B$31=1,H8673,I8673)</f>
        <v>0</v>
      </c>
    </row>
    <row r="8674" spans="1:10" x14ac:dyDescent="0.25">
      <c r="A8674">
        <v>8668</v>
      </c>
      <c r="B8674">
        <v>0</v>
      </c>
      <c r="C8674">
        <v>480.5</v>
      </c>
      <c r="D8674">
        <f>MOD(A8674-1+'Peaker Keys'!$B$7,'Peaker Keys'!$B$5)</f>
        <v>8691</v>
      </c>
      <c r="E8674">
        <f>INT(D8674/'Peaker Keys'!$B$6)+1</f>
        <v>363</v>
      </c>
      <c r="F8674">
        <f>MOD(D8674,'Peaker Keys'!$B$6)</f>
        <v>3</v>
      </c>
      <c r="G8674" t="str">
        <f>VLOOKUP(E8674,Clustering!$A$6:$B$370,2,FALSE)</f>
        <v>Winter Peak</v>
      </c>
      <c r="H8674">
        <f>IF('Peaker Keys'!$B$29&gt;0,MAX(0,MIN('Peaker Keys'!$B$10,B8674/'Peaker Keys'!$B$29)),0)</f>
        <v>0</v>
      </c>
      <c r="I8674">
        <f>MAX(0,MIN('Peaker Keys'!$B$10,C8674/'Peaker Keys'!$B$30))</f>
        <v>4.0250769413771202E-3</v>
      </c>
      <c r="J8674">
        <f>IF('Peaker Keys'!$B$31=1,H8674,I8674)</f>
        <v>0</v>
      </c>
    </row>
    <row r="8675" spans="1:10" x14ac:dyDescent="0.25">
      <c r="A8675">
        <v>8669</v>
      </c>
      <c r="B8675">
        <v>0</v>
      </c>
      <c r="C8675">
        <v>480.5</v>
      </c>
      <c r="D8675">
        <f>MOD(A8675-1+'Peaker Keys'!$B$7,'Peaker Keys'!$B$5)</f>
        <v>8692</v>
      </c>
      <c r="E8675">
        <f>INT(D8675/'Peaker Keys'!$B$6)+1</f>
        <v>363</v>
      </c>
      <c r="F8675">
        <f>MOD(D8675,'Peaker Keys'!$B$6)</f>
        <v>4</v>
      </c>
      <c r="G8675" t="str">
        <f>VLOOKUP(E8675,Clustering!$A$6:$B$370,2,FALSE)</f>
        <v>Winter Peak</v>
      </c>
      <c r="H8675">
        <f>IF('Peaker Keys'!$B$29&gt;0,MAX(0,MIN('Peaker Keys'!$B$10,B8675/'Peaker Keys'!$B$29)),0)</f>
        <v>0</v>
      </c>
      <c r="I8675">
        <f>MAX(0,MIN('Peaker Keys'!$B$10,C8675/'Peaker Keys'!$B$30))</f>
        <v>4.0250769413771202E-3</v>
      </c>
      <c r="J8675">
        <f>IF('Peaker Keys'!$B$31=1,H8675,I8675)</f>
        <v>0</v>
      </c>
    </row>
    <row r="8676" spans="1:10" x14ac:dyDescent="0.25">
      <c r="A8676">
        <v>8670</v>
      </c>
      <c r="B8676">
        <v>0</v>
      </c>
      <c r="C8676">
        <v>480.5</v>
      </c>
      <c r="D8676">
        <f>MOD(A8676-1+'Peaker Keys'!$B$7,'Peaker Keys'!$B$5)</f>
        <v>8693</v>
      </c>
      <c r="E8676">
        <f>INT(D8676/'Peaker Keys'!$B$6)+1</f>
        <v>363</v>
      </c>
      <c r="F8676">
        <f>MOD(D8676,'Peaker Keys'!$B$6)</f>
        <v>5</v>
      </c>
      <c r="G8676" t="str">
        <f>VLOOKUP(E8676,Clustering!$A$6:$B$370,2,FALSE)</f>
        <v>Winter Peak</v>
      </c>
      <c r="H8676">
        <f>IF('Peaker Keys'!$B$29&gt;0,MAX(0,MIN('Peaker Keys'!$B$10,B8676/'Peaker Keys'!$B$29)),0)</f>
        <v>0</v>
      </c>
      <c r="I8676">
        <f>MAX(0,MIN('Peaker Keys'!$B$10,C8676/'Peaker Keys'!$B$30))</f>
        <v>4.0250769413771202E-3</v>
      </c>
      <c r="J8676">
        <f>IF('Peaker Keys'!$B$31=1,H8676,I8676)</f>
        <v>0</v>
      </c>
    </row>
    <row r="8677" spans="1:10" x14ac:dyDescent="0.25">
      <c r="A8677">
        <v>8671</v>
      </c>
      <c r="B8677">
        <v>0</v>
      </c>
      <c r="C8677">
        <v>480.5</v>
      </c>
      <c r="D8677">
        <f>MOD(A8677-1+'Peaker Keys'!$B$7,'Peaker Keys'!$B$5)</f>
        <v>8694</v>
      </c>
      <c r="E8677">
        <f>INT(D8677/'Peaker Keys'!$B$6)+1</f>
        <v>363</v>
      </c>
      <c r="F8677">
        <f>MOD(D8677,'Peaker Keys'!$B$6)</f>
        <v>6</v>
      </c>
      <c r="G8677" t="str">
        <f>VLOOKUP(E8677,Clustering!$A$6:$B$370,2,FALSE)</f>
        <v>Winter Peak</v>
      </c>
      <c r="H8677">
        <f>IF('Peaker Keys'!$B$29&gt;0,MAX(0,MIN('Peaker Keys'!$B$10,B8677/'Peaker Keys'!$B$29)),0)</f>
        <v>0</v>
      </c>
      <c r="I8677">
        <f>MAX(0,MIN('Peaker Keys'!$B$10,C8677/'Peaker Keys'!$B$30))</f>
        <v>4.0250769413771202E-3</v>
      </c>
      <c r="J8677">
        <f>IF('Peaker Keys'!$B$31=1,H8677,I8677)</f>
        <v>0</v>
      </c>
    </row>
    <row r="8678" spans="1:10" x14ac:dyDescent="0.25">
      <c r="A8678">
        <v>8672</v>
      </c>
      <c r="B8678">
        <v>0</v>
      </c>
      <c r="C8678">
        <v>480.5</v>
      </c>
      <c r="D8678">
        <f>MOD(A8678-1+'Peaker Keys'!$B$7,'Peaker Keys'!$B$5)</f>
        <v>8695</v>
      </c>
      <c r="E8678">
        <f>INT(D8678/'Peaker Keys'!$B$6)+1</f>
        <v>363</v>
      </c>
      <c r="F8678">
        <f>MOD(D8678,'Peaker Keys'!$B$6)</f>
        <v>7</v>
      </c>
      <c r="G8678" t="str">
        <f>VLOOKUP(E8678,Clustering!$A$6:$B$370,2,FALSE)</f>
        <v>Winter Peak</v>
      </c>
      <c r="H8678">
        <f>IF('Peaker Keys'!$B$29&gt;0,MAX(0,MIN('Peaker Keys'!$B$10,B8678/'Peaker Keys'!$B$29)),0)</f>
        <v>0</v>
      </c>
      <c r="I8678">
        <f>MAX(0,MIN('Peaker Keys'!$B$10,C8678/'Peaker Keys'!$B$30))</f>
        <v>4.0250769413771202E-3</v>
      </c>
      <c r="J8678">
        <f>IF('Peaker Keys'!$B$31=1,H8678,I8678)</f>
        <v>0</v>
      </c>
    </row>
    <row r="8679" spans="1:10" x14ac:dyDescent="0.25">
      <c r="A8679">
        <v>8673</v>
      </c>
      <c r="B8679">
        <v>0</v>
      </c>
      <c r="C8679">
        <v>480.5</v>
      </c>
      <c r="D8679">
        <f>MOD(A8679-1+'Peaker Keys'!$B$7,'Peaker Keys'!$B$5)</f>
        <v>8696</v>
      </c>
      <c r="E8679">
        <f>INT(D8679/'Peaker Keys'!$B$6)+1</f>
        <v>363</v>
      </c>
      <c r="F8679">
        <f>MOD(D8679,'Peaker Keys'!$B$6)</f>
        <v>8</v>
      </c>
      <c r="G8679" t="str">
        <f>VLOOKUP(E8679,Clustering!$A$6:$B$370,2,FALSE)</f>
        <v>Winter Peak</v>
      </c>
      <c r="H8679">
        <f>IF('Peaker Keys'!$B$29&gt;0,MAX(0,MIN('Peaker Keys'!$B$10,B8679/'Peaker Keys'!$B$29)),0)</f>
        <v>0</v>
      </c>
      <c r="I8679">
        <f>MAX(0,MIN('Peaker Keys'!$B$10,C8679/'Peaker Keys'!$B$30))</f>
        <v>4.0250769413771202E-3</v>
      </c>
      <c r="J8679">
        <f>IF('Peaker Keys'!$B$31=1,H8679,I8679)</f>
        <v>0</v>
      </c>
    </row>
    <row r="8680" spans="1:10" x14ac:dyDescent="0.25">
      <c r="A8680">
        <v>8674</v>
      </c>
      <c r="B8680">
        <v>0</v>
      </c>
      <c r="C8680">
        <v>480.5</v>
      </c>
      <c r="D8680">
        <f>MOD(A8680-1+'Peaker Keys'!$B$7,'Peaker Keys'!$B$5)</f>
        <v>8697</v>
      </c>
      <c r="E8680">
        <f>INT(D8680/'Peaker Keys'!$B$6)+1</f>
        <v>363</v>
      </c>
      <c r="F8680">
        <f>MOD(D8680,'Peaker Keys'!$B$6)</f>
        <v>9</v>
      </c>
      <c r="G8680" t="str">
        <f>VLOOKUP(E8680,Clustering!$A$6:$B$370,2,FALSE)</f>
        <v>Winter Peak</v>
      </c>
      <c r="H8680">
        <f>IF('Peaker Keys'!$B$29&gt;0,MAX(0,MIN('Peaker Keys'!$B$10,B8680/'Peaker Keys'!$B$29)),0)</f>
        <v>0</v>
      </c>
      <c r="I8680">
        <f>MAX(0,MIN('Peaker Keys'!$B$10,C8680/'Peaker Keys'!$B$30))</f>
        <v>4.0250769413771202E-3</v>
      </c>
      <c r="J8680">
        <f>IF('Peaker Keys'!$B$31=1,H8680,I8680)</f>
        <v>0</v>
      </c>
    </row>
    <row r="8681" spans="1:10" x14ac:dyDescent="0.25">
      <c r="A8681">
        <v>8675</v>
      </c>
      <c r="B8681">
        <v>0</v>
      </c>
      <c r="C8681">
        <v>480.5</v>
      </c>
      <c r="D8681">
        <f>MOD(A8681-1+'Peaker Keys'!$B$7,'Peaker Keys'!$B$5)</f>
        <v>8698</v>
      </c>
      <c r="E8681">
        <f>INT(D8681/'Peaker Keys'!$B$6)+1</f>
        <v>363</v>
      </c>
      <c r="F8681">
        <f>MOD(D8681,'Peaker Keys'!$B$6)</f>
        <v>10</v>
      </c>
      <c r="G8681" t="str">
        <f>VLOOKUP(E8681,Clustering!$A$6:$B$370,2,FALSE)</f>
        <v>Winter Peak</v>
      </c>
      <c r="H8681">
        <f>IF('Peaker Keys'!$B$29&gt;0,MAX(0,MIN('Peaker Keys'!$B$10,B8681/'Peaker Keys'!$B$29)),0)</f>
        <v>0</v>
      </c>
      <c r="I8681">
        <f>MAX(0,MIN('Peaker Keys'!$B$10,C8681/'Peaker Keys'!$B$30))</f>
        <v>4.0250769413771202E-3</v>
      </c>
      <c r="J8681">
        <f>IF('Peaker Keys'!$B$31=1,H8681,I8681)</f>
        <v>0</v>
      </c>
    </row>
    <row r="8682" spans="1:10" x14ac:dyDescent="0.25">
      <c r="A8682">
        <v>8676</v>
      </c>
      <c r="B8682">
        <v>0</v>
      </c>
      <c r="C8682">
        <v>544.20000000000005</v>
      </c>
      <c r="D8682">
        <f>MOD(A8682-1+'Peaker Keys'!$B$7,'Peaker Keys'!$B$5)</f>
        <v>8699</v>
      </c>
      <c r="E8682">
        <f>INT(D8682/'Peaker Keys'!$B$6)+1</f>
        <v>363</v>
      </c>
      <c r="F8682">
        <f>MOD(D8682,'Peaker Keys'!$B$6)</f>
        <v>11</v>
      </c>
      <c r="G8682" t="str">
        <f>VLOOKUP(E8682,Clustering!$A$6:$B$370,2,FALSE)</f>
        <v>Winter Peak</v>
      </c>
      <c r="H8682">
        <f>IF('Peaker Keys'!$B$29&gt;0,MAX(0,MIN('Peaker Keys'!$B$10,B8682/'Peaker Keys'!$B$29)),0)</f>
        <v>0</v>
      </c>
      <c r="I8682">
        <f>MAX(0,MIN('Peaker Keys'!$B$10,C8682/'Peaker Keys'!$B$30))</f>
        <v>4.5586823548333594E-3</v>
      </c>
      <c r="J8682">
        <f>IF('Peaker Keys'!$B$31=1,H8682,I8682)</f>
        <v>0</v>
      </c>
    </row>
    <row r="8683" spans="1:10" x14ac:dyDescent="0.25">
      <c r="A8683">
        <v>8677</v>
      </c>
      <c r="B8683">
        <v>0</v>
      </c>
      <c r="C8683">
        <v>544.20000000000005</v>
      </c>
      <c r="D8683">
        <f>MOD(A8683-1+'Peaker Keys'!$B$7,'Peaker Keys'!$B$5)</f>
        <v>8700</v>
      </c>
      <c r="E8683">
        <f>INT(D8683/'Peaker Keys'!$B$6)+1</f>
        <v>363</v>
      </c>
      <c r="F8683">
        <f>MOD(D8683,'Peaker Keys'!$B$6)</f>
        <v>12</v>
      </c>
      <c r="G8683" t="str">
        <f>VLOOKUP(E8683,Clustering!$A$6:$B$370,2,FALSE)</f>
        <v>Winter Peak</v>
      </c>
      <c r="H8683">
        <f>IF('Peaker Keys'!$B$29&gt;0,MAX(0,MIN('Peaker Keys'!$B$10,B8683/'Peaker Keys'!$B$29)),0)</f>
        <v>0</v>
      </c>
      <c r="I8683">
        <f>MAX(0,MIN('Peaker Keys'!$B$10,C8683/'Peaker Keys'!$B$30))</f>
        <v>4.5586823548333594E-3</v>
      </c>
      <c r="J8683">
        <f>IF('Peaker Keys'!$B$31=1,H8683,I8683)</f>
        <v>0</v>
      </c>
    </row>
    <row r="8684" spans="1:10" x14ac:dyDescent="0.25">
      <c r="A8684">
        <v>8678</v>
      </c>
      <c r="B8684">
        <v>0</v>
      </c>
      <c r="C8684">
        <v>509.3</v>
      </c>
      <c r="D8684">
        <f>MOD(A8684-1+'Peaker Keys'!$B$7,'Peaker Keys'!$B$5)</f>
        <v>8701</v>
      </c>
      <c r="E8684">
        <f>INT(D8684/'Peaker Keys'!$B$6)+1</f>
        <v>363</v>
      </c>
      <c r="F8684">
        <f>MOD(D8684,'Peaker Keys'!$B$6)</f>
        <v>13</v>
      </c>
      <c r="G8684" t="str">
        <f>VLOOKUP(E8684,Clustering!$A$6:$B$370,2,FALSE)</f>
        <v>Winter Peak</v>
      </c>
      <c r="H8684">
        <f>IF('Peaker Keys'!$B$29&gt;0,MAX(0,MIN('Peaker Keys'!$B$10,B8684/'Peaker Keys'!$B$29)),0)</f>
        <v>0</v>
      </c>
      <c r="I8684">
        <f>MAX(0,MIN('Peaker Keys'!$B$10,C8684/'Peaker Keys'!$B$30))</f>
        <v>4.2663302523275083E-3</v>
      </c>
      <c r="J8684">
        <f>IF('Peaker Keys'!$B$31=1,H8684,I8684)</f>
        <v>0</v>
      </c>
    </row>
    <row r="8685" spans="1:10" x14ac:dyDescent="0.25">
      <c r="A8685">
        <v>8679</v>
      </c>
      <c r="B8685">
        <v>0</v>
      </c>
      <c r="C8685">
        <v>485.3</v>
      </c>
      <c r="D8685">
        <f>MOD(A8685-1+'Peaker Keys'!$B$7,'Peaker Keys'!$B$5)</f>
        <v>8702</v>
      </c>
      <c r="E8685">
        <f>INT(D8685/'Peaker Keys'!$B$6)+1</f>
        <v>363</v>
      </c>
      <c r="F8685">
        <f>MOD(D8685,'Peaker Keys'!$B$6)</f>
        <v>14</v>
      </c>
      <c r="G8685" t="str">
        <f>VLOOKUP(E8685,Clustering!$A$6:$B$370,2,FALSE)</f>
        <v>Winter Peak</v>
      </c>
      <c r="H8685">
        <f>IF('Peaker Keys'!$B$29&gt;0,MAX(0,MIN('Peaker Keys'!$B$10,B8685/'Peaker Keys'!$B$29)),0)</f>
        <v>0</v>
      </c>
      <c r="I8685">
        <f>MAX(0,MIN('Peaker Keys'!$B$10,C8685/'Peaker Keys'!$B$30))</f>
        <v>4.0652858265355189E-3</v>
      </c>
      <c r="J8685">
        <f>IF('Peaker Keys'!$B$31=1,H8685,I8685)</f>
        <v>0</v>
      </c>
    </row>
    <row r="8686" spans="1:10" x14ac:dyDescent="0.25">
      <c r="A8686">
        <v>8680</v>
      </c>
      <c r="B8686">
        <v>0</v>
      </c>
      <c r="C8686">
        <v>544.20000000000005</v>
      </c>
      <c r="D8686">
        <f>MOD(A8686-1+'Peaker Keys'!$B$7,'Peaker Keys'!$B$5)</f>
        <v>8703</v>
      </c>
      <c r="E8686">
        <f>INT(D8686/'Peaker Keys'!$B$6)+1</f>
        <v>363</v>
      </c>
      <c r="F8686">
        <f>MOD(D8686,'Peaker Keys'!$B$6)</f>
        <v>15</v>
      </c>
      <c r="G8686" t="str">
        <f>VLOOKUP(E8686,Clustering!$A$6:$B$370,2,FALSE)</f>
        <v>Winter Peak</v>
      </c>
      <c r="H8686">
        <f>IF('Peaker Keys'!$B$29&gt;0,MAX(0,MIN('Peaker Keys'!$B$10,B8686/'Peaker Keys'!$B$29)),0)</f>
        <v>0</v>
      </c>
      <c r="I8686">
        <f>MAX(0,MIN('Peaker Keys'!$B$10,C8686/'Peaker Keys'!$B$30))</f>
        <v>4.5586823548333594E-3</v>
      </c>
      <c r="J8686">
        <f>IF('Peaker Keys'!$B$31=1,H8686,I8686)</f>
        <v>0</v>
      </c>
    </row>
    <row r="8687" spans="1:10" x14ac:dyDescent="0.25">
      <c r="A8687">
        <v>8681</v>
      </c>
      <c r="B8687">
        <v>0</v>
      </c>
      <c r="C8687">
        <v>544.20000000000005</v>
      </c>
      <c r="D8687">
        <f>MOD(A8687-1+'Peaker Keys'!$B$7,'Peaker Keys'!$B$5)</f>
        <v>8704</v>
      </c>
      <c r="E8687">
        <f>INT(D8687/'Peaker Keys'!$B$6)+1</f>
        <v>363</v>
      </c>
      <c r="F8687">
        <f>MOD(D8687,'Peaker Keys'!$B$6)</f>
        <v>16</v>
      </c>
      <c r="G8687" t="str">
        <f>VLOOKUP(E8687,Clustering!$A$6:$B$370,2,FALSE)</f>
        <v>Winter Peak</v>
      </c>
      <c r="H8687">
        <f>IF('Peaker Keys'!$B$29&gt;0,MAX(0,MIN('Peaker Keys'!$B$10,B8687/'Peaker Keys'!$B$29)),0)</f>
        <v>0</v>
      </c>
      <c r="I8687">
        <f>MAX(0,MIN('Peaker Keys'!$B$10,C8687/'Peaker Keys'!$B$30))</f>
        <v>4.5586823548333594E-3</v>
      </c>
      <c r="J8687">
        <f>IF('Peaker Keys'!$B$31=1,H8687,I8687)</f>
        <v>0</v>
      </c>
    </row>
    <row r="8688" spans="1:10" x14ac:dyDescent="0.25">
      <c r="A8688">
        <v>8682</v>
      </c>
      <c r="B8688">
        <v>0</v>
      </c>
      <c r="C8688">
        <v>1743.1</v>
      </c>
      <c r="D8688">
        <f>MOD(A8688-1+'Peaker Keys'!$B$7,'Peaker Keys'!$B$5)</f>
        <v>8705</v>
      </c>
      <c r="E8688">
        <f>INT(D8688/'Peaker Keys'!$B$6)+1</f>
        <v>363</v>
      </c>
      <c r="F8688">
        <f>MOD(D8688,'Peaker Keys'!$B$6)</f>
        <v>17</v>
      </c>
      <c r="G8688" t="str">
        <f>VLOOKUP(E8688,Clustering!$A$6:$B$370,2,FALSE)</f>
        <v>Winter Peak</v>
      </c>
      <c r="H8688">
        <f>IF('Peaker Keys'!$B$29&gt;0,MAX(0,MIN('Peaker Keys'!$B$10,B8688/'Peaker Keys'!$B$29)),0)</f>
        <v>0</v>
      </c>
      <c r="I8688">
        <f>MAX(0,MIN('Peaker Keys'!$B$10,C8688/'Peaker Keys'!$B$30))</f>
        <v>1.4601689108250694E-2</v>
      </c>
      <c r="J8688">
        <f>IF('Peaker Keys'!$B$31=1,H8688,I8688)</f>
        <v>0</v>
      </c>
    </row>
    <row r="8689" spans="1:10" x14ac:dyDescent="0.25">
      <c r="A8689">
        <v>8683</v>
      </c>
      <c r="B8689">
        <v>0</v>
      </c>
      <c r="C8689">
        <v>6397.5</v>
      </c>
      <c r="D8689">
        <f>MOD(A8689-1+'Peaker Keys'!$B$7,'Peaker Keys'!$B$5)</f>
        <v>8706</v>
      </c>
      <c r="E8689">
        <f>INT(D8689/'Peaker Keys'!$B$6)+1</f>
        <v>363</v>
      </c>
      <c r="F8689">
        <f>MOD(D8689,'Peaker Keys'!$B$6)</f>
        <v>18</v>
      </c>
      <c r="G8689" t="str">
        <f>VLOOKUP(E8689,Clustering!$A$6:$B$370,2,FALSE)</f>
        <v>Winter Peak</v>
      </c>
      <c r="H8689">
        <f>IF('Peaker Keys'!$B$29&gt;0,MAX(0,MIN('Peaker Keys'!$B$10,B8689/'Peaker Keys'!$B$29)),0)</f>
        <v>0</v>
      </c>
      <c r="I8689">
        <f>MAX(0,MIN('Peaker Keys'!$B$10,C8689/'Peaker Keys'!$B$30))</f>
        <v>5.3590904750177165E-2</v>
      </c>
      <c r="J8689">
        <f>IF('Peaker Keys'!$B$31=1,H8689,I8689)</f>
        <v>0</v>
      </c>
    </row>
    <row r="8690" spans="1:10" x14ac:dyDescent="0.25">
      <c r="A8690">
        <v>8684</v>
      </c>
      <c r="B8690">
        <v>0</v>
      </c>
      <c r="C8690">
        <v>5302</v>
      </c>
      <c r="D8690">
        <f>MOD(A8690-1+'Peaker Keys'!$B$7,'Peaker Keys'!$B$5)</f>
        <v>8707</v>
      </c>
      <c r="E8690">
        <f>INT(D8690/'Peaker Keys'!$B$6)+1</f>
        <v>363</v>
      </c>
      <c r="F8690">
        <f>MOD(D8690,'Peaker Keys'!$B$6)</f>
        <v>19</v>
      </c>
      <c r="G8690" t="str">
        <f>VLOOKUP(E8690,Clustering!$A$6:$B$370,2,FALSE)</f>
        <v>Winter Peak</v>
      </c>
      <c r="H8690">
        <f>IF('Peaker Keys'!$B$29&gt;0,MAX(0,MIN('Peaker Keys'!$B$10,B8690/'Peaker Keys'!$B$29)),0)</f>
        <v>0</v>
      </c>
      <c r="I8690">
        <f>MAX(0,MIN('Peaker Keys'!$B$10,C8690/'Peaker Keys'!$B$30))</f>
        <v>4.4414064397880322E-2</v>
      </c>
      <c r="J8690">
        <f>IF('Peaker Keys'!$B$31=1,H8690,I8690)</f>
        <v>0</v>
      </c>
    </row>
    <row r="8691" spans="1:10" x14ac:dyDescent="0.25">
      <c r="A8691">
        <v>8685</v>
      </c>
      <c r="B8691">
        <v>0</v>
      </c>
      <c r="C8691">
        <v>2888.6</v>
      </c>
      <c r="D8691">
        <f>MOD(A8691-1+'Peaker Keys'!$B$7,'Peaker Keys'!$B$5)</f>
        <v>8708</v>
      </c>
      <c r="E8691">
        <f>INT(D8691/'Peaker Keys'!$B$6)+1</f>
        <v>363</v>
      </c>
      <c r="F8691">
        <f>MOD(D8691,'Peaker Keys'!$B$6)</f>
        <v>20</v>
      </c>
      <c r="G8691" t="str">
        <f>VLOOKUP(E8691,Clustering!$A$6:$B$370,2,FALSE)</f>
        <v>Winter Peak</v>
      </c>
      <c r="H8691">
        <f>IF('Peaker Keys'!$B$29&gt;0,MAX(0,MIN('Peaker Keys'!$B$10,B8691/'Peaker Keys'!$B$29)),0)</f>
        <v>0</v>
      </c>
      <c r="I8691">
        <f>MAX(0,MIN('Peaker Keys'!$B$10,C8691/'Peaker Keys'!$B$30))</f>
        <v>2.4197372014280853E-2</v>
      </c>
      <c r="J8691">
        <f>IF('Peaker Keys'!$B$31=1,H8691,I8691)</f>
        <v>0</v>
      </c>
    </row>
    <row r="8692" spans="1:10" x14ac:dyDescent="0.25">
      <c r="A8692">
        <v>8686</v>
      </c>
      <c r="B8692">
        <v>0</v>
      </c>
      <c r="C8692">
        <v>1234.0999999999999</v>
      </c>
      <c r="D8692">
        <f>MOD(A8692-1+'Peaker Keys'!$B$7,'Peaker Keys'!$B$5)</f>
        <v>8709</v>
      </c>
      <c r="E8692">
        <f>INT(D8692/'Peaker Keys'!$B$6)+1</f>
        <v>363</v>
      </c>
      <c r="F8692">
        <f>MOD(D8692,'Peaker Keys'!$B$6)</f>
        <v>21</v>
      </c>
      <c r="G8692" t="str">
        <f>VLOOKUP(E8692,Clustering!$A$6:$B$370,2,FALSE)</f>
        <v>Winter Peak</v>
      </c>
      <c r="H8692">
        <f>IF('Peaker Keys'!$B$29&gt;0,MAX(0,MIN('Peaker Keys'!$B$10,B8692/'Peaker Keys'!$B$29)),0)</f>
        <v>0</v>
      </c>
      <c r="I8692">
        <f>MAX(0,MIN('Peaker Keys'!$B$10,C8692/'Peaker Keys'!$B$30))</f>
        <v>1.0337871911245586E-2</v>
      </c>
      <c r="J8692">
        <f>IF('Peaker Keys'!$B$31=1,H8692,I8692)</f>
        <v>0</v>
      </c>
    </row>
    <row r="8693" spans="1:10" x14ac:dyDescent="0.25">
      <c r="A8693">
        <v>8687</v>
      </c>
      <c r="B8693">
        <v>0</v>
      </c>
      <c r="C8693">
        <v>420.3</v>
      </c>
      <c r="D8693">
        <f>MOD(A8693-1+'Peaker Keys'!$B$7,'Peaker Keys'!$B$5)</f>
        <v>8710</v>
      </c>
      <c r="E8693">
        <f>INT(D8693/'Peaker Keys'!$B$6)+1</f>
        <v>363</v>
      </c>
      <c r="F8693">
        <f>MOD(D8693,'Peaker Keys'!$B$6)</f>
        <v>22</v>
      </c>
      <c r="G8693" t="str">
        <f>VLOOKUP(E8693,Clustering!$A$6:$B$370,2,FALSE)</f>
        <v>Winter Peak</v>
      </c>
      <c r="H8693">
        <f>IF('Peaker Keys'!$B$29&gt;0,MAX(0,MIN('Peaker Keys'!$B$10,B8693/'Peaker Keys'!$B$29)),0)</f>
        <v>0</v>
      </c>
      <c r="I8693">
        <f>MAX(0,MIN('Peaker Keys'!$B$10,C8693/'Peaker Keys'!$B$30))</f>
        <v>3.5207905066822142E-3</v>
      </c>
      <c r="J8693">
        <f>IF('Peaker Keys'!$B$31=1,H8693,I8693)</f>
        <v>0</v>
      </c>
    </row>
    <row r="8694" spans="1:10" x14ac:dyDescent="0.25">
      <c r="A8694">
        <v>8688</v>
      </c>
      <c r="B8694">
        <v>0</v>
      </c>
      <c r="C8694">
        <v>420.3</v>
      </c>
      <c r="D8694">
        <f>MOD(A8694-1+'Peaker Keys'!$B$7,'Peaker Keys'!$B$5)</f>
        <v>8711</v>
      </c>
      <c r="E8694">
        <f>INT(D8694/'Peaker Keys'!$B$6)+1</f>
        <v>363</v>
      </c>
      <c r="F8694">
        <f>MOD(D8694,'Peaker Keys'!$B$6)</f>
        <v>23</v>
      </c>
      <c r="G8694" t="str">
        <f>VLOOKUP(E8694,Clustering!$A$6:$B$370,2,FALSE)</f>
        <v>Winter Peak</v>
      </c>
      <c r="H8694">
        <f>IF('Peaker Keys'!$B$29&gt;0,MAX(0,MIN('Peaker Keys'!$B$10,B8694/'Peaker Keys'!$B$29)),0)</f>
        <v>0</v>
      </c>
      <c r="I8694">
        <f>MAX(0,MIN('Peaker Keys'!$B$10,C8694/'Peaker Keys'!$B$30))</f>
        <v>3.5207905066822142E-3</v>
      </c>
      <c r="J8694">
        <f>IF('Peaker Keys'!$B$31=1,H8694,I8694)</f>
        <v>0</v>
      </c>
    </row>
    <row r="8695" spans="1:10" x14ac:dyDescent="0.25">
      <c r="A8695">
        <v>8689</v>
      </c>
      <c r="B8695">
        <v>0</v>
      </c>
      <c r="C8695">
        <v>420.3</v>
      </c>
      <c r="D8695">
        <f>MOD(A8695-1+'Peaker Keys'!$B$7,'Peaker Keys'!$B$5)</f>
        <v>8712</v>
      </c>
      <c r="E8695">
        <f>INT(D8695/'Peaker Keys'!$B$6)+1</f>
        <v>364</v>
      </c>
      <c r="F8695">
        <f>MOD(D8695,'Peaker Keys'!$B$6)</f>
        <v>0</v>
      </c>
      <c r="G8695" t="str">
        <f>VLOOKUP(E8695,Clustering!$A$6:$B$370,2,FALSE)</f>
        <v>Winter Peak</v>
      </c>
      <c r="H8695">
        <f>IF('Peaker Keys'!$B$29&gt;0,MAX(0,MIN('Peaker Keys'!$B$10,B8695/'Peaker Keys'!$B$29)),0)</f>
        <v>0</v>
      </c>
      <c r="I8695">
        <f>MAX(0,MIN('Peaker Keys'!$B$10,C8695/'Peaker Keys'!$B$30))</f>
        <v>3.5207905066822142E-3</v>
      </c>
      <c r="J8695">
        <f>IF('Peaker Keys'!$B$31=1,H8695,I8695)</f>
        <v>0</v>
      </c>
    </row>
    <row r="8696" spans="1:10" x14ac:dyDescent="0.25">
      <c r="A8696">
        <v>8690</v>
      </c>
      <c r="B8696">
        <v>0</v>
      </c>
      <c r="C8696">
        <v>356.7</v>
      </c>
      <c r="D8696">
        <f>MOD(A8696-1+'Peaker Keys'!$B$7,'Peaker Keys'!$B$5)</f>
        <v>8713</v>
      </c>
      <c r="E8696">
        <f>INT(D8696/'Peaker Keys'!$B$6)+1</f>
        <v>364</v>
      </c>
      <c r="F8696">
        <f>MOD(D8696,'Peaker Keys'!$B$6)</f>
        <v>1</v>
      </c>
      <c r="G8696" t="str">
        <f>VLOOKUP(E8696,Clustering!$A$6:$B$370,2,FALSE)</f>
        <v>Winter Peak</v>
      </c>
      <c r="H8696">
        <f>IF('Peaker Keys'!$B$29&gt;0,MAX(0,MIN('Peaker Keys'!$B$10,B8696/'Peaker Keys'!$B$29)),0)</f>
        <v>0</v>
      </c>
      <c r="I8696">
        <f>MAX(0,MIN('Peaker Keys'!$B$10,C8696/'Peaker Keys'!$B$30))</f>
        <v>2.9880227783334419E-3</v>
      </c>
      <c r="J8696">
        <f>IF('Peaker Keys'!$B$31=1,H8696,I8696)</f>
        <v>0</v>
      </c>
    </row>
    <row r="8697" spans="1:10" x14ac:dyDescent="0.25">
      <c r="A8697">
        <v>8691</v>
      </c>
      <c r="B8697">
        <v>0</v>
      </c>
      <c r="C8697">
        <v>356.7</v>
      </c>
      <c r="D8697">
        <f>MOD(A8697-1+'Peaker Keys'!$B$7,'Peaker Keys'!$B$5)</f>
        <v>8714</v>
      </c>
      <c r="E8697">
        <f>INT(D8697/'Peaker Keys'!$B$6)+1</f>
        <v>364</v>
      </c>
      <c r="F8697">
        <f>MOD(D8697,'Peaker Keys'!$B$6)</f>
        <v>2</v>
      </c>
      <c r="G8697" t="str">
        <f>VLOOKUP(E8697,Clustering!$A$6:$B$370,2,FALSE)</f>
        <v>Winter Peak</v>
      </c>
      <c r="H8697">
        <f>IF('Peaker Keys'!$B$29&gt;0,MAX(0,MIN('Peaker Keys'!$B$10,B8697/'Peaker Keys'!$B$29)),0)</f>
        <v>0</v>
      </c>
      <c r="I8697">
        <f>MAX(0,MIN('Peaker Keys'!$B$10,C8697/'Peaker Keys'!$B$30))</f>
        <v>2.9880227783334419E-3</v>
      </c>
      <c r="J8697">
        <f>IF('Peaker Keys'!$B$31=1,H8697,I8697)</f>
        <v>0</v>
      </c>
    </row>
    <row r="8698" spans="1:10" x14ac:dyDescent="0.25">
      <c r="A8698">
        <v>8692</v>
      </c>
      <c r="B8698">
        <v>0</v>
      </c>
      <c r="C8698">
        <v>356.7</v>
      </c>
      <c r="D8698">
        <f>MOD(A8698-1+'Peaker Keys'!$B$7,'Peaker Keys'!$B$5)</f>
        <v>8715</v>
      </c>
      <c r="E8698">
        <f>INT(D8698/'Peaker Keys'!$B$6)+1</f>
        <v>364</v>
      </c>
      <c r="F8698">
        <f>MOD(D8698,'Peaker Keys'!$B$6)</f>
        <v>3</v>
      </c>
      <c r="G8698" t="str">
        <f>VLOOKUP(E8698,Clustering!$A$6:$B$370,2,FALSE)</f>
        <v>Winter Peak</v>
      </c>
      <c r="H8698">
        <f>IF('Peaker Keys'!$B$29&gt;0,MAX(0,MIN('Peaker Keys'!$B$10,B8698/'Peaker Keys'!$B$29)),0)</f>
        <v>0</v>
      </c>
      <c r="I8698">
        <f>MAX(0,MIN('Peaker Keys'!$B$10,C8698/'Peaker Keys'!$B$30))</f>
        <v>2.9880227783334419E-3</v>
      </c>
      <c r="J8698">
        <f>IF('Peaker Keys'!$B$31=1,H8698,I8698)</f>
        <v>0</v>
      </c>
    </row>
    <row r="8699" spans="1:10" x14ac:dyDescent="0.25">
      <c r="A8699">
        <v>8693</v>
      </c>
      <c r="B8699">
        <v>0</v>
      </c>
      <c r="C8699">
        <v>356.7</v>
      </c>
      <c r="D8699">
        <f>MOD(A8699-1+'Peaker Keys'!$B$7,'Peaker Keys'!$B$5)</f>
        <v>8716</v>
      </c>
      <c r="E8699">
        <f>INT(D8699/'Peaker Keys'!$B$6)+1</f>
        <v>364</v>
      </c>
      <c r="F8699">
        <f>MOD(D8699,'Peaker Keys'!$B$6)</f>
        <v>4</v>
      </c>
      <c r="G8699" t="str">
        <f>VLOOKUP(E8699,Clustering!$A$6:$B$370,2,FALSE)</f>
        <v>Winter Peak</v>
      </c>
      <c r="H8699">
        <f>IF('Peaker Keys'!$B$29&gt;0,MAX(0,MIN('Peaker Keys'!$B$10,B8699/'Peaker Keys'!$B$29)),0)</f>
        <v>0</v>
      </c>
      <c r="I8699">
        <f>MAX(0,MIN('Peaker Keys'!$B$10,C8699/'Peaker Keys'!$B$30))</f>
        <v>2.9880227783334419E-3</v>
      </c>
      <c r="J8699">
        <f>IF('Peaker Keys'!$B$31=1,H8699,I8699)</f>
        <v>0</v>
      </c>
    </row>
    <row r="8700" spans="1:10" x14ac:dyDescent="0.25">
      <c r="A8700">
        <v>8694</v>
      </c>
      <c r="B8700">
        <v>0</v>
      </c>
      <c r="C8700">
        <v>356.7</v>
      </c>
      <c r="D8700">
        <f>MOD(A8700-1+'Peaker Keys'!$B$7,'Peaker Keys'!$B$5)</f>
        <v>8717</v>
      </c>
      <c r="E8700">
        <f>INT(D8700/'Peaker Keys'!$B$6)+1</f>
        <v>364</v>
      </c>
      <c r="F8700">
        <f>MOD(D8700,'Peaker Keys'!$B$6)</f>
        <v>5</v>
      </c>
      <c r="G8700" t="str">
        <f>VLOOKUP(E8700,Clustering!$A$6:$B$370,2,FALSE)</f>
        <v>Winter Peak</v>
      </c>
      <c r="H8700">
        <f>IF('Peaker Keys'!$B$29&gt;0,MAX(0,MIN('Peaker Keys'!$B$10,B8700/'Peaker Keys'!$B$29)),0)</f>
        <v>0</v>
      </c>
      <c r="I8700">
        <f>MAX(0,MIN('Peaker Keys'!$B$10,C8700/'Peaker Keys'!$B$30))</f>
        <v>2.9880227783334419E-3</v>
      </c>
      <c r="J8700">
        <f>IF('Peaker Keys'!$B$31=1,H8700,I8700)</f>
        <v>0</v>
      </c>
    </row>
    <row r="8701" spans="1:10" x14ac:dyDescent="0.25">
      <c r="A8701">
        <v>8695</v>
      </c>
      <c r="B8701">
        <v>0</v>
      </c>
      <c r="C8701">
        <v>356.7</v>
      </c>
      <c r="D8701">
        <f>MOD(A8701-1+'Peaker Keys'!$B$7,'Peaker Keys'!$B$5)</f>
        <v>8718</v>
      </c>
      <c r="E8701">
        <f>INT(D8701/'Peaker Keys'!$B$6)+1</f>
        <v>364</v>
      </c>
      <c r="F8701">
        <f>MOD(D8701,'Peaker Keys'!$B$6)</f>
        <v>6</v>
      </c>
      <c r="G8701" t="str">
        <f>VLOOKUP(E8701,Clustering!$A$6:$B$370,2,FALSE)</f>
        <v>Winter Peak</v>
      </c>
      <c r="H8701">
        <f>IF('Peaker Keys'!$B$29&gt;0,MAX(0,MIN('Peaker Keys'!$B$10,B8701/'Peaker Keys'!$B$29)),0)</f>
        <v>0</v>
      </c>
      <c r="I8701">
        <f>MAX(0,MIN('Peaker Keys'!$B$10,C8701/'Peaker Keys'!$B$30))</f>
        <v>2.9880227783334419E-3</v>
      </c>
      <c r="J8701">
        <f>IF('Peaker Keys'!$B$31=1,H8701,I8701)</f>
        <v>0</v>
      </c>
    </row>
    <row r="8702" spans="1:10" x14ac:dyDescent="0.25">
      <c r="A8702">
        <v>8696</v>
      </c>
      <c r="B8702">
        <v>0</v>
      </c>
      <c r="C8702">
        <v>356.7</v>
      </c>
      <c r="D8702">
        <f>MOD(A8702-1+'Peaker Keys'!$B$7,'Peaker Keys'!$B$5)</f>
        <v>8719</v>
      </c>
      <c r="E8702">
        <f>INT(D8702/'Peaker Keys'!$B$6)+1</f>
        <v>364</v>
      </c>
      <c r="F8702">
        <f>MOD(D8702,'Peaker Keys'!$B$6)</f>
        <v>7</v>
      </c>
      <c r="G8702" t="str">
        <f>VLOOKUP(E8702,Clustering!$A$6:$B$370,2,FALSE)</f>
        <v>Winter Peak</v>
      </c>
      <c r="H8702">
        <f>IF('Peaker Keys'!$B$29&gt;0,MAX(0,MIN('Peaker Keys'!$B$10,B8702/'Peaker Keys'!$B$29)),0)</f>
        <v>0</v>
      </c>
      <c r="I8702">
        <f>MAX(0,MIN('Peaker Keys'!$B$10,C8702/'Peaker Keys'!$B$30))</f>
        <v>2.9880227783334419E-3</v>
      </c>
      <c r="J8702">
        <f>IF('Peaker Keys'!$B$31=1,H8702,I8702)</f>
        <v>0</v>
      </c>
    </row>
    <row r="8703" spans="1:10" x14ac:dyDescent="0.25">
      <c r="A8703">
        <v>8697</v>
      </c>
      <c r="B8703">
        <v>0</v>
      </c>
      <c r="C8703">
        <v>356.7</v>
      </c>
      <c r="D8703">
        <f>MOD(A8703-1+'Peaker Keys'!$B$7,'Peaker Keys'!$B$5)</f>
        <v>8720</v>
      </c>
      <c r="E8703">
        <f>INT(D8703/'Peaker Keys'!$B$6)+1</f>
        <v>364</v>
      </c>
      <c r="F8703">
        <f>MOD(D8703,'Peaker Keys'!$B$6)</f>
        <v>8</v>
      </c>
      <c r="G8703" t="str">
        <f>VLOOKUP(E8703,Clustering!$A$6:$B$370,2,FALSE)</f>
        <v>Winter Peak</v>
      </c>
      <c r="H8703">
        <f>IF('Peaker Keys'!$B$29&gt;0,MAX(0,MIN('Peaker Keys'!$B$10,B8703/'Peaker Keys'!$B$29)),0)</f>
        <v>0</v>
      </c>
      <c r="I8703">
        <f>MAX(0,MIN('Peaker Keys'!$B$10,C8703/'Peaker Keys'!$B$30))</f>
        <v>2.9880227783334419E-3</v>
      </c>
      <c r="J8703">
        <f>IF('Peaker Keys'!$B$31=1,H8703,I8703)</f>
        <v>0</v>
      </c>
    </row>
    <row r="8704" spans="1:10" x14ac:dyDescent="0.25">
      <c r="A8704">
        <v>8698</v>
      </c>
      <c r="B8704">
        <v>0</v>
      </c>
      <c r="C8704">
        <v>356.7</v>
      </c>
      <c r="D8704">
        <f>MOD(A8704-1+'Peaker Keys'!$B$7,'Peaker Keys'!$B$5)</f>
        <v>8721</v>
      </c>
      <c r="E8704">
        <f>INT(D8704/'Peaker Keys'!$B$6)+1</f>
        <v>364</v>
      </c>
      <c r="F8704">
        <f>MOD(D8704,'Peaker Keys'!$B$6)</f>
        <v>9</v>
      </c>
      <c r="G8704" t="str">
        <f>VLOOKUP(E8704,Clustering!$A$6:$B$370,2,FALSE)</f>
        <v>Winter Peak</v>
      </c>
      <c r="H8704">
        <f>IF('Peaker Keys'!$B$29&gt;0,MAX(0,MIN('Peaker Keys'!$B$10,B8704/'Peaker Keys'!$B$29)),0)</f>
        <v>0</v>
      </c>
      <c r="I8704">
        <f>MAX(0,MIN('Peaker Keys'!$B$10,C8704/'Peaker Keys'!$B$30))</f>
        <v>2.9880227783334419E-3</v>
      </c>
      <c r="J8704">
        <f>IF('Peaker Keys'!$B$31=1,H8704,I8704)</f>
        <v>0</v>
      </c>
    </row>
    <row r="8705" spans="1:10" x14ac:dyDescent="0.25">
      <c r="A8705">
        <v>8699</v>
      </c>
      <c r="B8705">
        <v>0</v>
      </c>
      <c r="C8705">
        <v>356.7</v>
      </c>
      <c r="D8705">
        <f>MOD(A8705-1+'Peaker Keys'!$B$7,'Peaker Keys'!$B$5)</f>
        <v>8722</v>
      </c>
      <c r="E8705">
        <f>INT(D8705/'Peaker Keys'!$B$6)+1</f>
        <v>364</v>
      </c>
      <c r="F8705">
        <f>MOD(D8705,'Peaker Keys'!$B$6)</f>
        <v>10</v>
      </c>
      <c r="G8705" t="str">
        <f>VLOOKUP(E8705,Clustering!$A$6:$B$370,2,FALSE)</f>
        <v>Winter Peak</v>
      </c>
      <c r="H8705">
        <f>IF('Peaker Keys'!$B$29&gt;0,MAX(0,MIN('Peaker Keys'!$B$10,B8705/'Peaker Keys'!$B$29)),0)</f>
        <v>0</v>
      </c>
      <c r="I8705">
        <f>MAX(0,MIN('Peaker Keys'!$B$10,C8705/'Peaker Keys'!$B$30))</f>
        <v>2.9880227783334419E-3</v>
      </c>
      <c r="J8705">
        <f>IF('Peaker Keys'!$B$31=1,H8705,I8705)</f>
        <v>0</v>
      </c>
    </row>
    <row r="8706" spans="1:10" x14ac:dyDescent="0.25">
      <c r="A8706">
        <v>8700</v>
      </c>
      <c r="B8706">
        <v>0</v>
      </c>
      <c r="C8706">
        <v>356.7</v>
      </c>
      <c r="D8706">
        <f>MOD(A8706-1+'Peaker Keys'!$B$7,'Peaker Keys'!$B$5)</f>
        <v>8723</v>
      </c>
      <c r="E8706">
        <f>INT(D8706/'Peaker Keys'!$B$6)+1</f>
        <v>364</v>
      </c>
      <c r="F8706">
        <f>MOD(D8706,'Peaker Keys'!$B$6)</f>
        <v>11</v>
      </c>
      <c r="G8706" t="str">
        <f>VLOOKUP(E8706,Clustering!$A$6:$B$370,2,FALSE)</f>
        <v>Winter Peak</v>
      </c>
      <c r="H8706">
        <f>IF('Peaker Keys'!$B$29&gt;0,MAX(0,MIN('Peaker Keys'!$B$10,B8706/'Peaker Keys'!$B$29)),0)</f>
        <v>0</v>
      </c>
      <c r="I8706">
        <f>MAX(0,MIN('Peaker Keys'!$B$10,C8706/'Peaker Keys'!$B$30))</f>
        <v>2.9880227783334419E-3</v>
      </c>
      <c r="J8706">
        <f>IF('Peaker Keys'!$B$31=1,H8706,I8706)</f>
        <v>0</v>
      </c>
    </row>
    <row r="8707" spans="1:10" x14ac:dyDescent="0.25">
      <c r="A8707">
        <v>8701</v>
      </c>
      <c r="B8707">
        <v>0</v>
      </c>
      <c r="C8707">
        <v>356.7</v>
      </c>
      <c r="D8707">
        <f>MOD(A8707-1+'Peaker Keys'!$B$7,'Peaker Keys'!$B$5)</f>
        <v>8724</v>
      </c>
      <c r="E8707">
        <f>INT(D8707/'Peaker Keys'!$B$6)+1</f>
        <v>364</v>
      </c>
      <c r="F8707">
        <f>MOD(D8707,'Peaker Keys'!$B$6)</f>
        <v>12</v>
      </c>
      <c r="G8707" t="str">
        <f>VLOOKUP(E8707,Clustering!$A$6:$B$370,2,FALSE)</f>
        <v>Winter Peak</v>
      </c>
      <c r="H8707">
        <f>IF('Peaker Keys'!$B$29&gt;0,MAX(0,MIN('Peaker Keys'!$B$10,B8707/'Peaker Keys'!$B$29)),0)</f>
        <v>0</v>
      </c>
      <c r="I8707">
        <f>MAX(0,MIN('Peaker Keys'!$B$10,C8707/'Peaker Keys'!$B$30))</f>
        <v>2.9880227783334419E-3</v>
      </c>
      <c r="J8707">
        <f>IF('Peaker Keys'!$B$31=1,H8707,I8707)</f>
        <v>0</v>
      </c>
    </row>
    <row r="8708" spans="1:10" x14ac:dyDescent="0.25">
      <c r="A8708">
        <v>8702</v>
      </c>
      <c r="B8708">
        <v>0</v>
      </c>
      <c r="C8708">
        <v>356.7</v>
      </c>
      <c r="D8708">
        <f>MOD(A8708-1+'Peaker Keys'!$B$7,'Peaker Keys'!$B$5)</f>
        <v>8725</v>
      </c>
      <c r="E8708">
        <f>INT(D8708/'Peaker Keys'!$B$6)+1</f>
        <v>364</v>
      </c>
      <c r="F8708">
        <f>MOD(D8708,'Peaker Keys'!$B$6)</f>
        <v>13</v>
      </c>
      <c r="G8708" t="str">
        <f>VLOOKUP(E8708,Clustering!$A$6:$B$370,2,FALSE)</f>
        <v>Winter Peak</v>
      </c>
      <c r="H8708">
        <f>IF('Peaker Keys'!$B$29&gt;0,MAX(0,MIN('Peaker Keys'!$B$10,B8708/'Peaker Keys'!$B$29)),0)</f>
        <v>0</v>
      </c>
      <c r="I8708">
        <f>MAX(0,MIN('Peaker Keys'!$B$10,C8708/'Peaker Keys'!$B$30))</f>
        <v>2.9880227783334419E-3</v>
      </c>
      <c r="J8708">
        <f>IF('Peaker Keys'!$B$31=1,H8708,I8708)</f>
        <v>0</v>
      </c>
    </row>
    <row r="8709" spans="1:10" x14ac:dyDescent="0.25">
      <c r="A8709">
        <v>8703</v>
      </c>
      <c r="B8709">
        <v>0</v>
      </c>
      <c r="C8709">
        <v>356.7</v>
      </c>
      <c r="D8709">
        <f>MOD(A8709-1+'Peaker Keys'!$B$7,'Peaker Keys'!$B$5)</f>
        <v>8726</v>
      </c>
      <c r="E8709">
        <f>INT(D8709/'Peaker Keys'!$B$6)+1</f>
        <v>364</v>
      </c>
      <c r="F8709">
        <f>MOD(D8709,'Peaker Keys'!$B$6)</f>
        <v>14</v>
      </c>
      <c r="G8709" t="str">
        <f>VLOOKUP(E8709,Clustering!$A$6:$B$370,2,FALSE)</f>
        <v>Winter Peak</v>
      </c>
      <c r="H8709">
        <f>IF('Peaker Keys'!$B$29&gt;0,MAX(0,MIN('Peaker Keys'!$B$10,B8709/'Peaker Keys'!$B$29)),0)</f>
        <v>0</v>
      </c>
      <c r="I8709">
        <f>MAX(0,MIN('Peaker Keys'!$B$10,C8709/'Peaker Keys'!$B$30))</f>
        <v>2.9880227783334419E-3</v>
      </c>
      <c r="J8709">
        <f>IF('Peaker Keys'!$B$31=1,H8709,I8709)</f>
        <v>0</v>
      </c>
    </row>
    <row r="8710" spans="1:10" x14ac:dyDescent="0.25">
      <c r="A8710">
        <v>8704</v>
      </c>
      <c r="B8710">
        <v>0</v>
      </c>
      <c r="C8710">
        <v>420.3</v>
      </c>
      <c r="D8710">
        <f>MOD(A8710-1+'Peaker Keys'!$B$7,'Peaker Keys'!$B$5)</f>
        <v>8727</v>
      </c>
      <c r="E8710">
        <f>INT(D8710/'Peaker Keys'!$B$6)+1</f>
        <v>364</v>
      </c>
      <c r="F8710">
        <f>MOD(D8710,'Peaker Keys'!$B$6)</f>
        <v>15</v>
      </c>
      <c r="G8710" t="str">
        <f>VLOOKUP(E8710,Clustering!$A$6:$B$370,2,FALSE)</f>
        <v>Winter Peak</v>
      </c>
      <c r="H8710">
        <f>IF('Peaker Keys'!$B$29&gt;0,MAX(0,MIN('Peaker Keys'!$B$10,B8710/'Peaker Keys'!$B$29)),0)</f>
        <v>0</v>
      </c>
      <c r="I8710">
        <f>MAX(0,MIN('Peaker Keys'!$B$10,C8710/'Peaker Keys'!$B$30))</f>
        <v>3.5207905066822142E-3</v>
      </c>
      <c r="J8710">
        <f>IF('Peaker Keys'!$B$31=1,H8710,I8710)</f>
        <v>0</v>
      </c>
    </row>
    <row r="8711" spans="1:10" x14ac:dyDescent="0.25">
      <c r="A8711">
        <v>8705</v>
      </c>
      <c r="B8711">
        <v>0</v>
      </c>
      <c r="C8711">
        <v>573.29999999999995</v>
      </c>
      <c r="D8711">
        <f>MOD(A8711-1+'Peaker Keys'!$B$7,'Peaker Keys'!$B$5)</f>
        <v>8728</v>
      </c>
      <c r="E8711">
        <f>INT(D8711/'Peaker Keys'!$B$6)+1</f>
        <v>364</v>
      </c>
      <c r="F8711">
        <f>MOD(D8711,'Peaker Keys'!$B$6)</f>
        <v>16</v>
      </c>
      <c r="G8711" t="str">
        <f>VLOOKUP(E8711,Clustering!$A$6:$B$370,2,FALSE)</f>
        <v>Winter Peak</v>
      </c>
      <c r="H8711">
        <f>IF('Peaker Keys'!$B$29&gt;0,MAX(0,MIN('Peaker Keys'!$B$10,B8711/'Peaker Keys'!$B$29)),0)</f>
        <v>0</v>
      </c>
      <c r="I8711">
        <f>MAX(0,MIN('Peaker Keys'!$B$10,C8711/'Peaker Keys'!$B$30))</f>
        <v>4.8024487211061461E-3</v>
      </c>
      <c r="J8711">
        <f>IF('Peaker Keys'!$B$31=1,H8711,I8711)</f>
        <v>0</v>
      </c>
    </row>
    <row r="8712" spans="1:10" x14ac:dyDescent="0.25">
      <c r="A8712">
        <v>8706</v>
      </c>
      <c r="B8712">
        <v>0</v>
      </c>
      <c r="C8712">
        <v>1600.8</v>
      </c>
      <c r="D8712">
        <f>MOD(A8712-1+'Peaker Keys'!$B$7,'Peaker Keys'!$B$5)</f>
        <v>8729</v>
      </c>
      <c r="E8712">
        <f>INT(D8712/'Peaker Keys'!$B$6)+1</f>
        <v>364</v>
      </c>
      <c r="F8712">
        <f>MOD(D8712,'Peaker Keys'!$B$6)</f>
        <v>17</v>
      </c>
      <c r="G8712" t="str">
        <f>VLOOKUP(E8712,Clustering!$A$6:$B$370,2,FALSE)</f>
        <v>Winter Peak</v>
      </c>
      <c r="H8712">
        <f>IF('Peaker Keys'!$B$29&gt;0,MAX(0,MIN('Peaker Keys'!$B$10,B8712/'Peaker Keys'!$B$29)),0)</f>
        <v>0</v>
      </c>
      <c r="I8712">
        <f>MAX(0,MIN('Peaker Keys'!$B$10,C8712/'Peaker Keys'!$B$30))</f>
        <v>1.3409663200325691E-2</v>
      </c>
      <c r="J8712">
        <f>IF('Peaker Keys'!$B$31=1,H8712,I8712)</f>
        <v>0</v>
      </c>
    </row>
    <row r="8713" spans="1:10" x14ac:dyDescent="0.25">
      <c r="A8713">
        <v>8707</v>
      </c>
      <c r="B8713">
        <v>0</v>
      </c>
      <c r="C8713">
        <v>2803</v>
      </c>
      <c r="D8713">
        <f>MOD(A8713-1+'Peaker Keys'!$B$7,'Peaker Keys'!$B$5)</f>
        <v>8730</v>
      </c>
      <c r="E8713">
        <f>INT(D8713/'Peaker Keys'!$B$6)+1</f>
        <v>364</v>
      </c>
      <c r="F8713">
        <f>MOD(D8713,'Peaker Keys'!$B$6)</f>
        <v>18</v>
      </c>
      <c r="G8713" t="str">
        <f>VLOOKUP(E8713,Clustering!$A$6:$B$370,2,FALSE)</f>
        <v>Winter Peak</v>
      </c>
      <c r="H8713">
        <f>IF('Peaker Keys'!$B$29&gt;0,MAX(0,MIN('Peaker Keys'!$B$10,B8713/'Peaker Keys'!$B$29)),0)</f>
        <v>0</v>
      </c>
      <c r="I8713">
        <f>MAX(0,MIN('Peaker Keys'!$B$10,C8713/'Peaker Keys'!$B$30))</f>
        <v>2.3480313562289426E-2</v>
      </c>
      <c r="J8713">
        <f>IF('Peaker Keys'!$B$31=1,H8713,I8713)</f>
        <v>0</v>
      </c>
    </row>
    <row r="8714" spans="1:10" x14ac:dyDescent="0.25">
      <c r="A8714">
        <v>8708</v>
      </c>
      <c r="B8714">
        <v>0</v>
      </c>
      <c r="C8714">
        <v>1038.4000000000001</v>
      </c>
      <c r="D8714">
        <f>MOD(A8714-1+'Peaker Keys'!$B$7,'Peaker Keys'!$B$5)</f>
        <v>8731</v>
      </c>
      <c r="E8714">
        <f>INT(D8714/'Peaker Keys'!$B$6)+1</f>
        <v>364</v>
      </c>
      <c r="F8714">
        <f>MOD(D8714,'Peaker Keys'!$B$6)</f>
        <v>19</v>
      </c>
      <c r="G8714" t="str">
        <f>VLOOKUP(E8714,Clustering!$A$6:$B$370,2,FALSE)</f>
        <v>Winter Peak</v>
      </c>
      <c r="H8714">
        <f>IF('Peaker Keys'!$B$29&gt;0,MAX(0,MIN('Peaker Keys'!$B$10,B8714/'Peaker Keys'!$B$29)),0)</f>
        <v>0</v>
      </c>
      <c r="I8714">
        <f>MAX(0,MIN('Peaker Keys'!$B$10,C8714/'Peaker Keys'!$B$30))</f>
        <v>8.698522155933407E-3</v>
      </c>
      <c r="J8714">
        <f>IF('Peaker Keys'!$B$31=1,H8714,I8714)</f>
        <v>0</v>
      </c>
    </row>
    <row r="8715" spans="1:10" x14ac:dyDescent="0.25">
      <c r="A8715">
        <v>8709</v>
      </c>
      <c r="B8715">
        <v>0</v>
      </c>
      <c r="C8715">
        <v>791.8</v>
      </c>
      <c r="D8715">
        <f>MOD(A8715-1+'Peaker Keys'!$B$7,'Peaker Keys'!$B$5)</f>
        <v>8732</v>
      </c>
      <c r="E8715">
        <f>INT(D8715/'Peaker Keys'!$B$6)+1</f>
        <v>364</v>
      </c>
      <c r="F8715">
        <f>MOD(D8715,'Peaker Keys'!$B$6)</f>
        <v>20</v>
      </c>
      <c r="G8715" t="str">
        <f>VLOOKUP(E8715,Clustering!$A$6:$B$370,2,FALSE)</f>
        <v>Winter Peak</v>
      </c>
      <c r="H8715">
        <f>IF('Peaker Keys'!$B$29&gt;0,MAX(0,MIN('Peaker Keys'!$B$10,B8715/'Peaker Keys'!$B$29)),0)</f>
        <v>0</v>
      </c>
      <c r="I8715">
        <f>MAX(0,MIN('Peaker Keys'!$B$10,C8715/'Peaker Keys'!$B$30))</f>
        <v>6.632790680920716E-3</v>
      </c>
      <c r="J8715">
        <f>IF('Peaker Keys'!$B$31=1,H8715,I8715)</f>
        <v>0</v>
      </c>
    </row>
    <row r="8716" spans="1:10" x14ac:dyDescent="0.25">
      <c r="A8716">
        <v>8710</v>
      </c>
      <c r="B8716">
        <v>0</v>
      </c>
      <c r="C8716">
        <v>552.1</v>
      </c>
      <c r="D8716">
        <f>MOD(A8716-1+'Peaker Keys'!$B$7,'Peaker Keys'!$B$5)</f>
        <v>8733</v>
      </c>
      <c r="E8716">
        <f>INT(D8716/'Peaker Keys'!$B$6)+1</f>
        <v>364</v>
      </c>
      <c r="F8716">
        <f>MOD(D8716,'Peaker Keys'!$B$6)</f>
        <v>21</v>
      </c>
      <c r="G8716" t="str">
        <f>VLOOKUP(E8716,Clustering!$A$6:$B$370,2,FALSE)</f>
        <v>Winter Peak</v>
      </c>
      <c r="H8716">
        <f>IF('Peaker Keys'!$B$29&gt;0,MAX(0,MIN('Peaker Keys'!$B$10,B8716/'Peaker Keys'!$B$29)),0)</f>
        <v>0</v>
      </c>
      <c r="I8716">
        <f>MAX(0,MIN('Peaker Keys'!$B$10,C8716/'Peaker Keys'!$B$30))</f>
        <v>4.6248594783232224E-3</v>
      </c>
      <c r="J8716">
        <f>IF('Peaker Keys'!$B$31=1,H8716,I8716)</f>
        <v>0</v>
      </c>
    </row>
    <row r="8717" spans="1:10" x14ac:dyDescent="0.25">
      <c r="A8717">
        <v>8711</v>
      </c>
      <c r="B8717">
        <v>0</v>
      </c>
      <c r="C8717">
        <v>552.1</v>
      </c>
      <c r="D8717">
        <f>MOD(A8717-1+'Peaker Keys'!$B$7,'Peaker Keys'!$B$5)</f>
        <v>8734</v>
      </c>
      <c r="E8717">
        <f>INT(D8717/'Peaker Keys'!$B$6)+1</f>
        <v>364</v>
      </c>
      <c r="F8717">
        <f>MOD(D8717,'Peaker Keys'!$B$6)</f>
        <v>22</v>
      </c>
      <c r="G8717" t="str">
        <f>VLOOKUP(E8717,Clustering!$A$6:$B$370,2,FALSE)</f>
        <v>Winter Peak</v>
      </c>
      <c r="H8717">
        <f>IF('Peaker Keys'!$B$29&gt;0,MAX(0,MIN('Peaker Keys'!$B$10,B8717/'Peaker Keys'!$B$29)),0)</f>
        <v>0</v>
      </c>
      <c r="I8717">
        <f>MAX(0,MIN('Peaker Keys'!$B$10,C8717/'Peaker Keys'!$B$30))</f>
        <v>4.6248594783232224E-3</v>
      </c>
      <c r="J8717">
        <f>IF('Peaker Keys'!$B$31=1,H8717,I8717)</f>
        <v>0</v>
      </c>
    </row>
    <row r="8718" spans="1:10" x14ac:dyDescent="0.25">
      <c r="A8718">
        <v>8712</v>
      </c>
      <c r="B8718">
        <v>0</v>
      </c>
      <c r="C8718">
        <v>399.1</v>
      </c>
      <c r="D8718">
        <f>MOD(A8718-1+'Peaker Keys'!$B$7,'Peaker Keys'!$B$5)</f>
        <v>8735</v>
      </c>
      <c r="E8718">
        <f>INT(D8718/'Peaker Keys'!$B$6)+1</f>
        <v>364</v>
      </c>
      <c r="F8718">
        <f>MOD(D8718,'Peaker Keys'!$B$6)</f>
        <v>23</v>
      </c>
      <c r="G8718" t="str">
        <f>VLOOKUP(E8718,Clustering!$A$6:$B$370,2,FALSE)</f>
        <v>Winter Peak</v>
      </c>
      <c r="H8718">
        <f>IF('Peaker Keys'!$B$29&gt;0,MAX(0,MIN('Peaker Keys'!$B$10,B8718/'Peaker Keys'!$B$29)),0)</f>
        <v>0</v>
      </c>
      <c r="I8718">
        <f>MAX(0,MIN('Peaker Keys'!$B$10,C8718/'Peaker Keys'!$B$30))</f>
        <v>3.3432012638992901E-3</v>
      </c>
      <c r="J8718">
        <f>IF('Peaker Keys'!$B$31=1,H8718,I8718)</f>
        <v>0</v>
      </c>
    </row>
    <row r="8719" spans="1:10" x14ac:dyDescent="0.25">
      <c r="A8719">
        <v>8713</v>
      </c>
      <c r="B8719">
        <v>0</v>
      </c>
      <c r="C8719">
        <v>518</v>
      </c>
      <c r="D8719">
        <f>MOD(A8719-1+'Peaker Keys'!$B$7,'Peaker Keys'!$B$5)</f>
        <v>8736</v>
      </c>
      <c r="E8719">
        <f>INT(D8719/'Peaker Keys'!$B$6)+1</f>
        <v>365</v>
      </c>
      <c r="F8719">
        <f>MOD(D8719,'Peaker Keys'!$B$6)</f>
        <v>0</v>
      </c>
      <c r="G8719" t="str">
        <f>VLOOKUP(E8719,Clustering!$A$6:$B$370,2,FALSE)</f>
        <v>Winter Peak</v>
      </c>
      <c r="H8719">
        <f>IF('Peaker Keys'!$B$29&gt;0,MAX(0,MIN('Peaker Keys'!$B$10,B8719/'Peaker Keys'!$B$29)),0)</f>
        <v>0</v>
      </c>
      <c r="I8719">
        <f>MAX(0,MIN('Peaker Keys'!$B$10,C8719/'Peaker Keys'!$B$30))</f>
        <v>4.339208856677104E-3</v>
      </c>
      <c r="J8719">
        <f>IF('Peaker Keys'!$B$31=1,H8719,I8719)</f>
        <v>0</v>
      </c>
    </row>
    <row r="8720" spans="1:10" x14ac:dyDescent="0.25">
      <c r="A8720">
        <v>8714</v>
      </c>
      <c r="B8720">
        <v>0</v>
      </c>
      <c r="C8720">
        <v>480.5</v>
      </c>
      <c r="D8720">
        <f>MOD(A8720-1+'Peaker Keys'!$B$7,'Peaker Keys'!$B$5)</f>
        <v>8737</v>
      </c>
      <c r="E8720">
        <f>INT(D8720/'Peaker Keys'!$B$6)+1</f>
        <v>365</v>
      </c>
      <c r="F8720">
        <f>MOD(D8720,'Peaker Keys'!$B$6)</f>
        <v>1</v>
      </c>
      <c r="G8720" t="str">
        <f>VLOOKUP(E8720,Clustering!$A$6:$B$370,2,FALSE)</f>
        <v>Winter Peak</v>
      </c>
      <c r="H8720">
        <f>IF('Peaker Keys'!$B$29&gt;0,MAX(0,MIN('Peaker Keys'!$B$10,B8720/'Peaker Keys'!$B$29)),0)</f>
        <v>0</v>
      </c>
      <c r="I8720">
        <f>MAX(0,MIN('Peaker Keys'!$B$10,C8720/'Peaker Keys'!$B$30))</f>
        <v>4.0250769413771202E-3</v>
      </c>
      <c r="J8720">
        <f>IF('Peaker Keys'!$B$31=1,H8720,I8720)</f>
        <v>0</v>
      </c>
    </row>
    <row r="8721" spans="1:10" x14ac:dyDescent="0.25">
      <c r="A8721">
        <v>8715</v>
      </c>
      <c r="B8721">
        <v>0</v>
      </c>
      <c r="C8721">
        <v>480.5</v>
      </c>
      <c r="D8721">
        <f>MOD(A8721-1+'Peaker Keys'!$B$7,'Peaker Keys'!$B$5)</f>
        <v>8738</v>
      </c>
      <c r="E8721">
        <f>INT(D8721/'Peaker Keys'!$B$6)+1</f>
        <v>365</v>
      </c>
      <c r="F8721">
        <f>MOD(D8721,'Peaker Keys'!$B$6)</f>
        <v>2</v>
      </c>
      <c r="G8721" t="str">
        <f>VLOOKUP(E8721,Clustering!$A$6:$B$370,2,FALSE)</f>
        <v>Winter Peak</v>
      </c>
      <c r="H8721">
        <f>IF('Peaker Keys'!$B$29&gt;0,MAX(0,MIN('Peaker Keys'!$B$10,B8721/'Peaker Keys'!$B$29)),0)</f>
        <v>0</v>
      </c>
      <c r="I8721">
        <f>MAX(0,MIN('Peaker Keys'!$B$10,C8721/'Peaker Keys'!$B$30))</f>
        <v>4.0250769413771202E-3</v>
      </c>
      <c r="J8721">
        <f>IF('Peaker Keys'!$B$31=1,H8721,I8721)</f>
        <v>0</v>
      </c>
    </row>
    <row r="8722" spans="1:10" x14ac:dyDescent="0.25">
      <c r="A8722">
        <v>8716</v>
      </c>
      <c r="B8722">
        <v>0</v>
      </c>
      <c r="C8722">
        <v>480.5</v>
      </c>
      <c r="D8722">
        <f>MOD(A8722-1+'Peaker Keys'!$B$7,'Peaker Keys'!$B$5)</f>
        <v>8739</v>
      </c>
      <c r="E8722">
        <f>INT(D8722/'Peaker Keys'!$B$6)+1</f>
        <v>365</v>
      </c>
      <c r="F8722">
        <f>MOD(D8722,'Peaker Keys'!$B$6)</f>
        <v>3</v>
      </c>
      <c r="G8722" t="str">
        <f>VLOOKUP(E8722,Clustering!$A$6:$B$370,2,FALSE)</f>
        <v>Winter Peak</v>
      </c>
      <c r="H8722">
        <f>IF('Peaker Keys'!$B$29&gt;0,MAX(0,MIN('Peaker Keys'!$B$10,B8722/'Peaker Keys'!$B$29)),0)</f>
        <v>0</v>
      </c>
      <c r="I8722">
        <f>MAX(0,MIN('Peaker Keys'!$B$10,C8722/'Peaker Keys'!$B$30))</f>
        <v>4.0250769413771202E-3</v>
      </c>
      <c r="J8722">
        <f>IF('Peaker Keys'!$B$31=1,H8722,I8722)</f>
        <v>0</v>
      </c>
    </row>
    <row r="8723" spans="1:10" x14ac:dyDescent="0.25">
      <c r="A8723">
        <v>8717</v>
      </c>
      <c r="B8723">
        <v>0</v>
      </c>
      <c r="C8723">
        <v>480.5</v>
      </c>
      <c r="D8723">
        <f>MOD(A8723-1+'Peaker Keys'!$B$7,'Peaker Keys'!$B$5)</f>
        <v>8740</v>
      </c>
      <c r="E8723">
        <f>INT(D8723/'Peaker Keys'!$B$6)+1</f>
        <v>365</v>
      </c>
      <c r="F8723">
        <f>MOD(D8723,'Peaker Keys'!$B$6)</f>
        <v>4</v>
      </c>
      <c r="G8723" t="str">
        <f>VLOOKUP(E8723,Clustering!$A$6:$B$370,2,FALSE)</f>
        <v>Winter Peak</v>
      </c>
      <c r="H8723">
        <f>IF('Peaker Keys'!$B$29&gt;0,MAX(0,MIN('Peaker Keys'!$B$10,B8723/'Peaker Keys'!$B$29)),0)</f>
        <v>0</v>
      </c>
      <c r="I8723">
        <f>MAX(0,MIN('Peaker Keys'!$B$10,C8723/'Peaker Keys'!$B$30))</f>
        <v>4.0250769413771202E-3</v>
      </c>
      <c r="J8723">
        <f>IF('Peaker Keys'!$B$31=1,H8723,I8723)</f>
        <v>0</v>
      </c>
    </row>
    <row r="8724" spans="1:10" x14ac:dyDescent="0.25">
      <c r="A8724">
        <v>8718</v>
      </c>
      <c r="B8724">
        <v>0</v>
      </c>
      <c r="C8724">
        <v>480.5</v>
      </c>
      <c r="D8724">
        <f>MOD(A8724-1+'Peaker Keys'!$B$7,'Peaker Keys'!$B$5)</f>
        <v>8741</v>
      </c>
      <c r="E8724">
        <f>INT(D8724/'Peaker Keys'!$B$6)+1</f>
        <v>365</v>
      </c>
      <c r="F8724">
        <f>MOD(D8724,'Peaker Keys'!$B$6)</f>
        <v>5</v>
      </c>
      <c r="G8724" t="str">
        <f>VLOOKUP(E8724,Clustering!$A$6:$B$370,2,FALSE)</f>
        <v>Winter Peak</v>
      </c>
      <c r="H8724">
        <f>IF('Peaker Keys'!$B$29&gt;0,MAX(0,MIN('Peaker Keys'!$B$10,B8724/'Peaker Keys'!$B$29)),0)</f>
        <v>0</v>
      </c>
      <c r="I8724">
        <f>MAX(0,MIN('Peaker Keys'!$B$10,C8724/'Peaker Keys'!$B$30))</f>
        <v>4.0250769413771202E-3</v>
      </c>
      <c r="J8724">
        <f>IF('Peaker Keys'!$B$31=1,H8724,I8724)</f>
        <v>0</v>
      </c>
    </row>
    <row r="8725" spans="1:10" x14ac:dyDescent="0.25">
      <c r="A8725">
        <v>8719</v>
      </c>
      <c r="B8725">
        <v>0</v>
      </c>
      <c r="C8725">
        <v>480.5</v>
      </c>
      <c r="D8725">
        <f>MOD(A8725-1+'Peaker Keys'!$B$7,'Peaker Keys'!$B$5)</f>
        <v>8742</v>
      </c>
      <c r="E8725">
        <f>INT(D8725/'Peaker Keys'!$B$6)+1</f>
        <v>365</v>
      </c>
      <c r="F8725">
        <f>MOD(D8725,'Peaker Keys'!$B$6)</f>
        <v>6</v>
      </c>
      <c r="G8725" t="str">
        <f>VLOOKUP(E8725,Clustering!$A$6:$B$370,2,FALSE)</f>
        <v>Winter Peak</v>
      </c>
      <c r="H8725">
        <f>IF('Peaker Keys'!$B$29&gt;0,MAX(0,MIN('Peaker Keys'!$B$10,B8725/'Peaker Keys'!$B$29)),0)</f>
        <v>0</v>
      </c>
      <c r="I8725">
        <f>MAX(0,MIN('Peaker Keys'!$B$10,C8725/'Peaker Keys'!$B$30))</f>
        <v>4.0250769413771202E-3</v>
      </c>
      <c r="J8725">
        <f>IF('Peaker Keys'!$B$31=1,H8725,I8725)</f>
        <v>0</v>
      </c>
    </row>
    <row r="8726" spans="1:10" x14ac:dyDescent="0.25">
      <c r="A8726">
        <v>8720</v>
      </c>
      <c r="B8726">
        <v>0</v>
      </c>
      <c r="C8726">
        <v>480.5</v>
      </c>
      <c r="D8726">
        <f>MOD(A8726-1+'Peaker Keys'!$B$7,'Peaker Keys'!$B$5)</f>
        <v>8743</v>
      </c>
      <c r="E8726">
        <f>INT(D8726/'Peaker Keys'!$B$6)+1</f>
        <v>365</v>
      </c>
      <c r="F8726">
        <f>MOD(D8726,'Peaker Keys'!$B$6)</f>
        <v>7</v>
      </c>
      <c r="G8726" t="str">
        <f>VLOOKUP(E8726,Clustering!$A$6:$B$370,2,FALSE)</f>
        <v>Winter Peak</v>
      </c>
      <c r="H8726">
        <f>IF('Peaker Keys'!$B$29&gt;0,MAX(0,MIN('Peaker Keys'!$B$10,B8726/'Peaker Keys'!$B$29)),0)</f>
        <v>0</v>
      </c>
      <c r="I8726">
        <f>MAX(0,MIN('Peaker Keys'!$B$10,C8726/'Peaker Keys'!$B$30))</f>
        <v>4.0250769413771202E-3</v>
      </c>
      <c r="J8726">
        <f>IF('Peaker Keys'!$B$31=1,H8726,I8726)</f>
        <v>0</v>
      </c>
    </row>
    <row r="8727" spans="1:10" x14ac:dyDescent="0.25">
      <c r="A8727">
        <v>8721</v>
      </c>
      <c r="B8727">
        <v>0</v>
      </c>
      <c r="C8727">
        <v>480.5</v>
      </c>
      <c r="D8727">
        <f>MOD(A8727-1+'Peaker Keys'!$B$7,'Peaker Keys'!$B$5)</f>
        <v>8744</v>
      </c>
      <c r="E8727">
        <f>INT(D8727/'Peaker Keys'!$B$6)+1</f>
        <v>365</v>
      </c>
      <c r="F8727">
        <f>MOD(D8727,'Peaker Keys'!$B$6)</f>
        <v>8</v>
      </c>
      <c r="G8727" t="str">
        <f>VLOOKUP(E8727,Clustering!$A$6:$B$370,2,FALSE)</f>
        <v>Winter Peak</v>
      </c>
      <c r="H8727">
        <f>IF('Peaker Keys'!$B$29&gt;0,MAX(0,MIN('Peaker Keys'!$B$10,B8727/'Peaker Keys'!$B$29)),0)</f>
        <v>0</v>
      </c>
      <c r="I8727">
        <f>MAX(0,MIN('Peaker Keys'!$B$10,C8727/'Peaker Keys'!$B$30))</f>
        <v>4.0250769413771202E-3</v>
      </c>
      <c r="J8727">
        <f>IF('Peaker Keys'!$B$31=1,H8727,I8727)</f>
        <v>0</v>
      </c>
    </row>
    <row r="8728" spans="1:10" x14ac:dyDescent="0.25">
      <c r="A8728">
        <v>8722</v>
      </c>
      <c r="B8728">
        <v>0</v>
      </c>
      <c r="C8728">
        <v>480.5</v>
      </c>
      <c r="D8728">
        <f>MOD(A8728-1+'Peaker Keys'!$B$7,'Peaker Keys'!$B$5)</f>
        <v>8745</v>
      </c>
      <c r="E8728">
        <f>INT(D8728/'Peaker Keys'!$B$6)+1</f>
        <v>365</v>
      </c>
      <c r="F8728">
        <f>MOD(D8728,'Peaker Keys'!$B$6)</f>
        <v>9</v>
      </c>
      <c r="G8728" t="str">
        <f>VLOOKUP(E8728,Clustering!$A$6:$B$370,2,FALSE)</f>
        <v>Winter Peak</v>
      </c>
      <c r="H8728">
        <f>IF('Peaker Keys'!$B$29&gt;0,MAX(0,MIN('Peaker Keys'!$B$10,B8728/'Peaker Keys'!$B$29)),0)</f>
        <v>0</v>
      </c>
      <c r="I8728">
        <f>MAX(0,MIN('Peaker Keys'!$B$10,C8728/'Peaker Keys'!$B$30))</f>
        <v>4.0250769413771202E-3</v>
      </c>
      <c r="J8728">
        <f>IF('Peaker Keys'!$B$31=1,H8728,I8728)</f>
        <v>0</v>
      </c>
    </row>
    <row r="8729" spans="1:10" x14ac:dyDescent="0.25">
      <c r="A8729">
        <v>8723</v>
      </c>
      <c r="B8729">
        <v>0</v>
      </c>
      <c r="C8729">
        <v>480.5</v>
      </c>
      <c r="D8729">
        <f>MOD(A8729-1+'Peaker Keys'!$B$7,'Peaker Keys'!$B$5)</f>
        <v>8746</v>
      </c>
      <c r="E8729">
        <f>INT(D8729/'Peaker Keys'!$B$6)+1</f>
        <v>365</v>
      </c>
      <c r="F8729">
        <f>MOD(D8729,'Peaker Keys'!$B$6)</f>
        <v>10</v>
      </c>
      <c r="G8729" t="str">
        <f>VLOOKUP(E8729,Clustering!$A$6:$B$370,2,FALSE)</f>
        <v>Winter Peak</v>
      </c>
      <c r="H8729">
        <f>IF('Peaker Keys'!$B$29&gt;0,MAX(0,MIN('Peaker Keys'!$B$10,B8729/'Peaker Keys'!$B$29)),0)</f>
        <v>0</v>
      </c>
      <c r="I8729">
        <f>MAX(0,MIN('Peaker Keys'!$B$10,C8729/'Peaker Keys'!$B$30))</f>
        <v>4.0250769413771202E-3</v>
      </c>
      <c r="J8729">
        <f>IF('Peaker Keys'!$B$31=1,H8729,I8729)</f>
        <v>0</v>
      </c>
    </row>
    <row r="8730" spans="1:10" x14ac:dyDescent="0.25">
      <c r="A8730">
        <v>8724</v>
      </c>
      <c r="B8730">
        <v>0</v>
      </c>
      <c r="C8730">
        <v>544.20000000000005</v>
      </c>
      <c r="D8730">
        <f>MOD(A8730-1+'Peaker Keys'!$B$7,'Peaker Keys'!$B$5)</f>
        <v>8747</v>
      </c>
      <c r="E8730">
        <f>INT(D8730/'Peaker Keys'!$B$6)+1</f>
        <v>365</v>
      </c>
      <c r="F8730">
        <f>MOD(D8730,'Peaker Keys'!$B$6)</f>
        <v>11</v>
      </c>
      <c r="G8730" t="str">
        <f>VLOOKUP(E8730,Clustering!$A$6:$B$370,2,FALSE)</f>
        <v>Winter Peak</v>
      </c>
      <c r="H8730">
        <f>IF('Peaker Keys'!$B$29&gt;0,MAX(0,MIN('Peaker Keys'!$B$10,B8730/'Peaker Keys'!$B$29)),0)</f>
        <v>0</v>
      </c>
      <c r="I8730">
        <f>MAX(0,MIN('Peaker Keys'!$B$10,C8730/'Peaker Keys'!$B$30))</f>
        <v>4.5586823548333594E-3</v>
      </c>
      <c r="J8730">
        <f>IF('Peaker Keys'!$B$31=1,H8730,I8730)</f>
        <v>0</v>
      </c>
    </row>
    <row r="8731" spans="1:10" x14ac:dyDescent="0.25">
      <c r="A8731">
        <v>8725</v>
      </c>
      <c r="B8731">
        <v>0</v>
      </c>
      <c r="C8731">
        <v>544.20000000000005</v>
      </c>
      <c r="D8731">
        <f>MOD(A8731-1+'Peaker Keys'!$B$7,'Peaker Keys'!$B$5)</f>
        <v>8748</v>
      </c>
      <c r="E8731">
        <f>INT(D8731/'Peaker Keys'!$B$6)+1</f>
        <v>365</v>
      </c>
      <c r="F8731">
        <f>MOD(D8731,'Peaker Keys'!$B$6)</f>
        <v>12</v>
      </c>
      <c r="G8731" t="str">
        <f>VLOOKUP(E8731,Clustering!$A$6:$B$370,2,FALSE)</f>
        <v>Winter Peak</v>
      </c>
      <c r="H8731">
        <f>IF('Peaker Keys'!$B$29&gt;0,MAX(0,MIN('Peaker Keys'!$B$10,B8731/'Peaker Keys'!$B$29)),0)</f>
        <v>0</v>
      </c>
      <c r="I8731">
        <f>MAX(0,MIN('Peaker Keys'!$B$10,C8731/'Peaker Keys'!$B$30))</f>
        <v>4.5586823548333594E-3</v>
      </c>
      <c r="J8731">
        <f>IF('Peaker Keys'!$B$31=1,H8731,I8731)</f>
        <v>0</v>
      </c>
    </row>
    <row r="8732" spans="1:10" x14ac:dyDescent="0.25">
      <c r="A8732">
        <v>8726</v>
      </c>
      <c r="B8732">
        <v>0</v>
      </c>
      <c r="C8732">
        <v>509.3</v>
      </c>
      <c r="D8732">
        <f>MOD(A8732-1+'Peaker Keys'!$B$7,'Peaker Keys'!$B$5)</f>
        <v>8749</v>
      </c>
      <c r="E8732">
        <f>INT(D8732/'Peaker Keys'!$B$6)+1</f>
        <v>365</v>
      </c>
      <c r="F8732">
        <f>MOD(D8732,'Peaker Keys'!$B$6)</f>
        <v>13</v>
      </c>
      <c r="G8732" t="str">
        <f>VLOOKUP(E8732,Clustering!$A$6:$B$370,2,FALSE)</f>
        <v>Winter Peak</v>
      </c>
      <c r="H8732">
        <f>IF('Peaker Keys'!$B$29&gt;0,MAX(0,MIN('Peaker Keys'!$B$10,B8732/'Peaker Keys'!$B$29)),0)</f>
        <v>0</v>
      </c>
      <c r="I8732">
        <f>MAX(0,MIN('Peaker Keys'!$B$10,C8732/'Peaker Keys'!$B$30))</f>
        <v>4.2663302523275083E-3</v>
      </c>
      <c r="J8732">
        <f>IF('Peaker Keys'!$B$31=1,H8732,I8732)</f>
        <v>0</v>
      </c>
    </row>
    <row r="8733" spans="1:10" x14ac:dyDescent="0.25">
      <c r="A8733">
        <v>8727</v>
      </c>
      <c r="B8733">
        <v>0</v>
      </c>
      <c r="C8733">
        <v>485.3</v>
      </c>
      <c r="D8733">
        <f>MOD(A8733-1+'Peaker Keys'!$B$7,'Peaker Keys'!$B$5)</f>
        <v>8750</v>
      </c>
      <c r="E8733">
        <f>INT(D8733/'Peaker Keys'!$B$6)+1</f>
        <v>365</v>
      </c>
      <c r="F8733">
        <f>MOD(D8733,'Peaker Keys'!$B$6)</f>
        <v>14</v>
      </c>
      <c r="G8733" t="str">
        <f>VLOOKUP(E8733,Clustering!$A$6:$B$370,2,FALSE)</f>
        <v>Winter Peak</v>
      </c>
      <c r="H8733">
        <f>IF('Peaker Keys'!$B$29&gt;0,MAX(0,MIN('Peaker Keys'!$B$10,B8733/'Peaker Keys'!$B$29)),0)</f>
        <v>0</v>
      </c>
      <c r="I8733">
        <f>MAX(0,MIN('Peaker Keys'!$B$10,C8733/'Peaker Keys'!$B$30))</f>
        <v>4.0652858265355189E-3</v>
      </c>
      <c r="J8733">
        <f>IF('Peaker Keys'!$B$31=1,H8733,I8733)</f>
        <v>0</v>
      </c>
    </row>
    <row r="8734" spans="1:10" x14ac:dyDescent="0.25">
      <c r="A8734">
        <v>8728</v>
      </c>
      <c r="B8734">
        <v>0</v>
      </c>
      <c r="C8734">
        <v>544.20000000000005</v>
      </c>
      <c r="D8734">
        <f>MOD(A8734-1+'Peaker Keys'!$B$7,'Peaker Keys'!$B$5)</f>
        <v>8751</v>
      </c>
      <c r="E8734">
        <f>INT(D8734/'Peaker Keys'!$B$6)+1</f>
        <v>365</v>
      </c>
      <c r="F8734">
        <f>MOD(D8734,'Peaker Keys'!$B$6)</f>
        <v>15</v>
      </c>
      <c r="G8734" t="str">
        <f>VLOOKUP(E8734,Clustering!$A$6:$B$370,2,FALSE)</f>
        <v>Winter Peak</v>
      </c>
      <c r="H8734">
        <f>IF('Peaker Keys'!$B$29&gt;0,MAX(0,MIN('Peaker Keys'!$B$10,B8734/'Peaker Keys'!$B$29)),0)</f>
        <v>0</v>
      </c>
      <c r="I8734">
        <f>MAX(0,MIN('Peaker Keys'!$B$10,C8734/'Peaker Keys'!$B$30))</f>
        <v>4.5586823548333594E-3</v>
      </c>
      <c r="J8734">
        <f>IF('Peaker Keys'!$B$31=1,H8734,I8734)</f>
        <v>0</v>
      </c>
    </row>
    <row r="8735" spans="1:10" x14ac:dyDescent="0.25">
      <c r="A8735">
        <v>8729</v>
      </c>
      <c r="B8735">
        <v>0</v>
      </c>
      <c r="C8735">
        <v>544.20000000000005</v>
      </c>
      <c r="D8735">
        <f>MOD(A8735-1+'Peaker Keys'!$B$7,'Peaker Keys'!$B$5)</f>
        <v>8752</v>
      </c>
      <c r="E8735">
        <f>INT(D8735/'Peaker Keys'!$B$6)+1</f>
        <v>365</v>
      </c>
      <c r="F8735">
        <f>MOD(D8735,'Peaker Keys'!$B$6)</f>
        <v>16</v>
      </c>
      <c r="G8735" t="str">
        <f>VLOOKUP(E8735,Clustering!$A$6:$B$370,2,FALSE)</f>
        <v>Winter Peak</v>
      </c>
      <c r="H8735">
        <f>IF('Peaker Keys'!$B$29&gt;0,MAX(0,MIN('Peaker Keys'!$B$10,B8735/'Peaker Keys'!$B$29)),0)</f>
        <v>0</v>
      </c>
      <c r="I8735">
        <f>MAX(0,MIN('Peaker Keys'!$B$10,C8735/'Peaker Keys'!$B$30))</f>
        <v>4.5586823548333594E-3</v>
      </c>
      <c r="J8735">
        <f>IF('Peaker Keys'!$B$31=1,H8735,I8735)</f>
        <v>0</v>
      </c>
    </row>
    <row r="8736" spans="1:10" x14ac:dyDescent="0.25">
      <c r="A8736">
        <v>8730</v>
      </c>
      <c r="B8736">
        <v>0</v>
      </c>
      <c r="C8736">
        <v>1743.1</v>
      </c>
      <c r="D8736">
        <f>MOD(A8736-1+'Peaker Keys'!$B$7,'Peaker Keys'!$B$5)</f>
        <v>8753</v>
      </c>
      <c r="E8736">
        <f>INT(D8736/'Peaker Keys'!$B$6)+1</f>
        <v>365</v>
      </c>
      <c r="F8736">
        <f>MOD(D8736,'Peaker Keys'!$B$6)</f>
        <v>17</v>
      </c>
      <c r="G8736" t="str">
        <f>VLOOKUP(E8736,Clustering!$A$6:$B$370,2,FALSE)</f>
        <v>Winter Peak</v>
      </c>
      <c r="H8736">
        <f>IF('Peaker Keys'!$B$29&gt;0,MAX(0,MIN('Peaker Keys'!$B$10,B8736/'Peaker Keys'!$B$29)),0)</f>
        <v>0</v>
      </c>
      <c r="I8736">
        <f>MAX(0,MIN('Peaker Keys'!$B$10,C8736/'Peaker Keys'!$B$30))</f>
        <v>1.4601689108250694E-2</v>
      </c>
      <c r="J8736">
        <f>IF('Peaker Keys'!$B$31=1,H8736,I8736)</f>
        <v>0</v>
      </c>
    </row>
    <row r="8737" spans="1:10" x14ac:dyDescent="0.25">
      <c r="A8737">
        <v>8731</v>
      </c>
      <c r="B8737">
        <v>0</v>
      </c>
      <c r="C8737">
        <v>6397.5</v>
      </c>
      <c r="D8737">
        <f>MOD(A8737-1+'Peaker Keys'!$B$7,'Peaker Keys'!$B$5)</f>
        <v>8754</v>
      </c>
      <c r="E8737">
        <f>INT(D8737/'Peaker Keys'!$B$6)+1</f>
        <v>365</v>
      </c>
      <c r="F8737">
        <f>MOD(D8737,'Peaker Keys'!$B$6)</f>
        <v>18</v>
      </c>
      <c r="G8737" t="str">
        <f>VLOOKUP(E8737,Clustering!$A$6:$B$370,2,FALSE)</f>
        <v>Winter Peak</v>
      </c>
      <c r="H8737">
        <f>IF('Peaker Keys'!$B$29&gt;0,MAX(0,MIN('Peaker Keys'!$B$10,B8737/'Peaker Keys'!$B$29)),0)</f>
        <v>0</v>
      </c>
      <c r="I8737">
        <f>MAX(0,MIN('Peaker Keys'!$B$10,C8737/'Peaker Keys'!$B$30))</f>
        <v>5.3590904750177165E-2</v>
      </c>
      <c r="J8737">
        <f>IF('Peaker Keys'!$B$31=1,H8737,I8737)</f>
        <v>0</v>
      </c>
    </row>
    <row r="8738" spans="1:10" x14ac:dyDescent="0.25">
      <c r="A8738">
        <v>8732</v>
      </c>
      <c r="B8738">
        <v>0</v>
      </c>
      <c r="C8738">
        <v>5302</v>
      </c>
      <c r="D8738">
        <f>MOD(A8738-1+'Peaker Keys'!$B$7,'Peaker Keys'!$B$5)</f>
        <v>8755</v>
      </c>
      <c r="E8738">
        <f>INT(D8738/'Peaker Keys'!$B$6)+1</f>
        <v>365</v>
      </c>
      <c r="F8738">
        <f>MOD(D8738,'Peaker Keys'!$B$6)</f>
        <v>19</v>
      </c>
      <c r="G8738" t="str">
        <f>VLOOKUP(E8738,Clustering!$A$6:$B$370,2,FALSE)</f>
        <v>Winter Peak</v>
      </c>
      <c r="H8738">
        <f>IF('Peaker Keys'!$B$29&gt;0,MAX(0,MIN('Peaker Keys'!$B$10,B8738/'Peaker Keys'!$B$29)),0)</f>
        <v>0</v>
      </c>
      <c r="I8738">
        <f>MAX(0,MIN('Peaker Keys'!$B$10,C8738/'Peaker Keys'!$B$30))</f>
        <v>4.4414064397880322E-2</v>
      </c>
      <c r="J8738">
        <f>IF('Peaker Keys'!$B$31=1,H8738,I8738)</f>
        <v>0</v>
      </c>
    </row>
    <row r="8739" spans="1:10" x14ac:dyDescent="0.25">
      <c r="A8739">
        <v>8733</v>
      </c>
      <c r="B8739">
        <v>0</v>
      </c>
      <c r="C8739">
        <v>2888.6</v>
      </c>
      <c r="D8739">
        <f>MOD(A8739-1+'Peaker Keys'!$B$7,'Peaker Keys'!$B$5)</f>
        <v>8756</v>
      </c>
      <c r="E8739">
        <f>INT(D8739/'Peaker Keys'!$B$6)+1</f>
        <v>365</v>
      </c>
      <c r="F8739">
        <f>MOD(D8739,'Peaker Keys'!$B$6)</f>
        <v>20</v>
      </c>
      <c r="G8739" t="str">
        <f>VLOOKUP(E8739,Clustering!$A$6:$B$370,2,FALSE)</f>
        <v>Winter Peak</v>
      </c>
      <c r="H8739">
        <f>IF('Peaker Keys'!$B$29&gt;0,MAX(0,MIN('Peaker Keys'!$B$10,B8739/'Peaker Keys'!$B$29)),0)</f>
        <v>0</v>
      </c>
      <c r="I8739">
        <f>MAX(0,MIN('Peaker Keys'!$B$10,C8739/'Peaker Keys'!$B$30))</f>
        <v>2.4197372014280853E-2</v>
      </c>
      <c r="J8739">
        <f>IF('Peaker Keys'!$B$31=1,H8739,I8739)</f>
        <v>0</v>
      </c>
    </row>
    <row r="8740" spans="1:10" x14ac:dyDescent="0.25">
      <c r="A8740">
        <v>8734</v>
      </c>
      <c r="B8740">
        <v>0</v>
      </c>
      <c r="C8740">
        <v>1234.0999999999999</v>
      </c>
      <c r="D8740">
        <f>MOD(A8740-1+'Peaker Keys'!$B$7,'Peaker Keys'!$B$5)</f>
        <v>8757</v>
      </c>
      <c r="E8740">
        <f>INT(D8740/'Peaker Keys'!$B$6)+1</f>
        <v>365</v>
      </c>
      <c r="F8740">
        <f>MOD(D8740,'Peaker Keys'!$B$6)</f>
        <v>21</v>
      </c>
      <c r="G8740" t="str">
        <f>VLOOKUP(E8740,Clustering!$A$6:$B$370,2,FALSE)</f>
        <v>Winter Peak</v>
      </c>
      <c r="H8740">
        <f>IF('Peaker Keys'!$B$29&gt;0,MAX(0,MIN('Peaker Keys'!$B$10,B8740/'Peaker Keys'!$B$29)),0)</f>
        <v>0</v>
      </c>
      <c r="I8740">
        <f>MAX(0,MIN('Peaker Keys'!$B$10,C8740/'Peaker Keys'!$B$30))</f>
        <v>1.0337871911245586E-2</v>
      </c>
      <c r="J8740">
        <f>IF('Peaker Keys'!$B$31=1,H8740,I8740)</f>
        <v>0</v>
      </c>
    </row>
    <row r="8741" spans="1:10" x14ac:dyDescent="0.25">
      <c r="A8741">
        <v>8735</v>
      </c>
      <c r="B8741">
        <v>0</v>
      </c>
      <c r="C8741">
        <v>420.3</v>
      </c>
      <c r="D8741">
        <f>MOD(A8741-1+'Peaker Keys'!$B$7,'Peaker Keys'!$B$5)</f>
        <v>8758</v>
      </c>
      <c r="E8741">
        <f>INT(D8741/'Peaker Keys'!$B$6)+1</f>
        <v>365</v>
      </c>
      <c r="F8741">
        <f>MOD(D8741,'Peaker Keys'!$B$6)</f>
        <v>22</v>
      </c>
      <c r="G8741" t="str">
        <f>VLOOKUP(E8741,Clustering!$A$6:$B$370,2,FALSE)</f>
        <v>Winter Peak</v>
      </c>
      <c r="H8741">
        <f>IF('Peaker Keys'!$B$29&gt;0,MAX(0,MIN('Peaker Keys'!$B$10,B8741/'Peaker Keys'!$B$29)),0)</f>
        <v>0</v>
      </c>
      <c r="I8741">
        <f>MAX(0,MIN('Peaker Keys'!$B$10,C8741/'Peaker Keys'!$B$30))</f>
        <v>3.5207905066822142E-3</v>
      </c>
      <c r="J8741">
        <f>IF('Peaker Keys'!$B$31=1,H8741,I8741)</f>
        <v>0</v>
      </c>
    </row>
    <row r="8742" spans="1:10" x14ac:dyDescent="0.25">
      <c r="A8742">
        <v>8736</v>
      </c>
      <c r="B8742">
        <v>0</v>
      </c>
      <c r="C8742">
        <v>420.3</v>
      </c>
      <c r="D8742">
        <f>MOD(A8742-1+'Peaker Keys'!$B$7,'Peaker Keys'!$B$5)</f>
        <v>8759</v>
      </c>
      <c r="E8742">
        <f>INT(D8742/'Peaker Keys'!$B$6)+1</f>
        <v>365</v>
      </c>
      <c r="F8742">
        <f>MOD(D8742,'Peaker Keys'!$B$6)</f>
        <v>23</v>
      </c>
      <c r="G8742" t="str">
        <f>VLOOKUP(E8742,Clustering!$A$6:$B$370,2,FALSE)</f>
        <v>Winter Peak</v>
      </c>
      <c r="H8742">
        <f>IF('Peaker Keys'!$B$29&gt;0,MAX(0,MIN('Peaker Keys'!$B$10,B8742/'Peaker Keys'!$B$29)),0)</f>
        <v>0</v>
      </c>
      <c r="I8742">
        <f>MAX(0,MIN('Peaker Keys'!$B$10,C8742/'Peaker Keys'!$B$30))</f>
        <v>3.5207905066822142E-3</v>
      </c>
      <c r="J8742">
        <f>IF('Peaker Keys'!$B$31=1,H8742,I8742)</f>
        <v>0</v>
      </c>
    </row>
    <row r="8743" spans="1:10" x14ac:dyDescent="0.25">
      <c r="A8743">
        <v>8737</v>
      </c>
      <c r="B8743">
        <v>0</v>
      </c>
      <c r="C8743">
        <v>420.3</v>
      </c>
      <c r="D8743">
        <f>MOD(A8743-1+'Peaker Keys'!$B$7,'Peaker Keys'!$B$5)</f>
        <v>0</v>
      </c>
      <c r="E8743">
        <f>INT(D8743/'Peaker Keys'!$B$6)+1</f>
        <v>1</v>
      </c>
      <c r="F8743">
        <f>MOD(D8743,'Peaker Keys'!$B$6)</f>
        <v>0</v>
      </c>
      <c r="G8743" t="str">
        <f>VLOOKUP(E8743,Clustering!$A$6:$B$370,2,FALSE)</f>
        <v>Winter Peak</v>
      </c>
      <c r="H8743">
        <f>IF('Peaker Keys'!$B$29&gt;0,MAX(0,MIN('Peaker Keys'!$B$10,B8743/'Peaker Keys'!$B$29)),0)</f>
        <v>0</v>
      </c>
      <c r="I8743">
        <f>MAX(0,MIN('Peaker Keys'!$B$10,C8743/'Peaker Keys'!$B$30))</f>
        <v>3.5207905066822142E-3</v>
      </c>
      <c r="J8743">
        <f>IF('Peaker Keys'!$B$31=1,H8743,I8743)</f>
        <v>0</v>
      </c>
    </row>
    <row r="8744" spans="1:10" x14ac:dyDescent="0.25">
      <c r="A8744">
        <v>8738</v>
      </c>
      <c r="B8744">
        <v>0</v>
      </c>
      <c r="C8744">
        <v>356.7</v>
      </c>
      <c r="D8744">
        <f>MOD(A8744-1+'Peaker Keys'!$B$7,'Peaker Keys'!$B$5)</f>
        <v>1</v>
      </c>
      <c r="E8744">
        <f>INT(D8744/'Peaker Keys'!$B$6)+1</f>
        <v>1</v>
      </c>
      <c r="F8744">
        <f>MOD(D8744,'Peaker Keys'!$B$6)</f>
        <v>1</v>
      </c>
      <c r="G8744" t="str">
        <f>VLOOKUP(E8744,Clustering!$A$6:$B$370,2,FALSE)</f>
        <v>Winter Peak</v>
      </c>
      <c r="H8744">
        <f>IF('Peaker Keys'!$B$29&gt;0,MAX(0,MIN('Peaker Keys'!$B$10,B8744/'Peaker Keys'!$B$29)),0)</f>
        <v>0</v>
      </c>
      <c r="I8744">
        <f>MAX(0,MIN('Peaker Keys'!$B$10,C8744/'Peaker Keys'!$B$30))</f>
        <v>2.9880227783334419E-3</v>
      </c>
      <c r="J8744">
        <f>IF('Peaker Keys'!$B$31=1,H8744,I8744)</f>
        <v>0</v>
      </c>
    </row>
    <row r="8745" spans="1:10" x14ac:dyDescent="0.25">
      <c r="A8745">
        <v>8739</v>
      </c>
      <c r="B8745">
        <v>0</v>
      </c>
      <c r="C8745">
        <v>356.7</v>
      </c>
      <c r="D8745">
        <f>MOD(A8745-1+'Peaker Keys'!$B$7,'Peaker Keys'!$B$5)</f>
        <v>2</v>
      </c>
      <c r="E8745">
        <f>INT(D8745/'Peaker Keys'!$B$6)+1</f>
        <v>1</v>
      </c>
      <c r="F8745">
        <f>MOD(D8745,'Peaker Keys'!$B$6)</f>
        <v>2</v>
      </c>
      <c r="G8745" t="str">
        <f>VLOOKUP(E8745,Clustering!$A$6:$B$370,2,FALSE)</f>
        <v>Winter Peak</v>
      </c>
      <c r="H8745">
        <f>IF('Peaker Keys'!$B$29&gt;0,MAX(0,MIN('Peaker Keys'!$B$10,B8745/'Peaker Keys'!$B$29)),0)</f>
        <v>0</v>
      </c>
      <c r="I8745">
        <f>MAX(0,MIN('Peaker Keys'!$B$10,C8745/'Peaker Keys'!$B$30))</f>
        <v>2.9880227783334419E-3</v>
      </c>
      <c r="J8745">
        <f>IF('Peaker Keys'!$B$31=1,H8745,I8745)</f>
        <v>0</v>
      </c>
    </row>
    <row r="8746" spans="1:10" x14ac:dyDescent="0.25">
      <c r="A8746">
        <v>8740</v>
      </c>
      <c r="B8746">
        <v>0</v>
      </c>
      <c r="C8746">
        <v>356.7</v>
      </c>
      <c r="D8746">
        <f>MOD(A8746-1+'Peaker Keys'!$B$7,'Peaker Keys'!$B$5)</f>
        <v>3</v>
      </c>
      <c r="E8746">
        <f>INT(D8746/'Peaker Keys'!$B$6)+1</f>
        <v>1</v>
      </c>
      <c r="F8746">
        <f>MOD(D8746,'Peaker Keys'!$B$6)</f>
        <v>3</v>
      </c>
      <c r="G8746" t="str">
        <f>VLOOKUP(E8746,Clustering!$A$6:$B$370,2,FALSE)</f>
        <v>Winter Peak</v>
      </c>
      <c r="H8746">
        <f>IF('Peaker Keys'!$B$29&gt;0,MAX(0,MIN('Peaker Keys'!$B$10,B8746/'Peaker Keys'!$B$29)),0)</f>
        <v>0</v>
      </c>
      <c r="I8746">
        <f>MAX(0,MIN('Peaker Keys'!$B$10,C8746/'Peaker Keys'!$B$30))</f>
        <v>2.9880227783334419E-3</v>
      </c>
      <c r="J8746">
        <f>IF('Peaker Keys'!$B$31=1,H8746,I8746)</f>
        <v>0</v>
      </c>
    </row>
    <row r="8747" spans="1:10" x14ac:dyDescent="0.25">
      <c r="A8747">
        <v>8741</v>
      </c>
      <c r="B8747">
        <v>0</v>
      </c>
      <c r="C8747">
        <v>356.7</v>
      </c>
      <c r="D8747">
        <f>MOD(A8747-1+'Peaker Keys'!$B$7,'Peaker Keys'!$B$5)</f>
        <v>4</v>
      </c>
      <c r="E8747">
        <f>INT(D8747/'Peaker Keys'!$B$6)+1</f>
        <v>1</v>
      </c>
      <c r="F8747">
        <f>MOD(D8747,'Peaker Keys'!$B$6)</f>
        <v>4</v>
      </c>
      <c r="G8747" t="str">
        <f>VLOOKUP(E8747,Clustering!$A$6:$B$370,2,FALSE)</f>
        <v>Winter Peak</v>
      </c>
      <c r="H8747">
        <f>IF('Peaker Keys'!$B$29&gt;0,MAX(0,MIN('Peaker Keys'!$B$10,B8747/'Peaker Keys'!$B$29)),0)</f>
        <v>0</v>
      </c>
      <c r="I8747">
        <f>MAX(0,MIN('Peaker Keys'!$B$10,C8747/'Peaker Keys'!$B$30))</f>
        <v>2.9880227783334419E-3</v>
      </c>
      <c r="J8747">
        <f>IF('Peaker Keys'!$B$31=1,H8747,I8747)</f>
        <v>0</v>
      </c>
    </row>
    <row r="8748" spans="1:10" x14ac:dyDescent="0.25">
      <c r="A8748">
        <v>8742</v>
      </c>
      <c r="B8748">
        <v>0</v>
      </c>
      <c r="C8748">
        <v>356.7</v>
      </c>
      <c r="D8748">
        <f>MOD(A8748-1+'Peaker Keys'!$B$7,'Peaker Keys'!$B$5)</f>
        <v>5</v>
      </c>
      <c r="E8748">
        <f>INT(D8748/'Peaker Keys'!$B$6)+1</f>
        <v>1</v>
      </c>
      <c r="F8748">
        <f>MOD(D8748,'Peaker Keys'!$B$6)</f>
        <v>5</v>
      </c>
      <c r="G8748" t="str">
        <f>VLOOKUP(E8748,Clustering!$A$6:$B$370,2,FALSE)</f>
        <v>Winter Peak</v>
      </c>
      <c r="H8748">
        <f>IF('Peaker Keys'!$B$29&gt;0,MAX(0,MIN('Peaker Keys'!$B$10,B8748/'Peaker Keys'!$B$29)),0)</f>
        <v>0</v>
      </c>
      <c r="I8748">
        <f>MAX(0,MIN('Peaker Keys'!$B$10,C8748/'Peaker Keys'!$B$30))</f>
        <v>2.9880227783334419E-3</v>
      </c>
      <c r="J8748">
        <f>IF('Peaker Keys'!$B$31=1,H8748,I8748)</f>
        <v>0</v>
      </c>
    </row>
    <row r="8749" spans="1:10" x14ac:dyDescent="0.25">
      <c r="A8749">
        <v>8743</v>
      </c>
      <c r="B8749">
        <v>0</v>
      </c>
      <c r="C8749">
        <v>356.7</v>
      </c>
      <c r="D8749">
        <f>MOD(A8749-1+'Peaker Keys'!$B$7,'Peaker Keys'!$B$5)</f>
        <v>6</v>
      </c>
      <c r="E8749">
        <f>INT(D8749/'Peaker Keys'!$B$6)+1</f>
        <v>1</v>
      </c>
      <c r="F8749">
        <f>MOD(D8749,'Peaker Keys'!$B$6)</f>
        <v>6</v>
      </c>
      <c r="G8749" t="str">
        <f>VLOOKUP(E8749,Clustering!$A$6:$B$370,2,FALSE)</f>
        <v>Winter Peak</v>
      </c>
      <c r="H8749">
        <f>IF('Peaker Keys'!$B$29&gt;0,MAX(0,MIN('Peaker Keys'!$B$10,B8749/'Peaker Keys'!$B$29)),0)</f>
        <v>0</v>
      </c>
      <c r="I8749">
        <f>MAX(0,MIN('Peaker Keys'!$B$10,C8749/'Peaker Keys'!$B$30))</f>
        <v>2.9880227783334419E-3</v>
      </c>
      <c r="J8749">
        <f>IF('Peaker Keys'!$B$31=1,H8749,I8749)</f>
        <v>0</v>
      </c>
    </row>
    <row r="8750" spans="1:10" x14ac:dyDescent="0.25">
      <c r="A8750">
        <v>8744</v>
      </c>
      <c r="B8750">
        <v>0</v>
      </c>
      <c r="C8750">
        <v>356.7</v>
      </c>
      <c r="D8750">
        <f>MOD(A8750-1+'Peaker Keys'!$B$7,'Peaker Keys'!$B$5)</f>
        <v>7</v>
      </c>
      <c r="E8750">
        <f>INT(D8750/'Peaker Keys'!$B$6)+1</f>
        <v>1</v>
      </c>
      <c r="F8750">
        <f>MOD(D8750,'Peaker Keys'!$B$6)</f>
        <v>7</v>
      </c>
      <c r="G8750" t="str">
        <f>VLOOKUP(E8750,Clustering!$A$6:$B$370,2,FALSE)</f>
        <v>Winter Peak</v>
      </c>
      <c r="H8750">
        <f>IF('Peaker Keys'!$B$29&gt;0,MAX(0,MIN('Peaker Keys'!$B$10,B8750/'Peaker Keys'!$B$29)),0)</f>
        <v>0</v>
      </c>
      <c r="I8750">
        <f>MAX(0,MIN('Peaker Keys'!$B$10,C8750/'Peaker Keys'!$B$30))</f>
        <v>2.9880227783334419E-3</v>
      </c>
      <c r="J8750">
        <f>IF('Peaker Keys'!$B$31=1,H8750,I8750)</f>
        <v>0</v>
      </c>
    </row>
    <row r="8751" spans="1:10" x14ac:dyDescent="0.25">
      <c r="A8751">
        <v>8745</v>
      </c>
      <c r="B8751">
        <v>0</v>
      </c>
      <c r="C8751">
        <v>356.7</v>
      </c>
      <c r="D8751">
        <f>MOD(A8751-1+'Peaker Keys'!$B$7,'Peaker Keys'!$B$5)</f>
        <v>8</v>
      </c>
      <c r="E8751">
        <f>INT(D8751/'Peaker Keys'!$B$6)+1</f>
        <v>1</v>
      </c>
      <c r="F8751">
        <f>MOD(D8751,'Peaker Keys'!$B$6)</f>
        <v>8</v>
      </c>
      <c r="G8751" t="str">
        <f>VLOOKUP(E8751,Clustering!$A$6:$B$370,2,FALSE)</f>
        <v>Winter Peak</v>
      </c>
      <c r="H8751">
        <f>IF('Peaker Keys'!$B$29&gt;0,MAX(0,MIN('Peaker Keys'!$B$10,B8751/'Peaker Keys'!$B$29)),0)</f>
        <v>0</v>
      </c>
      <c r="I8751">
        <f>MAX(0,MIN('Peaker Keys'!$B$10,C8751/'Peaker Keys'!$B$30))</f>
        <v>2.9880227783334419E-3</v>
      </c>
      <c r="J8751">
        <f>IF('Peaker Keys'!$B$31=1,H8751,I8751)</f>
        <v>0</v>
      </c>
    </row>
    <row r="8752" spans="1:10" x14ac:dyDescent="0.25">
      <c r="A8752">
        <v>8746</v>
      </c>
      <c r="B8752">
        <v>0</v>
      </c>
      <c r="C8752">
        <v>356.7</v>
      </c>
      <c r="D8752">
        <f>MOD(A8752-1+'Peaker Keys'!$B$7,'Peaker Keys'!$B$5)</f>
        <v>9</v>
      </c>
      <c r="E8752">
        <f>INT(D8752/'Peaker Keys'!$B$6)+1</f>
        <v>1</v>
      </c>
      <c r="F8752">
        <f>MOD(D8752,'Peaker Keys'!$B$6)</f>
        <v>9</v>
      </c>
      <c r="G8752" t="str">
        <f>VLOOKUP(E8752,Clustering!$A$6:$B$370,2,FALSE)</f>
        <v>Winter Peak</v>
      </c>
      <c r="H8752">
        <f>IF('Peaker Keys'!$B$29&gt;0,MAX(0,MIN('Peaker Keys'!$B$10,B8752/'Peaker Keys'!$B$29)),0)</f>
        <v>0</v>
      </c>
      <c r="I8752">
        <f>MAX(0,MIN('Peaker Keys'!$B$10,C8752/'Peaker Keys'!$B$30))</f>
        <v>2.9880227783334419E-3</v>
      </c>
      <c r="J8752">
        <f>IF('Peaker Keys'!$B$31=1,H8752,I8752)</f>
        <v>0</v>
      </c>
    </row>
    <row r="8753" spans="1:10" x14ac:dyDescent="0.25">
      <c r="A8753">
        <v>8747</v>
      </c>
      <c r="B8753">
        <v>0</v>
      </c>
      <c r="C8753">
        <v>356.7</v>
      </c>
      <c r="D8753">
        <f>MOD(A8753-1+'Peaker Keys'!$B$7,'Peaker Keys'!$B$5)</f>
        <v>10</v>
      </c>
      <c r="E8753">
        <f>INT(D8753/'Peaker Keys'!$B$6)+1</f>
        <v>1</v>
      </c>
      <c r="F8753">
        <f>MOD(D8753,'Peaker Keys'!$B$6)</f>
        <v>10</v>
      </c>
      <c r="G8753" t="str">
        <f>VLOOKUP(E8753,Clustering!$A$6:$B$370,2,FALSE)</f>
        <v>Winter Peak</v>
      </c>
      <c r="H8753">
        <f>IF('Peaker Keys'!$B$29&gt;0,MAX(0,MIN('Peaker Keys'!$B$10,B8753/'Peaker Keys'!$B$29)),0)</f>
        <v>0</v>
      </c>
      <c r="I8753">
        <f>MAX(0,MIN('Peaker Keys'!$B$10,C8753/'Peaker Keys'!$B$30))</f>
        <v>2.9880227783334419E-3</v>
      </c>
      <c r="J8753">
        <f>IF('Peaker Keys'!$B$31=1,H8753,I8753)</f>
        <v>0</v>
      </c>
    </row>
    <row r="8754" spans="1:10" x14ac:dyDescent="0.25">
      <c r="A8754">
        <v>8748</v>
      </c>
      <c r="B8754">
        <v>0</v>
      </c>
      <c r="C8754">
        <v>356.7</v>
      </c>
      <c r="D8754">
        <f>MOD(A8754-1+'Peaker Keys'!$B$7,'Peaker Keys'!$B$5)</f>
        <v>11</v>
      </c>
      <c r="E8754">
        <f>INT(D8754/'Peaker Keys'!$B$6)+1</f>
        <v>1</v>
      </c>
      <c r="F8754">
        <f>MOD(D8754,'Peaker Keys'!$B$6)</f>
        <v>11</v>
      </c>
      <c r="G8754" t="str">
        <f>VLOOKUP(E8754,Clustering!$A$6:$B$370,2,FALSE)</f>
        <v>Winter Peak</v>
      </c>
      <c r="H8754">
        <f>IF('Peaker Keys'!$B$29&gt;0,MAX(0,MIN('Peaker Keys'!$B$10,B8754/'Peaker Keys'!$B$29)),0)</f>
        <v>0</v>
      </c>
      <c r="I8754">
        <f>MAX(0,MIN('Peaker Keys'!$B$10,C8754/'Peaker Keys'!$B$30))</f>
        <v>2.9880227783334419E-3</v>
      </c>
      <c r="J8754">
        <f>IF('Peaker Keys'!$B$31=1,H8754,I8754)</f>
        <v>0</v>
      </c>
    </row>
    <row r="8755" spans="1:10" x14ac:dyDescent="0.25">
      <c r="A8755">
        <v>8749</v>
      </c>
      <c r="B8755">
        <v>0</v>
      </c>
      <c r="C8755">
        <v>356.7</v>
      </c>
      <c r="D8755">
        <f>MOD(A8755-1+'Peaker Keys'!$B$7,'Peaker Keys'!$B$5)</f>
        <v>12</v>
      </c>
      <c r="E8755">
        <f>INT(D8755/'Peaker Keys'!$B$6)+1</f>
        <v>1</v>
      </c>
      <c r="F8755">
        <f>MOD(D8755,'Peaker Keys'!$B$6)</f>
        <v>12</v>
      </c>
      <c r="G8755" t="str">
        <f>VLOOKUP(E8755,Clustering!$A$6:$B$370,2,FALSE)</f>
        <v>Winter Peak</v>
      </c>
      <c r="H8755">
        <f>IF('Peaker Keys'!$B$29&gt;0,MAX(0,MIN('Peaker Keys'!$B$10,B8755/'Peaker Keys'!$B$29)),0)</f>
        <v>0</v>
      </c>
      <c r="I8755">
        <f>MAX(0,MIN('Peaker Keys'!$B$10,C8755/'Peaker Keys'!$B$30))</f>
        <v>2.9880227783334419E-3</v>
      </c>
      <c r="J8755">
        <f>IF('Peaker Keys'!$B$31=1,H8755,I8755)</f>
        <v>0</v>
      </c>
    </row>
    <row r="8756" spans="1:10" x14ac:dyDescent="0.25">
      <c r="A8756">
        <v>8750</v>
      </c>
      <c r="B8756">
        <v>0</v>
      </c>
      <c r="C8756">
        <v>356.7</v>
      </c>
      <c r="D8756">
        <f>MOD(A8756-1+'Peaker Keys'!$B$7,'Peaker Keys'!$B$5)</f>
        <v>13</v>
      </c>
      <c r="E8756">
        <f>INT(D8756/'Peaker Keys'!$B$6)+1</f>
        <v>1</v>
      </c>
      <c r="F8756">
        <f>MOD(D8756,'Peaker Keys'!$B$6)</f>
        <v>13</v>
      </c>
      <c r="G8756" t="str">
        <f>VLOOKUP(E8756,Clustering!$A$6:$B$370,2,FALSE)</f>
        <v>Winter Peak</v>
      </c>
      <c r="H8756">
        <f>IF('Peaker Keys'!$B$29&gt;0,MAX(0,MIN('Peaker Keys'!$B$10,B8756/'Peaker Keys'!$B$29)),0)</f>
        <v>0</v>
      </c>
      <c r="I8756">
        <f>MAX(0,MIN('Peaker Keys'!$B$10,C8756/'Peaker Keys'!$B$30))</f>
        <v>2.9880227783334419E-3</v>
      </c>
      <c r="J8756">
        <f>IF('Peaker Keys'!$B$31=1,H8756,I8756)</f>
        <v>0</v>
      </c>
    </row>
    <row r="8757" spans="1:10" x14ac:dyDescent="0.25">
      <c r="A8757">
        <v>8751</v>
      </c>
      <c r="B8757">
        <v>0</v>
      </c>
      <c r="C8757">
        <v>356.7</v>
      </c>
      <c r="D8757">
        <f>MOD(A8757-1+'Peaker Keys'!$B$7,'Peaker Keys'!$B$5)</f>
        <v>14</v>
      </c>
      <c r="E8757">
        <f>INT(D8757/'Peaker Keys'!$B$6)+1</f>
        <v>1</v>
      </c>
      <c r="F8757">
        <f>MOD(D8757,'Peaker Keys'!$B$6)</f>
        <v>14</v>
      </c>
      <c r="G8757" t="str">
        <f>VLOOKUP(E8757,Clustering!$A$6:$B$370,2,FALSE)</f>
        <v>Winter Peak</v>
      </c>
      <c r="H8757">
        <f>IF('Peaker Keys'!$B$29&gt;0,MAX(0,MIN('Peaker Keys'!$B$10,B8757/'Peaker Keys'!$B$29)),0)</f>
        <v>0</v>
      </c>
      <c r="I8757">
        <f>MAX(0,MIN('Peaker Keys'!$B$10,C8757/'Peaker Keys'!$B$30))</f>
        <v>2.9880227783334419E-3</v>
      </c>
      <c r="J8757">
        <f>IF('Peaker Keys'!$B$31=1,H8757,I8757)</f>
        <v>0</v>
      </c>
    </row>
    <row r="8758" spans="1:10" x14ac:dyDescent="0.25">
      <c r="A8758">
        <v>8752</v>
      </c>
      <c r="B8758">
        <v>0</v>
      </c>
      <c r="C8758">
        <v>420.3</v>
      </c>
      <c r="D8758">
        <f>MOD(A8758-1+'Peaker Keys'!$B$7,'Peaker Keys'!$B$5)</f>
        <v>15</v>
      </c>
      <c r="E8758">
        <f>INT(D8758/'Peaker Keys'!$B$6)+1</f>
        <v>1</v>
      </c>
      <c r="F8758">
        <f>MOD(D8758,'Peaker Keys'!$B$6)</f>
        <v>15</v>
      </c>
      <c r="G8758" t="str">
        <f>VLOOKUP(E8758,Clustering!$A$6:$B$370,2,FALSE)</f>
        <v>Winter Peak</v>
      </c>
      <c r="H8758">
        <f>IF('Peaker Keys'!$B$29&gt;0,MAX(0,MIN('Peaker Keys'!$B$10,B8758/'Peaker Keys'!$B$29)),0)</f>
        <v>0</v>
      </c>
      <c r="I8758">
        <f>MAX(0,MIN('Peaker Keys'!$B$10,C8758/'Peaker Keys'!$B$30))</f>
        <v>3.5207905066822142E-3</v>
      </c>
      <c r="J8758">
        <f>IF('Peaker Keys'!$B$31=1,H8758,I8758)</f>
        <v>0</v>
      </c>
    </row>
    <row r="8759" spans="1:10" x14ac:dyDescent="0.25">
      <c r="A8759">
        <v>8753</v>
      </c>
      <c r="B8759">
        <v>0</v>
      </c>
      <c r="C8759">
        <v>573.29999999999995</v>
      </c>
      <c r="D8759">
        <f>MOD(A8759-1+'Peaker Keys'!$B$7,'Peaker Keys'!$B$5)</f>
        <v>16</v>
      </c>
      <c r="E8759">
        <f>INT(D8759/'Peaker Keys'!$B$6)+1</f>
        <v>1</v>
      </c>
      <c r="F8759">
        <f>MOD(D8759,'Peaker Keys'!$B$6)</f>
        <v>16</v>
      </c>
      <c r="G8759" t="str">
        <f>VLOOKUP(E8759,Clustering!$A$6:$B$370,2,FALSE)</f>
        <v>Winter Peak</v>
      </c>
      <c r="H8759">
        <f>IF('Peaker Keys'!$B$29&gt;0,MAX(0,MIN('Peaker Keys'!$B$10,B8759/'Peaker Keys'!$B$29)),0)</f>
        <v>0</v>
      </c>
      <c r="I8759">
        <f>MAX(0,MIN('Peaker Keys'!$B$10,C8759/'Peaker Keys'!$B$30))</f>
        <v>4.8024487211061461E-3</v>
      </c>
      <c r="J8759">
        <f>IF('Peaker Keys'!$B$31=1,H8759,I8759)</f>
        <v>0</v>
      </c>
    </row>
    <row r="8760" spans="1:10" x14ac:dyDescent="0.25">
      <c r="A8760">
        <v>8754</v>
      </c>
      <c r="B8760">
        <v>0</v>
      </c>
      <c r="C8760">
        <v>1600.8</v>
      </c>
      <c r="D8760">
        <f>MOD(A8760-1+'Peaker Keys'!$B$7,'Peaker Keys'!$B$5)</f>
        <v>17</v>
      </c>
      <c r="E8760">
        <f>INT(D8760/'Peaker Keys'!$B$6)+1</f>
        <v>1</v>
      </c>
      <c r="F8760">
        <f>MOD(D8760,'Peaker Keys'!$B$6)</f>
        <v>17</v>
      </c>
      <c r="G8760" t="str">
        <f>VLOOKUP(E8760,Clustering!$A$6:$B$370,2,FALSE)</f>
        <v>Winter Peak</v>
      </c>
      <c r="H8760">
        <f>IF('Peaker Keys'!$B$29&gt;0,MAX(0,MIN('Peaker Keys'!$B$10,B8760/'Peaker Keys'!$B$29)),0)</f>
        <v>0</v>
      </c>
      <c r="I8760">
        <f>MAX(0,MIN('Peaker Keys'!$B$10,C8760/'Peaker Keys'!$B$30))</f>
        <v>1.3409663200325691E-2</v>
      </c>
      <c r="J8760">
        <f>IF('Peaker Keys'!$B$31=1,H8760,I8760)</f>
        <v>0</v>
      </c>
    </row>
    <row r="8761" spans="1:10" x14ac:dyDescent="0.25">
      <c r="A8761">
        <v>8755</v>
      </c>
      <c r="B8761">
        <v>0</v>
      </c>
      <c r="C8761">
        <v>2803</v>
      </c>
      <c r="D8761">
        <f>MOD(A8761-1+'Peaker Keys'!$B$7,'Peaker Keys'!$B$5)</f>
        <v>18</v>
      </c>
      <c r="E8761">
        <f>INT(D8761/'Peaker Keys'!$B$6)+1</f>
        <v>1</v>
      </c>
      <c r="F8761">
        <f>MOD(D8761,'Peaker Keys'!$B$6)</f>
        <v>18</v>
      </c>
      <c r="G8761" t="str">
        <f>VLOOKUP(E8761,Clustering!$A$6:$B$370,2,FALSE)</f>
        <v>Winter Peak</v>
      </c>
      <c r="H8761">
        <f>IF('Peaker Keys'!$B$29&gt;0,MAX(0,MIN('Peaker Keys'!$B$10,B8761/'Peaker Keys'!$B$29)),0)</f>
        <v>0</v>
      </c>
      <c r="I8761">
        <f>MAX(0,MIN('Peaker Keys'!$B$10,C8761/'Peaker Keys'!$B$30))</f>
        <v>2.3480313562289426E-2</v>
      </c>
      <c r="J8761">
        <f>IF('Peaker Keys'!$B$31=1,H8761,I8761)</f>
        <v>0</v>
      </c>
    </row>
    <row r="8762" spans="1:10" x14ac:dyDescent="0.25">
      <c r="A8762">
        <v>8756</v>
      </c>
      <c r="B8762">
        <v>0</v>
      </c>
      <c r="C8762">
        <v>1038.4000000000001</v>
      </c>
      <c r="D8762">
        <f>MOD(A8762-1+'Peaker Keys'!$B$7,'Peaker Keys'!$B$5)</f>
        <v>19</v>
      </c>
      <c r="E8762">
        <f>INT(D8762/'Peaker Keys'!$B$6)+1</f>
        <v>1</v>
      </c>
      <c r="F8762">
        <f>MOD(D8762,'Peaker Keys'!$B$6)</f>
        <v>19</v>
      </c>
      <c r="G8762" t="str">
        <f>VLOOKUP(E8762,Clustering!$A$6:$B$370,2,FALSE)</f>
        <v>Winter Peak</v>
      </c>
      <c r="H8762">
        <f>IF('Peaker Keys'!$B$29&gt;0,MAX(0,MIN('Peaker Keys'!$B$10,B8762/'Peaker Keys'!$B$29)),0)</f>
        <v>0</v>
      </c>
      <c r="I8762">
        <f>MAX(0,MIN('Peaker Keys'!$B$10,C8762/'Peaker Keys'!$B$30))</f>
        <v>8.698522155933407E-3</v>
      </c>
      <c r="J8762">
        <f>IF('Peaker Keys'!$B$31=1,H8762,I8762)</f>
        <v>0</v>
      </c>
    </row>
    <row r="8763" spans="1:10" x14ac:dyDescent="0.25">
      <c r="A8763">
        <v>8757</v>
      </c>
      <c r="B8763">
        <v>0</v>
      </c>
      <c r="C8763">
        <v>791.8</v>
      </c>
      <c r="D8763">
        <f>MOD(A8763-1+'Peaker Keys'!$B$7,'Peaker Keys'!$B$5)</f>
        <v>20</v>
      </c>
      <c r="E8763">
        <f>INT(D8763/'Peaker Keys'!$B$6)+1</f>
        <v>1</v>
      </c>
      <c r="F8763">
        <f>MOD(D8763,'Peaker Keys'!$B$6)</f>
        <v>20</v>
      </c>
      <c r="G8763" t="str">
        <f>VLOOKUP(E8763,Clustering!$A$6:$B$370,2,FALSE)</f>
        <v>Winter Peak</v>
      </c>
      <c r="H8763">
        <f>IF('Peaker Keys'!$B$29&gt;0,MAX(0,MIN('Peaker Keys'!$B$10,B8763/'Peaker Keys'!$B$29)),0)</f>
        <v>0</v>
      </c>
      <c r="I8763">
        <f>MAX(0,MIN('Peaker Keys'!$B$10,C8763/'Peaker Keys'!$B$30))</f>
        <v>6.632790680920716E-3</v>
      </c>
      <c r="J8763">
        <f>IF('Peaker Keys'!$B$31=1,H8763,I8763)</f>
        <v>0</v>
      </c>
    </row>
    <row r="8764" spans="1:10" x14ac:dyDescent="0.25">
      <c r="A8764">
        <v>8758</v>
      </c>
      <c r="B8764">
        <v>0</v>
      </c>
      <c r="C8764">
        <v>552.1</v>
      </c>
      <c r="D8764">
        <f>MOD(A8764-1+'Peaker Keys'!$B$7,'Peaker Keys'!$B$5)</f>
        <v>21</v>
      </c>
      <c r="E8764">
        <f>INT(D8764/'Peaker Keys'!$B$6)+1</f>
        <v>1</v>
      </c>
      <c r="F8764">
        <f>MOD(D8764,'Peaker Keys'!$B$6)</f>
        <v>21</v>
      </c>
      <c r="G8764" t="str">
        <f>VLOOKUP(E8764,Clustering!$A$6:$B$370,2,FALSE)</f>
        <v>Winter Peak</v>
      </c>
      <c r="H8764">
        <f>IF('Peaker Keys'!$B$29&gt;0,MAX(0,MIN('Peaker Keys'!$B$10,B8764/'Peaker Keys'!$B$29)),0)</f>
        <v>0</v>
      </c>
      <c r="I8764">
        <f>MAX(0,MIN('Peaker Keys'!$B$10,C8764/'Peaker Keys'!$B$30))</f>
        <v>4.6248594783232224E-3</v>
      </c>
      <c r="J8764">
        <f>IF('Peaker Keys'!$B$31=1,H8764,I8764)</f>
        <v>0</v>
      </c>
    </row>
    <row r="8765" spans="1:10" x14ac:dyDescent="0.25">
      <c r="A8765">
        <v>8759</v>
      </c>
      <c r="B8765">
        <v>0</v>
      </c>
      <c r="C8765">
        <v>552.1</v>
      </c>
      <c r="D8765">
        <f>MOD(A8765-1+'Peaker Keys'!$B$7,'Peaker Keys'!$B$5)</f>
        <v>22</v>
      </c>
      <c r="E8765">
        <f>INT(D8765/'Peaker Keys'!$B$6)+1</f>
        <v>1</v>
      </c>
      <c r="F8765">
        <f>MOD(D8765,'Peaker Keys'!$B$6)</f>
        <v>22</v>
      </c>
      <c r="G8765" t="str">
        <f>VLOOKUP(E8765,Clustering!$A$6:$B$370,2,FALSE)</f>
        <v>Winter Peak</v>
      </c>
      <c r="H8765">
        <f>IF('Peaker Keys'!$B$29&gt;0,MAX(0,MIN('Peaker Keys'!$B$10,B8765/'Peaker Keys'!$B$29)),0)</f>
        <v>0</v>
      </c>
      <c r="I8765">
        <f>MAX(0,MIN('Peaker Keys'!$B$10,C8765/'Peaker Keys'!$B$30))</f>
        <v>4.6248594783232224E-3</v>
      </c>
      <c r="J8765">
        <f>IF('Peaker Keys'!$B$31=1,H8765,I8765)</f>
        <v>0</v>
      </c>
    </row>
    <row r="8766" spans="1:10" x14ac:dyDescent="0.25">
      <c r="A8766">
        <v>8760</v>
      </c>
      <c r="B8766">
        <v>0</v>
      </c>
      <c r="C8766">
        <v>399.1</v>
      </c>
      <c r="D8766">
        <f>MOD(A8766-1+'Peaker Keys'!$B$7,'Peaker Keys'!$B$5)</f>
        <v>23</v>
      </c>
      <c r="E8766">
        <f>INT(D8766/'Peaker Keys'!$B$6)+1</f>
        <v>1</v>
      </c>
      <c r="F8766">
        <f>MOD(D8766,'Peaker Keys'!$B$6)</f>
        <v>23</v>
      </c>
      <c r="G8766" t="str">
        <f>VLOOKUP(E8766,Clustering!$A$6:$B$370,2,FALSE)</f>
        <v>Winter Peak</v>
      </c>
      <c r="H8766">
        <f>IF('Peaker Keys'!$B$29&gt;0,MAX(0,MIN('Peaker Keys'!$B$10,B8766/'Peaker Keys'!$B$29)),0)</f>
        <v>0</v>
      </c>
      <c r="I8766">
        <f>MAX(0,MIN('Peaker Keys'!$B$10,C8766/'Peaker Keys'!$B$30))</f>
        <v>3.3432012638992901E-3</v>
      </c>
      <c r="J8766">
        <f>IF('Peaker Keys'!$B$31=1,H8766,I8766)</f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4"/>
  <sheetViews>
    <sheetView workbookViewId="0"/>
  </sheetViews>
  <sheetFormatPr defaultRowHeight="15" x14ac:dyDescent="0.25"/>
  <sheetData>
    <row r="1" spans="1:3" x14ac:dyDescent="0.25">
      <c r="A1" s="7" t="s">
        <v>9667</v>
      </c>
    </row>
    <row r="2" spans="1:3" x14ac:dyDescent="0.25">
      <c r="A2" s="8" t="s">
        <v>9668</v>
      </c>
    </row>
    <row r="3" spans="1:3" x14ac:dyDescent="0.25">
      <c r="A3" s="8" t="s">
        <v>9669</v>
      </c>
    </row>
    <row r="5" spans="1:3" x14ac:dyDescent="0.25">
      <c r="A5" s="6" t="s">
        <v>9670</v>
      </c>
    </row>
    <row r="6" spans="1:3" x14ac:dyDescent="0.25">
      <c r="A6" t="s">
        <v>9671</v>
      </c>
      <c r="B6">
        <f>SUMIFS('923 2024 Source'!$CV$6:$CV$86,'923 2024 Source'!$B$6:$B$86,'Peaker Keys'!$B$13,'923 2024 Source'!$C$6:$C$86,TRUE,'923 2024 Source'!$K$6:$K$86,'Peaker Keys'!$B$12)</f>
        <v>2248647</v>
      </c>
      <c r="C6" t="s">
        <v>9672</v>
      </c>
    </row>
    <row r="7" spans="1:3" x14ac:dyDescent="0.25">
      <c r="A7" t="s">
        <v>9673</v>
      </c>
      <c r="B7">
        <f>SUMIFS('923 2025 ER Source'!$CS$7:$CS$89,'923 2025 ER Source'!$CV$7:$CV$89,'Peaker Keys'!$B$13,'923 2025 ER Source'!$M$7:$M$89,"&lt;="&amp;'Peaker Keys'!$B$15,'923 2025 ER Source'!$H$7:$H$89,'Peaker Keys'!$B$12)</f>
        <v>2629134</v>
      </c>
      <c r="C7" t="s">
        <v>9674</v>
      </c>
    </row>
    <row r="8" spans="1:3" x14ac:dyDescent="0.25">
      <c r="A8" t="s">
        <v>9675</v>
      </c>
      <c r="B8">
        <f>IFERROR(INDEX('BHRaSYC Capacity Source'!$HF$6:$HF$82,MATCH('Peaker Keys'!$B$13,'BHRaSYC Capacity Source'!$A$6:$A$82,0)),0)</f>
        <v>649.19999999999993</v>
      </c>
      <c r="C8" t="s">
        <v>9676</v>
      </c>
    </row>
    <row r="9" spans="1:3" x14ac:dyDescent="0.25">
      <c r="A9" t="s">
        <v>9677</v>
      </c>
      <c r="B9">
        <f>IF($B$8&gt;0,$B$6/($B$8*'Peaker Keys'!$B$5),"")</f>
        <v>0.39540182226386117</v>
      </c>
      <c r="C9" t="s">
        <v>9678</v>
      </c>
    </row>
    <row r="10" spans="1:3" x14ac:dyDescent="0.25">
      <c r="A10" t="s">
        <v>9679</v>
      </c>
      <c r="B10">
        <f>IF($B$8&gt;0,$B$7/($B$8*'Peaker Keys'!$B$5),"")</f>
        <v>0.46230661129820483</v>
      </c>
    </row>
    <row r="11" spans="1:3" x14ac:dyDescent="0.25">
      <c r="A11" t="s">
        <v>9680</v>
      </c>
      <c r="B11">
        <f>IF($B$8&gt;='Peaker Keys'!$B$9,AVERAGE($B$9,$B$10),"")</f>
        <v>0.42885421678103297</v>
      </c>
      <c r="C11" t="s">
        <v>9681</v>
      </c>
    </row>
    <row r="12" spans="1:3" x14ac:dyDescent="0.25">
      <c r="A12" t="s">
        <v>9682</v>
      </c>
      <c r="B12">
        <f>('Peaker Keys'!$B$18/('Peaker Keys'!$B$20*'Peaker Keys'!$B$5)+'Peaker Keys'!$B$19/('Peaker Keys'!$B$20*'Peaker Keys'!$B$5))/2</f>
        <v>0.10963807298367427</v>
      </c>
      <c r="C12" t="s">
        <v>9683</v>
      </c>
    </row>
    <row r="13" spans="1:3" x14ac:dyDescent="0.25">
      <c r="A13" s="6" t="s">
        <v>9684</v>
      </c>
      <c r="B13">
        <f>IF($B$11="",$B$12,$B$11)</f>
        <v>0.42885421678103297</v>
      </c>
      <c r="C13" t="s">
        <v>9685</v>
      </c>
    </row>
    <row r="14" spans="1:3" x14ac:dyDescent="0.25">
      <c r="A14" s="6" t="s">
        <v>9686</v>
      </c>
      <c r="B14">
        <f>'Peaker Targets'!$B$13/'Peaker Keys'!$B$8</f>
        <v>0.42885421678103297</v>
      </c>
    </row>
    <row r="17" spans="1:3" x14ac:dyDescent="0.25">
      <c r="A17" s="6" t="s">
        <v>9687</v>
      </c>
    </row>
    <row r="18" spans="1:3" x14ac:dyDescent="0.25">
      <c r="A18" t="s">
        <v>9671</v>
      </c>
      <c r="B18">
        <f>SUMIFS('923 2024 Source'!$CV$6:$CV$86,'923 2024 Source'!$B$6:$B$86,'Peaker Keys'!$B$14,'923 2024 Source'!$C$6:$C$86,TRUE,'923 2024 Source'!$K$6:$K$86,'Peaker Keys'!$B$12)</f>
        <v>43376.348000000005</v>
      </c>
      <c r="C18" t="s">
        <v>9672</v>
      </c>
    </row>
    <row r="19" spans="1:3" x14ac:dyDescent="0.25">
      <c r="A19" t="s">
        <v>9673</v>
      </c>
      <c r="B19">
        <f>SUMIFS('923 2025 ER Source'!$CS$7:$CS$89,'923 2025 ER Source'!$CV$7:$CV$89,'Peaker Keys'!$B$14,'923 2025 ER Source'!$M$7:$M$89,"&lt;="&amp;'Peaker Keys'!$B$15,'923 2025 ER Source'!$H$7:$H$89,'Peaker Keys'!$B$12)</f>
        <v>31374.217000000001</v>
      </c>
      <c r="C19" t="s">
        <v>9674</v>
      </c>
    </row>
    <row r="20" spans="1:3" x14ac:dyDescent="0.25">
      <c r="A20" t="s">
        <v>9675</v>
      </c>
      <c r="B20">
        <f>IFERROR(INDEX('BHRaSYC Capacity Source'!$HF$6:$HF$82,MATCH('Peaker Keys'!$B$14,'BHRaSYC Capacity Source'!$A$6:$A$82,0)),0)</f>
        <v>54.61</v>
      </c>
      <c r="C20" t="s">
        <v>9676</v>
      </c>
    </row>
    <row r="21" spans="1:3" x14ac:dyDescent="0.25">
      <c r="A21" t="s">
        <v>9677</v>
      </c>
      <c r="B21">
        <f>IF($B$20&gt;0,$B$18/($B$20*'Peaker Keys'!$B$5),"")</f>
        <v>9.0672732091986452E-2</v>
      </c>
      <c r="C21" t="s">
        <v>9678</v>
      </c>
    </row>
    <row r="22" spans="1:3" x14ac:dyDescent="0.25">
      <c r="A22" t="s">
        <v>9679</v>
      </c>
      <c r="B22">
        <f>IF($B$20&gt;0,$B$19/($B$20*'Peaker Keys'!$B$5),"")</f>
        <v>6.5583805548517976E-2</v>
      </c>
    </row>
    <row r="23" spans="1:3" x14ac:dyDescent="0.25">
      <c r="A23" t="s">
        <v>9680</v>
      </c>
      <c r="B23">
        <f>IF($B$20&gt;='Peaker Keys'!$B$9,AVERAGE($B$21,$B$22),"")</f>
        <v>7.8128268820252214E-2</v>
      </c>
      <c r="C23" t="s">
        <v>9681</v>
      </c>
    </row>
    <row r="24" spans="1:3" x14ac:dyDescent="0.25">
      <c r="A24" t="s">
        <v>9682</v>
      </c>
      <c r="B24">
        <f>('Peaker Keys'!$B$21/('Peaker Keys'!$B$23*'Peaker Keys'!$B$5)+'Peaker Keys'!$B$22/('Peaker Keys'!$B$23*'Peaker Keys'!$B$5))/2</f>
        <v>4.0465654577323325E-2</v>
      </c>
      <c r="C24" t="s">
        <v>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About</vt:lpstr>
      <vt:lpstr>Hourly Renewable CFs</vt:lpstr>
      <vt:lpstr>SYSHECF-hard-coal</vt:lpstr>
      <vt:lpstr>SYSHECF-steam-turbine</vt:lpstr>
      <vt:lpstr>SYSHECF-combined-cycle</vt:lpstr>
      <vt:lpstr>SYSHECF-nuclear</vt:lpstr>
      <vt:lpstr>SYSHECF-hydro</vt:lpstr>
      <vt:lpstr>SYSHECF-pumped-hydro</vt:lpstr>
      <vt:lpstr>SYSHECF-onshore-wind</vt:lpstr>
      <vt:lpstr>SYSHECF-solar-pv</vt:lpstr>
      <vt:lpstr>SYSHECF-solar-thermal</vt:lpstr>
      <vt:lpstr>SYSHECF-biomass</vt:lpstr>
      <vt:lpstr>SYSHECF-geothermal</vt:lpstr>
      <vt:lpstr>SYSHECF-petroleum</vt:lpstr>
      <vt:lpstr>SYSHECF-natural-gas-peaker</vt:lpstr>
      <vt:lpstr>SYSHECF-lignite</vt:lpstr>
      <vt:lpstr>SYSHECF-offshore-wind</vt:lpstr>
      <vt:lpstr>SYSHECF-crude-oil</vt:lpstr>
      <vt:lpstr>SYSHECF-heavy-or-residual-oil</vt:lpstr>
      <vt:lpstr>SYSHECF-MSW</vt:lpstr>
      <vt:lpstr>SYSHECF-hard-coal-CCS</vt:lpstr>
      <vt:lpstr>SYSHECF-combined-cycle-CCS</vt:lpstr>
      <vt:lpstr>SYSHECF-biomass-CCS</vt:lpstr>
      <vt:lpstr>SYSHECF-lignite-CCS</vt:lpstr>
      <vt:lpstr>SYSHECF-SMR</vt:lpstr>
      <vt:lpstr>SYSHECF-hydrogen-CT</vt:lpstr>
      <vt:lpstr>SYSHECF-hydrogen-CC</vt:lpstr>
      <vt:lpstr>SYSHECF-solar-pv-dist</vt:lpstr>
      <vt:lpstr>Clustering</vt:lpstr>
      <vt:lpstr>Peaker Keys</vt:lpstr>
      <vt:lpstr>923 2024 Source</vt:lpstr>
      <vt:lpstr>923 2025 ER Source</vt:lpstr>
      <vt:lpstr>BHRaSYC Capacity Source</vt:lpstr>
      <vt:lpstr>Cambium Peaker Source</vt:lpstr>
      <vt:lpstr>Peaker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2026-07-27T23:28:36Z</dcterms:created>
  <dcterms:modified xsi:type="dcterms:W3CDTF">2026-08-26T22:53:06Z</dcterms:modified>
</cp:coreProperties>
</file>